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BrandonPaul\Box\Central Download Folder - Brandon Paul\"/>
    </mc:Choice>
  </mc:AlternateContent>
  <xr:revisionPtr revIDLastSave="0" documentId="13_ncr:1_{1D66942B-4526-4210-9961-6D5669394089}" xr6:coauthVersionLast="45" xr6:coauthVersionMax="45" xr10:uidLastSave="{00000000-0000-0000-0000-000000000000}"/>
  <bookViews>
    <workbookView xWindow="-120" yWindow="-120" windowWidth="20730" windowHeight="11160" tabRatio="899" xr2:uid="{20307970-D628-465D-A804-8C742200A3BD}"/>
  </bookViews>
  <sheets>
    <sheet name="Instructions" sheetId="12" r:id="rId1"/>
    <sheet name="Data Inputs" sheetId="1" r:id="rId2"/>
    <sheet name="Projection" sheetId="2" r:id="rId3"/>
    <sheet name="Actual" sheetId="3" r:id="rId4"/>
    <sheet name="Liquidity" sheetId="4" r:id="rId5"/>
    <sheet name="Customers" sheetId="20" r:id="rId6"/>
    <sheet name="Starting AR" sheetId="21" r:id="rId7"/>
    <sheet name="AR Journal" sheetId="9" r:id="rId8"/>
    <sheet name="Vendors" sheetId="19" r:id="rId9"/>
    <sheet name="Starting AP" sheetId="18" r:id="rId10"/>
    <sheet name="AP and Accrual Journal" sheetId="5" r:id="rId11"/>
    <sheet name="Cash Outflows" sheetId="11" r:id="rId12"/>
    <sheet name="Cash Inflows" sheetId="10" r:id="rId13"/>
    <sheet name="OPEX Worsheet" sheetId="6" r:id="rId14"/>
    <sheet name="Payroll Worksheet" sheetId="7" r:id="rId15"/>
    <sheet name="Payroll Roll Up" sheetId="8" r:id="rId16"/>
  </sheets>
  <externalReferences>
    <externalReference r:id="rId17"/>
    <externalReference r:id="rId18"/>
  </externalReferences>
  <definedNames>
    <definedName name="_xlnm._FilterDatabase" localSheetId="12" hidden="1">'Cash Inflows'!$B$1:$H$1499</definedName>
    <definedName name="_xlnm._FilterDatabase" localSheetId="11" hidden="1">'Cash Outflows'!$A$1:$H$1500</definedName>
    <definedName name="_xlnm._FilterDatabase" localSheetId="9" hidden="1">'Starting AP'!$A$1:$K$3045</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 i="21" l="1"/>
  <c r="A1595" i="11" l="1"/>
  <c r="A1596" i="11"/>
  <c r="A1597" i="11"/>
  <c r="A1598" i="11"/>
  <c r="A1599" i="11"/>
  <c r="A1600" i="11"/>
  <c r="A1601" i="11"/>
  <c r="A1602" i="11"/>
  <c r="A1603" i="11"/>
  <c r="A1604" i="11"/>
  <c r="A1605" i="11"/>
  <c r="A1606" i="11"/>
  <c r="A1607" i="11"/>
  <c r="A1608" i="11"/>
  <c r="A1609" i="11"/>
  <c r="A1610" i="11"/>
  <c r="A1611" i="11"/>
  <c r="A1612" i="11"/>
  <c r="A1613" i="11"/>
  <c r="A1614" i="11"/>
  <c r="A1615" i="11"/>
  <c r="A1616" i="11"/>
  <c r="A1617" i="11"/>
  <c r="A1618" i="11"/>
  <c r="A1619" i="11"/>
  <c r="A1620" i="11"/>
  <c r="A1621" i="11"/>
  <c r="A1622" i="11"/>
  <c r="A1623" i="11"/>
  <c r="A1624" i="11"/>
  <c r="A1625" i="11"/>
  <c r="A1626" i="11"/>
  <c r="A1627" i="11"/>
  <c r="A1628" i="11"/>
  <c r="A1629" i="11"/>
  <c r="A1630" i="11"/>
  <c r="A1631" i="11"/>
  <c r="A1632" i="11"/>
  <c r="A1633" i="11"/>
  <c r="A1634" i="11"/>
  <c r="A1635" i="11"/>
  <c r="A1636" i="11"/>
  <c r="A1637" i="11"/>
  <c r="A1638" i="11"/>
  <c r="A1639" i="11"/>
  <c r="A1640" i="11"/>
  <c r="A1641" i="11"/>
  <c r="A1642" i="11"/>
  <c r="A1643" i="11"/>
  <c r="A1644" i="11"/>
  <c r="A1645" i="11"/>
  <c r="A1646" i="11"/>
  <c r="A1647" i="11"/>
  <c r="A1648" i="11"/>
  <c r="A1649" i="11"/>
  <c r="A1650" i="11"/>
  <c r="A1651" i="11"/>
  <c r="A1652" i="11"/>
  <c r="A1653" i="11"/>
  <c r="A1654" i="11"/>
  <c r="A1655" i="11"/>
  <c r="A1656" i="11"/>
  <c r="A1657" i="11"/>
  <c r="A1658" i="11"/>
  <c r="A1659" i="11"/>
  <c r="A1660" i="11"/>
  <c r="A1661" i="11"/>
  <c r="A1662" i="11"/>
  <c r="A1663" i="11"/>
  <c r="A1664" i="11"/>
  <c r="A1665" i="11"/>
  <c r="A1666" i="11"/>
  <c r="A1667" i="11"/>
  <c r="A1668" i="11"/>
  <c r="A1669" i="11"/>
  <c r="A1670" i="11"/>
  <c r="A1671" i="11"/>
  <c r="A1672" i="11"/>
  <c r="A1673" i="11"/>
  <c r="A1674" i="11"/>
  <c r="A1675" i="11"/>
  <c r="A1676" i="11"/>
  <c r="A1677" i="11"/>
  <c r="A1678" i="11"/>
  <c r="A1679" i="11"/>
  <c r="A1680" i="11"/>
  <c r="A1681" i="11"/>
  <c r="A1682" i="11"/>
  <c r="A1683" i="11"/>
  <c r="A1684" i="11"/>
  <c r="A1685" i="11"/>
  <c r="A1686" i="11"/>
  <c r="A1687" i="11"/>
  <c r="A1688" i="11"/>
  <c r="A1689" i="11"/>
  <c r="A1690" i="11"/>
  <c r="A1691" i="11"/>
  <c r="A1692" i="11"/>
  <c r="A1693" i="11"/>
  <c r="A1694" i="11"/>
  <c r="A1695" i="11"/>
  <c r="A1696" i="11"/>
  <c r="A1697" i="11"/>
  <c r="A1698" i="11"/>
  <c r="A1699" i="11"/>
  <c r="A1700" i="11"/>
  <c r="A1701" i="11"/>
  <c r="A1702" i="11"/>
  <c r="A1703" i="11"/>
  <c r="A1704" i="11"/>
  <c r="A1705" i="11"/>
  <c r="A1706" i="11"/>
  <c r="A1707" i="11"/>
  <c r="A1708" i="11"/>
  <c r="A1709" i="11"/>
  <c r="A1710" i="11"/>
  <c r="A1711" i="11"/>
  <c r="A1712" i="11"/>
  <c r="A1713" i="11"/>
  <c r="A1714" i="11"/>
  <c r="A1715" i="11"/>
  <c r="A1716" i="11"/>
  <c r="A1717" i="11"/>
  <c r="A1718" i="11"/>
  <c r="A1719" i="11"/>
  <c r="A1720" i="11"/>
  <c r="A1721" i="11"/>
  <c r="A1722" i="11"/>
  <c r="A1723" i="11"/>
  <c r="A1724" i="11"/>
  <c r="A1725" i="11"/>
  <c r="A1726" i="11"/>
  <c r="A1727" i="11"/>
  <c r="A1728" i="11"/>
  <c r="A1729" i="11"/>
  <c r="A1730" i="11"/>
  <c r="A1731" i="11"/>
  <c r="A1732" i="11"/>
  <c r="A1553" i="11" l="1"/>
  <c r="A1554" i="11"/>
  <c r="A1555" i="11"/>
  <c r="A1556" i="11"/>
  <c r="A1557" i="11"/>
  <c r="A1558" i="11"/>
  <c r="A1559" i="11"/>
  <c r="A1560" i="11"/>
  <c r="A1561" i="11"/>
  <c r="A1562" i="11"/>
  <c r="A1563" i="11"/>
  <c r="A1564" i="11"/>
  <c r="A1565" i="11"/>
  <c r="A1566" i="11"/>
  <c r="A1567" i="11"/>
  <c r="A1568" i="11"/>
  <c r="A1569" i="11"/>
  <c r="A1570" i="11"/>
  <c r="A1571" i="11"/>
  <c r="A1572" i="11"/>
  <c r="A1573" i="11"/>
  <c r="A1574" i="11"/>
  <c r="A1575" i="11"/>
  <c r="A1576" i="11"/>
  <c r="A1577" i="11"/>
  <c r="A1578" i="11"/>
  <c r="A1579" i="11"/>
  <c r="A1580" i="11"/>
  <c r="A1581" i="11"/>
  <c r="A1582" i="11"/>
  <c r="A1583" i="11"/>
  <c r="A1584" i="11"/>
  <c r="A1585" i="11"/>
  <c r="A1586" i="11"/>
  <c r="A1587" i="11"/>
  <c r="A1588" i="11"/>
  <c r="A1589" i="11"/>
  <c r="A1590" i="11"/>
  <c r="A1591" i="11"/>
  <c r="A1592" i="11"/>
  <c r="A1593" i="11"/>
  <c r="A1594" i="11"/>
  <c r="I1545" i="11" l="1"/>
  <c r="I1546" i="11"/>
  <c r="I1547" i="11"/>
  <c r="I1548" i="11"/>
  <c r="A1548" i="11" s="1"/>
  <c r="I1549" i="11"/>
  <c r="I1550" i="11"/>
  <c r="I1551" i="11"/>
  <c r="A1551" i="11" s="1"/>
  <c r="I1552" i="11"/>
  <c r="A1552" i="11" s="1"/>
  <c r="I1527" i="11"/>
  <c r="A1527" i="11" s="1"/>
  <c r="I1528" i="11"/>
  <c r="I1529" i="11"/>
  <c r="I1530" i="11"/>
  <c r="I1531" i="11"/>
  <c r="A1531" i="11" s="1"/>
  <c r="I1532" i="11"/>
  <c r="I1533" i="11"/>
  <c r="I1534" i="11"/>
  <c r="I1535" i="11"/>
  <c r="A1535" i="11" s="1"/>
  <c r="I1536" i="11"/>
  <c r="I1537" i="11"/>
  <c r="I1538" i="11"/>
  <c r="I1539" i="11"/>
  <c r="A1539" i="11" s="1"/>
  <c r="I1540" i="11"/>
  <c r="I1541" i="11"/>
  <c r="I1542" i="11"/>
  <c r="I1543" i="11"/>
  <c r="A1543" i="11" s="1"/>
  <c r="I1544" i="11"/>
  <c r="I1510" i="11"/>
  <c r="I1511" i="11"/>
  <c r="I1512" i="11"/>
  <c r="I1513" i="11"/>
  <c r="A1513" i="11" s="1"/>
  <c r="I1514" i="11"/>
  <c r="I1515" i="11"/>
  <c r="I1516" i="11"/>
  <c r="I1517" i="11"/>
  <c r="A1517" i="11" s="1"/>
  <c r="I1518" i="11"/>
  <c r="I1519" i="11"/>
  <c r="I1520" i="11"/>
  <c r="I1521" i="11"/>
  <c r="A1521" i="11" s="1"/>
  <c r="I1522" i="11"/>
  <c r="I1523" i="11"/>
  <c r="I1524" i="11"/>
  <c r="I1525" i="11"/>
  <c r="A1525" i="11" s="1"/>
  <c r="I1526" i="11"/>
  <c r="I1501" i="11"/>
  <c r="A1501" i="11" s="1"/>
  <c r="I1502" i="11"/>
  <c r="I1503" i="11"/>
  <c r="I1504" i="11"/>
  <c r="I1505" i="11"/>
  <c r="I1506" i="11"/>
  <c r="I1507" i="11"/>
  <c r="I1508" i="11"/>
  <c r="I1509" i="11"/>
  <c r="A1502" i="11"/>
  <c r="A1503" i="11"/>
  <c r="A1504" i="11"/>
  <c r="A1505" i="11"/>
  <c r="A1506" i="11"/>
  <c r="A1507" i="11"/>
  <c r="A1508" i="11"/>
  <c r="A1509" i="11"/>
  <c r="A1510" i="11"/>
  <c r="A1511" i="11"/>
  <c r="A1512" i="11"/>
  <c r="A1514" i="11"/>
  <c r="A1515" i="11"/>
  <c r="A1516" i="11"/>
  <c r="A1518" i="11"/>
  <c r="A1519" i="11"/>
  <c r="A1520" i="11"/>
  <c r="A1522" i="11"/>
  <c r="A1523" i="11"/>
  <c r="A1524" i="11"/>
  <c r="A1526" i="11"/>
  <c r="A1528" i="11"/>
  <c r="A1529" i="11"/>
  <c r="A1530" i="11"/>
  <c r="A1532" i="11"/>
  <c r="A1533" i="11"/>
  <c r="A1534" i="11"/>
  <c r="A1536" i="11"/>
  <c r="A1537" i="11"/>
  <c r="A1538" i="11"/>
  <c r="A1540" i="11"/>
  <c r="A1541" i="11"/>
  <c r="A1542" i="11"/>
  <c r="A1544" i="11"/>
  <c r="A1545" i="11"/>
  <c r="A1546" i="11"/>
  <c r="A1547" i="11"/>
  <c r="A1549" i="11"/>
  <c r="A1550" i="11"/>
  <c r="A1521" i="5" l="1"/>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I755" i="11" l="1"/>
  <c r="A755" i="11" s="1"/>
  <c r="I756" i="11"/>
  <c r="I757" i="11"/>
  <c r="A757" i="11" s="1"/>
  <c r="A756" i="11"/>
  <c r="I95" i="10"/>
  <c r="A95" i="10" s="1"/>
  <c r="I96" i="10"/>
  <c r="A96" i="10" s="1"/>
  <c r="I97" i="10"/>
  <c r="A97" i="10" s="1"/>
  <c r="I98" i="10"/>
  <c r="A98" i="10" s="1"/>
  <c r="I99" i="10"/>
  <c r="A99" i="10" s="1"/>
  <c r="I100" i="10"/>
  <c r="A100" i="10" s="1"/>
  <c r="I101" i="10"/>
  <c r="A101" i="10" s="1"/>
  <c r="I102" i="10"/>
  <c r="A102" i="10" s="1"/>
  <c r="I103" i="10"/>
  <c r="A103" i="10" s="1"/>
  <c r="I104" i="10"/>
  <c r="A104" i="10" s="1"/>
  <c r="I105" i="10"/>
  <c r="A105" i="10" s="1"/>
  <c r="I106" i="10"/>
  <c r="A106" i="10" s="1"/>
  <c r="I107" i="10"/>
  <c r="A107" i="10" s="1"/>
  <c r="I108" i="10"/>
  <c r="A108" i="10" s="1"/>
  <c r="I109" i="10"/>
  <c r="A109" i="10" s="1"/>
  <c r="I110" i="10"/>
  <c r="A110" i="10" s="1"/>
  <c r="I111" i="10"/>
  <c r="A111" i="10" s="1"/>
  <c r="L288" i="9" l="1"/>
  <c r="G265" i="5" l="1"/>
  <c r="H265" i="5"/>
  <c r="I265" i="5" s="1"/>
  <c r="J265" i="5"/>
  <c r="A265" i="5" s="1"/>
  <c r="K265" i="5"/>
  <c r="G264" i="5"/>
  <c r="H264" i="5"/>
  <c r="I264" i="5" s="1"/>
  <c r="J264" i="5"/>
  <c r="A264" i="5" s="1"/>
  <c r="K264" i="5"/>
  <c r="H131" i="5"/>
  <c r="I131" i="5" s="1"/>
  <c r="H132" i="5"/>
  <c r="I132" i="5" s="1"/>
  <c r="H133" i="5"/>
  <c r="I133" i="5" s="1"/>
  <c r="H134" i="5"/>
  <c r="I134" i="5" s="1"/>
  <c r="H135" i="5"/>
  <c r="I135" i="5" s="1"/>
  <c r="H136" i="5"/>
  <c r="I136" i="5" s="1"/>
  <c r="H137" i="5"/>
  <c r="I137" i="5" s="1"/>
  <c r="H138" i="5"/>
  <c r="I138" i="5" s="1"/>
  <c r="H139" i="5"/>
  <c r="I139" i="5" s="1"/>
  <c r="H140" i="5"/>
  <c r="I140" i="5" s="1"/>
  <c r="H141" i="5"/>
  <c r="I141" i="5" s="1"/>
  <c r="H142" i="5"/>
  <c r="I142" i="5" s="1"/>
  <c r="H143" i="5"/>
  <c r="I143" i="5" s="1"/>
  <c r="H144" i="5"/>
  <c r="I144" i="5" s="1"/>
  <c r="H145" i="5"/>
  <c r="I145" i="5" s="1"/>
  <c r="H146" i="5"/>
  <c r="I146" i="5" s="1"/>
  <c r="H147" i="5"/>
  <c r="I147" i="5" s="1"/>
  <c r="H148" i="5"/>
  <c r="I148" i="5" s="1"/>
  <c r="H149" i="5"/>
  <c r="I149" i="5" s="1"/>
  <c r="H150" i="5"/>
  <c r="I150" i="5" s="1"/>
  <c r="H151" i="5"/>
  <c r="I151" i="5" s="1"/>
  <c r="H152" i="5"/>
  <c r="I152" i="5" s="1"/>
  <c r="H153" i="5"/>
  <c r="I153" i="5" s="1"/>
  <c r="H154" i="5"/>
  <c r="I154" i="5" s="1"/>
  <c r="H155" i="5"/>
  <c r="I155" i="5" s="1"/>
  <c r="H156" i="5"/>
  <c r="I156" i="5" s="1"/>
  <c r="H157" i="5"/>
  <c r="I157" i="5" s="1"/>
  <c r="H158" i="5"/>
  <c r="I158" i="5" s="1"/>
  <c r="H159" i="5"/>
  <c r="I159" i="5" s="1"/>
  <c r="H160" i="5"/>
  <c r="I160" i="5" s="1"/>
  <c r="H161" i="5"/>
  <c r="I161" i="5" s="1"/>
  <c r="H162" i="5"/>
  <c r="I162" i="5" s="1"/>
  <c r="H163" i="5"/>
  <c r="I163" i="5" s="1"/>
  <c r="H164" i="5"/>
  <c r="I164" i="5" s="1"/>
  <c r="H165" i="5"/>
  <c r="I165" i="5" s="1"/>
  <c r="H166" i="5"/>
  <c r="I166" i="5" s="1"/>
  <c r="H167" i="5"/>
  <c r="I167" i="5" s="1"/>
  <c r="H168" i="5"/>
  <c r="I168" i="5" s="1"/>
  <c r="H169" i="5"/>
  <c r="I169" i="5" s="1"/>
  <c r="H170" i="5"/>
  <c r="I170" i="5" s="1"/>
  <c r="H171" i="5"/>
  <c r="I171" i="5" s="1"/>
  <c r="H172" i="5"/>
  <c r="I172" i="5" s="1"/>
  <c r="H173" i="5"/>
  <c r="I173" i="5" s="1"/>
  <c r="H174" i="5"/>
  <c r="I174" i="5" s="1"/>
  <c r="H175" i="5"/>
  <c r="I175" i="5" s="1"/>
  <c r="H176" i="5"/>
  <c r="I176" i="5" s="1"/>
  <c r="H177" i="5"/>
  <c r="I177" i="5" s="1"/>
  <c r="H178" i="5"/>
  <c r="I178" i="5" s="1"/>
  <c r="H179" i="5"/>
  <c r="I179" i="5" s="1"/>
  <c r="H180" i="5"/>
  <c r="I180" i="5" s="1"/>
  <c r="H181" i="5"/>
  <c r="I181" i="5" s="1"/>
  <c r="H182" i="5"/>
  <c r="I182" i="5" s="1"/>
  <c r="H183" i="5"/>
  <c r="I183" i="5" s="1"/>
  <c r="H184" i="5"/>
  <c r="I184" i="5" s="1"/>
  <c r="H185" i="5"/>
  <c r="I185" i="5" s="1"/>
  <c r="H186" i="5"/>
  <c r="I186" i="5" s="1"/>
  <c r="H187" i="5"/>
  <c r="I187" i="5" s="1"/>
  <c r="H188" i="5"/>
  <c r="I188" i="5" s="1"/>
  <c r="H189" i="5"/>
  <c r="I189" i="5" s="1"/>
  <c r="H190" i="5"/>
  <c r="I190" i="5" s="1"/>
  <c r="H191" i="5"/>
  <c r="I191" i="5" s="1"/>
  <c r="H192" i="5"/>
  <c r="I192" i="5" s="1"/>
  <c r="H193" i="5"/>
  <c r="I193" i="5" s="1"/>
  <c r="H194" i="5"/>
  <c r="I194" i="5" s="1"/>
  <c r="H195" i="5"/>
  <c r="I195" i="5" s="1"/>
  <c r="H196" i="5"/>
  <c r="I196" i="5" s="1"/>
  <c r="H197" i="5"/>
  <c r="I197" i="5" s="1"/>
  <c r="H198" i="5"/>
  <c r="I198" i="5" s="1"/>
  <c r="H199" i="5"/>
  <c r="I199" i="5" s="1"/>
  <c r="H200" i="5"/>
  <c r="I200" i="5" s="1"/>
  <c r="H201" i="5"/>
  <c r="I201" i="5" s="1"/>
  <c r="H202" i="5"/>
  <c r="I202" i="5" s="1"/>
  <c r="H203" i="5"/>
  <c r="I203" i="5" s="1"/>
  <c r="H204" i="5"/>
  <c r="I204" i="5" s="1"/>
  <c r="H205" i="5"/>
  <c r="I205" i="5" s="1"/>
  <c r="H206" i="5"/>
  <c r="I206" i="5" s="1"/>
  <c r="H207" i="5"/>
  <c r="I207" i="5" s="1"/>
  <c r="H208" i="5"/>
  <c r="I208" i="5" s="1"/>
  <c r="H209" i="5"/>
  <c r="I209" i="5" s="1"/>
  <c r="H210" i="5"/>
  <c r="I210" i="5" s="1"/>
  <c r="H211" i="5"/>
  <c r="I211" i="5" s="1"/>
  <c r="H212" i="5"/>
  <c r="I212" i="5" s="1"/>
  <c r="H213" i="5"/>
  <c r="I213" i="5" s="1"/>
  <c r="H214" i="5"/>
  <c r="I214" i="5" s="1"/>
  <c r="H215" i="5"/>
  <c r="I215" i="5" s="1"/>
  <c r="H216" i="5"/>
  <c r="I216" i="5" s="1"/>
  <c r="H217" i="5"/>
  <c r="I217" i="5" s="1"/>
  <c r="H218" i="5"/>
  <c r="I218" i="5" s="1"/>
  <c r="H219" i="5"/>
  <c r="I219" i="5" s="1"/>
  <c r="H220" i="5"/>
  <c r="I220" i="5" s="1"/>
  <c r="H221" i="5"/>
  <c r="I221" i="5" s="1"/>
  <c r="H222" i="5"/>
  <c r="I222" i="5" s="1"/>
  <c r="H223" i="5"/>
  <c r="I223" i="5" s="1"/>
  <c r="H224" i="5"/>
  <c r="I224" i="5" s="1"/>
  <c r="H225" i="5"/>
  <c r="I225" i="5" s="1"/>
  <c r="H226" i="5"/>
  <c r="I226" i="5" s="1"/>
  <c r="H227" i="5"/>
  <c r="I227" i="5" s="1"/>
  <c r="H228" i="5"/>
  <c r="I228" i="5" s="1"/>
  <c r="H229" i="5"/>
  <c r="I229" i="5" s="1"/>
  <c r="H230" i="5"/>
  <c r="I230" i="5" s="1"/>
  <c r="H231" i="5"/>
  <c r="I231" i="5" s="1"/>
  <c r="H232" i="5"/>
  <c r="I232" i="5" s="1"/>
  <c r="H233" i="5"/>
  <c r="I233" i="5" s="1"/>
  <c r="H234" i="5"/>
  <c r="I234" i="5" s="1"/>
  <c r="H235" i="5"/>
  <c r="I235" i="5" s="1"/>
  <c r="H236" i="5"/>
  <c r="I236" i="5" s="1"/>
  <c r="H237" i="5"/>
  <c r="I237" i="5" s="1"/>
  <c r="H238" i="5"/>
  <c r="I238" i="5" s="1"/>
  <c r="H239" i="5"/>
  <c r="I239" i="5" s="1"/>
  <c r="H240" i="5"/>
  <c r="I240" i="5" s="1"/>
  <c r="H241" i="5"/>
  <c r="I241" i="5" s="1"/>
  <c r="H242" i="5"/>
  <c r="I242" i="5" s="1"/>
  <c r="H243" i="5"/>
  <c r="I243" i="5" s="1"/>
  <c r="H244" i="5"/>
  <c r="I244" i="5" s="1"/>
  <c r="H245" i="5"/>
  <c r="I245" i="5" s="1"/>
  <c r="H246" i="5"/>
  <c r="I246" i="5" s="1"/>
  <c r="H247" i="5"/>
  <c r="I247" i="5" s="1"/>
  <c r="H248" i="5"/>
  <c r="I248" i="5" s="1"/>
  <c r="H249" i="5"/>
  <c r="I249" i="5" s="1"/>
  <c r="H250" i="5"/>
  <c r="I250" i="5" s="1"/>
  <c r="H251" i="5"/>
  <c r="I251" i="5" s="1"/>
  <c r="H252" i="5"/>
  <c r="I252" i="5" s="1"/>
  <c r="H253" i="5"/>
  <c r="I253" i="5" s="1"/>
  <c r="H254" i="5"/>
  <c r="I254" i="5" s="1"/>
  <c r="H255" i="5"/>
  <c r="I255" i="5" s="1"/>
  <c r="H256" i="5"/>
  <c r="I256" i="5" s="1"/>
  <c r="H257" i="5"/>
  <c r="I257" i="5" s="1"/>
  <c r="H258" i="5"/>
  <c r="I258" i="5" s="1"/>
  <c r="H259" i="5"/>
  <c r="I259" i="5" s="1"/>
  <c r="H260" i="5"/>
  <c r="I260" i="5" s="1"/>
  <c r="H261" i="5"/>
  <c r="I261" i="5" s="1"/>
  <c r="H262" i="5"/>
  <c r="I262" i="5" s="1"/>
  <c r="H263" i="5"/>
  <c r="I263" i="5" s="1"/>
  <c r="H266" i="5"/>
  <c r="I266" i="5" s="1"/>
  <c r="H267" i="5"/>
  <c r="I267" i="5" s="1"/>
  <c r="H268" i="5"/>
  <c r="I268" i="5" s="1"/>
  <c r="H269" i="5"/>
  <c r="I269" i="5" s="1"/>
  <c r="H270" i="5"/>
  <c r="I270" i="5" s="1"/>
  <c r="H271" i="5"/>
  <c r="I271" i="5" s="1"/>
  <c r="H272" i="5"/>
  <c r="I272" i="5" s="1"/>
  <c r="H273" i="5"/>
  <c r="I273" i="5" s="1"/>
  <c r="H274" i="5"/>
  <c r="I274" i="5" s="1"/>
  <c r="H275" i="5"/>
  <c r="I275" i="5" s="1"/>
  <c r="H276" i="5"/>
  <c r="I276" i="5" s="1"/>
  <c r="H277" i="5"/>
  <c r="I277" i="5" s="1"/>
  <c r="H278" i="5"/>
  <c r="I278" i="5" s="1"/>
  <c r="H279" i="5"/>
  <c r="I279" i="5" s="1"/>
  <c r="H280" i="5"/>
  <c r="I280" i="5" s="1"/>
  <c r="H281" i="5"/>
  <c r="I281" i="5" s="1"/>
  <c r="H282" i="5"/>
  <c r="I282" i="5" s="1"/>
  <c r="H283" i="5"/>
  <c r="I283" i="5" s="1"/>
  <c r="H284" i="5"/>
  <c r="I284" i="5" s="1"/>
  <c r="H285" i="5"/>
  <c r="I285" i="5" s="1"/>
  <c r="H286" i="5"/>
  <c r="I286" i="5" s="1"/>
  <c r="H287" i="5"/>
  <c r="I287" i="5" s="1"/>
  <c r="H288" i="5"/>
  <c r="I288" i="5" s="1"/>
  <c r="H289" i="5"/>
  <c r="I289" i="5" s="1"/>
  <c r="H290" i="5"/>
  <c r="I290" i="5" s="1"/>
  <c r="H291" i="5"/>
  <c r="I291" i="5" s="1"/>
  <c r="H292" i="5"/>
  <c r="I292" i="5" s="1"/>
  <c r="H293" i="5"/>
  <c r="I293" i="5" s="1"/>
  <c r="H294" i="5"/>
  <c r="I294" i="5" s="1"/>
  <c r="H295" i="5"/>
  <c r="I295" i="5" s="1"/>
  <c r="H296" i="5"/>
  <c r="I296" i="5" s="1"/>
  <c r="H297" i="5"/>
  <c r="I297" i="5" s="1"/>
  <c r="H298" i="5"/>
  <c r="I298" i="5" s="1"/>
  <c r="H299" i="5"/>
  <c r="I299" i="5" s="1"/>
  <c r="H300" i="5"/>
  <c r="I300" i="5" s="1"/>
  <c r="H301" i="5"/>
  <c r="I301" i="5" s="1"/>
  <c r="H302" i="5"/>
  <c r="I302" i="5" s="1"/>
  <c r="H303" i="5"/>
  <c r="I303" i="5" s="1"/>
  <c r="H304" i="5"/>
  <c r="I304" i="5" s="1"/>
  <c r="H305" i="5"/>
  <c r="I305" i="5" s="1"/>
  <c r="H306" i="5"/>
  <c r="I306" i="5" s="1"/>
  <c r="H307" i="5"/>
  <c r="I307" i="5" s="1"/>
  <c r="H308" i="5"/>
  <c r="I308" i="5" s="1"/>
  <c r="H309" i="5"/>
  <c r="I309" i="5" s="1"/>
  <c r="H310" i="5"/>
  <c r="I310" i="5" s="1"/>
  <c r="H311" i="5"/>
  <c r="I311" i="5" s="1"/>
  <c r="H312" i="5"/>
  <c r="I312" i="5" s="1"/>
  <c r="H313" i="5"/>
  <c r="I313" i="5" s="1"/>
  <c r="H314" i="5"/>
  <c r="I314" i="5" s="1"/>
  <c r="H315" i="5"/>
  <c r="I315" i="5" s="1"/>
  <c r="H316" i="5"/>
  <c r="I316" i="5" s="1"/>
  <c r="H317" i="5"/>
  <c r="I317" i="5" s="1"/>
  <c r="H318" i="5"/>
  <c r="I318" i="5" s="1"/>
  <c r="H319" i="5"/>
  <c r="I319" i="5" s="1"/>
  <c r="H320" i="5"/>
  <c r="I320" i="5" s="1"/>
  <c r="H321" i="5"/>
  <c r="I321" i="5" s="1"/>
  <c r="H322" i="5"/>
  <c r="I322" i="5" s="1"/>
  <c r="H323" i="5"/>
  <c r="I323" i="5" s="1"/>
  <c r="H324" i="5"/>
  <c r="I324" i="5" s="1"/>
  <c r="H325" i="5"/>
  <c r="I325" i="5" s="1"/>
  <c r="H326" i="5"/>
  <c r="I326" i="5" s="1"/>
  <c r="H327" i="5"/>
  <c r="I327" i="5" s="1"/>
  <c r="H328" i="5"/>
  <c r="I328" i="5" s="1"/>
  <c r="H329" i="5"/>
  <c r="I329" i="5" s="1"/>
  <c r="H330" i="5"/>
  <c r="I330" i="5" s="1"/>
  <c r="H331" i="5"/>
  <c r="I331" i="5" s="1"/>
  <c r="H332" i="5"/>
  <c r="I332" i="5" s="1"/>
  <c r="H333" i="5"/>
  <c r="I333" i="5" s="1"/>
  <c r="H334" i="5"/>
  <c r="I334" i="5" s="1"/>
  <c r="H335" i="5"/>
  <c r="I335" i="5" s="1"/>
  <c r="H336" i="5"/>
  <c r="I336" i="5" s="1"/>
  <c r="H337" i="5"/>
  <c r="I337" i="5" s="1"/>
  <c r="H338" i="5"/>
  <c r="I338" i="5" s="1"/>
  <c r="H339" i="5"/>
  <c r="I339" i="5" s="1"/>
  <c r="H340" i="5"/>
  <c r="I340" i="5" s="1"/>
  <c r="H341" i="5"/>
  <c r="I341" i="5" s="1"/>
  <c r="H342" i="5"/>
  <c r="I342" i="5" s="1"/>
  <c r="H343" i="5"/>
  <c r="I343" i="5" s="1"/>
  <c r="H344" i="5"/>
  <c r="I344" i="5" s="1"/>
  <c r="H345" i="5"/>
  <c r="I345" i="5" s="1"/>
  <c r="H346" i="5"/>
  <c r="I346" i="5" s="1"/>
  <c r="H347" i="5"/>
  <c r="I347" i="5" s="1"/>
  <c r="H348" i="5"/>
  <c r="I348" i="5" s="1"/>
  <c r="H349" i="5"/>
  <c r="I349" i="5" s="1"/>
  <c r="H350" i="5"/>
  <c r="I350" i="5" s="1"/>
  <c r="H351" i="5"/>
  <c r="I351" i="5" s="1"/>
  <c r="H352" i="5"/>
  <c r="I352" i="5" s="1"/>
  <c r="H353" i="5"/>
  <c r="I353" i="5" s="1"/>
  <c r="H354" i="5"/>
  <c r="I354" i="5" s="1"/>
  <c r="H355" i="5"/>
  <c r="I355" i="5" s="1"/>
  <c r="H356" i="5"/>
  <c r="I356" i="5" s="1"/>
  <c r="H357" i="5"/>
  <c r="I357" i="5" s="1"/>
  <c r="H358" i="5"/>
  <c r="I358" i="5" s="1"/>
  <c r="H359" i="5"/>
  <c r="I359" i="5" s="1"/>
  <c r="H360" i="5"/>
  <c r="I360" i="5" s="1"/>
  <c r="H361" i="5"/>
  <c r="I361" i="5" s="1"/>
  <c r="H362" i="5"/>
  <c r="I362" i="5" s="1"/>
  <c r="H363" i="5"/>
  <c r="I363" i="5" s="1"/>
  <c r="H364" i="5"/>
  <c r="I364" i="5" s="1"/>
  <c r="H365" i="5"/>
  <c r="I365" i="5" s="1"/>
  <c r="H366" i="5"/>
  <c r="I366" i="5" s="1"/>
  <c r="H367" i="5"/>
  <c r="I367" i="5" s="1"/>
  <c r="H368" i="5"/>
  <c r="I368" i="5" s="1"/>
  <c r="H369" i="5"/>
  <c r="I369" i="5" s="1"/>
  <c r="H370" i="5"/>
  <c r="I370" i="5" s="1"/>
  <c r="H371" i="5"/>
  <c r="I371" i="5" s="1"/>
  <c r="H372" i="5"/>
  <c r="I372" i="5" s="1"/>
  <c r="H373" i="5"/>
  <c r="I373" i="5" s="1"/>
  <c r="H374" i="5"/>
  <c r="I374" i="5" s="1"/>
  <c r="H375" i="5"/>
  <c r="I375" i="5" s="1"/>
  <c r="H376" i="5"/>
  <c r="I376" i="5" s="1"/>
  <c r="H377" i="5"/>
  <c r="I377" i="5" s="1"/>
  <c r="H378" i="5"/>
  <c r="I378" i="5" s="1"/>
  <c r="H379" i="5"/>
  <c r="I379" i="5" s="1"/>
  <c r="H380" i="5"/>
  <c r="I380" i="5" s="1"/>
  <c r="H381" i="5"/>
  <c r="I381" i="5" s="1"/>
  <c r="H382" i="5"/>
  <c r="I382" i="5" s="1"/>
  <c r="H383" i="5"/>
  <c r="I383" i="5" s="1"/>
  <c r="H384" i="5"/>
  <c r="I384" i="5" s="1"/>
  <c r="H385" i="5"/>
  <c r="I385" i="5" s="1"/>
  <c r="H386" i="5"/>
  <c r="I386" i="5" s="1"/>
  <c r="H387" i="5"/>
  <c r="I387" i="5" s="1"/>
  <c r="H388" i="5"/>
  <c r="I388" i="5" s="1"/>
  <c r="H389" i="5"/>
  <c r="I389" i="5" s="1"/>
  <c r="H390" i="5"/>
  <c r="I390" i="5" s="1"/>
  <c r="H391" i="5"/>
  <c r="I391" i="5" s="1"/>
  <c r="H392" i="5"/>
  <c r="I392" i="5" s="1"/>
  <c r="H393" i="5"/>
  <c r="I393" i="5" s="1"/>
  <c r="H394" i="5"/>
  <c r="I394" i="5" s="1"/>
  <c r="H395" i="5"/>
  <c r="I395" i="5" s="1"/>
  <c r="H396" i="5"/>
  <c r="I396" i="5" s="1"/>
  <c r="H397" i="5"/>
  <c r="I397" i="5" s="1"/>
  <c r="H398" i="5"/>
  <c r="I398" i="5" s="1"/>
  <c r="H399" i="5"/>
  <c r="I399" i="5" s="1"/>
  <c r="H400" i="5"/>
  <c r="I400" i="5" s="1"/>
  <c r="H401" i="5"/>
  <c r="I401" i="5" s="1"/>
  <c r="H402" i="5"/>
  <c r="I402" i="5" s="1"/>
  <c r="H403" i="5"/>
  <c r="I403" i="5" s="1"/>
  <c r="H404" i="5"/>
  <c r="I404" i="5" s="1"/>
  <c r="H405" i="5"/>
  <c r="I405" i="5" s="1"/>
  <c r="H406" i="5"/>
  <c r="I406" i="5" s="1"/>
  <c r="H407" i="5"/>
  <c r="I407" i="5" s="1"/>
  <c r="H408" i="5"/>
  <c r="I408" i="5" s="1"/>
  <c r="H409" i="5"/>
  <c r="I409" i="5" s="1"/>
  <c r="H410" i="5"/>
  <c r="I410" i="5" s="1"/>
  <c r="H411" i="5"/>
  <c r="I411" i="5" s="1"/>
  <c r="H412" i="5"/>
  <c r="I412" i="5" s="1"/>
  <c r="H413" i="5"/>
  <c r="I413" i="5" s="1"/>
  <c r="H414" i="5"/>
  <c r="I414" i="5" s="1"/>
  <c r="H415" i="5"/>
  <c r="I415" i="5" s="1"/>
  <c r="H416" i="5"/>
  <c r="I416" i="5" s="1"/>
  <c r="H417" i="5"/>
  <c r="I417" i="5" s="1"/>
  <c r="H418" i="5"/>
  <c r="I418" i="5" s="1"/>
  <c r="H419" i="5"/>
  <c r="I419" i="5" s="1"/>
  <c r="H420" i="5"/>
  <c r="I420" i="5" s="1"/>
  <c r="H421" i="5"/>
  <c r="I421" i="5" s="1"/>
  <c r="H422" i="5"/>
  <c r="I422" i="5" s="1"/>
  <c r="H423" i="5"/>
  <c r="I423" i="5" s="1"/>
  <c r="H424" i="5"/>
  <c r="I424" i="5" s="1"/>
  <c r="H425" i="5"/>
  <c r="I425" i="5" s="1"/>
  <c r="H426" i="5"/>
  <c r="I426" i="5" s="1"/>
  <c r="H427" i="5"/>
  <c r="I427" i="5" s="1"/>
  <c r="H428" i="5"/>
  <c r="I428" i="5" s="1"/>
  <c r="H429" i="5"/>
  <c r="I429" i="5" s="1"/>
  <c r="H430" i="5"/>
  <c r="I430" i="5" s="1"/>
  <c r="H431" i="5"/>
  <c r="I431" i="5" s="1"/>
  <c r="H432" i="5"/>
  <c r="I432" i="5" s="1"/>
  <c r="H433" i="5"/>
  <c r="I433" i="5" s="1"/>
  <c r="H434" i="5"/>
  <c r="I434" i="5" s="1"/>
  <c r="H435" i="5"/>
  <c r="I435" i="5" s="1"/>
  <c r="H436" i="5"/>
  <c r="I436" i="5" s="1"/>
  <c r="H437" i="5"/>
  <c r="I437" i="5" s="1"/>
  <c r="H438" i="5"/>
  <c r="I438" i="5" s="1"/>
  <c r="H439" i="5"/>
  <c r="I439" i="5" s="1"/>
  <c r="H440" i="5"/>
  <c r="I440" i="5" s="1"/>
  <c r="H441" i="5"/>
  <c r="I441" i="5" s="1"/>
  <c r="H442" i="5"/>
  <c r="I442" i="5" s="1"/>
  <c r="H443" i="5"/>
  <c r="I443" i="5" s="1"/>
  <c r="H444" i="5"/>
  <c r="I444" i="5" s="1"/>
  <c r="H445" i="5"/>
  <c r="I445" i="5" s="1"/>
  <c r="H446" i="5"/>
  <c r="I446" i="5" s="1"/>
  <c r="H447" i="5"/>
  <c r="I447" i="5" s="1"/>
  <c r="H448" i="5"/>
  <c r="I448" i="5" s="1"/>
  <c r="H449" i="5"/>
  <c r="I449" i="5" s="1"/>
  <c r="H450" i="5"/>
  <c r="I450" i="5" s="1"/>
  <c r="H451" i="5"/>
  <c r="I451" i="5" s="1"/>
  <c r="H452" i="5"/>
  <c r="I452" i="5" s="1"/>
  <c r="H453" i="5"/>
  <c r="I453" i="5" s="1"/>
  <c r="H454" i="5"/>
  <c r="I454" i="5" s="1"/>
  <c r="H455" i="5"/>
  <c r="I455" i="5" s="1"/>
  <c r="H456" i="5"/>
  <c r="I456" i="5" s="1"/>
  <c r="H457" i="5"/>
  <c r="I457" i="5" s="1"/>
  <c r="H458" i="5"/>
  <c r="I458" i="5" s="1"/>
  <c r="H459" i="5"/>
  <c r="I459" i="5" s="1"/>
  <c r="H460" i="5"/>
  <c r="I460" i="5" s="1"/>
  <c r="H461" i="5"/>
  <c r="I461" i="5" s="1"/>
  <c r="H462" i="5"/>
  <c r="I462" i="5" s="1"/>
  <c r="H463" i="5"/>
  <c r="I463" i="5" s="1"/>
  <c r="H464" i="5"/>
  <c r="I464" i="5" s="1"/>
  <c r="H465" i="5"/>
  <c r="I465" i="5" s="1"/>
  <c r="H466" i="5"/>
  <c r="I466" i="5" s="1"/>
  <c r="H467" i="5"/>
  <c r="I467" i="5" s="1"/>
  <c r="H468" i="5"/>
  <c r="I468" i="5" s="1"/>
  <c r="H469" i="5"/>
  <c r="I469" i="5" s="1"/>
  <c r="H470" i="5"/>
  <c r="I470" i="5" s="1"/>
  <c r="H471" i="5"/>
  <c r="I471" i="5" s="1"/>
  <c r="H472" i="5"/>
  <c r="I472" i="5" s="1"/>
  <c r="H473" i="5"/>
  <c r="I473" i="5" s="1"/>
  <c r="H474" i="5"/>
  <c r="I474" i="5" s="1"/>
  <c r="H475" i="5"/>
  <c r="I475" i="5" s="1"/>
  <c r="H476" i="5"/>
  <c r="I476" i="5" s="1"/>
  <c r="H477" i="5"/>
  <c r="I477" i="5" s="1"/>
  <c r="H478" i="5"/>
  <c r="I478" i="5" s="1"/>
  <c r="H479" i="5"/>
  <c r="I479" i="5" s="1"/>
  <c r="H480" i="5"/>
  <c r="I480" i="5" s="1"/>
  <c r="H481" i="5"/>
  <c r="I481" i="5" s="1"/>
  <c r="H482" i="5"/>
  <c r="I482" i="5" s="1"/>
  <c r="H483" i="5"/>
  <c r="I483" i="5" s="1"/>
  <c r="H484" i="5"/>
  <c r="I484" i="5" s="1"/>
  <c r="H485" i="5"/>
  <c r="I485" i="5" s="1"/>
  <c r="H486" i="5"/>
  <c r="I486" i="5" s="1"/>
  <c r="H487" i="5"/>
  <c r="I487" i="5" s="1"/>
  <c r="H488" i="5"/>
  <c r="I488" i="5" s="1"/>
  <c r="H489" i="5"/>
  <c r="I489" i="5" s="1"/>
  <c r="H490" i="5"/>
  <c r="I490" i="5" s="1"/>
  <c r="H491" i="5"/>
  <c r="I491" i="5" s="1"/>
  <c r="H492" i="5"/>
  <c r="I492" i="5" s="1"/>
  <c r="H493" i="5"/>
  <c r="I493" i="5" s="1"/>
  <c r="H494" i="5"/>
  <c r="I494" i="5" s="1"/>
  <c r="H495" i="5"/>
  <c r="I495" i="5" s="1"/>
  <c r="H496" i="5"/>
  <c r="I496" i="5" s="1"/>
  <c r="H497" i="5"/>
  <c r="I497" i="5" s="1"/>
  <c r="H498" i="5"/>
  <c r="I498" i="5" s="1"/>
  <c r="H499" i="5"/>
  <c r="I499" i="5" s="1"/>
  <c r="H500" i="5"/>
  <c r="I500" i="5" s="1"/>
  <c r="H501" i="5"/>
  <c r="I501" i="5" s="1"/>
  <c r="H502" i="5"/>
  <c r="I502" i="5" s="1"/>
  <c r="H503" i="5"/>
  <c r="I503" i="5" s="1"/>
  <c r="H504" i="5"/>
  <c r="I504" i="5" s="1"/>
  <c r="H505" i="5"/>
  <c r="I505" i="5" s="1"/>
  <c r="H506" i="5"/>
  <c r="I506" i="5" s="1"/>
  <c r="H507" i="5"/>
  <c r="I507" i="5" s="1"/>
  <c r="H508" i="5"/>
  <c r="I508" i="5" s="1"/>
  <c r="H509" i="5"/>
  <c r="I509" i="5" s="1"/>
  <c r="H510" i="5"/>
  <c r="I510" i="5" s="1"/>
  <c r="H511" i="5"/>
  <c r="I511" i="5" s="1"/>
  <c r="H512" i="5"/>
  <c r="I512" i="5" s="1"/>
  <c r="H513" i="5"/>
  <c r="I513" i="5" s="1"/>
  <c r="H514" i="5"/>
  <c r="I514" i="5" s="1"/>
  <c r="H515" i="5"/>
  <c r="I515" i="5" s="1"/>
  <c r="H516" i="5"/>
  <c r="I516" i="5" s="1"/>
  <c r="H517" i="5"/>
  <c r="I517" i="5" s="1"/>
  <c r="H518" i="5"/>
  <c r="I518" i="5" s="1"/>
  <c r="H519" i="5"/>
  <c r="I519" i="5" s="1"/>
  <c r="H520" i="5"/>
  <c r="I520" i="5" s="1"/>
  <c r="H521" i="5"/>
  <c r="I521" i="5" s="1"/>
  <c r="H522" i="5"/>
  <c r="I522" i="5" s="1"/>
  <c r="H523" i="5"/>
  <c r="I523" i="5" s="1"/>
  <c r="H524" i="5"/>
  <c r="I524" i="5" s="1"/>
  <c r="H525" i="5"/>
  <c r="I525" i="5" s="1"/>
  <c r="H526" i="5"/>
  <c r="I526" i="5" s="1"/>
  <c r="H527" i="5"/>
  <c r="I527" i="5" s="1"/>
  <c r="H528" i="5"/>
  <c r="I528" i="5" s="1"/>
  <c r="H529" i="5"/>
  <c r="I529" i="5" s="1"/>
  <c r="H530" i="5"/>
  <c r="I530" i="5" s="1"/>
  <c r="H531" i="5"/>
  <c r="I531" i="5" s="1"/>
  <c r="H532" i="5"/>
  <c r="I532" i="5" s="1"/>
  <c r="H533" i="5"/>
  <c r="I533" i="5" s="1"/>
  <c r="H534" i="5"/>
  <c r="I534" i="5" s="1"/>
  <c r="H535" i="5"/>
  <c r="I535" i="5" s="1"/>
  <c r="H536" i="5"/>
  <c r="I536" i="5" s="1"/>
  <c r="H537" i="5"/>
  <c r="I537" i="5" s="1"/>
  <c r="H538" i="5"/>
  <c r="I538" i="5" s="1"/>
  <c r="H539" i="5"/>
  <c r="I539" i="5" s="1"/>
  <c r="H540" i="5"/>
  <c r="I540" i="5" s="1"/>
  <c r="H541" i="5"/>
  <c r="I541" i="5" s="1"/>
  <c r="H542" i="5"/>
  <c r="I542" i="5" s="1"/>
  <c r="H543" i="5"/>
  <c r="I543" i="5" s="1"/>
  <c r="H544" i="5"/>
  <c r="I544" i="5" s="1"/>
  <c r="H545" i="5"/>
  <c r="I545" i="5" s="1"/>
  <c r="H546" i="5"/>
  <c r="I546" i="5" s="1"/>
  <c r="H547" i="5"/>
  <c r="I547" i="5" s="1"/>
  <c r="H548" i="5"/>
  <c r="I548" i="5" s="1"/>
  <c r="H549" i="5"/>
  <c r="I549" i="5" s="1"/>
  <c r="H550" i="5"/>
  <c r="I550" i="5" s="1"/>
  <c r="H551" i="5"/>
  <c r="I551" i="5" s="1"/>
  <c r="H552" i="5"/>
  <c r="I552" i="5" s="1"/>
  <c r="H553" i="5"/>
  <c r="I553" i="5" s="1"/>
  <c r="H554" i="5"/>
  <c r="I554" i="5" s="1"/>
  <c r="H555" i="5"/>
  <c r="I555" i="5" s="1"/>
  <c r="H556" i="5"/>
  <c r="I556" i="5" s="1"/>
  <c r="H557" i="5"/>
  <c r="I557" i="5" s="1"/>
  <c r="H558" i="5"/>
  <c r="I558" i="5" s="1"/>
  <c r="H559" i="5"/>
  <c r="I559" i="5" s="1"/>
  <c r="H560" i="5"/>
  <c r="I560" i="5" s="1"/>
  <c r="H561" i="5"/>
  <c r="I561" i="5" s="1"/>
  <c r="H562" i="5"/>
  <c r="I562" i="5" s="1"/>
  <c r="H563" i="5"/>
  <c r="I563" i="5" s="1"/>
  <c r="H564" i="5"/>
  <c r="I564" i="5" s="1"/>
  <c r="H565" i="5"/>
  <c r="I565" i="5" s="1"/>
  <c r="H566" i="5"/>
  <c r="I566" i="5" s="1"/>
  <c r="H567" i="5"/>
  <c r="I567" i="5" s="1"/>
  <c r="H568" i="5"/>
  <c r="I568" i="5" s="1"/>
  <c r="H569" i="5"/>
  <c r="I569" i="5" s="1"/>
  <c r="H570" i="5"/>
  <c r="I570" i="5" s="1"/>
  <c r="H571" i="5"/>
  <c r="I571" i="5" s="1"/>
  <c r="H572" i="5"/>
  <c r="I572" i="5" s="1"/>
  <c r="H573" i="5"/>
  <c r="I573" i="5" s="1"/>
  <c r="H574" i="5"/>
  <c r="I574" i="5" s="1"/>
  <c r="H575" i="5"/>
  <c r="I575" i="5" s="1"/>
  <c r="H576" i="5"/>
  <c r="I576" i="5" s="1"/>
  <c r="H577" i="5"/>
  <c r="I577" i="5" s="1"/>
  <c r="H578" i="5"/>
  <c r="I578" i="5" s="1"/>
  <c r="H579" i="5"/>
  <c r="I579" i="5" s="1"/>
  <c r="H580" i="5"/>
  <c r="I580" i="5" s="1"/>
  <c r="H581" i="5"/>
  <c r="I581" i="5" s="1"/>
  <c r="H582" i="5"/>
  <c r="I582" i="5" s="1"/>
  <c r="H583" i="5"/>
  <c r="I583" i="5" s="1"/>
  <c r="H584" i="5"/>
  <c r="I584" i="5" s="1"/>
  <c r="H585" i="5"/>
  <c r="I585" i="5" s="1"/>
  <c r="H586" i="5"/>
  <c r="I586" i="5" s="1"/>
  <c r="H587" i="5"/>
  <c r="I587" i="5" s="1"/>
  <c r="H588" i="5"/>
  <c r="I588" i="5" s="1"/>
  <c r="H589" i="5"/>
  <c r="I589" i="5" s="1"/>
  <c r="H590" i="5"/>
  <c r="I590" i="5" s="1"/>
  <c r="H591" i="5"/>
  <c r="I591" i="5" s="1"/>
  <c r="H592" i="5"/>
  <c r="I592" i="5" s="1"/>
  <c r="H593" i="5"/>
  <c r="I593" i="5" s="1"/>
  <c r="H594" i="5"/>
  <c r="I594" i="5" s="1"/>
  <c r="H595" i="5"/>
  <c r="I595" i="5" s="1"/>
  <c r="H596" i="5"/>
  <c r="I596" i="5" s="1"/>
  <c r="H597" i="5"/>
  <c r="I597" i="5" s="1"/>
  <c r="H598" i="5"/>
  <c r="I598" i="5" s="1"/>
  <c r="H599" i="5"/>
  <c r="I599" i="5" s="1"/>
  <c r="H600" i="5"/>
  <c r="I600" i="5" s="1"/>
  <c r="H601" i="5"/>
  <c r="I601" i="5" s="1"/>
  <c r="H602" i="5"/>
  <c r="I602" i="5" s="1"/>
  <c r="H603" i="5"/>
  <c r="I603" i="5" s="1"/>
  <c r="H604" i="5"/>
  <c r="I604" i="5" s="1"/>
  <c r="H605" i="5"/>
  <c r="I605" i="5" s="1"/>
  <c r="H606" i="5"/>
  <c r="I606" i="5" s="1"/>
  <c r="H607" i="5"/>
  <c r="I607" i="5" s="1"/>
  <c r="H608" i="5"/>
  <c r="I608" i="5" s="1"/>
  <c r="H609" i="5"/>
  <c r="I609" i="5" s="1"/>
  <c r="H610" i="5"/>
  <c r="I610" i="5" s="1"/>
  <c r="H611" i="5"/>
  <c r="I611" i="5" s="1"/>
  <c r="H612" i="5"/>
  <c r="I612" i="5" s="1"/>
  <c r="H613" i="5"/>
  <c r="I613" i="5" s="1"/>
  <c r="H614" i="5"/>
  <c r="I614" i="5" s="1"/>
  <c r="H615" i="5"/>
  <c r="I615" i="5" s="1"/>
  <c r="H616" i="5"/>
  <c r="I616" i="5" s="1"/>
  <c r="H617" i="5"/>
  <c r="I617" i="5" s="1"/>
  <c r="H618" i="5"/>
  <c r="I618" i="5" s="1"/>
  <c r="H619" i="5"/>
  <c r="I619" i="5" s="1"/>
  <c r="H620" i="5"/>
  <c r="I620" i="5" s="1"/>
  <c r="H621" i="5"/>
  <c r="I621" i="5" s="1"/>
  <c r="H622" i="5"/>
  <c r="I622" i="5" s="1"/>
  <c r="H623" i="5"/>
  <c r="I623" i="5" s="1"/>
  <c r="H624" i="5"/>
  <c r="I624" i="5" s="1"/>
  <c r="H625" i="5"/>
  <c r="I625" i="5" s="1"/>
  <c r="H626" i="5"/>
  <c r="I626" i="5" s="1"/>
  <c r="H627" i="5"/>
  <c r="I627" i="5" s="1"/>
  <c r="H628" i="5"/>
  <c r="I628" i="5" s="1"/>
  <c r="H629" i="5"/>
  <c r="I629" i="5" s="1"/>
  <c r="H630" i="5"/>
  <c r="I630" i="5" s="1"/>
  <c r="H631" i="5"/>
  <c r="I631" i="5" s="1"/>
  <c r="H632" i="5"/>
  <c r="I632" i="5" s="1"/>
  <c r="H633" i="5"/>
  <c r="I633" i="5" s="1"/>
  <c r="H634" i="5"/>
  <c r="I634" i="5" s="1"/>
  <c r="H635" i="5"/>
  <c r="I635" i="5" s="1"/>
  <c r="H636" i="5"/>
  <c r="I636" i="5" s="1"/>
  <c r="H637" i="5"/>
  <c r="I637" i="5" s="1"/>
  <c r="H638" i="5"/>
  <c r="I638" i="5" s="1"/>
  <c r="H639" i="5"/>
  <c r="I639" i="5" s="1"/>
  <c r="H640" i="5"/>
  <c r="I640" i="5" s="1"/>
  <c r="H641" i="5"/>
  <c r="I641" i="5" s="1"/>
  <c r="H642" i="5"/>
  <c r="I642" i="5" s="1"/>
  <c r="H643" i="5"/>
  <c r="I643" i="5" s="1"/>
  <c r="H644" i="5"/>
  <c r="I644" i="5" s="1"/>
  <c r="H645" i="5"/>
  <c r="I645" i="5" s="1"/>
  <c r="H646" i="5"/>
  <c r="I646" i="5" s="1"/>
  <c r="H647" i="5"/>
  <c r="I647" i="5" s="1"/>
  <c r="H648" i="5"/>
  <c r="I648" i="5" s="1"/>
  <c r="H649" i="5"/>
  <c r="I649" i="5" s="1"/>
  <c r="H650" i="5"/>
  <c r="I650" i="5" s="1"/>
  <c r="H651" i="5"/>
  <c r="I651" i="5" s="1"/>
  <c r="H652" i="5"/>
  <c r="I652" i="5" s="1"/>
  <c r="H653" i="5"/>
  <c r="I653" i="5" s="1"/>
  <c r="H654" i="5"/>
  <c r="I654" i="5" s="1"/>
  <c r="H655" i="5"/>
  <c r="I655" i="5" s="1"/>
  <c r="H656" i="5"/>
  <c r="I656" i="5" s="1"/>
  <c r="H657" i="5"/>
  <c r="I657" i="5" s="1"/>
  <c r="H658" i="5"/>
  <c r="I658" i="5" s="1"/>
  <c r="H659" i="5"/>
  <c r="I659" i="5" s="1"/>
  <c r="H660" i="5"/>
  <c r="I660" i="5" s="1"/>
  <c r="H661" i="5"/>
  <c r="I661" i="5" s="1"/>
  <c r="H662" i="5"/>
  <c r="I662" i="5" s="1"/>
  <c r="H663" i="5"/>
  <c r="I663" i="5" s="1"/>
  <c r="H664" i="5"/>
  <c r="I664" i="5" s="1"/>
  <c r="H665" i="5"/>
  <c r="I665" i="5" s="1"/>
  <c r="H666" i="5"/>
  <c r="I666" i="5" s="1"/>
  <c r="H667" i="5"/>
  <c r="I667" i="5" s="1"/>
  <c r="H668" i="5"/>
  <c r="I668" i="5" s="1"/>
  <c r="H669" i="5"/>
  <c r="I669" i="5" s="1"/>
  <c r="H670" i="5"/>
  <c r="I670" i="5" s="1"/>
  <c r="H671" i="5"/>
  <c r="I671" i="5" s="1"/>
  <c r="H672" i="5"/>
  <c r="I672" i="5" s="1"/>
  <c r="H673" i="5"/>
  <c r="I673" i="5" s="1"/>
  <c r="H674" i="5"/>
  <c r="I674" i="5" s="1"/>
  <c r="H675" i="5"/>
  <c r="I675" i="5" s="1"/>
  <c r="H676" i="5"/>
  <c r="I676" i="5" s="1"/>
  <c r="H677" i="5"/>
  <c r="I677" i="5" s="1"/>
  <c r="H678" i="5"/>
  <c r="I678" i="5" s="1"/>
  <c r="H679" i="5"/>
  <c r="I679" i="5" s="1"/>
  <c r="H680" i="5"/>
  <c r="I680" i="5" s="1"/>
  <c r="H681" i="5"/>
  <c r="I681" i="5" s="1"/>
  <c r="H682" i="5"/>
  <c r="I682" i="5" s="1"/>
  <c r="H683" i="5"/>
  <c r="I683" i="5" s="1"/>
  <c r="H684" i="5"/>
  <c r="I684" i="5" s="1"/>
  <c r="H685" i="5"/>
  <c r="I685" i="5" s="1"/>
  <c r="H686" i="5"/>
  <c r="I686" i="5" s="1"/>
  <c r="H687" i="5"/>
  <c r="I687" i="5" s="1"/>
  <c r="H688" i="5"/>
  <c r="I688" i="5" s="1"/>
  <c r="H689" i="5"/>
  <c r="I689" i="5" s="1"/>
  <c r="H690" i="5"/>
  <c r="I690" i="5" s="1"/>
  <c r="H691" i="5"/>
  <c r="I691" i="5" s="1"/>
  <c r="H692" i="5"/>
  <c r="I692" i="5" s="1"/>
  <c r="H693" i="5"/>
  <c r="I693" i="5" s="1"/>
  <c r="H694" i="5"/>
  <c r="I694" i="5" s="1"/>
  <c r="H695" i="5"/>
  <c r="I695" i="5" s="1"/>
  <c r="H696" i="5"/>
  <c r="I696" i="5" s="1"/>
  <c r="H697" i="5"/>
  <c r="I697" i="5" s="1"/>
  <c r="H698" i="5"/>
  <c r="I698" i="5" s="1"/>
  <c r="H699" i="5"/>
  <c r="I699" i="5" s="1"/>
  <c r="H700" i="5"/>
  <c r="I700" i="5" s="1"/>
  <c r="H701" i="5"/>
  <c r="I701" i="5" s="1"/>
  <c r="H702" i="5"/>
  <c r="I702" i="5" s="1"/>
  <c r="H703" i="5"/>
  <c r="I703" i="5" s="1"/>
  <c r="H704" i="5"/>
  <c r="I704" i="5" s="1"/>
  <c r="H705" i="5"/>
  <c r="I705" i="5" s="1"/>
  <c r="H706" i="5"/>
  <c r="I706" i="5" s="1"/>
  <c r="H707" i="5"/>
  <c r="I707" i="5" s="1"/>
  <c r="H708" i="5"/>
  <c r="I708" i="5" s="1"/>
  <c r="H709" i="5"/>
  <c r="I709" i="5" s="1"/>
  <c r="H710" i="5"/>
  <c r="I710" i="5" s="1"/>
  <c r="H711" i="5"/>
  <c r="I711" i="5" s="1"/>
  <c r="H712" i="5"/>
  <c r="I712" i="5" s="1"/>
  <c r="H713" i="5"/>
  <c r="I713" i="5" s="1"/>
  <c r="H714" i="5"/>
  <c r="I714" i="5" s="1"/>
  <c r="H715" i="5"/>
  <c r="I715" i="5" s="1"/>
  <c r="H716" i="5"/>
  <c r="I716" i="5" s="1"/>
  <c r="H717" i="5"/>
  <c r="I717" i="5" s="1"/>
  <c r="H718" i="5"/>
  <c r="I718" i="5" s="1"/>
  <c r="H719" i="5"/>
  <c r="I719" i="5" s="1"/>
  <c r="H720" i="5"/>
  <c r="I720" i="5" s="1"/>
  <c r="H721" i="5"/>
  <c r="I721" i="5" s="1"/>
  <c r="H722" i="5"/>
  <c r="I722" i="5" s="1"/>
  <c r="H723" i="5"/>
  <c r="I723" i="5" s="1"/>
  <c r="H724" i="5"/>
  <c r="I724" i="5" s="1"/>
  <c r="H725" i="5"/>
  <c r="I725" i="5" s="1"/>
  <c r="H726" i="5"/>
  <c r="I726" i="5" s="1"/>
  <c r="H727" i="5"/>
  <c r="I727" i="5" s="1"/>
  <c r="H728" i="5"/>
  <c r="I728" i="5" s="1"/>
  <c r="H729" i="5"/>
  <c r="I729" i="5" s="1"/>
  <c r="H730" i="5"/>
  <c r="I730" i="5" s="1"/>
  <c r="H731" i="5"/>
  <c r="I731" i="5" s="1"/>
  <c r="H732" i="5"/>
  <c r="I732" i="5" s="1"/>
  <c r="H733" i="5"/>
  <c r="I733" i="5" s="1"/>
  <c r="H734" i="5"/>
  <c r="I734" i="5" s="1"/>
  <c r="H735" i="5"/>
  <c r="I735" i="5" s="1"/>
  <c r="H736" i="5"/>
  <c r="I736" i="5" s="1"/>
  <c r="H737" i="5"/>
  <c r="I737" i="5" s="1"/>
  <c r="H738" i="5"/>
  <c r="I738" i="5" s="1"/>
  <c r="H739" i="5"/>
  <c r="I739" i="5" s="1"/>
  <c r="H740" i="5"/>
  <c r="I740" i="5" s="1"/>
  <c r="H741" i="5"/>
  <c r="I741" i="5" s="1"/>
  <c r="H742" i="5"/>
  <c r="I742" i="5" s="1"/>
  <c r="H743" i="5"/>
  <c r="I743" i="5" s="1"/>
  <c r="H744" i="5"/>
  <c r="I744" i="5" s="1"/>
  <c r="H745" i="5"/>
  <c r="I745" i="5" s="1"/>
  <c r="H746" i="5"/>
  <c r="I746" i="5" s="1"/>
  <c r="H747" i="5"/>
  <c r="I747" i="5" s="1"/>
  <c r="H748" i="5"/>
  <c r="I748" i="5" s="1"/>
  <c r="H749" i="5"/>
  <c r="I749" i="5" s="1"/>
  <c r="H750" i="5"/>
  <c r="I750" i="5" s="1"/>
  <c r="H751" i="5"/>
  <c r="I751" i="5" s="1"/>
  <c r="H752" i="5"/>
  <c r="I752" i="5" s="1"/>
  <c r="H753" i="5"/>
  <c r="I753" i="5" s="1"/>
  <c r="H754" i="5"/>
  <c r="I754" i="5" s="1"/>
  <c r="H755" i="5"/>
  <c r="I755" i="5" s="1"/>
  <c r="H756" i="5"/>
  <c r="I756" i="5" s="1"/>
  <c r="H757" i="5"/>
  <c r="I757" i="5" s="1"/>
  <c r="H758" i="5"/>
  <c r="I758" i="5" s="1"/>
  <c r="H759" i="5"/>
  <c r="I759" i="5" s="1"/>
  <c r="H760" i="5"/>
  <c r="I760" i="5" s="1"/>
  <c r="H761" i="5"/>
  <c r="I761" i="5" s="1"/>
  <c r="H762" i="5"/>
  <c r="I762" i="5" s="1"/>
  <c r="H763" i="5"/>
  <c r="I763" i="5" s="1"/>
  <c r="H764" i="5"/>
  <c r="I764" i="5" s="1"/>
  <c r="H765" i="5"/>
  <c r="I765" i="5" s="1"/>
  <c r="H766" i="5"/>
  <c r="I766" i="5" s="1"/>
  <c r="H767" i="5"/>
  <c r="I767" i="5" s="1"/>
  <c r="H768" i="5"/>
  <c r="I768" i="5" s="1"/>
  <c r="H769" i="5"/>
  <c r="I769" i="5" s="1"/>
  <c r="H770" i="5"/>
  <c r="I770" i="5" s="1"/>
  <c r="H771" i="5"/>
  <c r="I771" i="5" s="1"/>
  <c r="H772" i="5"/>
  <c r="I772" i="5" s="1"/>
  <c r="H773" i="5"/>
  <c r="I773" i="5" s="1"/>
  <c r="H774" i="5"/>
  <c r="I774" i="5" s="1"/>
  <c r="H775" i="5"/>
  <c r="I775" i="5" s="1"/>
  <c r="H776" i="5"/>
  <c r="I776" i="5" s="1"/>
  <c r="H777" i="5"/>
  <c r="I777" i="5" s="1"/>
  <c r="H778" i="5"/>
  <c r="I778" i="5" s="1"/>
  <c r="H779" i="5"/>
  <c r="I779" i="5" s="1"/>
  <c r="H780" i="5"/>
  <c r="I780" i="5" s="1"/>
  <c r="H781" i="5"/>
  <c r="I781" i="5" s="1"/>
  <c r="H782" i="5"/>
  <c r="I782" i="5" s="1"/>
  <c r="H783" i="5"/>
  <c r="I783" i="5" s="1"/>
  <c r="H784" i="5"/>
  <c r="I784" i="5" s="1"/>
  <c r="H785" i="5"/>
  <c r="I785" i="5" s="1"/>
  <c r="H786" i="5"/>
  <c r="I786" i="5" s="1"/>
  <c r="H787" i="5"/>
  <c r="I787" i="5" s="1"/>
  <c r="H788" i="5"/>
  <c r="I788" i="5" s="1"/>
  <c r="H789" i="5"/>
  <c r="I789" i="5" s="1"/>
  <c r="H790" i="5"/>
  <c r="I790" i="5" s="1"/>
  <c r="H791" i="5"/>
  <c r="I791" i="5" s="1"/>
  <c r="H792" i="5"/>
  <c r="I792" i="5" s="1"/>
  <c r="H793" i="5"/>
  <c r="I793" i="5" s="1"/>
  <c r="H794" i="5"/>
  <c r="I794" i="5" s="1"/>
  <c r="H795" i="5"/>
  <c r="I795" i="5" s="1"/>
  <c r="H796" i="5"/>
  <c r="I796" i="5" s="1"/>
  <c r="H797" i="5"/>
  <c r="I797" i="5" s="1"/>
  <c r="H798" i="5"/>
  <c r="I798" i="5" s="1"/>
  <c r="H799" i="5"/>
  <c r="I799" i="5" s="1"/>
  <c r="H800" i="5"/>
  <c r="I800" i="5" s="1"/>
  <c r="H801" i="5"/>
  <c r="I801" i="5" s="1"/>
  <c r="H802" i="5"/>
  <c r="I802" i="5" s="1"/>
  <c r="H803" i="5"/>
  <c r="I803" i="5" s="1"/>
  <c r="H804" i="5"/>
  <c r="I804" i="5" s="1"/>
  <c r="H805" i="5"/>
  <c r="I805" i="5" s="1"/>
  <c r="H806" i="5"/>
  <c r="I806" i="5" s="1"/>
  <c r="H807" i="5"/>
  <c r="I807" i="5" s="1"/>
  <c r="H808" i="5"/>
  <c r="I808" i="5" s="1"/>
  <c r="H809" i="5"/>
  <c r="I809" i="5" s="1"/>
  <c r="H810" i="5"/>
  <c r="I810" i="5" s="1"/>
  <c r="H811" i="5"/>
  <c r="I811" i="5" s="1"/>
  <c r="H812" i="5"/>
  <c r="I812" i="5" s="1"/>
  <c r="H813" i="5"/>
  <c r="I813" i="5" s="1"/>
  <c r="H814" i="5"/>
  <c r="I814" i="5" s="1"/>
  <c r="H815" i="5"/>
  <c r="I815" i="5" s="1"/>
  <c r="H816" i="5"/>
  <c r="I816" i="5" s="1"/>
  <c r="H817" i="5"/>
  <c r="I817" i="5" s="1"/>
  <c r="H818" i="5"/>
  <c r="I818" i="5" s="1"/>
  <c r="H819" i="5"/>
  <c r="I819" i="5" s="1"/>
  <c r="H820" i="5"/>
  <c r="I820" i="5" s="1"/>
  <c r="H821" i="5"/>
  <c r="I821" i="5" s="1"/>
  <c r="H822" i="5"/>
  <c r="I822" i="5" s="1"/>
  <c r="H823" i="5"/>
  <c r="I823" i="5" s="1"/>
  <c r="H824" i="5"/>
  <c r="I824" i="5" s="1"/>
  <c r="H825" i="5"/>
  <c r="I825" i="5" s="1"/>
  <c r="H826" i="5"/>
  <c r="I826" i="5" s="1"/>
  <c r="H827" i="5"/>
  <c r="I827" i="5" s="1"/>
  <c r="H828" i="5"/>
  <c r="I828" i="5" s="1"/>
  <c r="H829" i="5"/>
  <c r="I829" i="5" s="1"/>
  <c r="H830" i="5"/>
  <c r="I830" i="5" s="1"/>
  <c r="H831" i="5"/>
  <c r="I831" i="5" s="1"/>
  <c r="H832" i="5"/>
  <c r="I832" i="5" s="1"/>
  <c r="H833" i="5"/>
  <c r="I833" i="5" s="1"/>
  <c r="H834" i="5"/>
  <c r="I834" i="5" s="1"/>
  <c r="H835" i="5"/>
  <c r="I835" i="5" s="1"/>
  <c r="H836" i="5"/>
  <c r="I836" i="5" s="1"/>
  <c r="H837" i="5"/>
  <c r="I837" i="5" s="1"/>
  <c r="H838" i="5"/>
  <c r="I838" i="5" s="1"/>
  <c r="H839" i="5"/>
  <c r="I839" i="5" s="1"/>
  <c r="H840" i="5"/>
  <c r="I840" i="5" s="1"/>
  <c r="H841" i="5"/>
  <c r="I841" i="5" s="1"/>
  <c r="H842" i="5"/>
  <c r="I842" i="5" s="1"/>
  <c r="H843" i="5"/>
  <c r="I843" i="5" s="1"/>
  <c r="H844" i="5"/>
  <c r="I844" i="5" s="1"/>
  <c r="H845" i="5"/>
  <c r="I845" i="5" s="1"/>
  <c r="H846" i="5"/>
  <c r="I846" i="5" s="1"/>
  <c r="H847" i="5"/>
  <c r="I847" i="5" s="1"/>
  <c r="H848" i="5"/>
  <c r="I848" i="5" s="1"/>
  <c r="H849" i="5"/>
  <c r="I849" i="5" s="1"/>
  <c r="H850" i="5"/>
  <c r="I850" i="5" s="1"/>
  <c r="H851" i="5"/>
  <c r="I851" i="5" s="1"/>
  <c r="H852" i="5"/>
  <c r="I852" i="5" s="1"/>
  <c r="H853" i="5"/>
  <c r="I853" i="5" s="1"/>
  <c r="H854" i="5"/>
  <c r="I854" i="5" s="1"/>
  <c r="H855" i="5"/>
  <c r="I855" i="5" s="1"/>
  <c r="H856" i="5"/>
  <c r="I856" i="5" s="1"/>
  <c r="H857" i="5"/>
  <c r="I857" i="5" s="1"/>
  <c r="H858" i="5"/>
  <c r="I858" i="5" s="1"/>
  <c r="H859" i="5"/>
  <c r="I859" i="5" s="1"/>
  <c r="H860" i="5"/>
  <c r="I860" i="5" s="1"/>
  <c r="H861" i="5"/>
  <c r="I861" i="5" s="1"/>
  <c r="H862" i="5"/>
  <c r="I862" i="5" s="1"/>
  <c r="H863" i="5"/>
  <c r="I863" i="5" s="1"/>
  <c r="H864" i="5"/>
  <c r="I864" i="5" s="1"/>
  <c r="H865" i="5"/>
  <c r="I865" i="5" s="1"/>
  <c r="H866" i="5"/>
  <c r="I866" i="5" s="1"/>
  <c r="H867" i="5"/>
  <c r="I867" i="5" s="1"/>
  <c r="H868" i="5"/>
  <c r="I868" i="5" s="1"/>
  <c r="H869" i="5"/>
  <c r="I869" i="5" s="1"/>
  <c r="H870" i="5"/>
  <c r="I870" i="5" s="1"/>
  <c r="H871" i="5"/>
  <c r="I871" i="5" s="1"/>
  <c r="H872" i="5"/>
  <c r="I872" i="5" s="1"/>
  <c r="H873" i="5"/>
  <c r="I873" i="5" s="1"/>
  <c r="H874" i="5"/>
  <c r="I874" i="5" s="1"/>
  <c r="H875" i="5"/>
  <c r="I875" i="5" s="1"/>
  <c r="H876" i="5"/>
  <c r="I876" i="5" s="1"/>
  <c r="H877" i="5"/>
  <c r="I877" i="5" s="1"/>
  <c r="H878" i="5"/>
  <c r="I878" i="5" s="1"/>
  <c r="H879" i="5"/>
  <c r="I879" i="5" s="1"/>
  <c r="H880" i="5"/>
  <c r="I880" i="5" s="1"/>
  <c r="H881" i="5"/>
  <c r="I881" i="5" s="1"/>
  <c r="H882" i="5"/>
  <c r="I882" i="5" s="1"/>
  <c r="H883" i="5"/>
  <c r="I883" i="5" s="1"/>
  <c r="H884" i="5"/>
  <c r="I884" i="5" s="1"/>
  <c r="H885" i="5"/>
  <c r="I885" i="5" s="1"/>
  <c r="H886" i="5"/>
  <c r="I886" i="5" s="1"/>
  <c r="H887" i="5"/>
  <c r="I887" i="5" s="1"/>
  <c r="H888" i="5"/>
  <c r="I888" i="5" s="1"/>
  <c r="H889" i="5"/>
  <c r="I889" i="5" s="1"/>
  <c r="H890" i="5"/>
  <c r="I890" i="5" s="1"/>
  <c r="H891" i="5"/>
  <c r="I891" i="5" s="1"/>
  <c r="H892" i="5"/>
  <c r="I892" i="5" s="1"/>
  <c r="H893" i="5"/>
  <c r="I893" i="5" s="1"/>
  <c r="H894" i="5"/>
  <c r="I894" i="5" s="1"/>
  <c r="H895" i="5"/>
  <c r="I895" i="5" s="1"/>
  <c r="H896" i="5"/>
  <c r="I896" i="5" s="1"/>
  <c r="H897" i="5"/>
  <c r="I897" i="5" s="1"/>
  <c r="H898" i="5"/>
  <c r="I898" i="5" s="1"/>
  <c r="H899" i="5"/>
  <c r="I899" i="5" s="1"/>
  <c r="H900" i="5"/>
  <c r="I900" i="5" s="1"/>
  <c r="H901" i="5"/>
  <c r="I901" i="5" s="1"/>
  <c r="H902" i="5"/>
  <c r="I902" i="5" s="1"/>
  <c r="H903" i="5"/>
  <c r="I903" i="5" s="1"/>
  <c r="H904" i="5"/>
  <c r="I904" i="5" s="1"/>
  <c r="H905" i="5"/>
  <c r="I905" i="5" s="1"/>
  <c r="H906" i="5"/>
  <c r="I906" i="5" s="1"/>
  <c r="H907" i="5"/>
  <c r="I907" i="5" s="1"/>
  <c r="H908" i="5"/>
  <c r="I908" i="5" s="1"/>
  <c r="H909" i="5"/>
  <c r="I909" i="5" s="1"/>
  <c r="H910" i="5"/>
  <c r="I910" i="5" s="1"/>
  <c r="H911" i="5"/>
  <c r="I911" i="5" s="1"/>
  <c r="H912" i="5"/>
  <c r="I912" i="5" s="1"/>
  <c r="H913" i="5"/>
  <c r="I913" i="5" s="1"/>
  <c r="H914" i="5"/>
  <c r="I914" i="5" s="1"/>
  <c r="H915" i="5"/>
  <c r="I915" i="5" s="1"/>
  <c r="H916" i="5"/>
  <c r="I916" i="5" s="1"/>
  <c r="H917" i="5"/>
  <c r="I917" i="5" s="1"/>
  <c r="H918" i="5"/>
  <c r="I918" i="5" s="1"/>
  <c r="H919" i="5"/>
  <c r="I919" i="5" s="1"/>
  <c r="H920" i="5"/>
  <c r="I920" i="5" s="1"/>
  <c r="H921" i="5"/>
  <c r="I921" i="5" s="1"/>
  <c r="H922" i="5"/>
  <c r="I922" i="5" s="1"/>
  <c r="H923" i="5"/>
  <c r="I923" i="5" s="1"/>
  <c r="H924" i="5"/>
  <c r="I924" i="5" s="1"/>
  <c r="H925" i="5"/>
  <c r="I925" i="5" s="1"/>
  <c r="H926" i="5"/>
  <c r="I926" i="5" s="1"/>
  <c r="H927" i="5"/>
  <c r="I927" i="5" s="1"/>
  <c r="H928" i="5"/>
  <c r="I928" i="5" s="1"/>
  <c r="H929" i="5"/>
  <c r="I929" i="5" s="1"/>
  <c r="H930" i="5"/>
  <c r="I930" i="5" s="1"/>
  <c r="H931" i="5"/>
  <c r="I931" i="5" s="1"/>
  <c r="H932" i="5"/>
  <c r="I932" i="5" s="1"/>
  <c r="H933" i="5"/>
  <c r="I933" i="5" s="1"/>
  <c r="H934" i="5"/>
  <c r="I934" i="5" s="1"/>
  <c r="H935" i="5"/>
  <c r="I935" i="5" s="1"/>
  <c r="H936" i="5"/>
  <c r="I936" i="5" s="1"/>
  <c r="H937" i="5"/>
  <c r="I937" i="5" s="1"/>
  <c r="H938" i="5"/>
  <c r="I938" i="5" s="1"/>
  <c r="H939" i="5"/>
  <c r="I939" i="5" s="1"/>
  <c r="H940" i="5"/>
  <c r="I940" i="5" s="1"/>
  <c r="H941" i="5"/>
  <c r="I941" i="5" s="1"/>
  <c r="H942" i="5"/>
  <c r="I942" i="5" s="1"/>
  <c r="H943" i="5"/>
  <c r="I943" i="5" s="1"/>
  <c r="H944" i="5"/>
  <c r="I944" i="5" s="1"/>
  <c r="H945" i="5"/>
  <c r="I945" i="5" s="1"/>
  <c r="H946" i="5"/>
  <c r="I946" i="5" s="1"/>
  <c r="H947" i="5"/>
  <c r="I947" i="5" s="1"/>
  <c r="H948" i="5"/>
  <c r="I948" i="5" s="1"/>
  <c r="H949" i="5"/>
  <c r="I949" i="5" s="1"/>
  <c r="H950" i="5"/>
  <c r="I950" i="5" s="1"/>
  <c r="H951" i="5"/>
  <c r="I951" i="5" s="1"/>
  <c r="H952" i="5"/>
  <c r="I952" i="5" s="1"/>
  <c r="H953" i="5"/>
  <c r="I953" i="5" s="1"/>
  <c r="H954" i="5"/>
  <c r="I954" i="5" s="1"/>
  <c r="H955" i="5"/>
  <c r="I955" i="5" s="1"/>
  <c r="H956" i="5"/>
  <c r="I956" i="5" s="1"/>
  <c r="H957" i="5"/>
  <c r="I957" i="5" s="1"/>
  <c r="H958" i="5"/>
  <c r="I958" i="5" s="1"/>
  <c r="H959" i="5"/>
  <c r="I959" i="5" s="1"/>
  <c r="H960" i="5"/>
  <c r="I960" i="5" s="1"/>
  <c r="H961" i="5"/>
  <c r="I961" i="5" s="1"/>
  <c r="H962" i="5"/>
  <c r="I962" i="5" s="1"/>
  <c r="H963" i="5"/>
  <c r="I963" i="5" s="1"/>
  <c r="H964" i="5"/>
  <c r="I964" i="5" s="1"/>
  <c r="H965" i="5"/>
  <c r="I965" i="5" s="1"/>
  <c r="H966" i="5"/>
  <c r="I966" i="5" s="1"/>
  <c r="H967" i="5"/>
  <c r="I967" i="5" s="1"/>
  <c r="H968" i="5"/>
  <c r="I968" i="5" s="1"/>
  <c r="H969" i="5"/>
  <c r="I969" i="5" s="1"/>
  <c r="H970" i="5"/>
  <c r="I970" i="5" s="1"/>
  <c r="H971" i="5"/>
  <c r="I971" i="5" s="1"/>
  <c r="H972" i="5"/>
  <c r="I972" i="5" s="1"/>
  <c r="H973" i="5"/>
  <c r="I973" i="5" s="1"/>
  <c r="H974" i="5"/>
  <c r="I974" i="5" s="1"/>
  <c r="H975" i="5"/>
  <c r="I975" i="5" s="1"/>
  <c r="H976" i="5"/>
  <c r="I976" i="5" s="1"/>
  <c r="H977" i="5"/>
  <c r="I977" i="5" s="1"/>
  <c r="H978" i="5"/>
  <c r="I978" i="5" s="1"/>
  <c r="H979" i="5"/>
  <c r="I979" i="5" s="1"/>
  <c r="H980" i="5"/>
  <c r="I980" i="5" s="1"/>
  <c r="H981" i="5"/>
  <c r="I981" i="5" s="1"/>
  <c r="H982" i="5"/>
  <c r="I982" i="5" s="1"/>
  <c r="H983" i="5"/>
  <c r="I983" i="5" s="1"/>
  <c r="H984" i="5"/>
  <c r="I984" i="5" s="1"/>
  <c r="H985" i="5"/>
  <c r="I985" i="5" s="1"/>
  <c r="H986" i="5"/>
  <c r="I986" i="5" s="1"/>
  <c r="H987" i="5"/>
  <c r="I987" i="5" s="1"/>
  <c r="H988" i="5"/>
  <c r="I988" i="5" s="1"/>
  <c r="H989" i="5"/>
  <c r="I989" i="5" s="1"/>
  <c r="H990" i="5"/>
  <c r="I990" i="5" s="1"/>
  <c r="H991" i="5"/>
  <c r="I991" i="5" s="1"/>
  <c r="H992" i="5"/>
  <c r="I992" i="5" s="1"/>
  <c r="H993" i="5"/>
  <c r="I993" i="5" s="1"/>
  <c r="H994" i="5"/>
  <c r="I994" i="5" s="1"/>
  <c r="H995" i="5"/>
  <c r="I995" i="5" s="1"/>
  <c r="H996" i="5"/>
  <c r="I996" i="5" s="1"/>
  <c r="H997" i="5"/>
  <c r="I997" i="5" s="1"/>
  <c r="H998" i="5"/>
  <c r="I998" i="5" s="1"/>
  <c r="H999" i="5"/>
  <c r="I999" i="5" s="1"/>
  <c r="H1000" i="5"/>
  <c r="I1000" i="5" s="1"/>
  <c r="H1001" i="5"/>
  <c r="I1001" i="5" s="1"/>
  <c r="H1002" i="5"/>
  <c r="I1002" i="5" s="1"/>
  <c r="H1003" i="5"/>
  <c r="I1003" i="5" s="1"/>
  <c r="H1004" i="5"/>
  <c r="I1004" i="5" s="1"/>
  <c r="H1005" i="5"/>
  <c r="I1005" i="5" s="1"/>
  <c r="H1006" i="5"/>
  <c r="I1006" i="5" s="1"/>
  <c r="H1007" i="5"/>
  <c r="I1007" i="5" s="1"/>
  <c r="H1008" i="5"/>
  <c r="I1008" i="5" s="1"/>
  <c r="H1009" i="5"/>
  <c r="I1009" i="5" s="1"/>
  <c r="H1010" i="5"/>
  <c r="I1010" i="5" s="1"/>
  <c r="H1011" i="5"/>
  <c r="I1011" i="5" s="1"/>
  <c r="H1012" i="5"/>
  <c r="I1012" i="5" s="1"/>
  <c r="H1013" i="5"/>
  <c r="I1013" i="5" s="1"/>
  <c r="H1014" i="5"/>
  <c r="I1014" i="5" s="1"/>
  <c r="H1015" i="5"/>
  <c r="I1015" i="5" s="1"/>
  <c r="H1016" i="5"/>
  <c r="I1016" i="5" s="1"/>
  <c r="H1017" i="5"/>
  <c r="I1017" i="5" s="1"/>
  <c r="H1018" i="5"/>
  <c r="I1018" i="5" s="1"/>
  <c r="H1019" i="5"/>
  <c r="I1019" i="5" s="1"/>
  <c r="H1020" i="5"/>
  <c r="I1020" i="5" s="1"/>
  <c r="H1021" i="5"/>
  <c r="I1021" i="5" s="1"/>
  <c r="H1022" i="5"/>
  <c r="I1022" i="5" s="1"/>
  <c r="H1023" i="5"/>
  <c r="I1023" i="5" s="1"/>
  <c r="H1024" i="5"/>
  <c r="I1024" i="5" s="1"/>
  <c r="H1025" i="5"/>
  <c r="I1025" i="5" s="1"/>
  <c r="H1026" i="5"/>
  <c r="I1026" i="5" s="1"/>
  <c r="H1027" i="5"/>
  <c r="I1027" i="5" s="1"/>
  <c r="H1028" i="5"/>
  <c r="I1028" i="5" s="1"/>
  <c r="H1029" i="5"/>
  <c r="I1029" i="5" s="1"/>
  <c r="H1030" i="5"/>
  <c r="I1030" i="5" s="1"/>
  <c r="H1031" i="5"/>
  <c r="I1031" i="5" s="1"/>
  <c r="H1032" i="5"/>
  <c r="I1032" i="5" s="1"/>
  <c r="H1033" i="5"/>
  <c r="I1033" i="5" s="1"/>
  <c r="H1034" i="5"/>
  <c r="I1034" i="5" s="1"/>
  <c r="H1035" i="5"/>
  <c r="I1035" i="5" s="1"/>
  <c r="H1036" i="5"/>
  <c r="I1036" i="5" s="1"/>
  <c r="H1037" i="5"/>
  <c r="I1037" i="5" s="1"/>
  <c r="H1038" i="5"/>
  <c r="I1038" i="5" s="1"/>
  <c r="H1039" i="5"/>
  <c r="I1039" i="5" s="1"/>
  <c r="H1040" i="5"/>
  <c r="I1040" i="5" s="1"/>
  <c r="H1041" i="5"/>
  <c r="I1041" i="5" s="1"/>
  <c r="H1042" i="5"/>
  <c r="I1042" i="5" s="1"/>
  <c r="H1043" i="5"/>
  <c r="I1043" i="5" s="1"/>
  <c r="H1044" i="5"/>
  <c r="I1044" i="5" s="1"/>
  <c r="H1045" i="5"/>
  <c r="I1045" i="5" s="1"/>
  <c r="H1046" i="5"/>
  <c r="I1046" i="5" s="1"/>
  <c r="H1047" i="5"/>
  <c r="I1047" i="5" s="1"/>
  <c r="H1048" i="5"/>
  <c r="I1048" i="5" s="1"/>
  <c r="H1049" i="5"/>
  <c r="I1049" i="5" s="1"/>
  <c r="H1050" i="5"/>
  <c r="I1050" i="5" s="1"/>
  <c r="H1051" i="5"/>
  <c r="I1051" i="5" s="1"/>
  <c r="H1052" i="5"/>
  <c r="I1052" i="5" s="1"/>
  <c r="H1053" i="5"/>
  <c r="I1053" i="5" s="1"/>
  <c r="H1054" i="5"/>
  <c r="I1054" i="5" s="1"/>
  <c r="H1055" i="5"/>
  <c r="I1055" i="5" s="1"/>
  <c r="H1056" i="5"/>
  <c r="I1056" i="5" s="1"/>
  <c r="H1057" i="5"/>
  <c r="I1057" i="5" s="1"/>
  <c r="H1058" i="5"/>
  <c r="I1058" i="5" s="1"/>
  <c r="H1059" i="5"/>
  <c r="I1059" i="5" s="1"/>
  <c r="H1060" i="5"/>
  <c r="I1060" i="5" s="1"/>
  <c r="H1061" i="5"/>
  <c r="I1061" i="5" s="1"/>
  <c r="H1062" i="5"/>
  <c r="I1062" i="5" s="1"/>
  <c r="H1063" i="5"/>
  <c r="I1063" i="5" s="1"/>
  <c r="H1064" i="5"/>
  <c r="I1064" i="5" s="1"/>
  <c r="H1065" i="5"/>
  <c r="I1065" i="5" s="1"/>
  <c r="H1066" i="5"/>
  <c r="I1066" i="5" s="1"/>
  <c r="H1067" i="5"/>
  <c r="I1067" i="5" s="1"/>
  <c r="H1068" i="5"/>
  <c r="I1068" i="5" s="1"/>
  <c r="H1069" i="5"/>
  <c r="I1069" i="5" s="1"/>
  <c r="H1070" i="5"/>
  <c r="I1070" i="5" s="1"/>
  <c r="H1071" i="5"/>
  <c r="I1071" i="5" s="1"/>
  <c r="H1072" i="5"/>
  <c r="I1072" i="5" s="1"/>
  <c r="H1073" i="5"/>
  <c r="I1073" i="5" s="1"/>
  <c r="H1074" i="5"/>
  <c r="I1074" i="5" s="1"/>
  <c r="H1075" i="5"/>
  <c r="I1075" i="5" s="1"/>
  <c r="H1076" i="5"/>
  <c r="I1076" i="5" s="1"/>
  <c r="H1077" i="5"/>
  <c r="I1077" i="5" s="1"/>
  <c r="H1078" i="5"/>
  <c r="I1078" i="5" s="1"/>
  <c r="H1079" i="5"/>
  <c r="I1079" i="5" s="1"/>
  <c r="H1080" i="5"/>
  <c r="I1080" i="5" s="1"/>
  <c r="H1081" i="5"/>
  <c r="I1081" i="5" s="1"/>
  <c r="H1082" i="5"/>
  <c r="I1082" i="5" s="1"/>
  <c r="H1083" i="5"/>
  <c r="I1083" i="5" s="1"/>
  <c r="H1084" i="5"/>
  <c r="I1084" i="5" s="1"/>
  <c r="H1085" i="5"/>
  <c r="I1085" i="5" s="1"/>
  <c r="H1086" i="5"/>
  <c r="I1086" i="5" s="1"/>
  <c r="H1087" i="5"/>
  <c r="I1087" i="5" s="1"/>
  <c r="H1088" i="5"/>
  <c r="I1088" i="5" s="1"/>
  <c r="H1089" i="5"/>
  <c r="I1089" i="5" s="1"/>
  <c r="H1090" i="5"/>
  <c r="I1090" i="5" s="1"/>
  <c r="H1091" i="5"/>
  <c r="I1091" i="5" s="1"/>
  <c r="H1092" i="5"/>
  <c r="I1092" i="5" s="1"/>
  <c r="H1093" i="5"/>
  <c r="I1093" i="5" s="1"/>
  <c r="H1094" i="5"/>
  <c r="I1094" i="5" s="1"/>
  <c r="H1095" i="5"/>
  <c r="I1095" i="5" s="1"/>
  <c r="H1096" i="5"/>
  <c r="I1096" i="5" s="1"/>
  <c r="H1097" i="5"/>
  <c r="I1097" i="5" s="1"/>
  <c r="H1098" i="5"/>
  <c r="I1098" i="5" s="1"/>
  <c r="H1099" i="5"/>
  <c r="I1099" i="5" s="1"/>
  <c r="H1100" i="5"/>
  <c r="I1100" i="5" s="1"/>
  <c r="H1101" i="5"/>
  <c r="I1101" i="5" s="1"/>
  <c r="H1102" i="5"/>
  <c r="I1102" i="5" s="1"/>
  <c r="H1103" i="5"/>
  <c r="I1103" i="5" s="1"/>
  <c r="H1104" i="5"/>
  <c r="I1104" i="5" s="1"/>
  <c r="H1105" i="5"/>
  <c r="I1105" i="5" s="1"/>
  <c r="H1106" i="5"/>
  <c r="I1106" i="5" s="1"/>
  <c r="H1107" i="5"/>
  <c r="I1107" i="5" s="1"/>
  <c r="H1108" i="5"/>
  <c r="I1108" i="5" s="1"/>
  <c r="H1109" i="5"/>
  <c r="I1109" i="5" s="1"/>
  <c r="H1110" i="5"/>
  <c r="I1110" i="5" s="1"/>
  <c r="H1111" i="5"/>
  <c r="I1111" i="5" s="1"/>
  <c r="H1112" i="5"/>
  <c r="I1112" i="5" s="1"/>
  <c r="H1113" i="5"/>
  <c r="I1113" i="5" s="1"/>
  <c r="H1114" i="5"/>
  <c r="I1114" i="5" s="1"/>
  <c r="H1115" i="5"/>
  <c r="I1115" i="5" s="1"/>
  <c r="H1116" i="5"/>
  <c r="I1116" i="5" s="1"/>
  <c r="H1117" i="5"/>
  <c r="I1117" i="5" s="1"/>
  <c r="H1118" i="5"/>
  <c r="I1118" i="5" s="1"/>
  <c r="H1119" i="5"/>
  <c r="I1119" i="5" s="1"/>
  <c r="H1120" i="5"/>
  <c r="I1120" i="5" s="1"/>
  <c r="H1121" i="5"/>
  <c r="I1121" i="5" s="1"/>
  <c r="H1122" i="5"/>
  <c r="I1122" i="5" s="1"/>
  <c r="H1123" i="5"/>
  <c r="I1123" i="5" s="1"/>
  <c r="H1124" i="5"/>
  <c r="I1124" i="5" s="1"/>
  <c r="H1125" i="5"/>
  <c r="I1125" i="5" s="1"/>
  <c r="H1126" i="5"/>
  <c r="I1126" i="5" s="1"/>
  <c r="H1127" i="5"/>
  <c r="I1127" i="5" s="1"/>
  <c r="H1128" i="5"/>
  <c r="I1128" i="5" s="1"/>
  <c r="H1129" i="5"/>
  <c r="I1129" i="5" s="1"/>
  <c r="H1130" i="5"/>
  <c r="I1130" i="5" s="1"/>
  <c r="H1131" i="5"/>
  <c r="I1131" i="5" s="1"/>
  <c r="H1132" i="5"/>
  <c r="I1132" i="5" s="1"/>
  <c r="H1133" i="5"/>
  <c r="I1133" i="5" s="1"/>
  <c r="H1134" i="5"/>
  <c r="I1134" i="5" s="1"/>
  <c r="H1135" i="5"/>
  <c r="I1135" i="5" s="1"/>
  <c r="H1136" i="5"/>
  <c r="I1136" i="5" s="1"/>
  <c r="H1137" i="5"/>
  <c r="I1137" i="5" s="1"/>
  <c r="H1138" i="5"/>
  <c r="I1138" i="5" s="1"/>
  <c r="H1139" i="5"/>
  <c r="I1139" i="5" s="1"/>
  <c r="H1140" i="5"/>
  <c r="I1140" i="5" s="1"/>
  <c r="H1141" i="5"/>
  <c r="I1141" i="5" s="1"/>
  <c r="H1142" i="5"/>
  <c r="I1142" i="5" s="1"/>
  <c r="H1143" i="5"/>
  <c r="I1143" i="5" s="1"/>
  <c r="H1144" i="5"/>
  <c r="I1144" i="5" s="1"/>
  <c r="H1145" i="5"/>
  <c r="I1145" i="5" s="1"/>
  <c r="H1146" i="5"/>
  <c r="I1146" i="5" s="1"/>
  <c r="H1147" i="5"/>
  <c r="I1147" i="5" s="1"/>
  <c r="H1148" i="5"/>
  <c r="I1148" i="5" s="1"/>
  <c r="H1149" i="5"/>
  <c r="I1149" i="5" s="1"/>
  <c r="H1150" i="5"/>
  <c r="I1150" i="5" s="1"/>
  <c r="H1151" i="5"/>
  <c r="I1151" i="5" s="1"/>
  <c r="H1152" i="5"/>
  <c r="I1152" i="5" s="1"/>
  <c r="H1153" i="5"/>
  <c r="I1153" i="5" s="1"/>
  <c r="H1154" i="5"/>
  <c r="I1154" i="5" s="1"/>
  <c r="H1155" i="5"/>
  <c r="I1155" i="5" s="1"/>
  <c r="H1156" i="5"/>
  <c r="I1156" i="5" s="1"/>
  <c r="H1157" i="5"/>
  <c r="I1157" i="5" s="1"/>
  <c r="H1158" i="5"/>
  <c r="I1158" i="5" s="1"/>
  <c r="H1159" i="5"/>
  <c r="I1159" i="5" s="1"/>
  <c r="H1160" i="5"/>
  <c r="I1160" i="5" s="1"/>
  <c r="H1161" i="5"/>
  <c r="I1161" i="5" s="1"/>
  <c r="H1162" i="5"/>
  <c r="I1162" i="5" s="1"/>
  <c r="H1163" i="5"/>
  <c r="I1163" i="5" s="1"/>
  <c r="H1164" i="5"/>
  <c r="I1164" i="5" s="1"/>
  <c r="H1165" i="5"/>
  <c r="I1165" i="5" s="1"/>
  <c r="H1166" i="5"/>
  <c r="I1166" i="5" s="1"/>
  <c r="H1167" i="5"/>
  <c r="I1167" i="5" s="1"/>
  <c r="H1168" i="5"/>
  <c r="I1168" i="5" s="1"/>
  <c r="H1169" i="5"/>
  <c r="I1169" i="5" s="1"/>
  <c r="H1170" i="5"/>
  <c r="I1170" i="5" s="1"/>
  <c r="H1171" i="5"/>
  <c r="I1171" i="5" s="1"/>
  <c r="H1172" i="5"/>
  <c r="I1172" i="5" s="1"/>
  <c r="H1173" i="5"/>
  <c r="I1173" i="5" s="1"/>
  <c r="H1174" i="5"/>
  <c r="I1174" i="5" s="1"/>
  <c r="H1175" i="5"/>
  <c r="I1175" i="5" s="1"/>
  <c r="H1176" i="5"/>
  <c r="I1176" i="5" s="1"/>
  <c r="H1177" i="5"/>
  <c r="I1177" i="5" s="1"/>
  <c r="H1178" i="5"/>
  <c r="I1178" i="5" s="1"/>
  <c r="H1179" i="5"/>
  <c r="I1179" i="5" s="1"/>
  <c r="H1180" i="5"/>
  <c r="I1180" i="5" s="1"/>
  <c r="H1181" i="5"/>
  <c r="I1181" i="5" s="1"/>
  <c r="H1182" i="5"/>
  <c r="I1182" i="5" s="1"/>
  <c r="H1183" i="5"/>
  <c r="I1183" i="5" s="1"/>
  <c r="H1184" i="5"/>
  <c r="I1184" i="5" s="1"/>
  <c r="H1185" i="5"/>
  <c r="I1185" i="5" s="1"/>
  <c r="H1186" i="5"/>
  <c r="I1186" i="5" s="1"/>
  <c r="H1187" i="5"/>
  <c r="I1187" i="5" s="1"/>
  <c r="H1188" i="5"/>
  <c r="I1188" i="5" s="1"/>
  <c r="H1189" i="5"/>
  <c r="I1189" i="5" s="1"/>
  <c r="H1190" i="5"/>
  <c r="I1190" i="5" s="1"/>
  <c r="H1191" i="5"/>
  <c r="I1191" i="5" s="1"/>
  <c r="H1192" i="5"/>
  <c r="I1192" i="5" s="1"/>
  <c r="H1193" i="5"/>
  <c r="I1193" i="5" s="1"/>
  <c r="H1194" i="5"/>
  <c r="I1194" i="5" s="1"/>
  <c r="H1195" i="5"/>
  <c r="I1195" i="5" s="1"/>
  <c r="H1196" i="5"/>
  <c r="I1196" i="5" s="1"/>
  <c r="H1197" i="5"/>
  <c r="I1197" i="5" s="1"/>
  <c r="H1198" i="5"/>
  <c r="I1198" i="5" s="1"/>
  <c r="H1199" i="5"/>
  <c r="I1199" i="5" s="1"/>
  <c r="H1200" i="5"/>
  <c r="I1200" i="5" s="1"/>
  <c r="H1201" i="5"/>
  <c r="I1201" i="5" s="1"/>
  <c r="H1202" i="5"/>
  <c r="I1202" i="5" s="1"/>
  <c r="H1203" i="5"/>
  <c r="I1203" i="5" s="1"/>
  <c r="H1204" i="5"/>
  <c r="I1204" i="5" s="1"/>
  <c r="H1205" i="5"/>
  <c r="I1205" i="5" s="1"/>
  <c r="H1206" i="5"/>
  <c r="I1206" i="5" s="1"/>
  <c r="H1207" i="5"/>
  <c r="I1207" i="5" s="1"/>
  <c r="H1208" i="5"/>
  <c r="I1208" i="5" s="1"/>
  <c r="H1209" i="5"/>
  <c r="I1209" i="5" s="1"/>
  <c r="H1210" i="5"/>
  <c r="I1210" i="5" s="1"/>
  <c r="H1211" i="5"/>
  <c r="I1211" i="5" s="1"/>
  <c r="H1212" i="5"/>
  <c r="I1212" i="5" s="1"/>
  <c r="H1213" i="5"/>
  <c r="I1213" i="5" s="1"/>
  <c r="H1214" i="5"/>
  <c r="I1214" i="5" s="1"/>
  <c r="H1215" i="5"/>
  <c r="I1215" i="5" s="1"/>
  <c r="H1216" i="5"/>
  <c r="I1216" i="5" s="1"/>
  <c r="H1217" i="5"/>
  <c r="I1217" i="5" s="1"/>
  <c r="H1218" i="5"/>
  <c r="I1218" i="5" s="1"/>
  <c r="H1219" i="5"/>
  <c r="I1219" i="5" s="1"/>
  <c r="H1220" i="5"/>
  <c r="I1220" i="5" s="1"/>
  <c r="H1221" i="5"/>
  <c r="I1221" i="5" s="1"/>
  <c r="H1222" i="5"/>
  <c r="I1222" i="5" s="1"/>
  <c r="H1223" i="5"/>
  <c r="I1223" i="5" s="1"/>
  <c r="H1224" i="5"/>
  <c r="I1224" i="5" s="1"/>
  <c r="H1225" i="5"/>
  <c r="I1225" i="5" s="1"/>
  <c r="H1226" i="5"/>
  <c r="I1226" i="5" s="1"/>
  <c r="H1227" i="5"/>
  <c r="I1227" i="5" s="1"/>
  <c r="H1228" i="5"/>
  <c r="I1228" i="5" s="1"/>
  <c r="H1229" i="5"/>
  <c r="I1229" i="5" s="1"/>
  <c r="H1230" i="5"/>
  <c r="I1230" i="5" s="1"/>
  <c r="H1231" i="5"/>
  <c r="I1231" i="5" s="1"/>
  <c r="H1232" i="5"/>
  <c r="I1232" i="5" s="1"/>
  <c r="H1233" i="5"/>
  <c r="I1233" i="5" s="1"/>
  <c r="H1234" i="5"/>
  <c r="I1234" i="5" s="1"/>
  <c r="H1235" i="5"/>
  <c r="I1235" i="5" s="1"/>
  <c r="H1236" i="5"/>
  <c r="I1236" i="5" s="1"/>
  <c r="H1237" i="5"/>
  <c r="I1237" i="5" s="1"/>
  <c r="H1238" i="5"/>
  <c r="I1238" i="5" s="1"/>
  <c r="H1239" i="5"/>
  <c r="I1239" i="5" s="1"/>
  <c r="H1240" i="5"/>
  <c r="I1240" i="5" s="1"/>
  <c r="H1241" i="5"/>
  <c r="I1241" i="5" s="1"/>
  <c r="H1242" i="5"/>
  <c r="I1242" i="5" s="1"/>
  <c r="H1243" i="5"/>
  <c r="I1243" i="5" s="1"/>
  <c r="H1244" i="5"/>
  <c r="I1244" i="5" s="1"/>
  <c r="H1245" i="5"/>
  <c r="I1245" i="5" s="1"/>
  <c r="H1246" i="5"/>
  <c r="I1246" i="5" s="1"/>
  <c r="H1247" i="5"/>
  <c r="I1247" i="5" s="1"/>
  <c r="H1248" i="5"/>
  <c r="I1248" i="5" s="1"/>
  <c r="H1249" i="5"/>
  <c r="I1249" i="5" s="1"/>
  <c r="H1250" i="5"/>
  <c r="I1250" i="5" s="1"/>
  <c r="H1251" i="5"/>
  <c r="I1251" i="5" s="1"/>
  <c r="H1252" i="5"/>
  <c r="I1252" i="5" s="1"/>
  <c r="H1253" i="5"/>
  <c r="I1253" i="5" s="1"/>
  <c r="H1254" i="5"/>
  <c r="I1254" i="5" s="1"/>
  <c r="H1255" i="5"/>
  <c r="I1255" i="5" s="1"/>
  <c r="H1256" i="5"/>
  <c r="I1256" i="5" s="1"/>
  <c r="H1257" i="5"/>
  <c r="I1257" i="5" s="1"/>
  <c r="H1258" i="5"/>
  <c r="I1258" i="5" s="1"/>
  <c r="H1259" i="5"/>
  <c r="I1259" i="5" s="1"/>
  <c r="H1260" i="5"/>
  <c r="I1260" i="5" s="1"/>
  <c r="H1261" i="5"/>
  <c r="I1261" i="5" s="1"/>
  <c r="H1262" i="5"/>
  <c r="I1262" i="5" s="1"/>
  <c r="H1263" i="5"/>
  <c r="I1263" i="5" s="1"/>
  <c r="H1264" i="5"/>
  <c r="I1264" i="5" s="1"/>
  <c r="H1265" i="5"/>
  <c r="I1265" i="5" s="1"/>
  <c r="H1266" i="5"/>
  <c r="I1266" i="5" s="1"/>
  <c r="H1267" i="5"/>
  <c r="I1267" i="5" s="1"/>
  <c r="H1268" i="5"/>
  <c r="I1268" i="5" s="1"/>
  <c r="H1269" i="5"/>
  <c r="I1269" i="5" s="1"/>
  <c r="H1270" i="5"/>
  <c r="I1270" i="5" s="1"/>
  <c r="H1271" i="5"/>
  <c r="I1271" i="5" s="1"/>
  <c r="H1272" i="5"/>
  <c r="I1272" i="5" s="1"/>
  <c r="H1273" i="5"/>
  <c r="I1273" i="5" s="1"/>
  <c r="H1274" i="5"/>
  <c r="I1274" i="5" s="1"/>
  <c r="H1275" i="5"/>
  <c r="I1275" i="5" s="1"/>
  <c r="H1276" i="5"/>
  <c r="I1276" i="5" s="1"/>
  <c r="H1277" i="5"/>
  <c r="I1277" i="5" s="1"/>
  <c r="H1278" i="5"/>
  <c r="I1278" i="5" s="1"/>
  <c r="H1279" i="5"/>
  <c r="I1279" i="5" s="1"/>
  <c r="H1280" i="5"/>
  <c r="I1280" i="5" s="1"/>
  <c r="H1281" i="5"/>
  <c r="I1281" i="5" s="1"/>
  <c r="H1282" i="5"/>
  <c r="I1282" i="5" s="1"/>
  <c r="H1283" i="5"/>
  <c r="I1283" i="5" s="1"/>
  <c r="H1284" i="5"/>
  <c r="I1284" i="5" s="1"/>
  <c r="H1285" i="5"/>
  <c r="I1285" i="5" s="1"/>
  <c r="H1286" i="5"/>
  <c r="I1286" i="5" s="1"/>
  <c r="H1287" i="5"/>
  <c r="I1287" i="5" s="1"/>
  <c r="H1288" i="5"/>
  <c r="I1288" i="5" s="1"/>
  <c r="H1289" i="5"/>
  <c r="I1289" i="5" s="1"/>
  <c r="H1290" i="5"/>
  <c r="I1290" i="5" s="1"/>
  <c r="H1291" i="5"/>
  <c r="I1291" i="5" s="1"/>
  <c r="H1292" i="5"/>
  <c r="I1292" i="5" s="1"/>
  <c r="H1293" i="5"/>
  <c r="I1293" i="5" s="1"/>
  <c r="H1294" i="5"/>
  <c r="I1294" i="5" s="1"/>
  <c r="H1295" i="5"/>
  <c r="I1295" i="5" s="1"/>
  <c r="H1296" i="5"/>
  <c r="I1296" i="5" s="1"/>
  <c r="H1297" i="5"/>
  <c r="I1297" i="5" s="1"/>
  <c r="H1298" i="5"/>
  <c r="I1298" i="5" s="1"/>
  <c r="H1299" i="5"/>
  <c r="I1299" i="5" s="1"/>
  <c r="H1300" i="5"/>
  <c r="I1300" i="5" s="1"/>
  <c r="H1301" i="5"/>
  <c r="I1301" i="5" s="1"/>
  <c r="H1302" i="5"/>
  <c r="I1302" i="5" s="1"/>
  <c r="H1303" i="5"/>
  <c r="I1303" i="5" s="1"/>
  <c r="H1304" i="5"/>
  <c r="I1304" i="5" s="1"/>
  <c r="H1305" i="5"/>
  <c r="I1305" i="5" s="1"/>
  <c r="H1306" i="5"/>
  <c r="I1306" i="5" s="1"/>
  <c r="H1307" i="5"/>
  <c r="I1307" i="5" s="1"/>
  <c r="H1308" i="5"/>
  <c r="I1308" i="5" s="1"/>
  <c r="H1309" i="5"/>
  <c r="I1309" i="5" s="1"/>
  <c r="H1310" i="5"/>
  <c r="I1310" i="5" s="1"/>
  <c r="H1311" i="5"/>
  <c r="I1311" i="5" s="1"/>
  <c r="H1312" i="5"/>
  <c r="I1312" i="5" s="1"/>
  <c r="H1313" i="5"/>
  <c r="I1313" i="5" s="1"/>
  <c r="H1314" i="5"/>
  <c r="I1314" i="5" s="1"/>
  <c r="H1315" i="5"/>
  <c r="I1315" i="5" s="1"/>
  <c r="H1316" i="5"/>
  <c r="I1316" i="5" s="1"/>
  <c r="H1317" i="5"/>
  <c r="I1317" i="5" s="1"/>
  <c r="H1318" i="5"/>
  <c r="I1318" i="5" s="1"/>
  <c r="H1319" i="5"/>
  <c r="I1319" i="5" s="1"/>
  <c r="H1320" i="5"/>
  <c r="I1320" i="5" s="1"/>
  <c r="H1321" i="5"/>
  <c r="I1321" i="5" s="1"/>
  <c r="H1322" i="5"/>
  <c r="I1322" i="5" s="1"/>
  <c r="H1323" i="5"/>
  <c r="I1323" i="5" s="1"/>
  <c r="H1324" i="5"/>
  <c r="I1324" i="5" s="1"/>
  <c r="H1325" i="5"/>
  <c r="I1325" i="5" s="1"/>
  <c r="H1326" i="5"/>
  <c r="I1326" i="5" s="1"/>
  <c r="H1327" i="5"/>
  <c r="I1327" i="5" s="1"/>
  <c r="H1328" i="5"/>
  <c r="I1328" i="5" s="1"/>
  <c r="H1329" i="5"/>
  <c r="I1329" i="5" s="1"/>
  <c r="H1330" i="5"/>
  <c r="I1330" i="5" s="1"/>
  <c r="H1331" i="5"/>
  <c r="I1331" i="5" s="1"/>
  <c r="H1332" i="5"/>
  <c r="I1332" i="5" s="1"/>
  <c r="H1333" i="5"/>
  <c r="I1333" i="5" s="1"/>
  <c r="H1334" i="5"/>
  <c r="I1334" i="5" s="1"/>
  <c r="H1335" i="5"/>
  <c r="I1335" i="5" s="1"/>
  <c r="H1336" i="5"/>
  <c r="I1336" i="5" s="1"/>
  <c r="H1337" i="5"/>
  <c r="I1337" i="5" s="1"/>
  <c r="H1338" i="5"/>
  <c r="I1338" i="5" s="1"/>
  <c r="H1339" i="5"/>
  <c r="I1339" i="5" s="1"/>
  <c r="H1340" i="5"/>
  <c r="I1340" i="5" s="1"/>
  <c r="H1341" i="5"/>
  <c r="I1341" i="5" s="1"/>
  <c r="H1342" i="5"/>
  <c r="I1342" i="5" s="1"/>
  <c r="H1343" i="5"/>
  <c r="I1343" i="5" s="1"/>
  <c r="H1344" i="5"/>
  <c r="I1344" i="5" s="1"/>
  <c r="H1345" i="5"/>
  <c r="I1345" i="5" s="1"/>
  <c r="H1346" i="5"/>
  <c r="I1346" i="5" s="1"/>
  <c r="H1347" i="5"/>
  <c r="I1347" i="5" s="1"/>
  <c r="H1348" i="5"/>
  <c r="I1348" i="5" s="1"/>
  <c r="H1349" i="5"/>
  <c r="I1349" i="5" s="1"/>
  <c r="H1350" i="5"/>
  <c r="I1350" i="5" s="1"/>
  <c r="H1351" i="5"/>
  <c r="I1351" i="5" s="1"/>
  <c r="H1352" i="5"/>
  <c r="I1352" i="5" s="1"/>
  <c r="H1353" i="5"/>
  <c r="I1353" i="5" s="1"/>
  <c r="H1354" i="5"/>
  <c r="I1354" i="5" s="1"/>
  <c r="H1355" i="5"/>
  <c r="I1355" i="5" s="1"/>
  <c r="H1356" i="5"/>
  <c r="I1356" i="5" s="1"/>
  <c r="H1357" i="5"/>
  <c r="I1357" i="5" s="1"/>
  <c r="H1358" i="5"/>
  <c r="I1358" i="5" s="1"/>
  <c r="H1359" i="5"/>
  <c r="I1359" i="5" s="1"/>
  <c r="H1360" i="5"/>
  <c r="I1360" i="5" s="1"/>
  <c r="H1361" i="5"/>
  <c r="I1361" i="5" s="1"/>
  <c r="H1362" i="5"/>
  <c r="I1362" i="5" s="1"/>
  <c r="H1363" i="5"/>
  <c r="I1363" i="5" s="1"/>
  <c r="H1364" i="5"/>
  <c r="I1364" i="5" s="1"/>
  <c r="H1365" i="5"/>
  <c r="I1365" i="5" s="1"/>
  <c r="H1366" i="5"/>
  <c r="I1366" i="5" s="1"/>
  <c r="H1367" i="5"/>
  <c r="I1367" i="5" s="1"/>
  <c r="H1368" i="5"/>
  <c r="I1368" i="5" s="1"/>
  <c r="H1369" i="5"/>
  <c r="I1369" i="5" s="1"/>
  <c r="H1370" i="5"/>
  <c r="I1370" i="5" s="1"/>
  <c r="H1371" i="5"/>
  <c r="I1371" i="5" s="1"/>
  <c r="H1372" i="5"/>
  <c r="I1372" i="5" s="1"/>
  <c r="H1373" i="5"/>
  <c r="I1373" i="5" s="1"/>
  <c r="H1374" i="5"/>
  <c r="I1374" i="5" s="1"/>
  <c r="H1375" i="5"/>
  <c r="I1375" i="5" s="1"/>
  <c r="H1376" i="5"/>
  <c r="I1376" i="5" s="1"/>
  <c r="H1377" i="5"/>
  <c r="I1377" i="5" s="1"/>
  <c r="H1378" i="5"/>
  <c r="I1378" i="5" s="1"/>
  <c r="H1379" i="5"/>
  <c r="I1379" i="5" s="1"/>
  <c r="H1380" i="5"/>
  <c r="I1380" i="5" s="1"/>
  <c r="H1381" i="5"/>
  <c r="I1381" i="5" s="1"/>
  <c r="H1382" i="5"/>
  <c r="I1382" i="5" s="1"/>
  <c r="H1383" i="5"/>
  <c r="I1383" i="5" s="1"/>
  <c r="H1384" i="5"/>
  <c r="I1384" i="5" s="1"/>
  <c r="H1385" i="5"/>
  <c r="I1385" i="5" s="1"/>
  <c r="H1386" i="5"/>
  <c r="I1386" i="5" s="1"/>
  <c r="H1387" i="5"/>
  <c r="I1387" i="5" s="1"/>
  <c r="H1388" i="5"/>
  <c r="I1388" i="5" s="1"/>
  <c r="H1389" i="5"/>
  <c r="I1389" i="5" s="1"/>
  <c r="H1390" i="5"/>
  <c r="I1390" i="5" s="1"/>
  <c r="H1391" i="5"/>
  <c r="I1391" i="5" s="1"/>
  <c r="H1392" i="5"/>
  <c r="I1392" i="5" s="1"/>
  <c r="H1393" i="5"/>
  <c r="I1393" i="5" s="1"/>
  <c r="H1394" i="5"/>
  <c r="I1394" i="5" s="1"/>
  <c r="H1395" i="5"/>
  <c r="I1395" i="5" s="1"/>
  <c r="H1396" i="5"/>
  <c r="I1396" i="5" s="1"/>
  <c r="H1397" i="5"/>
  <c r="I1397" i="5" s="1"/>
  <c r="H1398" i="5"/>
  <c r="I1398" i="5" s="1"/>
  <c r="H1399" i="5"/>
  <c r="I1399" i="5" s="1"/>
  <c r="H1400" i="5"/>
  <c r="I1400" i="5" s="1"/>
  <c r="H1401" i="5"/>
  <c r="I1401" i="5" s="1"/>
  <c r="H1402" i="5"/>
  <c r="I1402" i="5" s="1"/>
  <c r="H1403" i="5"/>
  <c r="I1403" i="5" s="1"/>
  <c r="H1404" i="5"/>
  <c r="I1404" i="5" s="1"/>
  <c r="H1405" i="5"/>
  <c r="I1405" i="5" s="1"/>
  <c r="H1406" i="5"/>
  <c r="I1406" i="5" s="1"/>
  <c r="H1407" i="5"/>
  <c r="I1407" i="5" s="1"/>
  <c r="H1408" i="5"/>
  <c r="I1408" i="5" s="1"/>
  <c r="H1409" i="5"/>
  <c r="I1409" i="5" s="1"/>
  <c r="H1410" i="5"/>
  <c r="I1410" i="5" s="1"/>
  <c r="H1411" i="5"/>
  <c r="I1411" i="5" s="1"/>
  <c r="H1412" i="5"/>
  <c r="I1412" i="5" s="1"/>
  <c r="H1413" i="5"/>
  <c r="I1413" i="5" s="1"/>
  <c r="H1414" i="5"/>
  <c r="I1414" i="5" s="1"/>
  <c r="H1415" i="5"/>
  <c r="I1415" i="5" s="1"/>
  <c r="H1416" i="5"/>
  <c r="I1416" i="5" s="1"/>
  <c r="H1417" i="5"/>
  <c r="I1417" i="5" s="1"/>
  <c r="H1418" i="5"/>
  <c r="I1418" i="5" s="1"/>
  <c r="H1419" i="5"/>
  <c r="I1419" i="5" s="1"/>
  <c r="H1420" i="5"/>
  <c r="I1420" i="5" s="1"/>
  <c r="H1421" i="5"/>
  <c r="I1421" i="5" s="1"/>
  <c r="H1422" i="5"/>
  <c r="I1422" i="5" s="1"/>
  <c r="H1423" i="5"/>
  <c r="I1423" i="5" s="1"/>
  <c r="H1424" i="5"/>
  <c r="I1424" i="5" s="1"/>
  <c r="H1425" i="5"/>
  <c r="I1425" i="5" s="1"/>
  <c r="H1426" i="5"/>
  <c r="I1426" i="5" s="1"/>
  <c r="H1427" i="5"/>
  <c r="I1427" i="5" s="1"/>
  <c r="H1428" i="5"/>
  <c r="I1428" i="5" s="1"/>
  <c r="H1429" i="5"/>
  <c r="I1429" i="5" s="1"/>
  <c r="H1430" i="5"/>
  <c r="I1430" i="5" s="1"/>
  <c r="H1431" i="5"/>
  <c r="I1431" i="5" s="1"/>
  <c r="H1432" i="5"/>
  <c r="I1432" i="5" s="1"/>
  <c r="H1433" i="5"/>
  <c r="I1433" i="5" s="1"/>
  <c r="H1434" i="5"/>
  <c r="I1434" i="5" s="1"/>
  <c r="H1435" i="5"/>
  <c r="I1435" i="5" s="1"/>
  <c r="H1436" i="5"/>
  <c r="I1436" i="5" s="1"/>
  <c r="H1437" i="5"/>
  <c r="I1437" i="5" s="1"/>
  <c r="H1438" i="5"/>
  <c r="I1438" i="5" s="1"/>
  <c r="H1439" i="5"/>
  <c r="I1439" i="5" s="1"/>
  <c r="H1440" i="5"/>
  <c r="I1440" i="5" s="1"/>
  <c r="H1441" i="5"/>
  <c r="I1441" i="5" s="1"/>
  <c r="H1442" i="5"/>
  <c r="I1442" i="5" s="1"/>
  <c r="H1443" i="5"/>
  <c r="I1443" i="5" s="1"/>
  <c r="H1444" i="5"/>
  <c r="I1444" i="5" s="1"/>
  <c r="H1445" i="5"/>
  <c r="I1445" i="5" s="1"/>
  <c r="H1446" i="5"/>
  <c r="I1446" i="5" s="1"/>
  <c r="H1447" i="5"/>
  <c r="I1447" i="5" s="1"/>
  <c r="H1448" i="5"/>
  <c r="I1448" i="5" s="1"/>
  <c r="H1449" i="5"/>
  <c r="I1449" i="5" s="1"/>
  <c r="H1450" i="5"/>
  <c r="I1450" i="5" s="1"/>
  <c r="H1451" i="5"/>
  <c r="I1451" i="5" s="1"/>
  <c r="H1452" i="5"/>
  <c r="I1452" i="5" s="1"/>
  <c r="H1453" i="5"/>
  <c r="I1453" i="5" s="1"/>
  <c r="H1454" i="5"/>
  <c r="I1454" i="5" s="1"/>
  <c r="H1455" i="5"/>
  <c r="I1455" i="5" s="1"/>
  <c r="H1456" i="5"/>
  <c r="I1456" i="5" s="1"/>
  <c r="H1457" i="5"/>
  <c r="I1457" i="5" s="1"/>
  <c r="H1458" i="5"/>
  <c r="I1458" i="5" s="1"/>
  <c r="H1459" i="5"/>
  <c r="I1459" i="5" s="1"/>
  <c r="H1460" i="5"/>
  <c r="I1460" i="5" s="1"/>
  <c r="H1461" i="5"/>
  <c r="I1461" i="5" s="1"/>
  <c r="H1462" i="5"/>
  <c r="I1462" i="5" s="1"/>
  <c r="H1463" i="5"/>
  <c r="I1463" i="5" s="1"/>
  <c r="H1464" i="5"/>
  <c r="I1464" i="5" s="1"/>
  <c r="H1465" i="5"/>
  <c r="I1465" i="5" s="1"/>
  <c r="H1466" i="5"/>
  <c r="I1466" i="5" s="1"/>
  <c r="H1467" i="5"/>
  <c r="I1467" i="5" s="1"/>
  <c r="H1468" i="5"/>
  <c r="I1468" i="5" s="1"/>
  <c r="H1469" i="5"/>
  <c r="I1469" i="5" s="1"/>
  <c r="H1470" i="5"/>
  <c r="I1470" i="5" s="1"/>
  <c r="H1471" i="5"/>
  <c r="I1471" i="5" s="1"/>
  <c r="H1472" i="5"/>
  <c r="I1472" i="5" s="1"/>
  <c r="H1473" i="5"/>
  <c r="I1473" i="5" s="1"/>
  <c r="H1474" i="5"/>
  <c r="I1474" i="5" s="1"/>
  <c r="H1475" i="5"/>
  <c r="I1475" i="5" s="1"/>
  <c r="H1476" i="5"/>
  <c r="I1476" i="5" s="1"/>
  <c r="H1477" i="5"/>
  <c r="I1477" i="5" s="1"/>
  <c r="H1478" i="5"/>
  <c r="I1478" i="5" s="1"/>
  <c r="H1479" i="5"/>
  <c r="I1479" i="5" s="1"/>
  <c r="H1480" i="5"/>
  <c r="I1480" i="5" s="1"/>
  <c r="H1481" i="5"/>
  <c r="I1481" i="5" s="1"/>
  <c r="H1482" i="5"/>
  <c r="I1482" i="5" s="1"/>
  <c r="H1483" i="5"/>
  <c r="I1483" i="5" s="1"/>
  <c r="H1484" i="5"/>
  <c r="I1484" i="5" s="1"/>
  <c r="H1485" i="5"/>
  <c r="I1485" i="5" s="1"/>
  <c r="H1486" i="5"/>
  <c r="I1486" i="5" s="1"/>
  <c r="H1487" i="5"/>
  <c r="I1487" i="5" s="1"/>
  <c r="H1488" i="5"/>
  <c r="I1488" i="5" s="1"/>
  <c r="H1489" i="5"/>
  <c r="I1489" i="5" s="1"/>
  <c r="H1490" i="5"/>
  <c r="I1490" i="5" s="1"/>
  <c r="H1491" i="5"/>
  <c r="I1491" i="5" s="1"/>
  <c r="H1492" i="5"/>
  <c r="I1492" i="5" s="1"/>
  <c r="H1493" i="5"/>
  <c r="I1493" i="5" s="1"/>
  <c r="H1494" i="5"/>
  <c r="I1494" i="5" s="1"/>
  <c r="H1495" i="5"/>
  <c r="I1495" i="5" s="1"/>
  <c r="H1496" i="5"/>
  <c r="I1496" i="5" s="1"/>
  <c r="H1497" i="5"/>
  <c r="I1497" i="5" s="1"/>
  <c r="H1498" i="5"/>
  <c r="I1498" i="5" s="1"/>
  <c r="H1499" i="5"/>
  <c r="I1499" i="5" s="1"/>
  <c r="H1500" i="5"/>
  <c r="I1500" i="5" s="1"/>
  <c r="H1501" i="5"/>
  <c r="I1501" i="5" s="1"/>
  <c r="H1502" i="5"/>
  <c r="I1502" i="5" s="1"/>
  <c r="H1503" i="5"/>
  <c r="I1503" i="5" s="1"/>
  <c r="H1504" i="5"/>
  <c r="I1504" i="5" s="1"/>
  <c r="H1505" i="5"/>
  <c r="I1505" i="5" s="1"/>
  <c r="H1506" i="5"/>
  <c r="I1506" i="5" s="1"/>
  <c r="H1507" i="5"/>
  <c r="I1507" i="5" s="1"/>
  <c r="H1508" i="5"/>
  <c r="I1508" i="5" s="1"/>
  <c r="H1509" i="5"/>
  <c r="I1509" i="5" s="1"/>
  <c r="H1510" i="5"/>
  <c r="I1510" i="5" s="1"/>
  <c r="H1511" i="5"/>
  <c r="I1511" i="5" s="1"/>
  <c r="H1512" i="5"/>
  <c r="I1512" i="5" s="1"/>
  <c r="H1513" i="5"/>
  <c r="I1513" i="5" s="1"/>
  <c r="H1514" i="5"/>
  <c r="I1514" i="5" s="1"/>
  <c r="H1515" i="5"/>
  <c r="I1515" i="5" s="1"/>
  <c r="H1516" i="5"/>
  <c r="I1516" i="5" s="1"/>
  <c r="H1517" i="5"/>
  <c r="I1517" i="5" s="1"/>
  <c r="H1518" i="5"/>
  <c r="I1518" i="5" s="1"/>
  <c r="H1519" i="5"/>
  <c r="I1519" i="5" s="1"/>
  <c r="H1520" i="5"/>
  <c r="I1520" i="5" s="1"/>
  <c r="H1521" i="5"/>
  <c r="I1521" i="5" s="1"/>
  <c r="H1522" i="5"/>
  <c r="I1522" i="5" s="1"/>
  <c r="H1523" i="5"/>
  <c r="I1523" i="5" s="1"/>
  <c r="H1524" i="5"/>
  <c r="I1524" i="5" s="1"/>
  <c r="H1525" i="5"/>
  <c r="I1525" i="5" s="1"/>
  <c r="H1526" i="5"/>
  <c r="I1526" i="5" s="1"/>
  <c r="H1527" i="5"/>
  <c r="I1527" i="5" s="1"/>
  <c r="H1528" i="5"/>
  <c r="I1528" i="5" s="1"/>
  <c r="H1529" i="5"/>
  <c r="I1529" i="5" s="1"/>
  <c r="H1530" i="5"/>
  <c r="I1530" i="5" s="1"/>
  <c r="H1531" i="5"/>
  <c r="I1531" i="5" s="1"/>
  <c r="H1532" i="5"/>
  <c r="I1532" i="5" s="1"/>
  <c r="H1533" i="5"/>
  <c r="I1533" i="5" s="1"/>
  <c r="H1534" i="5"/>
  <c r="I1534" i="5" s="1"/>
  <c r="H1535" i="5"/>
  <c r="I1535" i="5" s="1"/>
  <c r="H1536" i="5"/>
  <c r="I1536" i="5" s="1"/>
  <c r="H1537" i="5"/>
  <c r="I1537" i="5" s="1"/>
  <c r="H1538" i="5"/>
  <c r="I1538" i="5" s="1"/>
  <c r="H1539" i="5"/>
  <c r="I1539" i="5" s="1"/>
  <c r="H1540" i="5"/>
  <c r="I1540" i="5" s="1"/>
  <c r="H1541" i="5"/>
  <c r="I1541" i="5" s="1"/>
  <c r="H1542" i="5"/>
  <c r="I1542" i="5" s="1"/>
  <c r="H1543" i="5"/>
  <c r="I1543" i="5" s="1"/>
  <c r="H1544" i="5"/>
  <c r="I1544" i="5" s="1"/>
  <c r="H1545" i="5"/>
  <c r="I1545" i="5" s="1"/>
  <c r="H1546" i="5"/>
  <c r="I1546" i="5" s="1"/>
  <c r="H1547" i="5"/>
  <c r="I1547" i="5" s="1"/>
  <c r="H1548" i="5"/>
  <c r="I1548" i="5" s="1"/>
  <c r="H1549" i="5"/>
  <c r="I1549" i="5" s="1"/>
  <c r="H1550" i="5"/>
  <c r="I1550" i="5" s="1"/>
  <c r="H1551" i="5"/>
  <c r="I1551" i="5" s="1"/>
  <c r="H1552" i="5"/>
  <c r="I1552" i="5" s="1"/>
  <c r="H1553" i="5"/>
  <c r="I1553" i="5" s="1"/>
  <c r="H1554" i="5"/>
  <c r="I1554" i="5" s="1"/>
  <c r="H1555" i="5"/>
  <c r="I1555" i="5" s="1"/>
  <c r="H1556" i="5"/>
  <c r="I1556" i="5" s="1"/>
  <c r="H1557" i="5"/>
  <c r="I1557" i="5" s="1"/>
  <c r="H1558" i="5"/>
  <c r="I1558" i="5" s="1"/>
  <c r="H1559" i="5"/>
  <c r="I1559" i="5" s="1"/>
  <c r="H1560" i="5"/>
  <c r="I1560" i="5" s="1"/>
  <c r="H1561" i="5"/>
  <c r="I1561" i="5" s="1"/>
  <c r="H1562" i="5"/>
  <c r="I1562" i="5" s="1"/>
  <c r="H1563" i="5"/>
  <c r="I1563" i="5" s="1"/>
  <c r="H1564" i="5"/>
  <c r="I1564" i="5" s="1"/>
  <c r="H1565" i="5"/>
  <c r="I1565" i="5" s="1"/>
  <c r="H1566" i="5"/>
  <c r="I1566" i="5" s="1"/>
  <c r="H1567" i="5"/>
  <c r="I1567" i="5" s="1"/>
  <c r="H1568" i="5"/>
  <c r="I1568" i="5" s="1"/>
  <c r="H1569" i="5"/>
  <c r="I1569" i="5" s="1"/>
  <c r="H1570" i="5"/>
  <c r="I1570" i="5" s="1"/>
  <c r="H1571" i="5"/>
  <c r="I1571" i="5" s="1"/>
  <c r="H1572" i="5"/>
  <c r="I1572" i="5" s="1"/>
  <c r="H1573" i="5"/>
  <c r="I1573" i="5" s="1"/>
  <c r="H1574" i="5"/>
  <c r="I1574" i="5" s="1"/>
  <c r="H1575" i="5"/>
  <c r="I1575" i="5" s="1"/>
  <c r="H1576" i="5"/>
  <c r="I1576" i="5" s="1"/>
  <c r="H1577" i="5"/>
  <c r="I1577" i="5" s="1"/>
  <c r="H1578" i="5"/>
  <c r="I1578" i="5" s="1"/>
  <c r="H1579" i="5"/>
  <c r="I1579" i="5" s="1"/>
  <c r="H1580" i="5"/>
  <c r="I1580" i="5" s="1"/>
  <c r="H1581" i="5"/>
  <c r="I1581" i="5" s="1"/>
  <c r="H1582" i="5"/>
  <c r="I1582" i="5" s="1"/>
  <c r="H1583" i="5"/>
  <c r="I1583" i="5" s="1"/>
  <c r="H1584" i="5"/>
  <c r="I1584" i="5" s="1"/>
  <c r="H1585" i="5"/>
  <c r="I1585" i="5" s="1"/>
  <c r="H1586" i="5"/>
  <c r="I1586" i="5" s="1"/>
  <c r="H1587" i="5"/>
  <c r="I1587" i="5" s="1"/>
  <c r="H1588" i="5"/>
  <c r="I1588" i="5" s="1"/>
  <c r="H1589" i="5"/>
  <c r="I1589" i="5" s="1"/>
  <c r="H1590" i="5"/>
  <c r="I1590" i="5" s="1"/>
  <c r="H1591" i="5"/>
  <c r="I1591" i="5" s="1"/>
  <c r="H1592" i="5"/>
  <c r="I1592" i="5" s="1"/>
  <c r="H1593" i="5"/>
  <c r="I1593" i="5" s="1"/>
  <c r="H1594" i="5"/>
  <c r="I1594" i="5" s="1"/>
  <c r="H1595" i="5"/>
  <c r="I1595" i="5" s="1"/>
  <c r="H1596" i="5"/>
  <c r="I1596" i="5" s="1"/>
  <c r="H1597" i="5"/>
  <c r="I1597" i="5" s="1"/>
  <c r="H1598" i="5"/>
  <c r="I1598" i="5" s="1"/>
  <c r="H1599" i="5"/>
  <c r="I1599" i="5" s="1"/>
  <c r="H1600" i="5"/>
  <c r="I1600" i="5" s="1"/>
  <c r="H1601" i="5"/>
  <c r="I1601" i="5" s="1"/>
  <c r="H1602" i="5"/>
  <c r="I1602" i="5" s="1"/>
  <c r="H1603" i="5"/>
  <c r="I1603" i="5" s="1"/>
  <c r="H1604" i="5"/>
  <c r="I1604" i="5" s="1"/>
  <c r="H1605" i="5"/>
  <c r="I1605" i="5" s="1"/>
  <c r="H1606" i="5"/>
  <c r="I1606" i="5" s="1"/>
  <c r="H1607" i="5"/>
  <c r="I1607" i="5" s="1"/>
  <c r="H1608" i="5"/>
  <c r="I1608" i="5" s="1"/>
  <c r="H1609" i="5"/>
  <c r="I1609" i="5" s="1"/>
  <c r="H1610" i="5"/>
  <c r="I1610" i="5" s="1"/>
  <c r="H1611" i="5"/>
  <c r="I1611" i="5" s="1"/>
  <c r="H1612" i="5"/>
  <c r="I1612" i="5" s="1"/>
  <c r="H1613" i="5"/>
  <c r="I1613" i="5" s="1"/>
  <c r="H1614" i="5"/>
  <c r="I1614" i="5" s="1"/>
  <c r="H1615" i="5"/>
  <c r="I1615" i="5" s="1"/>
  <c r="H1616" i="5"/>
  <c r="I1616" i="5" s="1"/>
  <c r="H1617" i="5"/>
  <c r="I1617" i="5" s="1"/>
  <c r="H1618" i="5"/>
  <c r="I1618" i="5" s="1"/>
  <c r="H1619" i="5"/>
  <c r="I1619" i="5" s="1"/>
  <c r="H1620" i="5"/>
  <c r="I1620" i="5" s="1"/>
  <c r="H1621" i="5"/>
  <c r="I1621" i="5" s="1"/>
  <c r="H1622" i="5"/>
  <c r="I1622" i="5" s="1"/>
  <c r="H1623" i="5"/>
  <c r="I1623" i="5" s="1"/>
  <c r="H1624" i="5"/>
  <c r="I1624" i="5" s="1"/>
  <c r="H1625" i="5"/>
  <c r="I1625" i="5" s="1"/>
  <c r="H1626" i="5"/>
  <c r="I1626" i="5" s="1"/>
  <c r="H1627" i="5"/>
  <c r="I1627" i="5" s="1"/>
  <c r="H1628" i="5"/>
  <c r="I1628" i="5" s="1"/>
  <c r="H1629" i="5"/>
  <c r="I1629" i="5" s="1"/>
  <c r="H1630" i="5"/>
  <c r="I1630" i="5" s="1"/>
  <c r="H1631" i="5"/>
  <c r="I1631" i="5" s="1"/>
  <c r="H1632" i="5"/>
  <c r="I1632" i="5" s="1"/>
  <c r="H1633" i="5"/>
  <c r="I1633" i="5" s="1"/>
  <c r="H1634" i="5"/>
  <c r="I1634" i="5" s="1"/>
  <c r="H1635" i="5"/>
  <c r="I1635" i="5" s="1"/>
  <c r="H1636" i="5"/>
  <c r="I1636" i="5" s="1"/>
  <c r="H1637" i="5"/>
  <c r="I1637" i="5" s="1"/>
  <c r="H1638" i="5"/>
  <c r="I1638" i="5" s="1"/>
  <c r="H1639" i="5"/>
  <c r="I1639" i="5" s="1"/>
  <c r="H1640" i="5"/>
  <c r="I1640" i="5" s="1"/>
  <c r="H1641" i="5"/>
  <c r="I1641" i="5" s="1"/>
  <c r="H1642" i="5"/>
  <c r="I1642" i="5" s="1"/>
  <c r="H1643" i="5"/>
  <c r="I1643" i="5" s="1"/>
  <c r="H1644" i="5"/>
  <c r="I1644" i="5" s="1"/>
  <c r="H1645" i="5"/>
  <c r="I1645" i="5" s="1"/>
  <c r="H1646" i="5"/>
  <c r="I1646" i="5" s="1"/>
  <c r="H1647" i="5"/>
  <c r="I1647" i="5" s="1"/>
  <c r="H1648" i="5"/>
  <c r="I1648" i="5" s="1"/>
  <c r="H1649" i="5"/>
  <c r="I1649" i="5" s="1"/>
  <c r="H1650" i="5"/>
  <c r="I1650" i="5" s="1"/>
  <c r="H1651" i="5"/>
  <c r="I1651" i="5" s="1"/>
  <c r="H1652" i="5"/>
  <c r="I1652" i="5" s="1"/>
  <c r="H1653" i="5"/>
  <c r="I1653" i="5" s="1"/>
  <c r="H1654" i="5"/>
  <c r="I1654" i="5" s="1"/>
  <c r="H1655" i="5"/>
  <c r="I1655" i="5" s="1"/>
  <c r="H1656" i="5"/>
  <c r="I1656" i="5" s="1"/>
  <c r="H1657" i="5"/>
  <c r="I1657" i="5" s="1"/>
  <c r="H1658" i="5"/>
  <c r="I1658" i="5" s="1"/>
  <c r="H1659" i="5"/>
  <c r="I1659" i="5" s="1"/>
  <c r="H1660" i="5"/>
  <c r="I1660" i="5" s="1"/>
  <c r="H1661" i="5"/>
  <c r="I1661" i="5" s="1"/>
  <c r="H1662" i="5"/>
  <c r="I1662" i="5" s="1"/>
  <c r="H1663" i="5"/>
  <c r="I1663" i="5" s="1"/>
  <c r="H1664" i="5"/>
  <c r="I1664" i="5" s="1"/>
  <c r="H1665" i="5"/>
  <c r="I1665" i="5" s="1"/>
  <c r="H1666" i="5"/>
  <c r="I1666" i="5" s="1"/>
  <c r="H1667" i="5"/>
  <c r="I1667" i="5" s="1"/>
  <c r="H1668" i="5"/>
  <c r="I1668" i="5" s="1"/>
  <c r="H1669" i="5"/>
  <c r="I1669" i="5" s="1"/>
  <c r="H1670" i="5"/>
  <c r="I1670" i="5" s="1"/>
  <c r="H1671" i="5"/>
  <c r="I1671" i="5" s="1"/>
  <c r="H1672" i="5"/>
  <c r="I1672" i="5" s="1"/>
  <c r="H1673" i="5"/>
  <c r="I1673" i="5" s="1"/>
  <c r="H1674" i="5"/>
  <c r="I1674" i="5" s="1"/>
  <c r="H1675" i="5"/>
  <c r="I1675" i="5" s="1"/>
  <c r="H1676" i="5"/>
  <c r="I1676" i="5" s="1"/>
  <c r="H1677" i="5"/>
  <c r="I1677" i="5" s="1"/>
  <c r="H1678" i="5"/>
  <c r="I1678" i="5" s="1"/>
  <c r="H1679" i="5"/>
  <c r="I1679" i="5" s="1"/>
  <c r="H1680" i="5"/>
  <c r="I1680" i="5" s="1"/>
  <c r="H1681" i="5"/>
  <c r="I1681" i="5" s="1"/>
  <c r="H1682" i="5"/>
  <c r="I1682" i="5" s="1"/>
  <c r="H1683" i="5"/>
  <c r="I1683" i="5" s="1"/>
  <c r="H1684" i="5"/>
  <c r="I1684" i="5" s="1"/>
  <c r="H1685" i="5"/>
  <c r="I1685" i="5" s="1"/>
  <c r="H1686" i="5"/>
  <c r="I1686" i="5" s="1"/>
  <c r="H1687" i="5"/>
  <c r="I1687" i="5" s="1"/>
  <c r="H1688" i="5"/>
  <c r="I1688" i="5" s="1"/>
  <c r="H1689" i="5"/>
  <c r="I1689" i="5" s="1"/>
  <c r="H1690" i="5"/>
  <c r="I1690" i="5" s="1"/>
  <c r="H1691" i="5"/>
  <c r="I1691" i="5" s="1"/>
  <c r="H1692" i="5"/>
  <c r="I1692" i="5" s="1"/>
  <c r="H1693" i="5"/>
  <c r="I1693" i="5" s="1"/>
  <c r="H1694" i="5"/>
  <c r="I1694" i="5" s="1"/>
  <c r="H1695" i="5"/>
  <c r="I1695" i="5" s="1"/>
  <c r="H1696" i="5"/>
  <c r="I1696" i="5" s="1"/>
  <c r="H1697" i="5"/>
  <c r="I1697" i="5" s="1"/>
  <c r="H1698" i="5"/>
  <c r="I1698" i="5" s="1"/>
  <c r="H1699" i="5"/>
  <c r="I1699" i="5" s="1"/>
  <c r="H1700" i="5"/>
  <c r="I1700" i="5" s="1"/>
  <c r="H1701" i="5"/>
  <c r="I1701" i="5" s="1"/>
  <c r="H1702" i="5"/>
  <c r="I1702" i="5" s="1"/>
  <c r="H1703" i="5"/>
  <c r="I1703" i="5" s="1"/>
  <c r="H1704" i="5"/>
  <c r="I1704" i="5" s="1"/>
  <c r="H1705" i="5"/>
  <c r="I1705" i="5" s="1"/>
  <c r="H1706" i="5"/>
  <c r="I1706" i="5" s="1"/>
  <c r="H1707" i="5"/>
  <c r="I1707" i="5" s="1"/>
  <c r="H1708" i="5"/>
  <c r="I1708" i="5" s="1"/>
  <c r="H1709" i="5"/>
  <c r="I1709" i="5" s="1"/>
  <c r="H1710" i="5"/>
  <c r="I1710" i="5" s="1"/>
  <c r="H1711" i="5"/>
  <c r="I1711" i="5" s="1"/>
  <c r="H1712" i="5"/>
  <c r="I1712" i="5" s="1"/>
  <c r="H1713" i="5"/>
  <c r="I1713" i="5" s="1"/>
  <c r="H1714" i="5"/>
  <c r="I1714" i="5" s="1"/>
  <c r="H1715" i="5"/>
  <c r="I1715" i="5" s="1"/>
  <c r="H1716" i="5"/>
  <c r="I1716" i="5" s="1"/>
  <c r="H1717" i="5"/>
  <c r="I1717" i="5" s="1"/>
  <c r="H1718" i="5"/>
  <c r="I1718" i="5" s="1"/>
  <c r="H1719" i="5"/>
  <c r="I1719" i="5" s="1"/>
  <c r="H1720" i="5"/>
  <c r="I1720" i="5" s="1"/>
  <c r="H1721" i="5"/>
  <c r="I1721" i="5" s="1"/>
  <c r="H1722" i="5"/>
  <c r="I1722" i="5" s="1"/>
  <c r="H1723" i="5"/>
  <c r="I1723" i="5" s="1"/>
  <c r="H1724" i="5"/>
  <c r="I1724" i="5" s="1"/>
  <c r="H1725" i="5"/>
  <c r="I1725" i="5" s="1"/>
  <c r="H1726" i="5"/>
  <c r="I1726" i="5" s="1"/>
  <c r="H1727" i="5"/>
  <c r="I1727" i="5" s="1"/>
  <c r="H1728" i="5"/>
  <c r="I1728" i="5" s="1"/>
  <c r="H1729" i="5"/>
  <c r="I1729" i="5" s="1"/>
  <c r="H1730" i="5"/>
  <c r="I1730" i="5" s="1"/>
  <c r="H1731" i="5"/>
  <c r="I1731" i="5" s="1"/>
  <c r="H1732" i="5"/>
  <c r="I1732" i="5" s="1"/>
  <c r="H1733" i="5"/>
  <c r="I1733" i="5" s="1"/>
  <c r="H1734" i="5"/>
  <c r="I1734" i="5" s="1"/>
  <c r="H1735" i="5"/>
  <c r="I1735" i="5" s="1"/>
  <c r="H1736" i="5"/>
  <c r="I1736" i="5" s="1"/>
  <c r="H1737" i="5"/>
  <c r="I1737" i="5" s="1"/>
  <c r="H1738" i="5"/>
  <c r="I1738" i="5" s="1"/>
  <c r="H1739" i="5"/>
  <c r="I1739" i="5" s="1"/>
  <c r="H1740" i="5"/>
  <c r="I1740" i="5" s="1"/>
  <c r="H1741" i="5"/>
  <c r="I1741" i="5" s="1"/>
  <c r="H1742" i="5"/>
  <c r="I1742" i="5" s="1"/>
  <c r="H1743" i="5"/>
  <c r="I1743" i="5" s="1"/>
  <c r="H1744" i="5"/>
  <c r="I1744" i="5" s="1"/>
  <c r="H1745" i="5"/>
  <c r="I1745" i="5" s="1"/>
  <c r="H1746" i="5"/>
  <c r="I1746" i="5" s="1"/>
  <c r="H1747" i="5"/>
  <c r="I1747" i="5" s="1"/>
  <c r="H1748" i="5"/>
  <c r="I1748" i="5" s="1"/>
  <c r="H1749" i="5"/>
  <c r="I1749" i="5" s="1"/>
  <c r="H1750" i="5"/>
  <c r="I1750" i="5" s="1"/>
  <c r="H1751" i="5"/>
  <c r="I1751" i="5" s="1"/>
  <c r="H1752" i="5"/>
  <c r="I1752" i="5" s="1"/>
  <c r="H1753" i="5"/>
  <c r="I1753" i="5" s="1"/>
  <c r="H1754" i="5"/>
  <c r="I1754" i="5" s="1"/>
  <c r="H1755" i="5"/>
  <c r="I1755" i="5" s="1"/>
  <c r="H1756" i="5"/>
  <c r="I1756" i="5" s="1"/>
  <c r="H1757" i="5"/>
  <c r="I1757" i="5" s="1"/>
  <c r="H1758" i="5"/>
  <c r="I1758" i="5" s="1"/>
  <c r="H1759" i="5"/>
  <c r="I1759" i="5" s="1"/>
  <c r="H1760" i="5"/>
  <c r="I1760" i="5" s="1"/>
  <c r="H1761" i="5"/>
  <c r="I1761" i="5" s="1"/>
  <c r="H1762" i="5"/>
  <c r="I1762" i="5" s="1"/>
  <c r="H1763" i="5"/>
  <c r="I1763" i="5" s="1"/>
  <c r="H1764" i="5"/>
  <c r="I1764" i="5" s="1"/>
  <c r="H1765" i="5"/>
  <c r="I1765" i="5" s="1"/>
  <c r="H1766" i="5"/>
  <c r="I1766" i="5" s="1"/>
  <c r="H1767" i="5"/>
  <c r="I1767" i="5" s="1"/>
  <c r="H1768" i="5"/>
  <c r="I1768" i="5" s="1"/>
  <c r="H1769" i="5"/>
  <c r="I1769" i="5" s="1"/>
  <c r="H1770" i="5"/>
  <c r="I1770" i="5" s="1"/>
  <c r="H1771" i="5"/>
  <c r="I1771" i="5" s="1"/>
  <c r="H1772" i="5"/>
  <c r="I1772" i="5" s="1"/>
  <c r="H1773" i="5"/>
  <c r="I1773" i="5" s="1"/>
  <c r="H1774" i="5"/>
  <c r="I1774" i="5" s="1"/>
  <c r="H1775" i="5"/>
  <c r="I1775" i="5" s="1"/>
  <c r="H1776" i="5"/>
  <c r="I1776" i="5" s="1"/>
  <c r="H1777" i="5"/>
  <c r="I1777" i="5" s="1"/>
  <c r="H1778" i="5"/>
  <c r="I1778" i="5" s="1"/>
  <c r="H1779" i="5"/>
  <c r="I1779" i="5" s="1"/>
  <c r="H1780" i="5"/>
  <c r="I1780" i="5" s="1"/>
  <c r="H1781" i="5"/>
  <c r="I1781" i="5" s="1"/>
  <c r="H1782" i="5"/>
  <c r="I1782" i="5" s="1"/>
  <c r="H1783" i="5"/>
  <c r="I1783" i="5" s="1"/>
  <c r="H1784" i="5"/>
  <c r="I1784" i="5" s="1"/>
  <c r="H1785" i="5"/>
  <c r="I1785" i="5" s="1"/>
  <c r="H1786" i="5"/>
  <c r="I1786" i="5" s="1"/>
  <c r="H1787" i="5"/>
  <c r="I1787" i="5" s="1"/>
  <c r="H1788" i="5"/>
  <c r="I1788" i="5" s="1"/>
  <c r="H1789" i="5"/>
  <c r="I1789" i="5" s="1"/>
  <c r="H1790" i="5"/>
  <c r="I1790" i="5" s="1"/>
  <c r="H1791" i="5"/>
  <c r="I1791" i="5" s="1"/>
  <c r="H1792" i="5"/>
  <c r="I1792" i="5" s="1"/>
  <c r="H1793" i="5"/>
  <c r="I1793" i="5" s="1"/>
  <c r="H1794" i="5"/>
  <c r="I1794" i="5" s="1"/>
  <c r="H1795" i="5"/>
  <c r="I1795" i="5" s="1"/>
  <c r="H1796" i="5"/>
  <c r="I1796" i="5" s="1"/>
  <c r="H1797" i="5"/>
  <c r="I1797" i="5" s="1"/>
  <c r="H1798" i="5"/>
  <c r="I1798" i="5" s="1"/>
  <c r="H1799" i="5"/>
  <c r="I1799" i="5" s="1"/>
  <c r="H1800" i="5"/>
  <c r="I1800" i="5" s="1"/>
  <c r="H1801" i="5"/>
  <c r="I1801" i="5" s="1"/>
  <c r="H1802" i="5"/>
  <c r="I1802" i="5" s="1"/>
  <c r="H1803" i="5"/>
  <c r="I1803" i="5" s="1"/>
  <c r="H1804" i="5"/>
  <c r="I1804" i="5" s="1"/>
  <c r="H1805" i="5"/>
  <c r="I1805" i="5" s="1"/>
  <c r="H1806" i="5"/>
  <c r="I1806" i="5" s="1"/>
  <c r="H1807" i="5"/>
  <c r="I1807" i="5" s="1"/>
  <c r="H1808" i="5"/>
  <c r="I1808" i="5" s="1"/>
  <c r="H1809" i="5"/>
  <c r="I1809" i="5" s="1"/>
  <c r="H1810" i="5"/>
  <c r="I1810" i="5" s="1"/>
  <c r="H1811" i="5"/>
  <c r="I1811" i="5" s="1"/>
  <c r="H1812" i="5"/>
  <c r="I1812" i="5" s="1"/>
  <c r="H1813" i="5"/>
  <c r="I1813" i="5" s="1"/>
  <c r="H1814" i="5"/>
  <c r="I1814" i="5" s="1"/>
  <c r="H1815" i="5"/>
  <c r="I1815" i="5" s="1"/>
  <c r="H1816" i="5"/>
  <c r="I1816" i="5" s="1"/>
  <c r="H1817" i="5"/>
  <c r="I1817" i="5" s="1"/>
  <c r="H1818" i="5"/>
  <c r="I1818" i="5" s="1"/>
  <c r="H1819" i="5"/>
  <c r="I1819" i="5" s="1"/>
  <c r="H1820" i="5"/>
  <c r="I1820" i="5" s="1"/>
  <c r="H1821" i="5"/>
  <c r="I1821" i="5" s="1"/>
  <c r="H1822" i="5"/>
  <c r="I1822" i="5" s="1"/>
  <c r="H1823" i="5"/>
  <c r="I1823" i="5" s="1"/>
  <c r="H1824" i="5"/>
  <c r="I1824" i="5" s="1"/>
  <c r="H1825" i="5"/>
  <c r="I1825" i="5" s="1"/>
  <c r="H1826" i="5"/>
  <c r="I1826" i="5" s="1"/>
  <c r="H1827" i="5"/>
  <c r="I1827" i="5" s="1"/>
  <c r="H1828" i="5"/>
  <c r="I1828" i="5" s="1"/>
  <c r="H1829" i="5"/>
  <c r="I1829" i="5" s="1"/>
  <c r="H1830" i="5"/>
  <c r="I1830" i="5" s="1"/>
  <c r="H1831" i="5"/>
  <c r="I1831" i="5" s="1"/>
  <c r="H1832" i="5"/>
  <c r="I1832" i="5" s="1"/>
  <c r="H1833" i="5"/>
  <c r="I1833" i="5" s="1"/>
  <c r="H1834" i="5"/>
  <c r="I1834" i="5" s="1"/>
  <c r="H1835" i="5"/>
  <c r="I1835" i="5" s="1"/>
  <c r="H1836" i="5"/>
  <c r="I1836" i="5" s="1"/>
  <c r="H1837" i="5"/>
  <c r="I1837" i="5" s="1"/>
  <c r="H1838" i="5"/>
  <c r="I1838" i="5" s="1"/>
  <c r="H1839" i="5"/>
  <c r="I1839" i="5" s="1"/>
  <c r="H1840" i="5"/>
  <c r="I1840" i="5" s="1"/>
  <c r="H1841" i="5"/>
  <c r="I1841" i="5" s="1"/>
  <c r="H1842" i="5"/>
  <c r="I1842" i="5" s="1"/>
  <c r="H1843" i="5"/>
  <c r="I1843" i="5" s="1"/>
  <c r="H1844" i="5"/>
  <c r="I1844" i="5" s="1"/>
  <c r="H1845" i="5"/>
  <c r="I1845" i="5" s="1"/>
  <c r="H1846" i="5"/>
  <c r="I1846" i="5" s="1"/>
  <c r="H1847" i="5"/>
  <c r="I1847" i="5" s="1"/>
  <c r="H1848" i="5"/>
  <c r="I1848" i="5" s="1"/>
  <c r="H1849" i="5"/>
  <c r="I1849" i="5" s="1"/>
  <c r="H1850" i="5"/>
  <c r="I1850" i="5" s="1"/>
  <c r="H1851" i="5"/>
  <c r="I1851" i="5" s="1"/>
  <c r="H1852" i="5"/>
  <c r="I1852" i="5" s="1"/>
  <c r="H1853" i="5"/>
  <c r="I1853" i="5" s="1"/>
  <c r="H1854" i="5"/>
  <c r="I1854" i="5" s="1"/>
  <c r="H1855" i="5"/>
  <c r="I1855" i="5" s="1"/>
  <c r="H1856" i="5"/>
  <c r="I1856" i="5" s="1"/>
  <c r="H1857" i="5"/>
  <c r="I1857" i="5" s="1"/>
  <c r="H1858" i="5"/>
  <c r="I1858" i="5" s="1"/>
  <c r="H1859" i="5"/>
  <c r="I1859" i="5" s="1"/>
  <c r="H1860" i="5"/>
  <c r="I1860" i="5" s="1"/>
  <c r="H1861" i="5"/>
  <c r="I1861" i="5" s="1"/>
  <c r="H1862" i="5"/>
  <c r="I1862" i="5" s="1"/>
  <c r="H1863" i="5"/>
  <c r="I1863" i="5" s="1"/>
  <c r="H1864" i="5"/>
  <c r="I1864" i="5" s="1"/>
  <c r="H1865" i="5"/>
  <c r="I1865" i="5" s="1"/>
  <c r="H1866" i="5"/>
  <c r="I1866" i="5" s="1"/>
  <c r="H1867" i="5"/>
  <c r="I1867" i="5" s="1"/>
  <c r="H1868" i="5"/>
  <c r="I1868" i="5" s="1"/>
  <c r="H1869" i="5"/>
  <c r="I1869" i="5" s="1"/>
  <c r="H1870" i="5"/>
  <c r="I1870" i="5" s="1"/>
  <c r="H1871" i="5"/>
  <c r="I1871" i="5" s="1"/>
  <c r="H1872" i="5"/>
  <c r="I1872" i="5" s="1"/>
  <c r="H1873" i="5"/>
  <c r="I1873" i="5" s="1"/>
  <c r="H1874" i="5"/>
  <c r="I1874" i="5" s="1"/>
  <c r="H1875" i="5"/>
  <c r="I1875" i="5" s="1"/>
  <c r="H1876" i="5"/>
  <c r="I1876" i="5" s="1"/>
  <c r="H1877" i="5"/>
  <c r="I1877" i="5" s="1"/>
  <c r="H1878" i="5"/>
  <c r="I1878" i="5" s="1"/>
  <c r="H1879" i="5"/>
  <c r="I1879" i="5" s="1"/>
  <c r="H1880" i="5"/>
  <c r="I1880" i="5" s="1"/>
  <c r="H1881" i="5"/>
  <c r="I1881" i="5" s="1"/>
  <c r="H1882" i="5"/>
  <c r="I1882" i="5" s="1"/>
  <c r="H1883" i="5"/>
  <c r="I1883" i="5" s="1"/>
  <c r="H1884" i="5"/>
  <c r="I1884" i="5" s="1"/>
  <c r="H1885" i="5"/>
  <c r="I1885" i="5" s="1"/>
  <c r="H1886" i="5"/>
  <c r="I1886" i="5" s="1"/>
  <c r="H1887" i="5"/>
  <c r="I1887" i="5" s="1"/>
  <c r="H1888" i="5"/>
  <c r="I1888" i="5" s="1"/>
  <c r="H1889" i="5"/>
  <c r="I1889" i="5" s="1"/>
  <c r="H1890" i="5"/>
  <c r="I1890" i="5" s="1"/>
  <c r="H1891" i="5"/>
  <c r="I1891" i="5" s="1"/>
  <c r="H1892" i="5"/>
  <c r="I1892" i="5" s="1"/>
  <c r="H1893" i="5"/>
  <c r="I1893" i="5" s="1"/>
  <c r="H1894" i="5"/>
  <c r="I1894" i="5" s="1"/>
  <c r="H1895" i="5"/>
  <c r="I1895" i="5" s="1"/>
  <c r="H1896" i="5"/>
  <c r="I1896" i="5" s="1"/>
  <c r="H1897" i="5"/>
  <c r="I1897" i="5" s="1"/>
  <c r="H1898" i="5"/>
  <c r="I1898" i="5" s="1"/>
  <c r="H1899" i="5"/>
  <c r="I1899" i="5" s="1"/>
  <c r="H1900" i="5"/>
  <c r="I1900" i="5" s="1"/>
  <c r="H1901" i="5"/>
  <c r="I1901" i="5" s="1"/>
  <c r="H1902" i="5"/>
  <c r="I1902" i="5" s="1"/>
  <c r="H1903" i="5"/>
  <c r="I1903" i="5" s="1"/>
  <c r="H1904" i="5"/>
  <c r="I1904" i="5" s="1"/>
  <c r="H1905" i="5"/>
  <c r="I1905" i="5" s="1"/>
  <c r="H1906" i="5"/>
  <c r="I1906" i="5" s="1"/>
  <c r="H1907" i="5"/>
  <c r="I1907" i="5" s="1"/>
  <c r="H1908" i="5"/>
  <c r="I1908" i="5" s="1"/>
  <c r="H1909" i="5"/>
  <c r="I1909" i="5" s="1"/>
  <c r="H1910" i="5"/>
  <c r="I1910" i="5" s="1"/>
  <c r="H1911" i="5"/>
  <c r="I1911" i="5" s="1"/>
  <c r="H1912" i="5"/>
  <c r="I1912" i="5" s="1"/>
  <c r="H1913" i="5"/>
  <c r="I1913" i="5" s="1"/>
  <c r="H1914" i="5"/>
  <c r="I1914" i="5" s="1"/>
  <c r="H1915" i="5"/>
  <c r="I1915" i="5" s="1"/>
  <c r="H1916" i="5"/>
  <c r="I1916" i="5" s="1"/>
  <c r="H1917" i="5"/>
  <c r="I1917" i="5" s="1"/>
  <c r="H1918" i="5"/>
  <c r="I1918" i="5" s="1"/>
  <c r="H1919" i="5"/>
  <c r="I1919" i="5" s="1"/>
  <c r="H1920" i="5"/>
  <c r="I1920" i="5" s="1"/>
  <c r="H1921" i="5"/>
  <c r="I1921" i="5" s="1"/>
  <c r="H1922" i="5"/>
  <c r="I1922" i="5" s="1"/>
  <c r="H1923" i="5"/>
  <c r="I1923" i="5" s="1"/>
  <c r="H1924" i="5"/>
  <c r="I1924" i="5" s="1"/>
  <c r="H1925" i="5"/>
  <c r="I1925" i="5" s="1"/>
  <c r="H1926" i="5"/>
  <c r="I1926" i="5" s="1"/>
  <c r="H1927" i="5"/>
  <c r="I1927" i="5" s="1"/>
  <c r="H1928" i="5"/>
  <c r="I1928" i="5" s="1"/>
  <c r="H1929" i="5"/>
  <c r="I1929" i="5" s="1"/>
  <c r="H1930" i="5"/>
  <c r="I1930" i="5" s="1"/>
  <c r="H1931" i="5"/>
  <c r="I1931" i="5" s="1"/>
  <c r="H1932" i="5"/>
  <c r="I1932" i="5" s="1"/>
  <c r="H1933" i="5"/>
  <c r="I1933" i="5" s="1"/>
  <c r="H1934" i="5"/>
  <c r="I1934" i="5" s="1"/>
  <c r="H1935" i="5"/>
  <c r="I1935" i="5" s="1"/>
  <c r="H1936" i="5"/>
  <c r="I1936" i="5" s="1"/>
  <c r="H1937" i="5"/>
  <c r="I1937" i="5" s="1"/>
  <c r="H1938" i="5"/>
  <c r="I1938" i="5" s="1"/>
  <c r="H1939" i="5"/>
  <c r="I1939" i="5" s="1"/>
  <c r="H1940" i="5"/>
  <c r="I1940" i="5" s="1"/>
  <c r="H1941" i="5"/>
  <c r="I1941" i="5" s="1"/>
  <c r="H1942" i="5"/>
  <c r="I1942" i="5" s="1"/>
  <c r="H1943" i="5"/>
  <c r="I1943" i="5" s="1"/>
  <c r="H1944" i="5"/>
  <c r="I1944" i="5" s="1"/>
  <c r="H1945" i="5"/>
  <c r="I1945" i="5" s="1"/>
  <c r="H1946" i="5"/>
  <c r="I1946" i="5" s="1"/>
  <c r="H1947" i="5"/>
  <c r="I1947" i="5" s="1"/>
  <c r="H1948" i="5"/>
  <c r="I1948" i="5" s="1"/>
  <c r="H1949" i="5"/>
  <c r="I1949" i="5" s="1"/>
  <c r="H1950" i="5"/>
  <c r="I1950" i="5" s="1"/>
  <c r="H1951" i="5"/>
  <c r="I1951" i="5" s="1"/>
  <c r="H1952" i="5"/>
  <c r="I1952" i="5" s="1"/>
  <c r="H1953" i="5"/>
  <c r="I1953" i="5" s="1"/>
  <c r="H1954" i="5"/>
  <c r="I1954" i="5" s="1"/>
  <c r="H1955" i="5"/>
  <c r="I1955" i="5" s="1"/>
  <c r="H1956" i="5"/>
  <c r="I1956" i="5" s="1"/>
  <c r="H1957" i="5"/>
  <c r="I1957" i="5" s="1"/>
  <c r="H1958" i="5"/>
  <c r="I1958" i="5" s="1"/>
  <c r="H1959" i="5"/>
  <c r="I1959" i="5" s="1"/>
  <c r="H1960" i="5"/>
  <c r="I1960" i="5" s="1"/>
  <c r="H1961" i="5"/>
  <c r="I1961" i="5" s="1"/>
  <c r="H1962" i="5"/>
  <c r="I1962" i="5" s="1"/>
  <c r="H1963" i="5"/>
  <c r="I1963" i="5" s="1"/>
  <c r="H1964" i="5"/>
  <c r="I1964" i="5" s="1"/>
  <c r="H1965" i="5"/>
  <c r="I1965" i="5" s="1"/>
  <c r="H1966" i="5"/>
  <c r="I1966" i="5" s="1"/>
  <c r="H1967" i="5"/>
  <c r="I1967" i="5" s="1"/>
  <c r="H1968" i="5"/>
  <c r="I1968" i="5" s="1"/>
  <c r="H1969" i="5"/>
  <c r="I1969" i="5" s="1"/>
  <c r="H1970" i="5"/>
  <c r="I1970" i="5" s="1"/>
  <c r="H1971" i="5"/>
  <c r="I1971" i="5" s="1"/>
  <c r="H1972" i="5"/>
  <c r="I1972" i="5" s="1"/>
  <c r="H1973" i="5"/>
  <c r="I1973" i="5" s="1"/>
  <c r="H1974" i="5"/>
  <c r="I1974" i="5" s="1"/>
  <c r="H1975" i="5"/>
  <c r="I1975" i="5" s="1"/>
  <c r="H1976" i="5"/>
  <c r="I1976" i="5" s="1"/>
  <c r="H1977" i="5"/>
  <c r="I1977" i="5" s="1"/>
  <c r="H1978" i="5"/>
  <c r="I1978" i="5" s="1"/>
  <c r="H1979" i="5"/>
  <c r="I1979" i="5" s="1"/>
  <c r="H1980" i="5"/>
  <c r="I1980" i="5" s="1"/>
  <c r="H1981" i="5"/>
  <c r="I1981" i="5" s="1"/>
  <c r="H1982" i="5"/>
  <c r="I1982" i="5" s="1"/>
  <c r="H1983" i="5"/>
  <c r="I1983" i="5" s="1"/>
  <c r="H1984" i="5"/>
  <c r="I1984" i="5" s="1"/>
  <c r="H1985" i="5"/>
  <c r="I1985" i="5" s="1"/>
  <c r="H1986" i="5"/>
  <c r="I1986" i="5" s="1"/>
  <c r="H1987" i="5"/>
  <c r="I1987" i="5" s="1"/>
  <c r="H1988" i="5"/>
  <c r="I1988" i="5" s="1"/>
  <c r="H1989" i="5"/>
  <c r="I1989" i="5" s="1"/>
  <c r="H1990" i="5"/>
  <c r="I1990" i="5" s="1"/>
  <c r="H1991" i="5"/>
  <c r="I1991" i="5" s="1"/>
  <c r="H1992" i="5"/>
  <c r="I1992" i="5" s="1"/>
  <c r="H1993" i="5"/>
  <c r="I1993" i="5" s="1"/>
  <c r="H1994" i="5"/>
  <c r="I1994" i="5" s="1"/>
  <c r="H1995" i="5"/>
  <c r="I1995" i="5" s="1"/>
  <c r="H1996" i="5"/>
  <c r="I1996" i="5" s="1"/>
  <c r="H1997" i="5"/>
  <c r="I1997" i="5" s="1"/>
  <c r="H1998" i="5"/>
  <c r="I1998" i="5" s="1"/>
  <c r="H1999" i="5"/>
  <c r="I1999" i="5" s="1"/>
  <c r="H2000" i="5"/>
  <c r="I2000" i="5" s="1"/>
  <c r="H2001" i="5"/>
  <c r="I2001" i="5" s="1"/>
  <c r="H2002" i="5"/>
  <c r="I2002" i="5" s="1"/>
  <c r="H2003" i="5"/>
  <c r="I2003" i="5" s="1"/>
  <c r="H2004" i="5"/>
  <c r="I2004" i="5" s="1"/>
  <c r="H2005" i="5"/>
  <c r="I2005" i="5" s="1"/>
  <c r="H2006" i="5"/>
  <c r="I2006" i="5" s="1"/>
  <c r="H2007" i="5"/>
  <c r="I2007" i="5" s="1"/>
  <c r="H2008" i="5"/>
  <c r="I2008" i="5" s="1"/>
  <c r="H2009" i="5"/>
  <c r="I2009" i="5" s="1"/>
  <c r="H2010" i="5"/>
  <c r="I2010" i="5" s="1"/>
  <c r="H2011" i="5"/>
  <c r="I2011" i="5" s="1"/>
  <c r="H2012" i="5"/>
  <c r="I2012" i="5" s="1"/>
  <c r="H2013" i="5"/>
  <c r="I2013" i="5" s="1"/>
  <c r="H2014" i="5"/>
  <c r="I2014" i="5" s="1"/>
  <c r="H2015" i="5"/>
  <c r="I2015" i="5" s="1"/>
  <c r="H2016" i="5"/>
  <c r="I2016" i="5" s="1"/>
  <c r="H2017" i="5"/>
  <c r="I2017" i="5" s="1"/>
  <c r="H2018" i="5"/>
  <c r="I2018" i="5" s="1"/>
  <c r="H2019" i="5"/>
  <c r="I2019" i="5" s="1"/>
  <c r="H2020" i="5"/>
  <c r="I2020" i="5" s="1"/>
  <c r="H2021" i="5"/>
  <c r="I2021" i="5" s="1"/>
  <c r="H2022" i="5"/>
  <c r="I2022" i="5" s="1"/>
  <c r="H2023" i="5"/>
  <c r="I2023" i="5" s="1"/>
  <c r="H2024" i="5"/>
  <c r="I2024" i="5" s="1"/>
  <c r="H2025" i="5"/>
  <c r="I2025" i="5" s="1"/>
  <c r="H2026" i="5"/>
  <c r="I2026" i="5" s="1"/>
  <c r="H2027" i="5"/>
  <c r="I2027" i="5" s="1"/>
  <c r="H2028" i="5"/>
  <c r="I2028" i="5" s="1"/>
  <c r="H2029" i="5"/>
  <c r="I2029" i="5" s="1"/>
  <c r="H2030" i="5"/>
  <c r="I2030" i="5" s="1"/>
  <c r="H2031" i="5"/>
  <c r="I2031" i="5" s="1"/>
  <c r="H2032" i="5"/>
  <c r="I2032" i="5" s="1"/>
  <c r="H2033" i="5"/>
  <c r="I2033" i="5" s="1"/>
  <c r="H2034" i="5"/>
  <c r="I2034" i="5" s="1"/>
  <c r="H2035" i="5"/>
  <c r="I2035" i="5" s="1"/>
  <c r="H2036" i="5"/>
  <c r="I2036" i="5" s="1"/>
  <c r="H2037" i="5"/>
  <c r="I2037" i="5" s="1"/>
  <c r="H2038" i="5"/>
  <c r="I2038" i="5" s="1"/>
  <c r="H2039" i="5"/>
  <c r="I2039" i="5" s="1"/>
  <c r="H2040" i="5"/>
  <c r="I2040" i="5" s="1"/>
  <c r="H2041" i="5"/>
  <c r="I2041" i="5" s="1"/>
  <c r="H2042" i="5"/>
  <c r="I2042" i="5" s="1"/>
  <c r="H2043" i="5"/>
  <c r="I2043" i="5" s="1"/>
  <c r="H2044" i="5"/>
  <c r="I2044" i="5" s="1"/>
  <c r="H2045" i="5"/>
  <c r="I2045" i="5" s="1"/>
  <c r="H2046" i="5"/>
  <c r="I2046" i="5" s="1"/>
  <c r="H2047" i="5"/>
  <c r="I2047" i="5" s="1"/>
  <c r="H2048" i="5"/>
  <c r="I2048" i="5" s="1"/>
  <c r="H2049" i="5"/>
  <c r="I2049" i="5" s="1"/>
  <c r="H2050" i="5"/>
  <c r="I2050" i="5" s="1"/>
  <c r="H2051" i="5"/>
  <c r="I2051" i="5" s="1"/>
  <c r="H2052" i="5"/>
  <c r="I2052" i="5" s="1"/>
  <c r="H2053" i="5"/>
  <c r="I2053" i="5" s="1"/>
  <c r="H2054" i="5"/>
  <c r="I2054" i="5" s="1"/>
  <c r="H2055" i="5"/>
  <c r="I2055" i="5" s="1"/>
  <c r="H2056" i="5"/>
  <c r="I2056" i="5" s="1"/>
  <c r="H2057" i="5"/>
  <c r="I2057" i="5" s="1"/>
  <c r="H2058" i="5"/>
  <c r="I2058" i="5" s="1"/>
  <c r="H2059" i="5"/>
  <c r="I2059" i="5" s="1"/>
  <c r="H2060" i="5"/>
  <c r="I2060" i="5" s="1"/>
  <c r="H2061" i="5"/>
  <c r="I2061" i="5" s="1"/>
  <c r="H2062" i="5"/>
  <c r="I2062" i="5" s="1"/>
  <c r="H2063" i="5"/>
  <c r="I2063" i="5" s="1"/>
  <c r="H2064" i="5"/>
  <c r="I2064" i="5" s="1"/>
  <c r="H2065" i="5"/>
  <c r="I2065" i="5" s="1"/>
  <c r="H2066" i="5"/>
  <c r="I2066" i="5" s="1"/>
  <c r="H2067" i="5"/>
  <c r="I2067" i="5" s="1"/>
  <c r="H2068" i="5"/>
  <c r="I2068" i="5" s="1"/>
  <c r="H2069" i="5"/>
  <c r="I2069" i="5" s="1"/>
  <c r="H2070" i="5"/>
  <c r="I2070" i="5" s="1"/>
  <c r="H2071" i="5"/>
  <c r="I2071" i="5" s="1"/>
  <c r="H2072" i="5"/>
  <c r="I2072" i="5" s="1"/>
  <c r="H2073" i="5"/>
  <c r="I2073" i="5" s="1"/>
  <c r="H2074" i="5"/>
  <c r="I2074" i="5" s="1"/>
  <c r="H2075" i="5"/>
  <c r="I2075" i="5" s="1"/>
  <c r="H2076" i="5"/>
  <c r="I2076" i="5" s="1"/>
  <c r="H2077" i="5"/>
  <c r="I2077" i="5" s="1"/>
  <c r="H2078" i="5"/>
  <c r="I2078" i="5" s="1"/>
  <c r="H2079" i="5"/>
  <c r="I2079" i="5" s="1"/>
  <c r="H2080" i="5"/>
  <c r="I2080" i="5" s="1"/>
  <c r="H2081" i="5"/>
  <c r="I2081" i="5" s="1"/>
  <c r="H2082" i="5"/>
  <c r="I2082" i="5" s="1"/>
  <c r="H2083" i="5"/>
  <c r="I2083" i="5" s="1"/>
  <c r="H2084" i="5"/>
  <c r="I2084" i="5" s="1"/>
  <c r="H2085" i="5"/>
  <c r="I2085" i="5" s="1"/>
  <c r="H2086" i="5"/>
  <c r="I2086" i="5" s="1"/>
  <c r="H2087" i="5"/>
  <c r="I2087" i="5" s="1"/>
  <c r="H2088" i="5"/>
  <c r="I2088" i="5" s="1"/>
  <c r="H2089" i="5"/>
  <c r="I2089" i="5" s="1"/>
  <c r="H2090" i="5"/>
  <c r="I2090" i="5" s="1"/>
  <c r="H2091" i="5"/>
  <c r="I2091" i="5" s="1"/>
  <c r="H2092" i="5"/>
  <c r="I2092" i="5" s="1"/>
  <c r="H2093" i="5"/>
  <c r="I2093" i="5" s="1"/>
  <c r="H2094" i="5"/>
  <c r="I2094" i="5" s="1"/>
  <c r="H2095" i="5"/>
  <c r="I2095" i="5" s="1"/>
  <c r="H2096" i="5"/>
  <c r="I2096" i="5" s="1"/>
  <c r="H2097" i="5"/>
  <c r="I2097" i="5" s="1"/>
  <c r="H2098" i="5"/>
  <c r="I2098" i="5" s="1"/>
  <c r="H2099" i="5"/>
  <c r="I2099" i="5" s="1"/>
  <c r="H2100" i="5"/>
  <c r="I2100" i="5" s="1"/>
  <c r="H2101" i="5"/>
  <c r="I2101" i="5" s="1"/>
  <c r="H2102" i="5"/>
  <c r="I2102" i="5" s="1"/>
  <c r="H2103" i="5"/>
  <c r="I2103" i="5" s="1"/>
  <c r="H2104" i="5"/>
  <c r="I2104" i="5" s="1"/>
  <c r="H2105" i="5"/>
  <c r="I2105" i="5" s="1"/>
  <c r="H2106" i="5"/>
  <c r="I2106" i="5" s="1"/>
  <c r="H2107" i="5"/>
  <c r="I2107" i="5" s="1"/>
  <c r="H2108" i="5"/>
  <c r="I2108" i="5" s="1"/>
  <c r="H2109" i="5"/>
  <c r="I2109" i="5" s="1"/>
  <c r="H2110" i="5"/>
  <c r="I2110" i="5" s="1"/>
  <c r="H2111" i="5"/>
  <c r="I2111" i="5" s="1"/>
  <c r="H2112" i="5"/>
  <c r="I2112" i="5" s="1"/>
  <c r="H2113" i="5"/>
  <c r="I2113" i="5" s="1"/>
  <c r="H2114" i="5"/>
  <c r="I2114" i="5" s="1"/>
  <c r="H2115" i="5"/>
  <c r="I2115" i="5" s="1"/>
  <c r="H2116" i="5"/>
  <c r="I2116" i="5" s="1"/>
  <c r="H2117" i="5"/>
  <c r="I2117" i="5" s="1"/>
  <c r="H2118" i="5"/>
  <c r="I2118" i="5" s="1"/>
  <c r="H2119" i="5"/>
  <c r="I2119" i="5" s="1"/>
  <c r="H2120" i="5"/>
  <c r="I2120" i="5" s="1"/>
  <c r="H2121" i="5"/>
  <c r="I2121" i="5" s="1"/>
  <c r="H2122" i="5"/>
  <c r="I2122" i="5" s="1"/>
  <c r="H2123" i="5"/>
  <c r="I2123" i="5" s="1"/>
  <c r="H2124" i="5"/>
  <c r="I2124" i="5" s="1"/>
  <c r="H2125" i="5"/>
  <c r="I2125" i="5" s="1"/>
  <c r="H2126" i="5"/>
  <c r="I2126" i="5" s="1"/>
  <c r="H2127" i="5"/>
  <c r="I2127" i="5" s="1"/>
  <c r="H2128" i="5"/>
  <c r="I2128" i="5" s="1"/>
  <c r="H2129" i="5"/>
  <c r="I2129" i="5" s="1"/>
  <c r="H2130" i="5"/>
  <c r="I2130" i="5" s="1"/>
  <c r="H2131" i="5"/>
  <c r="I2131" i="5" s="1"/>
  <c r="H2132" i="5"/>
  <c r="I2132" i="5" s="1"/>
  <c r="H2133" i="5"/>
  <c r="I2133" i="5" s="1"/>
  <c r="H2134" i="5"/>
  <c r="I2134" i="5" s="1"/>
  <c r="H2135" i="5"/>
  <c r="I2135" i="5" s="1"/>
  <c r="H2136" i="5"/>
  <c r="I2136" i="5" s="1"/>
  <c r="H2137" i="5"/>
  <c r="I2137" i="5" s="1"/>
  <c r="H2138" i="5"/>
  <c r="I2138" i="5" s="1"/>
  <c r="H2139" i="5"/>
  <c r="I2139" i="5" s="1"/>
  <c r="H2140" i="5"/>
  <c r="I2140" i="5" s="1"/>
  <c r="H2141" i="5"/>
  <c r="I2141" i="5" s="1"/>
  <c r="H2142" i="5"/>
  <c r="I2142" i="5" s="1"/>
  <c r="H2143" i="5"/>
  <c r="I2143" i="5" s="1"/>
  <c r="H2144" i="5"/>
  <c r="I2144" i="5" s="1"/>
  <c r="H2145" i="5"/>
  <c r="I2145" i="5" s="1"/>
  <c r="H2146" i="5"/>
  <c r="I2146" i="5" s="1"/>
  <c r="H2147" i="5"/>
  <c r="I2147" i="5" s="1"/>
  <c r="H2148" i="5"/>
  <c r="I2148" i="5" s="1"/>
  <c r="H2149" i="5"/>
  <c r="I2149" i="5" s="1"/>
  <c r="H2150" i="5"/>
  <c r="I2150" i="5" s="1"/>
  <c r="H2151" i="5"/>
  <c r="I2151" i="5" s="1"/>
  <c r="H2152" i="5"/>
  <c r="I2152" i="5" s="1"/>
  <c r="H2153" i="5"/>
  <c r="I2153" i="5" s="1"/>
  <c r="H2154" i="5"/>
  <c r="I2154" i="5" s="1"/>
  <c r="H2155" i="5"/>
  <c r="I2155" i="5" s="1"/>
  <c r="H2156" i="5"/>
  <c r="I2156" i="5" s="1"/>
  <c r="H2157" i="5"/>
  <c r="I2157" i="5" s="1"/>
  <c r="H2158" i="5"/>
  <c r="I2158" i="5" s="1"/>
  <c r="H2159" i="5"/>
  <c r="I2159" i="5" s="1"/>
  <c r="H2160" i="5"/>
  <c r="I2160" i="5" s="1"/>
  <c r="H2161" i="5"/>
  <c r="I2161" i="5" s="1"/>
  <c r="H2162" i="5"/>
  <c r="I2162" i="5" s="1"/>
  <c r="H2163" i="5"/>
  <c r="I2163" i="5" s="1"/>
  <c r="H2164" i="5"/>
  <c r="I2164" i="5" s="1"/>
  <c r="H2165" i="5"/>
  <c r="I2165" i="5" s="1"/>
  <c r="H2166" i="5"/>
  <c r="I2166" i="5" s="1"/>
  <c r="H2167" i="5"/>
  <c r="I2167" i="5" s="1"/>
  <c r="H2168" i="5"/>
  <c r="I2168" i="5" s="1"/>
  <c r="H2169" i="5"/>
  <c r="I2169" i="5" s="1"/>
  <c r="H2170" i="5"/>
  <c r="I2170" i="5" s="1"/>
  <c r="H2171" i="5"/>
  <c r="I2171" i="5" s="1"/>
  <c r="H2172" i="5"/>
  <c r="I2172" i="5" s="1"/>
  <c r="H2173" i="5"/>
  <c r="I2173" i="5" s="1"/>
  <c r="H2174" i="5"/>
  <c r="I2174" i="5" s="1"/>
  <c r="H2175" i="5"/>
  <c r="I2175" i="5" s="1"/>
  <c r="H2176" i="5"/>
  <c r="I2176" i="5" s="1"/>
  <c r="H2177" i="5"/>
  <c r="I2177" i="5" s="1"/>
  <c r="H2178" i="5"/>
  <c r="I2178" i="5" s="1"/>
  <c r="H2179" i="5"/>
  <c r="I2179" i="5" s="1"/>
  <c r="H2180" i="5"/>
  <c r="I2180" i="5" s="1"/>
  <c r="H2181" i="5"/>
  <c r="I2181" i="5" s="1"/>
  <c r="H2182" i="5"/>
  <c r="I2182" i="5" s="1"/>
  <c r="H2183" i="5"/>
  <c r="I2183" i="5" s="1"/>
  <c r="H2184" i="5"/>
  <c r="I2184" i="5" s="1"/>
  <c r="H2185" i="5"/>
  <c r="I2185" i="5" s="1"/>
  <c r="H2186" i="5"/>
  <c r="I2186" i="5" s="1"/>
  <c r="H2187" i="5"/>
  <c r="I2187" i="5" s="1"/>
  <c r="H2188" i="5"/>
  <c r="I2188" i="5" s="1"/>
  <c r="H2189" i="5"/>
  <c r="I2189" i="5" s="1"/>
  <c r="H2190" i="5"/>
  <c r="I2190" i="5" s="1"/>
  <c r="H2191" i="5"/>
  <c r="I2191" i="5" s="1"/>
  <c r="H2192" i="5"/>
  <c r="I2192" i="5" s="1"/>
  <c r="H2193" i="5"/>
  <c r="I2193" i="5" s="1"/>
  <c r="H2194" i="5"/>
  <c r="I2194" i="5" s="1"/>
  <c r="H2195" i="5"/>
  <c r="I2195" i="5" s="1"/>
  <c r="H2196" i="5"/>
  <c r="I2196" i="5" s="1"/>
  <c r="H2197" i="5"/>
  <c r="I2197" i="5" s="1"/>
  <c r="H2198" i="5"/>
  <c r="I2198" i="5" s="1"/>
  <c r="H2199" i="5"/>
  <c r="I2199" i="5" s="1"/>
  <c r="H2200" i="5"/>
  <c r="I2200" i="5" s="1"/>
  <c r="H2201" i="5"/>
  <c r="I2201" i="5" s="1"/>
  <c r="H2202" i="5"/>
  <c r="I2202" i="5" s="1"/>
  <c r="H2203" i="5"/>
  <c r="I2203" i="5" s="1"/>
  <c r="H2204" i="5"/>
  <c r="I2204" i="5" s="1"/>
  <c r="H2205" i="5"/>
  <c r="I2205" i="5" s="1"/>
  <c r="H2206" i="5"/>
  <c r="I2206" i="5" s="1"/>
  <c r="H2207" i="5"/>
  <c r="I2207" i="5" s="1"/>
  <c r="H2208" i="5"/>
  <c r="I2208" i="5" s="1"/>
  <c r="H2209" i="5"/>
  <c r="I2209" i="5" s="1"/>
  <c r="H2210" i="5"/>
  <c r="I2210" i="5" s="1"/>
  <c r="H2211" i="5"/>
  <c r="I2211" i="5" s="1"/>
  <c r="H2212" i="5"/>
  <c r="I2212" i="5" s="1"/>
  <c r="H2213" i="5"/>
  <c r="I2213" i="5" s="1"/>
  <c r="H2214" i="5"/>
  <c r="I2214" i="5" s="1"/>
  <c r="H2215" i="5"/>
  <c r="I2215" i="5" s="1"/>
  <c r="H2216" i="5"/>
  <c r="I2216" i="5" s="1"/>
  <c r="H2217" i="5"/>
  <c r="I2217" i="5" s="1"/>
  <c r="H2218" i="5"/>
  <c r="I2218" i="5" s="1"/>
  <c r="H2219" i="5"/>
  <c r="I2219" i="5" s="1"/>
  <c r="H2220" i="5"/>
  <c r="I2220" i="5" s="1"/>
  <c r="H2221" i="5"/>
  <c r="I2221" i="5" s="1"/>
  <c r="H2222" i="5"/>
  <c r="I2222" i="5" s="1"/>
  <c r="H2223" i="5"/>
  <c r="I2223" i="5" s="1"/>
  <c r="H2224" i="5"/>
  <c r="I2224" i="5" s="1"/>
  <c r="H2225" i="5"/>
  <c r="I2225" i="5" s="1"/>
  <c r="H2226" i="5"/>
  <c r="I2226" i="5" s="1"/>
  <c r="H2227" i="5"/>
  <c r="I2227" i="5" s="1"/>
  <c r="H2228" i="5"/>
  <c r="I2228" i="5" s="1"/>
  <c r="H2229" i="5"/>
  <c r="I2229" i="5" s="1"/>
  <c r="H2230" i="5"/>
  <c r="I2230" i="5" s="1"/>
  <c r="H2231" i="5"/>
  <c r="I2231" i="5" s="1"/>
  <c r="H2232" i="5"/>
  <c r="I2232" i="5" s="1"/>
  <c r="H2233" i="5"/>
  <c r="I2233" i="5" s="1"/>
  <c r="H2234" i="5"/>
  <c r="I2234" i="5" s="1"/>
  <c r="H2235" i="5"/>
  <c r="I2235" i="5" s="1"/>
  <c r="H2236" i="5"/>
  <c r="I2236" i="5" s="1"/>
  <c r="H2237" i="5"/>
  <c r="I2237" i="5" s="1"/>
  <c r="H2238" i="5"/>
  <c r="I2238" i="5" s="1"/>
  <c r="H2239" i="5"/>
  <c r="I2239" i="5" s="1"/>
  <c r="H2240" i="5"/>
  <c r="I2240" i="5" s="1"/>
  <c r="H2241" i="5"/>
  <c r="I2241" i="5" s="1"/>
  <c r="H2242" i="5"/>
  <c r="I2242" i="5" s="1"/>
  <c r="H2243" i="5"/>
  <c r="I2243" i="5" s="1"/>
  <c r="H2244" i="5"/>
  <c r="I2244" i="5" s="1"/>
  <c r="H2245" i="5"/>
  <c r="I2245" i="5" s="1"/>
  <c r="H2246" i="5"/>
  <c r="I2246" i="5" s="1"/>
  <c r="H2247" i="5"/>
  <c r="I2247" i="5" s="1"/>
  <c r="H2248" i="5"/>
  <c r="I2248" i="5" s="1"/>
  <c r="H2249" i="5"/>
  <c r="I2249" i="5" s="1"/>
  <c r="H2250" i="5"/>
  <c r="I2250" i="5" s="1"/>
  <c r="H2251" i="5"/>
  <c r="I2251" i="5" s="1"/>
  <c r="H2252" i="5"/>
  <c r="I2252" i="5" s="1"/>
  <c r="H2253" i="5"/>
  <c r="I2253" i="5" s="1"/>
  <c r="H2254" i="5"/>
  <c r="I2254" i="5" s="1"/>
  <c r="H2255" i="5"/>
  <c r="I2255" i="5" s="1"/>
  <c r="H2256" i="5"/>
  <c r="I2256" i="5" s="1"/>
  <c r="H2257" i="5"/>
  <c r="I2257" i="5" s="1"/>
  <c r="H2258" i="5"/>
  <c r="I2258" i="5" s="1"/>
  <c r="H2259" i="5"/>
  <c r="I2259" i="5" s="1"/>
  <c r="H2260" i="5"/>
  <c r="I2260" i="5" s="1"/>
  <c r="H2261" i="5"/>
  <c r="I2261" i="5" s="1"/>
  <c r="H2262" i="5"/>
  <c r="I2262" i="5" s="1"/>
  <c r="H2263" i="5"/>
  <c r="I2263" i="5" s="1"/>
  <c r="H2264" i="5"/>
  <c r="I2264" i="5" s="1"/>
  <c r="H2265" i="5"/>
  <c r="I2265" i="5" s="1"/>
  <c r="H2266" i="5"/>
  <c r="I2266" i="5" s="1"/>
  <c r="H2267" i="5"/>
  <c r="I2267" i="5" s="1"/>
  <c r="H2268" i="5"/>
  <c r="I2268" i="5" s="1"/>
  <c r="H2269" i="5"/>
  <c r="I2269" i="5" s="1"/>
  <c r="H2270" i="5"/>
  <c r="I2270" i="5" s="1"/>
  <c r="H2271" i="5"/>
  <c r="I2271" i="5" s="1"/>
  <c r="H2272" i="5"/>
  <c r="I2272" i="5" s="1"/>
  <c r="H2273" i="5"/>
  <c r="I2273" i="5" s="1"/>
  <c r="H2274" i="5"/>
  <c r="I2274" i="5" s="1"/>
  <c r="H2275" i="5"/>
  <c r="I2275" i="5" s="1"/>
  <c r="H2276" i="5"/>
  <c r="I2276" i="5" s="1"/>
  <c r="H2277" i="5"/>
  <c r="I2277" i="5" s="1"/>
  <c r="H2278" i="5"/>
  <c r="I2278" i="5" s="1"/>
  <c r="H2279" i="5"/>
  <c r="I2279" i="5" s="1"/>
  <c r="H2280" i="5"/>
  <c r="I2280" i="5" s="1"/>
  <c r="H2281" i="5"/>
  <c r="I2281" i="5" s="1"/>
  <c r="H2282" i="5"/>
  <c r="I2282" i="5" s="1"/>
  <c r="H2283" i="5"/>
  <c r="I2283" i="5" s="1"/>
  <c r="H2284" i="5"/>
  <c r="I2284" i="5" s="1"/>
  <c r="H2285" i="5"/>
  <c r="I2285" i="5" s="1"/>
  <c r="H2286" i="5"/>
  <c r="I2286" i="5" s="1"/>
  <c r="H2287" i="5"/>
  <c r="I2287" i="5" s="1"/>
  <c r="H2288" i="5"/>
  <c r="I2288" i="5" s="1"/>
  <c r="H2289" i="5"/>
  <c r="I2289" i="5" s="1"/>
  <c r="H2290" i="5"/>
  <c r="I2290" i="5" s="1"/>
  <c r="H2291" i="5"/>
  <c r="I2291" i="5" s="1"/>
  <c r="H2292" i="5"/>
  <c r="I2292" i="5" s="1"/>
  <c r="H2293" i="5"/>
  <c r="I2293" i="5" s="1"/>
  <c r="H2294" i="5"/>
  <c r="I2294" i="5" s="1"/>
  <c r="H2295" i="5"/>
  <c r="I2295" i="5" s="1"/>
  <c r="H2296" i="5"/>
  <c r="I2296" i="5" s="1"/>
  <c r="H2297" i="5"/>
  <c r="I2297" i="5" s="1"/>
  <c r="H2298" i="5"/>
  <c r="I2298" i="5" s="1"/>
  <c r="H2299" i="5"/>
  <c r="I2299" i="5" s="1"/>
  <c r="H2300" i="5"/>
  <c r="I2300" i="5" s="1"/>
  <c r="H2301" i="5"/>
  <c r="I2301" i="5" s="1"/>
  <c r="H2302" i="5"/>
  <c r="I2302" i="5" s="1"/>
  <c r="H2303" i="5"/>
  <c r="I2303" i="5" s="1"/>
  <c r="H2304" i="5"/>
  <c r="I2304" i="5" s="1"/>
  <c r="H2305" i="5"/>
  <c r="I2305" i="5" s="1"/>
  <c r="H2306" i="5"/>
  <c r="I2306" i="5" s="1"/>
  <c r="H2307" i="5"/>
  <c r="I2307" i="5" s="1"/>
  <c r="H2308" i="5"/>
  <c r="I2308" i="5" s="1"/>
  <c r="H2309" i="5"/>
  <c r="I2309" i="5" s="1"/>
  <c r="H2310" i="5"/>
  <c r="I2310" i="5" s="1"/>
  <c r="H2311" i="5"/>
  <c r="I2311" i="5" s="1"/>
  <c r="H2312" i="5"/>
  <c r="I2312" i="5" s="1"/>
  <c r="H2313" i="5"/>
  <c r="I2313" i="5" s="1"/>
  <c r="H2314" i="5"/>
  <c r="I2314" i="5" s="1"/>
  <c r="H2315" i="5"/>
  <c r="I2315" i="5" s="1"/>
  <c r="H2316" i="5"/>
  <c r="I2316" i="5" s="1"/>
  <c r="H2317" i="5"/>
  <c r="I2317" i="5" s="1"/>
  <c r="H2318" i="5"/>
  <c r="I2318" i="5" s="1"/>
  <c r="H2319" i="5"/>
  <c r="I2319" i="5" s="1"/>
  <c r="H2320" i="5"/>
  <c r="I2320" i="5" s="1"/>
  <c r="H2321" i="5"/>
  <c r="I2321" i="5" s="1"/>
  <c r="H2322" i="5"/>
  <c r="I2322" i="5" s="1"/>
  <c r="H2323" i="5"/>
  <c r="I2323" i="5" s="1"/>
  <c r="H2324" i="5"/>
  <c r="I2324" i="5" s="1"/>
  <c r="H2325" i="5"/>
  <c r="I2325" i="5" s="1"/>
  <c r="H2326" i="5"/>
  <c r="I2326" i="5" s="1"/>
  <c r="H2327" i="5"/>
  <c r="I2327" i="5" s="1"/>
  <c r="H2328" i="5"/>
  <c r="I2328" i="5" s="1"/>
  <c r="H2329" i="5"/>
  <c r="I2329" i="5" s="1"/>
  <c r="H2330" i="5"/>
  <c r="I2330" i="5" s="1"/>
  <c r="H2331" i="5"/>
  <c r="I2331" i="5" s="1"/>
  <c r="H2332" i="5"/>
  <c r="I2332" i="5" s="1"/>
  <c r="H2333" i="5"/>
  <c r="I2333" i="5" s="1"/>
  <c r="H2334" i="5"/>
  <c r="I2334" i="5" s="1"/>
  <c r="H2335" i="5"/>
  <c r="I2335" i="5" s="1"/>
  <c r="H2336" i="5"/>
  <c r="I2336" i="5" s="1"/>
  <c r="H2337" i="5"/>
  <c r="I2337" i="5" s="1"/>
  <c r="H2338" i="5"/>
  <c r="I2338" i="5" s="1"/>
  <c r="H2339" i="5"/>
  <c r="I2339" i="5" s="1"/>
  <c r="H2340" i="5"/>
  <c r="I2340" i="5" s="1"/>
  <c r="H2341" i="5"/>
  <c r="I2341" i="5" s="1"/>
  <c r="H2342" i="5"/>
  <c r="I2342" i="5" s="1"/>
  <c r="H2343" i="5"/>
  <c r="I2343" i="5" s="1"/>
  <c r="H2344" i="5"/>
  <c r="I2344" i="5" s="1"/>
  <c r="H2345" i="5"/>
  <c r="I2345" i="5" s="1"/>
  <c r="H2346" i="5"/>
  <c r="I2346" i="5" s="1"/>
  <c r="H2347" i="5"/>
  <c r="I2347" i="5" s="1"/>
  <c r="H2348" i="5"/>
  <c r="I2348" i="5" s="1"/>
  <c r="H2349" i="5"/>
  <c r="I2349" i="5" s="1"/>
  <c r="H2350" i="5"/>
  <c r="I2350" i="5" s="1"/>
  <c r="H2351" i="5"/>
  <c r="I2351" i="5" s="1"/>
  <c r="H2352" i="5"/>
  <c r="I2352" i="5" s="1"/>
  <c r="H2353" i="5"/>
  <c r="I2353" i="5" s="1"/>
  <c r="H2354" i="5"/>
  <c r="I2354" i="5" s="1"/>
  <c r="H2355" i="5"/>
  <c r="I2355" i="5" s="1"/>
  <c r="H2356" i="5"/>
  <c r="I2356" i="5" s="1"/>
  <c r="H2357" i="5"/>
  <c r="I2357" i="5" s="1"/>
  <c r="H2358" i="5"/>
  <c r="I2358" i="5" s="1"/>
  <c r="H2359" i="5"/>
  <c r="I2359" i="5" s="1"/>
  <c r="H2360" i="5"/>
  <c r="I2360" i="5" s="1"/>
  <c r="H2361" i="5"/>
  <c r="I2361" i="5" s="1"/>
  <c r="H2362" i="5"/>
  <c r="I2362" i="5" s="1"/>
  <c r="H2363" i="5"/>
  <c r="I2363" i="5" s="1"/>
  <c r="H2364" i="5"/>
  <c r="I2364" i="5" s="1"/>
  <c r="H2365" i="5"/>
  <c r="I2365" i="5" s="1"/>
  <c r="H2366" i="5"/>
  <c r="I2366" i="5" s="1"/>
  <c r="H2367" i="5"/>
  <c r="I2367" i="5" s="1"/>
  <c r="H2368" i="5"/>
  <c r="I2368" i="5" s="1"/>
  <c r="H2369" i="5"/>
  <c r="I2369" i="5" s="1"/>
  <c r="H2370" i="5"/>
  <c r="I2370" i="5" s="1"/>
  <c r="H2371" i="5"/>
  <c r="I2371" i="5" s="1"/>
  <c r="H2372" i="5"/>
  <c r="I2372" i="5" s="1"/>
  <c r="H2373" i="5"/>
  <c r="I2373" i="5" s="1"/>
  <c r="H2374" i="5"/>
  <c r="I2374" i="5" s="1"/>
  <c r="H2375" i="5"/>
  <c r="I2375" i="5" s="1"/>
  <c r="H2376" i="5"/>
  <c r="I2376" i="5" s="1"/>
  <c r="H2377" i="5"/>
  <c r="I2377" i="5" s="1"/>
  <c r="H2378" i="5"/>
  <c r="I2378" i="5" s="1"/>
  <c r="H2379" i="5"/>
  <c r="I2379" i="5" s="1"/>
  <c r="H2380" i="5"/>
  <c r="I2380" i="5" s="1"/>
  <c r="H2381" i="5"/>
  <c r="I2381" i="5" s="1"/>
  <c r="H2382" i="5"/>
  <c r="I2382" i="5" s="1"/>
  <c r="H2383" i="5"/>
  <c r="I2383" i="5" s="1"/>
  <c r="H2384" i="5"/>
  <c r="I2384" i="5" s="1"/>
  <c r="H2385" i="5"/>
  <c r="I2385" i="5" s="1"/>
  <c r="H2386" i="5"/>
  <c r="I2386" i="5" s="1"/>
  <c r="H2387" i="5"/>
  <c r="I2387" i="5" s="1"/>
  <c r="H2388" i="5"/>
  <c r="I2388" i="5" s="1"/>
  <c r="H2389" i="5"/>
  <c r="I2389" i="5" s="1"/>
  <c r="H2390" i="5"/>
  <c r="I2390" i="5" s="1"/>
  <c r="H2391" i="5"/>
  <c r="I2391" i="5" s="1"/>
  <c r="H2392" i="5"/>
  <c r="I2392" i="5" s="1"/>
  <c r="H2393" i="5"/>
  <c r="I2393" i="5" s="1"/>
  <c r="H2394" i="5"/>
  <c r="I2394" i="5" s="1"/>
  <c r="H2395" i="5"/>
  <c r="I2395" i="5" s="1"/>
  <c r="H2396" i="5"/>
  <c r="I2396" i="5" s="1"/>
  <c r="H2397" i="5"/>
  <c r="I2397" i="5" s="1"/>
  <c r="H2398" i="5"/>
  <c r="I2398" i="5" s="1"/>
  <c r="H2399" i="5"/>
  <c r="I2399" i="5" s="1"/>
  <c r="H2400" i="5"/>
  <c r="I2400" i="5" s="1"/>
  <c r="H2401" i="5"/>
  <c r="I2401" i="5" s="1"/>
  <c r="H2402" i="5"/>
  <c r="I2402" i="5" s="1"/>
  <c r="H2403" i="5"/>
  <c r="I2403" i="5" s="1"/>
  <c r="H2404" i="5"/>
  <c r="I2404" i="5" s="1"/>
  <c r="H2405" i="5"/>
  <c r="I2405" i="5" s="1"/>
  <c r="H2406" i="5"/>
  <c r="I2406" i="5" s="1"/>
  <c r="H2407" i="5"/>
  <c r="I2407" i="5" s="1"/>
  <c r="H2408" i="5"/>
  <c r="I2408" i="5" s="1"/>
  <c r="H2409" i="5"/>
  <c r="I2409" i="5" s="1"/>
  <c r="H2410" i="5"/>
  <c r="I2410" i="5" s="1"/>
  <c r="H2411" i="5"/>
  <c r="I2411" i="5" s="1"/>
  <c r="H2412" i="5"/>
  <c r="I2412" i="5" s="1"/>
  <c r="H2413" i="5"/>
  <c r="I2413" i="5" s="1"/>
  <c r="H2414" i="5"/>
  <c r="I2414" i="5" s="1"/>
  <c r="H2415" i="5"/>
  <c r="I2415" i="5" s="1"/>
  <c r="H2416" i="5"/>
  <c r="I2416" i="5" s="1"/>
  <c r="H2417" i="5"/>
  <c r="I2417" i="5" s="1"/>
  <c r="H2418" i="5"/>
  <c r="I2418" i="5" s="1"/>
  <c r="H2419" i="5"/>
  <c r="I2419" i="5" s="1"/>
  <c r="H2420" i="5"/>
  <c r="I2420" i="5" s="1"/>
  <c r="H2421" i="5"/>
  <c r="I2421" i="5" s="1"/>
  <c r="H2422" i="5"/>
  <c r="I2422" i="5" s="1"/>
  <c r="H2423" i="5"/>
  <c r="I2423" i="5" s="1"/>
  <c r="H2424" i="5"/>
  <c r="I2424" i="5" s="1"/>
  <c r="H2425" i="5"/>
  <c r="I2425" i="5" s="1"/>
  <c r="H2426" i="5"/>
  <c r="I2426" i="5" s="1"/>
  <c r="H2427" i="5"/>
  <c r="I2427" i="5" s="1"/>
  <c r="H2428" i="5"/>
  <c r="I2428" i="5" s="1"/>
  <c r="H2429" i="5"/>
  <c r="I2429" i="5" s="1"/>
  <c r="H2430" i="5"/>
  <c r="I2430" i="5" s="1"/>
  <c r="H2431" i="5"/>
  <c r="I2431" i="5" s="1"/>
  <c r="H2432" i="5"/>
  <c r="I2432" i="5" s="1"/>
  <c r="H2433" i="5"/>
  <c r="I2433" i="5" s="1"/>
  <c r="H2434" i="5"/>
  <c r="I2434" i="5" s="1"/>
  <c r="H2435" i="5"/>
  <c r="I2435" i="5" s="1"/>
  <c r="H2436" i="5"/>
  <c r="I2436" i="5" s="1"/>
  <c r="H2437" i="5"/>
  <c r="I2437" i="5" s="1"/>
  <c r="H2438" i="5"/>
  <c r="I2438" i="5" s="1"/>
  <c r="H2439" i="5"/>
  <c r="I2439" i="5" s="1"/>
  <c r="H2440" i="5"/>
  <c r="I2440" i="5" s="1"/>
  <c r="H2441" i="5"/>
  <c r="I2441" i="5" s="1"/>
  <c r="H2442" i="5"/>
  <c r="I2442" i="5" s="1"/>
  <c r="H2443" i="5"/>
  <c r="I2443" i="5" s="1"/>
  <c r="H2444" i="5"/>
  <c r="I2444" i="5" s="1"/>
  <c r="H2445" i="5"/>
  <c r="I2445" i="5" s="1"/>
  <c r="H2446" i="5"/>
  <c r="I2446" i="5" s="1"/>
  <c r="H2447" i="5"/>
  <c r="I2447" i="5" s="1"/>
  <c r="H2448" i="5"/>
  <c r="I2448" i="5" s="1"/>
  <c r="H2449" i="5"/>
  <c r="I2449" i="5" s="1"/>
  <c r="H2450" i="5"/>
  <c r="I2450" i="5" s="1"/>
  <c r="H2451" i="5"/>
  <c r="I2451" i="5" s="1"/>
  <c r="H2452" i="5"/>
  <c r="I2452" i="5" s="1"/>
  <c r="H2453" i="5"/>
  <c r="I2453" i="5" s="1"/>
  <c r="H2454" i="5"/>
  <c r="I2454" i="5" s="1"/>
  <c r="H2455" i="5"/>
  <c r="I2455" i="5" s="1"/>
  <c r="H2456" i="5"/>
  <c r="I2456" i="5" s="1"/>
  <c r="H2457" i="5"/>
  <c r="I2457" i="5" s="1"/>
  <c r="H2458" i="5"/>
  <c r="I2458" i="5" s="1"/>
  <c r="H2459" i="5"/>
  <c r="I2459" i="5" s="1"/>
  <c r="H2460" i="5"/>
  <c r="I2460" i="5" s="1"/>
  <c r="H2461" i="5"/>
  <c r="I2461" i="5" s="1"/>
  <c r="H2462" i="5"/>
  <c r="I2462" i="5" s="1"/>
  <c r="H2463" i="5"/>
  <c r="I2463" i="5" s="1"/>
  <c r="H2464" i="5"/>
  <c r="I2464" i="5" s="1"/>
  <c r="H2465" i="5"/>
  <c r="I2465" i="5" s="1"/>
  <c r="H2466" i="5"/>
  <c r="I2466" i="5" s="1"/>
  <c r="H2467" i="5"/>
  <c r="I2467" i="5" s="1"/>
  <c r="H2468" i="5"/>
  <c r="I2468" i="5" s="1"/>
  <c r="H2469" i="5"/>
  <c r="I2469" i="5" s="1"/>
  <c r="H2470" i="5"/>
  <c r="I2470" i="5" s="1"/>
  <c r="H2471" i="5"/>
  <c r="I2471" i="5" s="1"/>
  <c r="H2472" i="5"/>
  <c r="I2472" i="5" s="1"/>
  <c r="H2473" i="5"/>
  <c r="I2473" i="5" s="1"/>
  <c r="H2474" i="5"/>
  <c r="I2474" i="5" s="1"/>
  <c r="H2475" i="5"/>
  <c r="I2475" i="5" s="1"/>
  <c r="H2476" i="5"/>
  <c r="I2476" i="5" s="1"/>
  <c r="H2477" i="5"/>
  <c r="I2477" i="5" s="1"/>
  <c r="H2478" i="5"/>
  <c r="I2478" i="5" s="1"/>
  <c r="H2479" i="5"/>
  <c r="I2479" i="5" s="1"/>
  <c r="H2480" i="5"/>
  <c r="I2480" i="5" s="1"/>
  <c r="H2481" i="5"/>
  <c r="I2481" i="5" s="1"/>
  <c r="H2482" i="5"/>
  <c r="I2482" i="5" s="1"/>
  <c r="H2483" i="5"/>
  <c r="I2483" i="5" s="1"/>
  <c r="H2484" i="5"/>
  <c r="I2484" i="5" s="1"/>
  <c r="H2485" i="5"/>
  <c r="I2485" i="5" s="1"/>
  <c r="H2486" i="5"/>
  <c r="I2486" i="5" s="1"/>
  <c r="H2487" i="5"/>
  <c r="I2487" i="5" s="1"/>
  <c r="H2488" i="5"/>
  <c r="I2488" i="5" s="1"/>
  <c r="H2489" i="5"/>
  <c r="I2489" i="5" s="1"/>
  <c r="H2490" i="5"/>
  <c r="I2490" i="5" s="1"/>
  <c r="H2491" i="5"/>
  <c r="I2491" i="5" s="1"/>
  <c r="H2492" i="5"/>
  <c r="I2492" i="5" s="1"/>
  <c r="H2493" i="5"/>
  <c r="I2493" i="5" s="1"/>
  <c r="H2494" i="5"/>
  <c r="I2494" i="5" s="1"/>
  <c r="H2495" i="5"/>
  <c r="I2495" i="5" s="1"/>
  <c r="H2496" i="5"/>
  <c r="I2496" i="5" s="1"/>
  <c r="H2497" i="5"/>
  <c r="I2497" i="5" s="1"/>
  <c r="H2498" i="5"/>
  <c r="I2498" i="5" s="1"/>
  <c r="H2499" i="5"/>
  <c r="I2499" i="5" s="1"/>
  <c r="H2500" i="5"/>
  <c r="I2500" i="5" s="1"/>
  <c r="H2501" i="5"/>
  <c r="I2501" i="5" s="1"/>
  <c r="H2502" i="5"/>
  <c r="I2502" i="5" s="1"/>
  <c r="H2503" i="5"/>
  <c r="I2503" i="5" s="1"/>
  <c r="H2504" i="5"/>
  <c r="I2504" i="5" s="1"/>
  <c r="H2505" i="5"/>
  <c r="I2505" i="5" s="1"/>
  <c r="H2506" i="5"/>
  <c r="I2506" i="5" s="1"/>
  <c r="H2507" i="5"/>
  <c r="I2507" i="5" s="1"/>
  <c r="H2508" i="5"/>
  <c r="I2508" i="5" s="1"/>
  <c r="H2509" i="5"/>
  <c r="I2509" i="5" s="1"/>
  <c r="H2510" i="5"/>
  <c r="I2510" i="5" s="1"/>
  <c r="H2511" i="5"/>
  <c r="I2511" i="5" s="1"/>
  <c r="H2512" i="5"/>
  <c r="I2512" i="5" s="1"/>
  <c r="H2513" i="5"/>
  <c r="I2513" i="5" s="1"/>
  <c r="H2514" i="5"/>
  <c r="I2514" i="5" s="1"/>
  <c r="H2515" i="5"/>
  <c r="I2515" i="5" s="1"/>
  <c r="H2516" i="5"/>
  <c r="I2516" i="5" s="1"/>
  <c r="H2517" i="5"/>
  <c r="I2517" i="5" s="1"/>
  <c r="H2518" i="5"/>
  <c r="I2518" i="5" s="1"/>
  <c r="H2519" i="5"/>
  <c r="I2519" i="5" s="1"/>
  <c r="H2520" i="5"/>
  <c r="I2520" i="5" s="1"/>
  <c r="H2521" i="5"/>
  <c r="I2521" i="5" s="1"/>
  <c r="H2522" i="5"/>
  <c r="I2522" i="5" s="1"/>
  <c r="H2523" i="5"/>
  <c r="I2523" i="5" s="1"/>
  <c r="H2524" i="5"/>
  <c r="I2524" i="5" s="1"/>
  <c r="H2525" i="5"/>
  <c r="I2525" i="5" s="1"/>
  <c r="H2526" i="5"/>
  <c r="I2526" i="5" s="1"/>
  <c r="H2527" i="5"/>
  <c r="I2527" i="5" s="1"/>
  <c r="H2528" i="5"/>
  <c r="I2528" i="5" s="1"/>
  <c r="H2529" i="5"/>
  <c r="I2529" i="5" s="1"/>
  <c r="H2530" i="5"/>
  <c r="I2530" i="5" s="1"/>
  <c r="H2531" i="5"/>
  <c r="I2531" i="5" s="1"/>
  <c r="H2532" i="5"/>
  <c r="I2532" i="5" s="1"/>
  <c r="H2533" i="5"/>
  <c r="I2533" i="5" s="1"/>
  <c r="H2534" i="5"/>
  <c r="I2534" i="5" s="1"/>
  <c r="H2535" i="5"/>
  <c r="I2535" i="5" s="1"/>
  <c r="H2536" i="5"/>
  <c r="I2536" i="5" s="1"/>
  <c r="H2537" i="5"/>
  <c r="I2537" i="5" s="1"/>
  <c r="H2538" i="5"/>
  <c r="I2538" i="5" s="1"/>
  <c r="H2539" i="5"/>
  <c r="I2539" i="5" s="1"/>
  <c r="H2540" i="5"/>
  <c r="I2540" i="5" s="1"/>
  <c r="H2541" i="5"/>
  <c r="I2541" i="5" s="1"/>
  <c r="H2542" i="5"/>
  <c r="I2542" i="5" s="1"/>
  <c r="H2543" i="5"/>
  <c r="I2543" i="5" s="1"/>
  <c r="H2544" i="5"/>
  <c r="I2544" i="5" s="1"/>
  <c r="H2545" i="5"/>
  <c r="I2545" i="5" s="1"/>
  <c r="H2546" i="5"/>
  <c r="I2546" i="5" s="1"/>
  <c r="H2547" i="5"/>
  <c r="I2547" i="5" s="1"/>
  <c r="H2548" i="5"/>
  <c r="I2548" i="5" s="1"/>
  <c r="H2549" i="5"/>
  <c r="I2549" i="5" s="1"/>
  <c r="H2550" i="5"/>
  <c r="I2550" i="5" s="1"/>
  <c r="H2551" i="5"/>
  <c r="I2551" i="5" s="1"/>
  <c r="H2552" i="5"/>
  <c r="I2552" i="5" s="1"/>
  <c r="H2553" i="5"/>
  <c r="I2553" i="5" s="1"/>
  <c r="H2554" i="5"/>
  <c r="I2554" i="5" s="1"/>
  <c r="H2555" i="5"/>
  <c r="I2555" i="5" s="1"/>
  <c r="H2556" i="5"/>
  <c r="I2556" i="5" s="1"/>
  <c r="H2557" i="5"/>
  <c r="I2557" i="5" s="1"/>
  <c r="H2558" i="5"/>
  <c r="I2558" i="5" s="1"/>
  <c r="H2559" i="5"/>
  <c r="I2559" i="5" s="1"/>
  <c r="H2560" i="5"/>
  <c r="I2560" i="5" s="1"/>
  <c r="H2561" i="5"/>
  <c r="I2561" i="5" s="1"/>
  <c r="H2562" i="5"/>
  <c r="I2562" i="5" s="1"/>
  <c r="H2563" i="5"/>
  <c r="I2563" i="5" s="1"/>
  <c r="H2564" i="5"/>
  <c r="I2564" i="5" s="1"/>
  <c r="H2565" i="5"/>
  <c r="I2565" i="5" s="1"/>
  <c r="H2566" i="5"/>
  <c r="I2566" i="5" s="1"/>
  <c r="H2567" i="5"/>
  <c r="I2567" i="5" s="1"/>
  <c r="H2568" i="5"/>
  <c r="I2568" i="5" s="1"/>
  <c r="H2569" i="5"/>
  <c r="I2569" i="5" s="1"/>
  <c r="H2570" i="5"/>
  <c r="I2570" i="5" s="1"/>
  <c r="H2571" i="5"/>
  <c r="I2571" i="5" s="1"/>
  <c r="H2572" i="5"/>
  <c r="I2572" i="5" s="1"/>
  <c r="H2573" i="5"/>
  <c r="I2573" i="5" s="1"/>
  <c r="H2574" i="5"/>
  <c r="I2574" i="5" s="1"/>
  <c r="H2575" i="5"/>
  <c r="I2575" i="5" s="1"/>
  <c r="H2576" i="5"/>
  <c r="I2576" i="5" s="1"/>
  <c r="H2577" i="5"/>
  <c r="I2577" i="5" s="1"/>
  <c r="H2578" i="5"/>
  <c r="I2578" i="5" s="1"/>
  <c r="H2579" i="5"/>
  <c r="I2579" i="5" s="1"/>
  <c r="H2580" i="5"/>
  <c r="I2580" i="5" s="1"/>
  <c r="H2581" i="5"/>
  <c r="I2581" i="5" s="1"/>
  <c r="H2582" i="5"/>
  <c r="I2582" i="5" s="1"/>
  <c r="H2583" i="5"/>
  <c r="I2583" i="5" s="1"/>
  <c r="H2584" i="5"/>
  <c r="I2584" i="5" s="1"/>
  <c r="H2585" i="5"/>
  <c r="I2585" i="5" s="1"/>
  <c r="H2586" i="5"/>
  <c r="I2586" i="5" s="1"/>
  <c r="H2587" i="5"/>
  <c r="I2587" i="5" s="1"/>
  <c r="H2588" i="5"/>
  <c r="I2588" i="5" s="1"/>
  <c r="H2589" i="5"/>
  <c r="I2589" i="5" s="1"/>
  <c r="H2590" i="5"/>
  <c r="I2590" i="5" s="1"/>
  <c r="H2591" i="5"/>
  <c r="I2591" i="5" s="1"/>
  <c r="H2592" i="5"/>
  <c r="I2592" i="5" s="1"/>
  <c r="H2593" i="5"/>
  <c r="I2593" i="5" s="1"/>
  <c r="H2594" i="5"/>
  <c r="I2594" i="5" s="1"/>
  <c r="H2595" i="5"/>
  <c r="I2595" i="5" s="1"/>
  <c r="H2596" i="5"/>
  <c r="I2596" i="5" s="1"/>
  <c r="H2597" i="5"/>
  <c r="I2597" i="5" s="1"/>
  <c r="H2598" i="5"/>
  <c r="I2598" i="5" s="1"/>
  <c r="H2599" i="5"/>
  <c r="I2599" i="5" s="1"/>
  <c r="H2600" i="5"/>
  <c r="I2600" i="5" s="1"/>
  <c r="H2601" i="5"/>
  <c r="I2601" i="5" s="1"/>
  <c r="H2602" i="5"/>
  <c r="I2602" i="5" s="1"/>
  <c r="H2603" i="5"/>
  <c r="I2603" i="5" s="1"/>
  <c r="H2604" i="5"/>
  <c r="I2604" i="5" s="1"/>
  <c r="H2605" i="5"/>
  <c r="I2605" i="5" s="1"/>
  <c r="H2606" i="5"/>
  <c r="I2606" i="5" s="1"/>
  <c r="H2607" i="5"/>
  <c r="I2607" i="5" s="1"/>
  <c r="H2608" i="5"/>
  <c r="I2608" i="5" s="1"/>
  <c r="H2609" i="5"/>
  <c r="I2609" i="5" s="1"/>
  <c r="H2610" i="5"/>
  <c r="I2610" i="5" s="1"/>
  <c r="H2611" i="5"/>
  <c r="I2611" i="5" s="1"/>
  <c r="H2612" i="5"/>
  <c r="I2612" i="5" s="1"/>
  <c r="H2613" i="5"/>
  <c r="I2613" i="5" s="1"/>
  <c r="H2614" i="5"/>
  <c r="I2614" i="5" s="1"/>
  <c r="H2615" i="5"/>
  <c r="I2615" i="5" s="1"/>
  <c r="H2616" i="5"/>
  <c r="I2616" i="5" s="1"/>
  <c r="H2617" i="5"/>
  <c r="I2617" i="5" s="1"/>
  <c r="H2618" i="5"/>
  <c r="I2618" i="5" s="1"/>
  <c r="H2619" i="5"/>
  <c r="I2619" i="5" s="1"/>
  <c r="H2620" i="5"/>
  <c r="I2620" i="5" s="1"/>
  <c r="H2621" i="5"/>
  <c r="I2621" i="5" s="1"/>
  <c r="H2622" i="5"/>
  <c r="I2622" i="5" s="1"/>
  <c r="H2623" i="5"/>
  <c r="I2623" i="5" s="1"/>
  <c r="H2624" i="5"/>
  <c r="I2624" i="5" s="1"/>
  <c r="H2625" i="5"/>
  <c r="I2625" i="5" s="1"/>
  <c r="H2626" i="5"/>
  <c r="I2626" i="5" s="1"/>
  <c r="H2627" i="5"/>
  <c r="I2627" i="5" s="1"/>
  <c r="H2628" i="5"/>
  <c r="I2628" i="5" s="1"/>
  <c r="H2629" i="5"/>
  <c r="I2629" i="5" s="1"/>
  <c r="H2630" i="5"/>
  <c r="I2630" i="5" s="1"/>
  <c r="H2631" i="5"/>
  <c r="I2631" i="5" s="1"/>
  <c r="H2632" i="5"/>
  <c r="I2632" i="5" s="1"/>
  <c r="H2633" i="5"/>
  <c r="I2633" i="5" s="1"/>
  <c r="H2634" i="5"/>
  <c r="I2634" i="5" s="1"/>
  <c r="H2635" i="5"/>
  <c r="I2635" i="5" s="1"/>
  <c r="H2636" i="5"/>
  <c r="I2636" i="5" s="1"/>
  <c r="H2637" i="5"/>
  <c r="I2637" i="5" s="1"/>
  <c r="H2638" i="5"/>
  <c r="I2638" i="5" s="1"/>
  <c r="H2639" i="5"/>
  <c r="I2639" i="5" s="1"/>
  <c r="H2640" i="5"/>
  <c r="I2640" i="5" s="1"/>
  <c r="H2641" i="5"/>
  <c r="I2641" i="5" s="1"/>
  <c r="H2642" i="5"/>
  <c r="I2642" i="5" s="1"/>
  <c r="H2643" i="5"/>
  <c r="I2643" i="5" s="1"/>
  <c r="H2644" i="5"/>
  <c r="I2644" i="5" s="1"/>
  <c r="H2645" i="5"/>
  <c r="I2645" i="5" s="1"/>
  <c r="H2646" i="5"/>
  <c r="I2646" i="5" s="1"/>
  <c r="H2647" i="5"/>
  <c r="I2647" i="5" s="1"/>
  <c r="H2648" i="5"/>
  <c r="I2648" i="5" s="1"/>
  <c r="H2649" i="5"/>
  <c r="I2649" i="5" s="1"/>
  <c r="H2650" i="5"/>
  <c r="I2650" i="5" s="1"/>
  <c r="H2651" i="5"/>
  <c r="I2651" i="5" s="1"/>
  <c r="H2652" i="5"/>
  <c r="I2652" i="5" s="1"/>
  <c r="H2653" i="5"/>
  <c r="I2653" i="5" s="1"/>
  <c r="H2654" i="5"/>
  <c r="I2654" i="5" s="1"/>
  <c r="H2655" i="5"/>
  <c r="I2655" i="5" s="1"/>
  <c r="H2656" i="5"/>
  <c r="I2656" i="5" s="1"/>
  <c r="H2657" i="5"/>
  <c r="I2657" i="5" s="1"/>
  <c r="H2658" i="5"/>
  <c r="I2658" i="5" s="1"/>
  <c r="H2659" i="5"/>
  <c r="I2659" i="5" s="1"/>
  <c r="H2660" i="5"/>
  <c r="I2660" i="5" s="1"/>
  <c r="H2661" i="5"/>
  <c r="I2661" i="5" s="1"/>
  <c r="H2662" i="5"/>
  <c r="I2662" i="5" s="1"/>
  <c r="H2663" i="5"/>
  <c r="I2663" i="5" s="1"/>
  <c r="H2664" i="5"/>
  <c r="I2664" i="5" s="1"/>
  <c r="H2665" i="5"/>
  <c r="I2665" i="5" s="1"/>
  <c r="H2666" i="5"/>
  <c r="I2666" i="5" s="1"/>
  <c r="H2667" i="5"/>
  <c r="I2667" i="5" s="1"/>
  <c r="H2668" i="5"/>
  <c r="I2668" i="5" s="1"/>
  <c r="H2669" i="5"/>
  <c r="I2669" i="5" s="1"/>
  <c r="H2670" i="5"/>
  <c r="I2670" i="5" s="1"/>
  <c r="H2671" i="5"/>
  <c r="I2671" i="5" s="1"/>
  <c r="H2672" i="5"/>
  <c r="I2672" i="5" s="1"/>
  <c r="H2673" i="5"/>
  <c r="I2673" i="5" s="1"/>
  <c r="H2674" i="5"/>
  <c r="I2674" i="5" s="1"/>
  <c r="H2675" i="5"/>
  <c r="I2675" i="5" s="1"/>
  <c r="H2676" i="5"/>
  <c r="I2676" i="5" s="1"/>
  <c r="H2677" i="5"/>
  <c r="I2677" i="5" s="1"/>
  <c r="H2678" i="5"/>
  <c r="I2678" i="5" s="1"/>
  <c r="H2679" i="5"/>
  <c r="I2679" i="5" s="1"/>
  <c r="H2680" i="5"/>
  <c r="I2680" i="5" s="1"/>
  <c r="H2681" i="5"/>
  <c r="I2681" i="5" s="1"/>
  <c r="H2682" i="5"/>
  <c r="I2682" i="5" s="1"/>
  <c r="H2683" i="5"/>
  <c r="I2683" i="5" s="1"/>
  <c r="H2684" i="5"/>
  <c r="I2684" i="5" s="1"/>
  <c r="H2685" i="5"/>
  <c r="I2685" i="5" s="1"/>
  <c r="H2686" i="5"/>
  <c r="I2686" i="5" s="1"/>
  <c r="H2687" i="5"/>
  <c r="I2687" i="5" s="1"/>
  <c r="H2688" i="5"/>
  <c r="I2688" i="5" s="1"/>
  <c r="H2689" i="5"/>
  <c r="I2689" i="5" s="1"/>
  <c r="H2690" i="5"/>
  <c r="I2690" i="5" s="1"/>
  <c r="H2691" i="5"/>
  <c r="I2691" i="5" s="1"/>
  <c r="H2692" i="5"/>
  <c r="I2692" i="5" s="1"/>
  <c r="H2693" i="5"/>
  <c r="I2693" i="5" s="1"/>
  <c r="H2694" i="5"/>
  <c r="I2694" i="5" s="1"/>
  <c r="H2695" i="5"/>
  <c r="I2695" i="5" s="1"/>
  <c r="H2696" i="5"/>
  <c r="I2696" i="5" s="1"/>
  <c r="H2697" i="5"/>
  <c r="I2697" i="5" s="1"/>
  <c r="H2698" i="5"/>
  <c r="I2698" i="5" s="1"/>
  <c r="H2699" i="5"/>
  <c r="I2699" i="5" s="1"/>
  <c r="H2700" i="5"/>
  <c r="I2700" i="5" s="1"/>
  <c r="H2701" i="5"/>
  <c r="I2701" i="5" s="1"/>
  <c r="H2702" i="5"/>
  <c r="I2702" i="5" s="1"/>
  <c r="H2703" i="5"/>
  <c r="I2703" i="5" s="1"/>
  <c r="H2704" i="5"/>
  <c r="I2704" i="5" s="1"/>
  <c r="H2705" i="5"/>
  <c r="I2705" i="5" s="1"/>
  <c r="H2706" i="5"/>
  <c r="I2706" i="5" s="1"/>
  <c r="H2707" i="5"/>
  <c r="I2707" i="5" s="1"/>
  <c r="H2708" i="5"/>
  <c r="I2708" i="5" s="1"/>
  <c r="H2709" i="5"/>
  <c r="I2709" i="5" s="1"/>
  <c r="H2710" i="5"/>
  <c r="I2710" i="5" s="1"/>
  <c r="H2711" i="5"/>
  <c r="I2711" i="5" s="1"/>
  <c r="H2712" i="5"/>
  <c r="I2712" i="5" s="1"/>
  <c r="H2713" i="5"/>
  <c r="I2713" i="5" s="1"/>
  <c r="H2714" i="5"/>
  <c r="I2714" i="5" s="1"/>
  <c r="H2715" i="5"/>
  <c r="I2715" i="5" s="1"/>
  <c r="H2716" i="5"/>
  <c r="I2716" i="5" s="1"/>
  <c r="H2717" i="5"/>
  <c r="I2717" i="5" s="1"/>
  <c r="H2718" i="5"/>
  <c r="I2718" i="5" s="1"/>
  <c r="H2719" i="5"/>
  <c r="I2719" i="5" s="1"/>
  <c r="H2720" i="5"/>
  <c r="I2720" i="5" s="1"/>
  <c r="H2721" i="5"/>
  <c r="I2721" i="5" s="1"/>
  <c r="H2722" i="5"/>
  <c r="I2722" i="5" s="1"/>
  <c r="H2723" i="5"/>
  <c r="I2723" i="5" s="1"/>
  <c r="H2724" i="5"/>
  <c r="I2724" i="5" s="1"/>
  <c r="H2725" i="5"/>
  <c r="I2725" i="5" s="1"/>
  <c r="H2726" i="5"/>
  <c r="I2726" i="5" s="1"/>
  <c r="H2727" i="5"/>
  <c r="I2727" i="5" s="1"/>
  <c r="H2728" i="5"/>
  <c r="I2728" i="5" s="1"/>
  <c r="H2729" i="5"/>
  <c r="I2729" i="5" s="1"/>
  <c r="H2730" i="5"/>
  <c r="I2730" i="5" s="1"/>
  <c r="H2731" i="5"/>
  <c r="I2731" i="5" s="1"/>
  <c r="H2732" i="5"/>
  <c r="I2732" i="5" s="1"/>
  <c r="H2733" i="5"/>
  <c r="I2733" i="5" s="1"/>
  <c r="H2734" i="5"/>
  <c r="I2734" i="5" s="1"/>
  <c r="H2735" i="5"/>
  <c r="I2735" i="5" s="1"/>
  <c r="H2736" i="5"/>
  <c r="I2736" i="5" s="1"/>
  <c r="H2737" i="5"/>
  <c r="I2737" i="5" s="1"/>
  <c r="H2738" i="5"/>
  <c r="I2738" i="5" s="1"/>
  <c r="H2739" i="5"/>
  <c r="I2739" i="5" s="1"/>
  <c r="H2740" i="5"/>
  <c r="I2740" i="5" s="1"/>
  <c r="H2741" i="5"/>
  <c r="I2741" i="5" s="1"/>
  <c r="H2742" i="5"/>
  <c r="I2742" i="5" s="1"/>
  <c r="H2743" i="5"/>
  <c r="I2743" i="5" s="1"/>
  <c r="H2744" i="5"/>
  <c r="I2744" i="5" s="1"/>
  <c r="H2745" i="5"/>
  <c r="I2745" i="5" s="1"/>
  <c r="H2746" i="5"/>
  <c r="I2746" i="5" s="1"/>
  <c r="H2747" i="5"/>
  <c r="I2747" i="5" s="1"/>
  <c r="H2748" i="5"/>
  <c r="I2748" i="5" s="1"/>
  <c r="H2749" i="5"/>
  <c r="I2749" i="5" s="1"/>
  <c r="H2750" i="5"/>
  <c r="I2750" i="5" s="1"/>
  <c r="H2751" i="5"/>
  <c r="I2751" i="5" s="1"/>
  <c r="H2752" i="5"/>
  <c r="I2752" i="5" s="1"/>
  <c r="H2753" i="5"/>
  <c r="I2753" i="5" s="1"/>
  <c r="H2754" i="5"/>
  <c r="I2754" i="5" s="1"/>
  <c r="H2755" i="5"/>
  <c r="I2755" i="5" s="1"/>
  <c r="H2756" i="5"/>
  <c r="I2756" i="5" s="1"/>
  <c r="H2757" i="5"/>
  <c r="I2757" i="5" s="1"/>
  <c r="H2758" i="5"/>
  <c r="I2758" i="5" s="1"/>
  <c r="H2759" i="5"/>
  <c r="I2759" i="5" s="1"/>
  <c r="H2760" i="5"/>
  <c r="I2760" i="5" s="1"/>
  <c r="H2761" i="5"/>
  <c r="I2761" i="5" s="1"/>
  <c r="H2762" i="5"/>
  <c r="I2762" i="5" s="1"/>
  <c r="H2763" i="5"/>
  <c r="I2763" i="5" s="1"/>
  <c r="H2764" i="5"/>
  <c r="I2764" i="5" s="1"/>
  <c r="H2765" i="5"/>
  <c r="I2765" i="5" s="1"/>
  <c r="H2766" i="5"/>
  <c r="I2766" i="5" s="1"/>
  <c r="H2767" i="5"/>
  <c r="I2767" i="5" s="1"/>
  <c r="H2768" i="5"/>
  <c r="I2768" i="5" s="1"/>
  <c r="H2769" i="5"/>
  <c r="I2769" i="5" s="1"/>
  <c r="H2770" i="5"/>
  <c r="I2770" i="5" s="1"/>
  <c r="H2771" i="5"/>
  <c r="I2771" i="5" s="1"/>
  <c r="H2772" i="5"/>
  <c r="I2772" i="5" s="1"/>
  <c r="H2773" i="5"/>
  <c r="I2773" i="5" s="1"/>
  <c r="H2774" i="5"/>
  <c r="I2774" i="5" s="1"/>
  <c r="H2775" i="5"/>
  <c r="I2775" i="5" s="1"/>
  <c r="H2776" i="5"/>
  <c r="I2776" i="5" s="1"/>
  <c r="H2777" i="5"/>
  <c r="I2777" i="5" s="1"/>
  <c r="H2778" i="5"/>
  <c r="I2778" i="5" s="1"/>
  <c r="H2779" i="5"/>
  <c r="I2779" i="5" s="1"/>
  <c r="H2780" i="5"/>
  <c r="I2780" i="5" s="1"/>
  <c r="H2781" i="5"/>
  <c r="I2781" i="5" s="1"/>
  <c r="H2782" i="5"/>
  <c r="I2782" i="5" s="1"/>
  <c r="H2783" i="5"/>
  <c r="I2783" i="5" s="1"/>
  <c r="H2784" i="5"/>
  <c r="I2784" i="5" s="1"/>
  <c r="H2785" i="5"/>
  <c r="I2785" i="5" s="1"/>
  <c r="H2786" i="5"/>
  <c r="I2786" i="5" s="1"/>
  <c r="H2787" i="5"/>
  <c r="I2787" i="5" s="1"/>
  <c r="H2788" i="5"/>
  <c r="I2788" i="5" s="1"/>
  <c r="H2789" i="5"/>
  <c r="I2789" i="5" s="1"/>
  <c r="H2790" i="5"/>
  <c r="I2790" i="5" s="1"/>
  <c r="H2791" i="5"/>
  <c r="I2791" i="5" s="1"/>
  <c r="H2792" i="5"/>
  <c r="I2792" i="5" s="1"/>
  <c r="H2793" i="5"/>
  <c r="I2793" i="5" s="1"/>
  <c r="H2794" i="5"/>
  <c r="I2794" i="5" s="1"/>
  <c r="H2795" i="5"/>
  <c r="I2795" i="5" s="1"/>
  <c r="H2796" i="5"/>
  <c r="I2796" i="5" s="1"/>
  <c r="H2797" i="5"/>
  <c r="I2797" i="5" s="1"/>
  <c r="H2798" i="5"/>
  <c r="I2798" i="5" s="1"/>
  <c r="H2799" i="5"/>
  <c r="I2799" i="5" s="1"/>
  <c r="H2800" i="5"/>
  <c r="I2800" i="5" s="1"/>
  <c r="H2801" i="5"/>
  <c r="I2801" i="5" s="1"/>
  <c r="H2802" i="5"/>
  <c r="I2802" i="5" s="1"/>
  <c r="H2803" i="5"/>
  <c r="I2803" i="5" s="1"/>
  <c r="H2804" i="5"/>
  <c r="I2804" i="5" s="1"/>
  <c r="H2805" i="5"/>
  <c r="I2805" i="5" s="1"/>
  <c r="H2806" i="5"/>
  <c r="I2806" i="5" s="1"/>
  <c r="H2807" i="5"/>
  <c r="I2807" i="5" s="1"/>
  <c r="H2808" i="5"/>
  <c r="I2808" i="5" s="1"/>
  <c r="H2809" i="5"/>
  <c r="I2809" i="5" s="1"/>
  <c r="H2810" i="5"/>
  <c r="I2810" i="5" s="1"/>
  <c r="H2811" i="5"/>
  <c r="I2811" i="5" s="1"/>
  <c r="H2812" i="5"/>
  <c r="I2812" i="5" s="1"/>
  <c r="H2813" i="5"/>
  <c r="I2813" i="5" s="1"/>
  <c r="H2814" i="5"/>
  <c r="I2814" i="5" s="1"/>
  <c r="H2815" i="5"/>
  <c r="I2815" i="5" s="1"/>
  <c r="H2816" i="5"/>
  <c r="I2816" i="5" s="1"/>
  <c r="H2817" i="5"/>
  <c r="I2817" i="5" s="1"/>
  <c r="H2818" i="5"/>
  <c r="I2818" i="5" s="1"/>
  <c r="H2819" i="5"/>
  <c r="I2819" i="5" s="1"/>
  <c r="H2820" i="5"/>
  <c r="I2820" i="5" s="1"/>
  <c r="H2821" i="5"/>
  <c r="I2821" i="5" s="1"/>
  <c r="H2822" i="5"/>
  <c r="I2822" i="5" s="1"/>
  <c r="H2823" i="5"/>
  <c r="I2823" i="5" s="1"/>
  <c r="H2824" i="5"/>
  <c r="I2824" i="5" s="1"/>
  <c r="H2825" i="5"/>
  <c r="I2825" i="5" s="1"/>
  <c r="H2826" i="5"/>
  <c r="I2826" i="5" s="1"/>
  <c r="H2827" i="5"/>
  <c r="I2827" i="5" s="1"/>
  <c r="H2828" i="5"/>
  <c r="I2828" i="5" s="1"/>
  <c r="H2829" i="5"/>
  <c r="I2829" i="5" s="1"/>
  <c r="H2830" i="5"/>
  <c r="I2830" i="5" s="1"/>
  <c r="H2831" i="5"/>
  <c r="I2831" i="5" s="1"/>
  <c r="H2832" i="5"/>
  <c r="I2832" i="5" s="1"/>
  <c r="H2833" i="5"/>
  <c r="I2833" i="5" s="1"/>
  <c r="H2834" i="5"/>
  <c r="I2834" i="5" s="1"/>
  <c r="H2835" i="5"/>
  <c r="I2835" i="5" s="1"/>
  <c r="H2836" i="5"/>
  <c r="I2836" i="5" s="1"/>
  <c r="H2837" i="5"/>
  <c r="I2837" i="5" s="1"/>
  <c r="H2838" i="5"/>
  <c r="I2838" i="5" s="1"/>
  <c r="H2839" i="5"/>
  <c r="I2839" i="5" s="1"/>
  <c r="H2840" i="5"/>
  <c r="I2840" i="5" s="1"/>
  <c r="H2841" i="5"/>
  <c r="I2841" i="5" s="1"/>
  <c r="H2842" i="5"/>
  <c r="I2842" i="5" s="1"/>
  <c r="H2843" i="5"/>
  <c r="I2843" i="5" s="1"/>
  <c r="H2844" i="5"/>
  <c r="I2844" i="5" s="1"/>
  <c r="H2845" i="5"/>
  <c r="I2845" i="5" s="1"/>
  <c r="H2846" i="5"/>
  <c r="I2846" i="5" s="1"/>
  <c r="H2847" i="5"/>
  <c r="I2847" i="5" s="1"/>
  <c r="H2848" i="5"/>
  <c r="I2848" i="5" s="1"/>
  <c r="H2849" i="5"/>
  <c r="I2849" i="5" s="1"/>
  <c r="H2850" i="5"/>
  <c r="I2850" i="5" s="1"/>
  <c r="H2851" i="5"/>
  <c r="I2851" i="5" s="1"/>
  <c r="H2852" i="5"/>
  <c r="I2852" i="5" s="1"/>
  <c r="H2853" i="5"/>
  <c r="I2853" i="5" s="1"/>
  <c r="H2854" i="5"/>
  <c r="I2854" i="5" s="1"/>
  <c r="H2855" i="5"/>
  <c r="I2855" i="5" s="1"/>
  <c r="H2856" i="5"/>
  <c r="I2856" i="5" s="1"/>
  <c r="H2857" i="5"/>
  <c r="I2857" i="5" s="1"/>
  <c r="H2858" i="5"/>
  <c r="I2858" i="5" s="1"/>
  <c r="H2859" i="5"/>
  <c r="I2859" i="5" s="1"/>
  <c r="H2860" i="5"/>
  <c r="I2860" i="5" s="1"/>
  <c r="H2861" i="5"/>
  <c r="I2861" i="5" s="1"/>
  <c r="H2862" i="5"/>
  <c r="I2862" i="5" s="1"/>
  <c r="H2863" i="5"/>
  <c r="I2863" i="5" s="1"/>
  <c r="H2864" i="5"/>
  <c r="I2864" i="5" s="1"/>
  <c r="H2865" i="5"/>
  <c r="I2865" i="5" s="1"/>
  <c r="H2866" i="5"/>
  <c r="I2866" i="5" s="1"/>
  <c r="H2867" i="5"/>
  <c r="I2867" i="5" s="1"/>
  <c r="H2868" i="5"/>
  <c r="I2868" i="5" s="1"/>
  <c r="H2869" i="5"/>
  <c r="I2869" i="5" s="1"/>
  <c r="H2870" i="5"/>
  <c r="I2870" i="5" s="1"/>
  <c r="H2871" i="5"/>
  <c r="I2871" i="5" s="1"/>
  <c r="H2872" i="5"/>
  <c r="I2872" i="5" s="1"/>
  <c r="H2873" i="5"/>
  <c r="I2873" i="5" s="1"/>
  <c r="H2874" i="5"/>
  <c r="I2874" i="5" s="1"/>
  <c r="H2875" i="5"/>
  <c r="I2875" i="5" s="1"/>
  <c r="H2876" i="5"/>
  <c r="I2876" i="5" s="1"/>
  <c r="H2877" i="5"/>
  <c r="I2877" i="5" s="1"/>
  <c r="H2878" i="5"/>
  <c r="I2878" i="5" s="1"/>
  <c r="H2879" i="5"/>
  <c r="I2879" i="5" s="1"/>
  <c r="H2880" i="5"/>
  <c r="I2880" i="5" s="1"/>
  <c r="H2881" i="5"/>
  <c r="I2881" i="5" s="1"/>
  <c r="H2882" i="5"/>
  <c r="I2882" i="5" s="1"/>
  <c r="H2883" i="5"/>
  <c r="I2883" i="5" s="1"/>
  <c r="H2884" i="5"/>
  <c r="I2884" i="5" s="1"/>
  <c r="H2885" i="5"/>
  <c r="I2885" i="5" s="1"/>
  <c r="H2886" i="5"/>
  <c r="I2886" i="5" s="1"/>
  <c r="H2887" i="5"/>
  <c r="I2887" i="5" s="1"/>
  <c r="H2888" i="5"/>
  <c r="I2888" i="5" s="1"/>
  <c r="H2889" i="5"/>
  <c r="I2889" i="5" s="1"/>
  <c r="H2890" i="5"/>
  <c r="I2890" i="5" s="1"/>
  <c r="H2891" i="5"/>
  <c r="I2891" i="5" s="1"/>
  <c r="H2892" i="5"/>
  <c r="I2892" i="5" s="1"/>
  <c r="H2893" i="5"/>
  <c r="I2893" i="5" s="1"/>
  <c r="H2894" i="5"/>
  <c r="I2894" i="5" s="1"/>
  <c r="H2895" i="5"/>
  <c r="I2895" i="5" s="1"/>
  <c r="H2896" i="5"/>
  <c r="I2896" i="5" s="1"/>
  <c r="H2897" i="5"/>
  <c r="I2897" i="5" s="1"/>
  <c r="H2898" i="5"/>
  <c r="I2898" i="5" s="1"/>
  <c r="H2899" i="5"/>
  <c r="I2899" i="5" s="1"/>
  <c r="H2900" i="5"/>
  <c r="I2900" i="5" s="1"/>
  <c r="H2901" i="5"/>
  <c r="I2901" i="5" s="1"/>
  <c r="H2902" i="5"/>
  <c r="I2902" i="5" s="1"/>
  <c r="H2903" i="5"/>
  <c r="I2903" i="5" s="1"/>
  <c r="H2904" i="5"/>
  <c r="I2904" i="5" s="1"/>
  <c r="H2905" i="5"/>
  <c r="I2905" i="5" s="1"/>
  <c r="H2906" i="5"/>
  <c r="I2906" i="5" s="1"/>
  <c r="H2907" i="5"/>
  <c r="I2907" i="5" s="1"/>
  <c r="H2908" i="5"/>
  <c r="I2908" i="5" s="1"/>
  <c r="H2909" i="5"/>
  <c r="I2909" i="5" s="1"/>
  <c r="H2910" i="5"/>
  <c r="I2910" i="5" s="1"/>
  <c r="H2911" i="5"/>
  <c r="I2911" i="5" s="1"/>
  <c r="H2912" i="5"/>
  <c r="I2912" i="5" s="1"/>
  <c r="H2913" i="5"/>
  <c r="I2913" i="5" s="1"/>
  <c r="H2914" i="5"/>
  <c r="I2914" i="5" s="1"/>
  <c r="H2915" i="5"/>
  <c r="I2915" i="5" s="1"/>
  <c r="H2916" i="5"/>
  <c r="I2916" i="5" s="1"/>
  <c r="H2917" i="5"/>
  <c r="I2917" i="5" s="1"/>
  <c r="H2918" i="5"/>
  <c r="I2918" i="5" s="1"/>
  <c r="H2919" i="5"/>
  <c r="I2919" i="5" s="1"/>
  <c r="H2920" i="5"/>
  <c r="I2920" i="5" s="1"/>
  <c r="H2921" i="5"/>
  <c r="I2921" i="5" s="1"/>
  <c r="H2922" i="5"/>
  <c r="I2922" i="5" s="1"/>
  <c r="H2923" i="5"/>
  <c r="I2923" i="5" s="1"/>
  <c r="H2924" i="5"/>
  <c r="I2924" i="5" s="1"/>
  <c r="H2925" i="5"/>
  <c r="I2925" i="5" s="1"/>
  <c r="H2926" i="5"/>
  <c r="I2926" i="5" s="1"/>
  <c r="H2927" i="5"/>
  <c r="I2927" i="5" s="1"/>
  <c r="H2928" i="5"/>
  <c r="I2928" i="5" s="1"/>
  <c r="H2929" i="5"/>
  <c r="I2929" i="5" s="1"/>
  <c r="H2930" i="5"/>
  <c r="I2930" i="5" s="1"/>
  <c r="H2931" i="5"/>
  <c r="I2931" i="5" s="1"/>
  <c r="H2932" i="5"/>
  <c r="I2932" i="5" s="1"/>
  <c r="H2933" i="5"/>
  <c r="I2933" i="5" s="1"/>
  <c r="H2934" i="5"/>
  <c r="I2934" i="5" s="1"/>
  <c r="H2935" i="5"/>
  <c r="I2935" i="5" s="1"/>
  <c r="H2936" i="5"/>
  <c r="I2936" i="5" s="1"/>
  <c r="H2937" i="5"/>
  <c r="I2937" i="5" s="1"/>
  <c r="H2938" i="5"/>
  <c r="I2938" i="5" s="1"/>
  <c r="H2939" i="5"/>
  <c r="I2939" i="5" s="1"/>
  <c r="H2940" i="5"/>
  <c r="I2940" i="5" s="1"/>
  <c r="H2941" i="5"/>
  <c r="I2941" i="5" s="1"/>
  <c r="H2942" i="5"/>
  <c r="I2942" i="5" s="1"/>
  <c r="H2943" i="5"/>
  <c r="I2943" i="5" s="1"/>
  <c r="H2944" i="5"/>
  <c r="I2944" i="5" s="1"/>
  <c r="H2945" i="5"/>
  <c r="I2945" i="5" s="1"/>
  <c r="H2946" i="5"/>
  <c r="I2946" i="5" s="1"/>
  <c r="H2947" i="5"/>
  <c r="I2947" i="5" s="1"/>
  <c r="H2948" i="5"/>
  <c r="I2948" i="5" s="1"/>
  <c r="H2949" i="5"/>
  <c r="I2949" i="5" s="1"/>
  <c r="H2950" i="5"/>
  <c r="I2950" i="5" s="1"/>
  <c r="H2951" i="5"/>
  <c r="I2951" i="5" s="1"/>
  <c r="H2952" i="5"/>
  <c r="I2952" i="5" s="1"/>
  <c r="H2953" i="5"/>
  <c r="I2953" i="5" s="1"/>
  <c r="H2954" i="5"/>
  <c r="I2954" i="5" s="1"/>
  <c r="H2955" i="5"/>
  <c r="I2955" i="5" s="1"/>
  <c r="H2956" i="5"/>
  <c r="I2956" i="5" s="1"/>
  <c r="H2957" i="5"/>
  <c r="I2957" i="5" s="1"/>
  <c r="H2958" i="5"/>
  <c r="I2958" i="5" s="1"/>
  <c r="H2959" i="5"/>
  <c r="I2959" i="5" s="1"/>
  <c r="H2960" i="5"/>
  <c r="I2960" i="5" s="1"/>
  <c r="H2961" i="5"/>
  <c r="I2961" i="5" s="1"/>
  <c r="H2962" i="5"/>
  <c r="I2962" i="5" s="1"/>
  <c r="H2963" i="5"/>
  <c r="I2963" i="5" s="1"/>
  <c r="H2964" i="5"/>
  <c r="I2964" i="5" s="1"/>
  <c r="H2965" i="5"/>
  <c r="I2965" i="5" s="1"/>
  <c r="H2966" i="5"/>
  <c r="I2966" i="5" s="1"/>
  <c r="H2967" i="5"/>
  <c r="I2967" i="5" s="1"/>
  <c r="H2968" i="5"/>
  <c r="I2968" i="5" s="1"/>
  <c r="H2969" i="5"/>
  <c r="I2969" i="5" s="1"/>
  <c r="H2970" i="5"/>
  <c r="I2970" i="5" s="1"/>
  <c r="H2971" i="5"/>
  <c r="I2971" i="5" s="1"/>
  <c r="H2972" i="5"/>
  <c r="I2972" i="5" s="1"/>
  <c r="H2973" i="5"/>
  <c r="I2973" i="5" s="1"/>
  <c r="H2974" i="5"/>
  <c r="I2974" i="5" s="1"/>
  <c r="H2975" i="5"/>
  <c r="I2975" i="5" s="1"/>
  <c r="H2976" i="5"/>
  <c r="I2976" i="5" s="1"/>
  <c r="H2977" i="5"/>
  <c r="I2977" i="5" s="1"/>
  <c r="H2978" i="5"/>
  <c r="I2978" i="5" s="1"/>
  <c r="H2979" i="5"/>
  <c r="I2979" i="5" s="1"/>
  <c r="H2980" i="5"/>
  <c r="I2980" i="5" s="1"/>
  <c r="H2981" i="5"/>
  <c r="I2981" i="5" s="1"/>
  <c r="H2982" i="5"/>
  <c r="I2982" i="5" s="1"/>
  <c r="H2983" i="5"/>
  <c r="I2983" i="5" s="1"/>
  <c r="H2984" i="5"/>
  <c r="I2984" i="5" s="1"/>
  <c r="H2985" i="5"/>
  <c r="I2985" i="5" s="1"/>
  <c r="H2986" i="5"/>
  <c r="I2986" i="5" s="1"/>
  <c r="H2987" i="5"/>
  <c r="I2987" i="5" s="1"/>
  <c r="H2988" i="5"/>
  <c r="I2988" i="5" s="1"/>
  <c r="H2989" i="5"/>
  <c r="I2989" i="5" s="1"/>
  <c r="H2990" i="5"/>
  <c r="I2990" i="5" s="1"/>
  <c r="H2991" i="5"/>
  <c r="I2991" i="5" s="1"/>
  <c r="H2992" i="5"/>
  <c r="I2992" i="5" s="1"/>
  <c r="H2993" i="5"/>
  <c r="I2993" i="5" s="1"/>
  <c r="H2994" i="5"/>
  <c r="I2994" i="5" s="1"/>
  <c r="H2995" i="5"/>
  <c r="I2995" i="5" s="1"/>
  <c r="H2996" i="5"/>
  <c r="I2996" i="5" s="1"/>
  <c r="H2997" i="5"/>
  <c r="I2997" i="5" s="1"/>
  <c r="H2998" i="5"/>
  <c r="I2998" i="5" s="1"/>
  <c r="H2999" i="5"/>
  <c r="I2999" i="5" s="1"/>
  <c r="H3000" i="5"/>
  <c r="I3000" i="5" s="1"/>
  <c r="H3001" i="5"/>
  <c r="I3001" i="5" s="1"/>
  <c r="H3002" i="5"/>
  <c r="I3002" i="5" s="1"/>
  <c r="H3003" i="5"/>
  <c r="I3003" i="5" s="1"/>
  <c r="H3004" i="5"/>
  <c r="I3004" i="5" s="1"/>
  <c r="H3005" i="5"/>
  <c r="I3005" i="5" s="1"/>
  <c r="H3006" i="5"/>
  <c r="I3006" i="5" s="1"/>
  <c r="H3007" i="5"/>
  <c r="I3007" i="5" s="1"/>
  <c r="H3008" i="5"/>
  <c r="I3008" i="5" s="1"/>
  <c r="H3009" i="5"/>
  <c r="I3009" i="5" s="1"/>
  <c r="H3010" i="5"/>
  <c r="I3010" i="5" s="1"/>
  <c r="H3011" i="5"/>
  <c r="I3011" i="5" s="1"/>
  <c r="H3012" i="5"/>
  <c r="I3012" i="5" s="1"/>
  <c r="H3013" i="5"/>
  <c r="I3013" i="5" s="1"/>
  <c r="H3014" i="5"/>
  <c r="I3014" i="5" s="1"/>
  <c r="H3015" i="5"/>
  <c r="I3015" i="5" s="1"/>
  <c r="H3016" i="5"/>
  <c r="I3016" i="5" s="1"/>
  <c r="H3017" i="5"/>
  <c r="I3017" i="5" s="1"/>
  <c r="H3018" i="5"/>
  <c r="I3018" i="5" s="1"/>
  <c r="H3019" i="5"/>
  <c r="I3019" i="5" s="1"/>
  <c r="H3020" i="5"/>
  <c r="I3020" i="5" s="1"/>
  <c r="H3021" i="5"/>
  <c r="I3021" i="5" s="1"/>
  <c r="H3022" i="5"/>
  <c r="I3022" i="5" s="1"/>
  <c r="H3023" i="5"/>
  <c r="I3023" i="5" s="1"/>
  <c r="H3024" i="5"/>
  <c r="I3024" i="5" s="1"/>
  <c r="H3025" i="5"/>
  <c r="I3025" i="5" s="1"/>
  <c r="H3026" i="5"/>
  <c r="I3026" i="5" s="1"/>
  <c r="H3027" i="5"/>
  <c r="I3027" i="5" s="1"/>
  <c r="H3028" i="5"/>
  <c r="I3028" i="5" s="1"/>
  <c r="H3029" i="5"/>
  <c r="I3029" i="5" s="1"/>
  <c r="H3030" i="5"/>
  <c r="I3030" i="5" s="1"/>
  <c r="H3031" i="5"/>
  <c r="I3031" i="5" s="1"/>
  <c r="H3032" i="5"/>
  <c r="I3032" i="5" s="1"/>
  <c r="H3033" i="5"/>
  <c r="I3033" i="5" s="1"/>
  <c r="H3034" i="5"/>
  <c r="I3034" i="5" s="1"/>
  <c r="H3035" i="5"/>
  <c r="I3035" i="5" s="1"/>
  <c r="H3036" i="5"/>
  <c r="I3036" i="5" s="1"/>
  <c r="H3037" i="5"/>
  <c r="I3037" i="5" s="1"/>
  <c r="H3038" i="5"/>
  <c r="I3038" i="5" s="1"/>
  <c r="H3039" i="5"/>
  <c r="I3039" i="5" s="1"/>
  <c r="H3040" i="5"/>
  <c r="I3040" i="5" s="1"/>
  <c r="H3041" i="5"/>
  <c r="I3041" i="5" s="1"/>
  <c r="H3042" i="5"/>
  <c r="I3042" i="5" s="1"/>
  <c r="H3043" i="5"/>
  <c r="I3043" i="5" s="1"/>
  <c r="H3044" i="5"/>
  <c r="I3044" i="5" s="1"/>
  <c r="H3045" i="5"/>
  <c r="I3045" i="5" s="1"/>
  <c r="H3046" i="5"/>
  <c r="I3046" i="5" s="1"/>
  <c r="H3047" i="5"/>
  <c r="I3047" i="5" s="1"/>
  <c r="H3048" i="5"/>
  <c r="I3048" i="5" s="1"/>
  <c r="H3049" i="5"/>
  <c r="I3049" i="5" s="1"/>
  <c r="H3050" i="5"/>
  <c r="I3050" i="5" s="1"/>
  <c r="H3051" i="5"/>
  <c r="I3051" i="5" s="1"/>
  <c r="H3052" i="5"/>
  <c r="I3052" i="5" s="1"/>
  <c r="H3053" i="5"/>
  <c r="I3053" i="5" s="1"/>
  <c r="H3054" i="5"/>
  <c r="I3054" i="5" s="1"/>
  <c r="H3055" i="5"/>
  <c r="I3055" i="5" s="1"/>
  <c r="H3056" i="5"/>
  <c r="I3056" i="5" s="1"/>
  <c r="H3057" i="5"/>
  <c r="I3057" i="5" s="1"/>
  <c r="H3058" i="5"/>
  <c r="I3058" i="5" s="1"/>
  <c r="H3059" i="5"/>
  <c r="I3059" i="5" s="1"/>
  <c r="H3060" i="5"/>
  <c r="I3060" i="5" s="1"/>
  <c r="H3061" i="5"/>
  <c r="I3061" i="5" s="1"/>
  <c r="H3062" i="5"/>
  <c r="I3062" i="5" s="1"/>
  <c r="H3063" i="5"/>
  <c r="I3063" i="5" s="1"/>
  <c r="H3064" i="5"/>
  <c r="I3064" i="5" s="1"/>
  <c r="H3065" i="5"/>
  <c r="I3065" i="5" s="1"/>
  <c r="H3066" i="5"/>
  <c r="I3066" i="5" s="1"/>
  <c r="H3067" i="5"/>
  <c r="I3067" i="5" s="1"/>
  <c r="H3068" i="5"/>
  <c r="I3068" i="5" s="1"/>
  <c r="H3069" i="5"/>
  <c r="I3069" i="5" s="1"/>
  <c r="H3070" i="5"/>
  <c r="I3070" i="5" s="1"/>
  <c r="H3071" i="5"/>
  <c r="I3071" i="5" s="1"/>
  <c r="H3072" i="5"/>
  <c r="I3072" i="5" s="1"/>
  <c r="H3073" i="5"/>
  <c r="I3073" i="5" s="1"/>
  <c r="H3074" i="5"/>
  <c r="I3074" i="5" s="1"/>
  <c r="H3075" i="5"/>
  <c r="I3075" i="5" s="1"/>
  <c r="H3076" i="5"/>
  <c r="I3076" i="5" s="1"/>
  <c r="H3077" i="5"/>
  <c r="I3077" i="5" s="1"/>
  <c r="H3078" i="5"/>
  <c r="I3078" i="5" s="1"/>
  <c r="H3079" i="5"/>
  <c r="I3079" i="5" s="1"/>
  <c r="H3080" i="5"/>
  <c r="I3080" i="5" s="1"/>
  <c r="H3081" i="5"/>
  <c r="I3081" i="5" s="1"/>
  <c r="H3082" i="5"/>
  <c r="I3082" i="5" s="1"/>
  <c r="H3083" i="5"/>
  <c r="I3083" i="5" s="1"/>
  <c r="H3084" i="5"/>
  <c r="I3084" i="5" s="1"/>
  <c r="H3085" i="5"/>
  <c r="I3085" i="5" s="1"/>
  <c r="H3086" i="5"/>
  <c r="I3086" i="5" s="1"/>
  <c r="H3087" i="5"/>
  <c r="I3087" i="5" s="1"/>
  <c r="H3088" i="5"/>
  <c r="I3088" i="5" s="1"/>
  <c r="H3089" i="5"/>
  <c r="I3089" i="5" s="1"/>
  <c r="H3090" i="5"/>
  <c r="I3090" i="5" s="1"/>
  <c r="H3091" i="5"/>
  <c r="I3091" i="5" s="1"/>
  <c r="H3092" i="5"/>
  <c r="I3092" i="5" s="1"/>
  <c r="H3093" i="5"/>
  <c r="I3093" i="5" s="1"/>
  <c r="H3094" i="5"/>
  <c r="I3094" i="5" s="1"/>
  <c r="H3095" i="5"/>
  <c r="I3095" i="5" s="1"/>
  <c r="H3096" i="5"/>
  <c r="I3096" i="5" s="1"/>
  <c r="H3097" i="5"/>
  <c r="I3097" i="5" s="1"/>
  <c r="H3098" i="5"/>
  <c r="I3098" i="5" s="1"/>
  <c r="H3099" i="5"/>
  <c r="I3099" i="5" s="1"/>
  <c r="H3100" i="5"/>
  <c r="I3100" i="5" s="1"/>
  <c r="H3101" i="5"/>
  <c r="I3101" i="5" s="1"/>
  <c r="H3102" i="5"/>
  <c r="I3102" i="5" s="1"/>
  <c r="H3103" i="5"/>
  <c r="I3103" i="5" s="1"/>
  <c r="H3104" i="5"/>
  <c r="I3104" i="5" s="1"/>
  <c r="H3105" i="5"/>
  <c r="I3105" i="5" s="1"/>
  <c r="H3106" i="5"/>
  <c r="I3106" i="5" s="1"/>
  <c r="H3107" i="5"/>
  <c r="I3107" i="5" s="1"/>
  <c r="H3108" i="5"/>
  <c r="I3108" i="5" s="1"/>
  <c r="H3109" i="5"/>
  <c r="I3109" i="5" s="1"/>
  <c r="H3110" i="5"/>
  <c r="I3110" i="5" s="1"/>
  <c r="H3111" i="5"/>
  <c r="I3111" i="5" s="1"/>
  <c r="H3112" i="5"/>
  <c r="I3112" i="5" s="1"/>
  <c r="H3113" i="5"/>
  <c r="I3113" i="5" s="1"/>
  <c r="H3114" i="5"/>
  <c r="I3114" i="5" s="1"/>
  <c r="H3115" i="5"/>
  <c r="I3115" i="5" s="1"/>
  <c r="H3116" i="5"/>
  <c r="I3116" i="5" s="1"/>
  <c r="H3117" i="5"/>
  <c r="I3117" i="5" s="1"/>
  <c r="H3118" i="5"/>
  <c r="I3118" i="5" s="1"/>
  <c r="H3119" i="5"/>
  <c r="I3119" i="5" s="1"/>
  <c r="H3120" i="5"/>
  <c r="I3120" i="5" s="1"/>
  <c r="H3121" i="5"/>
  <c r="I3121" i="5" s="1"/>
  <c r="H3122" i="5"/>
  <c r="I3122" i="5" s="1"/>
  <c r="H3123" i="5"/>
  <c r="I3123" i="5" s="1"/>
  <c r="H3124" i="5"/>
  <c r="I3124" i="5" s="1"/>
  <c r="H3125" i="5"/>
  <c r="I3125" i="5" s="1"/>
  <c r="H3126" i="5"/>
  <c r="I3126" i="5" s="1"/>
  <c r="H3127" i="5"/>
  <c r="I3127" i="5" s="1"/>
  <c r="H3128" i="5"/>
  <c r="I3128" i="5" s="1"/>
  <c r="H3129" i="5"/>
  <c r="I3129" i="5" s="1"/>
  <c r="H3130" i="5"/>
  <c r="I3130" i="5" s="1"/>
  <c r="H3131" i="5"/>
  <c r="I3131" i="5" s="1"/>
  <c r="H3132" i="5"/>
  <c r="I3132" i="5" s="1"/>
  <c r="H3133" i="5"/>
  <c r="I3133" i="5" s="1"/>
  <c r="H3134" i="5"/>
  <c r="I3134" i="5" s="1"/>
  <c r="H3135" i="5"/>
  <c r="I3135" i="5" s="1"/>
  <c r="H3136" i="5"/>
  <c r="I3136" i="5" s="1"/>
  <c r="H3137" i="5"/>
  <c r="I3137" i="5" s="1"/>
  <c r="H3138" i="5"/>
  <c r="I3138" i="5" s="1"/>
  <c r="H3139" i="5"/>
  <c r="I3139" i="5" s="1"/>
  <c r="H3140" i="5"/>
  <c r="I3140" i="5" s="1"/>
  <c r="H3141" i="5"/>
  <c r="I3141" i="5" s="1"/>
  <c r="H3142" i="5"/>
  <c r="I3142" i="5" s="1"/>
  <c r="H3143" i="5"/>
  <c r="I3143" i="5" s="1"/>
  <c r="H3144" i="5"/>
  <c r="I3144" i="5" s="1"/>
  <c r="H3145" i="5"/>
  <c r="I3145" i="5" s="1"/>
  <c r="H3146" i="5"/>
  <c r="I3146" i="5" s="1"/>
  <c r="H3147" i="5"/>
  <c r="I3147" i="5" s="1"/>
  <c r="H3148" i="5"/>
  <c r="I3148" i="5" s="1"/>
  <c r="H3149" i="5"/>
  <c r="I3149" i="5" s="1"/>
  <c r="H3150" i="5"/>
  <c r="I3150" i="5" s="1"/>
  <c r="H3151" i="5"/>
  <c r="I3151" i="5" s="1"/>
  <c r="H3152" i="5"/>
  <c r="I3152" i="5" s="1"/>
  <c r="H3153" i="5"/>
  <c r="I3153" i="5" s="1"/>
  <c r="H3154" i="5"/>
  <c r="I3154" i="5" s="1"/>
  <c r="H3155" i="5"/>
  <c r="I3155" i="5" s="1"/>
  <c r="H3156" i="5"/>
  <c r="I3156" i="5" s="1"/>
  <c r="H3157" i="5"/>
  <c r="I3157" i="5" s="1"/>
  <c r="H3158" i="5"/>
  <c r="I3158" i="5" s="1"/>
  <c r="H3159" i="5"/>
  <c r="I3159" i="5" s="1"/>
  <c r="H3160" i="5"/>
  <c r="I3160" i="5" s="1"/>
  <c r="H3161" i="5"/>
  <c r="I3161" i="5" s="1"/>
  <c r="H3162" i="5"/>
  <c r="I3162" i="5" s="1"/>
  <c r="H3163" i="5"/>
  <c r="I3163" i="5" s="1"/>
  <c r="H3164" i="5"/>
  <c r="I3164" i="5" s="1"/>
  <c r="H3165" i="5"/>
  <c r="I3165" i="5" s="1"/>
  <c r="H3166" i="5"/>
  <c r="I3166" i="5" s="1"/>
  <c r="H3167" i="5"/>
  <c r="I3167" i="5" s="1"/>
  <c r="H3168" i="5"/>
  <c r="I3168" i="5" s="1"/>
  <c r="H3169" i="5"/>
  <c r="I3169" i="5" s="1"/>
  <c r="H3170" i="5"/>
  <c r="I3170" i="5" s="1"/>
  <c r="H3171" i="5"/>
  <c r="I3171" i="5" s="1"/>
  <c r="H3172" i="5"/>
  <c r="I3172" i="5" s="1"/>
  <c r="H3173" i="5"/>
  <c r="I3173" i="5" s="1"/>
  <c r="H3174" i="5"/>
  <c r="I3174" i="5" s="1"/>
  <c r="H3175" i="5"/>
  <c r="I3175" i="5" s="1"/>
  <c r="H3176" i="5"/>
  <c r="I3176" i="5" s="1"/>
  <c r="H17" i="5"/>
  <c r="I17" i="5" s="1"/>
  <c r="J17" i="5"/>
  <c r="K17" i="5"/>
  <c r="G17" i="5"/>
  <c r="A17" i="5"/>
  <c r="G11" i="5"/>
  <c r="G12" i="5"/>
  <c r="G13" i="5"/>
  <c r="G14" i="5"/>
  <c r="G15" i="5"/>
  <c r="G16" i="5"/>
  <c r="K16" i="5"/>
  <c r="J16" i="5"/>
  <c r="H16" i="5"/>
  <c r="I16" i="5" s="1"/>
  <c r="A16" i="5"/>
  <c r="K15" i="5"/>
  <c r="J15" i="5"/>
  <c r="A15" i="5" s="1"/>
  <c r="H15" i="5"/>
  <c r="I15" i="5" s="1"/>
  <c r="K14" i="5"/>
  <c r="J14" i="5"/>
  <c r="A14" i="5" s="1"/>
  <c r="H14" i="5"/>
  <c r="I14" i="5" s="1"/>
  <c r="K13" i="5"/>
  <c r="J13" i="5"/>
  <c r="H13" i="5"/>
  <c r="I13" i="5" s="1"/>
  <c r="K12" i="5"/>
  <c r="J12" i="5"/>
  <c r="A12" i="5" s="1"/>
  <c r="H12" i="5"/>
  <c r="I12" i="5" s="1"/>
  <c r="K11" i="5"/>
  <c r="J11" i="5"/>
  <c r="H11" i="5"/>
  <c r="I11" i="5" s="1"/>
  <c r="K10" i="5"/>
  <c r="J10" i="5"/>
  <c r="A10" i="5" s="1"/>
  <c r="H10" i="5"/>
  <c r="I10" i="5" s="1"/>
  <c r="A11" i="5"/>
  <c r="A13" i="5"/>
  <c r="G10" i="5"/>
  <c r="J224" i="11" l="1"/>
  <c r="I39" i="10"/>
  <c r="F2" i="5" l="1"/>
  <c r="F2" i="18"/>
  <c r="F2" i="9"/>
  <c r="C12" i="3" l="1"/>
  <c r="C10" i="2"/>
  <c r="C11" i="3"/>
  <c r="C9" i="2"/>
  <c r="G3" i="18" l="1"/>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G202" i="18"/>
  <c r="G203" i="18"/>
  <c r="G204" i="18"/>
  <c r="G205" i="18"/>
  <c r="G206" i="18"/>
  <c r="G207" i="18"/>
  <c r="G208" i="18"/>
  <c r="G209" i="18"/>
  <c r="G210" i="18"/>
  <c r="G211" i="18"/>
  <c r="G212" i="18"/>
  <c r="G213" i="18"/>
  <c r="G214" i="18"/>
  <c r="G215" i="18"/>
  <c r="G216" i="18"/>
  <c r="G217" i="18"/>
  <c r="G218" i="18"/>
  <c r="G219" i="18"/>
  <c r="G220" i="18"/>
  <c r="G221" i="18"/>
  <c r="G222" i="18"/>
  <c r="G223" i="18"/>
  <c r="G224" i="18"/>
  <c r="G225" i="18"/>
  <c r="G226" i="18"/>
  <c r="G227" i="18"/>
  <c r="G228" i="18"/>
  <c r="G229" i="18"/>
  <c r="G230" i="18"/>
  <c r="G231" i="18"/>
  <c r="G232" i="18"/>
  <c r="G233" i="18"/>
  <c r="G234" i="18"/>
  <c r="G235" i="18"/>
  <c r="G236" i="18"/>
  <c r="G237" i="18"/>
  <c r="G238" i="18"/>
  <c r="G239" i="18"/>
  <c r="G240" i="18"/>
  <c r="G241" i="18"/>
  <c r="G242" i="18"/>
  <c r="G243" i="18"/>
  <c r="G244" i="18"/>
  <c r="G245" i="18"/>
  <c r="G246" i="18"/>
  <c r="G247" i="18"/>
  <c r="G248" i="18"/>
  <c r="G249" i="18"/>
  <c r="G250" i="18"/>
  <c r="G251" i="18"/>
  <c r="G252" i="18"/>
  <c r="G253" i="18"/>
  <c r="G254" i="18"/>
  <c r="G255" i="18"/>
  <c r="G256" i="18"/>
  <c r="G257" i="18"/>
  <c r="G258" i="18"/>
  <c r="G259" i="18"/>
  <c r="G260" i="18"/>
  <c r="G261" i="18"/>
  <c r="G262" i="18"/>
  <c r="G263" i="18"/>
  <c r="G264" i="18"/>
  <c r="G265" i="18"/>
  <c r="G266" i="18"/>
  <c r="G267" i="18"/>
  <c r="G268" i="18"/>
  <c r="G269" i="18"/>
  <c r="G270" i="18"/>
  <c r="G271" i="18"/>
  <c r="G272" i="18"/>
  <c r="G273" i="18"/>
  <c r="G274" i="18"/>
  <c r="G275" i="18"/>
  <c r="G276" i="18"/>
  <c r="G277" i="18"/>
  <c r="G278" i="18"/>
  <c r="G279" i="18"/>
  <c r="G280" i="18"/>
  <c r="G281" i="18"/>
  <c r="G282" i="18"/>
  <c r="G283" i="18"/>
  <c r="G284" i="18"/>
  <c r="G285" i="18"/>
  <c r="G286" i="18"/>
  <c r="G287" i="18"/>
  <c r="G288" i="18"/>
  <c r="G289" i="18"/>
  <c r="G290" i="18"/>
  <c r="G291" i="18"/>
  <c r="G292" i="18"/>
  <c r="G293" i="18"/>
  <c r="G294" i="18"/>
  <c r="G295" i="18"/>
  <c r="G296" i="18"/>
  <c r="G297" i="18"/>
  <c r="G298" i="18"/>
  <c r="G299" i="18"/>
  <c r="G300" i="18"/>
  <c r="G301" i="18"/>
  <c r="G302" i="18"/>
  <c r="G303" i="18"/>
  <c r="G304" i="18"/>
  <c r="G305" i="18"/>
  <c r="G306" i="18"/>
  <c r="G307" i="18"/>
  <c r="G308" i="18"/>
  <c r="G309" i="18"/>
  <c r="G310" i="18"/>
  <c r="G311" i="18"/>
  <c r="G312" i="18"/>
  <c r="G313" i="18"/>
  <c r="G314" i="18"/>
  <c r="G315" i="18"/>
  <c r="G316" i="18"/>
  <c r="G317" i="18"/>
  <c r="G318" i="18"/>
  <c r="G319" i="18"/>
  <c r="G320" i="18"/>
  <c r="G321" i="18"/>
  <c r="G322" i="18"/>
  <c r="G323" i="18"/>
  <c r="G324" i="18"/>
  <c r="G325" i="18"/>
  <c r="G326" i="18"/>
  <c r="G327" i="18"/>
  <c r="G328" i="18"/>
  <c r="G329" i="18"/>
  <c r="G330" i="18"/>
  <c r="G331" i="18"/>
  <c r="G332" i="18"/>
  <c r="G333" i="18"/>
  <c r="G334" i="18"/>
  <c r="G335" i="18"/>
  <c r="G336" i="18"/>
  <c r="G337" i="18"/>
  <c r="G338" i="18"/>
  <c r="G339" i="18"/>
  <c r="G340" i="18"/>
  <c r="G341" i="18"/>
  <c r="G342" i="18"/>
  <c r="G343" i="18"/>
  <c r="G344" i="18"/>
  <c r="G345" i="18"/>
  <c r="G346" i="18"/>
  <c r="G347" i="18"/>
  <c r="G348" i="18"/>
  <c r="G349" i="18"/>
  <c r="G350" i="18"/>
  <c r="G351" i="18"/>
  <c r="G352" i="18"/>
  <c r="G353" i="18"/>
  <c r="G354" i="18"/>
  <c r="G355" i="18"/>
  <c r="G356" i="18"/>
  <c r="G357" i="18"/>
  <c r="G358" i="18"/>
  <c r="G359" i="18"/>
  <c r="G360" i="18"/>
  <c r="G361" i="18"/>
  <c r="G362" i="18"/>
  <c r="G363" i="18"/>
  <c r="G364" i="18"/>
  <c r="G365" i="18"/>
  <c r="G366" i="18"/>
  <c r="G367" i="18"/>
  <c r="G368" i="18"/>
  <c r="G369" i="18"/>
  <c r="G370" i="18"/>
  <c r="G371" i="18"/>
  <c r="G372" i="18"/>
  <c r="G373" i="18"/>
  <c r="G374" i="18"/>
  <c r="G375" i="18"/>
  <c r="G376" i="18"/>
  <c r="G377" i="18"/>
  <c r="G378" i="18"/>
  <c r="G379" i="18"/>
  <c r="G380" i="18"/>
  <c r="G381" i="18"/>
  <c r="G382" i="18"/>
  <c r="G383" i="18"/>
  <c r="G384" i="18"/>
  <c r="G385" i="18"/>
  <c r="G386" i="18"/>
  <c r="G387" i="18"/>
  <c r="G388" i="18"/>
  <c r="G389" i="18"/>
  <c r="G390" i="18"/>
  <c r="G391" i="18"/>
  <c r="G392" i="18"/>
  <c r="G393" i="18"/>
  <c r="G394" i="18"/>
  <c r="G395" i="18"/>
  <c r="G396" i="18"/>
  <c r="G397" i="18"/>
  <c r="G398" i="18"/>
  <c r="G399" i="18"/>
  <c r="G400" i="18"/>
  <c r="G401" i="18"/>
  <c r="G402" i="18"/>
  <c r="G403" i="18"/>
  <c r="G404" i="18"/>
  <c r="G405" i="18"/>
  <c r="G406" i="18"/>
  <c r="G407" i="18"/>
  <c r="G408" i="18"/>
  <c r="G409" i="18"/>
  <c r="G410" i="18"/>
  <c r="G411" i="18"/>
  <c r="G412" i="18"/>
  <c r="G413" i="18"/>
  <c r="G414" i="18"/>
  <c r="G415" i="18"/>
  <c r="G416" i="18"/>
  <c r="G417" i="18"/>
  <c r="G418" i="18"/>
  <c r="G419" i="18"/>
  <c r="G420" i="18"/>
  <c r="G421" i="18"/>
  <c r="G422" i="18"/>
  <c r="G423" i="18"/>
  <c r="G424" i="18"/>
  <c r="G425" i="18"/>
  <c r="G426" i="18"/>
  <c r="G427" i="18"/>
  <c r="G428" i="18"/>
  <c r="G429" i="18"/>
  <c r="G430" i="18"/>
  <c r="G431" i="18"/>
  <c r="G432" i="18"/>
  <c r="G433" i="18"/>
  <c r="G434" i="18"/>
  <c r="G435" i="18"/>
  <c r="G436" i="18"/>
  <c r="G437" i="18"/>
  <c r="G438" i="18"/>
  <c r="G439" i="18"/>
  <c r="G440" i="18"/>
  <c r="G441" i="18"/>
  <c r="G442" i="18"/>
  <c r="G443" i="18"/>
  <c r="G444" i="18"/>
  <c r="G445" i="18"/>
  <c r="G446" i="18"/>
  <c r="G447" i="18"/>
  <c r="G448" i="18"/>
  <c r="G449" i="18"/>
  <c r="G450" i="18"/>
  <c r="G451" i="18"/>
  <c r="G452" i="18"/>
  <c r="G453" i="18"/>
  <c r="G454" i="18"/>
  <c r="G455" i="18"/>
  <c r="G456" i="18"/>
  <c r="G457" i="18"/>
  <c r="G458" i="18"/>
  <c r="G459" i="18"/>
  <c r="G460" i="18"/>
  <c r="G461" i="18"/>
  <c r="G462" i="18"/>
  <c r="G463" i="18"/>
  <c r="G464" i="18"/>
  <c r="G465" i="18"/>
  <c r="G466" i="18"/>
  <c r="G467" i="18"/>
  <c r="G468" i="18"/>
  <c r="G469" i="18"/>
  <c r="G470" i="18"/>
  <c r="G471" i="18"/>
  <c r="G472" i="18"/>
  <c r="G473" i="18"/>
  <c r="G474" i="18"/>
  <c r="G475" i="18"/>
  <c r="G476" i="18"/>
  <c r="G477" i="18"/>
  <c r="G478" i="18"/>
  <c r="G479" i="18"/>
  <c r="G480" i="18"/>
  <c r="G481" i="18"/>
  <c r="G482" i="18"/>
  <c r="G483" i="18"/>
  <c r="G484" i="18"/>
  <c r="G485" i="18"/>
  <c r="G486" i="18"/>
  <c r="G487" i="18"/>
  <c r="G488" i="18"/>
  <c r="G489" i="18"/>
  <c r="G490" i="18"/>
  <c r="G491" i="18"/>
  <c r="G492" i="18"/>
  <c r="G493" i="18"/>
  <c r="G494" i="18"/>
  <c r="G495" i="18"/>
  <c r="G496" i="18"/>
  <c r="G497" i="18"/>
  <c r="G498" i="18"/>
  <c r="G499" i="18"/>
  <c r="G500" i="18"/>
  <c r="G501" i="18"/>
  <c r="G502" i="18"/>
  <c r="G503" i="18"/>
  <c r="G504" i="18"/>
  <c r="G505" i="18"/>
  <c r="G506" i="18"/>
  <c r="G507" i="18"/>
  <c r="G508" i="18"/>
  <c r="G509" i="18"/>
  <c r="G510" i="18"/>
  <c r="G511" i="18"/>
  <c r="G512" i="18"/>
  <c r="G513" i="18"/>
  <c r="G514" i="18"/>
  <c r="G515" i="18"/>
  <c r="G516" i="18"/>
  <c r="G517" i="18"/>
  <c r="G518" i="18"/>
  <c r="G519" i="18"/>
  <c r="G520" i="18"/>
  <c r="G521" i="18"/>
  <c r="G522" i="18"/>
  <c r="G523" i="18"/>
  <c r="G524" i="18"/>
  <c r="G525" i="18"/>
  <c r="G526" i="18"/>
  <c r="G527" i="18"/>
  <c r="G528" i="18"/>
  <c r="G529" i="18"/>
  <c r="G530" i="18"/>
  <c r="G531" i="18"/>
  <c r="G532" i="18"/>
  <c r="G533" i="18"/>
  <c r="G534" i="18"/>
  <c r="G535" i="18"/>
  <c r="G536" i="18"/>
  <c r="G537" i="18"/>
  <c r="G538" i="18"/>
  <c r="G539" i="18"/>
  <c r="G540" i="18"/>
  <c r="G541" i="18"/>
  <c r="G542" i="18"/>
  <c r="G543" i="18"/>
  <c r="G544" i="18"/>
  <c r="G545" i="18"/>
  <c r="G546" i="18"/>
  <c r="G547" i="18"/>
  <c r="G548" i="18"/>
  <c r="G549" i="18"/>
  <c r="G550" i="18"/>
  <c r="G551" i="18"/>
  <c r="G552" i="18"/>
  <c r="G553" i="18"/>
  <c r="G554" i="18"/>
  <c r="G555" i="18"/>
  <c r="G556" i="18"/>
  <c r="G557" i="18"/>
  <c r="G558" i="18"/>
  <c r="G559" i="18"/>
  <c r="G560" i="18"/>
  <c r="G561" i="18"/>
  <c r="G562" i="18"/>
  <c r="G563" i="18"/>
  <c r="G564" i="18"/>
  <c r="G565" i="18"/>
  <c r="G566" i="18"/>
  <c r="G567" i="18"/>
  <c r="G568" i="18"/>
  <c r="G569" i="18"/>
  <c r="G570" i="18"/>
  <c r="G571" i="18"/>
  <c r="G572" i="18"/>
  <c r="G573" i="18"/>
  <c r="G574" i="18"/>
  <c r="G575" i="18"/>
  <c r="G576" i="18"/>
  <c r="G577" i="18"/>
  <c r="G578" i="18"/>
  <c r="G579" i="18"/>
  <c r="G580" i="18"/>
  <c r="G581" i="18"/>
  <c r="G582" i="18"/>
  <c r="G583" i="18"/>
  <c r="G584" i="18"/>
  <c r="G585" i="18"/>
  <c r="G586" i="18"/>
  <c r="G587" i="18"/>
  <c r="G588" i="18"/>
  <c r="G589" i="18"/>
  <c r="G590" i="18"/>
  <c r="G591" i="18"/>
  <c r="G592" i="18"/>
  <c r="G593" i="18"/>
  <c r="G594" i="18"/>
  <c r="G595" i="18"/>
  <c r="G596" i="18"/>
  <c r="G597" i="18"/>
  <c r="G598" i="18"/>
  <c r="G599" i="18"/>
  <c r="G600" i="18"/>
  <c r="G601" i="18"/>
  <c r="G602" i="18"/>
  <c r="G603" i="18"/>
  <c r="G604" i="18"/>
  <c r="G605" i="18"/>
  <c r="G606" i="18"/>
  <c r="G607" i="18"/>
  <c r="G608" i="18"/>
  <c r="G609" i="18"/>
  <c r="G610" i="18"/>
  <c r="G611" i="18"/>
  <c r="G612" i="18"/>
  <c r="G613" i="18"/>
  <c r="G614" i="18"/>
  <c r="G615" i="18"/>
  <c r="G616" i="18"/>
  <c r="G617" i="18"/>
  <c r="G618" i="18"/>
  <c r="G619" i="18"/>
  <c r="G620" i="18"/>
  <c r="G621" i="18"/>
  <c r="G622" i="18"/>
  <c r="G623" i="18"/>
  <c r="G624" i="18"/>
  <c r="G625" i="18"/>
  <c r="G626" i="18"/>
  <c r="G627" i="18"/>
  <c r="G628" i="18"/>
  <c r="G629" i="18"/>
  <c r="G630" i="18"/>
  <c r="G631" i="18"/>
  <c r="G632" i="18"/>
  <c r="G633" i="18"/>
  <c r="G634" i="18"/>
  <c r="G635" i="18"/>
  <c r="G636" i="18"/>
  <c r="G637" i="18"/>
  <c r="G638" i="18"/>
  <c r="G639" i="18"/>
  <c r="G640" i="18"/>
  <c r="G641" i="18"/>
  <c r="G642" i="18"/>
  <c r="G643" i="18"/>
  <c r="G644" i="18"/>
  <c r="G645" i="18"/>
  <c r="G646" i="18"/>
  <c r="G647" i="18"/>
  <c r="G648" i="18"/>
  <c r="G649" i="18"/>
  <c r="G650" i="18"/>
  <c r="G651" i="18"/>
  <c r="G652" i="18"/>
  <c r="G653" i="18"/>
  <c r="G654" i="18"/>
  <c r="G655" i="18"/>
  <c r="G656" i="18"/>
  <c r="G657" i="18"/>
  <c r="G658" i="18"/>
  <c r="G659" i="18"/>
  <c r="G660" i="18"/>
  <c r="G661" i="18"/>
  <c r="G662" i="18"/>
  <c r="G663" i="18"/>
  <c r="G664" i="18"/>
  <c r="G665" i="18"/>
  <c r="G666" i="18"/>
  <c r="G667" i="18"/>
  <c r="G668" i="18"/>
  <c r="G669" i="18"/>
  <c r="G670" i="18"/>
  <c r="G671" i="18"/>
  <c r="G672" i="18"/>
  <c r="G673" i="18"/>
  <c r="G674" i="18"/>
  <c r="G675" i="18"/>
  <c r="G676" i="18"/>
  <c r="G677" i="18"/>
  <c r="G678" i="18"/>
  <c r="G679" i="18"/>
  <c r="G680" i="18"/>
  <c r="G681" i="18"/>
  <c r="G682" i="18"/>
  <c r="G683" i="18"/>
  <c r="G684" i="18"/>
  <c r="G685" i="18"/>
  <c r="G686" i="18"/>
  <c r="G687" i="18"/>
  <c r="G688" i="18"/>
  <c r="G689" i="18"/>
  <c r="G690" i="18"/>
  <c r="G691" i="18"/>
  <c r="G692" i="18"/>
  <c r="G693" i="18"/>
  <c r="G694" i="18"/>
  <c r="G695" i="18"/>
  <c r="G696" i="18"/>
  <c r="G697" i="18"/>
  <c r="G698" i="18"/>
  <c r="G699" i="18"/>
  <c r="G700" i="18"/>
  <c r="G701" i="18"/>
  <c r="G702" i="18"/>
  <c r="G703" i="18"/>
  <c r="G704" i="18"/>
  <c r="G705" i="18"/>
  <c r="G706" i="18"/>
  <c r="G707" i="18"/>
  <c r="G708" i="18"/>
  <c r="G709" i="18"/>
  <c r="G710" i="18"/>
  <c r="G711" i="18"/>
  <c r="G712" i="18"/>
  <c r="G713" i="18"/>
  <c r="G714" i="18"/>
  <c r="G715" i="18"/>
  <c r="G716" i="18"/>
  <c r="G717" i="18"/>
  <c r="G718" i="18"/>
  <c r="G719" i="18"/>
  <c r="G720" i="18"/>
  <c r="G721" i="18"/>
  <c r="G722" i="18"/>
  <c r="G723" i="18"/>
  <c r="G724" i="18"/>
  <c r="G725" i="18"/>
  <c r="G726" i="18"/>
  <c r="G727" i="18"/>
  <c r="G728" i="18"/>
  <c r="G729" i="18"/>
  <c r="G730" i="18"/>
  <c r="G731" i="18"/>
  <c r="G732" i="18"/>
  <c r="G733" i="18"/>
  <c r="G734" i="18"/>
  <c r="G735" i="18"/>
  <c r="G736" i="18"/>
  <c r="G737" i="18"/>
  <c r="G738" i="18"/>
  <c r="G739" i="18"/>
  <c r="G740" i="18"/>
  <c r="G741" i="18"/>
  <c r="G742" i="18"/>
  <c r="G743" i="18"/>
  <c r="G744" i="18"/>
  <c r="G745" i="18"/>
  <c r="G746" i="18"/>
  <c r="G747" i="18"/>
  <c r="G748" i="18"/>
  <c r="G749" i="18"/>
  <c r="G750" i="18"/>
  <c r="G751" i="18"/>
  <c r="G752" i="18"/>
  <c r="G753" i="18"/>
  <c r="G754" i="18"/>
  <c r="G755" i="18"/>
  <c r="G756" i="18"/>
  <c r="G757" i="18"/>
  <c r="G758" i="18"/>
  <c r="G759" i="18"/>
  <c r="G760" i="18"/>
  <c r="G761" i="18"/>
  <c r="G762" i="18"/>
  <c r="G763" i="18"/>
  <c r="G764" i="18"/>
  <c r="G765" i="18"/>
  <c r="G766" i="18"/>
  <c r="G767" i="18"/>
  <c r="G768" i="18"/>
  <c r="G769" i="18"/>
  <c r="G770" i="18"/>
  <c r="G771" i="18"/>
  <c r="G772" i="18"/>
  <c r="G773" i="18"/>
  <c r="G774" i="18"/>
  <c r="G775" i="18"/>
  <c r="G776" i="18"/>
  <c r="G777" i="18"/>
  <c r="G778" i="18"/>
  <c r="G779" i="18"/>
  <c r="G780" i="18"/>
  <c r="G781" i="18"/>
  <c r="G782" i="18"/>
  <c r="G783" i="18"/>
  <c r="G784" i="18"/>
  <c r="G785" i="18"/>
  <c r="G786" i="18"/>
  <c r="G787" i="18"/>
  <c r="G788" i="18"/>
  <c r="G789" i="18"/>
  <c r="G790" i="18"/>
  <c r="G791" i="18"/>
  <c r="G792" i="18"/>
  <c r="G793" i="18"/>
  <c r="G794" i="18"/>
  <c r="G795" i="18"/>
  <c r="G796" i="18"/>
  <c r="G797" i="18"/>
  <c r="G798" i="18"/>
  <c r="G799" i="18"/>
  <c r="G800" i="18"/>
  <c r="G801" i="18"/>
  <c r="G802" i="18"/>
  <c r="G803" i="18"/>
  <c r="G804" i="18"/>
  <c r="G805" i="18"/>
  <c r="G806" i="18"/>
  <c r="G807" i="18"/>
  <c r="G808" i="18"/>
  <c r="G809" i="18"/>
  <c r="G810" i="18"/>
  <c r="G811" i="18"/>
  <c r="G812" i="18"/>
  <c r="G813" i="18"/>
  <c r="G814" i="18"/>
  <c r="G815" i="18"/>
  <c r="G816" i="18"/>
  <c r="G817" i="18"/>
  <c r="G818" i="18"/>
  <c r="G819" i="18"/>
  <c r="G820" i="18"/>
  <c r="G821" i="18"/>
  <c r="G822" i="18"/>
  <c r="G823" i="18"/>
  <c r="G824" i="18"/>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G872" i="18"/>
  <c r="G873" i="18"/>
  <c r="G874" i="18"/>
  <c r="G875" i="18"/>
  <c r="G876" i="18"/>
  <c r="G877" i="18"/>
  <c r="G878" i="18"/>
  <c r="G879" i="18"/>
  <c r="G880" i="18"/>
  <c r="G881" i="18"/>
  <c r="G882" i="18"/>
  <c r="G883" i="18"/>
  <c r="G884" i="18"/>
  <c r="G885" i="18"/>
  <c r="G886" i="18"/>
  <c r="G887" i="18"/>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924" i="18"/>
  <c r="G925" i="18"/>
  <c r="G926" i="18"/>
  <c r="G927" i="18"/>
  <c r="G928" i="18"/>
  <c r="G929" i="18"/>
  <c r="G930" i="18"/>
  <c r="G931" i="18"/>
  <c r="G932" i="18"/>
  <c r="G933" i="18"/>
  <c r="G934" i="18"/>
  <c r="G935" i="18"/>
  <c r="G936" i="18"/>
  <c r="G937" i="18"/>
  <c r="G938" i="18"/>
  <c r="G939" i="18"/>
  <c r="G940" i="18"/>
  <c r="G941" i="18"/>
  <c r="G942" i="18"/>
  <c r="G943" i="18"/>
  <c r="G944" i="18"/>
  <c r="G945" i="18"/>
  <c r="G946" i="18"/>
  <c r="G947" i="18"/>
  <c r="G948" i="18"/>
  <c r="G949" i="18"/>
  <c r="G950" i="18"/>
  <c r="G951" i="18"/>
  <c r="G952" i="18"/>
  <c r="G953" i="18"/>
  <c r="G954" i="18"/>
  <c r="G955" i="18"/>
  <c r="G956" i="18"/>
  <c r="G957" i="18"/>
  <c r="G958" i="18"/>
  <c r="G959" i="18"/>
  <c r="G960" i="18"/>
  <c r="G961" i="18"/>
  <c r="G962" i="18"/>
  <c r="G963" i="18"/>
  <c r="G964" i="18"/>
  <c r="G965" i="18"/>
  <c r="G966" i="18"/>
  <c r="G967" i="18"/>
  <c r="G968" i="18"/>
  <c r="G969" i="18"/>
  <c r="G970" i="18"/>
  <c r="G971" i="18"/>
  <c r="G972" i="18"/>
  <c r="G973" i="18"/>
  <c r="G974" i="18"/>
  <c r="G975" i="18"/>
  <c r="G976" i="18"/>
  <c r="G977" i="18"/>
  <c r="G978" i="18"/>
  <c r="G979" i="18"/>
  <c r="G980" i="18"/>
  <c r="G981" i="18"/>
  <c r="G982" i="18"/>
  <c r="G983" i="18"/>
  <c r="G984" i="18"/>
  <c r="G985" i="18"/>
  <c r="G986" i="18"/>
  <c r="G987" i="18"/>
  <c r="G988" i="18"/>
  <c r="G989" i="18"/>
  <c r="G990" i="18"/>
  <c r="G991" i="18"/>
  <c r="G992" i="18"/>
  <c r="G993" i="18"/>
  <c r="G994" i="18"/>
  <c r="G995" i="18"/>
  <c r="G996" i="18"/>
  <c r="G997" i="18"/>
  <c r="G998" i="18"/>
  <c r="G999" i="18"/>
  <c r="G1000" i="18"/>
  <c r="G1001" i="18"/>
  <c r="G1002" i="18"/>
  <c r="G1003" i="18"/>
  <c r="G1004" i="18"/>
  <c r="G1005" i="18"/>
  <c r="G1006" i="18"/>
  <c r="G1007" i="18"/>
  <c r="G1008" i="18"/>
  <c r="G1009" i="18"/>
  <c r="G1010" i="18"/>
  <c r="G1011" i="18"/>
  <c r="G1012" i="18"/>
  <c r="G1013" i="18"/>
  <c r="G1014" i="18"/>
  <c r="G1015" i="18"/>
  <c r="G1016" i="18"/>
  <c r="G1017" i="18"/>
  <c r="G1018" i="18"/>
  <c r="G1019" i="18"/>
  <c r="G1020" i="18"/>
  <c r="G1021" i="18"/>
  <c r="G1022" i="18"/>
  <c r="G1023" i="18"/>
  <c r="G1024" i="18"/>
  <c r="G1025" i="18"/>
  <c r="G1026" i="18"/>
  <c r="G1027" i="18"/>
  <c r="G1028" i="18"/>
  <c r="G1029" i="18"/>
  <c r="G1030" i="18"/>
  <c r="G1031" i="18"/>
  <c r="G1032" i="18"/>
  <c r="G1033" i="18"/>
  <c r="G1034" i="18"/>
  <c r="G1035" i="18"/>
  <c r="G1036" i="18"/>
  <c r="G1037" i="18"/>
  <c r="G1038" i="18"/>
  <c r="G1039" i="18"/>
  <c r="G1040" i="18"/>
  <c r="G1041" i="18"/>
  <c r="G1042" i="18"/>
  <c r="G1043" i="18"/>
  <c r="G1044" i="18"/>
  <c r="G1045" i="18"/>
  <c r="G1046" i="18"/>
  <c r="G1047" i="18"/>
  <c r="G1048" i="18"/>
  <c r="G1049" i="18"/>
  <c r="G1050" i="18"/>
  <c r="G1051" i="18"/>
  <c r="G1052" i="18"/>
  <c r="G1053" i="18"/>
  <c r="G1054" i="18"/>
  <c r="G1055" i="18"/>
  <c r="G1056" i="18"/>
  <c r="G1057" i="18"/>
  <c r="G1058" i="18"/>
  <c r="G1059" i="18"/>
  <c r="G1060" i="18"/>
  <c r="G1061" i="18"/>
  <c r="G1062" i="18"/>
  <c r="G1063" i="18"/>
  <c r="G1064" i="18"/>
  <c r="G1065" i="18"/>
  <c r="G1066" i="18"/>
  <c r="G1067" i="18"/>
  <c r="G1068" i="18"/>
  <c r="G1069" i="18"/>
  <c r="G1070" i="18"/>
  <c r="G1071" i="18"/>
  <c r="G1072" i="18"/>
  <c r="G1073" i="18"/>
  <c r="G1074" i="18"/>
  <c r="G1075" i="18"/>
  <c r="G1076" i="18"/>
  <c r="G1077" i="18"/>
  <c r="G1078" i="18"/>
  <c r="G1079" i="18"/>
  <c r="G1080" i="18"/>
  <c r="G1081" i="18"/>
  <c r="G1082" i="18"/>
  <c r="G1083" i="18"/>
  <c r="G1084" i="18"/>
  <c r="G1085" i="18"/>
  <c r="G1086" i="18"/>
  <c r="G1087" i="18"/>
  <c r="G1088" i="18"/>
  <c r="G1089" i="18"/>
  <c r="G1090" i="18"/>
  <c r="G1091" i="18"/>
  <c r="G1092" i="18"/>
  <c r="G1093" i="18"/>
  <c r="G1094" i="18"/>
  <c r="G1095" i="18"/>
  <c r="G1096" i="18"/>
  <c r="G1097" i="18"/>
  <c r="G1098" i="18"/>
  <c r="G1099" i="18"/>
  <c r="G1100" i="18"/>
  <c r="G1101" i="18"/>
  <c r="G1102" i="18"/>
  <c r="G1103" i="18"/>
  <c r="G1104" i="18"/>
  <c r="G1105" i="18"/>
  <c r="G1106" i="18"/>
  <c r="G1107" i="18"/>
  <c r="G1108" i="18"/>
  <c r="G1109" i="18"/>
  <c r="G1110" i="18"/>
  <c r="G1111" i="18"/>
  <c r="G1112" i="18"/>
  <c r="G1113" i="18"/>
  <c r="G1114" i="18"/>
  <c r="G1115" i="18"/>
  <c r="G1116" i="18"/>
  <c r="G1117" i="18"/>
  <c r="G1118" i="18"/>
  <c r="G1119" i="18"/>
  <c r="G1120" i="18"/>
  <c r="G1121" i="18"/>
  <c r="G1122" i="18"/>
  <c r="G1123" i="18"/>
  <c r="G1124" i="18"/>
  <c r="G1125" i="18"/>
  <c r="G1126" i="18"/>
  <c r="G1127" i="18"/>
  <c r="G1128" i="18"/>
  <c r="G1129" i="18"/>
  <c r="G1130" i="18"/>
  <c r="G1131" i="18"/>
  <c r="G1132" i="18"/>
  <c r="G1133" i="18"/>
  <c r="G1134" i="18"/>
  <c r="G1135" i="18"/>
  <c r="G1136" i="18"/>
  <c r="G1137" i="18"/>
  <c r="G1138" i="18"/>
  <c r="G1139" i="18"/>
  <c r="G1140" i="18"/>
  <c r="G1141" i="18"/>
  <c r="G1142" i="18"/>
  <c r="G1143" i="18"/>
  <c r="G1144" i="18"/>
  <c r="G1145" i="18"/>
  <c r="G1146" i="18"/>
  <c r="G1147" i="18"/>
  <c r="G1148" i="18"/>
  <c r="G1149" i="18"/>
  <c r="G1150" i="18"/>
  <c r="G1151" i="18"/>
  <c r="G1152" i="18"/>
  <c r="G1153" i="18"/>
  <c r="G1154" i="18"/>
  <c r="G1155" i="18"/>
  <c r="G1156" i="18"/>
  <c r="G1157" i="18"/>
  <c r="G1158" i="18"/>
  <c r="G1159" i="18"/>
  <c r="G1160" i="18"/>
  <c r="G1161" i="18"/>
  <c r="G1162" i="18"/>
  <c r="G1163" i="18"/>
  <c r="G1164" i="18"/>
  <c r="G1165" i="18"/>
  <c r="G1166" i="18"/>
  <c r="G1167" i="18"/>
  <c r="G1168" i="18"/>
  <c r="G1169" i="18"/>
  <c r="G1170" i="18"/>
  <c r="G1171" i="18"/>
  <c r="G1172" i="18"/>
  <c r="G1173" i="18"/>
  <c r="G1174" i="18"/>
  <c r="G1175" i="18"/>
  <c r="G1176" i="18"/>
  <c r="G1177" i="18"/>
  <c r="G1178" i="18"/>
  <c r="G1179" i="18"/>
  <c r="G1180" i="18"/>
  <c r="G1181" i="18"/>
  <c r="G1182" i="18"/>
  <c r="G1183" i="18"/>
  <c r="G1184" i="18"/>
  <c r="G1185" i="18"/>
  <c r="G1186" i="18"/>
  <c r="G1187" i="18"/>
  <c r="G1188" i="18"/>
  <c r="G1189" i="18"/>
  <c r="G1190" i="18"/>
  <c r="G1191" i="18"/>
  <c r="G1192" i="18"/>
  <c r="G1193" i="18"/>
  <c r="G1194" i="18"/>
  <c r="G1195" i="18"/>
  <c r="G1196" i="18"/>
  <c r="G1197" i="18"/>
  <c r="G1198" i="18"/>
  <c r="G1199" i="18"/>
  <c r="G1200" i="18"/>
  <c r="G1201" i="18"/>
  <c r="G1202" i="18"/>
  <c r="G1203" i="18"/>
  <c r="G1204" i="18"/>
  <c r="G1205" i="18"/>
  <c r="G1206" i="18"/>
  <c r="G1207" i="18"/>
  <c r="G1208" i="18"/>
  <c r="G1209" i="18"/>
  <c r="G1210" i="18"/>
  <c r="G1211" i="18"/>
  <c r="G1212" i="18"/>
  <c r="G1213" i="18"/>
  <c r="G1214" i="18"/>
  <c r="G1215" i="18"/>
  <c r="G1216" i="18"/>
  <c r="G1217" i="18"/>
  <c r="G1218" i="18"/>
  <c r="G1219" i="18"/>
  <c r="G1220" i="18"/>
  <c r="G1221" i="18"/>
  <c r="G1222" i="18"/>
  <c r="G1223" i="18"/>
  <c r="G1224" i="18"/>
  <c r="G1225" i="18"/>
  <c r="G1226" i="18"/>
  <c r="G1227" i="18"/>
  <c r="G1228" i="18"/>
  <c r="G1229" i="18"/>
  <c r="G1230" i="18"/>
  <c r="G1231" i="18"/>
  <c r="G1232" i="18"/>
  <c r="G1233" i="18"/>
  <c r="G1234" i="18"/>
  <c r="G1235" i="18"/>
  <c r="G1236" i="18"/>
  <c r="G1237" i="18"/>
  <c r="G1238" i="18"/>
  <c r="G1239" i="18"/>
  <c r="G1240" i="18"/>
  <c r="G1241" i="18"/>
  <c r="G1242" i="18"/>
  <c r="G1243" i="18"/>
  <c r="G1244" i="18"/>
  <c r="G1245" i="18"/>
  <c r="G1246" i="18"/>
  <c r="G1247" i="18"/>
  <c r="G1248" i="18"/>
  <c r="G1249" i="18"/>
  <c r="G1250" i="18"/>
  <c r="G1251" i="18"/>
  <c r="G1252" i="18"/>
  <c r="G1253" i="18"/>
  <c r="G1254" i="18"/>
  <c r="G1255" i="18"/>
  <c r="G1256" i="18"/>
  <c r="G1257" i="18"/>
  <c r="G1258" i="18"/>
  <c r="G1259" i="18"/>
  <c r="G1260" i="18"/>
  <c r="G1261" i="18"/>
  <c r="G1262" i="18"/>
  <c r="G1263" i="18"/>
  <c r="G1264" i="18"/>
  <c r="G1265" i="18"/>
  <c r="G1266" i="18"/>
  <c r="G1267" i="18"/>
  <c r="G1268" i="18"/>
  <c r="G1269" i="18"/>
  <c r="G1270" i="18"/>
  <c r="G1271" i="18"/>
  <c r="G1272" i="18"/>
  <c r="G1273" i="18"/>
  <c r="G1274" i="18"/>
  <c r="G1275" i="18"/>
  <c r="G1276" i="18"/>
  <c r="G1277" i="18"/>
  <c r="G1278" i="18"/>
  <c r="G1279" i="18"/>
  <c r="G1280" i="18"/>
  <c r="G1281" i="18"/>
  <c r="G1282" i="18"/>
  <c r="G1283" i="18"/>
  <c r="G1284" i="18"/>
  <c r="G1285" i="18"/>
  <c r="G1286" i="18"/>
  <c r="G1287" i="18"/>
  <c r="G1288" i="18"/>
  <c r="G1289" i="18"/>
  <c r="G1290" i="18"/>
  <c r="G1291" i="18"/>
  <c r="G1292" i="18"/>
  <c r="G1293" i="18"/>
  <c r="G1294" i="18"/>
  <c r="G1295" i="18"/>
  <c r="G1296" i="18"/>
  <c r="G1297" i="18"/>
  <c r="G1298" i="18"/>
  <c r="G1299" i="18"/>
  <c r="G1300" i="18"/>
  <c r="G1301" i="18"/>
  <c r="G1302" i="18"/>
  <c r="G1303" i="18"/>
  <c r="G1304" i="18"/>
  <c r="G1305" i="18"/>
  <c r="G1306" i="18"/>
  <c r="G1307"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G1344" i="18"/>
  <c r="G1345" i="18"/>
  <c r="G1346" i="18"/>
  <c r="G1347" i="18"/>
  <c r="G1348" i="18"/>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G1396" i="18"/>
  <c r="G1397" i="18"/>
  <c r="G1398" i="18"/>
  <c r="G1399" i="18"/>
  <c r="G1400" i="18"/>
  <c r="G1401" i="18"/>
  <c r="G1402" i="18"/>
  <c r="G1403" i="18"/>
  <c r="G1404" i="18"/>
  <c r="G1405" i="18"/>
  <c r="G1406" i="18"/>
  <c r="G1407" i="18"/>
  <c r="G1408" i="18"/>
  <c r="G1409" i="18"/>
  <c r="G1410" i="18"/>
  <c r="G1411" i="18"/>
  <c r="G1412" i="18"/>
  <c r="G1413" i="18"/>
  <c r="G1414" i="18"/>
  <c r="G1415" i="18"/>
  <c r="G1416" i="18"/>
  <c r="G1417" i="18"/>
  <c r="G1418" i="18"/>
  <c r="G1419" i="18"/>
  <c r="G1420" i="18"/>
  <c r="G1421" i="18"/>
  <c r="G1422" i="18"/>
  <c r="G1423" i="18"/>
  <c r="G1424" i="18"/>
  <c r="G1425" i="18"/>
  <c r="G1426" i="18"/>
  <c r="G1427" i="18"/>
  <c r="G1428" i="18"/>
  <c r="G1429" i="18"/>
  <c r="G1430" i="18"/>
  <c r="G1431" i="18"/>
  <c r="G1432" i="18"/>
  <c r="G1433" i="18"/>
  <c r="G1434" i="18"/>
  <c r="G1435" i="18"/>
  <c r="G1436" i="18"/>
  <c r="G1437" i="18"/>
  <c r="G1438" i="18"/>
  <c r="G1439" i="18"/>
  <c r="G1440" i="18"/>
  <c r="G1441" i="18"/>
  <c r="G1442" i="18"/>
  <c r="G1443" i="18"/>
  <c r="G1444" i="18"/>
  <c r="G1445" i="18"/>
  <c r="G1446" i="18"/>
  <c r="G1447" i="18"/>
  <c r="G1448" i="18"/>
  <c r="G1449" i="18"/>
  <c r="G1450" i="18"/>
  <c r="G1451" i="18"/>
  <c r="G1452" i="18"/>
  <c r="G1453" i="18"/>
  <c r="G1454" i="18"/>
  <c r="G1455" i="18"/>
  <c r="G1456" i="18"/>
  <c r="G1457" i="18"/>
  <c r="G1458" i="18"/>
  <c r="G1459" i="18"/>
  <c r="G1460" i="18"/>
  <c r="G1461" i="18"/>
  <c r="G1462" i="18"/>
  <c r="G1463" i="18"/>
  <c r="G1464" i="18"/>
  <c r="G1465" i="18"/>
  <c r="G1466" i="18"/>
  <c r="G1467" i="18"/>
  <c r="G1468" i="18"/>
  <c r="G1469" i="18"/>
  <c r="G1470" i="18"/>
  <c r="G1471" i="18"/>
  <c r="G1472" i="18"/>
  <c r="G1473" i="18"/>
  <c r="G1474" i="18"/>
  <c r="G1475" i="18"/>
  <c r="G1476" i="18"/>
  <c r="G1477" i="18"/>
  <c r="G1478" i="18"/>
  <c r="G1479" i="18"/>
  <c r="G1480" i="18"/>
  <c r="G1481" i="18"/>
  <c r="G1482" i="18"/>
  <c r="G1483" i="18"/>
  <c r="G1484" i="18"/>
  <c r="G1485" i="18"/>
  <c r="G1486" i="18"/>
  <c r="G1487" i="18"/>
  <c r="G1488" i="18"/>
  <c r="G1489" i="18"/>
  <c r="G1490" i="18"/>
  <c r="G1491" i="18"/>
  <c r="G1492" i="18"/>
  <c r="G1493" i="18"/>
  <c r="G1494" i="18"/>
  <c r="G1495" i="18"/>
  <c r="G1496" i="18"/>
  <c r="G1497" i="18"/>
  <c r="G1498" i="18"/>
  <c r="G1499" i="18"/>
  <c r="G1500" i="18"/>
  <c r="G1501" i="18"/>
  <c r="G1502" i="18"/>
  <c r="G1503" i="18"/>
  <c r="G1504" i="18"/>
  <c r="G1505" i="18"/>
  <c r="G1506" i="18"/>
  <c r="G1507" i="18"/>
  <c r="G1508" i="18"/>
  <c r="G1509" i="18"/>
  <c r="G1510" i="18"/>
  <c r="G1511" i="18"/>
  <c r="G1512" i="18"/>
  <c r="G1513" i="18"/>
  <c r="G1514" i="18"/>
  <c r="G1515" i="18"/>
  <c r="G1516" i="18"/>
  <c r="G1517" i="18"/>
  <c r="G1518" i="18"/>
  <c r="G1519" i="18"/>
  <c r="G1520" i="18"/>
  <c r="G1521" i="18"/>
  <c r="G1522" i="18"/>
  <c r="G1523" i="18"/>
  <c r="G1524" i="18"/>
  <c r="G1525" i="18"/>
  <c r="G1526" i="18"/>
  <c r="G1527" i="18"/>
  <c r="G1528" i="18"/>
  <c r="G1529" i="18"/>
  <c r="G1530" i="18"/>
  <c r="G1531" i="18"/>
  <c r="G1532" i="18"/>
  <c r="G1533" i="18"/>
  <c r="G1534" i="18"/>
  <c r="G1535" i="18"/>
  <c r="G1536" i="18"/>
  <c r="G1537" i="18"/>
  <c r="G1538" i="18"/>
  <c r="G1539" i="18"/>
  <c r="G1540" i="18"/>
  <c r="G1541" i="18"/>
  <c r="G1542" i="18"/>
  <c r="G1543" i="18"/>
  <c r="G1544" i="18"/>
  <c r="G1545" i="18"/>
  <c r="G1546" i="18"/>
  <c r="G1547" i="18"/>
  <c r="G1548" i="18"/>
  <c r="G1549" i="18"/>
  <c r="G1550" i="18"/>
  <c r="G1551" i="18"/>
  <c r="G1552" i="18"/>
  <c r="G1553" i="18"/>
  <c r="G1554" i="18"/>
  <c r="G1555" i="18"/>
  <c r="G1556" i="18"/>
  <c r="G1557" i="18"/>
  <c r="G1558" i="18"/>
  <c r="G1559" i="18"/>
  <c r="G1560" i="18"/>
  <c r="G1561" i="18"/>
  <c r="G1562" i="18"/>
  <c r="G1563" i="18"/>
  <c r="G1564" i="18"/>
  <c r="G1565" i="18"/>
  <c r="G1566" i="18"/>
  <c r="G1567" i="18"/>
  <c r="G1568" i="18"/>
  <c r="G1569" i="18"/>
  <c r="G1570" i="18"/>
  <c r="G1571" i="18"/>
  <c r="G1572" i="18"/>
  <c r="G1573" i="18"/>
  <c r="G1574" i="18"/>
  <c r="G1575" i="18"/>
  <c r="G1576" i="18"/>
  <c r="G1577" i="18"/>
  <c r="G1578" i="18"/>
  <c r="G1579" i="18"/>
  <c r="G1580" i="18"/>
  <c r="G1581" i="18"/>
  <c r="G1582" i="18"/>
  <c r="G1583" i="18"/>
  <c r="G1584" i="18"/>
  <c r="G1585" i="18"/>
  <c r="G1586" i="18"/>
  <c r="G1587" i="18"/>
  <c r="G1588" i="18"/>
  <c r="G1589" i="18"/>
  <c r="G1590" i="18"/>
  <c r="G1591" i="18"/>
  <c r="G1592" i="18"/>
  <c r="G1593" i="18"/>
  <c r="G1594" i="18"/>
  <c r="G1595" i="18"/>
  <c r="G1596" i="18"/>
  <c r="G1597" i="18"/>
  <c r="G1598" i="18"/>
  <c r="G1599" i="18"/>
  <c r="G1600" i="18"/>
  <c r="G1601" i="18"/>
  <c r="G1602" i="18"/>
  <c r="G1603" i="18"/>
  <c r="G1604" i="18"/>
  <c r="G1605" i="18"/>
  <c r="G1606" i="18"/>
  <c r="G1607" i="18"/>
  <c r="G1608" i="18"/>
  <c r="G1609" i="18"/>
  <c r="G1610" i="18"/>
  <c r="G1611" i="18"/>
  <c r="G1612" i="18"/>
  <c r="G1613" i="18"/>
  <c r="G1614" i="18"/>
  <c r="G1615" i="18"/>
  <c r="G1616" i="18"/>
  <c r="G1617" i="18"/>
  <c r="G1618" i="18"/>
  <c r="G1619" i="18"/>
  <c r="G1620" i="18"/>
  <c r="G1621" i="18"/>
  <c r="G1622" i="18"/>
  <c r="G1623" i="18"/>
  <c r="G1624" i="18"/>
  <c r="G1625" i="18"/>
  <c r="G1626" i="18"/>
  <c r="G1627" i="18"/>
  <c r="G1628" i="18"/>
  <c r="G1629" i="18"/>
  <c r="G1630" i="18"/>
  <c r="G1631" i="18"/>
  <c r="G1632" i="18"/>
  <c r="G1633" i="18"/>
  <c r="G1634" i="18"/>
  <c r="G1635" i="18"/>
  <c r="G1636" i="18"/>
  <c r="G1637" i="18"/>
  <c r="G1638" i="18"/>
  <c r="G1639" i="18"/>
  <c r="G1640" i="18"/>
  <c r="G1641" i="18"/>
  <c r="G1642" i="18"/>
  <c r="G1643" i="18"/>
  <c r="G1644" i="18"/>
  <c r="G1645" i="18"/>
  <c r="G1646" i="18"/>
  <c r="G1647" i="18"/>
  <c r="G1648" i="18"/>
  <c r="G1649" i="18"/>
  <c r="G1650" i="18"/>
  <c r="G1651" i="18"/>
  <c r="G1652" i="18"/>
  <c r="G1653" i="18"/>
  <c r="G1654" i="18"/>
  <c r="G1655" i="18"/>
  <c r="G1656" i="18"/>
  <c r="G1657" i="18"/>
  <c r="G1658" i="18"/>
  <c r="G1659" i="18"/>
  <c r="G1660" i="18"/>
  <c r="G1661" i="18"/>
  <c r="G1662" i="18"/>
  <c r="G1663" i="18"/>
  <c r="G1664" i="18"/>
  <c r="G1665" i="18"/>
  <c r="G1666" i="18"/>
  <c r="G1667" i="18"/>
  <c r="G1668" i="18"/>
  <c r="G1669" i="18"/>
  <c r="G1670" i="18"/>
  <c r="G1671" i="18"/>
  <c r="G1672" i="18"/>
  <c r="G1673" i="18"/>
  <c r="G1674" i="18"/>
  <c r="G1675" i="18"/>
  <c r="G1676" i="18"/>
  <c r="G1677" i="18"/>
  <c r="G1678" i="18"/>
  <c r="G1679" i="18"/>
  <c r="G1680" i="18"/>
  <c r="G1681" i="18"/>
  <c r="G1682" i="18"/>
  <c r="G1683" i="18"/>
  <c r="G1684" i="18"/>
  <c r="G1685" i="18"/>
  <c r="G1686" i="18"/>
  <c r="G1687" i="18"/>
  <c r="G1688" i="18"/>
  <c r="G1689" i="18"/>
  <c r="G1690" i="18"/>
  <c r="G1691" i="18"/>
  <c r="G1692" i="18"/>
  <c r="G1693" i="18"/>
  <c r="G1694" i="18"/>
  <c r="G1695" i="18"/>
  <c r="G1696" i="18"/>
  <c r="G1697" i="18"/>
  <c r="G1698" i="18"/>
  <c r="G1699" i="18"/>
  <c r="G1700" i="18"/>
  <c r="G1701" i="18"/>
  <c r="G1702" i="18"/>
  <c r="G1703" i="18"/>
  <c r="G1704" i="18"/>
  <c r="G1705" i="18"/>
  <c r="G1706" i="18"/>
  <c r="G1707" i="18"/>
  <c r="G1708" i="18"/>
  <c r="G1709" i="18"/>
  <c r="G1710" i="18"/>
  <c r="G1711" i="18"/>
  <c r="G1712" i="18"/>
  <c r="G1713" i="18"/>
  <c r="G1714" i="18"/>
  <c r="G1715" i="18"/>
  <c r="G1716" i="18"/>
  <c r="G1717" i="18"/>
  <c r="G1718" i="18"/>
  <c r="G1719" i="18"/>
  <c r="G1720" i="18"/>
  <c r="G1721" i="18"/>
  <c r="G1722" i="18"/>
  <c r="G1723" i="18"/>
  <c r="G1724" i="18"/>
  <c r="G1725" i="18"/>
  <c r="G1726" i="18"/>
  <c r="G1727" i="18"/>
  <c r="G1728" i="18"/>
  <c r="G1729" i="18"/>
  <c r="G1730" i="18"/>
  <c r="G1731" i="18"/>
  <c r="G1732" i="18"/>
  <c r="G1733" i="18"/>
  <c r="G1734" i="18"/>
  <c r="G1735" i="18"/>
  <c r="G1736" i="18"/>
  <c r="G1737" i="18"/>
  <c r="G1738" i="18"/>
  <c r="G1739" i="18"/>
  <c r="G1740" i="18"/>
  <c r="G1741" i="18"/>
  <c r="G1742" i="18"/>
  <c r="G1743" i="18"/>
  <c r="G1744" i="18"/>
  <c r="G1745" i="18"/>
  <c r="G1746" i="18"/>
  <c r="G1747" i="18"/>
  <c r="G1748" i="18"/>
  <c r="G1749" i="18"/>
  <c r="G1750" i="18"/>
  <c r="G1751" i="18"/>
  <c r="G1752" i="18"/>
  <c r="G1753" i="18"/>
  <c r="G1754" i="18"/>
  <c r="G1755" i="18"/>
  <c r="G1756" i="18"/>
  <c r="G1757" i="18"/>
  <c r="G1758" i="18"/>
  <c r="G1759" i="18"/>
  <c r="G1760" i="18"/>
  <c r="G1761" i="18"/>
  <c r="G1762" i="18"/>
  <c r="G1763" i="18"/>
  <c r="G1764" i="18"/>
  <c r="G1765" i="18"/>
  <c r="G1766" i="18"/>
  <c r="G1767" i="18"/>
  <c r="G1768" i="18"/>
  <c r="G1769" i="18"/>
  <c r="G1770" i="18"/>
  <c r="G1771" i="18"/>
  <c r="G1772" i="18"/>
  <c r="G1773" i="18"/>
  <c r="G1774" i="18"/>
  <c r="G1775" i="18"/>
  <c r="G1776" i="18"/>
  <c r="G1777" i="18"/>
  <c r="G1778" i="18"/>
  <c r="G1779" i="18"/>
  <c r="G1780" i="18"/>
  <c r="G1781" i="18"/>
  <c r="G1782" i="18"/>
  <c r="G1783" i="18"/>
  <c r="G1784" i="18"/>
  <c r="G1785" i="18"/>
  <c r="G1786" i="18"/>
  <c r="G1787" i="18"/>
  <c r="G1788" i="18"/>
  <c r="G1789" i="18"/>
  <c r="G1790" i="18"/>
  <c r="G1791" i="18"/>
  <c r="G1792" i="18"/>
  <c r="G1793" i="18"/>
  <c r="G1794" i="18"/>
  <c r="G1795" i="18"/>
  <c r="G1796" i="18"/>
  <c r="G1797" i="18"/>
  <c r="G1798" i="18"/>
  <c r="G1799" i="18"/>
  <c r="G1800" i="18"/>
  <c r="G1801" i="18"/>
  <c r="G1802" i="18"/>
  <c r="G1803" i="18"/>
  <c r="G1804" i="18"/>
  <c r="G1805" i="18"/>
  <c r="G1806" i="18"/>
  <c r="G1807" i="18"/>
  <c r="G1808" i="18"/>
  <c r="G1809" i="18"/>
  <c r="G1810" i="18"/>
  <c r="G1811" i="18"/>
  <c r="G1812" i="18"/>
  <c r="G1813" i="18"/>
  <c r="G1814" i="18"/>
  <c r="G1815" i="18"/>
  <c r="G1816" i="18"/>
  <c r="G1817" i="18"/>
  <c r="G1818" i="18"/>
  <c r="G1819" i="18"/>
  <c r="G1820" i="18"/>
  <c r="G1821" i="18"/>
  <c r="G1822" i="18"/>
  <c r="G1823" i="18"/>
  <c r="G1824" i="18"/>
  <c r="G1825" i="18"/>
  <c r="G1826" i="18"/>
  <c r="G1827" i="18"/>
  <c r="G1828" i="18"/>
  <c r="G1829" i="18"/>
  <c r="G1830" i="18"/>
  <c r="G1831" i="18"/>
  <c r="G1832" i="18"/>
  <c r="G1833" i="18"/>
  <c r="G1834" i="18"/>
  <c r="G1835" i="18"/>
  <c r="G1836" i="18"/>
  <c r="G1837" i="18"/>
  <c r="G1838" i="18"/>
  <c r="G1839" i="18"/>
  <c r="G1840" i="18"/>
  <c r="G1841" i="18"/>
  <c r="G1842" i="18"/>
  <c r="G1843" i="18"/>
  <c r="G1844" i="18"/>
  <c r="G1845" i="18"/>
  <c r="G1846" i="18"/>
  <c r="G1847" i="18"/>
  <c r="G1848" i="18"/>
  <c r="G1849" i="18"/>
  <c r="G1850" i="18"/>
  <c r="G1851" i="18"/>
  <c r="G1852" i="18"/>
  <c r="G1853" i="18"/>
  <c r="G1854" i="18"/>
  <c r="G1855" i="18"/>
  <c r="G1856" i="18"/>
  <c r="G1857" i="18"/>
  <c r="G1858" i="18"/>
  <c r="G1859" i="18"/>
  <c r="G1860" i="18"/>
  <c r="G1861" i="18"/>
  <c r="G1862" i="18"/>
  <c r="G1863" i="18"/>
  <c r="G1864" i="18"/>
  <c r="G1865" i="18"/>
  <c r="G1866" i="18"/>
  <c r="G1867" i="18"/>
  <c r="G1868" i="18"/>
  <c r="G1869" i="18"/>
  <c r="G1870" i="18"/>
  <c r="G1871" i="18"/>
  <c r="G1872" i="18"/>
  <c r="G1873" i="18"/>
  <c r="G1874" i="18"/>
  <c r="G1875" i="18"/>
  <c r="G1876" i="18"/>
  <c r="G1877" i="18"/>
  <c r="G1878" i="18"/>
  <c r="G1879" i="18"/>
  <c r="G1880" i="18"/>
  <c r="G1881" i="18"/>
  <c r="G1882" i="18"/>
  <c r="G1883" i="18"/>
  <c r="G1884" i="18"/>
  <c r="G1885" i="18"/>
  <c r="G1886" i="18"/>
  <c r="G1887" i="18"/>
  <c r="G1888" i="18"/>
  <c r="G1889" i="18"/>
  <c r="G1890" i="18"/>
  <c r="G1891" i="18"/>
  <c r="G1892" i="18"/>
  <c r="G1893" i="18"/>
  <c r="G1894" i="18"/>
  <c r="G1895" i="18"/>
  <c r="G1896" i="18"/>
  <c r="G1897" i="18"/>
  <c r="G1898" i="18"/>
  <c r="G1899" i="18"/>
  <c r="G1900" i="18"/>
  <c r="G1901" i="18"/>
  <c r="G1902" i="18"/>
  <c r="G1903" i="18"/>
  <c r="G1904" i="18"/>
  <c r="G1905" i="18"/>
  <c r="G1906" i="18"/>
  <c r="G1907" i="18"/>
  <c r="G1908" i="18"/>
  <c r="G1909" i="18"/>
  <c r="G1910" i="18"/>
  <c r="G1911" i="18"/>
  <c r="G1912" i="18"/>
  <c r="G1913" i="18"/>
  <c r="G1914" i="18"/>
  <c r="G1915" i="18"/>
  <c r="G1916" i="18"/>
  <c r="G1917" i="18"/>
  <c r="G1918" i="18"/>
  <c r="G1919" i="18"/>
  <c r="G1920" i="18"/>
  <c r="G1921" i="18"/>
  <c r="G1922" i="18"/>
  <c r="G1923" i="18"/>
  <c r="G1924" i="18"/>
  <c r="G1925" i="18"/>
  <c r="G1926" i="18"/>
  <c r="G1927" i="18"/>
  <c r="G1928" i="18"/>
  <c r="G1929" i="18"/>
  <c r="G1930" i="18"/>
  <c r="G1931" i="18"/>
  <c r="G1932" i="18"/>
  <c r="G1933" i="18"/>
  <c r="G1934" i="18"/>
  <c r="G1935" i="18"/>
  <c r="G1936" i="18"/>
  <c r="G1937" i="18"/>
  <c r="G1938" i="18"/>
  <c r="G1939" i="18"/>
  <c r="G1940" i="18"/>
  <c r="G1941" i="18"/>
  <c r="G1942" i="18"/>
  <c r="G1943" i="18"/>
  <c r="G1944" i="18"/>
  <c r="G1945" i="18"/>
  <c r="G1946" i="18"/>
  <c r="G1947" i="18"/>
  <c r="G1948" i="18"/>
  <c r="G1949" i="18"/>
  <c r="G1950" i="18"/>
  <c r="G1951" i="18"/>
  <c r="G1952" i="18"/>
  <c r="G1953" i="18"/>
  <c r="G1954" i="18"/>
  <c r="G1955" i="18"/>
  <c r="G1956" i="18"/>
  <c r="G1957" i="18"/>
  <c r="G1958" i="18"/>
  <c r="G1959" i="18"/>
  <c r="G1960" i="18"/>
  <c r="G1961" i="18"/>
  <c r="G1962" i="18"/>
  <c r="G1963" i="18"/>
  <c r="G1964" i="18"/>
  <c r="G1965" i="18"/>
  <c r="G1966" i="18"/>
  <c r="G1967" i="18"/>
  <c r="G1968" i="18"/>
  <c r="G1969" i="18"/>
  <c r="G1970" i="18"/>
  <c r="G1971" i="18"/>
  <c r="G1972" i="18"/>
  <c r="G1973" i="18"/>
  <c r="G1974" i="18"/>
  <c r="G1975" i="18"/>
  <c r="G1976" i="18"/>
  <c r="G1977" i="18"/>
  <c r="G1978" i="18"/>
  <c r="G1979" i="18"/>
  <c r="G1980" i="18"/>
  <c r="G1981" i="18"/>
  <c r="G1982" i="18"/>
  <c r="G1983" i="18"/>
  <c r="G1984" i="18"/>
  <c r="G1985" i="18"/>
  <c r="G1986" i="18"/>
  <c r="G1987" i="18"/>
  <c r="G1988" i="18"/>
  <c r="G1989" i="18"/>
  <c r="G1990" i="18"/>
  <c r="G1991" i="18"/>
  <c r="G1992" i="18"/>
  <c r="G1993" i="18"/>
  <c r="G1994" i="18"/>
  <c r="G1995" i="18"/>
  <c r="G1996" i="18"/>
  <c r="G1997" i="18"/>
  <c r="G1998" i="18"/>
  <c r="G1999" i="18"/>
  <c r="G2000" i="18"/>
  <c r="G2001" i="18"/>
  <c r="G2002" i="18"/>
  <c r="G2003" i="18"/>
  <c r="G2004" i="18"/>
  <c r="G2005" i="18"/>
  <c r="G2006" i="18"/>
  <c r="G2007" i="18"/>
  <c r="G2008" i="18"/>
  <c r="G2009" i="18"/>
  <c r="G2010" i="18"/>
  <c r="G2011" i="18"/>
  <c r="G2012" i="18"/>
  <c r="G2013" i="18"/>
  <c r="G2014" i="18"/>
  <c r="G2015" i="18"/>
  <c r="G2016" i="18"/>
  <c r="G2017" i="18"/>
  <c r="G2018" i="18"/>
  <c r="G2019" i="18"/>
  <c r="G2020" i="18"/>
  <c r="G2021" i="18"/>
  <c r="G2022" i="18"/>
  <c r="G2023" i="18"/>
  <c r="G2024" i="18"/>
  <c r="G2025" i="18"/>
  <c r="G2026" i="18"/>
  <c r="G2027" i="18"/>
  <c r="G2028" i="18"/>
  <c r="G2029" i="18"/>
  <c r="G2030" i="18"/>
  <c r="G2031" i="18"/>
  <c r="G2032" i="18"/>
  <c r="G2033" i="18"/>
  <c r="G2034" i="18"/>
  <c r="G2035" i="18"/>
  <c r="G2036" i="18"/>
  <c r="G2037" i="18"/>
  <c r="G2038" i="18"/>
  <c r="G2039" i="18"/>
  <c r="G2040" i="18"/>
  <c r="G2041" i="18"/>
  <c r="G2042" i="18"/>
  <c r="G2043" i="18"/>
  <c r="G2044" i="18"/>
  <c r="G2045" i="18"/>
  <c r="G2046" i="18"/>
  <c r="G2047" i="18"/>
  <c r="G2048" i="18"/>
  <c r="G2049" i="18"/>
  <c r="G2050" i="18"/>
  <c r="G2051" i="18"/>
  <c r="G2052" i="18"/>
  <c r="G2053" i="18"/>
  <c r="G2054" i="18"/>
  <c r="G2055" i="18"/>
  <c r="G2056" i="18"/>
  <c r="G2057" i="18"/>
  <c r="G2058" i="18"/>
  <c r="G2059" i="18"/>
  <c r="G2060" i="18"/>
  <c r="G2061" i="18"/>
  <c r="G2062" i="18"/>
  <c r="G2063" i="18"/>
  <c r="G2064" i="18"/>
  <c r="G2065" i="18"/>
  <c r="G2066" i="18"/>
  <c r="G2067" i="18"/>
  <c r="G2068" i="18"/>
  <c r="G2069" i="18"/>
  <c r="G2070" i="18"/>
  <c r="G2071" i="18"/>
  <c r="G2072" i="18"/>
  <c r="G2073" i="18"/>
  <c r="G2074" i="18"/>
  <c r="G2075" i="18"/>
  <c r="G2076" i="18"/>
  <c r="G2077" i="18"/>
  <c r="G2078" i="18"/>
  <c r="G2079" i="18"/>
  <c r="G2080" i="18"/>
  <c r="G2081" i="18"/>
  <c r="G2082" i="18"/>
  <c r="G2083" i="18"/>
  <c r="G2084" i="18"/>
  <c r="G2085" i="18"/>
  <c r="G2086" i="18"/>
  <c r="G2087" i="18"/>
  <c r="G2088" i="18"/>
  <c r="G2089" i="18"/>
  <c r="G2090" i="18"/>
  <c r="G2091" i="18"/>
  <c r="G2092" i="18"/>
  <c r="G2093" i="18"/>
  <c r="G2094" i="18"/>
  <c r="G2095" i="18"/>
  <c r="G2096" i="18"/>
  <c r="G2097" i="18"/>
  <c r="G2098" i="18"/>
  <c r="G2099" i="18"/>
  <c r="G2100" i="18"/>
  <c r="G2101" i="18"/>
  <c r="G2102" i="18"/>
  <c r="G2103" i="18"/>
  <c r="G2104" i="18"/>
  <c r="G2105" i="18"/>
  <c r="G2106" i="18"/>
  <c r="G2107" i="18"/>
  <c r="G2108" i="18"/>
  <c r="G2109" i="18"/>
  <c r="G2110" i="18"/>
  <c r="G2111" i="18"/>
  <c r="G2112" i="18"/>
  <c r="G2113" i="18"/>
  <c r="G2114" i="18"/>
  <c r="G2115" i="18"/>
  <c r="G2116" i="18"/>
  <c r="G2117" i="18"/>
  <c r="G2118" i="18"/>
  <c r="G2119" i="18"/>
  <c r="G2120" i="18"/>
  <c r="G2121" i="18"/>
  <c r="G2122" i="18"/>
  <c r="G2123" i="18"/>
  <c r="G2124" i="18"/>
  <c r="G2125" i="18"/>
  <c r="G2126" i="18"/>
  <c r="G2127" i="18"/>
  <c r="G2128" i="18"/>
  <c r="G2129" i="18"/>
  <c r="G2130" i="18"/>
  <c r="G2131" i="18"/>
  <c r="G2132" i="18"/>
  <c r="G2133" i="18"/>
  <c r="G2134" i="18"/>
  <c r="G2135" i="18"/>
  <c r="G2136" i="18"/>
  <c r="G2137" i="18"/>
  <c r="G2138" i="18"/>
  <c r="G2139" i="18"/>
  <c r="G2140" i="18"/>
  <c r="G2141" i="18"/>
  <c r="G2142" i="18"/>
  <c r="G2143" i="18"/>
  <c r="G2144" i="18"/>
  <c r="G2145" i="18"/>
  <c r="G2146" i="18"/>
  <c r="G2147" i="18"/>
  <c r="G2148" i="18"/>
  <c r="G2149" i="18"/>
  <c r="G2150" i="18"/>
  <c r="G2151" i="18"/>
  <c r="G2152" i="18"/>
  <c r="G2153" i="18"/>
  <c r="G2154" i="18"/>
  <c r="G2155" i="18"/>
  <c r="G2156" i="18"/>
  <c r="G2157" i="18"/>
  <c r="G2158" i="18"/>
  <c r="G2159" i="18"/>
  <c r="G2160" i="18"/>
  <c r="G2161" i="18"/>
  <c r="G2162" i="18"/>
  <c r="G2163" i="18"/>
  <c r="G2164" i="18"/>
  <c r="G2165" i="18"/>
  <c r="G2166" i="18"/>
  <c r="G2167" i="18"/>
  <c r="G2168" i="18"/>
  <c r="G2169" i="18"/>
  <c r="G2170" i="18"/>
  <c r="G2171" i="18"/>
  <c r="G2172" i="18"/>
  <c r="G2173" i="18"/>
  <c r="G2174" i="18"/>
  <c r="G2175" i="18"/>
  <c r="G2176" i="18"/>
  <c r="G2177" i="18"/>
  <c r="G2178" i="18"/>
  <c r="G2179" i="18"/>
  <c r="G2180" i="18"/>
  <c r="G2181" i="18"/>
  <c r="G2182" i="18"/>
  <c r="G2183" i="18"/>
  <c r="G2184" i="18"/>
  <c r="G2185" i="18"/>
  <c r="G2186" i="18"/>
  <c r="G2187" i="18"/>
  <c r="G2188" i="18"/>
  <c r="G2189" i="18"/>
  <c r="G2190" i="18"/>
  <c r="G2191" i="18"/>
  <c r="G2192" i="18"/>
  <c r="G2193" i="18"/>
  <c r="G2194" i="18"/>
  <c r="G2195" i="18"/>
  <c r="G2196" i="18"/>
  <c r="G2197" i="18"/>
  <c r="G2198" i="18"/>
  <c r="G2199" i="18"/>
  <c r="G2200" i="18"/>
  <c r="G2201" i="18"/>
  <c r="G2202" i="18"/>
  <c r="G2203" i="18"/>
  <c r="G2204" i="18"/>
  <c r="G2205" i="18"/>
  <c r="G2206" i="18"/>
  <c r="G2207" i="18"/>
  <c r="G2208" i="18"/>
  <c r="G2209" i="18"/>
  <c r="G2210" i="18"/>
  <c r="G2211" i="18"/>
  <c r="G2212" i="18"/>
  <c r="G2213" i="18"/>
  <c r="G2214" i="18"/>
  <c r="G2215" i="18"/>
  <c r="G2216" i="18"/>
  <c r="G2217" i="18"/>
  <c r="G2218" i="18"/>
  <c r="G2219" i="18"/>
  <c r="G2220" i="18"/>
  <c r="G2221" i="18"/>
  <c r="G2222" i="18"/>
  <c r="G2223" i="18"/>
  <c r="G2224" i="18"/>
  <c r="G2225" i="18"/>
  <c r="G2226" i="18"/>
  <c r="G2227" i="18"/>
  <c r="G2228" i="18"/>
  <c r="G2229" i="18"/>
  <c r="G2230" i="18"/>
  <c r="G2231" i="18"/>
  <c r="G2232" i="18"/>
  <c r="G2233" i="18"/>
  <c r="G2234" i="18"/>
  <c r="G2235" i="18"/>
  <c r="G2236" i="18"/>
  <c r="G2237" i="18"/>
  <c r="G2238" i="18"/>
  <c r="G2239" i="18"/>
  <c r="G2240" i="18"/>
  <c r="G2241" i="18"/>
  <c r="G2242" i="18"/>
  <c r="G2243" i="18"/>
  <c r="G2244" i="18"/>
  <c r="G2245" i="18"/>
  <c r="G2246" i="18"/>
  <c r="G2247" i="18"/>
  <c r="G2248" i="18"/>
  <c r="G2249" i="18"/>
  <c r="G2250" i="18"/>
  <c r="G2251" i="18"/>
  <c r="G2252" i="18"/>
  <c r="G2253" i="18"/>
  <c r="G2254" i="18"/>
  <c r="G2255" i="18"/>
  <c r="G2256" i="18"/>
  <c r="G2257" i="18"/>
  <c r="G2258" i="18"/>
  <c r="G2259" i="18"/>
  <c r="G2260" i="18"/>
  <c r="G2261" i="18"/>
  <c r="G2262" i="18"/>
  <c r="G2263" i="18"/>
  <c r="G2264" i="18"/>
  <c r="G2265" i="18"/>
  <c r="G2266" i="18"/>
  <c r="G2267" i="18"/>
  <c r="G2268" i="18"/>
  <c r="G2269" i="18"/>
  <c r="G2270" i="18"/>
  <c r="G2271" i="18"/>
  <c r="G2272" i="18"/>
  <c r="G2273" i="18"/>
  <c r="G2274" i="18"/>
  <c r="G2275" i="18"/>
  <c r="G2276" i="18"/>
  <c r="G2277" i="18"/>
  <c r="G2278" i="18"/>
  <c r="G2279" i="18"/>
  <c r="G2280" i="18"/>
  <c r="G2281" i="18"/>
  <c r="G2282" i="18"/>
  <c r="G2283" i="18"/>
  <c r="G2284" i="18"/>
  <c r="G2285" i="18"/>
  <c r="G2286" i="18"/>
  <c r="G2287" i="18"/>
  <c r="G2288" i="18"/>
  <c r="G2289" i="18"/>
  <c r="G2290" i="18"/>
  <c r="G2291" i="18"/>
  <c r="G2292" i="18"/>
  <c r="G2293" i="18"/>
  <c r="G2294" i="18"/>
  <c r="G2295" i="18"/>
  <c r="G2296" i="18"/>
  <c r="G2297" i="18"/>
  <c r="G2298" i="18"/>
  <c r="G2299" i="18"/>
  <c r="G2300" i="18"/>
  <c r="G2301" i="18"/>
  <c r="G2302" i="18"/>
  <c r="G2303" i="18"/>
  <c r="G2304" i="18"/>
  <c r="G2305" i="18"/>
  <c r="G2306" i="18"/>
  <c r="G2307" i="18"/>
  <c r="G2308" i="18"/>
  <c r="G2309" i="18"/>
  <c r="G2310" i="18"/>
  <c r="G2311" i="18"/>
  <c r="G2312" i="18"/>
  <c r="G2313" i="18"/>
  <c r="G2314" i="18"/>
  <c r="G2315" i="18"/>
  <c r="G2316" i="18"/>
  <c r="G2317" i="18"/>
  <c r="G2318" i="18"/>
  <c r="G2319" i="18"/>
  <c r="G2320" i="18"/>
  <c r="G2321" i="18"/>
  <c r="G2322" i="18"/>
  <c r="G2323" i="18"/>
  <c r="G2324" i="18"/>
  <c r="G2325" i="18"/>
  <c r="G2326" i="18"/>
  <c r="G2327" i="18"/>
  <c r="G2328" i="18"/>
  <c r="G2329" i="18"/>
  <c r="G2330" i="18"/>
  <c r="G2331" i="18"/>
  <c r="G2332" i="18"/>
  <c r="G2333" i="18"/>
  <c r="G2334" i="18"/>
  <c r="G2335" i="18"/>
  <c r="G2336" i="18"/>
  <c r="G2337" i="18"/>
  <c r="G2338" i="18"/>
  <c r="G2339" i="18"/>
  <c r="G2340" i="18"/>
  <c r="G2341" i="18"/>
  <c r="G2342" i="18"/>
  <c r="G2343" i="18"/>
  <c r="G2344" i="18"/>
  <c r="G2345" i="18"/>
  <c r="G2346" i="18"/>
  <c r="G2347" i="18"/>
  <c r="G2348" i="18"/>
  <c r="G2349" i="18"/>
  <c r="G2350" i="18"/>
  <c r="G2351" i="18"/>
  <c r="G2352" i="18"/>
  <c r="G2353" i="18"/>
  <c r="G2354" i="18"/>
  <c r="G2355" i="18"/>
  <c r="G2356" i="18"/>
  <c r="G2357" i="18"/>
  <c r="G2358" i="18"/>
  <c r="G2359" i="18"/>
  <c r="G2360" i="18"/>
  <c r="G2361" i="18"/>
  <c r="G2362" i="18"/>
  <c r="G2363" i="18"/>
  <c r="G2364" i="18"/>
  <c r="G2365" i="18"/>
  <c r="G2366" i="18"/>
  <c r="G2367" i="18"/>
  <c r="G2368" i="18"/>
  <c r="G2369" i="18"/>
  <c r="G2370" i="18"/>
  <c r="G2371" i="18"/>
  <c r="G2372" i="18"/>
  <c r="G2373" i="18"/>
  <c r="G2374" i="18"/>
  <c r="G2375" i="18"/>
  <c r="G2376" i="18"/>
  <c r="G2377" i="18"/>
  <c r="G2378" i="18"/>
  <c r="G2379" i="18"/>
  <c r="G2380" i="18"/>
  <c r="G2381" i="18"/>
  <c r="G2382" i="18"/>
  <c r="G2383" i="18"/>
  <c r="G2384" i="18"/>
  <c r="G2385" i="18"/>
  <c r="G2386" i="18"/>
  <c r="G2387" i="18"/>
  <c r="G2388" i="18"/>
  <c r="G2389" i="18"/>
  <c r="G2390" i="18"/>
  <c r="G2391" i="18"/>
  <c r="G2392" i="18"/>
  <c r="G2393" i="18"/>
  <c r="G2394" i="18"/>
  <c r="G2395" i="18"/>
  <c r="G2396" i="18"/>
  <c r="G2397" i="18"/>
  <c r="G2398" i="18"/>
  <c r="G2399" i="18"/>
  <c r="G2400" i="18"/>
  <c r="G2401" i="18"/>
  <c r="G2402" i="18"/>
  <c r="G2403" i="18"/>
  <c r="G2404" i="18"/>
  <c r="G2405" i="18"/>
  <c r="G2406" i="18"/>
  <c r="G2407" i="18"/>
  <c r="G2408" i="18"/>
  <c r="G2409" i="18"/>
  <c r="G2410" i="18"/>
  <c r="G2411" i="18"/>
  <c r="G2412" i="18"/>
  <c r="G2413" i="18"/>
  <c r="G2414" i="18"/>
  <c r="G2415" i="18"/>
  <c r="G2416" i="18"/>
  <c r="G2417" i="18"/>
  <c r="G2418" i="18"/>
  <c r="G2419" i="18"/>
  <c r="G2420" i="18"/>
  <c r="G2421" i="18"/>
  <c r="G2422" i="18"/>
  <c r="G2423" i="18"/>
  <c r="G2424" i="18"/>
  <c r="G2425" i="18"/>
  <c r="G2426" i="18"/>
  <c r="G2427" i="18"/>
  <c r="G2428" i="18"/>
  <c r="G2429" i="18"/>
  <c r="G2430" i="18"/>
  <c r="G2431" i="18"/>
  <c r="G2432" i="18"/>
  <c r="G2433" i="18"/>
  <c r="G2434" i="18"/>
  <c r="G2435" i="18"/>
  <c r="G2436" i="18"/>
  <c r="G2437" i="18"/>
  <c r="G2438" i="18"/>
  <c r="G2439" i="18"/>
  <c r="G2440" i="18"/>
  <c r="G2441" i="18"/>
  <c r="G2442" i="18"/>
  <c r="G2443" i="18"/>
  <c r="G2444" i="18"/>
  <c r="G2445" i="18"/>
  <c r="G2446" i="18"/>
  <c r="G2447" i="18"/>
  <c r="G2448" i="18"/>
  <c r="G2449" i="18"/>
  <c r="G2450" i="18"/>
  <c r="G2451" i="18"/>
  <c r="G2452" i="18"/>
  <c r="G2453" i="18"/>
  <c r="G2454" i="18"/>
  <c r="G2455" i="18"/>
  <c r="G2456" i="18"/>
  <c r="G2457" i="18"/>
  <c r="G2458" i="18"/>
  <c r="G2459" i="18"/>
  <c r="G2460" i="18"/>
  <c r="G2461" i="18"/>
  <c r="G2462" i="18"/>
  <c r="G2463" i="18"/>
  <c r="G2464" i="18"/>
  <c r="G2465" i="18"/>
  <c r="G2466" i="18"/>
  <c r="G2467" i="18"/>
  <c r="G2468" i="18"/>
  <c r="G2469" i="18"/>
  <c r="G2470" i="18"/>
  <c r="G2471" i="18"/>
  <c r="G2472" i="18"/>
  <c r="G2473" i="18"/>
  <c r="G2474" i="18"/>
  <c r="G2475" i="18"/>
  <c r="G2476" i="18"/>
  <c r="G2477" i="18"/>
  <c r="G2478" i="18"/>
  <c r="G2479" i="18"/>
  <c r="G2480" i="18"/>
  <c r="G2481" i="18"/>
  <c r="G2482" i="18"/>
  <c r="G2483" i="18"/>
  <c r="G2484" i="18"/>
  <c r="G2485" i="18"/>
  <c r="G2486" i="18"/>
  <c r="G2487" i="18"/>
  <c r="G2488" i="18"/>
  <c r="G2489" i="18"/>
  <c r="G2490" i="18"/>
  <c r="G2491" i="18"/>
  <c r="G2492" i="18"/>
  <c r="G2493" i="18"/>
  <c r="G2494" i="18"/>
  <c r="G2495" i="18"/>
  <c r="G2496" i="18"/>
  <c r="G2497" i="18"/>
  <c r="G2498" i="18"/>
  <c r="G2499" i="18"/>
  <c r="G2500" i="18"/>
  <c r="G2501" i="18"/>
  <c r="G2502" i="18"/>
  <c r="G2503" i="18"/>
  <c r="G2504" i="18"/>
  <c r="G2505" i="18"/>
  <c r="G2506" i="18"/>
  <c r="G2507" i="18"/>
  <c r="G2508" i="18"/>
  <c r="G2509" i="18"/>
  <c r="G2510" i="18"/>
  <c r="G2511" i="18"/>
  <c r="G2512" i="18"/>
  <c r="G2513" i="18"/>
  <c r="G2514" i="18"/>
  <c r="G2515" i="18"/>
  <c r="G2516" i="18"/>
  <c r="G2517" i="18"/>
  <c r="G2518" i="18"/>
  <c r="G2519" i="18"/>
  <c r="G2520" i="18"/>
  <c r="G2521" i="18"/>
  <c r="G2522" i="18"/>
  <c r="G2523" i="18"/>
  <c r="G2524" i="18"/>
  <c r="G2525" i="18"/>
  <c r="G2526" i="18"/>
  <c r="G2527" i="18"/>
  <c r="G2528" i="18"/>
  <c r="G2529" i="18"/>
  <c r="G2530" i="18"/>
  <c r="G2531" i="18"/>
  <c r="G2532" i="18"/>
  <c r="G2533" i="18"/>
  <c r="G2534" i="18"/>
  <c r="G2535" i="18"/>
  <c r="G2536" i="18"/>
  <c r="G2537" i="18"/>
  <c r="G2538" i="18"/>
  <c r="G2539" i="18"/>
  <c r="G2540" i="18"/>
  <c r="G2541" i="18"/>
  <c r="G2542" i="18"/>
  <c r="G2543" i="18"/>
  <c r="G2544" i="18"/>
  <c r="G2545" i="18"/>
  <c r="G2546" i="18"/>
  <c r="G2547" i="18"/>
  <c r="G2548" i="18"/>
  <c r="G2549" i="18"/>
  <c r="G2550" i="18"/>
  <c r="G2551" i="18"/>
  <c r="G2552" i="18"/>
  <c r="G2553" i="18"/>
  <c r="G2554" i="18"/>
  <c r="G2555" i="18"/>
  <c r="G2556" i="18"/>
  <c r="G2557" i="18"/>
  <c r="G2558" i="18"/>
  <c r="G2559" i="18"/>
  <c r="G2560" i="18"/>
  <c r="G2561" i="18"/>
  <c r="G2562" i="18"/>
  <c r="G2563" i="18"/>
  <c r="G2564" i="18"/>
  <c r="G2565" i="18"/>
  <c r="G2566" i="18"/>
  <c r="G2567" i="18"/>
  <c r="G2568" i="18"/>
  <c r="G2569" i="18"/>
  <c r="G2570" i="18"/>
  <c r="G2571" i="18"/>
  <c r="G2572" i="18"/>
  <c r="G2573" i="18"/>
  <c r="G2574" i="18"/>
  <c r="G2575" i="18"/>
  <c r="G2576" i="18"/>
  <c r="G2577" i="18"/>
  <c r="G2578" i="18"/>
  <c r="G2579" i="18"/>
  <c r="G2580" i="18"/>
  <c r="G2581" i="18"/>
  <c r="G2582" i="18"/>
  <c r="G2583" i="18"/>
  <c r="G2584" i="18"/>
  <c r="G2585" i="18"/>
  <c r="G2586" i="18"/>
  <c r="G2587" i="18"/>
  <c r="G2588" i="18"/>
  <c r="G2589" i="18"/>
  <c r="G2590" i="18"/>
  <c r="G2591" i="18"/>
  <c r="G2592" i="18"/>
  <c r="G2593" i="18"/>
  <c r="G2594" i="18"/>
  <c r="G2595" i="18"/>
  <c r="G2596" i="18"/>
  <c r="G2597" i="18"/>
  <c r="G2598" i="18"/>
  <c r="G2599" i="18"/>
  <c r="G2600" i="18"/>
  <c r="G2601" i="18"/>
  <c r="G2602" i="18"/>
  <c r="G2603" i="18"/>
  <c r="G2604" i="18"/>
  <c r="G2605" i="18"/>
  <c r="G2606" i="18"/>
  <c r="G2607" i="18"/>
  <c r="G2608" i="18"/>
  <c r="G2609" i="18"/>
  <c r="G2610" i="18"/>
  <c r="G2611" i="18"/>
  <c r="G2612" i="18"/>
  <c r="G2613" i="18"/>
  <c r="G2614" i="18"/>
  <c r="G2615" i="18"/>
  <c r="G2616" i="18"/>
  <c r="G2617" i="18"/>
  <c r="G2618" i="18"/>
  <c r="G2619" i="18"/>
  <c r="G2620" i="18"/>
  <c r="G2621" i="18"/>
  <c r="G2622" i="18"/>
  <c r="G2623" i="18"/>
  <c r="G2624" i="18"/>
  <c r="G2625" i="18"/>
  <c r="G2626" i="18"/>
  <c r="G2627" i="18"/>
  <c r="G2628" i="18"/>
  <c r="G2629" i="18"/>
  <c r="G2630" i="18"/>
  <c r="G2631" i="18"/>
  <c r="G2632" i="18"/>
  <c r="G2633" i="18"/>
  <c r="G2634" i="18"/>
  <c r="G2635" i="18"/>
  <c r="G2636" i="18"/>
  <c r="G2637" i="18"/>
  <c r="G2638" i="18"/>
  <c r="G2639" i="18"/>
  <c r="G2640" i="18"/>
  <c r="G2641" i="18"/>
  <c r="G2642" i="18"/>
  <c r="G2643" i="18"/>
  <c r="G2644" i="18"/>
  <c r="G2645" i="18"/>
  <c r="G2646" i="18"/>
  <c r="G2647" i="18"/>
  <c r="G2648" i="18"/>
  <c r="G2649" i="18"/>
  <c r="G2650" i="18"/>
  <c r="G2651" i="18"/>
  <c r="G2652" i="18"/>
  <c r="G2653" i="18"/>
  <c r="G2654" i="18"/>
  <c r="G2655" i="18"/>
  <c r="G2656" i="18"/>
  <c r="G2657" i="18"/>
  <c r="G2658" i="18"/>
  <c r="G2659" i="18"/>
  <c r="G2660" i="18"/>
  <c r="G2661" i="18"/>
  <c r="G2662" i="18"/>
  <c r="G2663" i="18"/>
  <c r="G2664" i="18"/>
  <c r="G2665" i="18"/>
  <c r="G2666" i="18"/>
  <c r="G2667" i="18"/>
  <c r="G2668" i="18"/>
  <c r="G2669" i="18"/>
  <c r="G2670" i="18"/>
  <c r="G2671" i="18"/>
  <c r="G2672" i="18"/>
  <c r="G2673" i="18"/>
  <c r="G2674" i="18"/>
  <c r="G2675" i="18"/>
  <c r="G2676" i="18"/>
  <c r="G2677" i="18"/>
  <c r="G2678" i="18"/>
  <c r="G2679" i="18"/>
  <c r="G2680" i="18"/>
  <c r="G2681" i="18"/>
  <c r="G2682" i="18"/>
  <c r="G2683" i="18"/>
  <c r="G2684" i="18"/>
  <c r="G2685" i="18"/>
  <c r="G2686" i="18"/>
  <c r="G2687" i="18"/>
  <c r="G2688" i="18"/>
  <c r="G2689" i="18"/>
  <c r="G2690" i="18"/>
  <c r="G2691" i="18"/>
  <c r="G2692" i="18"/>
  <c r="G2693" i="18"/>
  <c r="G2694" i="18"/>
  <c r="G2695" i="18"/>
  <c r="G2696" i="18"/>
  <c r="G2697" i="18"/>
  <c r="G2698" i="18"/>
  <c r="G2699" i="18"/>
  <c r="G2700" i="18"/>
  <c r="G2701" i="18"/>
  <c r="G2702" i="18"/>
  <c r="G2703" i="18"/>
  <c r="G2704" i="18"/>
  <c r="G2705" i="18"/>
  <c r="G2706" i="18"/>
  <c r="G2707" i="18"/>
  <c r="G2708" i="18"/>
  <c r="G2709" i="18"/>
  <c r="G2710" i="18"/>
  <c r="G2711" i="18"/>
  <c r="G2712" i="18"/>
  <c r="G2713" i="18"/>
  <c r="G2714" i="18"/>
  <c r="G2715" i="18"/>
  <c r="G2716" i="18"/>
  <c r="G2717" i="18"/>
  <c r="G2718" i="18"/>
  <c r="G2719" i="18"/>
  <c r="G2720" i="18"/>
  <c r="G2721" i="18"/>
  <c r="G2722" i="18"/>
  <c r="G2723" i="18"/>
  <c r="G2724" i="18"/>
  <c r="G2725" i="18"/>
  <c r="G2726" i="18"/>
  <c r="G2727" i="18"/>
  <c r="G2728" i="18"/>
  <c r="G2729" i="18"/>
  <c r="G2730" i="18"/>
  <c r="G2731" i="18"/>
  <c r="G2732" i="18"/>
  <c r="G2733" i="18"/>
  <c r="G2734" i="18"/>
  <c r="G2735" i="18"/>
  <c r="G2736" i="18"/>
  <c r="G2737" i="18"/>
  <c r="G2738" i="18"/>
  <c r="G2739" i="18"/>
  <c r="G2740" i="18"/>
  <c r="G2741" i="18"/>
  <c r="G2742" i="18"/>
  <c r="G2743" i="18"/>
  <c r="G2744" i="18"/>
  <c r="G2745" i="18"/>
  <c r="G2746" i="18"/>
  <c r="G2747" i="18"/>
  <c r="G2748" i="18"/>
  <c r="G2749" i="18"/>
  <c r="G2750" i="18"/>
  <c r="G2751" i="18"/>
  <c r="G2752" i="18"/>
  <c r="G2753" i="18"/>
  <c r="G2754" i="18"/>
  <c r="G2755" i="18"/>
  <c r="G2756" i="18"/>
  <c r="G2757" i="18"/>
  <c r="G2758" i="18"/>
  <c r="G2759" i="18"/>
  <c r="G2760" i="18"/>
  <c r="G2761" i="18"/>
  <c r="G2762" i="18"/>
  <c r="G2763" i="18"/>
  <c r="G2764" i="18"/>
  <c r="G2765" i="18"/>
  <c r="G2766" i="18"/>
  <c r="G2767" i="18"/>
  <c r="G2768" i="18"/>
  <c r="G2769" i="18"/>
  <c r="G2770" i="18"/>
  <c r="G2771" i="18"/>
  <c r="G2772" i="18"/>
  <c r="G2773" i="18"/>
  <c r="G2774" i="18"/>
  <c r="G2775" i="18"/>
  <c r="G2776" i="18"/>
  <c r="G2777" i="18"/>
  <c r="G2778" i="18"/>
  <c r="G2779" i="18"/>
  <c r="G2780" i="18"/>
  <c r="G2781" i="18"/>
  <c r="G2782" i="18"/>
  <c r="G2783" i="18"/>
  <c r="G2784" i="18"/>
  <c r="G2785" i="18"/>
  <c r="G2786" i="18"/>
  <c r="G2787" i="18"/>
  <c r="G2788" i="18"/>
  <c r="G2789" i="18"/>
  <c r="G2790" i="18"/>
  <c r="G2791" i="18"/>
  <c r="G2792" i="18"/>
  <c r="G2793" i="18"/>
  <c r="G2794" i="18"/>
  <c r="G2795" i="18"/>
  <c r="G2796" i="18"/>
  <c r="G2797" i="18"/>
  <c r="G2798" i="18"/>
  <c r="G2799" i="18"/>
  <c r="G2800" i="18"/>
  <c r="G2801" i="18"/>
  <c r="G2802" i="18"/>
  <c r="G2803" i="18"/>
  <c r="G2804" i="18"/>
  <c r="G2805" i="18"/>
  <c r="G2806" i="18"/>
  <c r="G2807" i="18"/>
  <c r="G2808" i="18"/>
  <c r="G2809" i="18"/>
  <c r="G2810" i="18"/>
  <c r="G2811" i="18"/>
  <c r="G2812" i="18"/>
  <c r="G2813" i="18"/>
  <c r="G2814" i="18"/>
  <c r="G2815" i="18"/>
  <c r="G2816" i="18"/>
  <c r="G2817" i="18"/>
  <c r="G2818" i="18"/>
  <c r="G2819" i="18"/>
  <c r="G2820" i="18"/>
  <c r="G2821" i="18"/>
  <c r="G2822" i="18"/>
  <c r="G2823" i="18"/>
  <c r="G2824" i="18"/>
  <c r="G2825" i="18"/>
  <c r="G2826" i="18"/>
  <c r="G2827" i="18"/>
  <c r="G2828" i="18"/>
  <c r="G2829" i="18"/>
  <c r="G2830" i="18"/>
  <c r="G2831" i="18"/>
  <c r="G2832" i="18"/>
  <c r="G2833" i="18"/>
  <c r="G2834" i="18"/>
  <c r="G2835" i="18"/>
  <c r="G2836" i="18"/>
  <c r="G2837" i="18"/>
  <c r="G2838" i="18"/>
  <c r="G2839" i="18"/>
  <c r="G2840" i="18"/>
  <c r="G2841" i="18"/>
  <c r="G2842" i="18"/>
  <c r="G2843" i="18"/>
  <c r="G2844" i="18"/>
  <c r="G2845" i="18"/>
  <c r="G2846" i="18"/>
  <c r="G2847" i="18"/>
  <c r="G2848" i="18"/>
  <c r="G2849" i="18"/>
  <c r="G2850" i="18"/>
  <c r="G2851" i="18"/>
  <c r="G2852" i="18"/>
  <c r="G2853" i="18"/>
  <c r="G2854" i="18"/>
  <c r="G2855" i="18"/>
  <c r="G2856" i="18"/>
  <c r="G2857" i="18"/>
  <c r="G2858" i="18"/>
  <c r="G2859" i="18"/>
  <c r="G2860" i="18"/>
  <c r="G2861" i="18"/>
  <c r="G2862" i="18"/>
  <c r="G2863" i="18"/>
  <c r="G2864" i="18"/>
  <c r="G2865" i="18"/>
  <c r="G2866" i="18"/>
  <c r="G2867" i="18"/>
  <c r="G2868" i="18"/>
  <c r="G2869" i="18"/>
  <c r="G2870" i="18"/>
  <c r="G2871" i="18"/>
  <c r="G2872" i="18"/>
  <c r="G2873" i="18"/>
  <c r="G2874" i="18"/>
  <c r="G2875" i="18"/>
  <c r="G2876" i="18"/>
  <c r="G2877" i="18"/>
  <c r="G2878" i="18"/>
  <c r="G2879" i="18"/>
  <c r="G2880" i="18"/>
  <c r="G2881" i="18"/>
  <c r="G2882" i="18"/>
  <c r="G2883" i="18"/>
  <c r="G2884" i="18"/>
  <c r="G2885" i="18"/>
  <c r="G2886" i="18"/>
  <c r="G2887" i="18"/>
  <c r="G2888" i="18"/>
  <c r="G2889" i="18"/>
  <c r="G2890" i="18"/>
  <c r="G2891" i="18"/>
  <c r="G2892" i="18"/>
  <c r="G2893" i="18"/>
  <c r="G2894" i="18"/>
  <c r="G2895" i="18"/>
  <c r="G2896" i="18"/>
  <c r="G2897" i="18"/>
  <c r="G2898" i="18"/>
  <c r="G2899" i="18"/>
  <c r="G2900" i="18"/>
  <c r="G2901" i="18"/>
  <c r="G2902" i="18"/>
  <c r="G2903" i="18"/>
  <c r="G2904" i="18"/>
  <c r="G2905" i="18"/>
  <c r="G2906" i="18"/>
  <c r="G2907" i="18"/>
  <c r="G2908" i="18"/>
  <c r="G2909" i="18"/>
  <c r="G2910" i="18"/>
  <c r="G2911" i="18"/>
  <c r="G2912" i="18"/>
  <c r="G2913" i="18"/>
  <c r="G2914" i="18"/>
  <c r="G2915" i="18"/>
  <c r="G2916" i="18"/>
  <c r="G2917" i="18"/>
  <c r="G2918" i="18"/>
  <c r="G2919" i="18"/>
  <c r="G2920" i="18"/>
  <c r="G2921" i="18"/>
  <c r="G2922" i="18"/>
  <c r="G2923" i="18"/>
  <c r="G2924" i="18"/>
  <c r="G2925" i="18"/>
  <c r="G2926" i="18"/>
  <c r="G2927" i="18"/>
  <c r="G2928" i="18"/>
  <c r="G2929" i="18"/>
  <c r="G2930" i="18"/>
  <c r="G2931" i="18"/>
  <c r="G2932" i="18"/>
  <c r="G2933" i="18"/>
  <c r="G2934" i="18"/>
  <c r="G2935" i="18"/>
  <c r="G2936" i="18"/>
  <c r="G2937" i="18"/>
  <c r="G2938" i="18"/>
  <c r="G2939" i="18"/>
  <c r="G2940" i="18"/>
  <c r="G2941" i="18"/>
  <c r="G2942" i="18"/>
  <c r="G2943" i="18"/>
  <c r="G2944" i="18"/>
  <c r="G2945" i="18"/>
  <c r="G2946" i="18"/>
  <c r="G2947" i="18"/>
  <c r="G2948" i="18"/>
  <c r="G2949" i="18"/>
  <c r="G2950" i="18"/>
  <c r="G2951" i="18"/>
  <c r="G2952" i="18"/>
  <c r="G2953" i="18"/>
  <c r="G2954" i="18"/>
  <c r="G2955" i="18"/>
  <c r="G2956" i="18"/>
  <c r="G2957" i="18"/>
  <c r="G2958" i="18"/>
  <c r="G2959" i="18"/>
  <c r="G2960" i="18"/>
  <c r="G2961" i="18"/>
  <c r="G2962" i="18"/>
  <c r="G2963" i="18"/>
  <c r="G2964" i="18"/>
  <c r="G2965" i="18"/>
  <c r="G2966" i="18"/>
  <c r="G2967" i="18"/>
  <c r="G2968" i="18"/>
  <c r="G2969" i="18"/>
  <c r="G2970" i="18"/>
  <c r="G2971" i="18"/>
  <c r="G2972" i="18"/>
  <c r="G2973" i="18"/>
  <c r="G2974" i="18"/>
  <c r="G2975" i="18"/>
  <c r="G2976" i="18"/>
  <c r="G2977" i="18"/>
  <c r="G2978" i="18"/>
  <c r="G2979" i="18"/>
  <c r="G2980" i="18"/>
  <c r="G2981" i="18"/>
  <c r="G2982" i="18"/>
  <c r="G2983" i="18"/>
  <c r="G2984" i="18"/>
  <c r="G2985" i="18"/>
  <c r="G2986" i="18"/>
  <c r="G2987" i="18"/>
  <c r="G2988" i="18"/>
  <c r="G2989" i="18"/>
  <c r="G2990" i="18"/>
  <c r="G2991" i="18"/>
  <c r="G2992" i="18"/>
  <c r="G2993" i="18"/>
  <c r="G2994" i="18"/>
  <c r="G2995" i="18"/>
  <c r="G2996" i="18"/>
  <c r="G2997" i="18"/>
  <c r="G2998" i="18"/>
  <c r="G2999" i="18"/>
  <c r="G3000" i="18"/>
  <c r="G3001" i="18"/>
  <c r="G3002" i="18"/>
  <c r="G3003" i="18"/>
  <c r="G3004" i="18"/>
  <c r="G3005" i="18"/>
  <c r="G3006" i="18"/>
  <c r="G3007" i="18"/>
  <c r="G3008" i="18"/>
  <c r="G3009" i="18"/>
  <c r="G3010" i="18"/>
  <c r="G3011" i="18"/>
  <c r="G3012" i="18"/>
  <c r="G3013" i="18"/>
  <c r="G3014" i="18"/>
  <c r="G3015" i="18"/>
  <c r="G3016" i="18"/>
  <c r="G3017" i="18"/>
  <c r="G3018" i="18"/>
  <c r="G3019" i="18"/>
  <c r="G3020" i="18"/>
  <c r="G3021" i="18"/>
  <c r="G3022" i="18"/>
  <c r="G3023" i="18"/>
  <c r="G3024" i="18"/>
  <c r="G3025" i="18"/>
  <c r="G3026" i="18"/>
  <c r="G3027" i="18"/>
  <c r="G3028" i="18"/>
  <c r="G3029" i="18"/>
  <c r="G3030" i="18"/>
  <c r="G3031" i="18"/>
  <c r="G3032" i="18"/>
  <c r="G3033" i="18"/>
  <c r="G3034" i="18"/>
  <c r="G3035" i="18"/>
  <c r="G3036" i="18"/>
  <c r="G3037" i="18"/>
  <c r="G3038" i="18"/>
  <c r="G3039" i="18"/>
  <c r="G3040" i="18"/>
  <c r="G3041" i="18"/>
  <c r="G3042" i="18"/>
  <c r="G3043" i="18"/>
  <c r="G3044" i="18"/>
  <c r="G3045" i="18"/>
  <c r="G2" i="18"/>
  <c r="A3" i="21"/>
  <c r="H2" i="9" l="1"/>
  <c r="H3" i="9"/>
  <c r="I3" i="9" s="1"/>
  <c r="H4" i="9"/>
  <c r="I4" i="9" s="1"/>
  <c r="H5" i="9"/>
  <c r="I5" i="9" s="1"/>
  <c r="H6" i="9"/>
  <c r="I6" i="9" s="1"/>
  <c r="H7" i="9"/>
  <c r="I7" i="9" s="1"/>
  <c r="H8" i="9"/>
  <c r="I8" i="9" s="1"/>
  <c r="H9" i="9"/>
  <c r="I9" i="9" s="1"/>
  <c r="H10" i="9"/>
  <c r="I10" i="9" s="1"/>
  <c r="H11" i="9"/>
  <c r="I11" i="9" s="1"/>
  <c r="H12" i="9"/>
  <c r="I12" i="9" s="1"/>
  <c r="H13" i="9"/>
  <c r="I13" i="9" s="1"/>
  <c r="H14" i="9"/>
  <c r="I14" i="9" s="1"/>
  <c r="H15" i="9"/>
  <c r="I15" i="9" s="1"/>
  <c r="H16" i="9"/>
  <c r="I16" i="9" s="1"/>
  <c r="H17" i="9"/>
  <c r="I17" i="9" s="1"/>
  <c r="H18" i="9"/>
  <c r="I18" i="9" s="1"/>
  <c r="H19" i="9"/>
  <c r="I19" i="9" s="1"/>
  <c r="H20" i="9"/>
  <c r="I20" i="9" s="1"/>
  <c r="H21" i="9"/>
  <c r="I21" i="9" s="1"/>
  <c r="H22" i="9"/>
  <c r="I22" i="9" s="1"/>
  <c r="H23" i="9"/>
  <c r="I23" i="9" s="1"/>
  <c r="H24" i="9"/>
  <c r="I24" i="9" s="1"/>
  <c r="H25" i="9"/>
  <c r="I25" i="9" s="1"/>
  <c r="H26" i="9"/>
  <c r="I26" i="9" s="1"/>
  <c r="H27" i="9"/>
  <c r="I27" i="9" s="1"/>
  <c r="H28" i="9"/>
  <c r="I28" i="9" s="1"/>
  <c r="H29" i="9"/>
  <c r="I29" i="9" s="1"/>
  <c r="H30" i="9"/>
  <c r="I30" i="9" s="1"/>
  <c r="H31" i="9"/>
  <c r="I31" i="9" s="1"/>
  <c r="H32" i="9"/>
  <c r="I32" i="9" s="1"/>
  <c r="H33" i="9"/>
  <c r="I33" i="9" s="1"/>
  <c r="H34" i="9"/>
  <c r="I34" i="9" s="1"/>
  <c r="H35" i="9"/>
  <c r="I35" i="9" s="1"/>
  <c r="H36" i="9"/>
  <c r="I36" i="9" s="1"/>
  <c r="H37" i="9"/>
  <c r="I37" i="9" s="1"/>
  <c r="H38" i="9"/>
  <c r="I38" i="9" s="1"/>
  <c r="H39" i="9"/>
  <c r="I39" i="9" s="1"/>
  <c r="H40" i="9"/>
  <c r="I40" i="9" s="1"/>
  <c r="H41" i="9"/>
  <c r="I41" i="9" s="1"/>
  <c r="H42" i="9"/>
  <c r="I42" i="9" s="1"/>
  <c r="H43" i="9"/>
  <c r="I43" i="9" s="1"/>
  <c r="H44" i="9"/>
  <c r="I44" i="9" s="1"/>
  <c r="H45" i="9"/>
  <c r="I45" i="9" s="1"/>
  <c r="H46" i="9"/>
  <c r="I46" i="9" s="1"/>
  <c r="H47" i="9"/>
  <c r="I47" i="9" s="1"/>
  <c r="H48" i="9"/>
  <c r="I48" i="9" s="1"/>
  <c r="H49" i="9"/>
  <c r="I49" i="9" s="1"/>
  <c r="H50" i="9"/>
  <c r="I50" i="9" s="1"/>
  <c r="H51" i="9"/>
  <c r="I51" i="9" s="1"/>
  <c r="H52" i="9"/>
  <c r="I52" i="9" s="1"/>
  <c r="H53" i="9"/>
  <c r="I53" i="9" s="1"/>
  <c r="H54" i="9"/>
  <c r="I54" i="9" s="1"/>
  <c r="H55" i="9"/>
  <c r="I55" i="9" s="1"/>
  <c r="H56" i="9"/>
  <c r="I56" i="9" s="1"/>
  <c r="H57" i="9"/>
  <c r="I57" i="9" s="1"/>
  <c r="H58" i="9"/>
  <c r="I58" i="9" s="1"/>
  <c r="H59" i="9"/>
  <c r="I59" i="9" s="1"/>
  <c r="H60" i="9"/>
  <c r="I60" i="9" s="1"/>
  <c r="H61" i="9"/>
  <c r="I61" i="9" s="1"/>
  <c r="H62" i="9"/>
  <c r="I62" i="9" s="1"/>
  <c r="H63" i="9"/>
  <c r="I63" i="9" s="1"/>
  <c r="H64" i="9"/>
  <c r="I64" i="9" s="1"/>
  <c r="H65" i="9"/>
  <c r="I65" i="9" s="1"/>
  <c r="H66" i="9"/>
  <c r="I66" i="9" s="1"/>
  <c r="H67" i="9"/>
  <c r="I67" i="9" s="1"/>
  <c r="H68" i="9"/>
  <c r="I68" i="9" s="1"/>
  <c r="H69" i="9"/>
  <c r="I69" i="9" s="1"/>
  <c r="H70" i="9"/>
  <c r="I70" i="9" s="1"/>
  <c r="H71" i="9"/>
  <c r="I71" i="9" s="1"/>
  <c r="H72" i="9"/>
  <c r="I72" i="9" s="1"/>
  <c r="H73" i="9"/>
  <c r="I73" i="9" s="1"/>
  <c r="H74" i="9"/>
  <c r="I74" i="9" s="1"/>
  <c r="H75" i="9"/>
  <c r="I75" i="9" s="1"/>
  <c r="H76" i="9"/>
  <c r="I76" i="9" s="1"/>
  <c r="H77" i="9"/>
  <c r="I77" i="9" s="1"/>
  <c r="H78" i="9"/>
  <c r="I78" i="9" s="1"/>
  <c r="H79" i="9"/>
  <c r="I79" i="9" s="1"/>
  <c r="H80" i="9"/>
  <c r="I80" i="9" s="1"/>
  <c r="H81" i="9"/>
  <c r="I81" i="9" s="1"/>
  <c r="H82" i="9"/>
  <c r="I82" i="9" s="1"/>
  <c r="H83" i="9"/>
  <c r="I83" i="9" s="1"/>
  <c r="H84" i="9"/>
  <c r="I84" i="9" s="1"/>
  <c r="H85" i="9"/>
  <c r="I85" i="9" s="1"/>
  <c r="H86" i="9"/>
  <c r="I86" i="9" s="1"/>
  <c r="H87" i="9"/>
  <c r="I87" i="9" s="1"/>
  <c r="H88" i="9"/>
  <c r="I88" i="9" s="1"/>
  <c r="H89" i="9"/>
  <c r="I89" i="9" s="1"/>
  <c r="H90" i="9"/>
  <c r="I90" i="9" s="1"/>
  <c r="H91" i="9"/>
  <c r="I91" i="9" s="1"/>
  <c r="H92" i="9"/>
  <c r="I92" i="9" s="1"/>
  <c r="H93" i="9"/>
  <c r="I93" i="9" s="1"/>
  <c r="H94" i="9"/>
  <c r="I94" i="9" s="1"/>
  <c r="H95" i="9"/>
  <c r="I95" i="9" s="1"/>
  <c r="H96" i="9"/>
  <c r="I96" i="9" s="1"/>
  <c r="H97" i="9"/>
  <c r="I97" i="9" s="1"/>
  <c r="H98" i="9"/>
  <c r="I98" i="9" s="1"/>
  <c r="H99" i="9"/>
  <c r="I99" i="9" s="1"/>
  <c r="H100" i="9"/>
  <c r="I100" i="9" s="1"/>
  <c r="H101" i="9"/>
  <c r="I101" i="9" s="1"/>
  <c r="H102" i="9"/>
  <c r="I102" i="9" s="1"/>
  <c r="H103" i="9"/>
  <c r="I103" i="9" s="1"/>
  <c r="H104" i="9"/>
  <c r="I104" i="9" s="1"/>
  <c r="H105" i="9"/>
  <c r="I105" i="9" s="1"/>
  <c r="H106" i="9"/>
  <c r="I106" i="9" s="1"/>
  <c r="H107" i="9"/>
  <c r="I107" i="9" s="1"/>
  <c r="H108" i="9"/>
  <c r="I108" i="9" s="1"/>
  <c r="H109" i="9"/>
  <c r="I109" i="9" s="1"/>
  <c r="H110" i="9"/>
  <c r="I110" i="9" s="1"/>
  <c r="H111" i="9"/>
  <c r="I111" i="9" s="1"/>
  <c r="H112" i="9"/>
  <c r="I112" i="9" s="1"/>
  <c r="H113" i="9"/>
  <c r="I113" i="9" s="1"/>
  <c r="H114" i="9"/>
  <c r="I114" i="9" s="1"/>
  <c r="H115" i="9"/>
  <c r="I115" i="9" s="1"/>
  <c r="H116" i="9"/>
  <c r="I116" i="9" s="1"/>
  <c r="H117" i="9"/>
  <c r="I117" i="9" s="1"/>
  <c r="H118" i="9"/>
  <c r="I118" i="9" s="1"/>
  <c r="H119" i="9"/>
  <c r="I119" i="9" s="1"/>
  <c r="H120" i="9"/>
  <c r="I120" i="9" s="1"/>
  <c r="H121" i="9"/>
  <c r="I121" i="9" s="1"/>
  <c r="H122" i="9"/>
  <c r="I122" i="9" s="1"/>
  <c r="H123" i="9"/>
  <c r="I123" i="9" s="1"/>
  <c r="H124" i="9"/>
  <c r="I124" i="9" s="1"/>
  <c r="H125" i="9"/>
  <c r="I125" i="9" s="1"/>
  <c r="H126" i="9"/>
  <c r="I126" i="9" s="1"/>
  <c r="H127" i="9"/>
  <c r="I127" i="9" s="1"/>
  <c r="H128" i="9"/>
  <c r="I128" i="9" s="1"/>
  <c r="H129" i="9"/>
  <c r="I129" i="9" s="1"/>
  <c r="H130" i="9"/>
  <c r="I130" i="9" s="1"/>
  <c r="H131" i="9"/>
  <c r="I131" i="9" s="1"/>
  <c r="H132" i="9"/>
  <c r="I132" i="9" s="1"/>
  <c r="H133" i="9"/>
  <c r="I133" i="9" s="1"/>
  <c r="H134" i="9"/>
  <c r="I134" i="9" s="1"/>
  <c r="H135" i="9"/>
  <c r="I135" i="9" s="1"/>
  <c r="H136" i="9"/>
  <c r="I136" i="9" s="1"/>
  <c r="H137" i="9"/>
  <c r="I137" i="9" s="1"/>
  <c r="H138" i="9"/>
  <c r="I138" i="9" s="1"/>
  <c r="H139" i="9"/>
  <c r="I139" i="9" s="1"/>
  <c r="H140" i="9"/>
  <c r="I140" i="9" s="1"/>
  <c r="H141" i="9"/>
  <c r="I141" i="9" s="1"/>
  <c r="H142" i="9"/>
  <c r="I142" i="9" s="1"/>
  <c r="H143" i="9"/>
  <c r="I143" i="9" s="1"/>
  <c r="H144" i="9"/>
  <c r="I144" i="9" s="1"/>
  <c r="H145" i="9"/>
  <c r="I145" i="9" s="1"/>
  <c r="H146" i="9"/>
  <c r="I146" i="9" s="1"/>
  <c r="H147" i="9"/>
  <c r="I147" i="9" s="1"/>
  <c r="H148" i="9"/>
  <c r="I148" i="9" s="1"/>
  <c r="H149" i="9"/>
  <c r="I149" i="9" s="1"/>
  <c r="H150" i="9"/>
  <c r="I150" i="9" s="1"/>
  <c r="H151" i="9"/>
  <c r="I151" i="9" s="1"/>
  <c r="H152" i="9"/>
  <c r="I152" i="9" s="1"/>
  <c r="H153" i="9"/>
  <c r="I153" i="9" s="1"/>
  <c r="H154" i="9"/>
  <c r="I154" i="9" s="1"/>
  <c r="H155" i="9"/>
  <c r="I155" i="9" s="1"/>
  <c r="H156" i="9"/>
  <c r="I156" i="9" s="1"/>
  <c r="H157" i="9"/>
  <c r="I157" i="9" s="1"/>
  <c r="H158" i="9"/>
  <c r="I158" i="9" s="1"/>
  <c r="H159" i="9"/>
  <c r="I159" i="9" s="1"/>
  <c r="H160" i="9"/>
  <c r="I160" i="9" s="1"/>
  <c r="H161" i="9"/>
  <c r="I161" i="9" s="1"/>
  <c r="H162" i="9"/>
  <c r="I162" i="9" s="1"/>
  <c r="H163" i="9"/>
  <c r="I163" i="9" s="1"/>
  <c r="H164" i="9"/>
  <c r="I164" i="9" s="1"/>
  <c r="H165" i="9"/>
  <c r="I165" i="9" s="1"/>
  <c r="H166" i="9"/>
  <c r="I166" i="9" s="1"/>
  <c r="H167" i="9"/>
  <c r="I167" i="9" s="1"/>
  <c r="H168" i="9"/>
  <c r="I168" i="9" s="1"/>
  <c r="H169" i="9"/>
  <c r="I169" i="9" s="1"/>
  <c r="H170" i="9"/>
  <c r="I170" i="9" s="1"/>
  <c r="H171" i="9"/>
  <c r="I171" i="9" s="1"/>
  <c r="H172" i="9"/>
  <c r="I172" i="9" s="1"/>
  <c r="H173" i="9"/>
  <c r="I173" i="9" s="1"/>
  <c r="H174" i="9"/>
  <c r="I174" i="9" s="1"/>
  <c r="H175" i="9"/>
  <c r="I175" i="9" s="1"/>
  <c r="H176" i="9"/>
  <c r="I176" i="9" s="1"/>
  <c r="H177" i="9"/>
  <c r="I177" i="9" s="1"/>
  <c r="H178" i="9"/>
  <c r="I178" i="9" s="1"/>
  <c r="H179" i="9"/>
  <c r="I179" i="9" s="1"/>
  <c r="H180" i="9"/>
  <c r="I180" i="9" s="1"/>
  <c r="H181" i="9"/>
  <c r="I181" i="9" s="1"/>
  <c r="H182" i="9"/>
  <c r="I182" i="9" s="1"/>
  <c r="H183" i="9"/>
  <c r="I183" i="9" s="1"/>
  <c r="H184" i="9"/>
  <c r="I184" i="9" s="1"/>
  <c r="H185" i="9"/>
  <c r="I185" i="9" s="1"/>
  <c r="H186" i="9"/>
  <c r="I186" i="9" s="1"/>
  <c r="H187" i="9"/>
  <c r="I187" i="9" s="1"/>
  <c r="H188" i="9"/>
  <c r="I188" i="9" s="1"/>
  <c r="H189" i="9"/>
  <c r="I189" i="9" s="1"/>
  <c r="H190" i="9"/>
  <c r="I190" i="9" s="1"/>
  <c r="H191" i="9"/>
  <c r="I191" i="9" s="1"/>
  <c r="H192" i="9"/>
  <c r="I192" i="9" s="1"/>
  <c r="H193" i="9"/>
  <c r="I193" i="9" s="1"/>
  <c r="H194" i="9"/>
  <c r="I194" i="9" s="1"/>
  <c r="H195" i="9"/>
  <c r="I195" i="9" s="1"/>
  <c r="H196" i="9"/>
  <c r="I196" i="9" s="1"/>
  <c r="H197" i="9"/>
  <c r="I197" i="9" s="1"/>
  <c r="H198" i="9"/>
  <c r="I198" i="9" s="1"/>
  <c r="H199" i="9"/>
  <c r="I199" i="9" s="1"/>
  <c r="H200" i="9"/>
  <c r="I200" i="9" s="1"/>
  <c r="H201" i="9"/>
  <c r="I201" i="9" s="1"/>
  <c r="H202" i="9"/>
  <c r="I202" i="9" s="1"/>
  <c r="H203" i="9"/>
  <c r="I203" i="9" s="1"/>
  <c r="H204" i="9"/>
  <c r="I204" i="9" s="1"/>
  <c r="H205" i="9"/>
  <c r="I205" i="9" s="1"/>
  <c r="H206" i="9"/>
  <c r="I206" i="9" s="1"/>
  <c r="H207" i="9"/>
  <c r="I207" i="9" s="1"/>
  <c r="H208" i="9"/>
  <c r="I208" i="9" s="1"/>
  <c r="H209" i="9"/>
  <c r="I209" i="9" s="1"/>
  <c r="H210" i="9"/>
  <c r="I210" i="9" s="1"/>
  <c r="H211" i="9"/>
  <c r="I211" i="9" s="1"/>
  <c r="H212" i="9"/>
  <c r="I212" i="9" s="1"/>
  <c r="H213" i="9"/>
  <c r="I213" i="9" s="1"/>
  <c r="H214" i="9"/>
  <c r="I214" i="9" s="1"/>
  <c r="H215" i="9"/>
  <c r="I215" i="9" s="1"/>
  <c r="H216" i="9"/>
  <c r="I216" i="9" s="1"/>
  <c r="H217" i="9"/>
  <c r="I217" i="9" s="1"/>
  <c r="H218" i="9"/>
  <c r="I218" i="9" s="1"/>
  <c r="H219" i="9"/>
  <c r="I219" i="9" s="1"/>
  <c r="H220" i="9"/>
  <c r="I220" i="9" s="1"/>
  <c r="H221" i="9"/>
  <c r="I221" i="9" s="1"/>
  <c r="H222" i="9"/>
  <c r="I222" i="9" s="1"/>
  <c r="H223" i="9"/>
  <c r="I223" i="9" s="1"/>
  <c r="H224" i="9"/>
  <c r="I224" i="9" s="1"/>
  <c r="H225" i="9"/>
  <c r="I225" i="9" s="1"/>
  <c r="H226" i="9"/>
  <c r="I226" i="9" s="1"/>
  <c r="H227" i="9"/>
  <c r="I227" i="9" s="1"/>
  <c r="H228" i="9"/>
  <c r="I228" i="9" s="1"/>
  <c r="H229" i="9"/>
  <c r="I229" i="9" s="1"/>
  <c r="H230" i="9"/>
  <c r="I230" i="9" s="1"/>
  <c r="H231" i="9"/>
  <c r="I231" i="9" s="1"/>
  <c r="H232" i="9"/>
  <c r="I232" i="9" s="1"/>
  <c r="H233" i="9"/>
  <c r="I233" i="9" s="1"/>
  <c r="H234" i="9"/>
  <c r="I234" i="9" s="1"/>
  <c r="H235" i="9"/>
  <c r="I235" i="9" s="1"/>
  <c r="H236" i="9"/>
  <c r="I236" i="9" s="1"/>
  <c r="H237" i="9"/>
  <c r="I237" i="9" s="1"/>
  <c r="H238" i="9"/>
  <c r="I238" i="9" s="1"/>
  <c r="H239" i="9"/>
  <c r="I239" i="9" s="1"/>
  <c r="H240" i="9"/>
  <c r="I240" i="9" s="1"/>
  <c r="H241" i="9"/>
  <c r="I241" i="9" s="1"/>
  <c r="H242" i="9"/>
  <c r="I242" i="9" s="1"/>
  <c r="H243" i="9"/>
  <c r="I243" i="9" s="1"/>
  <c r="H244" i="9"/>
  <c r="I244" i="9" s="1"/>
  <c r="H245" i="9"/>
  <c r="I245" i="9" s="1"/>
  <c r="H246" i="9"/>
  <c r="I246" i="9" s="1"/>
  <c r="H247" i="9"/>
  <c r="I247" i="9" s="1"/>
  <c r="H248" i="9"/>
  <c r="I248" i="9" s="1"/>
  <c r="H249" i="9"/>
  <c r="I249" i="9" s="1"/>
  <c r="H250" i="9"/>
  <c r="I250" i="9" s="1"/>
  <c r="H251" i="9"/>
  <c r="I251" i="9" s="1"/>
  <c r="H252" i="9"/>
  <c r="I252" i="9" s="1"/>
  <c r="H253" i="9"/>
  <c r="I253" i="9" s="1"/>
  <c r="H254" i="9"/>
  <c r="I254" i="9" s="1"/>
  <c r="H255" i="9"/>
  <c r="I255" i="9" s="1"/>
  <c r="H256" i="9"/>
  <c r="I256" i="9" s="1"/>
  <c r="H257" i="9"/>
  <c r="I257" i="9" s="1"/>
  <c r="H258" i="9"/>
  <c r="I258" i="9" s="1"/>
  <c r="H259" i="9"/>
  <c r="I259" i="9" s="1"/>
  <c r="H260" i="9"/>
  <c r="I260" i="9" s="1"/>
  <c r="H261" i="9"/>
  <c r="I261" i="9" s="1"/>
  <c r="H262" i="9"/>
  <c r="I262" i="9" s="1"/>
  <c r="H263" i="9"/>
  <c r="I263" i="9" s="1"/>
  <c r="H264" i="9"/>
  <c r="I264" i="9" s="1"/>
  <c r="H265" i="9"/>
  <c r="I265" i="9" s="1"/>
  <c r="H266" i="9"/>
  <c r="I266" i="9" s="1"/>
  <c r="H267" i="9"/>
  <c r="I267" i="9" s="1"/>
  <c r="H268" i="9"/>
  <c r="I268" i="9" s="1"/>
  <c r="H269" i="9"/>
  <c r="I269" i="9" s="1"/>
  <c r="H270" i="9"/>
  <c r="I270" i="9" s="1"/>
  <c r="H271" i="9"/>
  <c r="I271" i="9" s="1"/>
  <c r="H272" i="9"/>
  <c r="I272" i="9" s="1"/>
  <c r="H273" i="9"/>
  <c r="I273" i="9" s="1"/>
  <c r="H274" i="9"/>
  <c r="I274" i="9" s="1"/>
  <c r="H275" i="9"/>
  <c r="I275" i="9" s="1"/>
  <c r="H276" i="9"/>
  <c r="I276" i="9" s="1"/>
  <c r="H277" i="9"/>
  <c r="I277" i="9" s="1"/>
  <c r="H278" i="9"/>
  <c r="I278" i="9" s="1"/>
  <c r="H279" i="9"/>
  <c r="I279" i="9" s="1"/>
  <c r="H280" i="9"/>
  <c r="I280" i="9" s="1"/>
  <c r="H281" i="9"/>
  <c r="I281" i="9" s="1"/>
  <c r="H282" i="9"/>
  <c r="I282" i="9" s="1"/>
  <c r="H283" i="9"/>
  <c r="I283" i="9" s="1"/>
  <c r="H284" i="9"/>
  <c r="I284" i="9" s="1"/>
  <c r="H285" i="9"/>
  <c r="I285" i="9" s="1"/>
  <c r="H286" i="9"/>
  <c r="I286" i="9" s="1"/>
  <c r="H287" i="9"/>
  <c r="I287" i="9" s="1"/>
  <c r="H288" i="9"/>
  <c r="I288" i="9" s="1"/>
  <c r="H289" i="9"/>
  <c r="I289" i="9" s="1"/>
  <c r="H290" i="9"/>
  <c r="I290" i="9" s="1"/>
  <c r="H291" i="9"/>
  <c r="I291" i="9" s="1"/>
  <c r="H292" i="9"/>
  <c r="I292" i="9" s="1"/>
  <c r="H293" i="9"/>
  <c r="I293" i="9" s="1"/>
  <c r="H294" i="9"/>
  <c r="I294" i="9" s="1"/>
  <c r="H295" i="9"/>
  <c r="I295" i="9" s="1"/>
  <c r="H296" i="9"/>
  <c r="I296" i="9" s="1"/>
  <c r="H297" i="9"/>
  <c r="I297" i="9" s="1"/>
  <c r="H298" i="9"/>
  <c r="I298" i="9" s="1"/>
  <c r="H299" i="9"/>
  <c r="I299" i="9" s="1"/>
  <c r="H300" i="9"/>
  <c r="I300" i="9" s="1"/>
  <c r="H301" i="9"/>
  <c r="I301" i="9" s="1"/>
  <c r="H302" i="9"/>
  <c r="I302" i="9" s="1"/>
  <c r="H303" i="9"/>
  <c r="I303" i="9" s="1"/>
  <c r="H304" i="9"/>
  <c r="I304" i="9" s="1"/>
  <c r="H305" i="9"/>
  <c r="I305" i="9" s="1"/>
  <c r="H306" i="9"/>
  <c r="I306" i="9" s="1"/>
  <c r="H307" i="9"/>
  <c r="I307" i="9" s="1"/>
  <c r="H308" i="9"/>
  <c r="I308" i="9" s="1"/>
  <c r="H309" i="9"/>
  <c r="I309" i="9" s="1"/>
  <c r="H310" i="9"/>
  <c r="I310" i="9" s="1"/>
  <c r="H311" i="9"/>
  <c r="I311" i="9" s="1"/>
  <c r="H312" i="9"/>
  <c r="I312" i="9" s="1"/>
  <c r="H313" i="9"/>
  <c r="I313" i="9" s="1"/>
  <c r="H314" i="9"/>
  <c r="I314" i="9" s="1"/>
  <c r="H315" i="9"/>
  <c r="I315" i="9" s="1"/>
  <c r="H316" i="9"/>
  <c r="I316" i="9" s="1"/>
  <c r="H317" i="9"/>
  <c r="I317" i="9" s="1"/>
  <c r="H318" i="9"/>
  <c r="I318" i="9" s="1"/>
  <c r="H319" i="9"/>
  <c r="I319" i="9" s="1"/>
  <c r="H320" i="9"/>
  <c r="I320" i="9" s="1"/>
  <c r="H321" i="9"/>
  <c r="I321" i="9" s="1"/>
  <c r="H322" i="9"/>
  <c r="I322" i="9" s="1"/>
  <c r="H323" i="9"/>
  <c r="I323" i="9" s="1"/>
  <c r="H324" i="9"/>
  <c r="I324" i="9" s="1"/>
  <c r="H325" i="9"/>
  <c r="I325" i="9" s="1"/>
  <c r="H326" i="9"/>
  <c r="I326" i="9" s="1"/>
  <c r="H327" i="9"/>
  <c r="I327" i="9" s="1"/>
  <c r="H328" i="9"/>
  <c r="I328" i="9" s="1"/>
  <c r="H329" i="9"/>
  <c r="I329" i="9" s="1"/>
  <c r="H330" i="9"/>
  <c r="I330" i="9" s="1"/>
  <c r="H331" i="9"/>
  <c r="I331" i="9" s="1"/>
  <c r="H332" i="9"/>
  <c r="I332" i="9" s="1"/>
  <c r="H333" i="9"/>
  <c r="I333" i="9" s="1"/>
  <c r="H334" i="9"/>
  <c r="I334" i="9" s="1"/>
  <c r="H335" i="9"/>
  <c r="I335" i="9" s="1"/>
  <c r="H336" i="9"/>
  <c r="I336" i="9" s="1"/>
  <c r="H337" i="9"/>
  <c r="I337" i="9" s="1"/>
  <c r="H338" i="9"/>
  <c r="I338" i="9" s="1"/>
  <c r="H339" i="9"/>
  <c r="I339" i="9" s="1"/>
  <c r="H340" i="9"/>
  <c r="I340" i="9" s="1"/>
  <c r="H341" i="9"/>
  <c r="I341" i="9" s="1"/>
  <c r="H342" i="9"/>
  <c r="I342" i="9" s="1"/>
  <c r="H343" i="9"/>
  <c r="I343" i="9" s="1"/>
  <c r="H344" i="9"/>
  <c r="I344" i="9" s="1"/>
  <c r="H345" i="9"/>
  <c r="I345" i="9" s="1"/>
  <c r="H346" i="9"/>
  <c r="I346" i="9" s="1"/>
  <c r="H347" i="9"/>
  <c r="I347" i="9" s="1"/>
  <c r="H348" i="9"/>
  <c r="I348" i="9" s="1"/>
  <c r="H349" i="9"/>
  <c r="I349" i="9" s="1"/>
  <c r="H350" i="9"/>
  <c r="I350" i="9" s="1"/>
  <c r="H351" i="9"/>
  <c r="I351" i="9" s="1"/>
  <c r="H352" i="9"/>
  <c r="I352" i="9" s="1"/>
  <c r="H353" i="9"/>
  <c r="I353" i="9" s="1"/>
  <c r="H354" i="9"/>
  <c r="I354" i="9" s="1"/>
  <c r="H355" i="9"/>
  <c r="I355" i="9" s="1"/>
  <c r="H356" i="9"/>
  <c r="I356" i="9" s="1"/>
  <c r="H357" i="9"/>
  <c r="I357" i="9" s="1"/>
  <c r="H358" i="9"/>
  <c r="I358" i="9" s="1"/>
  <c r="H359" i="9"/>
  <c r="I359" i="9" s="1"/>
  <c r="H360" i="9"/>
  <c r="I360" i="9" s="1"/>
  <c r="H361" i="9"/>
  <c r="I361" i="9" s="1"/>
  <c r="H362" i="9"/>
  <c r="I362" i="9" s="1"/>
  <c r="H363" i="9"/>
  <c r="I363" i="9" s="1"/>
  <c r="H364" i="9"/>
  <c r="I364" i="9" s="1"/>
  <c r="H365" i="9"/>
  <c r="I365" i="9" s="1"/>
  <c r="H366" i="9"/>
  <c r="I366" i="9" s="1"/>
  <c r="H367" i="9"/>
  <c r="I367" i="9" s="1"/>
  <c r="H368" i="9"/>
  <c r="I368" i="9" s="1"/>
  <c r="H369" i="9"/>
  <c r="I369" i="9" s="1"/>
  <c r="H370" i="9"/>
  <c r="I370" i="9" s="1"/>
  <c r="H371" i="9"/>
  <c r="I371" i="9" s="1"/>
  <c r="H372" i="9"/>
  <c r="I372" i="9" s="1"/>
  <c r="H373" i="9"/>
  <c r="I373" i="9" s="1"/>
  <c r="H374" i="9"/>
  <c r="I374" i="9" s="1"/>
  <c r="H375" i="9"/>
  <c r="I375" i="9" s="1"/>
  <c r="H376" i="9"/>
  <c r="I376" i="9" s="1"/>
  <c r="H377" i="9"/>
  <c r="I377" i="9" s="1"/>
  <c r="H378" i="9"/>
  <c r="I378" i="9" s="1"/>
  <c r="H379" i="9"/>
  <c r="I379" i="9" s="1"/>
  <c r="H380" i="9"/>
  <c r="I380" i="9" s="1"/>
  <c r="H381" i="9"/>
  <c r="I381" i="9" s="1"/>
  <c r="H382" i="9"/>
  <c r="I382" i="9" s="1"/>
  <c r="H383" i="9"/>
  <c r="I383" i="9" s="1"/>
  <c r="H384" i="9"/>
  <c r="I384" i="9" s="1"/>
  <c r="H385" i="9"/>
  <c r="I385" i="9" s="1"/>
  <c r="H386" i="9"/>
  <c r="I386" i="9" s="1"/>
  <c r="H387" i="9"/>
  <c r="I387" i="9" s="1"/>
  <c r="H388" i="9"/>
  <c r="I388" i="9" s="1"/>
  <c r="H389" i="9"/>
  <c r="I389" i="9" s="1"/>
  <c r="H390" i="9"/>
  <c r="I390" i="9" s="1"/>
  <c r="H391" i="9"/>
  <c r="I391" i="9" s="1"/>
  <c r="H392" i="9"/>
  <c r="I392" i="9" s="1"/>
  <c r="H393" i="9"/>
  <c r="I393" i="9" s="1"/>
  <c r="H394" i="9"/>
  <c r="I394" i="9" s="1"/>
  <c r="H395" i="9"/>
  <c r="I395" i="9" s="1"/>
  <c r="H396" i="9"/>
  <c r="I396" i="9" s="1"/>
  <c r="H397" i="9"/>
  <c r="I397" i="9" s="1"/>
  <c r="H398" i="9"/>
  <c r="I398" i="9" s="1"/>
  <c r="H399" i="9"/>
  <c r="I399" i="9" s="1"/>
  <c r="H400" i="9"/>
  <c r="I400" i="9" s="1"/>
  <c r="H401" i="9"/>
  <c r="I401" i="9" s="1"/>
  <c r="H402" i="9"/>
  <c r="I402" i="9" s="1"/>
  <c r="H403" i="9"/>
  <c r="I403" i="9" s="1"/>
  <c r="H404" i="9"/>
  <c r="I404" i="9" s="1"/>
  <c r="H405" i="9"/>
  <c r="I405" i="9" s="1"/>
  <c r="H406" i="9"/>
  <c r="I406" i="9" s="1"/>
  <c r="H407" i="9"/>
  <c r="I407" i="9" s="1"/>
  <c r="H408" i="9"/>
  <c r="I408" i="9" s="1"/>
  <c r="H409" i="9"/>
  <c r="I409" i="9" s="1"/>
  <c r="H410" i="9"/>
  <c r="I410" i="9" s="1"/>
  <c r="H411" i="9"/>
  <c r="I411" i="9" s="1"/>
  <c r="H412" i="9"/>
  <c r="I412" i="9" s="1"/>
  <c r="H413" i="9"/>
  <c r="I413" i="9" s="1"/>
  <c r="H414" i="9"/>
  <c r="I414" i="9" s="1"/>
  <c r="H415" i="9"/>
  <c r="I415" i="9" s="1"/>
  <c r="H416" i="9"/>
  <c r="I416" i="9" s="1"/>
  <c r="H417" i="9"/>
  <c r="I417" i="9" s="1"/>
  <c r="H418" i="9"/>
  <c r="I418" i="9" s="1"/>
  <c r="H419" i="9"/>
  <c r="I419" i="9" s="1"/>
  <c r="H420" i="9"/>
  <c r="I420" i="9" s="1"/>
  <c r="H421" i="9"/>
  <c r="I421" i="9" s="1"/>
  <c r="H422" i="9"/>
  <c r="I422" i="9" s="1"/>
  <c r="H423" i="9"/>
  <c r="I423" i="9" s="1"/>
  <c r="H424" i="9"/>
  <c r="I424" i="9" s="1"/>
  <c r="H425" i="9"/>
  <c r="I425" i="9" s="1"/>
  <c r="H426" i="9"/>
  <c r="I426" i="9" s="1"/>
  <c r="H427" i="9"/>
  <c r="I427" i="9" s="1"/>
  <c r="H428" i="9"/>
  <c r="I428" i="9" s="1"/>
  <c r="H429" i="9"/>
  <c r="I429" i="9" s="1"/>
  <c r="H430" i="9"/>
  <c r="I430" i="9" s="1"/>
  <c r="H431" i="9"/>
  <c r="I431" i="9" s="1"/>
  <c r="H432" i="9"/>
  <c r="I432" i="9" s="1"/>
  <c r="H433" i="9"/>
  <c r="I433" i="9" s="1"/>
  <c r="H434" i="9"/>
  <c r="I434" i="9" s="1"/>
  <c r="H435" i="9"/>
  <c r="I435" i="9" s="1"/>
  <c r="H436" i="9"/>
  <c r="I436" i="9" s="1"/>
  <c r="H437" i="9"/>
  <c r="I437" i="9" s="1"/>
  <c r="H438" i="9"/>
  <c r="I438" i="9" s="1"/>
  <c r="H439" i="9"/>
  <c r="I439" i="9" s="1"/>
  <c r="H440" i="9"/>
  <c r="I440" i="9" s="1"/>
  <c r="H441" i="9"/>
  <c r="I441" i="9" s="1"/>
  <c r="H442" i="9"/>
  <c r="I442" i="9" s="1"/>
  <c r="H443" i="9"/>
  <c r="I443" i="9" s="1"/>
  <c r="H444" i="9"/>
  <c r="I444" i="9" s="1"/>
  <c r="H445" i="9"/>
  <c r="I445" i="9" s="1"/>
  <c r="H446" i="9"/>
  <c r="I446" i="9" s="1"/>
  <c r="H447" i="9"/>
  <c r="I447" i="9" s="1"/>
  <c r="H448" i="9"/>
  <c r="I448" i="9" s="1"/>
  <c r="H449" i="9"/>
  <c r="I449" i="9" s="1"/>
  <c r="H450" i="9"/>
  <c r="I450" i="9" s="1"/>
  <c r="H451" i="9"/>
  <c r="I451" i="9" s="1"/>
  <c r="H452" i="9"/>
  <c r="I452" i="9" s="1"/>
  <c r="H453" i="9"/>
  <c r="I453" i="9" s="1"/>
  <c r="H454" i="9"/>
  <c r="I454" i="9" s="1"/>
  <c r="H455" i="9"/>
  <c r="I455" i="9" s="1"/>
  <c r="H456" i="9"/>
  <c r="I456" i="9" s="1"/>
  <c r="H457" i="9"/>
  <c r="I457" i="9" s="1"/>
  <c r="H458" i="9"/>
  <c r="I458" i="9" s="1"/>
  <c r="H459" i="9"/>
  <c r="I459" i="9" s="1"/>
  <c r="H460" i="9"/>
  <c r="I460" i="9" s="1"/>
  <c r="H461" i="9"/>
  <c r="I461" i="9" s="1"/>
  <c r="H462" i="9"/>
  <c r="I462" i="9" s="1"/>
  <c r="H463" i="9"/>
  <c r="I463" i="9" s="1"/>
  <c r="H464" i="9"/>
  <c r="I464" i="9" s="1"/>
  <c r="H465" i="9"/>
  <c r="I465" i="9" s="1"/>
  <c r="H466" i="9"/>
  <c r="I466" i="9" s="1"/>
  <c r="H467" i="9"/>
  <c r="I467" i="9" s="1"/>
  <c r="H468" i="9"/>
  <c r="I468" i="9" s="1"/>
  <c r="H469" i="9"/>
  <c r="I469" i="9" s="1"/>
  <c r="H470" i="9"/>
  <c r="I470" i="9" s="1"/>
  <c r="H471" i="9"/>
  <c r="I471" i="9" s="1"/>
  <c r="H472" i="9"/>
  <c r="I472" i="9" s="1"/>
  <c r="H473" i="9"/>
  <c r="I473" i="9" s="1"/>
  <c r="H474" i="9"/>
  <c r="I474" i="9" s="1"/>
  <c r="H475" i="9"/>
  <c r="I475" i="9" s="1"/>
  <c r="H476" i="9"/>
  <c r="I476" i="9" s="1"/>
  <c r="H477" i="9"/>
  <c r="I477" i="9" s="1"/>
  <c r="H478" i="9"/>
  <c r="I478" i="9" s="1"/>
  <c r="H479" i="9"/>
  <c r="I479" i="9" s="1"/>
  <c r="H480" i="9"/>
  <c r="I480" i="9" s="1"/>
  <c r="H481" i="9"/>
  <c r="I481" i="9" s="1"/>
  <c r="H482" i="9"/>
  <c r="I482" i="9" s="1"/>
  <c r="H483" i="9"/>
  <c r="I483" i="9" s="1"/>
  <c r="H484" i="9"/>
  <c r="I484" i="9" s="1"/>
  <c r="H485" i="9"/>
  <c r="I485" i="9" s="1"/>
  <c r="H486" i="9"/>
  <c r="I486" i="9" s="1"/>
  <c r="H487" i="9"/>
  <c r="I487" i="9" s="1"/>
  <c r="H488" i="9"/>
  <c r="I488" i="9" s="1"/>
  <c r="H489" i="9"/>
  <c r="I489" i="9" s="1"/>
  <c r="H490" i="9"/>
  <c r="I490" i="9" s="1"/>
  <c r="H491" i="9"/>
  <c r="I491" i="9" s="1"/>
  <c r="H492" i="9"/>
  <c r="I492" i="9" s="1"/>
  <c r="H493" i="9"/>
  <c r="I493" i="9" s="1"/>
  <c r="H494" i="9"/>
  <c r="I494" i="9" s="1"/>
  <c r="H495" i="9"/>
  <c r="I495" i="9" s="1"/>
  <c r="H496" i="9"/>
  <c r="I496" i="9" s="1"/>
  <c r="H497" i="9"/>
  <c r="I497" i="9" s="1"/>
  <c r="H498" i="9"/>
  <c r="I498" i="9" s="1"/>
  <c r="H499" i="9"/>
  <c r="I499" i="9" s="1"/>
  <c r="H500" i="9"/>
  <c r="I500" i="9" s="1"/>
  <c r="H501" i="9"/>
  <c r="I501" i="9" s="1"/>
  <c r="H502" i="9"/>
  <c r="I502" i="9" s="1"/>
  <c r="H503" i="9"/>
  <c r="I503" i="9" s="1"/>
  <c r="H504" i="9"/>
  <c r="I504" i="9" s="1"/>
  <c r="H505" i="9"/>
  <c r="I505" i="9" s="1"/>
  <c r="H506" i="9"/>
  <c r="I506" i="9" s="1"/>
  <c r="H507" i="9"/>
  <c r="I507" i="9" s="1"/>
  <c r="H508" i="9"/>
  <c r="I508" i="9" s="1"/>
  <c r="H509" i="9"/>
  <c r="I509" i="9" s="1"/>
  <c r="H510" i="9"/>
  <c r="I510" i="9" s="1"/>
  <c r="H511" i="9"/>
  <c r="I511" i="9" s="1"/>
  <c r="H512" i="9"/>
  <c r="I512" i="9" s="1"/>
  <c r="H513" i="9"/>
  <c r="I513" i="9" s="1"/>
  <c r="H514" i="9"/>
  <c r="I514" i="9" s="1"/>
  <c r="H515" i="9"/>
  <c r="I515" i="9" s="1"/>
  <c r="H516" i="9"/>
  <c r="I516" i="9" s="1"/>
  <c r="H517" i="9"/>
  <c r="I517" i="9" s="1"/>
  <c r="H518" i="9"/>
  <c r="I518" i="9" s="1"/>
  <c r="H519" i="9"/>
  <c r="I519" i="9" s="1"/>
  <c r="H520" i="9"/>
  <c r="I520" i="9" s="1"/>
  <c r="H521" i="9"/>
  <c r="I521" i="9" s="1"/>
  <c r="H522" i="9"/>
  <c r="I522" i="9" s="1"/>
  <c r="H523" i="9"/>
  <c r="I523" i="9" s="1"/>
  <c r="H524" i="9"/>
  <c r="I524" i="9" s="1"/>
  <c r="H525" i="9"/>
  <c r="I525" i="9" s="1"/>
  <c r="H526" i="9"/>
  <c r="I526" i="9" s="1"/>
  <c r="H527" i="9"/>
  <c r="I527" i="9" s="1"/>
  <c r="H528" i="9"/>
  <c r="I528" i="9" s="1"/>
  <c r="H529" i="9"/>
  <c r="I529" i="9" s="1"/>
  <c r="H530" i="9"/>
  <c r="I530" i="9" s="1"/>
  <c r="H531" i="9"/>
  <c r="I531" i="9" s="1"/>
  <c r="H532" i="9"/>
  <c r="I532" i="9" s="1"/>
  <c r="H533" i="9"/>
  <c r="I533" i="9" s="1"/>
  <c r="H534" i="9"/>
  <c r="I534" i="9" s="1"/>
  <c r="H535" i="9"/>
  <c r="I535" i="9" s="1"/>
  <c r="H536" i="9"/>
  <c r="I536" i="9" s="1"/>
  <c r="H537" i="9"/>
  <c r="I537" i="9" s="1"/>
  <c r="H538" i="9"/>
  <c r="I538" i="9" s="1"/>
  <c r="H539" i="9"/>
  <c r="I539" i="9" s="1"/>
  <c r="H540" i="9"/>
  <c r="I540" i="9" s="1"/>
  <c r="H541" i="9"/>
  <c r="I541" i="9" s="1"/>
  <c r="H542" i="9"/>
  <c r="I542" i="9" s="1"/>
  <c r="H543" i="9"/>
  <c r="I543" i="9" s="1"/>
  <c r="H544" i="9"/>
  <c r="I544" i="9" s="1"/>
  <c r="H545" i="9"/>
  <c r="I545" i="9" s="1"/>
  <c r="H546" i="9"/>
  <c r="I546" i="9" s="1"/>
  <c r="H547" i="9"/>
  <c r="I547" i="9" s="1"/>
  <c r="H548" i="9"/>
  <c r="I548" i="9" s="1"/>
  <c r="H549" i="9"/>
  <c r="I549" i="9" s="1"/>
  <c r="H550" i="9"/>
  <c r="I550" i="9" s="1"/>
  <c r="H551" i="9"/>
  <c r="I551" i="9" s="1"/>
  <c r="H552" i="9"/>
  <c r="I552" i="9" s="1"/>
  <c r="H553" i="9"/>
  <c r="I553" i="9" s="1"/>
  <c r="H554" i="9"/>
  <c r="I554" i="9" s="1"/>
  <c r="H555" i="9"/>
  <c r="I555" i="9" s="1"/>
  <c r="H556" i="9"/>
  <c r="I556" i="9" s="1"/>
  <c r="H557" i="9"/>
  <c r="I557" i="9" s="1"/>
  <c r="H558" i="9"/>
  <c r="I558" i="9" s="1"/>
  <c r="H559" i="9"/>
  <c r="I559" i="9" s="1"/>
  <c r="H560" i="9"/>
  <c r="I560" i="9" s="1"/>
  <c r="H561" i="9"/>
  <c r="I561" i="9" s="1"/>
  <c r="H562" i="9"/>
  <c r="I562" i="9" s="1"/>
  <c r="H563" i="9"/>
  <c r="I563" i="9" s="1"/>
  <c r="H564" i="9"/>
  <c r="I564" i="9" s="1"/>
  <c r="H565" i="9"/>
  <c r="I565" i="9" s="1"/>
  <c r="H566" i="9"/>
  <c r="I566" i="9" s="1"/>
  <c r="H567" i="9"/>
  <c r="I567" i="9" s="1"/>
  <c r="H568" i="9"/>
  <c r="I568" i="9" s="1"/>
  <c r="H569" i="9"/>
  <c r="I569" i="9" s="1"/>
  <c r="H570" i="9"/>
  <c r="I570" i="9" s="1"/>
  <c r="H571" i="9"/>
  <c r="I571" i="9" s="1"/>
  <c r="H572" i="9"/>
  <c r="I572" i="9" s="1"/>
  <c r="H573" i="9"/>
  <c r="I573" i="9" s="1"/>
  <c r="H574" i="9"/>
  <c r="I574" i="9" s="1"/>
  <c r="H575" i="9"/>
  <c r="I575" i="9" s="1"/>
  <c r="H576" i="9"/>
  <c r="I576" i="9" s="1"/>
  <c r="H577" i="9"/>
  <c r="I577" i="9" s="1"/>
  <c r="H578" i="9"/>
  <c r="I578" i="9" s="1"/>
  <c r="H579" i="9"/>
  <c r="I579" i="9" s="1"/>
  <c r="H580" i="9"/>
  <c r="I580" i="9" s="1"/>
  <c r="H581" i="9"/>
  <c r="I581" i="9" s="1"/>
  <c r="H582" i="9"/>
  <c r="I582" i="9" s="1"/>
  <c r="H583" i="9"/>
  <c r="I583" i="9" s="1"/>
  <c r="H584" i="9"/>
  <c r="I584" i="9" s="1"/>
  <c r="H585" i="9"/>
  <c r="I585" i="9" s="1"/>
  <c r="H586" i="9"/>
  <c r="I586" i="9" s="1"/>
  <c r="H587" i="9"/>
  <c r="I587" i="9" s="1"/>
  <c r="H588" i="9"/>
  <c r="I588" i="9" s="1"/>
  <c r="H589" i="9"/>
  <c r="I589" i="9" s="1"/>
  <c r="H590" i="9"/>
  <c r="I590" i="9" s="1"/>
  <c r="H591" i="9"/>
  <c r="I591" i="9" s="1"/>
  <c r="H592" i="9"/>
  <c r="I592" i="9" s="1"/>
  <c r="H593" i="9"/>
  <c r="I593" i="9" s="1"/>
  <c r="H594" i="9"/>
  <c r="I594" i="9" s="1"/>
  <c r="H595" i="9"/>
  <c r="I595" i="9" s="1"/>
  <c r="H596" i="9"/>
  <c r="I596" i="9" s="1"/>
  <c r="H597" i="9"/>
  <c r="I597" i="9" s="1"/>
  <c r="H598" i="9"/>
  <c r="I598" i="9" s="1"/>
  <c r="H599" i="9"/>
  <c r="I599" i="9" s="1"/>
  <c r="H600" i="9"/>
  <c r="I600" i="9" s="1"/>
  <c r="H601" i="9"/>
  <c r="I601" i="9" s="1"/>
  <c r="H602" i="9"/>
  <c r="I602" i="9" s="1"/>
  <c r="H603" i="9"/>
  <c r="I603" i="9" s="1"/>
  <c r="H604" i="9"/>
  <c r="I604" i="9" s="1"/>
  <c r="H605" i="9"/>
  <c r="I605" i="9" s="1"/>
  <c r="H606" i="9"/>
  <c r="I606" i="9" s="1"/>
  <c r="H607" i="9"/>
  <c r="I607" i="9" s="1"/>
  <c r="H608" i="9"/>
  <c r="I608" i="9" s="1"/>
  <c r="H609" i="9"/>
  <c r="I609" i="9" s="1"/>
  <c r="H610" i="9"/>
  <c r="I610" i="9" s="1"/>
  <c r="H611" i="9"/>
  <c r="I611" i="9" s="1"/>
  <c r="H612" i="9"/>
  <c r="I612" i="9" s="1"/>
  <c r="H613" i="9"/>
  <c r="I613" i="9" s="1"/>
  <c r="H614" i="9"/>
  <c r="I614" i="9" s="1"/>
  <c r="H615" i="9"/>
  <c r="I615" i="9" s="1"/>
  <c r="H616" i="9"/>
  <c r="I616" i="9" s="1"/>
  <c r="H617" i="9"/>
  <c r="I617" i="9" s="1"/>
  <c r="H618" i="9"/>
  <c r="I618" i="9" s="1"/>
  <c r="H619" i="9"/>
  <c r="I619" i="9" s="1"/>
  <c r="H620" i="9"/>
  <c r="I620" i="9" s="1"/>
  <c r="H621" i="9"/>
  <c r="I621" i="9" s="1"/>
  <c r="H622" i="9"/>
  <c r="I622" i="9" s="1"/>
  <c r="H623" i="9"/>
  <c r="I623" i="9" s="1"/>
  <c r="H624" i="9"/>
  <c r="I624" i="9" s="1"/>
  <c r="H625" i="9"/>
  <c r="I625" i="9" s="1"/>
  <c r="H626" i="9"/>
  <c r="I626" i="9" s="1"/>
  <c r="H627" i="9"/>
  <c r="I627" i="9" s="1"/>
  <c r="H628" i="9"/>
  <c r="I628" i="9" s="1"/>
  <c r="H629" i="9"/>
  <c r="I629" i="9" s="1"/>
  <c r="H630" i="9"/>
  <c r="I630" i="9" s="1"/>
  <c r="H631" i="9"/>
  <c r="I631" i="9" s="1"/>
  <c r="H632" i="9"/>
  <c r="I632" i="9" s="1"/>
  <c r="H633" i="9"/>
  <c r="I633" i="9" s="1"/>
  <c r="H634" i="9"/>
  <c r="I634" i="9" s="1"/>
  <c r="H635" i="9"/>
  <c r="I635" i="9" s="1"/>
  <c r="H636" i="9"/>
  <c r="I636" i="9" s="1"/>
  <c r="H637" i="9"/>
  <c r="I637" i="9" s="1"/>
  <c r="H638" i="9"/>
  <c r="I638" i="9" s="1"/>
  <c r="H639" i="9"/>
  <c r="I639" i="9" s="1"/>
  <c r="H640" i="9"/>
  <c r="I640" i="9" s="1"/>
  <c r="H641" i="9"/>
  <c r="I641" i="9" s="1"/>
  <c r="H642" i="9"/>
  <c r="I642" i="9" s="1"/>
  <c r="H643" i="9"/>
  <c r="I643" i="9" s="1"/>
  <c r="H644" i="9"/>
  <c r="I644" i="9" s="1"/>
  <c r="H645" i="9"/>
  <c r="I645" i="9" s="1"/>
  <c r="H646" i="9"/>
  <c r="I646" i="9" s="1"/>
  <c r="H647" i="9"/>
  <c r="I647" i="9" s="1"/>
  <c r="H648" i="9"/>
  <c r="I648" i="9" s="1"/>
  <c r="H649" i="9"/>
  <c r="I649" i="9" s="1"/>
  <c r="H650" i="9"/>
  <c r="I650" i="9" s="1"/>
  <c r="H651" i="9"/>
  <c r="I651" i="9" s="1"/>
  <c r="H652" i="9"/>
  <c r="I652" i="9" s="1"/>
  <c r="H653" i="9"/>
  <c r="I653" i="9" s="1"/>
  <c r="H654" i="9"/>
  <c r="I654" i="9" s="1"/>
  <c r="H655" i="9"/>
  <c r="I655" i="9" s="1"/>
  <c r="H656" i="9"/>
  <c r="I656" i="9" s="1"/>
  <c r="H657" i="9"/>
  <c r="I657" i="9" s="1"/>
  <c r="H658" i="9"/>
  <c r="I658" i="9" s="1"/>
  <c r="H659" i="9"/>
  <c r="I659" i="9" s="1"/>
  <c r="H660" i="9"/>
  <c r="I660" i="9" s="1"/>
  <c r="H661" i="9"/>
  <c r="I661" i="9" s="1"/>
  <c r="H662" i="9"/>
  <c r="I662" i="9" s="1"/>
  <c r="H663" i="9"/>
  <c r="I663" i="9" s="1"/>
  <c r="H664" i="9"/>
  <c r="I664" i="9" s="1"/>
  <c r="H665" i="9"/>
  <c r="I665" i="9" s="1"/>
  <c r="H666" i="9"/>
  <c r="I666" i="9" s="1"/>
  <c r="H667" i="9"/>
  <c r="I667" i="9" s="1"/>
  <c r="H668" i="9"/>
  <c r="I668" i="9" s="1"/>
  <c r="H669" i="9"/>
  <c r="I669" i="9" s="1"/>
  <c r="H670" i="9"/>
  <c r="I670" i="9" s="1"/>
  <c r="H671" i="9"/>
  <c r="I671" i="9" s="1"/>
  <c r="H672" i="9"/>
  <c r="I672" i="9" s="1"/>
  <c r="H673" i="9"/>
  <c r="I673" i="9" s="1"/>
  <c r="H674" i="9"/>
  <c r="I674" i="9" s="1"/>
  <c r="H675" i="9"/>
  <c r="I675" i="9" s="1"/>
  <c r="H676" i="9"/>
  <c r="I676" i="9" s="1"/>
  <c r="H677" i="9"/>
  <c r="I677" i="9" s="1"/>
  <c r="H678" i="9"/>
  <c r="I678" i="9" s="1"/>
  <c r="H679" i="9"/>
  <c r="I679" i="9" s="1"/>
  <c r="H680" i="9"/>
  <c r="I680" i="9" s="1"/>
  <c r="H681" i="9"/>
  <c r="I681" i="9" s="1"/>
  <c r="H682" i="9"/>
  <c r="I682" i="9" s="1"/>
  <c r="H683" i="9"/>
  <c r="I683" i="9" s="1"/>
  <c r="H684" i="9"/>
  <c r="I684" i="9" s="1"/>
  <c r="H685" i="9"/>
  <c r="I685" i="9" s="1"/>
  <c r="H686" i="9"/>
  <c r="I686" i="9" s="1"/>
  <c r="H687" i="9"/>
  <c r="I687" i="9" s="1"/>
  <c r="H688" i="9"/>
  <c r="I688" i="9" s="1"/>
  <c r="H689" i="9"/>
  <c r="I689" i="9" s="1"/>
  <c r="H690" i="9"/>
  <c r="I690" i="9" s="1"/>
  <c r="H691" i="9"/>
  <c r="I691" i="9" s="1"/>
  <c r="H692" i="9"/>
  <c r="I692" i="9" s="1"/>
  <c r="H693" i="9"/>
  <c r="I693" i="9" s="1"/>
  <c r="H694" i="9"/>
  <c r="I694" i="9" s="1"/>
  <c r="H695" i="9"/>
  <c r="I695" i="9" s="1"/>
  <c r="H696" i="9"/>
  <c r="I696" i="9" s="1"/>
  <c r="H697" i="9"/>
  <c r="I697" i="9" s="1"/>
  <c r="H698" i="9"/>
  <c r="I698" i="9" s="1"/>
  <c r="H699" i="9"/>
  <c r="I699" i="9" s="1"/>
  <c r="H700" i="9"/>
  <c r="I700" i="9" s="1"/>
  <c r="H701" i="9"/>
  <c r="I701" i="9" s="1"/>
  <c r="H702" i="9"/>
  <c r="I702" i="9" s="1"/>
  <c r="H703" i="9"/>
  <c r="I703" i="9" s="1"/>
  <c r="H704" i="9"/>
  <c r="I704" i="9" s="1"/>
  <c r="H705" i="9"/>
  <c r="I705" i="9" s="1"/>
  <c r="H706" i="9"/>
  <c r="I706" i="9" s="1"/>
  <c r="H707" i="9"/>
  <c r="I707" i="9" s="1"/>
  <c r="H708" i="9"/>
  <c r="I708" i="9" s="1"/>
  <c r="H709" i="9"/>
  <c r="I709" i="9" s="1"/>
  <c r="H710" i="9"/>
  <c r="I710" i="9" s="1"/>
  <c r="H711" i="9"/>
  <c r="I711" i="9" s="1"/>
  <c r="H712" i="9"/>
  <c r="I712" i="9" s="1"/>
  <c r="H713" i="9"/>
  <c r="I713" i="9" s="1"/>
  <c r="H714" i="9"/>
  <c r="I714" i="9" s="1"/>
  <c r="H715" i="9"/>
  <c r="I715" i="9" s="1"/>
  <c r="H716" i="9"/>
  <c r="I716" i="9" s="1"/>
  <c r="H717" i="9"/>
  <c r="I717" i="9" s="1"/>
  <c r="H718" i="9"/>
  <c r="I718" i="9" s="1"/>
  <c r="H719" i="9"/>
  <c r="I719" i="9" s="1"/>
  <c r="H720" i="9"/>
  <c r="I720" i="9" s="1"/>
  <c r="H721" i="9"/>
  <c r="I721" i="9" s="1"/>
  <c r="H722" i="9"/>
  <c r="I722" i="9" s="1"/>
  <c r="H723" i="9"/>
  <c r="I723" i="9" s="1"/>
  <c r="H724" i="9"/>
  <c r="I724" i="9" s="1"/>
  <c r="H725" i="9"/>
  <c r="I725" i="9" s="1"/>
  <c r="H726" i="9"/>
  <c r="I726" i="9" s="1"/>
  <c r="H727" i="9"/>
  <c r="I727" i="9" s="1"/>
  <c r="H728" i="9"/>
  <c r="I728" i="9" s="1"/>
  <c r="H729" i="9"/>
  <c r="I729" i="9" s="1"/>
  <c r="H730" i="9"/>
  <c r="I730" i="9" s="1"/>
  <c r="H731" i="9"/>
  <c r="I731" i="9" s="1"/>
  <c r="H732" i="9"/>
  <c r="I732" i="9" s="1"/>
  <c r="H733" i="9"/>
  <c r="I733" i="9" s="1"/>
  <c r="H734" i="9"/>
  <c r="I734" i="9" s="1"/>
  <c r="H735" i="9"/>
  <c r="I735" i="9" s="1"/>
  <c r="H736" i="9"/>
  <c r="I736" i="9" s="1"/>
  <c r="H737" i="9"/>
  <c r="I737" i="9" s="1"/>
  <c r="H738" i="9"/>
  <c r="I738" i="9" s="1"/>
  <c r="H739" i="9"/>
  <c r="I739" i="9" s="1"/>
  <c r="H740" i="9"/>
  <c r="I740" i="9" s="1"/>
  <c r="H741" i="9"/>
  <c r="I741" i="9" s="1"/>
  <c r="H742" i="9"/>
  <c r="I742" i="9" s="1"/>
  <c r="H743" i="9"/>
  <c r="I743" i="9" s="1"/>
  <c r="H744" i="9"/>
  <c r="I744" i="9" s="1"/>
  <c r="H745" i="9"/>
  <c r="I745" i="9" s="1"/>
  <c r="H746" i="9"/>
  <c r="I746" i="9" s="1"/>
  <c r="H747" i="9"/>
  <c r="I747" i="9" s="1"/>
  <c r="H748" i="9"/>
  <c r="I748" i="9" s="1"/>
  <c r="H749" i="9"/>
  <c r="I749" i="9" s="1"/>
  <c r="H750" i="9"/>
  <c r="I750" i="9" s="1"/>
  <c r="H751" i="9"/>
  <c r="I751" i="9" s="1"/>
  <c r="H752" i="9"/>
  <c r="I752" i="9" s="1"/>
  <c r="H753" i="9"/>
  <c r="I753" i="9" s="1"/>
  <c r="H754" i="9"/>
  <c r="I754" i="9" s="1"/>
  <c r="H755" i="9"/>
  <c r="I755" i="9" s="1"/>
  <c r="H756" i="9"/>
  <c r="I756" i="9" s="1"/>
  <c r="H757" i="9"/>
  <c r="I757" i="9" s="1"/>
  <c r="H758" i="9"/>
  <c r="I758" i="9" s="1"/>
  <c r="H759" i="9"/>
  <c r="I759" i="9" s="1"/>
  <c r="H760" i="9"/>
  <c r="I760" i="9" s="1"/>
  <c r="H761" i="9"/>
  <c r="I761" i="9" s="1"/>
  <c r="H762" i="9"/>
  <c r="I762" i="9" s="1"/>
  <c r="H763" i="9"/>
  <c r="I763" i="9" s="1"/>
  <c r="H764" i="9"/>
  <c r="I764" i="9" s="1"/>
  <c r="H765" i="9"/>
  <c r="I765" i="9" s="1"/>
  <c r="H766" i="9"/>
  <c r="I766" i="9" s="1"/>
  <c r="H767" i="9"/>
  <c r="I767" i="9" s="1"/>
  <c r="H768" i="9"/>
  <c r="I768" i="9" s="1"/>
  <c r="H769" i="9"/>
  <c r="I769" i="9" s="1"/>
  <c r="H770" i="9"/>
  <c r="I770" i="9" s="1"/>
  <c r="H771" i="9"/>
  <c r="I771" i="9" s="1"/>
  <c r="H772" i="9"/>
  <c r="I772" i="9" s="1"/>
  <c r="H773" i="9"/>
  <c r="I773" i="9" s="1"/>
  <c r="H774" i="9"/>
  <c r="I774" i="9" s="1"/>
  <c r="H775" i="9"/>
  <c r="I775" i="9" s="1"/>
  <c r="H776" i="9"/>
  <c r="I776" i="9" s="1"/>
  <c r="H777" i="9"/>
  <c r="I777" i="9" s="1"/>
  <c r="H778" i="9"/>
  <c r="I778" i="9" s="1"/>
  <c r="H779" i="9"/>
  <c r="I779" i="9" s="1"/>
  <c r="H780" i="9"/>
  <c r="I780" i="9" s="1"/>
  <c r="H781" i="9"/>
  <c r="I781" i="9" s="1"/>
  <c r="H782" i="9"/>
  <c r="I782" i="9" s="1"/>
  <c r="H783" i="9"/>
  <c r="I783" i="9" s="1"/>
  <c r="H784" i="9"/>
  <c r="I784" i="9" s="1"/>
  <c r="H785" i="9"/>
  <c r="I785" i="9" s="1"/>
  <c r="H786" i="9"/>
  <c r="I786" i="9" s="1"/>
  <c r="H787" i="9"/>
  <c r="I787" i="9" s="1"/>
  <c r="H788" i="9"/>
  <c r="I788" i="9" s="1"/>
  <c r="H789" i="9"/>
  <c r="I789" i="9" s="1"/>
  <c r="H790" i="9"/>
  <c r="I790" i="9" s="1"/>
  <c r="H791" i="9"/>
  <c r="I791" i="9" s="1"/>
  <c r="H792" i="9"/>
  <c r="I792" i="9" s="1"/>
  <c r="H793" i="9"/>
  <c r="I793" i="9" s="1"/>
  <c r="H794" i="9"/>
  <c r="I794" i="9" s="1"/>
  <c r="H795" i="9"/>
  <c r="I795" i="9" s="1"/>
  <c r="H796" i="9"/>
  <c r="I796" i="9" s="1"/>
  <c r="H797" i="9"/>
  <c r="I797" i="9" s="1"/>
  <c r="H798" i="9"/>
  <c r="I798" i="9" s="1"/>
  <c r="H799" i="9"/>
  <c r="I799" i="9" s="1"/>
  <c r="H800" i="9"/>
  <c r="I800" i="9" s="1"/>
  <c r="H801" i="9"/>
  <c r="I801" i="9" s="1"/>
  <c r="H802" i="9"/>
  <c r="I802" i="9" s="1"/>
  <c r="H803" i="9"/>
  <c r="I803" i="9" s="1"/>
  <c r="H804" i="9"/>
  <c r="I804" i="9" s="1"/>
  <c r="H805" i="9"/>
  <c r="I805" i="9" s="1"/>
  <c r="H806" i="9"/>
  <c r="I806" i="9" s="1"/>
  <c r="H807" i="9"/>
  <c r="I807" i="9" s="1"/>
  <c r="H808" i="9"/>
  <c r="I808" i="9" s="1"/>
  <c r="H809" i="9"/>
  <c r="I809" i="9" s="1"/>
  <c r="H810" i="9"/>
  <c r="I810" i="9" s="1"/>
  <c r="H811" i="9"/>
  <c r="I811" i="9" s="1"/>
  <c r="H812" i="9"/>
  <c r="I812" i="9" s="1"/>
  <c r="H813" i="9"/>
  <c r="I813" i="9" s="1"/>
  <c r="H814" i="9"/>
  <c r="I814" i="9" s="1"/>
  <c r="H815" i="9"/>
  <c r="I815" i="9" s="1"/>
  <c r="H816" i="9"/>
  <c r="I816" i="9" s="1"/>
  <c r="H817" i="9"/>
  <c r="I817" i="9" s="1"/>
  <c r="H818" i="9"/>
  <c r="I818" i="9" s="1"/>
  <c r="H819" i="9"/>
  <c r="I819" i="9" s="1"/>
  <c r="H820" i="9"/>
  <c r="I820" i="9" s="1"/>
  <c r="H821" i="9"/>
  <c r="I821" i="9" s="1"/>
  <c r="H822" i="9"/>
  <c r="I822" i="9" s="1"/>
  <c r="H823" i="9"/>
  <c r="I823" i="9" s="1"/>
  <c r="H824" i="9"/>
  <c r="I824" i="9" s="1"/>
  <c r="H825" i="9"/>
  <c r="I825" i="9" s="1"/>
  <c r="H826" i="9"/>
  <c r="I826" i="9" s="1"/>
  <c r="H827" i="9"/>
  <c r="I827" i="9" s="1"/>
  <c r="H828" i="9"/>
  <c r="I828" i="9" s="1"/>
  <c r="H829" i="9"/>
  <c r="I829" i="9" s="1"/>
  <c r="H830" i="9"/>
  <c r="I830" i="9" s="1"/>
  <c r="H831" i="9"/>
  <c r="I831" i="9" s="1"/>
  <c r="H832" i="9"/>
  <c r="I832" i="9" s="1"/>
  <c r="H833" i="9"/>
  <c r="I833" i="9" s="1"/>
  <c r="H834" i="9"/>
  <c r="I834" i="9" s="1"/>
  <c r="H835" i="9"/>
  <c r="I835" i="9" s="1"/>
  <c r="H836" i="9"/>
  <c r="I836" i="9" s="1"/>
  <c r="H837" i="9"/>
  <c r="I837" i="9" s="1"/>
  <c r="H838" i="9"/>
  <c r="I838" i="9" s="1"/>
  <c r="H839" i="9"/>
  <c r="I839" i="9" s="1"/>
  <c r="H840" i="9"/>
  <c r="I840" i="9" s="1"/>
  <c r="H841" i="9"/>
  <c r="I841" i="9" s="1"/>
  <c r="H842" i="9"/>
  <c r="I842" i="9" s="1"/>
  <c r="H843" i="9"/>
  <c r="I843" i="9" s="1"/>
  <c r="H844" i="9"/>
  <c r="I844" i="9" s="1"/>
  <c r="H845" i="9"/>
  <c r="I845" i="9" s="1"/>
  <c r="H846" i="9"/>
  <c r="I846" i="9" s="1"/>
  <c r="H847" i="9"/>
  <c r="I847" i="9" s="1"/>
  <c r="H848" i="9"/>
  <c r="I848" i="9" s="1"/>
  <c r="H849" i="9"/>
  <c r="I849" i="9" s="1"/>
  <c r="H850" i="9"/>
  <c r="I850" i="9" s="1"/>
  <c r="H851" i="9"/>
  <c r="I851" i="9" s="1"/>
  <c r="H852" i="9"/>
  <c r="I852" i="9" s="1"/>
  <c r="H853" i="9"/>
  <c r="I853" i="9" s="1"/>
  <c r="H854" i="9"/>
  <c r="I854" i="9" s="1"/>
  <c r="H855" i="9"/>
  <c r="I855" i="9" s="1"/>
  <c r="H856" i="9"/>
  <c r="I856" i="9" s="1"/>
  <c r="H857" i="9"/>
  <c r="I857" i="9" s="1"/>
  <c r="H858" i="9"/>
  <c r="I858" i="9" s="1"/>
  <c r="H859" i="9"/>
  <c r="I859" i="9" s="1"/>
  <c r="H860" i="9"/>
  <c r="I860" i="9" s="1"/>
  <c r="H861" i="9"/>
  <c r="I861" i="9" s="1"/>
  <c r="H862" i="9"/>
  <c r="I862" i="9" s="1"/>
  <c r="H863" i="9"/>
  <c r="I863" i="9" s="1"/>
  <c r="H864" i="9"/>
  <c r="I864" i="9" s="1"/>
  <c r="H865" i="9"/>
  <c r="I865" i="9" s="1"/>
  <c r="H866" i="9"/>
  <c r="I866" i="9" s="1"/>
  <c r="H867" i="9"/>
  <c r="I867" i="9" s="1"/>
  <c r="H868" i="9"/>
  <c r="I868" i="9" s="1"/>
  <c r="H869" i="9"/>
  <c r="I869" i="9" s="1"/>
  <c r="H870" i="9"/>
  <c r="I870" i="9" s="1"/>
  <c r="H871" i="9"/>
  <c r="I871" i="9" s="1"/>
  <c r="H872" i="9"/>
  <c r="I872" i="9" s="1"/>
  <c r="H873" i="9"/>
  <c r="I873" i="9" s="1"/>
  <c r="H874" i="9"/>
  <c r="I874" i="9" s="1"/>
  <c r="H875" i="9"/>
  <c r="I875" i="9" s="1"/>
  <c r="H876" i="9"/>
  <c r="I876" i="9" s="1"/>
  <c r="H877" i="9"/>
  <c r="I877" i="9" s="1"/>
  <c r="H878" i="9"/>
  <c r="I878" i="9" s="1"/>
  <c r="H879" i="9"/>
  <c r="I879" i="9" s="1"/>
  <c r="H880" i="9"/>
  <c r="I880" i="9" s="1"/>
  <c r="H881" i="9"/>
  <c r="I881" i="9" s="1"/>
  <c r="H882" i="9"/>
  <c r="I882" i="9" s="1"/>
  <c r="H883" i="9"/>
  <c r="I883" i="9" s="1"/>
  <c r="H884" i="9"/>
  <c r="I884" i="9" s="1"/>
  <c r="H885" i="9"/>
  <c r="I885" i="9" s="1"/>
  <c r="H886" i="9"/>
  <c r="I886" i="9" s="1"/>
  <c r="H887" i="9"/>
  <c r="I887" i="9" s="1"/>
  <c r="H888" i="9"/>
  <c r="I888" i="9" s="1"/>
  <c r="H889" i="9"/>
  <c r="I889" i="9" s="1"/>
  <c r="H890" i="9"/>
  <c r="I890" i="9" s="1"/>
  <c r="H891" i="9"/>
  <c r="I891" i="9" s="1"/>
  <c r="H892" i="9"/>
  <c r="I892" i="9" s="1"/>
  <c r="H893" i="9"/>
  <c r="I893" i="9" s="1"/>
  <c r="H894" i="9"/>
  <c r="I894" i="9" s="1"/>
  <c r="H895" i="9"/>
  <c r="I895" i="9" s="1"/>
  <c r="H896" i="9"/>
  <c r="I896" i="9" s="1"/>
  <c r="H897" i="9"/>
  <c r="I897" i="9" s="1"/>
  <c r="H898" i="9"/>
  <c r="I898" i="9" s="1"/>
  <c r="H899" i="9"/>
  <c r="I899" i="9" s="1"/>
  <c r="H900" i="9"/>
  <c r="I900" i="9" s="1"/>
  <c r="H901" i="9"/>
  <c r="I901" i="9" s="1"/>
  <c r="H902" i="9"/>
  <c r="I902" i="9" s="1"/>
  <c r="H903" i="9"/>
  <c r="I903" i="9" s="1"/>
  <c r="H904" i="9"/>
  <c r="I904" i="9" s="1"/>
  <c r="H905" i="9"/>
  <c r="I905" i="9" s="1"/>
  <c r="H906" i="9"/>
  <c r="I906" i="9" s="1"/>
  <c r="H907" i="9"/>
  <c r="I907" i="9" s="1"/>
  <c r="H908" i="9"/>
  <c r="I908" i="9" s="1"/>
  <c r="H909" i="9"/>
  <c r="I909" i="9" s="1"/>
  <c r="H910" i="9"/>
  <c r="I910" i="9" s="1"/>
  <c r="H911" i="9"/>
  <c r="I911" i="9" s="1"/>
  <c r="H912" i="9"/>
  <c r="I912" i="9" s="1"/>
  <c r="H913" i="9"/>
  <c r="I913" i="9" s="1"/>
  <c r="H914" i="9"/>
  <c r="I914" i="9" s="1"/>
  <c r="H915" i="9"/>
  <c r="I915" i="9" s="1"/>
  <c r="H916" i="9"/>
  <c r="I916" i="9" s="1"/>
  <c r="H917" i="9"/>
  <c r="I917" i="9" s="1"/>
  <c r="H918" i="9"/>
  <c r="I918" i="9" s="1"/>
  <c r="H919" i="9"/>
  <c r="I919" i="9" s="1"/>
  <c r="H920" i="9"/>
  <c r="I920" i="9" s="1"/>
  <c r="H921" i="9"/>
  <c r="I921" i="9" s="1"/>
  <c r="H922" i="9"/>
  <c r="I922" i="9" s="1"/>
  <c r="H923" i="9"/>
  <c r="I923" i="9" s="1"/>
  <c r="H924" i="9"/>
  <c r="I924" i="9" s="1"/>
  <c r="H925" i="9"/>
  <c r="I925" i="9" s="1"/>
  <c r="H926" i="9"/>
  <c r="I926" i="9" s="1"/>
  <c r="H927" i="9"/>
  <c r="I927" i="9" s="1"/>
  <c r="H928" i="9"/>
  <c r="I928" i="9" s="1"/>
  <c r="H929" i="9"/>
  <c r="I929" i="9" s="1"/>
  <c r="H930" i="9"/>
  <c r="I930" i="9" s="1"/>
  <c r="H931" i="9"/>
  <c r="I931" i="9" s="1"/>
  <c r="H932" i="9"/>
  <c r="I932" i="9" s="1"/>
  <c r="H933" i="9"/>
  <c r="I933" i="9" s="1"/>
  <c r="H934" i="9"/>
  <c r="I934" i="9" s="1"/>
  <c r="H935" i="9"/>
  <c r="I935" i="9" s="1"/>
  <c r="H936" i="9"/>
  <c r="I936" i="9" s="1"/>
  <c r="H937" i="9"/>
  <c r="I937" i="9" s="1"/>
  <c r="H938" i="9"/>
  <c r="I938" i="9" s="1"/>
  <c r="H939" i="9"/>
  <c r="I939" i="9" s="1"/>
  <c r="H940" i="9"/>
  <c r="I940" i="9" s="1"/>
  <c r="H941" i="9"/>
  <c r="I941" i="9" s="1"/>
  <c r="H942" i="9"/>
  <c r="I942" i="9" s="1"/>
  <c r="H943" i="9"/>
  <c r="I943" i="9" s="1"/>
  <c r="H944" i="9"/>
  <c r="I944" i="9" s="1"/>
  <c r="H945" i="9"/>
  <c r="I945" i="9" s="1"/>
  <c r="H946" i="9"/>
  <c r="I946" i="9" s="1"/>
  <c r="H947" i="9"/>
  <c r="I947" i="9" s="1"/>
  <c r="H948" i="9"/>
  <c r="I948" i="9" s="1"/>
  <c r="H949" i="9"/>
  <c r="I949" i="9" s="1"/>
  <c r="H950" i="9"/>
  <c r="I950" i="9" s="1"/>
  <c r="H951" i="9"/>
  <c r="I951" i="9" s="1"/>
  <c r="H952" i="9"/>
  <c r="I952" i="9" s="1"/>
  <c r="H953" i="9"/>
  <c r="I953" i="9" s="1"/>
  <c r="H954" i="9"/>
  <c r="I954" i="9" s="1"/>
  <c r="H955" i="9"/>
  <c r="I955" i="9" s="1"/>
  <c r="H956" i="9"/>
  <c r="I956" i="9" s="1"/>
  <c r="H957" i="9"/>
  <c r="I957" i="9" s="1"/>
  <c r="H958" i="9"/>
  <c r="I958" i="9" s="1"/>
  <c r="H959" i="9"/>
  <c r="I959" i="9" s="1"/>
  <c r="H960" i="9"/>
  <c r="I960" i="9" s="1"/>
  <c r="H961" i="9"/>
  <c r="I961" i="9" s="1"/>
  <c r="H962" i="9"/>
  <c r="I962" i="9" s="1"/>
  <c r="H963" i="9"/>
  <c r="I963" i="9" s="1"/>
  <c r="H964" i="9"/>
  <c r="I964" i="9" s="1"/>
  <c r="H965" i="9"/>
  <c r="I965" i="9" s="1"/>
  <c r="H966" i="9"/>
  <c r="I966" i="9" s="1"/>
  <c r="H967" i="9"/>
  <c r="I967" i="9" s="1"/>
  <c r="H968" i="9"/>
  <c r="I968" i="9" s="1"/>
  <c r="H969" i="9"/>
  <c r="I969" i="9" s="1"/>
  <c r="H970" i="9"/>
  <c r="I970" i="9" s="1"/>
  <c r="H971" i="9"/>
  <c r="I971" i="9" s="1"/>
  <c r="H972" i="9"/>
  <c r="I972" i="9" s="1"/>
  <c r="H973" i="9"/>
  <c r="I973" i="9" s="1"/>
  <c r="H974" i="9"/>
  <c r="I974" i="9" s="1"/>
  <c r="H975" i="9"/>
  <c r="I975" i="9" s="1"/>
  <c r="H976" i="9"/>
  <c r="I976" i="9" s="1"/>
  <c r="H977" i="9"/>
  <c r="I977" i="9" s="1"/>
  <c r="H978" i="9"/>
  <c r="I978" i="9" s="1"/>
  <c r="H979" i="9"/>
  <c r="I979" i="9" s="1"/>
  <c r="H980" i="9"/>
  <c r="I980" i="9" s="1"/>
  <c r="H981" i="9"/>
  <c r="I981" i="9" s="1"/>
  <c r="H982" i="9"/>
  <c r="I982" i="9" s="1"/>
  <c r="H983" i="9"/>
  <c r="I983" i="9" s="1"/>
  <c r="H984" i="9"/>
  <c r="I984" i="9" s="1"/>
  <c r="H985" i="9"/>
  <c r="I985" i="9" s="1"/>
  <c r="H986" i="9"/>
  <c r="I986" i="9" s="1"/>
  <c r="H987" i="9"/>
  <c r="I987" i="9" s="1"/>
  <c r="H988" i="9"/>
  <c r="I988" i="9" s="1"/>
  <c r="H989" i="9"/>
  <c r="I989" i="9" s="1"/>
  <c r="H990" i="9"/>
  <c r="I990" i="9" s="1"/>
  <c r="H991" i="9"/>
  <c r="I991" i="9" s="1"/>
  <c r="H992" i="9"/>
  <c r="I992" i="9" s="1"/>
  <c r="H993" i="9"/>
  <c r="I993" i="9" s="1"/>
  <c r="H994" i="9"/>
  <c r="I994" i="9" s="1"/>
  <c r="H995" i="9"/>
  <c r="I995" i="9" s="1"/>
  <c r="H996" i="9"/>
  <c r="I996" i="9" s="1"/>
  <c r="H997" i="9"/>
  <c r="I997" i="9" s="1"/>
  <c r="H998" i="9"/>
  <c r="I998" i="9" s="1"/>
  <c r="H999" i="9"/>
  <c r="I999" i="9" s="1"/>
  <c r="H1000" i="9"/>
  <c r="I1000" i="9" s="1"/>
  <c r="H1001" i="9"/>
  <c r="I1001" i="9" s="1"/>
  <c r="H1002" i="9"/>
  <c r="I1002" i="9" s="1"/>
  <c r="H1003" i="9"/>
  <c r="I1003" i="9" s="1"/>
  <c r="H1004" i="9"/>
  <c r="I1004" i="9" s="1"/>
  <c r="H1005" i="9"/>
  <c r="I1005" i="9" s="1"/>
  <c r="H1006" i="9"/>
  <c r="I1006" i="9" s="1"/>
  <c r="H1007" i="9"/>
  <c r="I1007" i="9" s="1"/>
  <c r="H1008" i="9"/>
  <c r="I1008" i="9" s="1"/>
  <c r="H1009" i="9"/>
  <c r="I1009" i="9" s="1"/>
  <c r="H1010" i="9"/>
  <c r="I1010" i="9" s="1"/>
  <c r="H1011" i="9"/>
  <c r="I1011" i="9" s="1"/>
  <c r="H1012" i="9"/>
  <c r="I1012" i="9" s="1"/>
  <c r="H1013" i="9"/>
  <c r="I1013" i="9" s="1"/>
  <c r="H1014" i="9"/>
  <c r="I1014" i="9" s="1"/>
  <c r="H1015" i="9"/>
  <c r="I1015" i="9" s="1"/>
  <c r="H1016" i="9"/>
  <c r="I1016" i="9" s="1"/>
  <c r="H1017" i="9"/>
  <c r="I1017" i="9" s="1"/>
  <c r="H1018" i="9"/>
  <c r="I1018" i="9" s="1"/>
  <c r="H1019" i="9"/>
  <c r="I1019" i="9" s="1"/>
  <c r="H1020" i="9"/>
  <c r="I1020" i="9" s="1"/>
  <c r="H1021" i="9"/>
  <c r="I1021" i="9" s="1"/>
  <c r="H1022" i="9"/>
  <c r="I1022" i="9" s="1"/>
  <c r="H1023" i="9"/>
  <c r="I1023" i="9" s="1"/>
  <c r="H1024" i="9"/>
  <c r="I1024" i="9" s="1"/>
  <c r="H1025" i="9"/>
  <c r="I1025" i="9" s="1"/>
  <c r="H1026" i="9"/>
  <c r="I1026" i="9" s="1"/>
  <c r="H1027" i="9"/>
  <c r="I1027" i="9" s="1"/>
  <c r="H1028" i="9"/>
  <c r="I1028" i="9" s="1"/>
  <c r="H1029" i="9"/>
  <c r="I1029" i="9" s="1"/>
  <c r="H1030" i="9"/>
  <c r="I1030" i="9" s="1"/>
  <c r="H1031" i="9"/>
  <c r="I1031" i="9" s="1"/>
  <c r="H1032" i="9"/>
  <c r="I1032" i="9" s="1"/>
  <c r="H1033" i="9"/>
  <c r="I1033" i="9" s="1"/>
  <c r="H1034" i="9"/>
  <c r="I1034" i="9" s="1"/>
  <c r="H1035" i="9"/>
  <c r="I1035" i="9" s="1"/>
  <c r="H1036" i="9"/>
  <c r="I1036" i="9" s="1"/>
  <c r="H1037" i="9"/>
  <c r="I1037" i="9" s="1"/>
  <c r="H1038" i="9"/>
  <c r="I1038" i="9" s="1"/>
  <c r="H1039" i="9"/>
  <c r="I1039" i="9" s="1"/>
  <c r="H1040" i="9"/>
  <c r="I1040" i="9" s="1"/>
  <c r="H1041" i="9"/>
  <c r="I1041" i="9" s="1"/>
  <c r="H1042" i="9"/>
  <c r="I1042" i="9" s="1"/>
  <c r="H1043" i="9"/>
  <c r="I1043" i="9" s="1"/>
  <c r="H1044" i="9"/>
  <c r="I1044" i="9" s="1"/>
  <c r="H1045" i="9"/>
  <c r="I1045" i="9" s="1"/>
  <c r="H1046" i="9"/>
  <c r="I1046" i="9" s="1"/>
  <c r="H1047" i="9"/>
  <c r="I1047" i="9" s="1"/>
  <c r="H1048" i="9"/>
  <c r="I1048" i="9" s="1"/>
  <c r="H1049" i="9"/>
  <c r="I1049" i="9" s="1"/>
  <c r="H1050" i="9"/>
  <c r="I1050" i="9" s="1"/>
  <c r="H1051" i="9"/>
  <c r="I1051" i="9" s="1"/>
  <c r="H1052" i="9"/>
  <c r="I1052" i="9" s="1"/>
  <c r="H1053" i="9"/>
  <c r="I1053" i="9" s="1"/>
  <c r="H1054" i="9"/>
  <c r="I1054" i="9" s="1"/>
  <c r="H1055" i="9"/>
  <c r="I1055" i="9" s="1"/>
  <c r="H1056" i="9"/>
  <c r="I1056" i="9" s="1"/>
  <c r="H1057" i="9"/>
  <c r="I1057" i="9" s="1"/>
  <c r="H1058" i="9"/>
  <c r="I1058" i="9" s="1"/>
  <c r="H1059" i="9"/>
  <c r="I1059" i="9" s="1"/>
  <c r="H1060" i="9"/>
  <c r="I1060" i="9" s="1"/>
  <c r="H1061" i="9"/>
  <c r="I1061" i="9" s="1"/>
  <c r="H1062" i="9"/>
  <c r="I1062" i="9" s="1"/>
  <c r="H1063" i="9"/>
  <c r="I1063" i="9" s="1"/>
  <c r="H1064" i="9"/>
  <c r="I1064" i="9" s="1"/>
  <c r="H1065" i="9"/>
  <c r="I1065" i="9" s="1"/>
  <c r="H1066" i="9"/>
  <c r="I1066" i="9" s="1"/>
  <c r="H1067" i="9"/>
  <c r="I1067" i="9" s="1"/>
  <c r="H1068" i="9"/>
  <c r="I1068" i="9" s="1"/>
  <c r="H1069" i="9"/>
  <c r="I1069" i="9" s="1"/>
  <c r="H1070" i="9"/>
  <c r="I1070" i="9" s="1"/>
  <c r="H1071" i="9"/>
  <c r="I1071" i="9" s="1"/>
  <c r="H1072" i="9"/>
  <c r="I1072" i="9" s="1"/>
  <c r="H1073" i="9"/>
  <c r="I1073" i="9" s="1"/>
  <c r="H1074" i="9"/>
  <c r="I1074" i="9" s="1"/>
  <c r="H1075" i="9"/>
  <c r="I1075" i="9" s="1"/>
  <c r="H1076" i="9"/>
  <c r="I1076" i="9" s="1"/>
  <c r="H1077" i="9"/>
  <c r="I1077" i="9" s="1"/>
  <c r="H1078" i="9"/>
  <c r="I1078" i="9" s="1"/>
  <c r="H1079" i="9"/>
  <c r="I1079" i="9" s="1"/>
  <c r="H1080" i="9"/>
  <c r="I1080" i="9" s="1"/>
  <c r="H1081" i="9"/>
  <c r="I1081" i="9" s="1"/>
  <c r="H1082" i="9"/>
  <c r="I1082" i="9" s="1"/>
  <c r="H1083" i="9"/>
  <c r="I1083" i="9" s="1"/>
  <c r="H1084" i="9"/>
  <c r="I1084" i="9" s="1"/>
  <c r="H1085" i="9"/>
  <c r="I1085" i="9" s="1"/>
  <c r="H1086" i="9"/>
  <c r="I1086" i="9" s="1"/>
  <c r="H1087" i="9"/>
  <c r="I1087" i="9" s="1"/>
  <c r="H1088" i="9"/>
  <c r="I1088" i="9" s="1"/>
  <c r="H1089" i="9"/>
  <c r="I1089" i="9" s="1"/>
  <c r="H1090" i="9"/>
  <c r="I1090" i="9" s="1"/>
  <c r="H1091" i="9"/>
  <c r="I1091" i="9" s="1"/>
  <c r="H1092" i="9"/>
  <c r="I1092" i="9" s="1"/>
  <c r="H1093" i="9"/>
  <c r="I1093" i="9" s="1"/>
  <c r="H1094" i="9"/>
  <c r="I1094" i="9" s="1"/>
  <c r="H1095" i="9"/>
  <c r="I1095" i="9" s="1"/>
  <c r="H1096" i="9"/>
  <c r="I1096" i="9" s="1"/>
  <c r="H1097" i="9"/>
  <c r="I1097" i="9" s="1"/>
  <c r="H1098" i="9"/>
  <c r="I1098" i="9" s="1"/>
  <c r="H1099" i="9"/>
  <c r="I1099" i="9" s="1"/>
  <c r="H1100" i="9"/>
  <c r="I1100" i="9" s="1"/>
  <c r="H1101" i="9"/>
  <c r="I1101" i="9" s="1"/>
  <c r="H1102" i="9"/>
  <c r="I1102" i="9" s="1"/>
  <c r="H1103" i="9"/>
  <c r="I1103" i="9" s="1"/>
  <c r="H1104" i="9"/>
  <c r="I1104" i="9" s="1"/>
  <c r="H1105" i="9"/>
  <c r="I1105" i="9" s="1"/>
  <c r="H1106" i="9"/>
  <c r="I1106" i="9" s="1"/>
  <c r="H1107" i="9"/>
  <c r="I1107" i="9" s="1"/>
  <c r="H1108" i="9"/>
  <c r="I1108" i="9" s="1"/>
  <c r="H1109" i="9"/>
  <c r="I1109" i="9" s="1"/>
  <c r="H1110" i="9"/>
  <c r="I1110" i="9" s="1"/>
  <c r="H1111" i="9"/>
  <c r="I1111" i="9" s="1"/>
  <c r="H1112" i="9"/>
  <c r="I1112" i="9" s="1"/>
  <c r="H1113" i="9"/>
  <c r="I1113" i="9" s="1"/>
  <c r="H1114" i="9"/>
  <c r="I1114" i="9" s="1"/>
  <c r="H1115" i="9"/>
  <c r="I1115" i="9" s="1"/>
  <c r="H1116" i="9"/>
  <c r="I1116" i="9" s="1"/>
  <c r="H1117" i="9"/>
  <c r="I1117" i="9" s="1"/>
  <c r="H1118" i="9"/>
  <c r="I1118" i="9" s="1"/>
  <c r="H1119" i="9"/>
  <c r="I1119" i="9" s="1"/>
  <c r="H1120" i="9"/>
  <c r="I1120" i="9" s="1"/>
  <c r="H1121" i="9"/>
  <c r="I1121" i="9" s="1"/>
  <c r="H1122" i="9"/>
  <c r="I1122" i="9" s="1"/>
  <c r="H1123" i="9"/>
  <c r="I1123" i="9" s="1"/>
  <c r="H1124" i="9"/>
  <c r="I1124" i="9" s="1"/>
  <c r="H1125" i="9"/>
  <c r="I1125" i="9" s="1"/>
  <c r="H1126" i="9"/>
  <c r="I1126" i="9" s="1"/>
  <c r="H1127" i="9"/>
  <c r="I1127" i="9" s="1"/>
  <c r="H1128" i="9"/>
  <c r="I1128" i="9" s="1"/>
  <c r="H1129" i="9"/>
  <c r="I1129" i="9" s="1"/>
  <c r="H1130" i="9"/>
  <c r="I1130" i="9" s="1"/>
  <c r="H1131" i="9"/>
  <c r="I1131" i="9" s="1"/>
  <c r="H1132" i="9"/>
  <c r="I1132" i="9" s="1"/>
  <c r="H1133" i="9"/>
  <c r="I1133" i="9" s="1"/>
  <c r="H1134" i="9"/>
  <c r="I1134" i="9" s="1"/>
  <c r="H1135" i="9"/>
  <c r="I1135" i="9" s="1"/>
  <c r="H1136" i="9"/>
  <c r="I1136" i="9" s="1"/>
  <c r="H1137" i="9"/>
  <c r="I1137" i="9" s="1"/>
  <c r="H1138" i="9"/>
  <c r="I1138" i="9" s="1"/>
  <c r="H1139" i="9"/>
  <c r="I1139" i="9" s="1"/>
  <c r="H1140" i="9"/>
  <c r="I1140" i="9" s="1"/>
  <c r="H1141" i="9"/>
  <c r="I1141" i="9" s="1"/>
  <c r="H1142" i="9"/>
  <c r="I1142" i="9" s="1"/>
  <c r="H1143" i="9"/>
  <c r="I1143" i="9" s="1"/>
  <c r="H1144" i="9"/>
  <c r="I1144" i="9" s="1"/>
  <c r="H1145" i="9"/>
  <c r="I1145" i="9" s="1"/>
  <c r="H1146" i="9"/>
  <c r="I1146" i="9" s="1"/>
  <c r="H1147" i="9"/>
  <c r="I1147" i="9" s="1"/>
  <c r="H1148" i="9"/>
  <c r="I1148" i="9" s="1"/>
  <c r="H1149" i="9"/>
  <c r="I1149" i="9" s="1"/>
  <c r="H1150" i="9"/>
  <c r="I1150" i="9" s="1"/>
  <c r="H1151" i="9"/>
  <c r="I1151" i="9" s="1"/>
  <c r="H1152" i="9"/>
  <c r="I1152" i="9" s="1"/>
  <c r="H1153" i="9"/>
  <c r="I1153" i="9" s="1"/>
  <c r="H1154" i="9"/>
  <c r="I1154" i="9" s="1"/>
  <c r="H1155" i="9"/>
  <c r="I1155" i="9" s="1"/>
  <c r="H1156" i="9"/>
  <c r="I1156" i="9" s="1"/>
  <c r="H1157" i="9"/>
  <c r="I1157" i="9" s="1"/>
  <c r="H1158" i="9"/>
  <c r="I1158" i="9" s="1"/>
  <c r="H1159" i="9"/>
  <c r="I1159" i="9" s="1"/>
  <c r="H1160" i="9"/>
  <c r="I1160" i="9" s="1"/>
  <c r="H1161" i="9"/>
  <c r="I1161" i="9" s="1"/>
  <c r="H1162" i="9"/>
  <c r="I1162" i="9" s="1"/>
  <c r="H1163" i="9"/>
  <c r="I1163" i="9" s="1"/>
  <c r="H1164" i="9"/>
  <c r="I1164" i="9" s="1"/>
  <c r="H1165" i="9"/>
  <c r="I1165" i="9" s="1"/>
  <c r="H1166" i="9"/>
  <c r="I1166" i="9" s="1"/>
  <c r="H1167" i="9"/>
  <c r="I1167" i="9" s="1"/>
  <c r="H1168" i="9"/>
  <c r="I1168" i="9" s="1"/>
  <c r="H1169" i="9"/>
  <c r="I1169" i="9" s="1"/>
  <c r="H1170" i="9"/>
  <c r="I1170" i="9" s="1"/>
  <c r="H1171" i="9"/>
  <c r="I1171" i="9" s="1"/>
  <c r="H1172" i="9"/>
  <c r="I1172" i="9" s="1"/>
  <c r="H1173" i="9"/>
  <c r="I1173" i="9" s="1"/>
  <c r="H1174" i="9"/>
  <c r="I1174" i="9" s="1"/>
  <c r="H1175" i="9"/>
  <c r="I1175" i="9" s="1"/>
  <c r="H1176" i="9"/>
  <c r="I1176" i="9" s="1"/>
  <c r="H1177" i="9"/>
  <c r="I1177" i="9" s="1"/>
  <c r="H1178" i="9"/>
  <c r="I1178" i="9" s="1"/>
  <c r="H1179" i="9"/>
  <c r="I1179" i="9" s="1"/>
  <c r="H1180" i="9"/>
  <c r="I1180" i="9" s="1"/>
  <c r="H1181" i="9"/>
  <c r="I1181" i="9" s="1"/>
  <c r="H1182" i="9"/>
  <c r="I1182" i="9" s="1"/>
  <c r="H1183" i="9"/>
  <c r="I1183" i="9" s="1"/>
  <c r="H1184" i="9"/>
  <c r="I1184" i="9" s="1"/>
  <c r="H1185" i="9"/>
  <c r="I1185" i="9" s="1"/>
  <c r="H1186" i="9"/>
  <c r="I1186" i="9" s="1"/>
  <c r="H1187" i="9"/>
  <c r="I1187" i="9" s="1"/>
  <c r="H1188" i="9"/>
  <c r="I1188" i="9" s="1"/>
  <c r="H1189" i="9"/>
  <c r="I1189" i="9" s="1"/>
  <c r="H1190" i="9"/>
  <c r="I1190" i="9" s="1"/>
  <c r="H1191" i="9"/>
  <c r="I1191" i="9" s="1"/>
  <c r="H1192" i="9"/>
  <c r="I1192" i="9" s="1"/>
  <c r="H1193" i="9"/>
  <c r="I1193" i="9" s="1"/>
  <c r="H1194" i="9"/>
  <c r="I1194" i="9" s="1"/>
  <c r="H1195" i="9"/>
  <c r="I1195" i="9" s="1"/>
  <c r="H1196" i="9"/>
  <c r="I1196" i="9" s="1"/>
  <c r="H1197" i="9"/>
  <c r="I1197" i="9" s="1"/>
  <c r="H1198" i="9"/>
  <c r="I1198" i="9" s="1"/>
  <c r="H1199" i="9"/>
  <c r="I1199" i="9" s="1"/>
  <c r="H1200" i="9"/>
  <c r="I1200" i="9" s="1"/>
  <c r="H1201" i="9"/>
  <c r="I1201" i="9" s="1"/>
  <c r="H1202" i="9"/>
  <c r="I1202" i="9" s="1"/>
  <c r="H1203" i="9"/>
  <c r="I1203" i="9" s="1"/>
  <c r="H1204" i="9"/>
  <c r="I1204" i="9" s="1"/>
  <c r="H1205" i="9"/>
  <c r="I1205" i="9" s="1"/>
  <c r="H1206" i="9"/>
  <c r="I1206" i="9" s="1"/>
  <c r="H1207" i="9"/>
  <c r="I1207" i="9" s="1"/>
  <c r="H1208" i="9"/>
  <c r="I1208" i="9" s="1"/>
  <c r="H1209" i="9"/>
  <c r="I1209" i="9" s="1"/>
  <c r="H1210" i="9"/>
  <c r="I1210" i="9" s="1"/>
  <c r="H1211" i="9"/>
  <c r="I1211" i="9" s="1"/>
  <c r="H1212" i="9"/>
  <c r="I1212" i="9" s="1"/>
  <c r="H1213" i="9"/>
  <c r="I1213" i="9" s="1"/>
  <c r="H1214" i="9"/>
  <c r="I1214" i="9" s="1"/>
  <c r="H1215" i="9"/>
  <c r="I1215" i="9" s="1"/>
  <c r="H1216" i="9"/>
  <c r="I1216" i="9" s="1"/>
  <c r="H1217" i="9"/>
  <c r="I1217" i="9" s="1"/>
  <c r="H1218" i="9"/>
  <c r="I1218" i="9" s="1"/>
  <c r="H1219" i="9"/>
  <c r="I1219" i="9" s="1"/>
  <c r="H1220" i="9"/>
  <c r="I1220" i="9" s="1"/>
  <c r="H1221" i="9"/>
  <c r="I1221" i="9" s="1"/>
  <c r="H1222" i="9"/>
  <c r="I1222" i="9" s="1"/>
  <c r="H1223" i="9"/>
  <c r="I1223" i="9" s="1"/>
  <c r="H1224" i="9"/>
  <c r="I1224" i="9" s="1"/>
  <c r="H1225" i="9"/>
  <c r="I1225" i="9" s="1"/>
  <c r="H1226" i="9"/>
  <c r="I1226" i="9" s="1"/>
  <c r="H1227" i="9"/>
  <c r="I1227" i="9" s="1"/>
  <c r="H1228" i="9"/>
  <c r="I1228" i="9" s="1"/>
  <c r="H1229" i="9"/>
  <c r="I1229" i="9" s="1"/>
  <c r="H1230" i="9"/>
  <c r="I1230" i="9" s="1"/>
  <c r="H1231" i="9"/>
  <c r="I1231" i="9" s="1"/>
  <c r="H1232" i="9"/>
  <c r="I1232" i="9" s="1"/>
  <c r="H1233" i="9"/>
  <c r="I1233" i="9" s="1"/>
  <c r="H1234" i="9"/>
  <c r="I1234" i="9" s="1"/>
  <c r="H1235" i="9"/>
  <c r="I1235" i="9" s="1"/>
  <c r="H1236" i="9"/>
  <c r="I1236" i="9" s="1"/>
  <c r="H1237" i="9"/>
  <c r="I1237" i="9" s="1"/>
  <c r="H1238" i="9"/>
  <c r="I1238" i="9" s="1"/>
  <c r="H1239" i="9"/>
  <c r="I1239" i="9" s="1"/>
  <c r="H1240" i="9"/>
  <c r="I1240" i="9" s="1"/>
  <c r="H1241" i="9"/>
  <c r="I1241" i="9" s="1"/>
  <c r="H1242" i="9"/>
  <c r="I1242" i="9" s="1"/>
  <c r="H1243" i="9"/>
  <c r="I1243" i="9" s="1"/>
  <c r="H1244" i="9"/>
  <c r="I1244" i="9" s="1"/>
  <c r="H1245" i="9"/>
  <c r="I1245" i="9" s="1"/>
  <c r="H1246" i="9"/>
  <c r="I1246" i="9" s="1"/>
  <c r="H1247" i="9"/>
  <c r="I1247" i="9" s="1"/>
  <c r="H1248" i="9"/>
  <c r="I1248" i="9" s="1"/>
  <c r="H1249" i="9"/>
  <c r="I1249" i="9" s="1"/>
  <c r="H1250" i="9"/>
  <c r="I1250" i="9" s="1"/>
  <c r="H1251" i="9"/>
  <c r="I1251" i="9" s="1"/>
  <c r="H1252" i="9"/>
  <c r="I1252" i="9" s="1"/>
  <c r="H1253" i="9"/>
  <c r="I1253" i="9" s="1"/>
  <c r="H1254" i="9"/>
  <c r="I1254" i="9" s="1"/>
  <c r="H1255" i="9"/>
  <c r="I1255" i="9" s="1"/>
  <c r="H1256" i="9"/>
  <c r="I1256" i="9" s="1"/>
  <c r="H1257" i="9"/>
  <c r="I1257" i="9" s="1"/>
  <c r="H1258" i="9"/>
  <c r="I1258" i="9" s="1"/>
  <c r="H1259" i="9"/>
  <c r="I1259" i="9" s="1"/>
  <c r="H1260" i="9"/>
  <c r="I1260" i="9" s="1"/>
  <c r="H1261" i="9"/>
  <c r="I1261" i="9" s="1"/>
  <c r="H1262" i="9"/>
  <c r="I1262" i="9" s="1"/>
  <c r="H1263" i="9"/>
  <c r="I1263" i="9" s="1"/>
  <c r="H1264" i="9"/>
  <c r="I1264" i="9" s="1"/>
  <c r="H1265" i="9"/>
  <c r="I1265" i="9" s="1"/>
  <c r="H1266" i="9"/>
  <c r="I1266" i="9" s="1"/>
  <c r="H1267" i="9"/>
  <c r="I1267" i="9" s="1"/>
  <c r="H1268" i="9"/>
  <c r="I1268" i="9" s="1"/>
  <c r="H1269" i="9"/>
  <c r="I1269" i="9" s="1"/>
  <c r="H1270" i="9"/>
  <c r="I1270" i="9" s="1"/>
  <c r="H1271" i="9"/>
  <c r="I1271" i="9" s="1"/>
  <c r="H1272" i="9"/>
  <c r="I1272" i="9" s="1"/>
  <c r="H1273" i="9"/>
  <c r="I1273" i="9" s="1"/>
  <c r="H1274" i="9"/>
  <c r="I1274" i="9" s="1"/>
  <c r="H1275" i="9"/>
  <c r="I1275" i="9" s="1"/>
  <c r="H1276" i="9"/>
  <c r="I1276" i="9" s="1"/>
  <c r="H1277" i="9"/>
  <c r="I1277" i="9" s="1"/>
  <c r="H1278" i="9"/>
  <c r="I1278" i="9" s="1"/>
  <c r="H1279" i="9"/>
  <c r="I1279" i="9" s="1"/>
  <c r="H1280" i="9"/>
  <c r="I1280" i="9" s="1"/>
  <c r="H1281" i="9"/>
  <c r="I1281" i="9" s="1"/>
  <c r="H1282" i="9"/>
  <c r="I1282" i="9" s="1"/>
  <c r="H1283" i="9"/>
  <c r="I1283" i="9" s="1"/>
  <c r="H1284" i="9"/>
  <c r="I1284" i="9" s="1"/>
  <c r="H1285" i="9"/>
  <c r="I1285" i="9" s="1"/>
  <c r="H1286" i="9"/>
  <c r="I1286" i="9" s="1"/>
  <c r="H1287" i="9"/>
  <c r="I1287" i="9" s="1"/>
  <c r="H1288" i="9"/>
  <c r="I1288" i="9" s="1"/>
  <c r="H1289" i="9"/>
  <c r="I1289" i="9" s="1"/>
  <c r="H1290" i="9"/>
  <c r="I1290" i="9" s="1"/>
  <c r="H1291" i="9"/>
  <c r="I1291" i="9" s="1"/>
  <c r="H1292" i="9"/>
  <c r="I1292" i="9" s="1"/>
  <c r="H1293" i="9"/>
  <c r="I1293" i="9" s="1"/>
  <c r="H1294" i="9"/>
  <c r="I1294" i="9" s="1"/>
  <c r="H1295" i="9"/>
  <c r="I1295" i="9" s="1"/>
  <c r="H1296" i="9"/>
  <c r="I1296" i="9" s="1"/>
  <c r="H1297" i="9"/>
  <c r="I1297" i="9" s="1"/>
  <c r="H1298" i="9"/>
  <c r="I1298" i="9" s="1"/>
  <c r="H1299" i="9"/>
  <c r="I1299" i="9" s="1"/>
  <c r="H1300" i="9"/>
  <c r="I1300" i="9" s="1"/>
  <c r="H1301" i="9"/>
  <c r="I1301" i="9" s="1"/>
  <c r="H1302" i="9"/>
  <c r="I1302" i="9" s="1"/>
  <c r="H1303" i="9"/>
  <c r="I1303" i="9" s="1"/>
  <c r="H1304" i="9"/>
  <c r="I1304" i="9" s="1"/>
  <c r="H1305" i="9"/>
  <c r="I1305" i="9" s="1"/>
  <c r="H1306" i="9"/>
  <c r="I1306" i="9" s="1"/>
  <c r="H1307" i="9"/>
  <c r="I1307" i="9" s="1"/>
  <c r="H1308" i="9"/>
  <c r="I1308" i="9" s="1"/>
  <c r="H1309" i="9"/>
  <c r="I1309" i="9" s="1"/>
  <c r="H1310" i="9"/>
  <c r="I1310" i="9" s="1"/>
  <c r="H1311" i="9"/>
  <c r="I1311" i="9" s="1"/>
  <c r="H1312" i="9"/>
  <c r="I1312" i="9" s="1"/>
  <c r="H1313" i="9"/>
  <c r="I1313" i="9" s="1"/>
  <c r="H1314" i="9"/>
  <c r="I1314" i="9" s="1"/>
  <c r="H1315" i="9"/>
  <c r="I1315" i="9" s="1"/>
  <c r="H1316" i="9"/>
  <c r="I1316" i="9" s="1"/>
  <c r="H1317" i="9"/>
  <c r="I1317" i="9" s="1"/>
  <c r="H1318" i="9"/>
  <c r="I1318" i="9" s="1"/>
  <c r="H1319" i="9"/>
  <c r="I1319" i="9" s="1"/>
  <c r="H1320" i="9"/>
  <c r="I1320" i="9" s="1"/>
  <c r="H1321" i="9"/>
  <c r="I1321" i="9" s="1"/>
  <c r="H1322" i="9"/>
  <c r="I1322" i="9" s="1"/>
  <c r="H1323" i="9"/>
  <c r="I1323" i="9" s="1"/>
  <c r="H1324" i="9"/>
  <c r="I1324" i="9" s="1"/>
  <c r="H1325" i="9"/>
  <c r="I1325" i="9" s="1"/>
  <c r="H1326" i="9"/>
  <c r="I1326" i="9" s="1"/>
  <c r="H1327" i="9"/>
  <c r="I1327" i="9" s="1"/>
  <c r="H1328" i="9"/>
  <c r="I1328" i="9" s="1"/>
  <c r="H1329" i="9"/>
  <c r="I1329" i="9" s="1"/>
  <c r="H1330" i="9"/>
  <c r="I1330" i="9" s="1"/>
  <c r="H1331" i="9"/>
  <c r="I1331" i="9" s="1"/>
  <c r="H1332" i="9"/>
  <c r="I1332" i="9" s="1"/>
  <c r="H1333" i="9"/>
  <c r="I1333" i="9" s="1"/>
  <c r="H1334" i="9"/>
  <c r="I1334" i="9" s="1"/>
  <c r="H1335" i="9"/>
  <c r="I1335" i="9" s="1"/>
  <c r="H1336" i="9"/>
  <c r="I1336" i="9" s="1"/>
  <c r="H1337" i="9"/>
  <c r="I1337" i="9" s="1"/>
  <c r="H1338" i="9"/>
  <c r="I1338" i="9" s="1"/>
  <c r="H1339" i="9"/>
  <c r="I1339" i="9" s="1"/>
  <c r="H1340" i="9"/>
  <c r="I1340" i="9" s="1"/>
  <c r="H1341" i="9"/>
  <c r="I1341" i="9" s="1"/>
  <c r="H1342" i="9"/>
  <c r="I1342" i="9" s="1"/>
  <c r="H1343" i="9"/>
  <c r="I1343" i="9" s="1"/>
  <c r="H1344" i="9"/>
  <c r="I1344" i="9" s="1"/>
  <c r="H1345" i="9"/>
  <c r="I1345" i="9" s="1"/>
  <c r="H1346" i="9"/>
  <c r="I1346" i="9" s="1"/>
  <c r="H1347" i="9"/>
  <c r="I1347" i="9" s="1"/>
  <c r="H1348" i="9"/>
  <c r="I1348" i="9" s="1"/>
  <c r="H1349" i="9"/>
  <c r="I1349" i="9" s="1"/>
  <c r="H1350" i="9"/>
  <c r="I1350" i="9" s="1"/>
  <c r="H1351" i="9"/>
  <c r="I1351" i="9" s="1"/>
  <c r="H1352" i="9"/>
  <c r="I1352" i="9" s="1"/>
  <c r="H1353" i="9"/>
  <c r="I1353" i="9" s="1"/>
  <c r="H1354" i="9"/>
  <c r="I1354" i="9" s="1"/>
  <c r="H1355" i="9"/>
  <c r="I1355" i="9" s="1"/>
  <c r="H1356" i="9"/>
  <c r="I1356" i="9" s="1"/>
  <c r="H1357" i="9"/>
  <c r="I1357" i="9" s="1"/>
  <c r="H1358" i="9"/>
  <c r="I1358" i="9" s="1"/>
  <c r="H1359" i="9"/>
  <c r="I1359" i="9" s="1"/>
  <c r="H1360" i="9"/>
  <c r="I1360" i="9" s="1"/>
  <c r="H1361" i="9"/>
  <c r="I1361" i="9" s="1"/>
  <c r="H1362" i="9"/>
  <c r="I1362" i="9" s="1"/>
  <c r="H1363" i="9"/>
  <c r="I1363" i="9" s="1"/>
  <c r="H1364" i="9"/>
  <c r="I1364" i="9" s="1"/>
  <c r="H1365" i="9"/>
  <c r="I1365" i="9" s="1"/>
  <c r="H1366" i="9"/>
  <c r="I1366" i="9" s="1"/>
  <c r="H1367" i="9"/>
  <c r="I1367" i="9" s="1"/>
  <c r="H1368" i="9"/>
  <c r="I1368" i="9" s="1"/>
  <c r="H1369" i="9"/>
  <c r="I1369" i="9" s="1"/>
  <c r="H1370" i="9"/>
  <c r="I1370" i="9" s="1"/>
  <c r="H1371" i="9"/>
  <c r="I1371" i="9" s="1"/>
  <c r="H1372" i="9"/>
  <c r="I1372" i="9" s="1"/>
  <c r="H1373" i="9"/>
  <c r="I1373" i="9" s="1"/>
  <c r="H1374" i="9"/>
  <c r="I1374" i="9" s="1"/>
  <c r="H1375" i="9"/>
  <c r="I1375" i="9" s="1"/>
  <c r="H1376" i="9"/>
  <c r="I1376" i="9" s="1"/>
  <c r="H1377" i="9"/>
  <c r="I1377" i="9" s="1"/>
  <c r="H1378" i="9"/>
  <c r="I1378" i="9" s="1"/>
  <c r="H1379" i="9"/>
  <c r="I1379" i="9" s="1"/>
  <c r="H1380" i="9"/>
  <c r="I1380" i="9" s="1"/>
  <c r="H1381" i="9"/>
  <c r="I1381" i="9" s="1"/>
  <c r="H1382" i="9"/>
  <c r="I1382" i="9" s="1"/>
  <c r="H1383" i="9"/>
  <c r="I1383" i="9" s="1"/>
  <c r="H1384" i="9"/>
  <c r="I1384" i="9" s="1"/>
  <c r="H1385" i="9"/>
  <c r="I1385" i="9" s="1"/>
  <c r="H1386" i="9"/>
  <c r="I1386" i="9" s="1"/>
  <c r="H1387" i="9"/>
  <c r="I1387" i="9" s="1"/>
  <c r="H1388" i="9"/>
  <c r="I1388" i="9" s="1"/>
  <c r="H1389" i="9"/>
  <c r="I1389" i="9" s="1"/>
  <c r="H1390" i="9"/>
  <c r="I1390" i="9" s="1"/>
  <c r="H1391" i="9"/>
  <c r="I1391" i="9" s="1"/>
  <c r="H1392" i="9"/>
  <c r="I1392" i="9" s="1"/>
  <c r="H1393" i="9"/>
  <c r="I1393" i="9" s="1"/>
  <c r="H1394" i="9"/>
  <c r="I1394" i="9" s="1"/>
  <c r="H1395" i="9"/>
  <c r="I1395" i="9" s="1"/>
  <c r="H1396" i="9"/>
  <c r="I1396" i="9" s="1"/>
  <c r="H1397" i="9"/>
  <c r="I1397" i="9" s="1"/>
  <c r="H1398" i="9"/>
  <c r="I1398" i="9" s="1"/>
  <c r="H1399" i="9"/>
  <c r="I1399" i="9" s="1"/>
  <c r="H1400" i="9"/>
  <c r="I1400" i="9" s="1"/>
  <c r="H1401" i="9"/>
  <c r="I1401" i="9" s="1"/>
  <c r="H1402" i="9"/>
  <c r="I1402" i="9" s="1"/>
  <c r="H1403" i="9"/>
  <c r="I1403" i="9" s="1"/>
  <c r="H1404" i="9"/>
  <c r="I1404" i="9" s="1"/>
  <c r="H1405" i="9"/>
  <c r="I1405" i="9" s="1"/>
  <c r="H1406" i="9"/>
  <c r="I1406" i="9" s="1"/>
  <c r="H1407" i="9"/>
  <c r="I1407" i="9" s="1"/>
  <c r="H1408" i="9"/>
  <c r="I1408" i="9" s="1"/>
  <c r="H1409" i="9"/>
  <c r="I1409" i="9" s="1"/>
  <c r="H1410" i="9"/>
  <c r="I1410" i="9" s="1"/>
  <c r="H1411" i="9"/>
  <c r="I1411" i="9" s="1"/>
  <c r="H1412" i="9"/>
  <c r="I1412" i="9" s="1"/>
  <c r="H1413" i="9"/>
  <c r="I1413" i="9" s="1"/>
  <c r="H1414" i="9"/>
  <c r="I1414" i="9" s="1"/>
  <c r="H1415" i="9"/>
  <c r="I1415" i="9" s="1"/>
  <c r="H1416" i="9"/>
  <c r="I1416" i="9" s="1"/>
  <c r="H1417" i="9"/>
  <c r="I1417" i="9" s="1"/>
  <c r="H1418" i="9"/>
  <c r="I1418" i="9" s="1"/>
  <c r="H1419" i="9"/>
  <c r="I1419" i="9" s="1"/>
  <c r="H1420" i="9"/>
  <c r="I1420" i="9" s="1"/>
  <c r="H1421" i="9"/>
  <c r="I1421" i="9" s="1"/>
  <c r="H1422" i="9"/>
  <c r="I1422" i="9" s="1"/>
  <c r="H1423" i="9"/>
  <c r="I1423" i="9" s="1"/>
  <c r="H1424" i="9"/>
  <c r="I1424" i="9" s="1"/>
  <c r="H1425" i="9"/>
  <c r="I1425" i="9" s="1"/>
  <c r="H1426" i="9"/>
  <c r="I1426" i="9" s="1"/>
  <c r="H1427" i="9"/>
  <c r="I1427" i="9" s="1"/>
  <c r="H1428" i="9"/>
  <c r="I1428" i="9" s="1"/>
  <c r="H1429" i="9"/>
  <c r="I1429" i="9" s="1"/>
  <c r="H1430" i="9"/>
  <c r="I1430" i="9" s="1"/>
  <c r="H1431" i="9"/>
  <c r="I1431" i="9" s="1"/>
  <c r="H1432" i="9"/>
  <c r="I1432" i="9" s="1"/>
  <c r="H1433" i="9"/>
  <c r="I1433" i="9" s="1"/>
  <c r="H1434" i="9"/>
  <c r="I1434" i="9" s="1"/>
  <c r="H1435" i="9"/>
  <c r="I1435" i="9" s="1"/>
  <c r="H1436" i="9"/>
  <c r="I1436" i="9" s="1"/>
  <c r="H1437" i="9"/>
  <c r="I1437" i="9" s="1"/>
  <c r="H1438" i="9"/>
  <c r="I1438" i="9" s="1"/>
  <c r="H1439" i="9"/>
  <c r="I1439" i="9" s="1"/>
  <c r="H1440" i="9"/>
  <c r="I1440" i="9" s="1"/>
  <c r="H1441" i="9"/>
  <c r="I1441" i="9" s="1"/>
  <c r="H1442" i="9"/>
  <c r="I1442" i="9" s="1"/>
  <c r="H1443" i="9"/>
  <c r="I1443" i="9" s="1"/>
  <c r="H1444" i="9"/>
  <c r="I1444" i="9" s="1"/>
  <c r="H1445" i="9"/>
  <c r="I1445" i="9" s="1"/>
  <c r="H1446" i="9"/>
  <c r="I1446" i="9" s="1"/>
  <c r="H1447" i="9"/>
  <c r="I1447" i="9" s="1"/>
  <c r="H1448" i="9"/>
  <c r="I1448" i="9" s="1"/>
  <c r="H1449" i="9"/>
  <c r="I1449" i="9" s="1"/>
  <c r="H1450" i="9"/>
  <c r="I1450" i="9" s="1"/>
  <c r="H1451" i="9"/>
  <c r="I1451" i="9" s="1"/>
  <c r="H1452" i="9"/>
  <c r="I1452" i="9" s="1"/>
  <c r="H1453" i="9"/>
  <c r="I1453" i="9" s="1"/>
  <c r="H1454" i="9"/>
  <c r="I1454" i="9" s="1"/>
  <c r="H1455" i="9"/>
  <c r="I1455" i="9" s="1"/>
  <c r="H1456" i="9"/>
  <c r="I1456" i="9" s="1"/>
  <c r="H1457" i="9"/>
  <c r="I1457" i="9" s="1"/>
  <c r="H1458" i="9"/>
  <c r="I1458" i="9" s="1"/>
  <c r="H1459" i="9"/>
  <c r="I1459" i="9" s="1"/>
  <c r="H1460" i="9"/>
  <c r="I1460" i="9" s="1"/>
  <c r="H1461" i="9"/>
  <c r="I1461" i="9" s="1"/>
  <c r="H1462" i="9"/>
  <c r="I1462" i="9" s="1"/>
  <c r="H1463" i="9"/>
  <c r="I1463" i="9" s="1"/>
  <c r="H1464" i="9"/>
  <c r="I1464" i="9" s="1"/>
  <c r="H1465" i="9"/>
  <c r="I1465" i="9" s="1"/>
  <c r="H1466" i="9"/>
  <c r="I1466" i="9" s="1"/>
  <c r="H1467" i="9"/>
  <c r="I1467" i="9" s="1"/>
  <c r="H1468" i="9"/>
  <c r="I1468" i="9" s="1"/>
  <c r="H1469" i="9"/>
  <c r="I1469" i="9" s="1"/>
  <c r="H1470" i="9"/>
  <c r="I1470" i="9" s="1"/>
  <c r="H1471" i="9"/>
  <c r="I1471" i="9" s="1"/>
  <c r="H1472" i="9"/>
  <c r="I1472" i="9" s="1"/>
  <c r="H1473" i="9"/>
  <c r="I1473" i="9" s="1"/>
  <c r="H1474" i="9"/>
  <c r="I1474" i="9" s="1"/>
  <c r="H1475" i="9"/>
  <c r="I1475" i="9" s="1"/>
  <c r="H1476" i="9"/>
  <c r="I1476" i="9" s="1"/>
  <c r="H1477" i="9"/>
  <c r="I1477" i="9" s="1"/>
  <c r="H1478" i="9"/>
  <c r="I1478" i="9" s="1"/>
  <c r="H1479" i="9"/>
  <c r="I1479" i="9" s="1"/>
  <c r="H1480" i="9"/>
  <c r="I1480" i="9" s="1"/>
  <c r="H1481" i="9"/>
  <c r="I1481" i="9" s="1"/>
  <c r="H1482" i="9"/>
  <c r="I1482" i="9" s="1"/>
  <c r="H1483" i="9"/>
  <c r="I1483" i="9" s="1"/>
  <c r="H1484" i="9"/>
  <c r="I1484" i="9" s="1"/>
  <c r="H1485" i="9"/>
  <c r="I1485" i="9" s="1"/>
  <c r="H1486" i="9"/>
  <c r="I1486" i="9" s="1"/>
  <c r="H1487" i="9"/>
  <c r="I1487" i="9" s="1"/>
  <c r="H1488" i="9"/>
  <c r="I1488" i="9" s="1"/>
  <c r="H1489" i="9"/>
  <c r="I1489" i="9" s="1"/>
  <c r="H1490" i="9"/>
  <c r="I1490" i="9" s="1"/>
  <c r="H1491" i="9"/>
  <c r="I1491" i="9" s="1"/>
  <c r="H1492" i="9"/>
  <c r="I1492" i="9" s="1"/>
  <c r="H1493" i="9"/>
  <c r="I1493" i="9" s="1"/>
  <c r="H1494" i="9"/>
  <c r="I1494" i="9" s="1"/>
  <c r="H1495" i="9"/>
  <c r="I1495" i="9" s="1"/>
  <c r="H1496" i="9"/>
  <c r="I1496" i="9" s="1"/>
  <c r="H1497" i="9"/>
  <c r="I1497" i="9" s="1"/>
  <c r="H1498" i="9"/>
  <c r="I1498" i="9" s="1"/>
  <c r="H1499" i="9"/>
  <c r="I1499" i="9" s="1"/>
  <c r="H1500" i="9"/>
  <c r="I1500" i="9" s="1"/>
  <c r="H1501" i="9"/>
  <c r="I1501" i="9" s="1"/>
  <c r="H1502" i="9"/>
  <c r="I1502" i="9" s="1"/>
  <c r="H1503" i="9"/>
  <c r="I1503" i="9" s="1"/>
  <c r="H1504" i="9"/>
  <c r="I1504" i="9" s="1"/>
  <c r="H1505" i="9"/>
  <c r="I1505" i="9" s="1"/>
  <c r="H1506" i="9"/>
  <c r="I1506" i="9" s="1"/>
  <c r="H1507" i="9"/>
  <c r="I1507" i="9" s="1"/>
  <c r="H1508" i="9"/>
  <c r="I1508" i="9" s="1"/>
  <c r="H1509" i="9"/>
  <c r="I1509" i="9" s="1"/>
  <c r="H1510" i="9"/>
  <c r="I1510" i="9" s="1"/>
  <c r="H1511" i="9"/>
  <c r="I1511" i="9" s="1"/>
  <c r="H1512" i="9"/>
  <c r="I1512" i="9" s="1"/>
  <c r="H1513" i="9"/>
  <c r="I1513" i="9" s="1"/>
  <c r="H1514" i="9"/>
  <c r="I1514" i="9" s="1"/>
  <c r="H1515" i="9"/>
  <c r="I1515" i="9" s="1"/>
  <c r="H1516" i="9"/>
  <c r="I1516" i="9" s="1"/>
  <c r="H1517" i="9"/>
  <c r="I1517" i="9" s="1"/>
  <c r="H1518" i="9"/>
  <c r="I1518" i="9" s="1"/>
  <c r="H1519" i="9"/>
  <c r="I1519" i="9" s="1"/>
  <c r="H1520" i="9"/>
  <c r="I1520" i="9" s="1"/>
  <c r="H1521" i="9"/>
  <c r="I1521" i="9" s="1"/>
  <c r="H1522" i="9"/>
  <c r="I1522" i="9" s="1"/>
  <c r="H1523" i="9"/>
  <c r="I1523" i="9" s="1"/>
  <c r="H1524" i="9"/>
  <c r="I1524" i="9" s="1"/>
  <c r="H1525" i="9"/>
  <c r="I1525" i="9" s="1"/>
  <c r="H1526" i="9"/>
  <c r="I1526" i="9" s="1"/>
  <c r="H1527" i="9"/>
  <c r="I1527" i="9" s="1"/>
  <c r="H1528" i="9"/>
  <c r="I1528" i="9" s="1"/>
  <c r="H1529" i="9"/>
  <c r="I1529" i="9" s="1"/>
  <c r="H1530" i="9"/>
  <c r="I1530" i="9" s="1"/>
  <c r="H1531" i="9"/>
  <c r="I1531" i="9" s="1"/>
  <c r="H1532" i="9"/>
  <c r="I1532" i="9" s="1"/>
  <c r="H1533" i="9"/>
  <c r="I1533" i="9" s="1"/>
  <c r="H1534" i="9"/>
  <c r="I1534" i="9" s="1"/>
  <c r="H1535" i="9"/>
  <c r="I1535" i="9" s="1"/>
  <c r="H1536" i="9"/>
  <c r="I1536" i="9" s="1"/>
  <c r="H1537" i="9"/>
  <c r="I1537" i="9" s="1"/>
  <c r="H1538" i="9"/>
  <c r="I1538" i="9" s="1"/>
  <c r="H1539" i="9"/>
  <c r="I1539" i="9" s="1"/>
  <c r="H1540" i="9"/>
  <c r="I1540" i="9" s="1"/>
  <c r="H1541" i="9"/>
  <c r="I1541" i="9" s="1"/>
  <c r="H1542" i="9"/>
  <c r="I1542" i="9" s="1"/>
  <c r="H1543" i="9"/>
  <c r="I1543" i="9" s="1"/>
  <c r="H1544" i="9"/>
  <c r="I1544" i="9" s="1"/>
  <c r="H1545" i="9"/>
  <c r="I1545" i="9" s="1"/>
  <c r="H1546" i="9"/>
  <c r="I1546" i="9" s="1"/>
  <c r="H1547" i="9"/>
  <c r="I1547" i="9" s="1"/>
  <c r="H1548" i="9"/>
  <c r="I1548" i="9" s="1"/>
  <c r="H1549" i="9"/>
  <c r="I1549" i="9" s="1"/>
  <c r="H1550" i="9"/>
  <c r="I1550" i="9" s="1"/>
  <c r="H1551" i="9"/>
  <c r="I1551" i="9" s="1"/>
  <c r="H1552" i="9"/>
  <c r="I1552" i="9" s="1"/>
  <c r="H1553" i="9"/>
  <c r="I1553" i="9" s="1"/>
  <c r="H1554" i="9"/>
  <c r="I1554" i="9" s="1"/>
  <c r="H1555" i="9"/>
  <c r="I1555" i="9" s="1"/>
  <c r="H1556" i="9"/>
  <c r="I1556" i="9" s="1"/>
  <c r="H1557" i="9"/>
  <c r="I1557" i="9" s="1"/>
  <c r="H1558" i="9"/>
  <c r="I1558" i="9" s="1"/>
  <c r="H1559" i="9"/>
  <c r="I1559" i="9" s="1"/>
  <c r="H1560" i="9"/>
  <c r="I1560" i="9" s="1"/>
  <c r="H1561" i="9"/>
  <c r="I1561" i="9" s="1"/>
  <c r="H1562" i="9"/>
  <c r="I1562" i="9" s="1"/>
  <c r="H1563" i="9"/>
  <c r="I1563" i="9" s="1"/>
  <c r="H1564" i="9"/>
  <c r="I1564" i="9" s="1"/>
  <c r="H1565" i="9"/>
  <c r="I1565" i="9" s="1"/>
  <c r="H1566" i="9"/>
  <c r="I1566" i="9" s="1"/>
  <c r="H1567" i="9"/>
  <c r="I1567" i="9" s="1"/>
  <c r="H1568" i="9"/>
  <c r="I1568" i="9" s="1"/>
  <c r="H1569" i="9"/>
  <c r="I1569" i="9" s="1"/>
  <c r="H1570" i="9"/>
  <c r="I1570" i="9" s="1"/>
  <c r="H1571" i="9"/>
  <c r="I1571" i="9" s="1"/>
  <c r="H1572" i="9"/>
  <c r="I1572" i="9" s="1"/>
  <c r="H1573" i="9"/>
  <c r="I1573" i="9" s="1"/>
  <c r="H1574" i="9"/>
  <c r="I1574" i="9" s="1"/>
  <c r="H1575" i="9"/>
  <c r="I1575" i="9" s="1"/>
  <c r="H1576" i="9"/>
  <c r="I1576" i="9" s="1"/>
  <c r="H1577" i="9"/>
  <c r="I1577" i="9" s="1"/>
  <c r="H1578" i="9"/>
  <c r="I1578" i="9" s="1"/>
  <c r="H1579" i="9"/>
  <c r="I1579" i="9" s="1"/>
  <c r="H1580" i="9"/>
  <c r="I1580" i="9" s="1"/>
  <c r="H1581" i="9"/>
  <c r="I1581" i="9" s="1"/>
  <c r="H1582" i="9"/>
  <c r="I1582" i="9" s="1"/>
  <c r="H1583" i="9"/>
  <c r="I1583" i="9" s="1"/>
  <c r="H1584" i="9"/>
  <c r="I1584" i="9" s="1"/>
  <c r="H1585" i="9"/>
  <c r="I1585" i="9" s="1"/>
  <c r="H1586" i="9"/>
  <c r="I1586" i="9" s="1"/>
  <c r="H1587" i="9"/>
  <c r="I1587" i="9" s="1"/>
  <c r="H1588" i="9"/>
  <c r="I1588" i="9" s="1"/>
  <c r="H1589" i="9"/>
  <c r="I1589" i="9" s="1"/>
  <c r="H1590" i="9"/>
  <c r="I1590" i="9" s="1"/>
  <c r="H1591" i="9"/>
  <c r="I1591" i="9" s="1"/>
  <c r="H1592" i="9"/>
  <c r="I1592" i="9" s="1"/>
  <c r="H1593" i="9"/>
  <c r="I1593" i="9" s="1"/>
  <c r="H1594" i="9"/>
  <c r="I1594" i="9" s="1"/>
  <c r="H1595" i="9"/>
  <c r="I1595" i="9" s="1"/>
  <c r="H1596" i="9"/>
  <c r="I1596" i="9" s="1"/>
  <c r="H1597" i="9"/>
  <c r="I1597" i="9" s="1"/>
  <c r="H1598" i="9"/>
  <c r="I1598" i="9" s="1"/>
  <c r="H1599" i="9"/>
  <c r="I1599" i="9" s="1"/>
  <c r="H1600" i="9"/>
  <c r="I1600" i="9" s="1"/>
  <c r="H1601" i="9"/>
  <c r="I1601" i="9" s="1"/>
  <c r="H1602" i="9"/>
  <c r="I1602" i="9" s="1"/>
  <c r="H1603" i="9"/>
  <c r="I1603" i="9" s="1"/>
  <c r="H1604" i="9"/>
  <c r="I1604" i="9" s="1"/>
  <c r="H1605" i="9"/>
  <c r="I1605" i="9" s="1"/>
  <c r="H1606" i="9"/>
  <c r="I1606" i="9" s="1"/>
  <c r="H1607" i="9"/>
  <c r="I1607" i="9" s="1"/>
  <c r="H1608" i="9"/>
  <c r="I1608" i="9" s="1"/>
  <c r="H1609" i="9"/>
  <c r="I1609" i="9" s="1"/>
  <c r="H1610" i="9"/>
  <c r="I1610" i="9" s="1"/>
  <c r="H1611" i="9"/>
  <c r="I1611" i="9" s="1"/>
  <c r="H1612" i="9"/>
  <c r="I1612" i="9" s="1"/>
  <c r="H1613" i="9"/>
  <c r="I1613" i="9" s="1"/>
  <c r="H1614" i="9"/>
  <c r="I1614" i="9" s="1"/>
  <c r="H1615" i="9"/>
  <c r="I1615" i="9" s="1"/>
  <c r="H1616" i="9"/>
  <c r="I1616" i="9" s="1"/>
  <c r="H1617" i="9"/>
  <c r="I1617" i="9" s="1"/>
  <c r="H1618" i="9"/>
  <c r="I1618" i="9" s="1"/>
  <c r="H1619" i="9"/>
  <c r="I1619" i="9" s="1"/>
  <c r="H1620" i="9"/>
  <c r="I1620" i="9" s="1"/>
  <c r="H1621" i="9"/>
  <c r="I1621" i="9" s="1"/>
  <c r="H1622" i="9"/>
  <c r="I1622" i="9" s="1"/>
  <c r="H1623" i="9"/>
  <c r="I1623" i="9" s="1"/>
  <c r="H1624" i="9"/>
  <c r="I1624" i="9" s="1"/>
  <c r="H1625" i="9"/>
  <c r="I1625" i="9" s="1"/>
  <c r="H1626" i="9"/>
  <c r="I1626" i="9" s="1"/>
  <c r="H1627" i="9"/>
  <c r="I1627" i="9" s="1"/>
  <c r="H1628" i="9"/>
  <c r="I1628" i="9" s="1"/>
  <c r="H1629" i="9"/>
  <c r="I1629" i="9" s="1"/>
  <c r="H1630" i="9"/>
  <c r="I1630" i="9" s="1"/>
  <c r="H1631" i="9"/>
  <c r="I1631" i="9" s="1"/>
  <c r="H1632" i="9"/>
  <c r="I1632" i="9" s="1"/>
  <c r="H1633" i="9"/>
  <c r="I1633" i="9" s="1"/>
  <c r="H1634" i="9"/>
  <c r="I1634" i="9" s="1"/>
  <c r="H1635" i="9"/>
  <c r="I1635" i="9" s="1"/>
  <c r="H1636" i="9"/>
  <c r="I1636" i="9" s="1"/>
  <c r="H1637" i="9"/>
  <c r="I1637" i="9" s="1"/>
  <c r="H1638" i="9"/>
  <c r="I1638" i="9" s="1"/>
  <c r="H1639" i="9"/>
  <c r="I1639" i="9" s="1"/>
  <c r="H1640" i="9"/>
  <c r="I1640" i="9" s="1"/>
  <c r="H1641" i="9"/>
  <c r="I1641" i="9" s="1"/>
  <c r="H1642" i="9"/>
  <c r="I1642" i="9" s="1"/>
  <c r="H1643" i="9"/>
  <c r="I1643" i="9" s="1"/>
  <c r="H1644" i="9"/>
  <c r="I1644" i="9" s="1"/>
  <c r="H1645" i="9"/>
  <c r="I1645" i="9" s="1"/>
  <c r="H1646" i="9"/>
  <c r="I1646" i="9" s="1"/>
  <c r="H1647" i="9"/>
  <c r="I1647" i="9" s="1"/>
  <c r="H1648" i="9"/>
  <c r="I1648" i="9" s="1"/>
  <c r="H1649" i="9"/>
  <c r="I1649" i="9" s="1"/>
  <c r="H1650" i="9"/>
  <c r="I1650" i="9" s="1"/>
  <c r="H1651" i="9"/>
  <c r="I1651" i="9" s="1"/>
  <c r="H1652" i="9"/>
  <c r="I1652" i="9" s="1"/>
  <c r="H1653" i="9"/>
  <c r="I1653" i="9" s="1"/>
  <c r="H1654" i="9"/>
  <c r="I1654" i="9" s="1"/>
  <c r="H1655" i="9"/>
  <c r="I1655" i="9" s="1"/>
  <c r="H1656" i="9"/>
  <c r="I1656" i="9" s="1"/>
  <c r="H1657" i="9"/>
  <c r="I1657" i="9" s="1"/>
  <c r="H1658" i="9"/>
  <c r="I1658" i="9" s="1"/>
  <c r="H1659" i="9"/>
  <c r="I1659" i="9" s="1"/>
  <c r="H1660" i="9"/>
  <c r="I1660" i="9" s="1"/>
  <c r="H1661" i="9"/>
  <c r="I1661" i="9" s="1"/>
  <c r="H1662" i="9"/>
  <c r="I1662" i="9" s="1"/>
  <c r="H1663" i="9"/>
  <c r="I1663" i="9" s="1"/>
  <c r="H1664" i="9"/>
  <c r="I1664" i="9" s="1"/>
  <c r="H1665" i="9"/>
  <c r="I1665" i="9" s="1"/>
  <c r="H1666" i="9"/>
  <c r="I1666" i="9" s="1"/>
  <c r="H1667" i="9"/>
  <c r="I1667" i="9" s="1"/>
  <c r="H1668" i="9"/>
  <c r="I1668" i="9" s="1"/>
  <c r="H1669" i="9"/>
  <c r="I1669" i="9" s="1"/>
  <c r="H1670" i="9"/>
  <c r="I1670" i="9" s="1"/>
  <c r="H1671" i="9"/>
  <c r="I1671" i="9" s="1"/>
  <c r="H1672" i="9"/>
  <c r="I1672" i="9" s="1"/>
  <c r="H1673" i="9"/>
  <c r="I1673" i="9" s="1"/>
  <c r="H1674" i="9"/>
  <c r="I1674" i="9" s="1"/>
  <c r="H1675" i="9"/>
  <c r="I1675" i="9" s="1"/>
  <c r="H1676" i="9"/>
  <c r="I1676" i="9" s="1"/>
  <c r="H1677" i="9"/>
  <c r="I1677" i="9" s="1"/>
  <c r="H1678" i="9"/>
  <c r="I1678" i="9" s="1"/>
  <c r="H1679" i="9"/>
  <c r="I1679" i="9" s="1"/>
  <c r="H1680" i="9"/>
  <c r="I1680" i="9" s="1"/>
  <c r="H1681" i="9"/>
  <c r="I1681" i="9" s="1"/>
  <c r="H1682" i="9"/>
  <c r="I1682" i="9" s="1"/>
  <c r="H1683" i="9"/>
  <c r="I1683" i="9" s="1"/>
  <c r="H1684" i="9"/>
  <c r="I1684" i="9" s="1"/>
  <c r="H1685" i="9"/>
  <c r="I1685" i="9" s="1"/>
  <c r="H1686" i="9"/>
  <c r="I1686" i="9" s="1"/>
  <c r="H1687" i="9"/>
  <c r="I1687" i="9" s="1"/>
  <c r="H1688" i="9"/>
  <c r="I1688" i="9" s="1"/>
  <c r="H1689" i="9"/>
  <c r="I1689" i="9" s="1"/>
  <c r="H1690" i="9"/>
  <c r="I1690" i="9" s="1"/>
  <c r="H1691" i="9"/>
  <c r="I1691" i="9" s="1"/>
  <c r="H1692" i="9"/>
  <c r="I1692" i="9" s="1"/>
  <c r="H1693" i="9"/>
  <c r="I1693" i="9" s="1"/>
  <c r="H1694" i="9"/>
  <c r="I1694" i="9" s="1"/>
  <c r="H1695" i="9"/>
  <c r="I1695" i="9" s="1"/>
  <c r="H1696" i="9"/>
  <c r="I1696" i="9" s="1"/>
  <c r="H1697" i="9"/>
  <c r="I1697" i="9" s="1"/>
  <c r="H1698" i="9"/>
  <c r="I1698" i="9" s="1"/>
  <c r="H1699" i="9"/>
  <c r="I1699" i="9" s="1"/>
  <c r="H1700" i="9"/>
  <c r="I1700" i="9" s="1"/>
  <c r="H1701" i="9"/>
  <c r="I1701" i="9" s="1"/>
  <c r="H1702" i="9"/>
  <c r="I1702" i="9" s="1"/>
  <c r="H1703" i="9"/>
  <c r="I1703" i="9" s="1"/>
  <c r="H1704" i="9"/>
  <c r="I1704" i="9" s="1"/>
  <c r="H1705" i="9"/>
  <c r="I1705" i="9" s="1"/>
  <c r="H1706" i="9"/>
  <c r="I1706" i="9" s="1"/>
  <c r="H1707" i="9"/>
  <c r="I1707" i="9" s="1"/>
  <c r="H1708" i="9"/>
  <c r="I1708" i="9" s="1"/>
  <c r="H1709" i="9"/>
  <c r="I1709" i="9" s="1"/>
  <c r="H1710" i="9"/>
  <c r="I1710" i="9" s="1"/>
  <c r="H1711" i="9"/>
  <c r="I1711" i="9" s="1"/>
  <c r="H1712" i="9"/>
  <c r="I1712" i="9" s="1"/>
  <c r="H1713" i="9"/>
  <c r="I1713" i="9" s="1"/>
  <c r="H1714" i="9"/>
  <c r="I1714" i="9" s="1"/>
  <c r="H1715" i="9"/>
  <c r="I1715" i="9" s="1"/>
  <c r="H1716" i="9"/>
  <c r="I1716" i="9" s="1"/>
  <c r="H1717" i="9"/>
  <c r="I1717" i="9" s="1"/>
  <c r="H1718" i="9"/>
  <c r="I1718" i="9" s="1"/>
  <c r="H1719" i="9"/>
  <c r="I1719" i="9" s="1"/>
  <c r="H1720" i="9"/>
  <c r="I1720" i="9" s="1"/>
  <c r="H1721" i="9"/>
  <c r="I1721" i="9" s="1"/>
  <c r="H1722" i="9"/>
  <c r="I1722" i="9" s="1"/>
  <c r="H1723" i="9"/>
  <c r="I1723" i="9" s="1"/>
  <c r="H1724" i="9"/>
  <c r="I1724" i="9" s="1"/>
  <c r="H1725" i="9"/>
  <c r="I1725" i="9" s="1"/>
  <c r="H1726" i="9"/>
  <c r="I1726" i="9" s="1"/>
  <c r="H1727" i="9"/>
  <c r="I1727" i="9" s="1"/>
  <c r="H1728" i="9"/>
  <c r="I1728" i="9" s="1"/>
  <c r="H1729" i="9"/>
  <c r="I1729" i="9" s="1"/>
  <c r="H1730" i="9"/>
  <c r="I1730" i="9" s="1"/>
  <c r="H1731" i="9"/>
  <c r="I1731" i="9" s="1"/>
  <c r="H1732" i="9"/>
  <c r="I1732" i="9" s="1"/>
  <c r="H1733" i="9"/>
  <c r="I1733" i="9" s="1"/>
  <c r="H1734" i="9"/>
  <c r="I1734" i="9" s="1"/>
  <c r="H1735" i="9"/>
  <c r="I1735" i="9" s="1"/>
  <c r="H1736" i="9"/>
  <c r="I1736" i="9" s="1"/>
  <c r="H1737" i="9"/>
  <c r="I1737" i="9" s="1"/>
  <c r="H1738" i="9"/>
  <c r="I1738" i="9" s="1"/>
  <c r="H1739" i="9"/>
  <c r="I1739" i="9" s="1"/>
  <c r="H1740" i="9"/>
  <c r="I1740" i="9" s="1"/>
  <c r="H1741" i="9"/>
  <c r="I1741" i="9" s="1"/>
  <c r="H1742" i="9"/>
  <c r="I1742" i="9" s="1"/>
  <c r="H1743" i="9"/>
  <c r="I1743" i="9" s="1"/>
  <c r="H1744" i="9"/>
  <c r="I1744" i="9" s="1"/>
  <c r="H1745" i="9"/>
  <c r="I1745" i="9" s="1"/>
  <c r="H1746" i="9"/>
  <c r="I1746" i="9" s="1"/>
  <c r="H1747" i="9"/>
  <c r="I1747" i="9" s="1"/>
  <c r="H1748" i="9"/>
  <c r="I1748" i="9" s="1"/>
  <c r="H1749" i="9"/>
  <c r="I1749" i="9" s="1"/>
  <c r="H1750" i="9"/>
  <c r="I1750" i="9" s="1"/>
  <c r="H1751" i="9"/>
  <c r="I1751" i="9" s="1"/>
  <c r="H1752" i="9"/>
  <c r="I1752" i="9" s="1"/>
  <c r="H1753" i="9"/>
  <c r="I1753" i="9" s="1"/>
  <c r="H1754" i="9"/>
  <c r="I1754" i="9" s="1"/>
  <c r="H1755" i="9"/>
  <c r="I1755" i="9" s="1"/>
  <c r="H1756" i="9"/>
  <c r="I1756" i="9" s="1"/>
  <c r="H1757" i="9"/>
  <c r="I1757" i="9" s="1"/>
  <c r="H1758" i="9"/>
  <c r="I1758" i="9" s="1"/>
  <c r="H1759" i="9"/>
  <c r="I1759" i="9" s="1"/>
  <c r="H1760" i="9"/>
  <c r="I1760" i="9" s="1"/>
  <c r="H1761" i="9"/>
  <c r="I1761" i="9" s="1"/>
  <c r="H1762" i="9"/>
  <c r="I1762" i="9" s="1"/>
  <c r="H1763" i="9"/>
  <c r="I1763" i="9" s="1"/>
  <c r="H1764" i="9"/>
  <c r="I1764" i="9" s="1"/>
  <c r="H1765" i="9"/>
  <c r="I1765" i="9" s="1"/>
  <c r="H1766" i="9"/>
  <c r="I1766" i="9" s="1"/>
  <c r="H1767" i="9"/>
  <c r="I1767" i="9" s="1"/>
  <c r="H1768" i="9"/>
  <c r="I1768" i="9" s="1"/>
  <c r="H1769" i="9"/>
  <c r="I1769" i="9" s="1"/>
  <c r="H1770" i="9"/>
  <c r="I1770" i="9" s="1"/>
  <c r="H1771" i="9"/>
  <c r="I1771" i="9" s="1"/>
  <c r="H1772" i="9"/>
  <c r="I1772" i="9" s="1"/>
  <c r="H1773" i="9"/>
  <c r="I1773" i="9" s="1"/>
  <c r="H1774" i="9"/>
  <c r="I1774" i="9" s="1"/>
  <c r="H1775" i="9"/>
  <c r="I1775" i="9" s="1"/>
  <c r="H1776" i="9"/>
  <c r="I1776" i="9" s="1"/>
  <c r="H1777" i="9"/>
  <c r="I1777" i="9" s="1"/>
  <c r="H1778" i="9"/>
  <c r="I1778" i="9" s="1"/>
  <c r="H1779" i="9"/>
  <c r="I1779" i="9" s="1"/>
  <c r="H1780" i="9"/>
  <c r="I1780" i="9" s="1"/>
  <c r="H1781" i="9"/>
  <c r="I1781" i="9" s="1"/>
  <c r="H1782" i="9"/>
  <c r="I1782" i="9" s="1"/>
  <c r="H1783" i="9"/>
  <c r="I1783" i="9" s="1"/>
  <c r="H1784" i="9"/>
  <c r="I1784" i="9" s="1"/>
  <c r="H1785" i="9"/>
  <c r="I1785" i="9" s="1"/>
  <c r="H1786" i="9"/>
  <c r="I1786" i="9" s="1"/>
  <c r="H1787" i="9"/>
  <c r="I1787" i="9" s="1"/>
  <c r="H1788" i="9"/>
  <c r="I1788" i="9" s="1"/>
  <c r="H1789" i="9"/>
  <c r="I1789" i="9" s="1"/>
  <c r="H1790" i="9"/>
  <c r="I1790" i="9" s="1"/>
  <c r="H1791" i="9"/>
  <c r="I1791" i="9" s="1"/>
  <c r="H1792" i="9"/>
  <c r="I1792" i="9" s="1"/>
  <c r="H1793" i="9"/>
  <c r="I1793" i="9" s="1"/>
  <c r="H1794" i="9"/>
  <c r="I1794" i="9" s="1"/>
  <c r="H1795" i="9"/>
  <c r="I1795" i="9" s="1"/>
  <c r="H1796" i="9"/>
  <c r="I1796" i="9" s="1"/>
  <c r="H1797" i="9"/>
  <c r="I1797" i="9" s="1"/>
  <c r="H1798" i="9"/>
  <c r="I1798" i="9" s="1"/>
  <c r="H1799" i="9"/>
  <c r="I1799" i="9" s="1"/>
  <c r="H1800" i="9"/>
  <c r="I1800" i="9" s="1"/>
  <c r="H1801" i="9"/>
  <c r="I1801" i="9" s="1"/>
  <c r="H1802" i="9"/>
  <c r="I1802" i="9" s="1"/>
  <c r="H1803" i="9"/>
  <c r="I1803" i="9" s="1"/>
  <c r="H1804" i="9"/>
  <c r="I1804" i="9" s="1"/>
  <c r="H1805" i="9"/>
  <c r="I1805" i="9" s="1"/>
  <c r="H1806" i="9"/>
  <c r="I1806" i="9" s="1"/>
  <c r="H1807" i="9"/>
  <c r="I1807" i="9" s="1"/>
  <c r="H1808" i="9"/>
  <c r="I1808" i="9" s="1"/>
  <c r="H1809" i="9"/>
  <c r="I1809" i="9" s="1"/>
  <c r="H1810" i="9"/>
  <c r="I1810" i="9" s="1"/>
  <c r="H1811" i="9"/>
  <c r="I1811" i="9" s="1"/>
  <c r="H1812" i="9"/>
  <c r="I1812" i="9" s="1"/>
  <c r="H1813" i="9"/>
  <c r="I1813" i="9" s="1"/>
  <c r="H1814" i="9"/>
  <c r="I1814" i="9" s="1"/>
  <c r="H1815" i="9"/>
  <c r="I1815" i="9" s="1"/>
  <c r="H1816" i="9"/>
  <c r="I1816" i="9" s="1"/>
  <c r="H1817" i="9"/>
  <c r="I1817" i="9" s="1"/>
  <c r="H1818" i="9"/>
  <c r="I1818" i="9" s="1"/>
  <c r="H1819" i="9"/>
  <c r="I1819" i="9" s="1"/>
  <c r="H1820" i="9"/>
  <c r="I1820" i="9" s="1"/>
  <c r="H1821" i="9"/>
  <c r="I1821" i="9" s="1"/>
  <c r="H1822" i="9"/>
  <c r="I1822" i="9" s="1"/>
  <c r="H1823" i="9"/>
  <c r="I1823" i="9" s="1"/>
  <c r="H1824" i="9"/>
  <c r="I1824" i="9" s="1"/>
  <c r="H1825" i="9"/>
  <c r="I1825" i="9" s="1"/>
  <c r="H1826" i="9"/>
  <c r="I1826" i="9" s="1"/>
  <c r="H1827" i="9"/>
  <c r="I1827" i="9" s="1"/>
  <c r="H1828" i="9"/>
  <c r="I1828" i="9" s="1"/>
  <c r="H1829" i="9"/>
  <c r="I1829" i="9" s="1"/>
  <c r="H1830" i="9"/>
  <c r="I1830" i="9" s="1"/>
  <c r="H1831" i="9"/>
  <c r="I1831" i="9" s="1"/>
  <c r="H1832" i="9"/>
  <c r="I1832" i="9" s="1"/>
  <c r="H1833" i="9"/>
  <c r="I1833" i="9" s="1"/>
  <c r="H1834" i="9"/>
  <c r="I1834" i="9" s="1"/>
  <c r="H1835" i="9"/>
  <c r="I1835" i="9" s="1"/>
  <c r="H1836" i="9"/>
  <c r="I1836" i="9" s="1"/>
  <c r="H1837" i="9"/>
  <c r="I1837" i="9" s="1"/>
  <c r="H1838" i="9"/>
  <c r="I1838" i="9" s="1"/>
  <c r="H1839" i="9"/>
  <c r="I1839" i="9" s="1"/>
  <c r="H1840" i="9"/>
  <c r="I1840" i="9" s="1"/>
  <c r="H1841" i="9"/>
  <c r="I1841" i="9" s="1"/>
  <c r="H1842" i="9"/>
  <c r="I1842" i="9" s="1"/>
  <c r="H1843" i="9"/>
  <c r="I1843" i="9" s="1"/>
  <c r="H1844" i="9"/>
  <c r="I1844" i="9" s="1"/>
  <c r="H1845" i="9"/>
  <c r="I1845" i="9" s="1"/>
  <c r="H1846" i="9"/>
  <c r="I1846" i="9" s="1"/>
  <c r="H1847" i="9"/>
  <c r="I1847" i="9" s="1"/>
  <c r="H1848" i="9"/>
  <c r="I1848" i="9" s="1"/>
  <c r="H1849" i="9"/>
  <c r="I1849" i="9" s="1"/>
  <c r="H1850" i="9"/>
  <c r="I1850" i="9" s="1"/>
  <c r="H1851" i="9"/>
  <c r="I1851" i="9" s="1"/>
  <c r="H1852" i="9"/>
  <c r="I1852" i="9" s="1"/>
  <c r="H1853" i="9"/>
  <c r="I1853" i="9" s="1"/>
  <c r="H1854" i="9"/>
  <c r="I1854" i="9" s="1"/>
  <c r="H1855" i="9"/>
  <c r="I1855" i="9" s="1"/>
  <c r="H1856" i="9"/>
  <c r="I1856" i="9" s="1"/>
  <c r="H1857" i="9"/>
  <c r="I1857" i="9" s="1"/>
  <c r="H1858" i="9"/>
  <c r="I1858" i="9" s="1"/>
  <c r="H1859" i="9"/>
  <c r="I1859" i="9" s="1"/>
  <c r="H1860" i="9"/>
  <c r="I1860" i="9" s="1"/>
  <c r="H1861" i="9"/>
  <c r="I1861" i="9" s="1"/>
  <c r="H1862" i="9"/>
  <c r="I1862" i="9" s="1"/>
  <c r="H1863" i="9"/>
  <c r="I1863" i="9" s="1"/>
  <c r="H1864" i="9"/>
  <c r="I1864" i="9" s="1"/>
  <c r="H1865" i="9"/>
  <c r="I1865" i="9" s="1"/>
  <c r="H1866" i="9"/>
  <c r="I1866" i="9" s="1"/>
  <c r="H1867" i="9"/>
  <c r="I1867" i="9" s="1"/>
  <c r="H1868" i="9"/>
  <c r="I1868" i="9" s="1"/>
  <c r="H1869" i="9"/>
  <c r="I1869" i="9" s="1"/>
  <c r="H1870" i="9"/>
  <c r="I1870" i="9" s="1"/>
  <c r="H1871" i="9"/>
  <c r="I1871" i="9" s="1"/>
  <c r="H1872" i="9"/>
  <c r="I1872" i="9" s="1"/>
  <c r="H1873" i="9"/>
  <c r="I1873" i="9" s="1"/>
  <c r="H1874" i="9"/>
  <c r="I1874" i="9" s="1"/>
  <c r="H1875" i="9"/>
  <c r="I1875" i="9" s="1"/>
  <c r="H1876" i="9"/>
  <c r="I1876" i="9" s="1"/>
  <c r="H1877" i="9"/>
  <c r="I1877" i="9" s="1"/>
  <c r="H1878" i="9"/>
  <c r="I1878" i="9" s="1"/>
  <c r="H1879" i="9"/>
  <c r="I1879" i="9" s="1"/>
  <c r="H1880" i="9"/>
  <c r="I1880" i="9" s="1"/>
  <c r="H1881" i="9"/>
  <c r="I1881" i="9" s="1"/>
  <c r="H1882" i="9"/>
  <c r="I1882" i="9" s="1"/>
  <c r="H1883" i="9"/>
  <c r="I1883" i="9" s="1"/>
  <c r="H1884" i="9"/>
  <c r="I1884" i="9" s="1"/>
  <c r="H1885" i="9"/>
  <c r="I1885" i="9" s="1"/>
  <c r="H1886" i="9"/>
  <c r="I1886" i="9" s="1"/>
  <c r="H1887" i="9"/>
  <c r="I1887" i="9" s="1"/>
  <c r="H1888" i="9"/>
  <c r="I1888" i="9" s="1"/>
  <c r="H1889" i="9"/>
  <c r="I1889" i="9" s="1"/>
  <c r="H1890" i="9"/>
  <c r="I1890" i="9" s="1"/>
  <c r="H1891" i="9"/>
  <c r="I1891" i="9" s="1"/>
  <c r="H1892" i="9"/>
  <c r="I1892" i="9" s="1"/>
  <c r="H1893" i="9"/>
  <c r="I1893" i="9" s="1"/>
  <c r="H1894" i="9"/>
  <c r="I1894" i="9" s="1"/>
  <c r="H1895" i="9"/>
  <c r="I1895" i="9" s="1"/>
  <c r="H1896" i="9"/>
  <c r="I1896" i="9" s="1"/>
  <c r="H1897" i="9"/>
  <c r="I1897" i="9" s="1"/>
  <c r="H1898" i="9"/>
  <c r="I1898" i="9" s="1"/>
  <c r="H1899" i="9"/>
  <c r="I1899" i="9" s="1"/>
  <c r="H1900" i="9"/>
  <c r="I1900" i="9" s="1"/>
  <c r="H1901" i="9"/>
  <c r="I1901" i="9" s="1"/>
  <c r="H1902" i="9"/>
  <c r="I1902" i="9" s="1"/>
  <c r="H1903" i="9"/>
  <c r="I1903" i="9" s="1"/>
  <c r="H1904" i="9"/>
  <c r="I1904" i="9" s="1"/>
  <c r="H1905" i="9"/>
  <c r="I1905" i="9" s="1"/>
  <c r="H1906" i="9"/>
  <c r="I1906" i="9" s="1"/>
  <c r="H1907" i="9"/>
  <c r="I1907" i="9" s="1"/>
  <c r="H1908" i="9"/>
  <c r="I1908" i="9" s="1"/>
  <c r="H1909" i="9"/>
  <c r="I1909" i="9" s="1"/>
  <c r="H1910" i="9"/>
  <c r="I1910" i="9" s="1"/>
  <c r="H1911" i="9"/>
  <c r="I1911" i="9" s="1"/>
  <c r="H1912" i="9"/>
  <c r="I1912" i="9" s="1"/>
  <c r="H1913" i="9"/>
  <c r="I1913" i="9" s="1"/>
  <c r="H1914" i="9"/>
  <c r="I1914" i="9" s="1"/>
  <c r="H1915" i="9"/>
  <c r="I1915" i="9" s="1"/>
  <c r="H1916" i="9"/>
  <c r="I1916" i="9" s="1"/>
  <c r="H1917" i="9"/>
  <c r="I1917" i="9" s="1"/>
  <c r="H1918" i="9"/>
  <c r="I1918" i="9" s="1"/>
  <c r="H1919" i="9"/>
  <c r="I1919" i="9" s="1"/>
  <c r="H1920" i="9"/>
  <c r="I1920" i="9" s="1"/>
  <c r="H1921" i="9"/>
  <c r="I1921" i="9" s="1"/>
  <c r="H1922" i="9"/>
  <c r="I1922" i="9" s="1"/>
  <c r="H1923" i="9"/>
  <c r="I1923" i="9" s="1"/>
  <c r="H1924" i="9"/>
  <c r="I1924" i="9" s="1"/>
  <c r="H1925" i="9"/>
  <c r="I1925" i="9" s="1"/>
  <c r="H1926" i="9"/>
  <c r="I1926" i="9" s="1"/>
  <c r="H1927" i="9"/>
  <c r="I1927" i="9" s="1"/>
  <c r="H1928" i="9"/>
  <c r="I1928" i="9" s="1"/>
  <c r="H1929" i="9"/>
  <c r="I1929" i="9" s="1"/>
  <c r="H1930" i="9"/>
  <c r="I1930" i="9" s="1"/>
  <c r="H1931" i="9"/>
  <c r="I1931" i="9" s="1"/>
  <c r="H1932" i="9"/>
  <c r="I1932" i="9" s="1"/>
  <c r="H1933" i="9"/>
  <c r="I1933" i="9" s="1"/>
  <c r="H1934" i="9"/>
  <c r="I1934" i="9" s="1"/>
  <c r="H1935" i="9"/>
  <c r="I1935" i="9" s="1"/>
  <c r="H1936" i="9"/>
  <c r="I1936" i="9" s="1"/>
  <c r="H1937" i="9"/>
  <c r="I1937" i="9" s="1"/>
  <c r="H1938" i="9"/>
  <c r="I1938" i="9" s="1"/>
  <c r="H1939" i="9"/>
  <c r="I1939" i="9" s="1"/>
  <c r="H1940" i="9"/>
  <c r="I1940" i="9" s="1"/>
  <c r="H1941" i="9"/>
  <c r="I1941" i="9" s="1"/>
  <c r="H1942" i="9"/>
  <c r="I1942" i="9" s="1"/>
  <c r="H1943" i="9"/>
  <c r="I1943" i="9" s="1"/>
  <c r="H1944" i="9"/>
  <c r="I1944" i="9" s="1"/>
  <c r="H1945" i="9"/>
  <c r="I1945" i="9" s="1"/>
  <c r="H1946" i="9"/>
  <c r="I1946" i="9" s="1"/>
  <c r="H1947" i="9"/>
  <c r="I1947" i="9" s="1"/>
  <c r="H1948" i="9"/>
  <c r="I1948" i="9" s="1"/>
  <c r="H1949" i="9"/>
  <c r="I1949" i="9" s="1"/>
  <c r="H1950" i="9"/>
  <c r="I1950" i="9" s="1"/>
  <c r="H1951" i="9"/>
  <c r="I1951" i="9" s="1"/>
  <c r="H1952" i="9"/>
  <c r="I1952" i="9" s="1"/>
  <c r="H1953" i="9"/>
  <c r="I1953" i="9" s="1"/>
  <c r="H1954" i="9"/>
  <c r="I1954" i="9" s="1"/>
  <c r="H1955" i="9"/>
  <c r="I1955" i="9" s="1"/>
  <c r="H1956" i="9"/>
  <c r="I1956" i="9" s="1"/>
  <c r="H1957" i="9"/>
  <c r="I1957" i="9" s="1"/>
  <c r="H1958" i="9"/>
  <c r="I1958" i="9" s="1"/>
  <c r="H1959" i="9"/>
  <c r="I1959" i="9" s="1"/>
  <c r="H1960" i="9"/>
  <c r="I1960" i="9" s="1"/>
  <c r="H1961" i="9"/>
  <c r="I1961" i="9" s="1"/>
  <c r="H1962" i="9"/>
  <c r="I1962" i="9" s="1"/>
  <c r="H1963" i="9"/>
  <c r="I1963" i="9" s="1"/>
  <c r="H1964" i="9"/>
  <c r="I1964" i="9" s="1"/>
  <c r="H1965" i="9"/>
  <c r="I1965" i="9" s="1"/>
  <c r="H1966" i="9"/>
  <c r="I1966" i="9" s="1"/>
  <c r="H1967" i="9"/>
  <c r="I1967" i="9" s="1"/>
  <c r="H1968" i="9"/>
  <c r="I1968" i="9" s="1"/>
  <c r="H1969" i="9"/>
  <c r="I1969" i="9" s="1"/>
  <c r="H1970" i="9"/>
  <c r="I1970" i="9" s="1"/>
  <c r="H1971" i="9"/>
  <c r="I1971" i="9" s="1"/>
  <c r="H1972" i="9"/>
  <c r="I1972" i="9" s="1"/>
  <c r="H1973" i="9"/>
  <c r="I1973" i="9" s="1"/>
  <c r="H1974" i="9"/>
  <c r="I1974" i="9" s="1"/>
  <c r="H1975" i="9"/>
  <c r="I1975" i="9" s="1"/>
  <c r="H1976" i="9"/>
  <c r="I1976" i="9" s="1"/>
  <c r="H1977" i="9"/>
  <c r="I1977" i="9" s="1"/>
  <c r="H1978" i="9"/>
  <c r="I1978" i="9" s="1"/>
  <c r="H1979" i="9"/>
  <c r="I1979" i="9" s="1"/>
  <c r="H1980" i="9"/>
  <c r="I1980" i="9" s="1"/>
  <c r="H1981" i="9"/>
  <c r="I1981" i="9" s="1"/>
  <c r="H1982" i="9"/>
  <c r="I1982" i="9" s="1"/>
  <c r="H1983" i="9"/>
  <c r="I1983" i="9" s="1"/>
  <c r="H1984" i="9"/>
  <c r="I1984" i="9" s="1"/>
  <c r="H1985" i="9"/>
  <c r="I1985" i="9" s="1"/>
  <c r="H1986" i="9"/>
  <c r="I1986" i="9" s="1"/>
  <c r="H1987" i="9"/>
  <c r="I1987" i="9" s="1"/>
  <c r="H1988" i="9"/>
  <c r="I1988" i="9" s="1"/>
  <c r="H1989" i="9"/>
  <c r="I1989" i="9" s="1"/>
  <c r="H1990" i="9"/>
  <c r="I1990" i="9" s="1"/>
  <c r="H1991" i="9"/>
  <c r="I1991" i="9" s="1"/>
  <c r="H1992" i="9"/>
  <c r="I1992" i="9" s="1"/>
  <c r="H1993" i="9"/>
  <c r="I1993" i="9" s="1"/>
  <c r="H1994" i="9"/>
  <c r="I1994" i="9" s="1"/>
  <c r="H1995" i="9"/>
  <c r="I1995" i="9" s="1"/>
  <c r="H1996" i="9"/>
  <c r="I1996" i="9" s="1"/>
  <c r="H1997" i="9"/>
  <c r="I1997" i="9" s="1"/>
  <c r="H1998" i="9"/>
  <c r="I1998" i="9" s="1"/>
  <c r="H1999" i="9"/>
  <c r="I1999" i="9" s="1"/>
  <c r="H2000" i="9"/>
  <c r="I2000" i="9" s="1"/>
  <c r="H2001" i="9"/>
  <c r="I2001" i="9" s="1"/>
  <c r="H2002" i="9"/>
  <c r="I2002" i="9" s="1"/>
  <c r="H2003" i="9"/>
  <c r="I2003" i="9" s="1"/>
  <c r="H2004" i="9"/>
  <c r="I2004" i="9" s="1"/>
  <c r="H2005" i="9"/>
  <c r="I2005" i="9" s="1"/>
  <c r="H2006" i="9"/>
  <c r="I2006" i="9" s="1"/>
  <c r="H2007" i="9"/>
  <c r="I2007" i="9" s="1"/>
  <c r="H2008" i="9"/>
  <c r="I2008" i="9" s="1"/>
  <c r="H2009" i="9"/>
  <c r="I2009" i="9" s="1"/>
  <c r="H2010" i="9"/>
  <c r="I2010" i="9" s="1"/>
  <c r="H2011" i="9"/>
  <c r="I2011" i="9" s="1"/>
  <c r="H2012" i="9"/>
  <c r="I2012" i="9" s="1"/>
  <c r="H2013" i="9"/>
  <c r="I2013" i="9" s="1"/>
  <c r="H2014" i="9"/>
  <c r="I2014" i="9" s="1"/>
  <c r="H2015" i="9"/>
  <c r="I2015" i="9" s="1"/>
  <c r="H2016" i="9"/>
  <c r="I2016" i="9" s="1"/>
  <c r="H2017" i="9"/>
  <c r="I2017" i="9" s="1"/>
  <c r="H2018" i="9"/>
  <c r="I2018" i="9" s="1"/>
  <c r="H2019" i="9"/>
  <c r="I2019" i="9" s="1"/>
  <c r="H2020" i="9"/>
  <c r="I2020" i="9" s="1"/>
  <c r="H2021" i="9"/>
  <c r="I2021" i="9" s="1"/>
  <c r="H2022" i="9"/>
  <c r="I2022" i="9" s="1"/>
  <c r="H2023" i="9"/>
  <c r="I2023" i="9" s="1"/>
  <c r="H2024" i="9"/>
  <c r="I2024" i="9" s="1"/>
  <c r="H2025" i="9"/>
  <c r="I2025" i="9" s="1"/>
  <c r="H2026" i="9"/>
  <c r="I2026" i="9" s="1"/>
  <c r="H2027" i="9"/>
  <c r="I2027" i="9" s="1"/>
  <c r="H2028" i="9"/>
  <c r="I2028" i="9" s="1"/>
  <c r="H2029" i="9"/>
  <c r="I2029" i="9" s="1"/>
  <c r="H2030" i="9"/>
  <c r="I2030" i="9" s="1"/>
  <c r="H2031" i="9"/>
  <c r="I2031" i="9" s="1"/>
  <c r="H2032" i="9"/>
  <c r="I2032" i="9" s="1"/>
  <c r="H2033" i="9"/>
  <c r="I2033" i="9" s="1"/>
  <c r="H2034" i="9"/>
  <c r="I2034" i="9" s="1"/>
  <c r="H2035" i="9"/>
  <c r="I2035" i="9" s="1"/>
  <c r="H2036" i="9"/>
  <c r="I2036" i="9" s="1"/>
  <c r="H2037" i="9"/>
  <c r="I2037" i="9" s="1"/>
  <c r="H2038" i="9"/>
  <c r="I2038" i="9" s="1"/>
  <c r="H2039" i="9"/>
  <c r="I2039" i="9" s="1"/>
  <c r="H2040" i="9"/>
  <c r="I2040" i="9" s="1"/>
  <c r="H2041" i="9"/>
  <c r="I2041" i="9" s="1"/>
  <c r="H2042" i="9"/>
  <c r="I2042" i="9" s="1"/>
  <c r="H2043" i="9"/>
  <c r="I2043" i="9" s="1"/>
  <c r="H2044" i="9"/>
  <c r="I2044" i="9" s="1"/>
  <c r="H2045" i="9"/>
  <c r="I2045" i="9" s="1"/>
  <c r="H2046" i="9"/>
  <c r="I2046" i="9" s="1"/>
  <c r="H2047" i="9"/>
  <c r="I2047" i="9" s="1"/>
  <c r="H2048" i="9"/>
  <c r="I2048" i="9" s="1"/>
  <c r="H2049" i="9"/>
  <c r="I2049" i="9" s="1"/>
  <c r="H2050" i="9"/>
  <c r="I2050" i="9" s="1"/>
  <c r="H2051" i="9"/>
  <c r="I2051" i="9" s="1"/>
  <c r="H2052" i="9"/>
  <c r="I2052" i="9" s="1"/>
  <c r="H2053" i="9"/>
  <c r="I2053" i="9" s="1"/>
  <c r="H2054" i="9"/>
  <c r="I2054" i="9" s="1"/>
  <c r="H2055" i="9"/>
  <c r="I2055" i="9" s="1"/>
  <c r="H2056" i="9"/>
  <c r="I2056" i="9" s="1"/>
  <c r="H2057" i="9"/>
  <c r="I2057" i="9" s="1"/>
  <c r="H2058" i="9"/>
  <c r="I2058" i="9" s="1"/>
  <c r="H2059" i="9"/>
  <c r="I2059" i="9" s="1"/>
  <c r="H2060" i="9"/>
  <c r="I2060" i="9" s="1"/>
  <c r="H2061" i="9"/>
  <c r="I2061" i="9" s="1"/>
  <c r="H2062" i="9"/>
  <c r="I2062" i="9" s="1"/>
  <c r="H2063" i="9"/>
  <c r="I2063" i="9" s="1"/>
  <c r="H2064" i="9"/>
  <c r="I2064" i="9" s="1"/>
  <c r="H2065" i="9"/>
  <c r="I2065" i="9" s="1"/>
  <c r="H2066" i="9"/>
  <c r="I2066" i="9" s="1"/>
  <c r="H2067" i="9"/>
  <c r="I2067" i="9" s="1"/>
  <c r="H2068" i="9"/>
  <c r="I2068" i="9" s="1"/>
  <c r="H2069" i="9"/>
  <c r="I2069" i="9" s="1"/>
  <c r="H2070" i="9"/>
  <c r="I2070" i="9" s="1"/>
  <c r="H2071" i="9"/>
  <c r="I2071" i="9" s="1"/>
  <c r="H2072" i="9"/>
  <c r="I2072" i="9" s="1"/>
  <c r="H2073" i="9"/>
  <c r="I2073" i="9" s="1"/>
  <c r="H2074" i="9"/>
  <c r="I2074" i="9" s="1"/>
  <c r="H2075" i="9"/>
  <c r="I2075" i="9" s="1"/>
  <c r="H2076" i="9"/>
  <c r="I2076" i="9" s="1"/>
  <c r="H2077" i="9"/>
  <c r="I2077" i="9" s="1"/>
  <c r="H2078" i="9"/>
  <c r="I2078" i="9" s="1"/>
  <c r="H2079" i="9"/>
  <c r="I2079" i="9" s="1"/>
  <c r="H2080" i="9"/>
  <c r="I2080" i="9" s="1"/>
  <c r="H2081" i="9"/>
  <c r="I2081" i="9" s="1"/>
  <c r="H2082" i="9"/>
  <c r="I2082" i="9" s="1"/>
  <c r="H2083" i="9"/>
  <c r="I2083" i="9" s="1"/>
  <c r="H2084" i="9"/>
  <c r="I2084" i="9" s="1"/>
  <c r="H2085" i="9"/>
  <c r="I2085" i="9" s="1"/>
  <c r="H2086" i="9"/>
  <c r="I2086" i="9" s="1"/>
  <c r="H2087" i="9"/>
  <c r="I2087" i="9" s="1"/>
  <c r="H2088" i="9"/>
  <c r="I2088" i="9" s="1"/>
  <c r="H2089" i="9"/>
  <c r="I2089" i="9" s="1"/>
  <c r="H2090" i="9"/>
  <c r="I2090" i="9" s="1"/>
  <c r="H2091" i="9"/>
  <c r="I2091" i="9" s="1"/>
  <c r="H2092" i="9"/>
  <c r="I2092" i="9" s="1"/>
  <c r="H2093" i="9"/>
  <c r="I2093" i="9" s="1"/>
  <c r="H2094" i="9"/>
  <c r="I2094" i="9" s="1"/>
  <c r="H2095" i="9"/>
  <c r="I2095" i="9" s="1"/>
  <c r="H2096" i="9"/>
  <c r="I2096" i="9" s="1"/>
  <c r="H2097" i="9"/>
  <c r="I2097" i="9" s="1"/>
  <c r="H2098" i="9"/>
  <c r="I2098" i="9" s="1"/>
  <c r="H2099" i="9"/>
  <c r="I2099" i="9" s="1"/>
  <c r="H2100" i="9"/>
  <c r="I2100" i="9" s="1"/>
  <c r="H2101" i="9"/>
  <c r="I2101" i="9" s="1"/>
  <c r="H2102" i="9"/>
  <c r="I2102" i="9" s="1"/>
  <c r="H2103" i="9"/>
  <c r="I2103" i="9" s="1"/>
  <c r="H2104" i="9"/>
  <c r="I2104" i="9" s="1"/>
  <c r="H2105" i="9"/>
  <c r="I2105" i="9" s="1"/>
  <c r="H2106" i="9"/>
  <c r="I2106" i="9" s="1"/>
  <c r="H2107" i="9"/>
  <c r="I2107" i="9" s="1"/>
  <c r="H2108" i="9"/>
  <c r="I2108" i="9" s="1"/>
  <c r="H2109" i="9"/>
  <c r="I2109" i="9" s="1"/>
  <c r="H2110" i="9"/>
  <c r="I2110" i="9" s="1"/>
  <c r="H2111" i="9"/>
  <c r="I2111" i="9" s="1"/>
  <c r="H2112" i="9"/>
  <c r="I2112" i="9" s="1"/>
  <c r="H2113" i="9"/>
  <c r="I2113" i="9" s="1"/>
  <c r="H2114" i="9"/>
  <c r="I2114" i="9" s="1"/>
  <c r="H2115" i="9"/>
  <c r="I2115" i="9" s="1"/>
  <c r="H2116" i="9"/>
  <c r="I2116" i="9" s="1"/>
  <c r="H2117" i="9"/>
  <c r="I2117" i="9" s="1"/>
  <c r="H2118" i="9"/>
  <c r="I2118" i="9" s="1"/>
  <c r="H2119" i="9"/>
  <c r="I2119" i="9" s="1"/>
  <c r="H2120" i="9"/>
  <c r="I2120" i="9" s="1"/>
  <c r="H2121" i="9"/>
  <c r="I2121" i="9" s="1"/>
  <c r="H2122" i="9"/>
  <c r="I2122" i="9" s="1"/>
  <c r="H2123" i="9"/>
  <c r="I2123" i="9" s="1"/>
  <c r="H2124" i="9"/>
  <c r="I2124" i="9" s="1"/>
  <c r="H2125" i="9"/>
  <c r="I2125" i="9" s="1"/>
  <c r="H2126" i="9"/>
  <c r="I2126" i="9" s="1"/>
  <c r="H2127" i="9"/>
  <c r="I2127" i="9" s="1"/>
  <c r="H2128" i="9"/>
  <c r="I2128" i="9" s="1"/>
  <c r="H2129" i="9"/>
  <c r="I2129" i="9" s="1"/>
  <c r="H2130" i="9"/>
  <c r="I2130" i="9" s="1"/>
  <c r="H2131" i="9"/>
  <c r="I2131" i="9" s="1"/>
  <c r="H2132" i="9"/>
  <c r="I2132" i="9" s="1"/>
  <c r="H2133" i="9"/>
  <c r="I2133" i="9" s="1"/>
  <c r="H2134" i="9"/>
  <c r="I2134" i="9" s="1"/>
  <c r="H2135" i="9"/>
  <c r="I2135" i="9" s="1"/>
  <c r="H2136" i="9"/>
  <c r="I2136" i="9" s="1"/>
  <c r="H2137" i="9"/>
  <c r="I2137" i="9" s="1"/>
  <c r="H2138" i="9"/>
  <c r="I2138" i="9" s="1"/>
  <c r="H2139" i="9"/>
  <c r="I2139" i="9" s="1"/>
  <c r="H2140" i="9"/>
  <c r="I2140" i="9" s="1"/>
  <c r="H2141" i="9"/>
  <c r="I2141" i="9" s="1"/>
  <c r="H2142" i="9"/>
  <c r="I2142" i="9" s="1"/>
  <c r="H2143" i="9"/>
  <c r="I2143" i="9" s="1"/>
  <c r="H2144" i="9"/>
  <c r="I2144" i="9" s="1"/>
  <c r="H2145" i="9"/>
  <c r="I2145" i="9" s="1"/>
  <c r="H2146" i="9"/>
  <c r="I2146" i="9" s="1"/>
  <c r="H2147" i="9"/>
  <c r="I2147" i="9" s="1"/>
  <c r="H2148" i="9"/>
  <c r="I2148" i="9" s="1"/>
  <c r="H2149" i="9"/>
  <c r="I2149" i="9" s="1"/>
  <c r="H2150" i="9"/>
  <c r="I2150" i="9" s="1"/>
  <c r="H2151" i="9"/>
  <c r="I2151" i="9" s="1"/>
  <c r="H2152" i="9"/>
  <c r="I2152" i="9" s="1"/>
  <c r="H2153" i="9"/>
  <c r="I2153" i="9" s="1"/>
  <c r="H2154" i="9"/>
  <c r="I2154" i="9" s="1"/>
  <c r="H2155" i="9"/>
  <c r="I2155" i="9" s="1"/>
  <c r="H2156" i="9"/>
  <c r="I2156" i="9" s="1"/>
  <c r="H2157" i="9"/>
  <c r="I2157" i="9" s="1"/>
  <c r="H2158" i="9"/>
  <c r="I2158" i="9" s="1"/>
  <c r="H2159" i="9"/>
  <c r="I2159" i="9" s="1"/>
  <c r="H2160" i="9"/>
  <c r="I2160" i="9" s="1"/>
  <c r="H2161" i="9"/>
  <c r="I2161" i="9" s="1"/>
  <c r="H2162" i="9"/>
  <c r="I2162" i="9" s="1"/>
  <c r="H2163" i="9"/>
  <c r="I2163" i="9" s="1"/>
  <c r="H2164" i="9"/>
  <c r="I2164" i="9" s="1"/>
  <c r="H2165" i="9"/>
  <c r="I2165" i="9" s="1"/>
  <c r="H2166" i="9"/>
  <c r="I2166" i="9" s="1"/>
  <c r="H2167" i="9"/>
  <c r="I2167" i="9" s="1"/>
  <c r="H2168" i="9"/>
  <c r="I2168" i="9" s="1"/>
  <c r="H2169" i="9"/>
  <c r="I2169" i="9" s="1"/>
  <c r="H2170" i="9"/>
  <c r="I2170" i="9" s="1"/>
  <c r="H2171" i="9"/>
  <c r="I2171" i="9" s="1"/>
  <c r="H2172" i="9"/>
  <c r="I2172" i="9" s="1"/>
  <c r="H2173" i="9"/>
  <c r="I2173" i="9" s="1"/>
  <c r="H2174" i="9"/>
  <c r="I2174" i="9" s="1"/>
  <c r="H2175" i="9"/>
  <c r="I2175" i="9" s="1"/>
  <c r="H2176" i="9"/>
  <c r="I2176" i="9" s="1"/>
  <c r="H2177" i="9"/>
  <c r="I2177" i="9" s="1"/>
  <c r="H2178" i="9"/>
  <c r="I2178" i="9" s="1"/>
  <c r="H2179" i="9"/>
  <c r="I2179" i="9" s="1"/>
  <c r="H2180" i="9"/>
  <c r="I2180" i="9" s="1"/>
  <c r="H2181" i="9"/>
  <c r="I2181" i="9" s="1"/>
  <c r="H2182" i="9"/>
  <c r="I2182" i="9" s="1"/>
  <c r="H2183" i="9"/>
  <c r="I2183" i="9" s="1"/>
  <c r="H2184" i="9"/>
  <c r="I2184" i="9" s="1"/>
  <c r="H2185" i="9"/>
  <c r="I2185" i="9" s="1"/>
  <c r="H2186" i="9"/>
  <c r="I2186" i="9" s="1"/>
  <c r="H2187" i="9"/>
  <c r="I2187" i="9" s="1"/>
  <c r="H2188" i="9"/>
  <c r="I2188" i="9" s="1"/>
  <c r="H2189" i="9"/>
  <c r="I2189" i="9" s="1"/>
  <c r="H2190" i="9"/>
  <c r="I2190" i="9" s="1"/>
  <c r="H2191" i="9"/>
  <c r="I2191" i="9" s="1"/>
  <c r="H2192" i="9"/>
  <c r="I2192" i="9" s="1"/>
  <c r="H2193" i="9"/>
  <c r="I2193" i="9" s="1"/>
  <c r="H2194" i="9"/>
  <c r="I2194" i="9" s="1"/>
  <c r="H2195" i="9"/>
  <c r="I2195" i="9" s="1"/>
  <c r="H2196" i="9"/>
  <c r="I2196" i="9" s="1"/>
  <c r="H2197" i="9"/>
  <c r="I2197" i="9" s="1"/>
  <c r="H2198" i="9"/>
  <c r="I2198" i="9" s="1"/>
  <c r="H2199" i="9"/>
  <c r="I2199" i="9" s="1"/>
  <c r="H2200" i="9"/>
  <c r="I2200" i="9" s="1"/>
  <c r="H2201" i="9"/>
  <c r="I2201" i="9" s="1"/>
  <c r="H2202" i="9"/>
  <c r="I2202" i="9" s="1"/>
  <c r="H2203" i="9"/>
  <c r="I2203" i="9" s="1"/>
  <c r="H2204" i="9"/>
  <c r="I2204" i="9" s="1"/>
  <c r="H2205" i="9"/>
  <c r="I2205" i="9" s="1"/>
  <c r="H2206" i="9"/>
  <c r="I2206" i="9" s="1"/>
  <c r="H2207" i="9"/>
  <c r="I2207" i="9" s="1"/>
  <c r="H2208" i="9"/>
  <c r="I2208" i="9" s="1"/>
  <c r="H2209" i="9"/>
  <c r="I2209" i="9" s="1"/>
  <c r="H2210" i="9"/>
  <c r="I2210" i="9" s="1"/>
  <c r="H2211" i="9"/>
  <c r="I2211" i="9" s="1"/>
  <c r="H2212" i="9"/>
  <c r="I2212" i="9" s="1"/>
  <c r="H2213" i="9"/>
  <c r="I2213" i="9" s="1"/>
  <c r="H2214" i="9"/>
  <c r="I2214" i="9" s="1"/>
  <c r="H2215" i="9"/>
  <c r="I2215" i="9" s="1"/>
  <c r="H2216" i="9"/>
  <c r="I2216" i="9" s="1"/>
  <c r="H2217" i="9"/>
  <c r="I2217" i="9" s="1"/>
  <c r="H2218" i="9"/>
  <c r="I2218" i="9" s="1"/>
  <c r="H2219" i="9"/>
  <c r="I2219" i="9" s="1"/>
  <c r="H2220" i="9"/>
  <c r="I2220" i="9" s="1"/>
  <c r="H2221" i="9"/>
  <c r="I2221" i="9" s="1"/>
  <c r="H2222" i="9"/>
  <c r="I2222" i="9" s="1"/>
  <c r="H2223" i="9"/>
  <c r="I2223" i="9" s="1"/>
  <c r="H2224" i="9"/>
  <c r="I2224" i="9" s="1"/>
  <c r="H2225" i="9"/>
  <c r="I2225" i="9" s="1"/>
  <c r="H2226" i="9"/>
  <c r="I2226" i="9" s="1"/>
  <c r="H2227" i="9"/>
  <c r="I2227" i="9" s="1"/>
  <c r="H2228" i="9"/>
  <c r="I2228" i="9" s="1"/>
  <c r="H2229" i="9"/>
  <c r="I2229" i="9" s="1"/>
  <c r="H2230" i="9"/>
  <c r="I2230" i="9" s="1"/>
  <c r="H2231" i="9"/>
  <c r="I2231" i="9" s="1"/>
  <c r="H2232" i="9"/>
  <c r="I2232" i="9" s="1"/>
  <c r="H2233" i="9"/>
  <c r="I2233" i="9" s="1"/>
  <c r="H2234" i="9"/>
  <c r="I2234" i="9" s="1"/>
  <c r="H2235" i="9"/>
  <c r="I2235" i="9" s="1"/>
  <c r="H2236" i="9"/>
  <c r="I2236" i="9" s="1"/>
  <c r="H2237" i="9"/>
  <c r="I2237" i="9" s="1"/>
  <c r="H2238" i="9"/>
  <c r="I2238" i="9" s="1"/>
  <c r="H2239" i="9"/>
  <c r="I2239" i="9" s="1"/>
  <c r="H2240" i="9"/>
  <c r="I2240" i="9" s="1"/>
  <c r="H2241" i="9"/>
  <c r="I2241" i="9" s="1"/>
  <c r="H2242" i="9"/>
  <c r="I2242" i="9" s="1"/>
  <c r="H2243" i="9"/>
  <c r="I2243" i="9" s="1"/>
  <c r="H2244" i="9"/>
  <c r="I2244" i="9" s="1"/>
  <c r="H2245" i="9"/>
  <c r="I2245" i="9" s="1"/>
  <c r="H2246" i="9"/>
  <c r="I2246" i="9" s="1"/>
  <c r="H2247" i="9"/>
  <c r="I2247" i="9" s="1"/>
  <c r="H2248" i="9"/>
  <c r="I2248" i="9" s="1"/>
  <c r="H2249" i="9"/>
  <c r="I2249" i="9" s="1"/>
  <c r="H2250" i="9"/>
  <c r="I2250" i="9" s="1"/>
  <c r="H2251" i="9"/>
  <c r="I2251" i="9" s="1"/>
  <c r="H2252" i="9"/>
  <c r="I2252" i="9" s="1"/>
  <c r="H2253" i="9"/>
  <c r="I2253" i="9" s="1"/>
  <c r="H2254" i="9"/>
  <c r="I2254" i="9" s="1"/>
  <c r="H2255" i="9"/>
  <c r="I2255" i="9" s="1"/>
  <c r="H2256" i="9"/>
  <c r="I2256" i="9" s="1"/>
  <c r="H2257" i="9"/>
  <c r="I2257" i="9" s="1"/>
  <c r="H2258" i="9"/>
  <c r="I2258" i="9" s="1"/>
  <c r="H2259" i="9"/>
  <c r="I2259" i="9" s="1"/>
  <c r="H2260" i="9"/>
  <c r="I2260" i="9" s="1"/>
  <c r="H2261" i="9"/>
  <c r="I2261" i="9" s="1"/>
  <c r="H2262" i="9"/>
  <c r="I2262" i="9" s="1"/>
  <c r="H2263" i="9"/>
  <c r="I2263" i="9" s="1"/>
  <c r="H2264" i="9"/>
  <c r="I2264" i="9" s="1"/>
  <c r="H2265" i="9"/>
  <c r="I2265" i="9" s="1"/>
  <c r="H2266" i="9"/>
  <c r="I2266" i="9" s="1"/>
  <c r="H2267" i="9"/>
  <c r="I2267" i="9" s="1"/>
  <c r="H2268" i="9"/>
  <c r="I2268" i="9" s="1"/>
  <c r="H2269" i="9"/>
  <c r="I2269" i="9" s="1"/>
  <c r="H2270" i="9"/>
  <c r="I2270" i="9" s="1"/>
  <c r="H2271" i="9"/>
  <c r="I2271" i="9" s="1"/>
  <c r="H2272" i="9"/>
  <c r="I2272" i="9" s="1"/>
  <c r="H2273" i="9"/>
  <c r="I2273" i="9" s="1"/>
  <c r="H2274" i="9"/>
  <c r="I2274" i="9" s="1"/>
  <c r="H2275" i="9"/>
  <c r="I2275" i="9" s="1"/>
  <c r="H2276" i="9"/>
  <c r="I2276" i="9" s="1"/>
  <c r="H2277" i="9"/>
  <c r="I2277" i="9" s="1"/>
  <c r="H2278" i="9"/>
  <c r="I2278" i="9" s="1"/>
  <c r="H2279" i="9"/>
  <c r="I2279" i="9" s="1"/>
  <c r="H2280" i="9"/>
  <c r="I2280" i="9" s="1"/>
  <c r="H2281" i="9"/>
  <c r="I2281" i="9" s="1"/>
  <c r="H2282" i="9"/>
  <c r="I2282" i="9" s="1"/>
  <c r="H2283" i="9"/>
  <c r="I2283" i="9" s="1"/>
  <c r="H2284" i="9"/>
  <c r="I2284" i="9" s="1"/>
  <c r="H2285" i="9"/>
  <c r="I2285" i="9" s="1"/>
  <c r="H2286" i="9"/>
  <c r="I2286" i="9" s="1"/>
  <c r="H2287" i="9"/>
  <c r="I2287" i="9" s="1"/>
  <c r="H2288" i="9"/>
  <c r="I2288" i="9" s="1"/>
  <c r="H2289" i="9"/>
  <c r="I2289" i="9" s="1"/>
  <c r="H2290" i="9"/>
  <c r="I2290" i="9" s="1"/>
  <c r="H2291" i="9"/>
  <c r="I2291" i="9" s="1"/>
  <c r="H2292" i="9"/>
  <c r="I2292" i="9" s="1"/>
  <c r="H2293" i="9"/>
  <c r="I2293" i="9" s="1"/>
  <c r="H2294" i="9"/>
  <c r="I2294" i="9" s="1"/>
  <c r="H2295" i="9"/>
  <c r="I2295" i="9" s="1"/>
  <c r="H2296" i="9"/>
  <c r="I2296" i="9" s="1"/>
  <c r="H2297" i="9"/>
  <c r="I2297" i="9" s="1"/>
  <c r="H2298" i="9"/>
  <c r="I2298" i="9" s="1"/>
  <c r="H2299" i="9"/>
  <c r="I2299" i="9" s="1"/>
  <c r="H2300" i="9"/>
  <c r="I2300" i="9" s="1"/>
  <c r="H2301" i="9"/>
  <c r="I2301" i="9" s="1"/>
  <c r="H2302" i="9"/>
  <c r="I2302" i="9" s="1"/>
  <c r="H2303" i="9"/>
  <c r="I2303" i="9" s="1"/>
  <c r="H2304" i="9"/>
  <c r="I2304" i="9" s="1"/>
  <c r="H2305" i="9"/>
  <c r="I2305" i="9" s="1"/>
  <c r="H2306" i="9"/>
  <c r="I2306" i="9" s="1"/>
  <c r="H2307" i="9"/>
  <c r="I2307" i="9" s="1"/>
  <c r="H2308" i="9"/>
  <c r="I2308" i="9" s="1"/>
  <c r="H2309" i="9"/>
  <c r="I2309" i="9" s="1"/>
  <c r="H2310" i="9"/>
  <c r="I2310" i="9" s="1"/>
  <c r="H2311" i="9"/>
  <c r="I2311" i="9" s="1"/>
  <c r="H2312" i="9"/>
  <c r="I2312" i="9" s="1"/>
  <c r="C3" i="2"/>
  <c r="C3" i="3"/>
  <c r="K2312" i="21"/>
  <c r="J2312" i="21"/>
  <c r="A2312" i="21" s="1"/>
  <c r="H2312" i="21"/>
  <c r="I2312" i="21" s="1"/>
  <c r="K2311" i="21"/>
  <c r="J2311" i="21"/>
  <c r="A2311" i="21" s="1"/>
  <c r="H2311" i="21"/>
  <c r="I2311" i="21" s="1"/>
  <c r="K2310" i="21"/>
  <c r="J2310" i="21"/>
  <c r="A2310" i="21" s="1"/>
  <c r="H2310" i="21"/>
  <c r="I2310" i="21" s="1"/>
  <c r="K2309" i="21"/>
  <c r="J2309" i="21"/>
  <c r="A2309" i="21" s="1"/>
  <c r="H2309" i="21"/>
  <c r="I2309" i="21" s="1"/>
  <c r="K2308" i="21"/>
  <c r="J2308" i="21"/>
  <c r="A2308" i="21" s="1"/>
  <c r="H2308" i="21"/>
  <c r="I2308" i="21" s="1"/>
  <c r="K2307" i="21"/>
  <c r="J2307" i="21"/>
  <c r="A2307" i="21" s="1"/>
  <c r="H2307" i="21"/>
  <c r="I2307" i="21" s="1"/>
  <c r="K2306" i="21"/>
  <c r="J2306" i="21"/>
  <c r="A2306" i="21" s="1"/>
  <c r="H2306" i="21"/>
  <c r="I2306" i="21" s="1"/>
  <c r="K2305" i="21"/>
  <c r="J2305" i="21"/>
  <c r="A2305" i="21" s="1"/>
  <c r="H2305" i="21"/>
  <c r="I2305" i="21" s="1"/>
  <c r="K2304" i="21"/>
  <c r="J2304" i="21"/>
  <c r="A2304" i="21" s="1"/>
  <c r="H2304" i="21"/>
  <c r="I2304" i="21" s="1"/>
  <c r="K2303" i="21"/>
  <c r="J2303" i="21"/>
  <c r="A2303" i="21" s="1"/>
  <c r="H2303" i="21"/>
  <c r="I2303" i="21" s="1"/>
  <c r="K2302" i="21"/>
  <c r="J2302" i="21"/>
  <c r="A2302" i="21" s="1"/>
  <c r="H2302" i="21"/>
  <c r="I2302" i="21" s="1"/>
  <c r="K2301" i="21"/>
  <c r="J2301" i="21"/>
  <c r="A2301" i="21" s="1"/>
  <c r="H2301" i="21"/>
  <c r="I2301" i="21" s="1"/>
  <c r="K2300" i="21"/>
  <c r="J2300" i="21"/>
  <c r="A2300" i="21" s="1"/>
  <c r="H2300" i="21"/>
  <c r="I2300" i="21" s="1"/>
  <c r="K2299" i="21"/>
  <c r="J2299" i="21"/>
  <c r="A2299" i="21" s="1"/>
  <c r="H2299" i="21"/>
  <c r="I2299" i="21" s="1"/>
  <c r="K2298" i="21"/>
  <c r="J2298" i="21"/>
  <c r="A2298" i="21" s="1"/>
  <c r="H2298" i="21"/>
  <c r="I2298" i="21" s="1"/>
  <c r="K2297" i="21"/>
  <c r="J2297" i="21"/>
  <c r="A2297" i="21" s="1"/>
  <c r="H2297" i="21"/>
  <c r="I2297" i="21" s="1"/>
  <c r="K2296" i="21"/>
  <c r="J2296" i="21"/>
  <c r="A2296" i="21" s="1"/>
  <c r="H2296" i="21"/>
  <c r="I2296" i="21" s="1"/>
  <c r="K2295" i="21"/>
  <c r="J2295" i="21"/>
  <c r="A2295" i="21" s="1"/>
  <c r="H2295" i="21"/>
  <c r="I2295" i="21" s="1"/>
  <c r="K2294" i="21"/>
  <c r="J2294" i="21"/>
  <c r="A2294" i="21" s="1"/>
  <c r="H2294" i="21"/>
  <c r="I2294" i="21" s="1"/>
  <c r="K2293" i="21"/>
  <c r="J2293" i="21"/>
  <c r="A2293" i="21" s="1"/>
  <c r="H2293" i="21"/>
  <c r="I2293" i="21" s="1"/>
  <c r="K2292" i="21"/>
  <c r="J2292" i="21"/>
  <c r="A2292" i="21" s="1"/>
  <c r="H2292" i="21"/>
  <c r="I2292" i="21" s="1"/>
  <c r="K2291" i="21"/>
  <c r="J2291" i="21"/>
  <c r="A2291" i="21" s="1"/>
  <c r="H2291" i="21"/>
  <c r="I2291" i="21" s="1"/>
  <c r="K2290" i="21"/>
  <c r="J2290" i="21"/>
  <c r="A2290" i="21" s="1"/>
  <c r="H2290" i="21"/>
  <c r="I2290" i="21" s="1"/>
  <c r="K2289" i="21"/>
  <c r="J2289" i="21"/>
  <c r="A2289" i="21" s="1"/>
  <c r="H2289" i="21"/>
  <c r="I2289" i="21" s="1"/>
  <c r="K2288" i="21"/>
  <c r="J2288" i="21"/>
  <c r="A2288" i="21" s="1"/>
  <c r="H2288" i="21"/>
  <c r="I2288" i="21" s="1"/>
  <c r="K2287" i="21"/>
  <c r="J2287" i="21"/>
  <c r="A2287" i="21" s="1"/>
  <c r="H2287" i="21"/>
  <c r="I2287" i="21" s="1"/>
  <c r="K2286" i="21"/>
  <c r="J2286" i="21"/>
  <c r="A2286" i="21" s="1"/>
  <c r="H2286" i="21"/>
  <c r="I2286" i="21" s="1"/>
  <c r="K2285" i="21"/>
  <c r="J2285" i="21"/>
  <c r="A2285" i="21" s="1"/>
  <c r="H2285" i="21"/>
  <c r="I2285" i="21" s="1"/>
  <c r="K2284" i="21"/>
  <c r="J2284" i="21"/>
  <c r="A2284" i="21" s="1"/>
  <c r="H2284" i="21"/>
  <c r="I2284" i="21" s="1"/>
  <c r="K2283" i="21"/>
  <c r="J2283" i="21"/>
  <c r="A2283" i="21" s="1"/>
  <c r="H2283" i="21"/>
  <c r="I2283" i="21" s="1"/>
  <c r="K2282" i="21"/>
  <c r="J2282" i="21"/>
  <c r="A2282" i="21" s="1"/>
  <c r="H2282" i="21"/>
  <c r="I2282" i="21" s="1"/>
  <c r="K2281" i="21"/>
  <c r="J2281" i="21"/>
  <c r="A2281" i="21" s="1"/>
  <c r="H2281" i="21"/>
  <c r="I2281" i="21" s="1"/>
  <c r="K2280" i="21"/>
  <c r="J2280" i="21"/>
  <c r="A2280" i="21" s="1"/>
  <c r="H2280" i="21"/>
  <c r="I2280" i="21" s="1"/>
  <c r="K2279" i="21"/>
  <c r="J2279" i="21"/>
  <c r="A2279" i="21" s="1"/>
  <c r="H2279" i="21"/>
  <c r="I2279" i="21" s="1"/>
  <c r="K2278" i="21"/>
  <c r="J2278" i="21"/>
  <c r="A2278" i="21" s="1"/>
  <c r="H2278" i="21"/>
  <c r="I2278" i="21" s="1"/>
  <c r="K2277" i="21"/>
  <c r="J2277" i="21"/>
  <c r="A2277" i="21" s="1"/>
  <c r="H2277" i="21"/>
  <c r="I2277" i="21" s="1"/>
  <c r="K2276" i="21"/>
  <c r="J2276" i="21"/>
  <c r="A2276" i="21" s="1"/>
  <c r="H2276" i="21"/>
  <c r="I2276" i="21" s="1"/>
  <c r="K2275" i="21"/>
  <c r="J2275" i="21"/>
  <c r="A2275" i="21" s="1"/>
  <c r="H2275" i="21"/>
  <c r="I2275" i="21" s="1"/>
  <c r="K2274" i="21"/>
  <c r="J2274" i="21"/>
  <c r="A2274" i="21" s="1"/>
  <c r="H2274" i="21"/>
  <c r="I2274" i="21" s="1"/>
  <c r="K2273" i="21"/>
  <c r="J2273" i="21"/>
  <c r="A2273" i="21" s="1"/>
  <c r="H2273" i="21"/>
  <c r="I2273" i="21" s="1"/>
  <c r="K2272" i="21"/>
  <c r="J2272" i="21"/>
  <c r="A2272" i="21" s="1"/>
  <c r="H2272" i="21"/>
  <c r="I2272" i="21" s="1"/>
  <c r="K2271" i="21"/>
  <c r="J2271" i="21"/>
  <c r="A2271" i="21" s="1"/>
  <c r="H2271" i="21"/>
  <c r="I2271" i="21" s="1"/>
  <c r="K2270" i="21"/>
  <c r="J2270" i="21"/>
  <c r="A2270" i="21" s="1"/>
  <c r="H2270" i="21"/>
  <c r="I2270" i="21" s="1"/>
  <c r="K2269" i="21"/>
  <c r="J2269" i="21"/>
  <c r="A2269" i="21" s="1"/>
  <c r="H2269" i="21"/>
  <c r="I2269" i="21" s="1"/>
  <c r="K2268" i="21"/>
  <c r="J2268" i="21"/>
  <c r="A2268" i="21" s="1"/>
  <c r="H2268" i="21"/>
  <c r="I2268" i="21" s="1"/>
  <c r="K2267" i="21"/>
  <c r="J2267" i="21"/>
  <c r="A2267" i="21" s="1"/>
  <c r="H2267" i="21"/>
  <c r="I2267" i="21" s="1"/>
  <c r="K2266" i="21"/>
  <c r="J2266" i="21"/>
  <c r="A2266" i="21" s="1"/>
  <c r="H2266" i="21"/>
  <c r="I2266" i="21" s="1"/>
  <c r="K2265" i="21"/>
  <c r="J2265" i="21"/>
  <c r="A2265" i="21" s="1"/>
  <c r="H2265" i="21"/>
  <c r="I2265" i="21" s="1"/>
  <c r="K2264" i="21"/>
  <c r="J2264" i="21"/>
  <c r="A2264" i="21" s="1"/>
  <c r="H2264" i="21"/>
  <c r="I2264" i="21" s="1"/>
  <c r="K2263" i="21"/>
  <c r="J2263" i="21"/>
  <c r="A2263" i="21" s="1"/>
  <c r="H2263" i="21"/>
  <c r="I2263" i="21" s="1"/>
  <c r="K2262" i="21"/>
  <c r="J2262" i="21"/>
  <c r="A2262" i="21" s="1"/>
  <c r="H2262" i="21"/>
  <c r="I2262" i="21" s="1"/>
  <c r="K2261" i="21"/>
  <c r="J2261" i="21"/>
  <c r="A2261" i="21" s="1"/>
  <c r="H2261" i="21"/>
  <c r="I2261" i="21" s="1"/>
  <c r="K2260" i="21"/>
  <c r="J2260" i="21"/>
  <c r="A2260" i="21" s="1"/>
  <c r="H2260" i="21"/>
  <c r="I2260" i="21" s="1"/>
  <c r="K2259" i="21"/>
  <c r="J2259" i="21"/>
  <c r="A2259" i="21" s="1"/>
  <c r="H2259" i="21"/>
  <c r="I2259" i="21" s="1"/>
  <c r="K2258" i="21"/>
  <c r="J2258" i="21"/>
  <c r="A2258" i="21" s="1"/>
  <c r="H2258" i="21"/>
  <c r="I2258" i="21" s="1"/>
  <c r="K2257" i="21"/>
  <c r="J2257" i="21"/>
  <c r="A2257" i="21" s="1"/>
  <c r="H2257" i="21"/>
  <c r="I2257" i="21" s="1"/>
  <c r="K2256" i="21"/>
  <c r="J2256" i="21"/>
  <c r="A2256" i="21" s="1"/>
  <c r="H2256" i="21"/>
  <c r="I2256" i="21" s="1"/>
  <c r="K2255" i="21"/>
  <c r="J2255" i="21"/>
  <c r="A2255" i="21" s="1"/>
  <c r="H2255" i="21"/>
  <c r="I2255" i="21" s="1"/>
  <c r="K2254" i="21"/>
  <c r="J2254" i="21"/>
  <c r="A2254" i="21" s="1"/>
  <c r="H2254" i="21"/>
  <c r="I2254" i="21" s="1"/>
  <c r="K2253" i="21"/>
  <c r="J2253" i="21"/>
  <c r="A2253" i="21" s="1"/>
  <c r="H2253" i="21"/>
  <c r="I2253" i="21" s="1"/>
  <c r="K2252" i="21"/>
  <c r="J2252" i="21"/>
  <c r="A2252" i="21" s="1"/>
  <c r="H2252" i="21"/>
  <c r="I2252" i="21" s="1"/>
  <c r="K2251" i="21"/>
  <c r="J2251" i="21"/>
  <c r="A2251" i="21" s="1"/>
  <c r="H2251" i="21"/>
  <c r="I2251" i="21" s="1"/>
  <c r="K2250" i="21"/>
  <c r="J2250" i="21"/>
  <c r="A2250" i="21" s="1"/>
  <c r="H2250" i="21"/>
  <c r="I2250" i="21" s="1"/>
  <c r="K2249" i="21"/>
  <c r="J2249" i="21"/>
  <c r="A2249" i="21" s="1"/>
  <c r="H2249" i="21"/>
  <c r="I2249" i="21" s="1"/>
  <c r="K2248" i="21"/>
  <c r="J2248" i="21"/>
  <c r="A2248" i="21" s="1"/>
  <c r="H2248" i="21"/>
  <c r="I2248" i="21" s="1"/>
  <c r="K2247" i="21"/>
  <c r="J2247" i="21"/>
  <c r="A2247" i="21" s="1"/>
  <c r="H2247" i="21"/>
  <c r="I2247" i="21" s="1"/>
  <c r="K2246" i="21"/>
  <c r="J2246" i="21"/>
  <c r="A2246" i="21" s="1"/>
  <c r="H2246" i="21"/>
  <c r="I2246" i="21" s="1"/>
  <c r="K2245" i="21"/>
  <c r="J2245" i="21"/>
  <c r="A2245" i="21" s="1"/>
  <c r="H2245" i="21"/>
  <c r="I2245" i="21" s="1"/>
  <c r="K2244" i="21"/>
  <c r="J2244" i="21"/>
  <c r="A2244" i="21" s="1"/>
  <c r="H2244" i="21"/>
  <c r="I2244" i="21" s="1"/>
  <c r="K2243" i="21"/>
  <c r="J2243" i="21"/>
  <c r="A2243" i="21" s="1"/>
  <c r="H2243" i="21"/>
  <c r="I2243" i="21" s="1"/>
  <c r="K2242" i="21"/>
  <c r="J2242" i="21"/>
  <c r="A2242" i="21" s="1"/>
  <c r="H2242" i="21"/>
  <c r="I2242" i="21" s="1"/>
  <c r="K2241" i="21"/>
  <c r="J2241" i="21"/>
  <c r="A2241" i="21" s="1"/>
  <c r="H2241" i="21"/>
  <c r="I2241" i="21" s="1"/>
  <c r="K2240" i="21"/>
  <c r="J2240" i="21"/>
  <c r="A2240" i="21" s="1"/>
  <c r="H2240" i="21"/>
  <c r="I2240" i="21" s="1"/>
  <c r="K2239" i="21"/>
  <c r="J2239" i="21"/>
  <c r="A2239" i="21" s="1"/>
  <c r="H2239" i="21"/>
  <c r="I2239" i="21" s="1"/>
  <c r="K2238" i="21"/>
  <c r="J2238" i="21"/>
  <c r="A2238" i="21" s="1"/>
  <c r="H2238" i="21"/>
  <c r="I2238" i="21" s="1"/>
  <c r="K2237" i="21"/>
  <c r="J2237" i="21"/>
  <c r="A2237" i="21" s="1"/>
  <c r="H2237" i="21"/>
  <c r="I2237" i="21" s="1"/>
  <c r="K2236" i="21"/>
  <c r="J2236" i="21"/>
  <c r="A2236" i="21" s="1"/>
  <c r="H2236" i="21"/>
  <c r="I2236" i="21" s="1"/>
  <c r="K2235" i="21"/>
  <c r="J2235" i="21"/>
  <c r="A2235" i="21" s="1"/>
  <c r="H2235" i="21"/>
  <c r="I2235" i="21" s="1"/>
  <c r="K2234" i="21"/>
  <c r="J2234" i="21"/>
  <c r="A2234" i="21" s="1"/>
  <c r="H2234" i="21"/>
  <c r="I2234" i="21" s="1"/>
  <c r="K2233" i="21"/>
  <c r="J2233" i="21"/>
  <c r="A2233" i="21" s="1"/>
  <c r="H2233" i="21"/>
  <c r="I2233" i="21" s="1"/>
  <c r="K2232" i="21"/>
  <c r="J2232" i="21"/>
  <c r="A2232" i="21" s="1"/>
  <c r="H2232" i="21"/>
  <c r="I2232" i="21" s="1"/>
  <c r="K2231" i="21"/>
  <c r="J2231" i="21"/>
  <c r="A2231" i="21" s="1"/>
  <c r="H2231" i="21"/>
  <c r="I2231" i="21" s="1"/>
  <c r="K2230" i="21"/>
  <c r="J2230" i="21"/>
  <c r="A2230" i="21" s="1"/>
  <c r="H2230" i="21"/>
  <c r="I2230" i="21" s="1"/>
  <c r="K2229" i="21"/>
  <c r="J2229" i="21"/>
  <c r="A2229" i="21" s="1"/>
  <c r="H2229" i="21"/>
  <c r="I2229" i="21" s="1"/>
  <c r="K2228" i="21"/>
  <c r="J2228" i="21"/>
  <c r="A2228" i="21" s="1"/>
  <c r="H2228" i="21"/>
  <c r="I2228" i="21" s="1"/>
  <c r="K2227" i="21"/>
  <c r="J2227" i="21"/>
  <c r="A2227" i="21" s="1"/>
  <c r="H2227" i="21"/>
  <c r="I2227" i="21" s="1"/>
  <c r="K2226" i="21"/>
  <c r="J2226" i="21"/>
  <c r="A2226" i="21" s="1"/>
  <c r="H2226" i="21"/>
  <c r="I2226" i="21" s="1"/>
  <c r="K2225" i="21"/>
  <c r="J2225" i="21"/>
  <c r="A2225" i="21" s="1"/>
  <c r="H2225" i="21"/>
  <c r="I2225" i="21" s="1"/>
  <c r="K2224" i="21"/>
  <c r="J2224" i="21"/>
  <c r="A2224" i="21" s="1"/>
  <c r="H2224" i="21"/>
  <c r="I2224" i="21" s="1"/>
  <c r="K2223" i="21"/>
  <c r="J2223" i="21"/>
  <c r="A2223" i="21" s="1"/>
  <c r="H2223" i="21"/>
  <c r="I2223" i="21" s="1"/>
  <c r="K2222" i="21"/>
  <c r="J2222" i="21"/>
  <c r="A2222" i="21" s="1"/>
  <c r="H2222" i="21"/>
  <c r="I2222" i="21" s="1"/>
  <c r="K2221" i="21"/>
  <c r="J2221" i="21"/>
  <c r="A2221" i="21" s="1"/>
  <c r="H2221" i="21"/>
  <c r="I2221" i="21" s="1"/>
  <c r="K2220" i="21"/>
  <c r="J2220" i="21"/>
  <c r="A2220" i="21" s="1"/>
  <c r="H2220" i="21"/>
  <c r="I2220" i="21" s="1"/>
  <c r="K2219" i="21"/>
  <c r="J2219" i="21"/>
  <c r="A2219" i="21" s="1"/>
  <c r="H2219" i="21"/>
  <c r="I2219" i="21" s="1"/>
  <c r="K2218" i="21"/>
  <c r="J2218" i="21"/>
  <c r="A2218" i="21" s="1"/>
  <c r="H2218" i="21"/>
  <c r="I2218" i="21" s="1"/>
  <c r="K2217" i="21"/>
  <c r="J2217" i="21"/>
  <c r="A2217" i="21" s="1"/>
  <c r="H2217" i="21"/>
  <c r="I2217" i="21" s="1"/>
  <c r="K2216" i="21"/>
  <c r="J2216" i="21"/>
  <c r="A2216" i="21" s="1"/>
  <c r="H2216" i="21"/>
  <c r="I2216" i="21" s="1"/>
  <c r="K2215" i="21"/>
  <c r="J2215" i="21"/>
  <c r="A2215" i="21" s="1"/>
  <c r="H2215" i="21"/>
  <c r="I2215" i="21" s="1"/>
  <c r="K2214" i="21"/>
  <c r="J2214" i="21"/>
  <c r="A2214" i="21" s="1"/>
  <c r="H2214" i="21"/>
  <c r="I2214" i="21" s="1"/>
  <c r="K2213" i="21"/>
  <c r="J2213" i="21"/>
  <c r="A2213" i="21" s="1"/>
  <c r="H2213" i="21"/>
  <c r="I2213" i="21" s="1"/>
  <c r="K2212" i="21"/>
  <c r="J2212" i="21"/>
  <c r="A2212" i="21" s="1"/>
  <c r="H2212" i="21"/>
  <c r="I2212" i="21" s="1"/>
  <c r="K2211" i="21"/>
  <c r="J2211" i="21"/>
  <c r="A2211" i="21" s="1"/>
  <c r="H2211" i="21"/>
  <c r="I2211" i="21" s="1"/>
  <c r="K2210" i="21"/>
  <c r="J2210" i="21"/>
  <c r="A2210" i="21" s="1"/>
  <c r="H2210" i="21"/>
  <c r="I2210" i="21" s="1"/>
  <c r="K2209" i="21"/>
  <c r="J2209" i="21"/>
  <c r="A2209" i="21" s="1"/>
  <c r="H2209" i="21"/>
  <c r="I2209" i="21" s="1"/>
  <c r="K2208" i="21"/>
  <c r="J2208" i="21"/>
  <c r="A2208" i="21" s="1"/>
  <c r="H2208" i="21"/>
  <c r="I2208" i="21" s="1"/>
  <c r="K2207" i="21"/>
  <c r="J2207" i="21"/>
  <c r="A2207" i="21" s="1"/>
  <c r="H2207" i="21"/>
  <c r="I2207" i="21" s="1"/>
  <c r="K2206" i="21"/>
  <c r="J2206" i="21"/>
  <c r="A2206" i="21" s="1"/>
  <c r="H2206" i="21"/>
  <c r="I2206" i="21" s="1"/>
  <c r="K2205" i="21"/>
  <c r="J2205" i="21"/>
  <c r="A2205" i="21" s="1"/>
  <c r="H2205" i="21"/>
  <c r="I2205" i="21" s="1"/>
  <c r="K2204" i="21"/>
  <c r="J2204" i="21"/>
  <c r="A2204" i="21" s="1"/>
  <c r="H2204" i="21"/>
  <c r="I2204" i="21" s="1"/>
  <c r="K2203" i="21"/>
  <c r="J2203" i="21"/>
  <c r="A2203" i="21" s="1"/>
  <c r="H2203" i="21"/>
  <c r="I2203" i="21" s="1"/>
  <c r="K2202" i="21"/>
  <c r="J2202" i="21"/>
  <c r="A2202" i="21" s="1"/>
  <c r="H2202" i="21"/>
  <c r="I2202" i="21" s="1"/>
  <c r="K2201" i="21"/>
  <c r="J2201" i="21"/>
  <c r="A2201" i="21" s="1"/>
  <c r="H2201" i="21"/>
  <c r="I2201" i="21" s="1"/>
  <c r="K2200" i="21"/>
  <c r="J2200" i="21"/>
  <c r="A2200" i="21" s="1"/>
  <c r="H2200" i="21"/>
  <c r="I2200" i="21" s="1"/>
  <c r="K2199" i="21"/>
  <c r="J2199" i="21"/>
  <c r="A2199" i="21" s="1"/>
  <c r="H2199" i="21"/>
  <c r="I2199" i="21" s="1"/>
  <c r="K2198" i="21"/>
  <c r="J2198" i="21"/>
  <c r="A2198" i="21" s="1"/>
  <c r="H2198" i="21"/>
  <c r="I2198" i="21" s="1"/>
  <c r="K2197" i="21"/>
  <c r="J2197" i="21"/>
  <c r="A2197" i="21" s="1"/>
  <c r="H2197" i="21"/>
  <c r="I2197" i="21" s="1"/>
  <c r="K2196" i="21"/>
  <c r="J2196" i="21"/>
  <c r="A2196" i="21" s="1"/>
  <c r="H2196" i="21"/>
  <c r="I2196" i="21" s="1"/>
  <c r="K2195" i="21"/>
  <c r="J2195" i="21"/>
  <c r="A2195" i="21" s="1"/>
  <c r="H2195" i="21"/>
  <c r="I2195" i="21" s="1"/>
  <c r="K2194" i="21"/>
  <c r="J2194" i="21"/>
  <c r="A2194" i="21" s="1"/>
  <c r="H2194" i="21"/>
  <c r="I2194" i="21" s="1"/>
  <c r="K2193" i="21"/>
  <c r="J2193" i="21"/>
  <c r="A2193" i="21" s="1"/>
  <c r="H2193" i="21"/>
  <c r="I2193" i="21" s="1"/>
  <c r="K2192" i="21"/>
  <c r="J2192" i="21"/>
  <c r="A2192" i="21" s="1"/>
  <c r="H2192" i="21"/>
  <c r="I2192" i="21" s="1"/>
  <c r="K2191" i="21"/>
  <c r="J2191" i="21"/>
  <c r="A2191" i="21" s="1"/>
  <c r="H2191" i="21"/>
  <c r="I2191" i="21" s="1"/>
  <c r="K2190" i="21"/>
  <c r="J2190" i="21"/>
  <c r="A2190" i="21" s="1"/>
  <c r="H2190" i="21"/>
  <c r="I2190" i="21" s="1"/>
  <c r="K2189" i="21"/>
  <c r="J2189" i="21"/>
  <c r="A2189" i="21" s="1"/>
  <c r="H2189" i="21"/>
  <c r="I2189" i="21" s="1"/>
  <c r="K2188" i="21"/>
  <c r="J2188" i="21"/>
  <c r="A2188" i="21" s="1"/>
  <c r="H2188" i="21"/>
  <c r="I2188" i="21" s="1"/>
  <c r="K2187" i="21"/>
  <c r="J2187" i="21"/>
  <c r="A2187" i="21" s="1"/>
  <c r="H2187" i="21"/>
  <c r="I2187" i="21" s="1"/>
  <c r="K2186" i="21"/>
  <c r="J2186" i="21"/>
  <c r="A2186" i="21" s="1"/>
  <c r="H2186" i="21"/>
  <c r="I2186" i="21" s="1"/>
  <c r="K2185" i="21"/>
  <c r="J2185" i="21"/>
  <c r="A2185" i="21" s="1"/>
  <c r="H2185" i="21"/>
  <c r="I2185" i="21" s="1"/>
  <c r="K2184" i="21"/>
  <c r="J2184" i="21"/>
  <c r="A2184" i="21" s="1"/>
  <c r="H2184" i="21"/>
  <c r="I2184" i="21" s="1"/>
  <c r="K2183" i="21"/>
  <c r="J2183" i="21"/>
  <c r="A2183" i="21" s="1"/>
  <c r="H2183" i="21"/>
  <c r="I2183" i="21" s="1"/>
  <c r="K2182" i="21"/>
  <c r="J2182" i="21"/>
  <c r="A2182" i="21" s="1"/>
  <c r="H2182" i="21"/>
  <c r="I2182" i="21" s="1"/>
  <c r="K2181" i="21"/>
  <c r="J2181" i="21"/>
  <c r="A2181" i="21" s="1"/>
  <c r="H2181" i="21"/>
  <c r="I2181" i="21" s="1"/>
  <c r="K2180" i="21"/>
  <c r="J2180" i="21"/>
  <c r="A2180" i="21" s="1"/>
  <c r="H2180" i="21"/>
  <c r="I2180" i="21" s="1"/>
  <c r="K2179" i="21"/>
  <c r="J2179" i="21"/>
  <c r="A2179" i="21" s="1"/>
  <c r="H2179" i="21"/>
  <c r="I2179" i="21" s="1"/>
  <c r="K2178" i="21"/>
  <c r="J2178" i="21"/>
  <c r="A2178" i="21" s="1"/>
  <c r="H2178" i="21"/>
  <c r="I2178" i="21" s="1"/>
  <c r="K2177" i="21"/>
  <c r="J2177" i="21"/>
  <c r="A2177" i="21" s="1"/>
  <c r="H2177" i="21"/>
  <c r="I2177" i="21" s="1"/>
  <c r="K2176" i="21"/>
  <c r="J2176" i="21"/>
  <c r="A2176" i="21" s="1"/>
  <c r="H2176" i="21"/>
  <c r="I2176" i="21" s="1"/>
  <c r="K2175" i="21"/>
  <c r="J2175" i="21"/>
  <c r="A2175" i="21" s="1"/>
  <c r="H2175" i="21"/>
  <c r="I2175" i="21" s="1"/>
  <c r="K2174" i="21"/>
  <c r="J2174" i="21"/>
  <c r="A2174" i="21" s="1"/>
  <c r="H2174" i="21"/>
  <c r="I2174" i="21" s="1"/>
  <c r="K2173" i="21"/>
  <c r="J2173" i="21"/>
  <c r="A2173" i="21" s="1"/>
  <c r="H2173" i="21"/>
  <c r="I2173" i="21" s="1"/>
  <c r="K2172" i="21"/>
  <c r="J2172" i="21"/>
  <c r="A2172" i="21" s="1"/>
  <c r="H2172" i="21"/>
  <c r="I2172" i="21" s="1"/>
  <c r="K2171" i="21"/>
  <c r="J2171" i="21"/>
  <c r="A2171" i="21" s="1"/>
  <c r="H2171" i="21"/>
  <c r="I2171" i="21" s="1"/>
  <c r="K2170" i="21"/>
  <c r="J2170" i="21"/>
  <c r="A2170" i="21" s="1"/>
  <c r="H2170" i="21"/>
  <c r="I2170" i="21" s="1"/>
  <c r="K2169" i="21"/>
  <c r="J2169" i="21"/>
  <c r="A2169" i="21" s="1"/>
  <c r="H2169" i="21"/>
  <c r="I2169" i="21" s="1"/>
  <c r="K2168" i="21"/>
  <c r="J2168" i="21"/>
  <c r="A2168" i="21" s="1"/>
  <c r="H2168" i="21"/>
  <c r="I2168" i="21" s="1"/>
  <c r="K2167" i="21"/>
  <c r="J2167" i="21"/>
  <c r="A2167" i="21" s="1"/>
  <c r="H2167" i="21"/>
  <c r="I2167" i="21" s="1"/>
  <c r="K2166" i="21"/>
  <c r="J2166" i="21"/>
  <c r="A2166" i="21" s="1"/>
  <c r="H2166" i="21"/>
  <c r="I2166" i="21" s="1"/>
  <c r="K2165" i="21"/>
  <c r="J2165" i="21"/>
  <c r="A2165" i="21" s="1"/>
  <c r="H2165" i="21"/>
  <c r="I2165" i="21" s="1"/>
  <c r="K2164" i="21"/>
  <c r="J2164" i="21"/>
  <c r="A2164" i="21" s="1"/>
  <c r="H2164" i="21"/>
  <c r="I2164" i="21" s="1"/>
  <c r="K2163" i="21"/>
  <c r="J2163" i="21"/>
  <c r="A2163" i="21" s="1"/>
  <c r="H2163" i="21"/>
  <c r="I2163" i="21" s="1"/>
  <c r="K2162" i="21"/>
  <c r="J2162" i="21"/>
  <c r="A2162" i="21" s="1"/>
  <c r="H2162" i="21"/>
  <c r="I2162" i="21" s="1"/>
  <c r="K2161" i="21"/>
  <c r="J2161" i="21"/>
  <c r="A2161" i="21" s="1"/>
  <c r="H2161" i="21"/>
  <c r="I2161" i="21" s="1"/>
  <c r="K2160" i="21"/>
  <c r="J2160" i="21"/>
  <c r="A2160" i="21" s="1"/>
  <c r="H2160" i="21"/>
  <c r="I2160" i="21" s="1"/>
  <c r="K2159" i="21"/>
  <c r="J2159" i="21"/>
  <c r="A2159" i="21" s="1"/>
  <c r="H2159" i="21"/>
  <c r="I2159" i="21" s="1"/>
  <c r="K2158" i="21"/>
  <c r="J2158" i="21"/>
  <c r="A2158" i="21" s="1"/>
  <c r="H2158" i="21"/>
  <c r="I2158" i="21" s="1"/>
  <c r="K2157" i="21"/>
  <c r="J2157" i="21"/>
  <c r="A2157" i="21" s="1"/>
  <c r="H2157" i="21"/>
  <c r="I2157" i="21" s="1"/>
  <c r="K2156" i="21"/>
  <c r="J2156" i="21"/>
  <c r="A2156" i="21" s="1"/>
  <c r="H2156" i="21"/>
  <c r="I2156" i="21" s="1"/>
  <c r="K2155" i="21"/>
  <c r="J2155" i="21"/>
  <c r="A2155" i="21" s="1"/>
  <c r="H2155" i="21"/>
  <c r="I2155" i="21" s="1"/>
  <c r="K2154" i="21"/>
  <c r="J2154" i="21"/>
  <c r="A2154" i="21" s="1"/>
  <c r="H2154" i="21"/>
  <c r="I2154" i="21" s="1"/>
  <c r="K2153" i="21"/>
  <c r="J2153" i="21"/>
  <c r="A2153" i="21" s="1"/>
  <c r="H2153" i="21"/>
  <c r="I2153" i="21" s="1"/>
  <c r="K2152" i="21"/>
  <c r="J2152" i="21"/>
  <c r="A2152" i="21" s="1"/>
  <c r="H2152" i="21"/>
  <c r="I2152" i="21" s="1"/>
  <c r="K2151" i="21"/>
  <c r="J2151" i="21"/>
  <c r="A2151" i="21" s="1"/>
  <c r="H2151" i="21"/>
  <c r="I2151" i="21" s="1"/>
  <c r="K2150" i="21"/>
  <c r="J2150" i="21"/>
  <c r="A2150" i="21" s="1"/>
  <c r="H2150" i="21"/>
  <c r="I2150" i="21" s="1"/>
  <c r="K2149" i="21"/>
  <c r="J2149" i="21"/>
  <c r="A2149" i="21" s="1"/>
  <c r="H2149" i="21"/>
  <c r="I2149" i="21" s="1"/>
  <c r="K2148" i="21"/>
  <c r="J2148" i="21"/>
  <c r="A2148" i="21" s="1"/>
  <c r="H2148" i="21"/>
  <c r="I2148" i="21" s="1"/>
  <c r="K2147" i="21"/>
  <c r="J2147" i="21"/>
  <c r="A2147" i="21" s="1"/>
  <c r="H2147" i="21"/>
  <c r="I2147" i="21" s="1"/>
  <c r="K2146" i="21"/>
  <c r="J2146" i="21"/>
  <c r="A2146" i="21" s="1"/>
  <c r="H2146" i="21"/>
  <c r="I2146" i="21" s="1"/>
  <c r="K2145" i="21"/>
  <c r="J2145" i="21"/>
  <c r="A2145" i="21" s="1"/>
  <c r="H2145" i="21"/>
  <c r="I2145" i="21" s="1"/>
  <c r="K2144" i="21"/>
  <c r="J2144" i="21"/>
  <c r="A2144" i="21" s="1"/>
  <c r="H2144" i="21"/>
  <c r="I2144" i="21" s="1"/>
  <c r="K2143" i="21"/>
  <c r="J2143" i="21"/>
  <c r="A2143" i="21" s="1"/>
  <c r="H2143" i="21"/>
  <c r="I2143" i="21" s="1"/>
  <c r="K2142" i="21"/>
  <c r="J2142" i="21"/>
  <c r="A2142" i="21" s="1"/>
  <c r="H2142" i="21"/>
  <c r="I2142" i="21" s="1"/>
  <c r="K2141" i="21"/>
  <c r="J2141" i="21"/>
  <c r="A2141" i="21" s="1"/>
  <c r="H2141" i="21"/>
  <c r="I2141" i="21" s="1"/>
  <c r="K2140" i="21"/>
  <c r="J2140" i="21"/>
  <c r="A2140" i="21" s="1"/>
  <c r="H2140" i="21"/>
  <c r="I2140" i="21" s="1"/>
  <c r="K2139" i="21"/>
  <c r="J2139" i="21"/>
  <c r="A2139" i="21" s="1"/>
  <c r="H2139" i="21"/>
  <c r="I2139" i="21" s="1"/>
  <c r="K2138" i="21"/>
  <c r="J2138" i="21"/>
  <c r="A2138" i="21" s="1"/>
  <c r="H2138" i="21"/>
  <c r="I2138" i="21" s="1"/>
  <c r="K2137" i="21"/>
  <c r="J2137" i="21"/>
  <c r="A2137" i="21" s="1"/>
  <c r="H2137" i="21"/>
  <c r="I2137" i="21" s="1"/>
  <c r="K2136" i="21"/>
  <c r="J2136" i="21"/>
  <c r="A2136" i="21" s="1"/>
  <c r="H2136" i="21"/>
  <c r="I2136" i="21" s="1"/>
  <c r="K2135" i="21"/>
  <c r="J2135" i="21"/>
  <c r="A2135" i="21" s="1"/>
  <c r="H2135" i="21"/>
  <c r="I2135" i="21" s="1"/>
  <c r="K2134" i="21"/>
  <c r="J2134" i="21"/>
  <c r="A2134" i="21" s="1"/>
  <c r="H2134" i="21"/>
  <c r="I2134" i="21" s="1"/>
  <c r="K2133" i="21"/>
  <c r="J2133" i="21"/>
  <c r="A2133" i="21" s="1"/>
  <c r="H2133" i="21"/>
  <c r="I2133" i="21" s="1"/>
  <c r="K2132" i="21"/>
  <c r="J2132" i="21"/>
  <c r="A2132" i="21" s="1"/>
  <c r="H2132" i="21"/>
  <c r="I2132" i="21" s="1"/>
  <c r="K2131" i="21"/>
  <c r="J2131" i="21"/>
  <c r="A2131" i="21" s="1"/>
  <c r="H2131" i="21"/>
  <c r="I2131" i="21" s="1"/>
  <c r="K2130" i="21"/>
  <c r="J2130" i="21"/>
  <c r="A2130" i="21" s="1"/>
  <c r="H2130" i="21"/>
  <c r="I2130" i="21" s="1"/>
  <c r="K2129" i="21"/>
  <c r="J2129" i="21"/>
  <c r="A2129" i="21" s="1"/>
  <c r="H2129" i="21"/>
  <c r="I2129" i="21" s="1"/>
  <c r="K2128" i="21"/>
  <c r="J2128" i="21"/>
  <c r="A2128" i="21" s="1"/>
  <c r="H2128" i="21"/>
  <c r="I2128" i="21" s="1"/>
  <c r="K2127" i="21"/>
  <c r="J2127" i="21"/>
  <c r="A2127" i="21" s="1"/>
  <c r="H2127" i="21"/>
  <c r="I2127" i="21" s="1"/>
  <c r="K2126" i="21"/>
  <c r="J2126" i="21"/>
  <c r="A2126" i="21" s="1"/>
  <c r="H2126" i="21"/>
  <c r="I2126" i="21" s="1"/>
  <c r="K2125" i="21"/>
  <c r="J2125" i="21"/>
  <c r="A2125" i="21" s="1"/>
  <c r="H2125" i="21"/>
  <c r="I2125" i="21" s="1"/>
  <c r="K2124" i="21"/>
  <c r="J2124" i="21"/>
  <c r="A2124" i="21" s="1"/>
  <c r="H2124" i="21"/>
  <c r="I2124" i="21" s="1"/>
  <c r="K2123" i="21"/>
  <c r="J2123" i="21"/>
  <c r="A2123" i="21" s="1"/>
  <c r="H2123" i="21"/>
  <c r="I2123" i="21" s="1"/>
  <c r="K2122" i="21"/>
  <c r="J2122" i="21"/>
  <c r="A2122" i="21" s="1"/>
  <c r="H2122" i="21"/>
  <c r="I2122" i="21" s="1"/>
  <c r="K2121" i="21"/>
  <c r="J2121" i="21"/>
  <c r="A2121" i="21" s="1"/>
  <c r="H2121" i="21"/>
  <c r="I2121" i="21" s="1"/>
  <c r="K2120" i="21"/>
  <c r="J2120" i="21"/>
  <c r="A2120" i="21" s="1"/>
  <c r="H2120" i="21"/>
  <c r="I2120" i="21" s="1"/>
  <c r="K2119" i="21"/>
  <c r="J2119" i="21"/>
  <c r="A2119" i="21" s="1"/>
  <c r="H2119" i="21"/>
  <c r="I2119" i="21" s="1"/>
  <c r="K2118" i="21"/>
  <c r="J2118" i="21"/>
  <c r="A2118" i="21" s="1"/>
  <c r="H2118" i="21"/>
  <c r="I2118" i="21" s="1"/>
  <c r="K2117" i="21"/>
  <c r="J2117" i="21"/>
  <c r="A2117" i="21" s="1"/>
  <c r="H2117" i="21"/>
  <c r="I2117" i="21" s="1"/>
  <c r="K2116" i="21"/>
  <c r="J2116" i="21"/>
  <c r="A2116" i="21" s="1"/>
  <c r="H2116" i="21"/>
  <c r="I2116" i="21" s="1"/>
  <c r="K2115" i="21"/>
  <c r="J2115" i="21"/>
  <c r="A2115" i="21" s="1"/>
  <c r="H2115" i="21"/>
  <c r="I2115" i="21" s="1"/>
  <c r="K2114" i="21"/>
  <c r="J2114" i="21"/>
  <c r="A2114" i="21" s="1"/>
  <c r="H2114" i="21"/>
  <c r="I2114" i="21" s="1"/>
  <c r="K2113" i="21"/>
  <c r="J2113" i="21"/>
  <c r="A2113" i="21" s="1"/>
  <c r="H2113" i="21"/>
  <c r="I2113" i="21" s="1"/>
  <c r="K2112" i="21"/>
  <c r="J2112" i="21"/>
  <c r="A2112" i="21" s="1"/>
  <c r="H2112" i="21"/>
  <c r="I2112" i="21" s="1"/>
  <c r="K2111" i="21"/>
  <c r="J2111" i="21"/>
  <c r="A2111" i="21" s="1"/>
  <c r="H2111" i="21"/>
  <c r="I2111" i="21" s="1"/>
  <c r="K2110" i="21"/>
  <c r="J2110" i="21"/>
  <c r="A2110" i="21" s="1"/>
  <c r="H2110" i="21"/>
  <c r="I2110" i="21" s="1"/>
  <c r="K2109" i="21"/>
  <c r="J2109" i="21"/>
  <c r="A2109" i="21" s="1"/>
  <c r="H2109" i="21"/>
  <c r="I2109" i="21" s="1"/>
  <c r="K2108" i="21"/>
  <c r="J2108" i="21"/>
  <c r="A2108" i="21" s="1"/>
  <c r="H2108" i="21"/>
  <c r="I2108" i="21" s="1"/>
  <c r="K2107" i="21"/>
  <c r="J2107" i="21"/>
  <c r="A2107" i="21" s="1"/>
  <c r="H2107" i="21"/>
  <c r="I2107" i="21" s="1"/>
  <c r="K2106" i="21"/>
  <c r="J2106" i="21"/>
  <c r="A2106" i="21" s="1"/>
  <c r="H2106" i="21"/>
  <c r="I2106" i="21" s="1"/>
  <c r="K2105" i="21"/>
  <c r="J2105" i="21"/>
  <c r="A2105" i="21" s="1"/>
  <c r="H2105" i="21"/>
  <c r="I2105" i="21" s="1"/>
  <c r="K2104" i="21"/>
  <c r="J2104" i="21"/>
  <c r="A2104" i="21" s="1"/>
  <c r="H2104" i="21"/>
  <c r="I2104" i="21" s="1"/>
  <c r="K2103" i="21"/>
  <c r="J2103" i="21"/>
  <c r="A2103" i="21" s="1"/>
  <c r="H2103" i="21"/>
  <c r="I2103" i="21" s="1"/>
  <c r="K2102" i="21"/>
  <c r="J2102" i="21"/>
  <c r="A2102" i="21" s="1"/>
  <c r="H2102" i="21"/>
  <c r="I2102" i="21" s="1"/>
  <c r="K2101" i="21"/>
  <c r="J2101" i="21"/>
  <c r="A2101" i="21" s="1"/>
  <c r="H2101" i="21"/>
  <c r="I2101" i="21" s="1"/>
  <c r="K2100" i="21"/>
  <c r="J2100" i="21"/>
  <c r="A2100" i="21" s="1"/>
  <c r="H2100" i="21"/>
  <c r="I2100" i="21" s="1"/>
  <c r="K2099" i="21"/>
  <c r="J2099" i="21"/>
  <c r="A2099" i="21" s="1"/>
  <c r="H2099" i="21"/>
  <c r="I2099" i="21" s="1"/>
  <c r="K2098" i="21"/>
  <c r="J2098" i="21"/>
  <c r="A2098" i="21" s="1"/>
  <c r="H2098" i="21"/>
  <c r="I2098" i="21" s="1"/>
  <c r="K2097" i="21"/>
  <c r="J2097" i="21"/>
  <c r="A2097" i="21" s="1"/>
  <c r="H2097" i="21"/>
  <c r="I2097" i="21" s="1"/>
  <c r="K2096" i="21"/>
  <c r="J2096" i="21"/>
  <c r="A2096" i="21" s="1"/>
  <c r="H2096" i="21"/>
  <c r="I2096" i="21" s="1"/>
  <c r="K2095" i="21"/>
  <c r="J2095" i="21"/>
  <c r="A2095" i="21" s="1"/>
  <c r="H2095" i="21"/>
  <c r="I2095" i="21" s="1"/>
  <c r="K2094" i="21"/>
  <c r="J2094" i="21"/>
  <c r="A2094" i="21" s="1"/>
  <c r="H2094" i="21"/>
  <c r="I2094" i="21" s="1"/>
  <c r="K2093" i="21"/>
  <c r="J2093" i="21"/>
  <c r="A2093" i="21" s="1"/>
  <c r="H2093" i="21"/>
  <c r="I2093" i="21" s="1"/>
  <c r="K2092" i="21"/>
  <c r="J2092" i="21"/>
  <c r="A2092" i="21" s="1"/>
  <c r="H2092" i="21"/>
  <c r="I2092" i="21" s="1"/>
  <c r="K2091" i="21"/>
  <c r="J2091" i="21"/>
  <c r="A2091" i="21" s="1"/>
  <c r="H2091" i="21"/>
  <c r="I2091" i="21" s="1"/>
  <c r="K2090" i="21"/>
  <c r="J2090" i="21"/>
  <c r="A2090" i="21" s="1"/>
  <c r="H2090" i="21"/>
  <c r="I2090" i="21" s="1"/>
  <c r="K2089" i="21"/>
  <c r="J2089" i="21"/>
  <c r="A2089" i="21" s="1"/>
  <c r="H2089" i="21"/>
  <c r="I2089" i="21" s="1"/>
  <c r="K2088" i="21"/>
  <c r="J2088" i="21"/>
  <c r="A2088" i="21" s="1"/>
  <c r="H2088" i="21"/>
  <c r="I2088" i="21" s="1"/>
  <c r="K2087" i="21"/>
  <c r="J2087" i="21"/>
  <c r="A2087" i="21" s="1"/>
  <c r="H2087" i="21"/>
  <c r="I2087" i="21" s="1"/>
  <c r="K2086" i="21"/>
  <c r="J2086" i="21"/>
  <c r="A2086" i="21" s="1"/>
  <c r="H2086" i="21"/>
  <c r="I2086" i="21" s="1"/>
  <c r="K2085" i="21"/>
  <c r="J2085" i="21"/>
  <c r="A2085" i="21" s="1"/>
  <c r="H2085" i="21"/>
  <c r="I2085" i="21" s="1"/>
  <c r="K2084" i="21"/>
  <c r="J2084" i="21"/>
  <c r="A2084" i="21" s="1"/>
  <c r="H2084" i="21"/>
  <c r="I2084" i="21" s="1"/>
  <c r="K2083" i="21"/>
  <c r="J2083" i="21"/>
  <c r="A2083" i="21" s="1"/>
  <c r="H2083" i="21"/>
  <c r="I2083" i="21" s="1"/>
  <c r="K2082" i="21"/>
  <c r="J2082" i="21"/>
  <c r="A2082" i="21" s="1"/>
  <c r="H2082" i="21"/>
  <c r="I2082" i="21" s="1"/>
  <c r="K2081" i="21"/>
  <c r="J2081" i="21"/>
  <c r="A2081" i="21" s="1"/>
  <c r="H2081" i="21"/>
  <c r="I2081" i="21" s="1"/>
  <c r="K2080" i="21"/>
  <c r="J2080" i="21"/>
  <c r="A2080" i="21" s="1"/>
  <c r="H2080" i="21"/>
  <c r="I2080" i="21" s="1"/>
  <c r="K2079" i="21"/>
  <c r="J2079" i="21"/>
  <c r="A2079" i="21" s="1"/>
  <c r="H2079" i="21"/>
  <c r="I2079" i="21" s="1"/>
  <c r="K2078" i="21"/>
  <c r="J2078" i="21"/>
  <c r="A2078" i="21" s="1"/>
  <c r="H2078" i="21"/>
  <c r="I2078" i="21" s="1"/>
  <c r="K2077" i="21"/>
  <c r="J2077" i="21"/>
  <c r="A2077" i="21" s="1"/>
  <c r="H2077" i="21"/>
  <c r="I2077" i="21" s="1"/>
  <c r="K2076" i="21"/>
  <c r="J2076" i="21"/>
  <c r="A2076" i="21" s="1"/>
  <c r="H2076" i="21"/>
  <c r="I2076" i="21" s="1"/>
  <c r="K2075" i="21"/>
  <c r="J2075" i="21"/>
  <c r="A2075" i="21" s="1"/>
  <c r="H2075" i="21"/>
  <c r="I2075" i="21" s="1"/>
  <c r="K2074" i="21"/>
  <c r="J2074" i="21"/>
  <c r="A2074" i="21" s="1"/>
  <c r="H2074" i="21"/>
  <c r="I2074" i="21" s="1"/>
  <c r="K2073" i="21"/>
  <c r="J2073" i="21"/>
  <c r="A2073" i="21" s="1"/>
  <c r="H2073" i="21"/>
  <c r="I2073" i="21" s="1"/>
  <c r="K2072" i="21"/>
  <c r="J2072" i="21"/>
  <c r="A2072" i="21" s="1"/>
  <c r="H2072" i="21"/>
  <c r="I2072" i="21" s="1"/>
  <c r="K2071" i="21"/>
  <c r="J2071" i="21"/>
  <c r="A2071" i="21" s="1"/>
  <c r="H2071" i="21"/>
  <c r="I2071" i="21" s="1"/>
  <c r="K2070" i="21"/>
  <c r="J2070" i="21"/>
  <c r="A2070" i="21" s="1"/>
  <c r="H2070" i="21"/>
  <c r="I2070" i="21" s="1"/>
  <c r="K2069" i="21"/>
  <c r="J2069" i="21"/>
  <c r="A2069" i="21" s="1"/>
  <c r="H2069" i="21"/>
  <c r="I2069" i="21" s="1"/>
  <c r="K2068" i="21"/>
  <c r="J2068" i="21"/>
  <c r="A2068" i="21" s="1"/>
  <c r="H2068" i="21"/>
  <c r="I2068" i="21" s="1"/>
  <c r="K2067" i="21"/>
  <c r="J2067" i="21"/>
  <c r="A2067" i="21" s="1"/>
  <c r="H2067" i="21"/>
  <c r="I2067" i="21" s="1"/>
  <c r="K2066" i="21"/>
  <c r="J2066" i="21"/>
  <c r="A2066" i="21" s="1"/>
  <c r="H2066" i="21"/>
  <c r="I2066" i="21" s="1"/>
  <c r="K2065" i="21"/>
  <c r="J2065" i="21"/>
  <c r="A2065" i="21" s="1"/>
  <c r="H2065" i="21"/>
  <c r="I2065" i="21" s="1"/>
  <c r="K2064" i="21"/>
  <c r="J2064" i="21"/>
  <c r="A2064" i="21" s="1"/>
  <c r="H2064" i="21"/>
  <c r="I2064" i="21" s="1"/>
  <c r="K2063" i="21"/>
  <c r="J2063" i="21"/>
  <c r="A2063" i="21" s="1"/>
  <c r="H2063" i="21"/>
  <c r="I2063" i="21" s="1"/>
  <c r="K2062" i="21"/>
  <c r="J2062" i="21"/>
  <c r="A2062" i="21" s="1"/>
  <c r="H2062" i="21"/>
  <c r="I2062" i="21" s="1"/>
  <c r="K2061" i="21"/>
  <c r="J2061" i="21"/>
  <c r="A2061" i="21" s="1"/>
  <c r="H2061" i="21"/>
  <c r="I2061" i="21" s="1"/>
  <c r="K2060" i="21"/>
  <c r="J2060" i="21"/>
  <c r="A2060" i="21" s="1"/>
  <c r="H2060" i="21"/>
  <c r="I2060" i="21" s="1"/>
  <c r="K2059" i="21"/>
  <c r="J2059" i="21"/>
  <c r="A2059" i="21" s="1"/>
  <c r="H2059" i="21"/>
  <c r="I2059" i="21" s="1"/>
  <c r="K2058" i="21"/>
  <c r="J2058" i="21"/>
  <c r="A2058" i="21" s="1"/>
  <c r="H2058" i="21"/>
  <c r="I2058" i="21" s="1"/>
  <c r="K2057" i="21"/>
  <c r="J2057" i="21"/>
  <c r="A2057" i="21" s="1"/>
  <c r="H2057" i="21"/>
  <c r="I2057" i="21" s="1"/>
  <c r="K2056" i="21"/>
  <c r="J2056" i="21"/>
  <c r="A2056" i="21" s="1"/>
  <c r="H2056" i="21"/>
  <c r="I2056" i="21" s="1"/>
  <c r="K2055" i="21"/>
  <c r="J2055" i="21"/>
  <c r="A2055" i="21" s="1"/>
  <c r="H2055" i="21"/>
  <c r="I2055" i="21" s="1"/>
  <c r="K2054" i="21"/>
  <c r="J2054" i="21"/>
  <c r="A2054" i="21" s="1"/>
  <c r="H2054" i="21"/>
  <c r="I2054" i="21" s="1"/>
  <c r="K2053" i="21"/>
  <c r="J2053" i="21"/>
  <c r="A2053" i="21" s="1"/>
  <c r="H2053" i="21"/>
  <c r="I2053" i="21" s="1"/>
  <c r="K2052" i="21"/>
  <c r="J2052" i="21"/>
  <c r="A2052" i="21" s="1"/>
  <c r="H2052" i="21"/>
  <c r="I2052" i="21" s="1"/>
  <c r="K2051" i="21"/>
  <c r="J2051" i="21"/>
  <c r="A2051" i="21" s="1"/>
  <c r="H2051" i="21"/>
  <c r="I2051" i="21" s="1"/>
  <c r="K2050" i="21"/>
  <c r="J2050" i="21"/>
  <c r="A2050" i="21" s="1"/>
  <c r="H2050" i="21"/>
  <c r="I2050" i="21" s="1"/>
  <c r="K2049" i="21"/>
  <c r="J2049" i="21"/>
  <c r="A2049" i="21" s="1"/>
  <c r="H2049" i="21"/>
  <c r="I2049" i="21" s="1"/>
  <c r="K2048" i="21"/>
  <c r="J2048" i="21"/>
  <c r="A2048" i="21" s="1"/>
  <c r="H2048" i="21"/>
  <c r="I2048" i="21" s="1"/>
  <c r="K2047" i="21"/>
  <c r="J2047" i="21"/>
  <c r="A2047" i="21" s="1"/>
  <c r="H2047" i="21"/>
  <c r="I2047" i="21" s="1"/>
  <c r="K2046" i="21"/>
  <c r="J2046" i="21"/>
  <c r="A2046" i="21" s="1"/>
  <c r="H2046" i="21"/>
  <c r="I2046" i="21" s="1"/>
  <c r="K2045" i="21"/>
  <c r="J2045" i="21"/>
  <c r="A2045" i="21" s="1"/>
  <c r="H2045" i="21"/>
  <c r="I2045" i="21" s="1"/>
  <c r="K2044" i="21"/>
  <c r="J2044" i="21"/>
  <c r="A2044" i="21" s="1"/>
  <c r="H2044" i="21"/>
  <c r="I2044" i="21" s="1"/>
  <c r="K2043" i="21"/>
  <c r="J2043" i="21"/>
  <c r="A2043" i="21" s="1"/>
  <c r="H2043" i="21"/>
  <c r="I2043" i="21" s="1"/>
  <c r="K2042" i="21"/>
  <c r="J2042" i="21"/>
  <c r="A2042" i="21" s="1"/>
  <c r="H2042" i="21"/>
  <c r="I2042" i="21" s="1"/>
  <c r="K2041" i="21"/>
  <c r="J2041" i="21"/>
  <c r="A2041" i="21" s="1"/>
  <c r="H2041" i="21"/>
  <c r="I2041" i="21" s="1"/>
  <c r="K2040" i="21"/>
  <c r="J2040" i="21"/>
  <c r="A2040" i="21" s="1"/>
  <c r="H2040" i="21"/>
  <c r="I2040" i="21" s="1"/>
  <c r="K2039" i="21"/>
  <c r="J2039" i="21"/>
  <c r="A2039" i="21" s="1"/>
  <c r="H2039" i="21"/>
  <c r="I2039" i="21" s="1"/>
  <c r="K2038" i="21"/>
  <c r="J2038" i="21"/>
  <c r="A2038" i="21" s="1"/>
  <c r="H2038" i="21"/>
  <c r="I2038" i="21" s="1"/>
  <c r="K2037" i="21"/>
  <c r="J2037" i="21"/>
  <c r="A2037" i="21" s="1"/>
  <c r="H2037" i="21"/>
  <c r="I2037" i="21" s="1"/>
  <c r="K2036" i="21"/>
  <c r="J2036" i="21"/>
  <c r="A2036" i="21" s="1"/>
  <c r="H2036" i="21"/>
  <c r="I2036" i="21" s="1"/>
  <c r="K2035" i="21"/>
  <c r="J2035" i="21"/>
  <c r="A2035" i="21" s="1"/>
  <c r="H2035" i="21"/>
  <c r="I2035" i="21" s="1"/>
  <c r="K2034" i="21"/>
  <c r="J2034" i="21"/>
  <c r="A2034" i="21" s="1"/>
  <c r="H2034" i="21"/>
  <c r="I2034" i="21" s="1"/>
  <c r="K2033" i="21"/>
  <c r="J2033" i="21"/>
  <c r="A2033" i="21" s="1"/>
  <c r="H2033" i="21"/>
  <c r="I2033" i="21" s="1"/>
  <c r="K2032" i="21"/>
  <c r="J2032" i="21"/>
  <c r="A2032" i="21" s="1"/>
  <c r="H2032" i="21"/>
  <c r="I2032" i="21" s="1"/>
  <c r="K2031" i="21"/>
  <c r="J2031" i="21"/>
  <c r="A2031" i="21" s="1"/>
  <c r="H2031" i="21"/>
  <c r="I2031" i="21" s="1"/>
  <c r="K2030" i="21"/>
  <c r="J2030" i="21"/>
  <c r="A2030" i="21" s="1"/>
  <c r="H2030" i="21"/>
  <c r="I2030" i="21" s="1"/>
  <c r="K2029" i="21"/>
  <c r="J2029" i="21"/>
  <c r="A2029" i="21" s="1"/>
  <c r="H2029" i="21"/>
  <c r="I2029" i="21" s="1"/>
  <c r="K2028" i="21"/>
  <c r="J2028" i="21"/>
  <c r="A2028" i="21" s="1"/>
  <c r="H2028" i="21"/>
  <c r="I2028" i="21" s="1"/>
  <c r="K2027" i="21"/>
  <c r="J2027" i="21"/>
  <c r="A2027" i="21" s="1"/>
  <c r="H2027" i="21"/>
  <c r="I2027" i="21" s="1"/>
  <c r="K2026" i="21"/>
  <c r="J2026" i="21"/>
  <c r="A2026" i="21" s="1"/>
  <c r="H2026" i="21"/>
  <c r="I2026" i="21" s="1"/>
  <c r="K2025" i="21"/>
  <c r="J2025" i="21"/>
  <c r="A2025" i="21" s="1"/>
  <c r="H2025" i="21"/>
  <c r="I2025" i="21" s="1"/>
  <c r="K2024" i="21"/>
  <c r="J2024" i="21"/>
  <c r="A2024" i="21" s="1"/>
  <c r="H2024" i="21"/>
  <c r="I2024" i="21" s="1"/>
  <c r="K2023" i="21"/>
  <c r="J2023" i="21"/>
  <c r="A2023" i="21" s="1"/>
  <c r="H2023" i="21"/>
  <c r="I2023" i="21" s="1"/>
  <c r="K2022" i="21"/>
  <c r="J2022" i="21"/>
  <c r="A2022" i="21" s="1"/>
  <c r="H2022" i="21"/>
  <c r="I2022" i="21" s="1"/>
  <c r="K2021" i="21"/>
  <c r="J2021" i="21"/>
  <c r="A2021" i="21" s="1"/>
  <c r="H2021" i="21"/>
  <c r="I2021" i="21" s="1"/>
  <c r="K2020" i="21"/>
  <c r="J2020" i="21"/>
  <c r="A2020" i="21" s="1"/>
  <c r="H2020" i="21"/>
  <c r="I2020" i="21" s="1"/>
  <c r="K2019" i="21"/>
  <c r="J2019" i="21"/>
  <c r="A2019" i="21" s="1"/>
  <c r="H2019" i="21"/>
  <c r="I2019" i="21" s="1"/>
  <c r="K2018" i="21"/>
  <c r="J2018" i="21"/>
  <c r="A2018" i="21" s="1"/>
  <c r="H2018" i="21"/>
  <c r="I2018" i="21" s="1"/>
  <c r="K2017" i="21"/>
  <c r="J2017" i="21"/>
  <c r="A2017" i="21" s="1"/>
  <c r="H2017" i="21"/>
  <c r="I2017" i="21" s="1"/>
  <c r="K2016" i="21"/>
  <c r="J2016" i="21"/>
  <c r="A2016" i="21" s="1"/>
  <c r="H2016" i="21"/>
  <c r="I2016" i="21" s="1"/>
  <c r="K2015" i="21"/>
  <c r="J2015" i="21"/>
  <c r="A2015" i="21" s="1"/>
  <c r="H2015" i="21"/>
  <c r="I2015" i="21" s="1"/>
  <c r="K2014" i="21"/>
  <c r="J2014" i="21"/>
  <c r="A2014" i="21" s="1"/>
  <c r="H2014" i="21"/>
  <c r="I2014" i="21" s="1"/>
  <c r="K2013" i="21"/>
  <c r="J2013" i="21"/>
  <c r="A2013" i="21" s="1"/>
  <c r="H2013" i="21"/>
  <c r="I2013" i="21" s="1"/>
  <c r="K2012" i="21"/>
  <c r="J2012" i="21"/>
  <c r="A2012" i="21" s="1"/>
  <c r="H2012" i="21"/>
  <c r="I2012" i="21" s="1"/>
  <c r="K2011" i="21"/>
  <c r="J2011" i="21"/>
  <c r="A2011" i="21" s="1"/>
  <c r="H2011" i="21"/>
  <c r="I2011" i="21" s="1"/>
  <c r="K2010" i="21"/>
  <c r="J2010" i="21"/>
  <c r="A2010" i="21" s="1"/>
  <c r="H2010" i="21"/>
  <c r="I2010" i="21" s="1"/>
  <c r="K2009" i="21"/>
  <c r="J2009" i="21"/>
  <c r="A2009" i="21" s="1"/>
  <c r="H2009" i="21"/>
  <c r="I2009" i="21" s="1"/>
  <c r="K2008" i="21"/>
  <c r="J2008" i="21"/>
  <c r="A2008" i="21" s="1"/>
  <c r="H2008" i="21"/>
  <c r="I2008" i="21" s="1"/>
  <c r="K2007" i="21"/>
  <c r="J2007" i="21"/>
  <c r="A2007" i="21" s="1"/>
  <c r="H2007" i="21"/>
  <c r="I2007" i="21" s="1"/>
  <c r="K2006" i="21"/>
  <c r="J2006" i="21"/>
  <c r="A2006" i="21" s="1"/>
  <c r="H2006" i="21"/>
  <c r="I2006" i="21" s="1"/>
  <c r="K2005" i="21"/>
  <c r="J2005" i="21"/>
  <c r="A2005" i="21" s="1"/>
  <c r="H2005" i="21"/>
  <c r="I2005" i="21" s="1"/>
  <c r="K2004" i="21"/>
  <c r="J2004" i="21"/>
  <c r="A2004" i="21" s="1"/>
  <c r="H2004" i="21"/>
  <c r="I2004" i="21" s="1"/>
  <c r="K2003" i="21"/>
  <c r="J2003" i="21"/>
  <c r="A2003" i="21" s="1"/>
  <c r="H2003" i="21"/>
  <c r="I2003" i="21" s="1"/>
  <c r="K2002" i="21"/>
  <c r="J2002" i="21"/>
  <c r="A2002" i="21" s="1"/>
  <c r="H2002" i="21"/>
  <c r="I2002" i="21" s="1"/>
  <c r="K2001" i="21"/>
  <c r="J2001" i="21"/>
  <c r="A2001" i="21" s="1"/>
  <c r="H2001" i="21"/>
  <c r="I2001" i="21" s="1"/>
  <c r="K2000" i="21"/>
  <c r="J2000" i="21"/>
  <c r="A2000" i="21" s="1"/>
  <c r="H2000" i="21"/>
  <c r="I2000" i="21" s="1"/>
  <c r="K1999" i="21"/>
  <c r="J1999" i="21"/>
  <c r="A1999" i="21" s="1"/>
  <c r="H1999" i="21"/>
  <c r="I1999" i="21" s="1"/>
  <c r="K1998" i="21"/>
  <c r="J1998" i="21"/>
  <c r="A1998" i="21" s="1"/>
  <c r="H1998" i="21"/>
  <c r="I1998" i="21" s="1"/>
  <c r="K1997" i="21"/>
  <c r="J1997" i="21"/>
  <c r="A1997" i="21" s="1"/>
  <c r="H1997" i="21"/>
  <c r="I1997" i="21" s="1"/>
  <c r="K1996" i="21"/>
  <c r="J1996" i="21"/>
  <c r="A1996" i="21" s="1"/>
  <c r="H1996" i="21"/>
  <c r="I1996" i="21" s="1"/>
  <c r="K1995" i="21"/>
  <c r="J1995" i="21"/>
  <c r="A1995" i="21" s="1"/>
  <c r="H1995" i="21"/>
  <c r="I1995" i="21" s="1"/>
  <c r="K1994" i="21"/>
  <c r="J1994" i="21"/>
  <c r="A1994" i="21" s="1"/>
  <c r="H1994" i="21"/>
  <c r="I1994" i="21" s="1"/>
  <c r="K1993" i="21"/>
  <c r="J1993" i="21"/>
  <c r="A1993" i="21" s="1"/>
  <c r="H1993" i="21"/>
  <c r="I1993" i="21" s="1"/>
  <c r="K1992" i="21"/>
  <c r="J1992" i="21"/>
  <c r="A1992" i="21" s="1"/>
  <c r="H1992" i="21"/>
  <c r="I1992" i="21" s="1"/>
  <c r="K1991" i="21"/>
  <c r="J1991" i="21"/>
  <c r="A1991" i="21" s="1"/>
  <c r="H1991" i="21"/>
  <c r="I1991" i="21" s="1"/>
  <c r="K1990" i="21"/>
  <c r="J1990" i="21"/>
  <c r="A1990" i="21" s="1"/>
  <c r="H1990" i="21"/>
  <c r="I1990" i="21" s="1"/>
  <c r="K1989" i="21"/>
  <c r="J1989" i="21"/>
  <c r="A1989" i="21" s="1"/>
  <c r="H1989" i="21"/>
  <c r="I1989" i="21" s="1"/>
  <c r="K1988" i="21"/>
  <c r="J1988" i="21"/>
  <c r="A1988" i="21" s="1"/>
  <c r="H1988" i="21"/>
  <c r="I1988" i="21" s="1"/>
  <c r="K1987" i="21"/>
  <c r="J1987" i="21"/>
  <c r="A1987" i="21" s="1"/>
  <c r="H1987" i="21"/>
  <c r="I1987" i="21" s="1"/>
  <c r="K1986" i="21"/>
  <c r="J1986" i="21"/>
  <c r="A1986" i="21" s="1"/>
  <c r="H1986" i="21"/>
  <c r="I1986" i="21" s="1"/>
  <c r="K1985" i="21"/>
  <c r="J1985" i="21"/>
  <c r="A1985" i="21" s="1"/>
  <c r="H1985" i="21"/>
  <c r="I1985" i="21" s="1"/>
  <c r="K1984" i="21"/>
  <c r="J1984" i="21"/>
  <c r="A1984" i="21" s="1"/>
  <c r="H1984" i="21"/>
  <c r="I1984" i="21" s="1"/>
  <c r="K1983" i="21"/>
  <c r="J1983" i="21"/>
  <c r="A1983" i="21" s="1"/>
  <c r="H1983" i="21"/>
  <c r="I1983" i="21" s="1"/>
  <c r="K1982" i="21"/>
  <c r="J1982" i="21"/>
  <c r="A1982" i="21" s="1"/>
  <c r="H1982" i="21"/>
  <c r="I1982" i="21" s="1"/>
  <c r="K1981" i="21"/>
  <c r="J1981" i="21"/>
  <c r="A1981" i="21" s="1"/>
  <c r="H1981" i="21"/>
  <c r="I1981" i="21" s="1"/>
  <c r="K1980" i="21"/>
  <c r="J1980" i="21"/>
  <c r="A1980" i="21" s="1"/>
  <c r="H1980" i="21"/>
  <c r="I1980" i="21" s="1"/>
  <c r="K1979" i="21"/>
  <c r="J1979" i="21"/>
  <c r="A1979" i="21" s="1"/>
  <c r="H1979" i="21"/>
  <c r="I1979" i="21" s="1"/>
  <c r="K1978" i="21"/>
  <c r="J1978" i="21"/>
  <c r="A1978" i="21" s="1"/>
  <c r="H1978" i="21"/>
  <c r="I1978" i="21" s="1"/>
  <c r="K1977" i="21"/>
  <c r="J1977" i="21"/>
  <c r="A1977" i="21" s="1"/>
  <c r="H1977" i="21"/>
  <c r="I1977" i="21" s="1"/>
  <c r="K1976" i="21"/>
  <c r="J1976" i="21"/>
  <c r="A1976" i="21" s="1"/>
  <c r="H1976" i="21"/>
  <c r="I1976" i="21" s="1"/>
  <c r="K1975" i="21"/>
  <c r="J1975" i="21"/>
  <c r="A1975" i="21" s="1"/>
  <c r="H1975" i="21"/>
  <c r="I1975" i="21" s="1"/>
  <c r="K1974" i="21"/>
  <c r="J1974" i="21"/>
  <c r="A1974" i="21" s="1"/>
  <c r="H1974" i="21"/>
  <c r="I1974" i="21" s="1"/>
  <c r="K1973" i="21"/>
  <c r="J1973" i="21"/>
  <c r="A1973" i="21" s="1"/>
  <c r="H1973" i="21"/>
  <c r="I1973" i="21" s="1"/>
  <c r="K1972" i="21"/>
  <c r="J1972" i="21"/>
  <c r="A1972" i="21" s="1"/>
  <c r="H1972" i="21"/>
  <c r="I1972" i="21" s="1"/>
  <c r="K1971" i="21"/>
  <c r="J1971" i="21"/>
  <c r="A1971" i="21" s="1"/>
  <c r="H1971" i="21"/>
  <c r="I1971" i="21" s="1"/>
  <c r="K1970" i="21"/>
  <c r="J1970" i="21"/>
  <c r="A1970" i="21" s="1"/>
  <c r="H1970" i="21"/>
  <c r="I1970" i="21" s="1"/>
  <c r="K1969" i="21"/>
  <c r="J1969" i="21"/>
  <c r="A1969" i="21" s="1"/>
  <c r="H1969" i="21"/>
  <c r="I1969" i="21" s="1"/>
  <c r="K1968" i="21"/>
  <c r="J1968" i="21"/>
  <c r="A1968" i="21" s="1"/>
  <c r="H1968" i="21"/>
  <c r="I1968" i="21" s="1"/>
  <c r="K1967" i="21"/>
  <c r="J1967" i="21"/>
  <c r="A1967" i="21" s="1"/>
  <c r="H1967" i="21"/>
  <c r="I1967" i="21" s="1"/>
  <c r="K1966" i="21"/>
  <c r="J1966" i="21"/>
  <c r="A1966" i="21" s="1"/>
  <c r="H1966" i="21"/>
  <c r="I1966" i="21" s="1"/>
  <c r="K1965" i="21"/>
  <c r="J1965" i="21"/>
  <c r="A1965" i="21" s="1"/>
  <c r="H1965" i="21"/>
  <c r="I1965" i="21" s="1"/>
  <c r="K1964" i="21"/>
  <c r="J1964" i="21"/>
  <c r="A1964" i="21" s="1"/>
  <c r="H1964" i="21"/>
  <c r="I1964" i="21" s="1"/>
  <c r="K1963" i="21"/>
  <c r="J1963" i="21"/>
  <c r="A1963" i="21" s="1"/>
  <c r="H1963" i="21"/>
  <c r="I1963" i="21" s="1"/>
  <c r="K1962" i="21"/>
  <c r="J1962" i="21"/>
  <c r="A1962" i="21" s="1"/>
  <c r="H1962" i="21"/>
  <c r="I1962" i="21" s="1"/>
  <c r="K1961" i="21"/>
  <c r="J1961" i="21"/>
  <c r="A1961" i="21" s="1"/>
  <c r="H1961" i="21"/>
  <c r="I1961" i="21" s="1"/>
  <c r="K1960" i="21"/>
  <c r="J1960" i="21"/>
  <c r="A1960" i="21" s="1"/>
  <c r="H1960" i="21"/>
  <c r="I1960" i="21" s="1"/>
  <c r="K1959" i="21"/>
  <c r="J1959" i="21"/>
  <c r="A1959" i="21" s="1"/>
  <c r="H1959" i="21"/>
  <c r="I1959" i="21" s="1"/>
  <c r="K1958" i="21"/>
  <c r="J1958" i="21"/>
  <c r="A1958" i="21" s="1"/>
  <c r="H1958" i="21"/>
  <c r="I1958" i="21" s="1"/>
  <c r="K1957" i="21"/>
  <c r="J1957" i="21"/>
  <c r="A1957" i="21" s="1"/>
  <c r="H1957" i="21"/>
  <c r="I1957" i="21" s="1"/>
  <c r="K1956" i="21"/>
  <c r="J1956" i="21"/>
  <c r="A1956" i="21" s="1"/>
  <c r="H1956" i="21"/>
  <c r="I1956" i="21" s="1"/>
  <c r="K1955" i="21"/>
  <c r="J1955" i="21"/>
  <c r="A1955" i="21" s="1"/>
  <c r="H1955" i="21"/>
  <c r="I1955" i="21" s="1"/>
  <c r="K1954" i="21"/>
  <c r="J1954" i="21"/>
  <c r="A1954" i="21" s="1"/>
  <c r="H1954" i="21"/>
  <c r="I1954" i="21" s="1"/>
  <c r="K1953" i="21"/>
  <c r="J1953" i="21"/>
  <c r="A1953" i="21" s="1"/>
  <c r="H1953" i="21"/>
  <c r="I1953" i="21" s="1"/>
  <c r="K1952" i="21"/>
  <c r="J1952" i="21"/>
  <c r="A1952" i="21" s="1"/>
  <c r="H1952" i="21"/>
  <c r="I1952" i="21" s="1"/>
  <c r="K1951" i="21"/>
  <c r="J1951" i="21"/>
  <c r="A1951" i="21" s="1"/>
  <c r="H1951" i="21"/>
  <c r="I1951" i="21" s="1"/>
  <c r="K1950" i="21"/>
  <c r="J1950" i="21"/>
  <c r="A1950" i="21" s="1"/>
  <c r="H1950" i="21"/>
  <c r="I1950" i="21" s="1"/>
  <c r="K1949" i="21"/>
  <c r="J1949" i="21"/>
  <c r="A1949" i="21" s="1"/>
  <c r="H1949" i="21"/>
  <c r="I1949" i="21" s="1"/>
  <c r="K1948" i="21"/>
  <c r="J1948" i="21"/>
  <c r="A1948" i="21" s="1"/>
  <c r="H1948" i="21"/>
  <c r="I1948" i="21" s="1"/>
  <c r="K1947" i="21"/>
  <c r="J1947" i="21"/>
  <c r="A1947" i="21" s="1"/>
  <c r="H1947" i="21"/>
  <c r="I1947" i="21" s="1"/>
  <c r="K1946" i="21"/>
  <c r="J1946" i="21"/>
  <c r="A1946" i="21" s="1"/>
  <c r="H1946" i="21"/>
  <c r="I1946" i="21" s="1"/>
  <c r="K1945" i="21"/>
  <c r="J1945" i="21"/>
  <c r="A1945" i="21" s="1"/>
  <c r="H1945" i="21"/>
  <c r="I1945" i="21" s="1"/>
  <c r="K1944" i="21"/>
  <c r="J1944" i="21"/>
  <c r="A1944" i="21" s="1"/>
  <c r="H1944" i="21"/>
  <c r="I1944" i="21" s="1"/>
  <c r="K1943" i="21"/>
  <c r="J1943" i="21"/>
  <c r="A1943" i="21" s="1"/>
  <c r="H1943" i="21"/>
  <c r="I1943" i="21" s="1"/>
  <c r="K1942" i="21"/>
  <c r="J1942" i="21"/>
  <c r="A1942" i="21" s="1"/>
  <c r="H1942" i="21"/>
  <c r="I1942" i="21" s="1"/>
  <c r="K1941" i="21"/>
  <c r="J1941" i="21"/>
  <c r="A1941" i="21" s="1"/>
  <c r="H1941" i="21"/>
  <c r="I1941" i="21" s="1"/>
  <c r="K1940" i="21"/>
  <c r="J1940" i="21"/>
  <c r="A1940" i="21" s="1"/>
  <c r="H1940" i="21"/>
  <c r="I1940" i="21" s="1"/>
  <c r="K1939" i="21"/>
  <c r="J1939" i="21"/>
  <c r="A1939" i="21" s="1"/>
  <c r="H1939" i="21"/>
  <c r="I1939" i="21" s="1"/>
  <c r="K1938" i="21"/>
  <c r="J1938" i="21"/>
  <c r="A1938" i="21" s="1"/>
  <c r="H1938" i="21"/>
  <c r="I1938" i="21" s="1"/>
  <c r="K1937" i="21"/>
  <c r="J1937" i="21"/>
  <c r="A1937" i="21" s="1"/>
  <c r="H1937" i="21"/>
  <c r="I1937" i="21" s="1"/>
  <c r="K1936" i="21"/>
  <c r="J1936" i="21"/>
  <c r="A1936" i="21" s="1"/>
  <c r="H1936" i="21"/>
  <c r="I1936" i="21" s="1"/>
  <c r="K1935" i="21"/>
  <c r="J1935" i="21"/>
  <c r="A1935" i="21" s="1"/>
  <c r="H1935" i="21"/>
  <c r="I1935" i="21" s="1"/>
  <c r="K1934" i="21"/>
  <c r="J1934" i="21"/>
  <c r="A1934" i="21" s="1"/>
  <c r="H1934" i="21"/>
  <c r="I1934" i="21" s="1"/>
  <c r="K1933" i="21"/>
  <c r="J1933" i="21"/>
  <c r="A1933" i="21" s="1"/>
  <c r="H1933" i="21"/>
  <c r="I1933" i="21" s="1"/>
  <c r="K1932" i="21"/>
  <c r="J1932" i="21"/>
  <c r="A1932" i="21" s="1"/>
  <c r="H1932" i="21"/>
  <c r="I1932" i="21" s="1"/>
  <c r="K1931" i="21"/>
  <c r="J1931" i="21"/>
  <c r="A1931" i="21" s="1"/>
  <c r="H1931" i="21"/>
  <c r="I1931" i="21" s="1"/>
  <c r="K1930" i="21"/>
  <c r="J1930" i="21"/>
  <c r="A1930" i="21" s="1"/>
  <c r="H1930" i="21"/>
  <c r="I1930" i="21" s="1"/>
  <c r="K1929" i="21"/>
  <c r="J1929" i="21"/>
  <c r="A1929" i="21" s="1"/>
  <c r="H1929" i="21"/>
  <c r="I1929" i="21" s="1"/>
  <c r="K1928" i="21"/>
  <c r="J1928" i="21"/>
  <c r="A1928" i="21" s="1"/>
  <c r="H1928" i="21"/>
  <c r="I1928" i="21" s="1"/>
  <c r="K1927" i="21"/>
  <c r="J1927" i="21"/>
  <c r="A1927" i="21" s="1"/>
  <c r="H1927" i="21"/>
  <c r="I1927" i="21" s="1"/>
  <c r="K1926" i="21"/>
  <c r="J1926" i="21"/>
  <c r="A1926" i="21" s="1"/>
  <c r="H1926" i="21"/>
  <c r="I1926" i="21" s="1"/>
  <c r="K1925" i="21"/>
  <c r="J1925" i="21"/>
  <c r="A1925" i="21" s="1"/>
  <c r="H1925" i="21"/>
  <c r="I1925" i="21" s="1"/>
  <c r="K1924" i="21"/>
  <c r="J1924" i="21"/>
  <c r="A1924" i="21" s="1"/>
  <c r="H1924" i="21"/>
  <c r="I1924" i="21" s="1"/>
  <c r="K1923" i="21"/>
  <c r="J1923" i="21"/>
  <c r="A1923" i="21" s="1"/>
  <c r="H1923" i="21"/>
  <c r="I1923" i="21" s="1"/>
  <c r="K1922" i="21"/>
  <c r="J1922" i="21"/>
  <c r="A1922" i="21" s="1"/>
  <c r="H1922" i="21"/>
  <c r="I1922" i="21" s="1"/>
  <c r="K1921" i="21"/>
  <c r="J1921" i="21"/>
  <c r="A1921" i="21" s="1"/>
  <c r="H1921" i="21"/>
  <c r="I1921" i="21" s="1"/>
  <c r="K1920" i="21"/>
  <c r="J1920" i="21"/>
  <c r="A1920" i="21" s="1"/>
  <c r="H1920" i="21"/>
  <c r="I1920" i="21" s="1"/>
  <c r="K1919" i="21"/>
  <c r="J1919" i="21"/>
  <c r="A1919" i="21" s="1"/>
  <c r="H1919" i="21"/>
  <c r="I1919" i="21" s="1"/>
  <c r="K1918" i="21"/>
  <c r="J1918" i="21"/>
  <c r="A1918" i="21" s="1"/>
  <c r="H1918" i="21"/>
  <c r="I1918" i="21" s="1"/>
  <c r="K1917" i="21"/>
  <c r="J1917" i="21"/>
  <c r="A1917" i="21" s="1"/>
  <c r="H1917" i="21"/>
  <c r="I1917" i="21" s="1"/>
  <c r="K1916" i="21"/>
  <c r="J1916" i="21"/>
  <c r="A1916" i="21" s="1"/>
  <c r="H1916" i="21"/>
  <c r="I1916" i="21" s="1"/>
  <c r="K1915" i="21"/>
  <c r="J1915" i="21"/>
  <c r="A1915" i="21" s="1"/>
  <c r="H1915" i="21"/>
  <c r="I1915" i="21" s="1"/>
  <c r="K1914" i="21"/>
  <c r="J1914" i="21"/>
  <c r="A1914" i="21" s="1"/>
  <c r="H1914" i="21"/>
  <c r="I1914" i="21" s="1"/>
  <c r="K1913" i="21"/>
  <c r="J1913" i="21"/>
  <c r="A1913" i="21" s="1"/>
  <c r="H1913" i="21"/>
  <c r="I1913" i="21" s="1"/>
  <c r="K1912" i="21"/>
  <c r="J1912" i="21"/>
  <c r="A1912" i="21" s="1"/>
  <c r="H1912" i="21"/>
  <c r="I1912" i="21" s="1"/>
  <c r="K1911" i="21"/>
  <c r="J1911" i="21"/>
  <c r="A1911" i="21" s="1"/>
  <c r="H1911" i="21"/>
  <c r="I1911" i="21" s="1"/>
  <c r="K1910" i="21"/>
  <c r="J1910" i="21"/>
  <c r="A1910" i="21" s="1"/>
  <c r="H1910" i="21"/>
  <c r="I1910" i="21" s="1"/>
  <c r="K1909" i="21"/>
  <c r="J1909" i="21"/>
  <c r="A1909" i="21" s="1"/>
  <c r="H1909" i="21"/>
  <c r="I1909" i="21" s="1"/>
  <c r="K1908" i="21"/>
  <c r="J1908" i="21"/>
  <c r="A1908" i="21" s="1"/>
  <c r="H1908" i="21"/>
  <c r="I1908" i="21" s="1"/>
  <c r="K1907" i="21"/>
  <c r="J1907" i="21"/>
  <c r="A1907" i="21" s="1"/>
  <c r="H1907" i="21"/>
  <c r="I1907" i="21" s="1"/>
  <c r="K1906" i="21"/>
  <c r="J1906" i="21"/>
  <c r="A1906" i="21" s="1"/>
  <c r="H1906" i="21"/>
  <c r="I1906" i="21" s="1"/>
  <c r="K1905" i="21"/>
  <c r="J1905" i="21"/>
  <c r="A1905" i="21" s="1"/>
  <c r="H1905" i="21"/>
  <c r="I1905" i="21" s="1"/>
  <c r="K1904" i="21"/>
  <c r="J1904" i="21"/>
  <c r="A1904" i="21" s="1"/>
  <c r="H1904" i="21"/>
  <c r="I1904" i="21" s="1"/>
  <c r="K1903" i="21"/>
  <c r="J1903" i="21"/>
  <c r="A1903" i="21" s="1"/>
  <c r="H1903" i="21"/>
  <c r="I1903" i="21" s="1"/>
  <c r="K1902" i="21"/>
  <c r="J1902" i="21"/>
  <c r="A1902" i="21" s="1"/>
  <c r="H1902" i="21"/>
  <c r="I1902" i="21" s="1"/>
  <c r="K1901" i="21"/>
  <c r="J1901" i="21"/>
  <c r="A1901" i="21" s="1"/>
  <c r="H1901" i="21"/>
  <c r="I1901" i="21" s="1"/>
  <c r="K1900" i="21"/>
  <c r="J1900" i="21"/>
  <c r="A1900" i="21" s="1"/>
  <c r="H1900" i="21"/>
  <c r="I1900" i="21" s="1"/>
  <c r="K1899" i="21"/>
  <c r="J1899" i="21"/>
  <c r="A1899" i="21" s="1"/>
  <c r="H1899" i="21"/>
  <c r="I1899" i="21" s="1"/>
  <c r="K1898" i="21"/>
  <c r="J1898" i="21"/>
  <c r="A1898" i="21" s="1"/>
  <c r="H1898" i="21"/>
  <c r="I1898" i="21" s="1"/>
  <c r="K1897" i="21"/>
  <c r="J1897" i="21"/>
  <c r="A1897" i="21" s="1"/>
  <c r="H1897" i="21"/>
  <c r="I1897" i="21" s="1"/>
  <c r="K1896" i="21"/>
  <c r="J1896" i="21"/>
  <c r="A1896" i="21" s="1"/>
  <c r="H1896" i="21"/>
  <c r="I1896" i="21" s="1"/>
  <c r="K1895" i="21"/>
  <c r="J1895" i="21"/>
  <c r="A1895" i="21" s="1"/>
  <c r="H1895" i="21"/>
  <c r="I1895" i="21" s="1"/>
  <c r="K1894" i="21"/>
  <c r="J1894" i="21"/>
  <c r="A1894" i="21" s="1"/>
  <c r="H1894" i="21"/>
  <c r="I1894" i="21" s="1"/>
  <c r="K1893" i="21"/>
  <c r="J1893" i="21"/>
  <c r="A1893" i="21" s="1"/>
  <c r="H1893" i="21"/>
  <c r="I1893" i="21" s="1"/>
  <c r="K1892" i="21"/>
  <c r="J1892" i="21"/>
  <c r="A1892" i="21" s="1"/>
  <c r="H1892" i="21"/>
  <c r="I1892" i="21" s="1"/>
  <c r="K1891" i="21"/>
  <c r="J1891" i="21"/>
  <c r="A1891" i="21" s="1"/>
  <c r="H1891" i="21"/>
  <c r="I1891" i="21" s="1"/>
  <c r="K1890" i="21"/>
  <c r="J1890" i="21"/>
  <c r="A1890" i="21" s="1"/>
  <c r="H1890" i="21"/>
  <c r="I1890" i="21" s="1"/>
  <c r="K1889" i="21"/>
  <c r="J1889" i="21"/>
  <c r="A1889" i="21" s="1"/>
  <c r="H1889" i="21"/>
  <c r="I1889" i="21" s="1"/>
  <c r="K1888" i="21"/>
  <c r="J1888" i="21"/>
  <c r="A1888" i="21" s="1"/>
  <c r="H1888" i="21"/>
  <c r="I1888" i="21" s="1"/>
  <c r="K1887" i="21"/>
  <c r="J1887" i="21"/>
  <c r="A1887" i="21" s="1"/>
  <c r="H1887" i="21"/>
  <c r="I1887" i="21" s="1"/>
  <c r="K1886" i="21"/>
  <c r="J1886" i="21"/>
  <c r="A1886" i="21" s="1"/>
  <c r="H1886" i="21"/>
  <c r="I1886" i="21" s="1"/>
  <c r="K1885" i="21"/>
  <c r="J1885" i="21"/>
  <c r="A1885" i="21" s="1"/>
  <c r="H1885" i="21"/>
  <c r="I1885" i="21" s="1"/>
  <c r="K1884" i="21"/>
  <c r="J1884" i="21"/>
  <c r="A1884" i="21" s="1"/>
  <c r="H1884" i="21"/>
  <c r="I1884" i="21" s="1"/>
  <c r="K1883" i="21"/>
  <c r="J1883" i="21"/>
  <c r="A1883" i="21" s="1"/>
  <c r="H1883" i="21"/>
  <c r="I1883" i="21" s="1"/>
  <c r="K1882" i="21"/>
  <c r="J1882" i="21"/>
  <c r="A1882" i="21" s="1"/>
  <c r="H1882" i="21"/>
  <c r="I1882" i="21" s="1"/>
  <c r="K1881" i="21"/>
  <c r="J1881" i="21"/>
  <c r="A1881" i="21" s="1"/>
  <c r="H1881" i="21"/>
  <c r="I1881" i="21" s="1"/>
  <c r="K1880" i="21"/>
  <c r="J1880" i="21"/>
  <c r="A1880" i="21" s="1"/>
  <c r="H1880" i="21"/>
  <c r="I1880" i="21" s="1"/>
  <c r="K1879" i="21"/>
  <c r="J1879" i="21"/>
  <c r="A1879" i="21" s="1"/>
  <c r="H1879" i="21"/>
  <c r="I1879" i="21" s="1"/>
  <c r="K1878" i="21"/>
  <c r="J1878" i="21"/>
  <c r="A1878" i="21" s="1"/>
  <c r="H1878" i="21"/>
  <c r="I1878" i="21" s="1"/>
  <c r="K1877" i="21"/>
  <c r="J1877" i="21"/>
  <c r="A1877" i="21" s="1"/>
  <c r="H1877" i="21"/>
  <c r="I1877" i="21" s="1"/>
  <c r="K1876" i="21"/>
  <c r="J1876" i="21"/>
  <c r="A1876" i="21" s="1"/>
  <c r="H1876" i="21"/>
  <c r="I1876" i="21" s="1"/>
  <c r="K1875" i="21"/>
  <c r="J1875" i="21"/>
  <c r="A1875" i="21" s="1"/>
  <c r="H1875" i="21"/>
  <c r="I1875" i="21" s="1"/>
  <c r="K1874" i="21"/>
  <c r="J1874" i="21"/>
  <c r="A1874" i="21" s="1"/>
  <c r="H1874" i="21"/>
  <c r="I1874" i="21" s="1"/>
  <c r="K1873" i="21"/>
  <c r="J1873" i="21"/>
  <c r="A1873" i="21" s="1"/>
  <c r="H1873" i="21"/>
  <c r="I1873" i="21" s="1"/>
  <c r="K1872" i="21"/>
  <c r="J1872" i="21"/>
  <c r="A1872" i="21" s="1"/>
  <c r="H1872" i="21"/>
  <c r="I1872" i="21" s="1"/>
  <c r="K1871" i="21"/>
  <c r="J1871" i="21"/>
  <c r="A1871" i="21" s="1"/>
  <c r="H1871" i="21"/>
  <c r="I1871" i="21" s="1"/>
  <c r="K1870" i="21"/>
  <c r="J1870" i="21"/>
  <c r="A1870" i="21" s="1"/>
  <c r="H1870" i="21"/>
  <c r="I1870" i="21" s="1"/>
  <c r="K1869" i="21"/>
  <c r="J1869" i="21"/>
  <c r="A1869" i="21" s="1"/>
  <c r="H1869" i="21"/>
  <c r="I1869" i="21" s="1"/>
  <c r="K1868" i="21"/>
  <c r="J1868" i="21"/>
  <c r="A1868" i="21" s="1"/>
  <c r="H1868" i="21"/>
  <c r="I1868" i="21" s="1"/>
  <c r="K1867" i="21"/>
  <c r="J1867" i="21"/>
  <c r="A1867" i="21" s="1"/>
  <c r="H1867" i="21"/>
  <c r="I1867" i="21" s="1"/>
  <c r="K1866" i="21"/>
  <c r="J1866" i="21"/>
  <c r="A1866" i="21" s="1"/>
  <c r="H1866" i="21"/>
  <c r="I1866" i="21" s="1"/>
  <c r="K1865" i="21"/>
  <c r="J1865" i="21"/>
  <c r="A1865" i="21" s="1"/>
  <c r="H1865" i="21"/>
  <c r="I1865" i="21" s="1"/>
  <c r="K1864" i="21"/>
  <c r="J1864" i="21"/>
  <c r="A1864" i="21" s="1"/>
  <c r="H1864" i="21"/>
  <c r="I1864" i="21" s="1"/>
  <c r="K1863" i="21"/>
  <c r="J1863" i="21"/>
  <c r="A1863" i="21" s="1"/>
  <c r="H1863" i="21"/>
  <c r="I1863" i="21" s="1"/>
  <c r="K1862" i="21"/>
  <c r="J1862" i="21"/>
  <c r="A1862" i="21" s="1"/>
  <c r="H1862" i="21"/>
  <c r="I1862" i="21" s="1"/>
  <c r="K1861" i="21"/>
  <c r="J1861" i="21"/>
  <c r="A1861" i="21" s="1"/>
  <c r="H1861" i="21"/>
  <c r="I1861" i="21" s="1"/>
  <c r="K1860" i="21"/>
  <c r="J1860" i="21"/>
  <c r="A1860" i="21" s="1"/>
  <c r="H1860" i="21"/>
  <c r="I1860" i="21" s="1"/>
  <c r="K1859" i="21"/>
  <c r="J1859" i="21"/>
  <c r="A1859" i="21" s="1"/>
  <c r="H1859" i="21"/>
  <c r="I1859" i="21" s="1"/>
  <c r="K1858" i="21"/>
  <c r="J1858" i="21"/>
  <c r="A1858" i="21" s="1"/>
  <c r="H1858" i="21"/>
  <c r="I1858" i="21" s="1"/>
  <c r="K1857" i="21"/>
  <c r="J1857" i="21"/>
  <c r="A1857" i="21" s="1"/>
  <c r="H1857" i="21"/>
  <c r="I1857" i="21" s="1"/>
  <c r="K1856" i="21"/>
  <c r="J1856" i="21"/>
  <c r="A1856" i="21" s="1"/>
  <c r="H1856" i="21"/>
  <c r="I1856" i="21" s="1"/>
  <c r="K1855" i="21"/>
  <c r="J1855" i="21"/>
  <c r="A1855" i="21" s="1"/>
  <c r="H1855" i="21"/>
  <c r="I1855" i="21" s="1"/>
  <c r="K1854" i="21"/>
  <c r="J1854" i="21"/>
  <c r="A1854" i="21" s="1"/>
  <c r="H1854" i="21"/>
  <c r="I1854" i="21" s="1"/>
  <c r="K1853" i="21"/>
  <c r="J1853" i="21"/>
  <c r="A1853" i="21" s="1"/>
  <c r="H1853" i="21"/>
  <c r="I1853" i="21" s="1"/>
  <c r="K1852" i="21"/>
  <c r="J1852" i="21"/>
  <c r="A1852" i="21" s="1"/>
  <c r="H1852" i="21"/>
  <c r="I1852" i="21" s="1"/>
  <c r="K1851" i="21"/>
  <c r="J1851" i="21"/>
  <c r="A1851" i="21" s="1"/>
  <c r="H1851" i="21"/>
  <c r="I1851" i="21" s="1"/>
  <c r="K1850" i="21"/>
  <c r="J1850" i="21"/>
  <c r="A1850" i="21" s="1"/>
  <c r="H1850" i="21"/>
  <c r="I1850" i="21" s="1"/>
  <c r="K1849" i="21"/>
  <c r="J1849" i="21"/>
  <c r="A1849" i="21" s="1"/>
  <c r="H1849" i="21"/>
  <c r="I1849" i="21" s="1"/>
  <c r="K1848" i="21"/>
  <c r="J1848" i="21"/>
  <c r="A1848" i="21" s="1"/>
  <c r="H1848" i="21"/>
  <c r="I1848" i="21" s="1"/>
  <c r="K1847" i="21"/>
  <c r="J1847" i="21"/>
  <c r="A1847" i="21" s="1"/>
  <c r="H1847" i="21"/>
  <c r="I1847" i="21" s="1"/>
  <c r="K1846" i="21"/>
  <c r="J1846" i="21"/>
  <c r="A1846" i="21" s="1"/>
  <c r="H1846" i="21"/>
  <c r="I1846" i="21" s="1"/>
  <c r="K1845" i="21"/>
  <c r="J1845" i="21"/>
  <c r="A1845" i="21" s="1"/>
  <c r="H1845" i="21"/>
  <c r="I1845" i="21" s="1"/>
  <c r="K1844" i="21"/>
  <c r="J1844" i="21"/>
  <c r="A1844" i="21" s="1"/>
  <c r="H1844" i="21"/>
  <c r="I1844" i="21" s="1"/>
  <c r="K1843" i="21"/>
  <c r="J1843" i="21"/>
  <c r="A1843" i="21" s="1"/>
  <c r="H1843" i="21"/>
  <c r="I1843" i="21" s="1"/>
  <c r="K1842" i="21"/>
  <c r="J1842" i="21"/>
  <c r="A1842" i="21" s="1"/>
  <c r="H1842" i="21"/>
  <c r="I1842" i="21" s="1"/>
  <c r="K1841" i="21"/>
  <c r="J1841" i="21"/>
  <c r="A1841" i="21" s="1"/>
  <c r="H1841" i="21"/>
  <c r="I1841" i="21" s="1"/>
  <c r="K1840" i="21"/>
  <c r="J1840" i="21"/>
  <c r="A1840" i="21" s="1"/>
  <c r="H1840" i="21"/>
  <c r="I1840" i="21" s="1"/>
  <c r="K1839" i="21"/>
  <c r="J1839" i="21"/>
  <c r="A1839" i="21" s="1"/>
  <c r="H1839" i="21"/>
  <c r="I1839" i="21" s="1"/>
  <c r="K1838" i="21"/>
  <c r="J1838" i="21"/>
  <c r="A1838" i="21" s="1"/>
  <c r="H1838" i="21"/>
  <c r="I1838" i="21" s="1"/>
  <c r="K1837" i="21"/>
  <c r="J1837" i="21"/>
  <c r="A1837" i="21" s="1"/>
  <c r="H1837" i="21"/>
  <c r="I1837" i="21" s="1"/>
  <c r="K1836" i="21"/>
  <c r="J1836" i="21"/>
  <c r="A1836" i="21" s="1"/>
  <c r="H1836" i="21"/>
  <c r="I1836" i="21" s="1"/>
  <c r="K1835" i="21"/>
  <c r="J1835" i="21"/>
  <c r="A1835" i="21" s="1"/>
  <c r="H1835" i="21"/>
  <c r="I1835" i="21" s="1"/>
  <c r="K1834" i="21"/>
  <c r="J1834" i="21"/>
  <c r="A1834" i="21" s="1"/>
  <c r="H1834" i="21"/>
  <c r="I1834" i="21" s="1"/>
  <c r="K1833" i="21"/>
  <c r="J1833" i="21"/>
  <c r="A1833" i="21" s="1"/>
  <c r="H1833" i="21"/>
  <c r="I1833" i="21" s="1"/>
  <c r="K1832" i="21"/>
  <c r="J1832" i="21"/>
  <c r="A1832" i="21" s="1"/>
  <c r="H1832" i="21"/>
  <c r="I1832" i="21" s="1"/>
  <c r="K1831" i="21"/>
  <c r="J1831" i="21"/>
  <c r="A1831" i="21" s="1"/>
  <c r="H1831" i="21"/>
  <c r="I1831" i="21" s="1"/>
  <c r="K1830" i="21"/>
  <c r="J1830" i="21"/>
  <c r="A1830" i="21" s="1"/>
  <c r="H1830" i="21"/>
  <c r="I1830" i="21" s="1"/>
  <c r="K1829" i="21"/>
  <c r="J1829" i="21"/>
  <c r="A1829" i="21" s="1"/>
  <c r="H1829" i="21"/>
  <c r="I1829" i="21" s="1"/>
  <c r="K1828" i="21"/>
  <c r="J1828" i="21"/>
  <c r="A1828" i="21" s="1"/>
  <c r="H1828" i="21"/>
  <c r="I1828" i="21" s="1"/>
  <c r="K1827" i="21"/>
  <c r="J1827" i="21"/>
  <c r="A1827" i="21" s="1"/>
  <c r="H1827" i="21"/>
  <c r="I1827" i="21" s="1"/>
  <c r="K1826" i="21"/>
  <c r="J1826" i="21"/>
  <c r="A1826" i="21" s="1"/>
  <c r="H1826" i="21"/>
  <c r="I1826" i="21" s="1"/>
  <c r="K1825" i="21"/>
  <c r="J1825" i="21"/>
  <c r="A1825" i="21" s="1"/>
  <c r="H1825" i="21"/>
  <c r="I1825" i="21" s="1"/>
  <c r="K1824" i="21"/>
  <c r="J1824" i="21"/>
  <c r="A1824" i="21" s="1"/>
  <c r="H1824" i="21"/>
  <c r="I1824" i="21" s="1"/>
  <c r="K1823" i="21"/>
  <c r="J1823" i="21"/>
  <c r="A1823" i="21" s="1"/>
  <c r="H1823" i="21"/>
  <c r="I1823" i="21" s="1"/>
  <c r="K1822" i="21"/>
  <c r="J1822" i="21"/>
  <c r="A1822" i="21" s="1"/>
  <c r="H1822" i="21"/>
  <c r="I1822" i="21" s="1"/>
  <c r="K1821" i="21"/>
  <c r="J1821" i="21"/>
  <c r="A1821" i="21" s="1"/>
  <c r="H1821" i="21"/>
  <c r="I1821" i="21" s="1"/>
  <c r="K1820" i="21"/>
  <c r="J1820" i="21"/>
  <c r="A1820" i="21" s="1"/>
  <c r="H1820" i="21"/>
  <c r="I1820" i="21" s="1"/>
  <c r="K1819" i="21"/>
  <c r="J1819" i="21"/>
  <c r="A1819" i="21" s="1"/>
  <c r="H1819" i="21"/>
  <c r="I1819" i="21" s="1"/>
  <c r="K1818" i="21"/>
  <c r="J1818" i="21"/>
  <c r="A1818" i="21" s="1"/>
  <c r="H1818" i="21"/>
  <c r="I1818" i="21" s="1"/>
  <c r="K1817" i="21"/>
  <c r="J1817" i="21"/>
  <c r="A1817" i="21" s="1"/>
  <c r="H1817" i="21"/>
  <c r="I1817" i="21" s="1"/>
  <c r="K1816" i="21"/>
  <c r="J1816" i="21"/>
  <c r="A1816" i="21" s="1"/>
  <c r="H1816" i="21"/>
  <c r="I1816" i="21" s="1"/>
  <c r="K1815" i="21"/>
  <c r="J1815" i="21"/>
  <c r="A1815" i="21" s="1"/>
  <c r="H1815" i="21"/>
  <c r="I1815" i="21" s="1"/>
  <c r="K1814" i="21"/>
  <c r="J1814" i="21"/>
  <c r="A1814" i="21" s="1"/>
  <c r="H1814" i="21"/>
  <c r="I1814" i="21" s="1"/>
  <c r="K1813" i="21"/>
  <c r="J1813" i="21"/>
  <c r="A1813" i="21" s="1"/>
  <c r="H1813" i="21"/>
  <c r="I1813" i="21" s="1"/>
  <c r="K1812" i="21"/>
  <c r="J1812" i="21"/>
  <c r="A1812" i="21" s="1"/>
  <c r="H1812" i="21"/>
  <c r="I1812" i="21" s="1"/>
  <c r="K1811" i="21"/>
  <c r="J1811" i="21"/>
  <c r="A1811" i="21" s="1"/>
  <c r="H1811" i="21"/>
  <c r="I1811" i="21" s="1"/>
  <c r="K1810" i="21"/>
  <c r="J1810" i="21"/>
  <c r="A1810" i="21" s="1"/>
  <c r="H1810" i="21"/>
  <c r="I1810" i="21" s="1"/>
  <c r="K1809" i="21"/>
  <c r="J1809" i="21"/>
  <c r="A1809" i="21" s="1"/>
  <c r="H1809" i="21"/>
  <c r="I1809" i="21" s="1"/>
  <c r="K1808" i="21"/>
  <c r="J1808" i="21"/>
  <c r="A1808" i="21" s="1"/>
  <c r="H1808" i="21"/>
  <c r="I1808" i="21" s="1"/>
  <c r="K1807" i="21"/>
  <c r="J1807" i="21"/>
  <c r="A1807" i="21" s="1"/>
  <c r="H1807" i="21"/>
  <c r="I1807" i="21" s="1"/>
  <c r="K1806" i="21"/>
  <c r="J1806" i="21"/>
  <c r="A1806" i="21" s="1"/>
  <c r="H1806" i="21"/>
  <c r="I1806" i="21" s="1"/>
  <c r="K1805" i="21"/>
  <c r="J1805" i="21"/>
  <c r="A1805" i="21" s="1"/>
  <c r="H1805" i="21"/>
  <c r="I1805" i="21" s="1"/>
  <c r="K1804" i="21"/>
  <c r="J1804" i="21"/>
  <c r="A1804" i="21" s="1"/>
  <c r="H1804" i="21"/>
  <c r="I1804" i="21" s="1"/>
  <c r="K1803" i="21"/>
  <c r="J1803" i="21"/>
  <c r="A1803" i="21" s="1"/>
  <c r="H1803" i="21"/>
  <c r="I1803" i="21" s="1"/>
  <c r="K1802" i="21"/>
  <c r="J1802" i="21"/>
  <c r="A1802" i="21" s="1"/>
  <c r="H1802" i="21"/>
  <c r="I1802" i="21" s="1"/>
  <c r="K1801" i="21"/>
  <c r="J1801" i="21"/>
  <c r="A1801" i="21" s="1"/>
  <c r="H1801" i="21"/>
  <c r="I1801" i="21" s="1"/>
  <c r="K1800" i="21"/>
  <c r="J1800" i="21"/>
  <c r="A1800" i="21" s="1"/>
  <c r="H1800" i="21"/>
  <c r="I1800" i="21" s="1"/>
  <c r="K1799" i="21"/>
  <c r="J1799" i="21"/>
  <c r="A1799" i="21" s="1"/>
  <c r="H1799" i="21"/>
  <c r="I1799" i="21" s="1"/>
  <c r="K1798" i="21"/>
  <c r="J1798" i="21"/>
  <c r="A1798" i="21" s="1"/>
  <c r="H1798" i="21"/>
  <c r="I1798" i="21" s="1"/>
  <c r="K1797" i="21"/>
  <c r="J1797" i="21"/>
  <c r="A1797" i="21" s="1"/>
  <c r="H1797" i="21"/>
  <c r="I1797" i="21" s="1"/>
  <c r="K1796" i="21"/>
  <c r="J1796" i="21"/>
  <c r="A1796" i="21" s="1"/>
  <c r="H1796" i="21"/>
  <c r="I1796" i="21" s="1"/>
  <c r="K1795" i="21"/>
  <c r="J1795" i="21"/>
  <c r="A1795" i="21" s="1"/>
  <c r="H1795" i="21"/>
  <c r="I1795" i="21" s="1"/>
  <c r="K1794" i="21"/>
  <c r="J1794" i="21"/>
  <c r="A1794" i="21" s="1"/>
  <c r="H1794" i="21"/>
  <c r="I1794" i="21" s="1"/>
  <c r="K1793" i="21"/>
  <c r="J1793" i="21"/>
  <c r="A1793" i="21" s="1"/>
  <c r="H1793" i="21"/>
  <c r="I1793" i="21" s="1"/>
  <c r="K1792" i="21"/>
  <c r="J1792" i="21"/>
  <c r="A1792" i="21" s="1"/>
  <c r="H1792" i="21"/>
  <c r="I1792" i="21" s="1"/>
  <c r="K1791" i="21"/>
  <c r="J1791" i="21"/>
  <c r="A1791" i="21" s="1"/>
  <c r="H1791" i="21"/>
  <c r="I1791" i="21" s="1"/>
  <c r="K1790" i="21"/>
  <c r="J1790" i="21"/>
  <c r="A1790" i="21" s="1"/>
  <c r="H1790" i="21"/>
  <c r="I1790" i="21" s="1"/>
  <c r="K1789" i="21"/>
  <c r="J1789" i="21"/>
  <c r="A1789" i="21" s="1"/>
  <c r="H1789" i="21"/>
  <c r="I1789" i="21" s="1"/>
  <c r="K1788" i="21"/>
  <c r="J1788" i="21"/>
  <c r="A1788" i="21" s="1"/>
  <c r="H1788" i="21"/>
  <c r="I1788" i="21" s="1"/>
  <c r="K1787" i="21"/>
  <c r="J1787" i="21"/>
  <c r="A1787" i="21" s="1"/>
  <c r="H1787" i="21"/>
  <c r="I1787" i="21" s="1"/>
  <c r="K1786" i="21"/>
  <c r="J1786" i="21"/>
  <c r="A1786" i="21" s="1"/>
  <c r="H1786" i="21"/>
  <c r="I1786" i="21" s="1"/>
  <c r="K1785" i="21"/>
  <c r="J1785" i="21"/>
  <c r="A1785" i="21" s="1"/>
  <c r="H1785" i="21"/>
  <c r="I1785" i="21" s="1"/>
  <c r="K1784" i="21"/>
  <c r="J1784" i="21"/>
  <c r="A1784" i="21" s="1"/>
  <c r="H1784" i="21"/>
  <c r="I1784" i="21" s="1"/>
  <c r="K1783" i="21"/>
  <c r="J1783" i="21"/>
  <c r="A1783" i="21" s="1"/>
  <c r="H1783" i="21"/>
  <c r="I1783" i="21" s="1"/>
  <c r="K1782" i="21"/>
  <c r="J1782" i="21"/>
  <c r="A1782" i="21" s="1"/>
  <c r="H1782" i="21"/>
  <c r="I1782" i="21" s="1"/>
  <c r="K1781" i="21"/>
  <c r="J1781" i="21"/>
  <c r="A1781" i="21" s="1"/>
  <c r="H1781" i="21"/>
  <c r="I1781" i="21" s="1"/>
  <c r="K1780" i="21"/>
  <c r="J1780" i="21"/>
  <c r="A1780" i="21" s="1"/>
  <c r="H1780" i="21"/>
  <c r="I1780" i="21" s="1"/>
  <c r="K1779" i="21"/>
  <c r="J1779" i="21"/>
  <c r="A1779" i="21" s="1"/>
  <c r="H1779" i="21"/>
  <c r="I1779" i="21" s="1"/>
  <c r="K1778" i="21"/>
  <c r="J1778" i="21"/>
  <c r="A1778" i="21" s="1"/>
  <c r="H1778" i="21"/>
  <c r="I1778" i="21" s="1"/>
  <c r="K1777" i="21"/>
  <c r="J1777" i="21"/>
  <c r="A1777" i="21" s="1"/>
  <c r="H1777" i="21"/>
  <c r="I1777" i="21" s="1"/>
  <c r="K1776" i="21"/>
  <c r="J1776" i="21"/>
  <c r="A1776" i="21" s="1"/>
  <c r="H1776" i="21"/>
  <c r="I1776" i="21" s="1"/>
  <c r="K1775" i="21"/>
  <c r="J1775" i="21"/>
  <c r="A1775" i="21" s="1"/>
  <c r="H1775" i="21"/>
  <c r="I1775" i="21" s="1"/>
  <c r="K1774" i="21"/>
  <c r="J1774" i="21"/>
  <c r="A1774" i="21" s="1"/>
  <c r="H1774" i="21"/>
  <c r="I1774" i="21" s="1"/>
  <c r="K1773" i="21"/>
  <c r="J1773" i="21"/>
  <c r="A1773" i="21" s="1"/>
  <c r="H1773" i="21"/>
  <c r="I1773" i="21" s="1"/>
  <c r="K1772" i="21"/>
  <c r="J1772" i="21"/>
  <c r="A1772" i="21" s="1"/>
  <c r="H1772" i="21"/>
  <c r="I1772" i="21" s="1"/>
  <c r="K1771" i="21"/>
  <c r="J1771" i="21"/>
  <c r="A1771" i="21" s="1"/>
  <c r="H1771" i="21"/>
  <c r="I1771" i="21" s="1"/>
  <c r="K1770" i="21"/>
  <c r="J1770" i="21"/>
  <c r="A1770" i="21" s="1"/>
  <c r="H1770" i="21"/>
  <c r="I1770" i="21" s="1"/>
  <c r="K1769" i="21"/>
  <c r="J1769" i="21"/>
  <c r="A1769" i="21" s="1"/>
  <c r="H1769" i="21"/>
  <c r="I1769" i="21" s="1"/>
  <c r="K1768" i="21"/>
  <c r="J1768" i="21"/>
  <c r="A1768" i="21" s="1"/>
  <c r="H1768" i="21"/>
  <c r="I1768" i="21" s="1"/>
  <c r="K1767" i="21"/>
  <c r="J1767" i="21"/>
  <c r="A1767" i="21" s="1"/>
  <c r="H1767" i="21"/>
  <c r="I1767" i="21" s="1"/>
  <c r="K1766" i="21"/>
  <c r="J1766" i="21"/>
  <c r="A1766" i="21" s="1"/>
  <c r="H1766" i="21"/>
  <c r="I1766" i="21" s="1"/>
  <c r="K1765" i="21"/>
  <c r="J1765" i="21"/>
  <c r="A1765" i="21" s="1"/>
  <c r="H1765" i="21"/>
  <c r="I1765" i="21" s="1"/>
  <c r="K1764" i="21"/>
  <c r="J1764" i="21"/>
  <c r="A1764" i="21" s="1"/>
  <c r="H1764" i="21"/>
  <c r="I1764" i="21" s="1"/>
  <c r="K1763" i="21"/>
  <c r="J1763" i="21"/>
  <c r="A1763" i="21" s="1"/>
  <c r="H1763" i="21"/>
  <c r="I1763" i="21" s="1"/>
  <c r="K1762" i="21"/>
  <c r="J1762" i="21"/>
  <c r="A1762" i="21" s="1"/>
  <c r="H1762" i="21"/>
  <c r="I1762" i="21" s="1"/>
  <c r="K1761" i="21"/>
  <c r="J1761" i="21"/>
  <c r="A1761" i="21" s="1"/>
  <c r="H1761" i="21"/>
  <c r="I1761" i="21" s="1"/>
  <c r="K1760" i="21"/>
  <c r="J1760" i="21"/>
  <c r="A1760" i="21" s="1"/>
  <c r="H1760" i="21"/>
  <c r="I1760" i="21" s="1"/>
  <c r="K1759" i="21"/>
  <c r="J1759" i="21"/>
  <c r="A1759" i="21" s="1"/>
  <c r="H1759" i="21"/>
  <c r="I1759" i="21" s="1"/>
  <c r="K1758" i="21"/>
  <c r="J1758" i="21"/>
  <c r="A1758" i="21" s="1"/>
  <c r="H1758" i="21"/>
  <c r="I1758" i="21" s="1"/>
  <c r="K1757" i="21"/>
  <c r="J1757" i="21"/>
  <c r="A1757" i="21" s="1"/>
  <c r="H1757" i="21"/>
  <c r="I1757" i="21" s="1"/>
  <c r="K1756" i="21"/>
  <c r="J1756" i="21"/>
  <c r="A1756" i="21" s="1"/>
  <c r="H1756" i="21"/>
  <c r="I1756" i="21" s="1"/>
  <c r="K1755" i="21"/>
  <c r="J1755" i="21"/>
  <c r="A1755" i="21" s="1"/>
  <c r="H1755" i="21"/>
  <c r="I1755" i="21" s="1"/>
  <c r="K1754" i="21"/>
  <c r="J1754" i="21"/>
  <c r="A1754" i="21" s="1"/>
  <c r="H1754" i="21"/>
  <c r="I1754" i="21" s="1"/>
  <c r="K1753" i="21"/>
  <c r="J1753" i="21"/>
  <c r="A1753" i="21" s="1"/>
  <c r="H1753" i="21"/>
  <c r="I1753" i="21" s="1"/>
  <c r="K1752" i="21"/>
  <c r="J1752" i="21"/>
  <c r="A1752" i="21" s="1"/>
  <c r="H1752" i="21"/>
  <c r="I1752" i="21" s="1"/>
  <c r="K1751" i="21"/>
  <c r="J1751" i="21"/>
  <c r="A1751" i="21" s="1"/>
  <c r="H1751" i="21"/>
  <c r="I1751" i="21" s="1"/>
  <c r="K1750" i="21"/>
  <c r="J1750" i="21"/>
  <c r="A1750" i="21" s="1"/>
  <c r="H1750" i="21"/>
  <c r="I1750" i="21" s="1"/>
  <c r="K1749" i="21"/>
  <c r="J1749" i="21"/>
  <c r="A1749" i="21" s="1"/>
  <c r="H1749" i="21"/>
  <c r="I1749" i="21" s="1"/>
  <c r="K1748" i="21"/>
  <c r="J1748" i="21"/>
  <c r="A1748" i="21" s="1"/>
  <c r="H1748" i="21"/>
  <c r="I1748" i="21" s="1"/>
  <c r="K1747" i="21"/>
  <c r="J1747" i="21"/>
  <c r="A1747" i="21" s="1"/>
  <c r="H1747" i="21"/>
  <c r="I1747" i="21" s="1"/>
  <c r="K1746" i="21"/>
  <c r="J1746" i="21"/>
  <c r="A1746" i="21" s="1"/>
  <c r="H1746" i="21"/>
  <c r="I1746" i="21" s="1"/>
  <c r="K1745" i="21"/>
  <c r="J1745" i="21"/>
  <c r="A1745" i="21" s="1"/>
  <c r="H1745" i="21"/>
  <c r="I1745" i="21" s="1"/>
  <c r="K1744" i="21"/>
  <c r="J1744" i="21"/>
  <c r="A1744" i="21" s="1"/>
  <c r="H1744" i="21"/>
  <c r="I1744" i="21" s="1"/>
  <c r="K1743" i="21"/>
  <c r="J1743" i="21"/>
  <c r="A1743" i="21" s="1"/>
  <c r="H1743" i="21"/>
  <c r="I1743" i="21" s="1"/>
  <c r="K1742" i="21"/>
  <c r="J1742" i="21"/>
  <c r="A1742" i="21" s="1"/>
  <c r="H1742" i="21"/>
  <c r="I1742" i="21" s="1"/>
  <c r="K1741" i="21"/>
  <c r="J1741" i="21"/>
  <c r="A1741" i="21" s="1"/>
  <c r="H1741" i="21"/>
  <c r="I1741" i="21" s="1"/>
  <c r="K1740" i="21"/>
  <c r="J1740" i="21"/>
  <c r="A1740" i="21" s="1"/>
  <c r="H1740" i="21"/>
  <c r="I1740" i="21" s="1"/>
  <c r="K1739" i="21"/>
  <c r="J1739" i="21"/>
  <c r="A1739" i="21" s="1"/>
  <c r="H1739" i="21"/>
  <c r="I1739" i="21" s="1"/>
  <c r="K1738" i="21"/>
  <c r="J1738" i="21"/>
  <c r="A1738" i="21" s="1"/>
  <c r="H1738" i="21"/>
  <c r="I1738" i="21" s="1"/>
  <c r="K1737" i="21"/>
  <c r="J1737" i="21"/>
  <c r="A1737" i="21" s="1"/>
  <c r="H1737" i="21"/>
  <c r="I1737" i="21" s="1"/>
  <c r="K1736" i="21"/>
  <c r="J1736" i="21"/>
  <c r="A1736" i="21" s="1"/>
  <c r="H1736" i="21"/>
  <c r="I1736" i="21" s="1"/>
  <c r="K1735" i="21"/>
  <c r="J1735" i="21"/>
  <c r="A1735" i="21" s="1"/>
  <c r="H1735" i="21"/>
  <c r="I1735" i="21" s="1"/>
  <c r="K1734" i="21"/>
  <c r="J1734" i="21"/>
  <c r="A1734" i="21" s="1"/>
  <c r="H1734" i="21"/>
  <c r="I1734" i="21" s="1"/>
  <c r="K1733" i="21"/>
  <c r="J1733" i="21"/>
  <c r="A1733" i="21" s="1"/>
  <c r="H1733" i="21"/>
  <c r="I1733" i="21" s="1"/>
  <c r="K1732" i="21"/>
  <c r="J1732" i="21"/>
  <c r="A1732" i="21" s="1"/>
  <c r="H1732" i="21"/>
  <c r="I1732" i="21" s="1"/>
  <c r="K1731" i="21"/>
  <c r="J1731" i="21"/>
  <c r="A1731" i="21" s="1"/>
  <c r="H1731" i="21"/>
  <c r="I1731" i="21" s="1"/>
  <c r="K1730" i="21"/>
  <c r="J1730" i="21"/>
  <c r="A1730" i="21" s="1"/>
  <c r="H1730" i="21"/>
  <c r="I1730" i="21" s="1"/>
  <c r="K1729" i="21"/>
  <c r="J1729" i="21"/>
  <c r="A1729" i="21" s="1"/>
  <c r="H1729" i="21"/>
  <c r="I1729" i="21" s="1"/>
  <c r="K1728" i="21"/>
  <c r="J1728" i="21"/>
  <c r="A1728" i="21" s="1"/>
  <c r="H1728" i="21"/>
  <c r="I1728" i="21" s="1"/>
  <c r="K1727" i="21"/>
  <c r="J1727" i="21"/>
  <c r="A1727" i="21" s="1"/>
  <c r="H1727" i="21"/>
  <c r="I1727" i="21" s="1"/>
  <c r="K1726" i="21"/>
  <c r="J1726" i="21"/>
  <c r="A1726" i="21" s="1"/>
  <c r="H1726" i="21"/>
  <c r="I1726" i="21" s="1"/>
  <c r="K1725" i="21"/>
  <c r="J1725" i="21"/>
  <c r="A1725" i="21" s="1"/>
  <c r="H1725" i="21"/>
  <c r="I1725" i="21" s="1"/>
  <c r="K1724" i="21"/>
  <c r="J1724" i="21"/>
  <c r="A1724" i="21" s="1"/>
  <c r="H1724" i="21"/>
  <c r="I1724" i="21" s="1"/>
  <c r="K1723" i="21"/>
  <c r="J1723" i="21"/>
  <c r="A1723" i="21" s="1"/>
  <c r="H1723" i="21"/>
  <c r="I1723" i="21" s="1"/>
  <c r="K1722" i="21"/>
  <c r="J1722" i="21"/>
  <c r="A1722" i="21" s="1"/>
  <c r="H1722" i="21"/>
  <c r="I1722" i="21" s="1"/>
  <c r="K1721" i="21"/>
  <c r="J1721" i="21"/>
  <c r="A1721" i="21" s="1"/>
  <c r="H1721" i="21"/>
  <c r="I1721" i="21" s="1"/>
  <c r="K1720" i="21"/>
  <c r="J1720" i="21"/>
  <c r="A1720" i="21" s="1"/>
  <c r="H1720" i="21"/>
  <c r="I1720" i="21" s="1"/>
  <c r="K1719" i="21"/>
  <c r="J1719" i="21"/>
  <c r="A1719" i="21" s="1"/>
  <c r="H1719" i="21"/>
  <c r="I1719" i="21" s="1"/>
  <c r="K1718" i="21"/>
  <c r="J1718" i="21"/>
  <c r="A1718" i="21" s="1"/>
  <c r="H1718" i="21"/>
  <c r="I1718" i="21" s="1"/>
  <c r="K1717" i="21"/>
  <c r="J1717" i="21"/>
  <c r="A1717" i="21" s="1"/>
  <c r="H1717" i="21"/>
  <c r="I1717" i="21" s="1"/>
  <c r="K1716" i="21"/>
  <c r="J1716" i="21"/>
  <c r="A1716" i="21" s="1"/>
  <c r="H1716" i="21"/>
  <c r="I1716" i="21" s="1"/>
  <c r="K1715" i="21"/>
  <c r="J1715" i="21"/>
  <c r="A1715" i="21" s="1"/>
  <c r="H1715" i="21"/>
  <c r="I1715" i="21" s="1"/>
  <c r="K1714" i="21"/>
  <c r="J1714" i="21"/>
  <c r="A1714" i="21" s="1"/>
  <c r="H1714" i="21"/>
  <c r="I1714" i="21" s="1"/>
  <c r="K1713" i="21"/>
  <c r="J1713" i="21"/>
  <c r="A1713" i="21" s="1"/>
  <c r="H1713" i="21"/>
  <c r="I1713" i="21" s="1"/>
  <c r="K1712" i="21"/>
  <c r="J1712" i="21"/>
  <c r="A1712" i="21" s="1"/>
  <c r="H1712" i="21"/>
  <c r="I1712" i="21" s="1"/>
  <c r="K1711" i="21"/>
  <c r="J1711" i="21"/>
  <c r="A1711" i="21" s="1"/>
  <c r="H1711" i="21"/>
  <c r="I1711" i="21" s="1"/>
  <c r="K1710" i="21"/>
  <c r="J1710" i="21"/>
  <c r="A1710" i="21" s="1"/>
  <c r="H1710" i="21"/>
  <c r="I1710" i="21" s="1"/>
  <c r="K1709" i="21"/>
  <c r="J1709" i="21"/>
  <c r="A1709" i="21" s="1"/>
  <c r="H1709" i="21"/>
  <c r="I1709" i="21" s="1"/>
  <c r="K1708" i="21"/>
  <c r="J1708" i="21"/>
  <c r="A1708" i="21" s="1"/>
  <c r="H1708" i="21"/>
  <c r="I1708" i="21" s="1"/>
  <c r="K1707" i="21"/>
  <c r="J1707" i="21"/>
  <c r="A1707" i="21" s="1"/>
  <c r="H1707" i="21"/>
  <c r="I1707" i="21" s="1"/>
  <c r="K1706" i="21"/>
  <c r="J1706" i="21"/>
  <c r="A1706" i="21" s="1"/>
  <c r="H1706" i="21"/>
  <c r="I1706" i="21" s="1"/>
  <c r="K1705" i="21"/>
  <c r="J1705" i="21"/>
  <c r="A1705" i="21" s="1"/>
  <c r="H1705" i="21"/>
  <c r="I1705" i="21" s="1"/>
  <c r="K1704" i="21"/>
  <c r="J1704" i="21"/>
  <c r="A1704" i="21" s="1"/>
  <c r="H1704" i="21"/>
  <c r="I1704" i="21" s="1"/>
  <c r="K1703" i="21"/>
  <c r="J1703" i="21"/>
  <c r="A1703" i="21" s="1"/>
  <c r="H1703" i="21"/>
  <c r="I1703" i="21" s="1"/>
  <c r="K1702" i="21"/>
  <c r="J1702" i="21"/>
  <c r="A1702" i="21" s="1"/>
  <c r="H1702" i="21"/>
  <c r="I1702" i="21" s="1"/>
  <c r="K1701" i="21"/>
  <c r="J1701" i="21"/>
  <c r="A1701" i="21" s="1"/>
  <c r="H1701" i="21"/>
  <c r="I1701" i="21" s="1"/>
  <c r="K1700" i="21"/>
  <c r="J1700" i="21"/>
  <c r="A1700" i="21" s="1"/>
  <c r="H1700" i="21"/>
  <c r="I1700" i="21" s="1"/>
  <c r="K1699" i="21"/>
  <c r="J1699" i="21"/>
  <c r="A1699" i="21" s="1"/>
  <c r="H1699" i="21"/>
  <c r="I1699" i="21" s="1"/>
  <c r="K1698" i="21"/>
  <c r="J1698" i="21"/>
  <c r="A1698" i="21" s="1"/>
  <c r="H1698" i="21"/>
  <c r="I1698" i="21" s="1"/>
  <c r="K1697" i="21"/>
  <c r="J1697" i="21"/>
  <c r="A1697" i="21" s="1"/>
  <c r="H1697" i="21"/>
  <c r="I1697" i="21" s="1"/>
  <c r="K1696" i="21"/>
  <c r="J1696" i="21"/>
  <c r="A1696" i="21" s="1"/>
  <c r="H1696" i="21"/>
  <c r="I1696" i="21" s="1"/>
  <c r="K1695" i="21"/>
  <c r="J1695" i="21"/>
  <c r="A1695" i="21" s="1"/>
  <c r="H1695" i="21"/>
  <c r="I1695" i="21" s="1"/>
  <c r="K1694" i="21"/>
  <c r="J1694" i="21"/>
  <c r="A1694" i="21" s="1"/>
  <c r="H1694" i="21"/>
  <c r="I1694" i="21" s="1"/>
  <c r="K1693" i="21"/>
  <c r="J1693" i="21"/>
  <c r="A1693" i="21" s="1"/>
  <c r="H1693" i="21"/>
  <c r="I1693" i="21" s="1"/>
  <c r="K1692" i="21"/>
  <c r="J1692" i="21"/>
  <c r="A1692" i="21" s="1"/>
  <c r="H1692" i="21"/>
  <c r="I1692" i="21" s="1"/>
  <c r="K1691" i="21"/>
  <c r="J1691" i="21"/>
  <c r="A1691" i="21" s="1"/>
  <c r="H1691" i="21"/>
  <c r="I1691" i="21" s="1"/>
  <c r="K1690" i="21"/>
  <c r="J1690" i="21"/>
  <c r="A1690" i="21" s="1"/>
  <c r="H1690" i="21"/>
  <c r="I1690" i="21" s="1"/>
  <c r="K1689" i="21"/>
  <c r="J1689" i="21"/>
  <c r="A1689" i="21" s="1"/>
  <c r="H1689" i="21"/>
  <c r="I1689" i="21" s="1"/>
  <c r="K1688" i="21"/>
  <c r="J1688" i="21"/>
  <c r="A1688" i="21" s="1"/>
  <c r="H1688" i="21"/>
  <c r="I1688" i="21" s="1"/>
  <c r="K1687" i="21"/>
  <c r="J1687" i="21"/>
  <c r="A1687" i="21" s="1"/>
  <c r="H1687" i="21"/>
  <c r="I1687" i="21" s="1"/>
  <c r="K1686" i="21"/>
  <c r="J1686" i="21"/>
  <c r="A1686" i="21" s="1"/>
  <c r="H1686" i="21"/>
  <c r="I1686" i="21" s="1"/>
  <c r="K1685" i="21"/>
  <c r="J1685" i="21"/>
  <c r="A1685" i="21" s="1"/>
  <c r="H1685" i="21"/>
  <c r="I1685" i="21" s="1"/>
  <c r="K1684" i="21"/>
  <c r="J1684" i="21"/>
  <c r="A1684" i="21" s="1"/>
  <c r="H1684" i="21"/>
  <c r="I1684" i="21" s="1"/>
  <c r="K1683" i="21"/>
  <c r="J1683" i="21"/>
  <c r="A1683" i="21" s="1"/>
  <c r="H1683" i="21"/>
  <c r="I1683" i="21" s="1"/>
  <c r="K1682" i="21"/>
  <c r="J1682" i="21"/>
  <c r="A1682" i="21" s="1"/>
  <c r="H1682" i="21"/>
  <c r="I1682" i="21" s="1"/>
  <c r="K1681" i="21"/>
  <c r="J1681" i="21"/>
  <c r="A1681" i="21" s="1"/>
  <c r="H1681" i="21"/>
  <c r="I1681" i="21" s="1"/>
  <c r="K1680" i="21"/>
  <c r="J1680" i="21"/>
  <c r="A1680" i="21" s="1"/>
  <c r="H1680" i="21"/>
  <c r="I1680" i="21" s="1"/>
  <c r="K1679" i="21"/>
  <c r="J1679" i="21"/>
  <c r="A1679" i="21" s="1"/>
  <c r="H1679" i="21"/>
  <c r="I1679" i="21" s="1"/>
  <c r="K1678" i="21"/>
  <c r="J1678" i="21"/>
  <c r="A1678" i="21" s="1"/>
  <c r="H1678" i="21"/>
  <c r="I1678" i="21" s="1"/>
  <c r="K1677" i="21"/>
  <c r="J1677" i="21"/>
  <c r="A1677" i="21" s="1"/>
  <c r="H1677" i="21"/>
  <c r="I1677" i="21" s="1"/>
  <c r="K1676" i="21"/>
  <c r="J1676" i="21"/>
  <c r="A1676" i="21" s="1"/>
  <c r="H1676" i="21"/>
  <c r="I1676" i="21" s="1"/>
  <c r="K1675" i="21"/>
  <c r="J1675" i="21"/>
  <c r="A1675" i="21" s="1"/>
  <c r="H1675" i="21"/>
  <c r="I1675" i="21" s="1"/>
  <c r="K1674" i="21"/>
  <c r="J1674" i="21"/>
  <c r="A1674" i="21" s="1"/>
  <c r="H1674" i="21"/>
  <c r="I1674" i="21" s="1"/>
  <c r="K1673" i="21"/>
  <c r="J1673" i="21"/>
  <c r="A1673" i="21" s="1"/>
  <c r="H1673" i="21"/>
  <c r="I1673" i="21" s="1"/>
  <c r="K1672" i="21"/>
  <c r="J1672" i="21"/>
  <c r="A1672" i="21" s="1"/>
  <c r="H1672" i="21"/>
  <c r="I1672" i="21" s="1"/>
  <c r="K1671" i="21"/>
  <c r="J1671" i="21"/>
  <c r="A1671" i="21" s="1"/>
  <c r="H1671" i="21"/>
  <c r="I1671" i="21" s="1"/>
  <c r="K1670" i="21"/>
  <c r="J1670" i="21"/>
  <c r="A1670" i="21" s="1"/>
  <c r="H1670" i="21"/>
  <c r="I1670" i="21" s="1"/>
  <c r="K1669" i="21"/>
  <c r="J1669" i="21"/>
  <c r="A1669" i="21" s="1"/>
  <c r="H1669" i="21"/>
  <c r="I1669" i="21" s="1"/>
  <c r="K1668" i="21"/>
  <c r="J1668" i="21"/>
  <c r="A1668" i="21" s="1"/>
  <c r="H1668" i="21"/>
  <c r="I1668" i="21" s="1"/>
  <c r="K1667" i="21"/>
  <c r="J1667" i="21"/>
  <c r="A1667" i="21" s="1"/>
  <c r="H1667" i="21"/>
  <c r="I1667" i="21" s="1"/>
  <c r="K1666" i="21"/>
  <c r="J1666" i="21"/>
  <c r="A1666" i="21" s="1"/>
  <c r="H1666" i="21"/>
  <c r="I1666" i="21" s="1"/>
  <c r="K1665" i="21"/>
  <c r="J1665" i="21"/>
  <c r="A1665" i="21" s="1"/>
  <c r="H1665" i="21"/>
  <c r="I1665" i="21" s="1"/>
  <c r="K1664" i="21"/>
  <c r="J1664" i="21"/>
  <c r="A1664" i="21" s="1"/>
  <c r="H1664" i="21"/>
  <c r="I1664" i="21" s="1"/>
  <c r="K1663" i="21"/>
  <c r="J1663" i="21"/>
  <c r="A1663" i="21" s="1"/>
  <c r="H1663" i="21"/>
  <c r="I1663" i="21" s="1"/>
  <c r="K1662" i="21"/>
  <c r="J1662" i="21"/>
  <c r="A1662" i="21" s="1"/>
  <c r="H1662" i="21"/>
  <c r="I1662" i="21" s="1"/>
  <c r="K1661" i="21"/>
  <c r="J1661" i="21"/>
  <c r="A1661" i="21" s="1"/>
  <c r="H1661" i="21"/>
  <c r="I1661" i="21" s="1"/>
  <c r="K1660" i="21"/>
  <c r="J1660" i="21"/>
  <c r="A1660" i="21" s="1"/>
  <c r="H1660" i="21"/>
  <c r="I1660" i="21" s="1"/>
  <c r="K1659" i="21"/>
  <c r="J1659" i="21"/>
  <c r="A1659" i="21" s="1"/>
  <c r="H1659" i="21"/>
  <c r="I1659" i="21" s="1"/>
  <c r="K1658" i="21"/>
  <c r="J1658" i="21"/>
  <c r="A1658" i="21" s="1"/>
  <c r="H1658" i="21"/>
  <c r="I1658" i="21" s="1"/>
  <c r="K1657" i="21"/>
  <c r="J1657" i="21"/>
  <c r="A1657" i="21" s="1"/>
  <c r="H1657" i="21"/>
  <c r="I1657" i="21" s="1"/>
  <c r="K1656" i="21"/>
  <c r="J1656" i="21"/>
  <c r="A1656" i="21" s="1"/>
  <c r="H1656" i="21"/>
  <c r="I1656" i="21" s="1"/>
  <c r="K1655" i="21"/>
  <c r="J1655" i="21"/>
  <c r="A1655" i="21" s="1"/>
  <c r="H1655" i="21"/>
  <c r="I1655" i="21" s="1"/>
  <c r="K1654" i="21"/>
  <c r="J1654" i="21"/>
  <c r="A1654" i="21" s="1"/>
  <c r="H1654" i="21"/>
  <c r="I1654" i="21" s="1"/>
  <c r="K1653" i="21"/>
  <c r="J1653" i="21"/>
  <c r="A1653" i="21" s="1"/>
  <c r="H1653" i="21"/>
  <c r="I1653" i="21" s="1"/>
  <c r="K1652" i="21"/>
  <c r="J1652" i="21"/>
  <c r="A1652" i="21" s="1"/>
  <c r="H1652" i="21"/>
  <c r="I1652" i="21" s="1"/>
  <c r="K1651" i="21"/>
  <c r="J1651" i="21"/>
  <c r="A1651" i="21" s="1"/>
  <c r="H1651" i="21"/>
  <c r="I1651" i="21" s="1"/>
  <c r="K1650" i="21"/>
  <c r="J1650" i="21"/>
  <c r="A1650" i="21" s="1"/>
  <c r="H1650" i="21"/>
  <c r="I1650" i="21" s="1"/>
  <c r="K1649" i="21"/>
  <c r="J1649" i="21"/>
  <c r="A1649" i="21" s="1"/>
  <c r="H1649" i="21"/>
  <c r="I1649" i="21" s="1"/>
  <c r="K1648" i="21"/>
  <c r="J1648" i="21"/>
  <c r="A1648" i="21" s="1"/>
  <c r="H1648" i="21"/>
  <c r="I1648" i="21" s="1"/>
  <c r="K1647" i="21"/>
  <c r="J1647" i="21"/>
  <c r="A1647" i="21" s="1"/>
  <c r="H1647" i="21"/>
  <c r="I1647" i="21" s="1"/>
  <c r="K1646" i="21"/>
  <c r="J1646" i="21"/>
  <c r="A1646" i="21" s="1"/>
  <c r="H1646" i="21"/>
  <c r="I1646" i="21" s="1"/>
  <c r="K1645" i="21"/>
  <c r="J1645" i="21"/>
  <c r="A1645" i="21" s="1"/>
  <c r="H1645" i="21"/>
  <c r="I1645" i="21" s="1"/>
  <c r="K1644" i="21"/>
  <c r="J1644" i="21"/>
  <c r="A1644" i="21" s="1"/>
  <c r="H1644" i="21"/>
  <c r="I1644" i="21" s="1"/>
  <c r="K1643" i="21"/>
  <c r="J1643" i="21"/>
  <c r="A1643" i="21" s="1"/>
  <c r="H1643" i="21"/>
  <c r="I1643" i="21" s="1"/>
  <c r="K1642" i="21"/>
  <c r="J1642" i="21"/>
  <c r="A1642" i="21" s="1"/>
  <c r="H1642" i="21"/>
  <c r="I1642" i="21" s="1"/>
  <c r="K1641" i="21"/>
  <c r="J1641" i="21"/>
  <c r="A1641" i="21" s="1"/>
  <c r="H1641" i="21"/>
  <c r="I1641" i="21" s="1"/>
  <c r="K1640" i="21"/>
  <c r="J1640" i="21"/>
  <c r="A1640" i="21" s="1"/>
  <c r="H1640" i="21"/>
  <c r="I1640" i="21" s="1"/>
  <c r="K1639" i="21"/>
  <c r="J1639" i="21"/>
  <c r="A1639" i="21" s="1"/>
  <c r="H1639" i="21"/>
  <c r="I1639" i="21" s="1"/>
  <c r="K1638" i="21"/>
  <c r="J1638" i="21"/>
  <c r="A1638" i="21" s="1"/>
  <c r="H1638" i="21"/>
  <c r="I1638" i="21" s="1"/>
  <c r="K1637" i="21"/>
  <c r="J1637" i="21"/>
  <c r="A1637" i="21" s="1"/>
  <c r="H1637" i="21"/>
  <c r="I1637" i="21" s="1"/>
  <c r="K1636" i="21"/>
  <c r="J1636" i="21"/>
  <c r="A1636" i="21" s="1"/>
  <c r="H1636" i="21"/>
  <c r="I1636" i="21" s="1"/>
  <c r="K1635" i="21"/>
  <c r="J1635" i="21"/>
  <c r="A1635" i="21" s="1"/>
  <c r="H1635" i="21"/>
  <c r="I1635" i="21" s="1"/>
  <c r="K1634" i="21"/>
  <c r="J1634" i="21"/>
  <c r="A1634" i="21" s="1"/>
  <c r="H1634" i="21"/>
  <c r="I1634" i="21" s="1"/>
  <c r="K1633" i="21"/>
  <c r="J1633" i="21"/>
  <c r="A1633" i="21" s="1"/>
  <c r="H1633" i="21"/>
  <c r="I1633" i="21" s="1"/>
  <c r="K1632" i="21"/>
  <c r="J1632" i="21"/>
  <c r="A1632" i="21" s="1"/>
  <c r="H1632" i="21"/>
  <c r="I1632" i="21" s="1"/>
  <c r="K1631" i="21"/>
  <c r="J1631" i="21"/>
  <c r="A1631" i="21" s="1"/>
  <c r="H1631" i="21"/>
  <c r="I1631" i="21" s="1"/>
  <c r="K1630" i="21"/>
  <c r="J1630" i="21"/>
  <c r="A1630" i="21" s="1"/>
  <c r="H1630" i="21"/>
  <c r="I1630" i="21" s="1"/>
  <c r="K1629" i="21"/>
  <c r="J1629" i="21"/>
  <c r="A1629" i="21" s="1"/>
  <c r="H1629" i="21"/>
  <c r="I1629" i="21" s="1"/>
  <c r="K1628" i="21"/>
  <c r="J1628" i="21"/>
  <c r="A1628" i="21" s="1"/>
  <c r="H1628" i="21"/>
  <c r="I1628" i="21" s="1"/>
  <c r="K1627" i="21"/>
  <c r="J1627" i="21"/>
  <c r="A1627" i="21" s="1"/>
  <c r="H1627" i="21"/>
  <c r="I1627" i="21" s="1"/>
  <c r="K1626" i="21"/>
  <c r="J1626" i="21"/>
  <c r="A1626" i="21" s="1"/>
  <c r="H1626" i="21"/>
  <c r="I1626" i="21" s="1"/>
  <c r="K1625" i="21"/>
  <c r="J1625" i="21"/>
  <c r="A1625" i="21" s="1"/>
  <c r="H1625" i="21"/>
  <c r="I1625" i="21" s="1"/>
  <c r="K1624" i="21"/>
  <c r="J1624" i="21"/>
  <c r="A1624" i="21" s="1"/>
  <c r="H1624" i="21"/>
  <c r="I1624" i="21" s="1"/>
  <c r="K1623" i="21"/>
  <c r="J1623" i="21"/>
  <c r="A1623" i="21" s="1"/>
  <c r="H1623" i="21"/>
  <c r="I1623" i="21" s="1"/>
  <c r="K1622" i="21"/>
  <c r="J1622" i="21"/>
  <c r="A1622" i="21" s="1"/>
  <c r="H1622" i="21"/>
  <c r="I1622" i="21" s="1"/>
  <c r="K1621" i="21"/>
  <c r="J1621" i="21"/>
  <c r="A1621" i="21" s="1"/>
  <c r="H1621" i="21"/>
  <c r="I1621" i="21" s="1"/>
  <c r="K1620" i="21"/>
  <c r="J1620" i="21"/>
  <c r="A1620" i="21" s="1"/>
  <c r="H1620" i="21"/>
  <c r="I1620" i="21" s="1"/>
  <c r="K1619" i="21"/>
  <c r="J1619" i="21"/>
  <c r="A1619" i="21" s="1"/>
  <c r="H1619" i="21"/>
  <c r="I1619" i="21" s="1"/>
  <c r="K1618" i="21"/>
  <c r="J1618" i="21"/>
  <c r="A1618" i="21" s="1"/>
  <c r="H1618" i="21"/>
  <c r="I1618" i="21" s="1"/>
  <c r="K1617" i="21"/>
  <c r="J1617" i="21"/>
  <c r="A1617" i="21" s="1"/>
  <c r="H1617" i="21"/>
  <c r="I1617" i="21" s="1"/>
  <c r="K1616" i="21"/>
  <c r="J1616" i="21"/>
  <c r="A1616" i="21" s="1"/>
  <c r="H1616" i="21"/>
  <c r="I1616" i="21" s="1"/>
  <c r="K1615" i="21"/>
  <c r="J1615" i="21"/>
  <c r="A1615" i="21" s="1"/>
  <c r="H1615" i="21"/>
  <c r="I1615" i="21" s="1"/>
  <c r="K1614" i="21"/>
  <c r="J1614" i="21"/>
  <c r="A1614" i="21" s="1"/>
  <c r="H1614" i="21"/>
  <c r="I1614" i="21" s="1"/>
  <c r="K1613" i="21"/>
  <c r="J1613" i="21"/>
  <c r="A1613" i="21" s="1"/>
  <c r="H1613" i="21"/>
  <c r="I1613" i="21" s="1"/>
  <c r="K1612" i="21"/>
  <c r="J1612" i="21"/>
  <c r="A1612" i="21" s="1"/>
  <c r="H1612" i="21"/>
  <c r="I1612" i="21" s="1"/>
  <c r="K1611" i="21"/>
  <c r="J1611" i="21"/>
  <c r="A1611" i="21" s="1"/>
  <c r="H1611" i="21"/>
  <c r="I1611" i="21" s="1"/>
  <c r="K1610" i="21"/>
  <c r="J1610" i="21"/>
  <c r="A1610" i="21" s="1"/>
  <c r="H1610" i="21"/>
  <c r="I1610" i="21" s="1"/>
  <c r="K1609" i="21"/>
  <c r="J1609" i="21"/>
  <c r="A1609" i="21" s="1"/>
  <c r="H1609" i="21"/>
  <c r="I1609" i="21" s="1"/>
  <c r="K1608" i="21"/>
  <c r="J1608" i="21"/>
  <c r="A1608" i="21" s="1"/>
  <c r="H1608" i="21"/>
  <c r="I1608" i="21" s="1"/>
  <c r="K1607" i="21"/>
  <c r="J1607" i="21"/>
  <c r="A1607" i="21" s="1"/>
  <c r="H1607" i="21"/>
  <c r="I1607" i="21" s="1"/>
  <c r="K1606" i="21"/>
  <c r="J1606" i="21"/>
  <c r="A1606" i="21" s="1"/>
  <c r="H1606" i="21"/>
  <c r="I1606" i="21" s="1"/>
  <c r="K1605" i="21"/>
  <c r="J1605" i="21"/>
  <c r="A1605" i="21" s="1"/>
  <c r="H1605" i="21"/>
  <c r="I1605" i="21" s="1"/>
  <c r="K1604" i="21"/>
  <c r="J1604" i="21"/>
  <c r="A1604" i="21" s="1"/>
  <c r="H1604" i="21"/>
  <c r="I1604" i="21" s="1"/>
  <c r="K1603" i="21"/>
  <c r="J1603" i="21"/>
  <c r="A1603" i="21" s="1"/>
  <c r="H1603" i="21"/>
  <c r="I1603" i="21" s="1"/>
  <c r="K1602" i="21"/>
  <c r="J1602" i="21"/>
  <c r="A1602" i="21" s="1"/>
  <c r="H1602" i="21"/>
  <c r="I1602" i="21" s="1"/>
  <c r="K1601" i="21"/>
  <c r="J1601" i="21"/>
  <c r="A1601" i="21" s="1"/>
  <c r="H1601" i="21"/>
  <c r="I1601" i="21" s="1"/>
  <c r="K1600" i="21"/>
  <c r="J1600" i="21"/>
  <c r="A1600" i="21" s="1"/>
  <c r="H1600" i="21"/>
  <c r="I1600" i="21" s="1"/>
  <c r="K1599" i="21"/>
  <c r="J1599" i="21"/>
  <c r="A1599" i="21" s="1"/>
  <c r="H1599" i="21"/>
  <c r="I1599" i="21" s="1"/>
  <c r="K1598" i="21"/>
  <c r="J1598" i="21"/>
  <c r="A1598" i="21" s="1"/>
  <c r="H1598" i="21"/>
  <c r="I1598" i="21" s="1"/>
  <c r="K1597" i="21"/>
  <c r="J1597" i="21"/>
  <c r="A1597" i="21" s="1"/>
  <c r="H1597" i="21"/>
  <c r="I1597" i="21" s="1"/>
  <c r="K1596" i="21"/>
  <c r="J1596" i="21"/>
  <c r="A1596" i="21" s="1"/>
  <c r="H1596" i="21"/>
  <c r="I1596" i="21" s="1"/>
  <c r="K1595" i="21"/>
  <c r="J1595" i="21"/>
  <c r="A1595" i="21" s="1"/>
  <c r="H1595" i="21"/>
  <c r="I1595" i="21" s="1"/>
  <c r="K1594" i="21"/>
  <c r="J1594" i="21"/>
  <c r="A1594" i="21" s="1"/>
  <c r="H1594" i="21"/>
  <c r="I1594" i="21" s="1"/>
  <c r="K1593" i="21"/>
  <c r="J1593" i="21"/>
  <c r="A1593" i="21" s="1"/>
  <c r="H1593" i="21"/>
  <c r="I1593" i="21" s="1"/>
  <c r="K1592" i="21"/>
  <c r="J1592" i="21"/>
  <c r="A1592" i="21" s="1"/>
  <c r="H1592" i="21"/>
  <c r="I1592" i="21" s="1"/>
  <c r="K1591" i="21"/>
  <c r="J1591" i="21"/>
  <c r="A1591" i="21" s="1"/>
  <c r="H1591" i="21"/>
  <c r="I1591" i="21" s="1"/>
  <c r="K1590" i="21"/>
  <c r="J1590" i="21"/>
  <c r="A1590" i="21" s="1"/>
  <c r="H1590" i="21"/>
  <c r="I1590" i="21" s="1"/>
  <c r="K1589" i="21"/>
  <c r="J1589" i="21"/>
  <c r="A1589" i="21" s="1"/>
  <c r="H1589" i="21"/>
  <c r="I1589" i="21" s="1"/>
  <c r="K1588" i="21"/>
  <c r="J1588" i="21"/>
  <c r="A1588" i="21" s="1"/>
  <c r="H1588" i="21"/>
  <c r="I1588" i="21" s="1"/>
  <c r="K1587" i="21"/>
  <c r="J1587" i="21"/>
  <c r="A1587" i="21" s="1"/>
  <c r="H1587" i="21"/>
  <c r="I1587" i="21" s="1"/>
  <c r="K1586" i="21"/>
  <c r="J1586" i="21"/>
  <c r="A1586" i="21" s="1"/>
  <c r="H1586" i="21"/>
  <c r="I1586" i="21" s="1"/>
  <c r="K1585" i="21"/>
  <c r="J1585" i="21"/>
  <c r="A1585" i="21" s="1"/>
  <c r="H1585" i="21"/>
  <c r="I1585" i="21" s="1"/>
  <c r="K1584" i="21"/>
  <c r="J1584" i="21"/>
  <c r="A1584" i="21" s="1"/>
  <c r="H1584" i="21"/>
  <c r="I1584" i="21" s="1"/>
  <c r="K1583" i="21"/>
  <c r="J1583" i="21"/>
  <c r="A1583" i="21" s="1"/>
  <c r="H1583" i="21"/>
  <c r="I1583" i="21" s="1"/>
  <c r="K1582" i="21"/>
  <c r="J1582" i="21"/>
  <c r="A1582" i="21" s="1"/>
  <c r="H1582" i="21"/>
  <c r="I1582" i="21" s="1"/>
  <c r="K1581" i="21"/>
  <c r="J1581" i="21"/>
  <c r="A1581" i="21" s="1"/>
  <c r="H1581" i="21"/>
  <c r="I1581" i="21" s="1"/>
  <c r="K1580" i="21"/>
  <c r="J1580" i="21"/>
  <c r="A1580" i="21" s="1"/>
  <c r="H1580" i="21"/>
  <c r="I1580" i="21" s="1"/>
  <c r="K1579" i="21"/>
  <c r="J1579" i="21"/>
  <c r="A1579" i="21" s="1"/>
  <c r="H1579" i="21"/>
  <c r="I1579" i="21" s="1"/>
  <c r="K1578" i="21"/>
  <c r="J1578" i="21"/>
  <c r="A1578" i="21" s="1"/>
  <c r="H1578" i="21"/>
  <c r="I1578" i="21" s="1"/>
  <c r="K1577" i="21"/>
  <c r="J1577" i="21"/>
  <c r="A1577" i="21" s="1"/>
  <c r="H1577" i="21"/>
  <c r="I1577" i="21" s="1"/>
  <c r="K1576" i="21"/>
  <c r="J1576" i="21"/>
  <c r="A1576" i="21" s="1"/>
  <c r="H1576" i="21"/>
  <c r="I1576" i="21" s="1"/>
  <c r="K1575" i="21"/>
  <c r="J1575" i="21"/>
  <c r="A1575" i="21" s="1"/>
  <c r="H1575" i="21"/>
  <c r="I1575" i="21" s="1"/>
  <c r="K1574" i="21"/>
  <c r="J1574" i="21"/>
  <c r="A1574" i="21" s="1"/>
  <c r="H1574" i="21"/>
  <c r="I1574" i="21" s="1"/>
  <c r="K1573" i="21"/>
  <c r="J1573" i="21"/>
  <c r="A1573" i="21" s="1"/>
  <c r="H1573" i="21"/>
  <c r="I1573" i="21" s="1"/>
  <c r="K1572" i="21"/>
  <c r="J1572" i="21"/>
  <c r="A1572" i="21" s="1"/>
  <c r="H1572" i="21"/>
  <c r="I1572" i="21" s="1"/>
  <c r="K1571" i="21"/>
  <c r="J1571" i="21"/>
  <c r="A1571" i="21" s="1"/>
  <c r="H1571" i="21"/>
  <c r="I1571" i="21" s="1"/>
  <c r="K1570" i="21"/>
  <c r="J1570" i="21"/>
  <c r="A1570" i="21" s="1"/>
  <c r="H1570" i="21"/>
  <c r="I1570" i="21" s="1"/>
  <c r="K1569" i="21"/>
  <c r="J1569" i="21"/>
  <c r="A1569" i="21" s="1"/>
  <c r="H1569" i="21"/>
  <c r="I1569" i="21" s="1"/>
  <c r="K1568" i="21"/>
  <c r="J1568" i="21"/>
  <c r="A1568" i="21" s="1"/>
  <c r="H1568" i="21"/>
  <c r="I1568" i="21" s="1"/>
  <c r="K1567" i="21"/>
  <c r="J1567" i="21"/>
  <c r="A1567" i="21" s="1"/>
  <c r="H1567" i="21"/>
  <c r="I1567" i="21" s="1"/>
  <c r="K1566" i="21"/>
  <c r="J1566" i="21"/>
  <c r="A1566" i="21" s="1"/>
  <c r="H1566" i="21"/>
  <c r="I1566" i="21" s="1"/>
  <c r="K1565" i="21"/>
  <c r="J1565" i="21"/>
  <c r="A1565" i="21" s="1"/>
  <c r="H1565" i="21"/>
  <c r="I1565" i="21" s="1"/>
  <c r="K1564" i="21"/>
  <c r="J1564" i="21"/>
  <c r="A1564" i="21" s="1"/>
  <c r="H1564" i="21"/>
  <c r="I1564" i="21" s="1"/>
  <c r="K1563" i="21"/>
  <c r="J1563" i="21"/>
  <c r="A1563" i="21" s="1"/>
  <c r="H1563" i="21"/>
  <c r="I1563" i="21" s="1"/>
  <c r="K1562" i="21"/>
  <c r="J1562" i="21"/>
  <c r="A1562" i="21" s="1"/>
  <c r="H1562" i="21"/>
  <c r="I1562" i="21" s="1"/>
  <c r="K1561" i="21"/>
  <c r="J1561" i="21"/>
  <c r="A1561" i="21" s="1"/>
  <c r="H1561" i="21"/>
  <c r="I1561" i="21" s="1"/>
  <c r="K1560" i="21"/>
  <c r="J1560" i="21"/>
  <c r="A1560" i="21" s="1"/>
  <c r="H1560" i="21"/>
  <c r="I1560" i="21" s="1"/>
  <c r="K1559" i="21"/>
  <c r="J1559" i="21"/>
  <c r="A1559" i="21" s="1"/>
  <c r="H1559" i="21"/>
  <c r="I1559" i="21" s="1"/>
  <c r="K1558" i="21"/>
  <c r="J1558" i="21"/>
  <c r="A1558" i="21" s="1"/>
  <c r="H1558" i="21"/>
  <c r="I1558" i="21" s="1"/>
  <c r="K1557" i="21"/>
  <c r="J1557" i="21"/>
  <c r="A1557" i="21" s="1"/>
  <c r="H1557" i="21"/>
  <c r="I1557" i="21" s="1"/>
  <c r="K1556" i="21"/>
  <c r="J1556" i="21"/>
  <c r="A1556" i="21" s="1"/>
  <c r="H1556" i="21"/>
  <c r="I1556" i="21" s="1"/>
  <c r="K1555" i="21"/>
  <c r="J1555" i="21"/>
  <c r="A1555" i="21" s="1"/>
  <c r="H1555" i="21"/>
  <c r="I1555" i="21" s="1"/>
  <c r="K1554" i="21"/>
  <c r="J1554" i="21"/>
  <c r="A1554" i="21" s="1"/>
  <c r="H1554" i="21"/>
  <c r="I1554" i="21" s="1"/>
  <c r="K1553" i="21"/>
  <c r="J1553" i="21"/>
  <c r="A1553" i="21" s="1"/>
  <c r="H1553" i="21"/>
  <c r="I1553" i="21" s="1"/>
  <c r="K1552" i="21"/>
  <c r="J1552" i="21"/>
  <c r="A1552" i="21" s="1"/>
  <c r="H1552" i="21"/>
  <c r="I1552" i="21" s="1"/>
  <c r="K1551" i="21"/>
  <c r="J1551" i="21"/>
  <c r="A1551" i="21" s="1"/>
  <c r="H1551" i="21"/>
  <c r="I1551" i="21" s="1"/>
  <c r="K1550" i="21"/>
  <c r="J1550" i="21"/>
  <c r="A1550" i="21" s="1"/>
  <c r="H1550" i="21"/>
  <c r="I1550" i="21" s="1"/>
  <c r="K1549" i="21"/>
  <c r="J1549" i="21"/>
  <c r="A1549" i="21" s="1"/>
  <c r="H1549" i="21"/>
  <c r="I1549" i="21" s="1"/>
  <c r="K1548" i="21"/>
  <c r="J1548" i="21"/>
  <c r="A1548" i="21" s="1"/>
  <c r="H1548" i="21"/>
  <c r="I1548" i="21" s="1"/>
  <c r="K1547" i="21"/>
  <c r="J1547" i="21"/>
  <c r="A1547" i="21" s="1"/>
  <c r="H1547" i="21"/>
  <c r="I1547" i="21" s="1"/>
  <c r="K1546" i="21"/>
  <c r="J1546" i="21"/>
  <c r="A1546" i="21" s="1"/>
  <c r="H1546" i="21"/>
  <c r="I1546" i="21" s="1"/>
  <c r="K1545" i="21"/>
  <c r="J1545" i="21"/>
  <c r="A1545" i="21" s="1"/>
  <c r="H1545" i="21"/>
  <c r="I1545" i="21" s="1"/>
  <c r="K1544" i="21"/>
  <c r="J1544" i="21"/>
  <c r="A1544" i="21" s="1"/>
  <c r="H1544" i="21"/>
  <c r="I1544" i="21" s="1"/>
  <c r="K1543" i="21"/>
  <c r="J1543" i="21"/>
  <c r="A1543" i="21" s="1"/>
  <c r="H1543" i="21"/>
  <c r="I1543" i="21" s="1"/>
  <c r="K1542" i="21"/>
  <c r="J1542" i="21"/>
  <c r="A1542" i="21" s="1"/>
  <c r="H1542" i="21"/>
  <c r="I1542" i="21" s="1"/>
  <c r="K1541" i="21"/>
  <c r="J1541" i="21"/>
  <c r="A1541" i="21" s="1"/>
  <c r="H1541" i="21"/>
  <c r="I1541" i="21" s="1"/>
  <c r="K1540" i="21"/>
  <c r="J1540" i="21"/>
  <c r="A1540" i="21" s="1"/>
  <c r="H1540" i="21"/>
  <c r="I1540" i="21" s="1"/>
  <c r="K1539" i="21"/>
  <c r="J1539" i="21"/>
  <c r="A1539" i="21" s="1"/>
  <c r="H1539" i="21"/>
  <c r="I1539" i="21" s="1"/>
  <c r="K1538" i="21"/>
  <c r="J1538" i="21"/>
  <c r="A1538" i="21" s="1"/>
  <c r="H1538" i="21"/>
  <c r="I1538" i="21" s="1"/>
  <c r="K1537" i="21"/>
  <c r="J1537" i="21"/>
  <c r="A1537" i="21" s="1"/>
  <c r="H1537" i="21"/>
  <c r="I1537" i="21" s="1"/>
  <c r="K1536" i="21"/>
  <c r="J1536" i="21"/>
  <c r="A1536" i="21" s="1"/>
  <c r="H1536" i="21"/>
  <c r="I1536" i="21" s="1"/>
  <c r="K1535" i="21"/>
  <c r="J1535" i="21"/>
  <c r="A1535" i="21" s="1"/>
  <c r="H1535" i="21"/>
  <c r="I1535" i="21" s="1"/>
  <c r="K1534" i="21"/>
  <c r="J1534" i="21"/>
  <c r="A1534" i="21" s="1"/>
  <c r="H1534" i="21"/>
  <c r="I1534" i="21" s="1"/>
  <c r="K1533" i="21"/>
  <c r="J1533" i="21"/>
  <c r="A1533" i="21" s="1"/>
  <c r="H1533" i="21"/>
  <c r="I1533" i="21" s="1"/>
  <c r="K1532" i="21"/>
  <c r="J1532" i="21"/>
  <c r="A1532" i="21" s="1"/>
  <c r="H1532" i="21"/>
  <c r="I1532" i="21" s="1"/>
  <c r="K1531" i="21"/>
  <c r="J1531" i="21"/>
  <c r="A1531" i="21" s="1"/>
  <c r="H1531" i="21"/>
  <c r="I1531" i="21" s="1"/>
  <c r="K1530" i="21"/>
  <c r="J1530" i="21"/>
  <c r="A1530" i="21" s="1"/>
  <c r="H1530" i="21"/>
  <c r="I1530" i="21" s="1"/>
  <c r="K1529" i="21"/>
  <c r="J1529" i="21"/>
  <c r="A1529" i="21" s="1"/>
  <c r="H1529" i="21"/>
  <c r="I1529" i="21" s="1"/>
  <c r="K1528" i="21"/>
  <c r="J1528" i="21"/>
  <c r="A1528" i="21" s="1"/>
  <c r="H1528" i="21"/>
  <c r="I1528" i="21" s="1"/>
  <c r="K1527" i="21"/>
  <c r="J1527" i="21"/>
  <c r="A1527" i="21" s="1"/>
  <c r="H1527" i="21"/>
  <c r="I1527" i="21" s="1"/>
  <c r="K1526" i="21"/>
  <c r="J1526" i="21"/>
  <c r="A1526" i="21" s="1"/>
  <c r="H1526" i="21"/>
  <c r="I1526" i="21" s="1"/>
  <c r="K1525" i="21"/>
  <c r="J1525" i="21"/>
  <c r="A1525" i="21" s="1"/>
  <c r="H1525" i="21"/>
  <c r="I1525" i="21" s="1"/>
  <c r="K1524" i="21"/>
  <c r="J1524" i="21"/>
  <c r="A1524" i="21" s="1"/>
  <c r="H1524" i="21"/>
  <c r="I1524" i="21" s="1"/>
  <c r="K1523" i="21"/>
  <c r="J1523" i="21"/>
  <c r="A1523" i="21" s="1"/>
  <c r="H1523" i="21"/>
  <c r="I1523" i="21" s="1"/>
  <c r="K1522" i="21"/>
  <c r="J1522" i="21"/>
  <c r="A1522" i="21" s="1"/>
  <c r="H1522" i="21"/>
  <c r="I1522" i="21" s="1"/>
  <c r="K1521" i="21"/>
  <c r="J1521" i="21"/>
  <c r="A1521" i="21" s="1"/>
  <c r="H1521" i="21"/>
  <c r="I1521" i="21" s="1"/>
  <c r="K1520" i="21"/>
  <c r="J1520" i="21"/>
  <c r="A1520" i="21" s="1"/>
  <c r="H1520" i="21"/>
  <c r="I1520" i="21" s="1"/>
  <c r="K1519" i="21"/>
  <c r="J1519" i="21"/>
  <c r="A1519" i="21" s="1"/>
  <c r="H1519" i="21"/>
  <c r="I1519" i="21" s="1"/>
  <c r="K1518" i="21"/>
  <c r="J1518" i="21"/>
  <c r="A1518" i="21" s="1"/>
  <c r="H1518" i="21"/>
  <c r="I1518" i="21" s="1"/>
  <c r="K1517" i="21"/>
  <c r="J1517" i="21"/>
  <c r="A1517" i="21" s="1"/>
  <c r="H1517" i="21"/>
  <c r="I1517" i="21" s="1"/>
  <c r="K1516" i="21"/>
  <c r="J1516" i="21"/>
  <c r="A1516" i="21" s="1"/>
  <c r="H1516" i="21"/>
  <c r="I1516" i="21" s="1"/>
  <c r="K1515" i="21"/>
  <c r="J1515" i="21"/>
  <c r="A1515" i="21" s="1"/>
  <c r="H1515" i="21"/>
  <c r="I1515" i="21" s="1"/>
  <c r="K1514" i="21"/>
  <c r="J1514" i="21"/>
  <c r="A1514" i="21" s="1"/>
  <c r="H1514" i="21"/>
  <c r="I1514" i="21" s="1"/>
  <c r="K1513" i="21"/>
  <c r="J1513" i="21"/>
  <c r="A1513" i="21" s="1"/>
  <c r="H1513" i="21"/>
  <c r="I1513" i="21" s="1"/>
  <c r="K1512" i="21"/>
  <c r="J1512" i="21"/>
  <c r="A1512" i="21" s="1"/>
  <c r="H1512" i="21"/>
  <c r="I1512" i="21" s="1"/>
  <c r="K1511" i="21"/>
  <c r="J1511" i="21"/>
  <c r="A1511" i="21" s="1"/>
  <c r="H1511" i="21"/>
  <c r="I1511" i="21" s="1"/>
  <c r="K1510" i="21"/>
  <c r="J1510" i="21"/>
  <c r="A1510" i="21" s="1"/>
  <c r="H1510" i="21"/>
  <c r="I1510" i="21" s="1"/>
  <c r="K1509" i="21"/>
  <c r="J1509" i="21"/>
  <c r="A1509" i="21" s="1"/>
  <c r="H1509" i="21"/>
  <c r="I1509" i="21" s="1"/>
  <c r="K1508" i="21"/>
  <c r="J1508" i="21"/>
  <c r="A1508" i="21" s="1"/>
  <c r="H1508" i="21"/>
  <c r="I1508" i="21" s="1"/>
  <c r="K1507" i="21"/>
  <c r="J1507" i="21"/>
  <c r="A1507" i="21" s="1"/>
  <c r="H1507" i="21"/>
  <c r="I1507" i="21" s="1"/>
  <c r="K1506" i="21"/>
  <c r="J1506" i="21"/>
  <c r="A1506" i="21" s="1"/>
  <c r="H1506" i="21"/>
  <c r="I1506" i="21" s="1"/>
  <c r="K1505" i="21"/>
  <c r="J1505" i="21"/>
  <c r="A1505" i="21" s="1"/>
  <c r="H1505" i="21"/>
  <c r="I1505" i="21" s="1"/>
  <c r="K1504" i="21"/>
  <c r="J1504" i="21"/>
  <c r="A1504" i="21" s="1"/>
  <c r="H1504" i="21"/>
  <c r="I1504" i="21" s="1"/>
  <c r="K1503" i="21"/>
  <c r="J1503" i="21"/>
  <c r="A1503" i="21" s="1"/>
  <c r="H1503" i="21"/>
  <c r="I1503" i="21" s="1"/>
  <c r="K1502" i="21"/>
  <c r="J1502" i="21"/>
  <c r="A1502" i="21" s="1"/>
  <c r="H1502" i="21"/>
  <c r="I1502" i="21" s="1"/>
  <c r="K1501" i="21"/>
  <c r="J1501" i="21"/>
  <c r="A1501" i="21" s="1"/>
  <c r="H1501" i="21"/>
  <c r="I1501" i="21" s="1"/>
  <c r="K1500" i="21"/>
  <c r="J1500" i="21"/>
  <c r="A1500" i="21" s="1"/>
  <c r="H1500" i="21"/>
  <c r="I1500" i="21" s="1"/>
  <c r="K1499" i="21"/>
  <c r="J1499" i="21"/>
  <c r="A1499" i="21" s="1"/>
  <c r="H1499" i="21"/>
  <c r="I1499" i="21" s="1"/>
  <c r="K1498" i="21"/>
  <c r="J1498" i="21"/>
  <c r="A1498" i="21" s="1"/>
  <c r="H1498" i="21"/>
  <c r="I1498" i="21" s="1"/>
  <c r="K1497" i="21"/>
  <c r="J1497" i="21"/>
  <c r="A1497" i="21" s="1"/>
  <c r="H1497" i="21"/>
  <c r="I1497" i="21" s="1"/>
  <c r="K1496" i="21"/>
  <c r="J1496" i="21"/>
  <c r="A1496" i="21" s="1"/>
  <c r="H1496" i="21"/>
  <c r="I1496" i="21" s="1"/>
  <c r="K1495" i="21"/>
  <c r="J1495" i="21"/>
  <c r="A1495" i="21" s="1"/>
  <c r="H1495" i="21"/>
  <c r="I1495" i="21" s="1"/>
  <c r="K1494" i="21"/>
  <c r="J1494" i="21"/>
  <c r="A1494" i="21" s="1"/>
  <c r="H1494" i="21"/>
  <c r="I1494" i="21" s="1"/>
  <c r="K1493" i="21"/>
  <c r="J1493" i="21"/>
  <c r="A1493" i="21" s="1"/>
  <c r="H1493" i="21"/>
  <c r="I1493" i="21" s="1"/>
  <c r="K1492" i="21"/>
  <c r="J1492" i="21"/>
  <c r="A1492" i="21" s="1"/>
  <c r="H1492" i="21"/>
  <c r="I1492" i="21" s="1"/>
  <c r="K1491" i="21"/>
  <c r="J1491" i="21"/>
  <c r="A1491" i="21" s="1"/>
  <c r="H1491" i="21"/>
  <c r="I1491" i="21" s="1"/>
  <c r="K1490" i="21"/>
  <c r="J1490" i="21"/>
  <c r="A1490" i="21" s="1"/>
  <c r="H1490" i="21"/>
  <c r="I1490" i="21" s="1"/>
  <c r="K1489" i="21"/>
  <c r="J1489" i="21"/>
  <c r="A1489" i="21" s="1"/>
  <c r="H1489" i="21"/>
  <c r="I1489" i="21" s="1"/>
  <c r="K1488" i="21"/>
  <c r="J1488" i="21"/>
  <c r="A1488" i="21" s="1"/>
  <c r="H1488" i="21"/>
  <c r="I1488" i="21" s="1"/>
  <c r="K1487" i="21"/>
  <c r="J1487" i="21"/>
  <c r="A1487" i="21" s="1"/>
  <c r="H1487" i="21"/>
  <c r="I1487" i="21" s="1"/>
  <c r="K1486" i="21"/>
  <c r="J1486" i="21"/>
  <c r="A1486" i="21" s="1"/>
  <c r="H1486" i="21"/>
  <c r="I1486" i="21" s="1"/>
  <c r="K1485" i="21"/>
  <c r="J1485" i="21"/>
  <c r="A1485" i="21" s="1"/>
  <c r="H1485" i="21"/>
  <c r="I1485" i="21" s="1"/>
  <c r="K1484" i="21"/>
  <c r="J1484" i="21"/>
  <c r="A1484" i="21" s="1"/>
  <c r="H1484" i="21"/>
  <c r="I1484" i="21" s="1"/>
  <c r="K1483" i="21"/>
  <c r="J1483" i="21"/>
  <c r="A1483" i="21" s="1"/>
  <c r="H1483" i="21"/>
  <c r="I1483" i="21" s="1"/>
  <c r="K1482" i="21"/>
  <c r="J1482" i="21"/>
  <c r="A1482" i="21" s="1"/>
  <c r="H1482" i="21"/>
  <c r="I1482" i="21" s="1"/>
  <c r="K1481" i="21"/>
  <c r="J1481" i="21"/>
  <c r="A1481" i="21" s="1"/>
  <c r="H1481" i="21"/>
  <c r="I1481" i="21" s="1"/>
  <c r="K1480" i="21"/>
  <c r="J1480" i="21"/>
  <c r="A1480" i="21" s="1"/>
  <c r="H1480" i="21"/>
  <c r="I1480" i="21" s="1"/>
  <c r="K1479" i="21"/>
  <c r="J1479" i="21"/>
  <c r="A1479" i="21" s="1"/>
  <c r="H1479" i="21"/>
  <c r="I1479" i="21" s="1"/>
  <c r="K1478" i="21"/>
  <c r="J1478" i="21"/>
  <c r="A1478" i="21" s="1"/>
  <c r="H1478" i="21"/>
  <c r="I1478" i="21" s="1"/>
  <c r="K1477" i="21"/>
  <c r="J1477" i="21"/>
  <c r="A1477" i="21" s="1"/>
  <c r="H1477" i="21"/>
  <c r="I1477" i="21" s="1"/>
  <c r="K1476" i="21"/>
  <c r="J1476" i="21"/>
  <c r="A1476" i="21" s="1"/>
  <c r="H1476" i="21"/>
  <c r="I1476" i="21" s="1"/>
  <c r="K1475" i="21"/>
  <c r="J1475" i="21"/>
  <c r="A1475" i="21" s="1"/>
  <c r="H1475" i="21"/>
  <c r="I1475" i="21" s="1"/>
  <c r="K1474" i="21"/>
  <c r="J1474" i="21"/>
  <c r="A1474" i="21" s="1"/>
  <c r="H1474" i="21"/>
  <c r="I1474" i="21" s="1"/>
  <c r="K1473" i="21"/>
  <c r="J1473" i="21"/>
  <c r="A1473" i="21" s="1"/>
  <c r="H1473" i="21"/>
  <c r="I1473" i="21" s="1"/>
  <c r="K1472" i="21"/>
  <c r="J1472" i="21"/>
  <c r="A1472" i="21" s="1"/>
  <c r="H1472" i="21"/>
  <c r="I1472" i="21" s="1"/>
  <c r="K1471" i="21"/>
  <c r="J1471" i="21"/>
  <c r="A1471" i="21" s="1"/>
  <c r="H1471" i="21"/>
  <c r="I1471" i="21" s="1"/>
  <c r="K1470" i="21"/>
  <c r="J1470" i="21"/>
  <c r="A1470" i="21" s="1"/>
  <c r="H1470" i="21"/>
  <c r="I1470" i="21" s="1"/>
  <c r="K1469" i="21"/>
  <c r="J1469" i="21"/>
  <c r="A1469" i="21" s="1"/>
  <c r="H1469" i="21"/>
  <c r="I1469" i="21" s="1"/>
  <c r="K1468" i="21"/>
  <c r="J1468" i="21"/>
  <c r="A1468" i="21" s="1"/>
  <c r="H1468" i="21"/>
  <c r="I1468" i="21" s="1"/>
  <c r="K1467" i="21"/>
  <c r="J1467" i="21"/>
  <c r="A1467" i="21" s="1"/>
  <c r="H1467" i="21"/>
  <c r="I1467" i="21" s="1"/>
  <c r="K1466" i="21"/>
  <c r="J1466" i="21"/>
  <c r="A1466" i="21" s="1"/>
  <c r="H1466" i="21"/>
  <c r="I1466" i="21" s="1"/>
  <c r="K1465" i="21"/>
  <c r="J1465" i="21"/>
  <c r="A1465" i="21" s="1"/>
  <c r="H1465" i="21"/>
  <c r="I1465" i="21" s="1"/>
  <c r="K1464" i="21"/>
  <c r="J1464" i="21"/>
  <c r="A1464" i="21" s="1"/>
  <c r="H1464" i="21"/>
  <c r="I1464" i="21" s="1"/>
  <c r="K1463" i="21"/>
  <c r="J1463" i="21"/>
  <c r="A1463" i="21" s="1"/>
  <c r="H1463" i="21"/>
  <c r="I1463" i="21" s="1"/>
  <c r="K1462" i="21"/>
  <c r="J1462" i="21"/>
  <c r="A1462" i="21" s="1"/>
  <c r="H1462" i="21"/>
  <c r="I1462" i="21" s="1"/>
  <c r="K1461" i="21"/>
  <c r="J1461" i="21"/>
  <c r="A1461" i="21" s="1"/>
  <c r="H1461" i="21"/>
  <c r="I1461" i="21" s="1"/>
  <c r="K1460" i="21"/>
  <c r="J1460" i="21"/>
  <c r="A1460" i="21" s="1"/>
  <c r="H1460" i="21"/>
  <c r="I1460" i="21" s="1"/>
  <c r="K1459" i="21"/>
  <c r="J1459" i="21"/>
  <c r="A1459" i="21" s="1"/>
  <c r="H1459" i="21"/>
  <c r="I1459" i="21" s="1"/>
  <c r="K1458" i="21"/>
  <c r="J1458" i="21"/>
  <c r="A1458" i="21" s="1"/>
  <c r="H1458" i="21"/>
  <c r="I1458" i="21" s="1"/>
  <c r="K1457" i="21"/>
  <c r="J1457" i="21"/>
  <c r="A1457" i="21" s="1"/>
  <c r="H1457" i="21"/>
  <c r="I1457" i="21" s="1"/>
  <c r="K1456" i="21"/>
  <c r="J1456" i="21"/>
  <c r="A1456" i="21" s="1"/>
  <c r="H1456" i="21"/>
  <c r="I1456" i="21" s="1"/>
  <c r="K1455" i="21"/>
  <c r="J1455" i="21"/>
  <c r="A1455" i="21" s="1"/>
  <c r="H1455" i="21"/>
  <c r="I1455" i="21" s="1"/>
  <c r="K1454" i="21"/>
  <c r="J1454" i="21"/>
  <c r="A1454" i="21" s="1"/>
  <c r="H1454" i="21"/>
  <c r="I1454" i="21" s="1"/>
  <c r="K1453" i="21"/>
  <c r="J1453" i="21"/>
  <c r="A1453" i="21" s="1"/>
  <c r="H1453" i="21"/>
  <c r="I1453" i="21" s="1"/>
  <c r="K1452" i="21"/>
  <c r="J1452" i="21"/>
  <c r="A1452" i="21" s="1"/>
  <c r="H1452" i="21"/>
  <c r="I1452" i="21" s="1"/>
  <c r="K1451" i="21"/>
  <c r="J1451" i="21"/>
  <c r="A1451" i="21" s="1"/>
  <c r="H1451" i="21"/>
  <c r="I1451" i="21" s="1"/>
  <c r="K1450" i="21"/>
  <c r="J1450" i="21"/>
  <c r="A1450" i="21" s="1"/>
  <c r="H1450" i="21"/>
  <c r="I1450" i="21" s="1"/>
  <c r="K1449" i="21"/>
  <c r="J1449" i="21"/>
  <c r="A1449" i="21" s="1"/>
  <c r="H1449" i="21"/>
  <c r="I1449" i="21" s="1"/>
  <c r="K1448" i="21"/>
  <c r="J1448" i="21"/>
  <c r="A1448" i="21" s="1"/>
  <c r="H1448" i="21"/>
  <c r="I1448" i="21" s="1"/>
  <c r="K1447" i="21"/>
  <c r="J1447" i="21"/>
  <c r="A1447" i="21" s="1"/>
  <c r="H1447" i="21"/>
  <c r="I1447" i="21" s="1"/>
  <c r="K1446" i="21"/>
  <c r="J1446" i="21"/>
  <c r="A1446" i="21" s="1"/>
  <c r="H1446" i="21"/>
  <c r="I1446" i="21" s="1"/>
  <c r="K1445" i="21"/>
  <c r="J1445" i="21"/>
  <c r="A1445" i="21" s="1"/>
  <c r="H1445" i="21"/>
  <c r="I1445" i="21" s="1"/>
  <c r="K1444" i="21"/>
  <c r="J1444" i="21"/>
  <c r="A1444" i="21" s="1"/>
  <c r="H1444" i="21"/>
  <c r="I1444" i="21" s="1"/>
  <c r="K1443" i="21"/>
  <c r="J1443" i="21"/>
  <c r="A1443" i="21" s="1"/>
  <c r="H1443" i="21"/>
  <c r="I1443" i="21" s="1"/>
  <c r="K1442" i="21"/>
  <c r="J1442" i="21"/>
  <c r="A1442" i="21" s="1"/>
  <c r="H1442" i="21"/>
  <c r="I1442" i="21" s="1"/>
  <c r="K1441" i="21"/>
  <c r="J1441" i="21"/>
  <c r="A1441" i="21" s="1"/>
  <c r="H1441" i="21"/>
  <c r="I1441" i="21" s="1"/>
  <c r="K1440" i="21"/>
  <c r="J1440" i="21"/>
  <c r="A1440" i="21" s="1"/>
  <c r="H1440" i="21"/>
  <c r="I1440" i="21" s="1"/>
  <c r="K1439" i="21"/>
  <c r="J1439" i="21"/>
  <c r="A1439" i="21" s="1"/>
  <c r="H1439" i="21"/>
  <c r="I1439" i="21" s="1"/>
  <c r="K1438" i="21"/>
  <c r="J1438" i="21"/>
  <c r="A1438" i="21" s="1"/>
  <c r="H1438" i="21"/>
  <c r="I1438" i="21" s="1"/>
  <c r="K1437" i="21"/>
  <c r="J1437" i="21"/>
  <c r="A1437" i="21" s="1"/>
  <c r="H1437" i="21"/>
  <c r="I1437" i="21" s="1"/>
  <c r="K1436" i="21"/>
  <c r="J1436" i="21"/>
  <c r="A1436" i="21" s="1"/>
  <c r="H1436" i="21"/>
  <c r="I1436" i="21" s="1"/>
  <c r="K1435" i="21"/>
  <c r="J1435" i="21"/>
  <c r="A1435" i="21" s="1"/>
  <c r="H1435" i="21"/>
  <c r="I1435" i="21" s="1"/>
  <c r="K1434" i="21"/>
  <c r="J1434" i="21"/>
  <c r="A1434" i="21" s="1"/>
  <c r="H1434" i="21"/>
  <c r="I1434" i="21" s="1"/>
  <c r="K1433" i="21"/>
  <c r="J1433" i="21"/>
  <c r="A1433" i="21" s="1"/>
  <c r="H1433" i="21"/>
  <c r="I1433" i="21" s="1"/>
  <c r="K1432" i="21"/>
  <c r="J1432" i="21"/>
  <c r="A1432" i="21" s="1"/>
  <c r="H1432" i="21"/>
  <c r="I1432" i="21" s="1"/>
  <c r="K1431" i="21"/>
  <c r="J1431" i="21"/>
  <c r="A1431" i="21" s="1"/>
  <c r="H1431" i="21"/>
  <c r="I1431" i="21" s="1"/>
  <c r="K1430" i="21"/>
  <c r="J1430" i="21"/>
  <c r="A1430" i="21" s="1"/>
  <c r="H1430" i="21"/>
  <c r="I1430" i="21" s="1"/>
  <c r="K1429" i="21"/>
  <c r="J1429" i="21"/>
  <c r="A1429" i="21" s="1"/>
  <c r="H1429" i="21"/>
  <c r="I1429" i="21" s="1"/>
  <c r="K1428" i="21"/>
  <c r="J1428" i="21"/>
  <c r="A1428" i="21" s="1"/>
  <c r="H1428" i="21"/>
  <c r="I1428" i="21" s="1"/>
  <c r="K1427" i="21"/>
  <c r="J1427" i="21"/>
  <c r="A1427" i="21" s="1"/>
  <c r="H1427" i="21"/>
  <c r="I1427" i="21" s="1"/>
  <c r="K1426" i="21"/>
  <c r="J1426" i="21"/>
  <c r="A1426" i="21" s="1"/>
  <c r="H1426" i="21"/>
  <c r="I1426" i="21" s="1"/>
  <c r="K1425" i="21"/>
  <c r="J1425" i="21"/>
  <c r="A1425" i="21" s="1"/>
  <c r="H1425" i="21"/>
  <c r="I1425" i="21" s="1"/>
  <c r="K1424" i="21"/>
  <c r="J1424" i="21"/>
  <c r="A1424" i="21" s="1"/>
  <c r="H1424" i="21"/>
  <c r="I1424" i="21" s="1"/>
  <c r="K1423" i="21"/>
  <c r="J1423" i="21"/>
  <c r="A1423" i="21" s="1"/>
  <c r="H1423" i="21"/>
  <c r="I1423" i="21" s="1"/>
  <c r="K1422" i="21"/>
  <c r="J1422" i="21"/>
  <c r="A1422" i="21" s="1"/>
  <c r="H1422" i="21"/>
  <c r="I1422" i="21" s="1"/>
  <c r="K1421" i="21"/>
  <c r="J1421" i="21"/>
  <c r="A1421" i="21" s="1"/>
  <c r="H1421" i="21"/>
  <c r="I1421" i="21" s="1"/>
  <c r="K1420" i="21"/>
  <c r="J1420" i="21"/>
  <c r="A1420" i="21" s="1"/>
  <c r="H1420" i="21"/>
  <c r="I1420" i="21" s="1"/>
  <c r="K1419" i="21"/>
  <c r="J1419" i="21"/>
  <c r="A1419" i="21" s="1"/>
  <c r="H1419" i="21"/>
  <c r="I1419" i="21" s="1"/>
  <c r="K1418" i="21"/>
  <c r="J1418" i="21"/>
  <c r="A1418" i="21" s="1"/>
  <c r="H1418" i="21"/>
  <c r="I1418" i="21" s="1"/>
  <c r="K1417" i="21"/>
  <c r="J1417" i="21"/>
  <c r="A1417" i="21" s="1"/>
  <c r="H1417" i="21"/>
  <c r="I1417" i="21" s="1"/>
  <c r="K1416" i="21"/>
  <c r="J1416" i="21"/>
  <c r="A1416" i="21" s="1"/>
  <c r="H1416" i="21"/>
  <c r="I1416" i="21" s="1"/>
  <c r="K1415" i="21"/>
  <c r="J1415" i="21"/>
  <c r="A1415" i="21" s="1"/>
  <c r="H1415" i="21"/>
  <c r="I1415" i="21" s="1"/>
  <c r="K1414" i="21"/>
  <c r="J1414" i="21"/>
  <c r="A1414" i="21" s="1"/>
  <c r="H1414" i="21"/>
  <c r="I1414" i="21" s="1"/>
  <c r="K1413" i="21"/>
  <c r="J1413" i="21"/>
  <c r="A1413" i="21" s="1"/>
  <c r="H1413" i="21"/>
  <c r="I1413" i="21" s="1"/>
  <c r="K1412" i="21"/>
  <c r="J1412" i="21"/>
  <c r="A1412" i="21" s="1"/>
  <c r="H1412" i="21"/>
  <c r="I1412" i="21" s="1"/>
  <c r="K1411" i="21"/>
  <c r="J1411" i="21"/>
  <c r="A1411" i="21" s="1"/>
  <c r="H1411" i="21"/>
  <c r="I1411" i="21" s="1"/>
  <c r="K1410" i="21"/>
  <c r="J1410" i="21"/>
  <c r="A1410" i="21" s="1"/>
  <c r="H1410" i="21"/>
  <c r="I1410" i="21" s="1"/>
  <c r="K1409" i="21"/>
  <c r="J1409" i="21"/>
  <c r="A1409" i="21" s="1"/>
  <c r="H1409" i="21"/>
  <c r="I1409" i="21" s="1"/>
  <c r="K1408" i="21"/>
  <c r="J1408" i="21"/>
  <c r="A1408" i="21" s="1"/>
  <c r="H1408" i="21"/>
  <c r="I1408" i="21" s="1"/>
  <c r="K1407" i="21"/>
  <c r="J1407" i="21"/>
  <c r="A1407" i="21" s="1"/>
  <c r="H1407" i="21"/>
  <c r="I1407" i="21" s="1"/>
  <c r="K1406" i="21"/>
  <c r="J1406" i="21"/>
  <c r="A1406" i="21" s="1"/>
  <c r="H1406" i="21"/>
  <c r="I1406" i="21" s="1"/>
  <c r="K1405" i="21"/>
  <c r="J1405" i="21"/>
  <c r="A1405" i="21" s="1"/>
  <c r="H1405" i="21"/>
  <c r="I1405" i="21" s="1"/>
  <c r="K1404" i="21"/>
  <c r="J1404" i="21"/>
  <c r="A1404" i="21" s="1"/>
  <c r="H1404" i="21"/>
  <c r="I1404" i="21" s="1"/>
  <c r="K1403" i="21"/>
  <c r="J1403" i="21"/>
  <c r="A1403" i="21" s="1"/>
  <c r="H1403" i="21"/>
  <c r="I1403" i="21" s="1"/>
  <c r="K1402" i="21"/>
  <c r="J1402" i="21"/>
  <c r="A1402" i="21" s="1"/>
  <c r="H1402" i="21"/>
  <c r="I1402" i="21" s="1"/>
  <c r="K1401" i="21"/>
  <c r="J1401" i="21"/>
  <c r="A1401" i="21" s="1"/>
  <c r="H1401" i="21"/>
  <c r="I1401" i="21" s="1"/>
  <c r="K1400" i="21"/>
  <c r="J1400" i="21"/>
  <c r="A1400" i="21" s="1"/>
  <c r="H1400" i="21"/>
  <c r="I1400" i="21" s="1"/>
  <c r="K1399" i="21"/>
  <c r="J1399" i="21"/>
  <c r="A1399" i="21" s="1"/>
  <c r="H1399" i="21"/>
  <c r="I1399" i="21" s="1"/>
  <c r="K1398" i="21"/>
  <c r="J1398" i="21"/>
  <c r="A1398" i="21" s="1"/>
  <c r="H1398" i="21"/>
  <c r="I1398" i="21" s="1"/>
  <c r="K1397" i="21"/>
  <c r="J1397" i="21"/>
  <c r="A1397" i="21" s="1"/>
  <c r="H1397" i="21"/>
  <c r="I1397" i="21" s="1"/>
  <c r="K1396" i="21"/>
  <c r="J1396" i="21"/>
  <c r="A1396" i="21" s="1"/>
  <c r="H1396" i="21"/>
  <c r="I1396" i="21" s="1"/>
  <c r="K1395" i="21"/>
  <c r="J1395" i="21"/>
  <c r="A1395" i="21" s="1"/>
  <c r="H1395" i="21"/>
  <c r="I1395" i="21" s="1"/>
  <c r="K1394" i="21"/>
  <c r="J1394" i="21"/>
  <c r="A1394" i="21" s="1"/>
  <c r="H1394" i="21"/>
  <c r="I1394" i="21" s="1"/>
  <c r="K1393" i="21"/>
  <c r="J1393" i="21"/>
  <c r="A1393" i="21" s="1"/>
  <c r="H1393" i="21"/>
  <c r="I1393" i="21" s="1"/>
  <c r="K1392" i="21"/>
  <c r="J1392" i="21"/>
  <c r="A1392" i="21" s="1"/>
  <c r="H1392" i="21"/>
  <c r="I1392" i="21" s="1"/>
  <c r="K1391" i="21"/>
  <c r="J1391" i="21"/>
  <c r="A1391" i="21" s="1"/>
  <c r="H1391" i="21"/>
  <c r="I1391" i="21" s="1"/>
  <c r="K1390" i="21"/>
  <c r="J1390" i="21"/>
  <c r="A1390" i="21" s="1"/>
  <c r="H1390" i="21"/>
  <c r="I1390" i="21" s="1"/>
  <c r="K1389" i="21"/>
  <c r="J1389" i="21"/>
  <c r="A1389" i="21" s="1"/>
  <c r="H1389" i="21"/>
  <c r="I1389" i="21" s="1"/>
  <c r="K1388" i="21"/>
  <c r="J1388" i="21"/>
  <c r="A1388" i="21" s="1"/>
  <c r="H1388" i="21"/>
  <c r="I1388" i="21" s="1"/>
  <c r="K1387" i="21"/>
  <c r="J1387" i="21"/>
  <c r="A1387" i="21" s="1"/>
  <c r="H1387" i="21"/>
  <c r="I1387" i="21" s="1"/>
  <c r="K1386" i="21"/>
  <c r="J1386" i="21"/>
  <c r="A1386" i="21" s="1"/>
  <c r="H1386" i="21"/>
  <c r="I1386" i="21" s="1"/>
  <c r="K1385" i="21"/>
  <c r="J1385" i="21"/>
  <c r="A1385" i="21" s="1"/>
  <c r="H1385" i="21"/>
  <c r="I1385" i="21" s="1"/>
  <c r="K1384" i="21"/>
  <c r="J1384" i="21"/>
  <c r="A1384" i="21" s="1"/>
  <c r="H1384" i="21"/>
  <c r="I1384" i="21" s="1"/>
  <c r="K1383" i="21"/>
  <c r="J1383" i="21"/>
  <c r="A1383" i="21" s="1"/>
  <c r="H1383" i="21"/>
  <c r="I1383" i="21" s="1"/>
  <c r="K1382" i="21"/>
  <c r="J1382" i="21"/>
  <c r="A1382" i="21" s="1"/>
  <c r="H1382" i="21"/>
  <c r="I1382" i="21" s="1"/>
  <c r="K1381" i="21"/>
  <c r="J1381" i="21"/>
  <c r="A1381" i="21" s="1"/>
  <c r="H1381" i="21"/>
  <c r="I1381" i="21" s="1"/>
  <c r="K1380" i="21"/>
  <c r="J1380" i="21"/>
  <c r="A1380" i="21" s="1"/>
  <c r="H1380" i="21"/>
  <c r="I1380" i="21" s="1"/>
  <c r="K1379" i="21"/>
  <c r="J1379" i="21"/>
  <c r="A1379" i="21" s="1"/>
  <c r="H1379" i="21"/>
  <c r="I1379" i="21" s="1"/>
  <c r="K1378" i="21"/>
  <c r="J1378" i="21"/>
  <c r="A1378" i="21" s="1"/>
  <c r="H1378" i="21"/>
  <c r="I1378" i="21" s="1"/>
  <c r="K1377" i="21"/>
  <c r="J1377" i="21"/>
  <c r="A1377" i="21" s="1"/>
  <c r="H1377" i="21"/>
  <c r="I1377" i="21" s="1"/>
  <c r="K1376" i="21"/>
  <c r="J1376" i="21"/>
  <c r="A1376" i="21" s="1"/>
  <c r="H1376" i="21"/>
  <c r="I1376" i="21" s="1"/>
  <c r="K1375" i="21"/>
  <c r="J1375" i="21"/>
  <c r="A1375" i="21" s="1"/>
  <c r="H1375" i="21"/>
  <c r="I1375" i="21" s="1"/>
  <c r="K1374" i="21"/>
  <c r="J1374" i="21"/>
  <c r="A1374" i="21" s="1"/>
  <c r="H1374" i="21"/>
  <c r="I1374" i="21" s="1"/>
  <c r="K1373" i="21"/>
  <c r="J1373" i="21"/>
  <c r="A1373" i="21" s="1"/>
  <c r="H1373" i="21"/>
  <c r="I1373" i="21" s="1"/>
  <c r="K1372" i="21"/>
  <c r="J1372" i="21"/>
  <c r="A1372" i="21" s="1"/>
  <c r="H1372" i="21"/>
  <c r="I1372" i="21" s="1"/>
  <c r="K1371" i="21"/>
  <c r="J1371" i="21"/>
  <c r="A1371" i="21" s="1"/>
  <c r="H1371" i="21"/>
  <c r="I1371" i="21" s="1"/>
  <c r="K1370" i="21"/>
  <c r="J1370" i="21"/>
  <c r="A1370" i="21" s="1"/>
  <c r="H1370" i="21"/>
  <c r="I1370" i="21" s="1"/>
  <c r="K1369" i="21"/>
  <c r="J1369" i="21"/>
  <c r="A1369" i="21" s="1"/>
  <c r="H1369" i="21"/>
  <c r="I1369" i="21" s="1"/>
  <c r="K1368" i="21"/>
  <c r="J1368" i="21"/>
  <c r="A1368" i="21" s="1"/>
  <c r="H1368" i="21"/>
  <c r="I1368" i="21" s="1"/>
  <c r="K1367" i="21"/>
  <c r="J1367" i="21"/>
  <c r="A1367" i="21" s="1"/>
  <c r="H1367" i="21"/>
  <c r="I1367" i="21" s="1"/>
  <c r="K1366" i="21"/>
  <c r="J1366" i="21"/>
  <c r="A1366" i="21" s="1"/>
  <c r="H1366" i="21"/>
  <c r="I1366" i="21" s="1"/>
  <c r="K1365" i="21"/>
  <c r="J1365" i="21"/>
  <c r="A1365" i="21" s="1"/>
  <c r="H1365" i="21"/>
  <c r="I1365" i="21" s="1"/>
  <c r="K1364" i="21"/>
  <c r="J1364" i="21"/>
  <c r="A1364" i="21" s="1"/>
  <c r="H1364" i="21"/>
  <c r="I1364" i="21" s="1"/>
  <c r="K1363" i="21"/>
  <c r="J1363" i="21"/>
  <c r="A1363" i="21" s="1"/>
  <c r="H1363" i="21"/>
  <c r="I1363" i="21" s="1"/>
  <c r="K1362" i="21"/>
  <c r="J1362" i="21"/>
  <c r="A1362" i="21" s="1"/>
  <c r="H1362" i="21"/>
  <c r="I1362" i="21" s="1"/>
  <c r="K1361" i="21"/>
  <c r="J1361" i="21"/>
  <c r="A1361" i="21" s="1"/>
  <c r="H1361" i="21"/>
  <c r="I1361" i="21" s="1"/>
  <c r="K1360" i="21"/>
  <c r="J1360" i="21"/>
  <c r="A1360" i="21" s="1"/>
  <c r="H1360" i="21"/>
  <c r="I1360" i="21" s="1"/>
  <c r="K1359" i="21"/>
  <c r="J1359" i="21"/>
  <c r="A1359" i="21" s="1"/>
  <c r="H1359" i="21"/>
  <c r="I1359" i="21" s="1"/>
  <c r="K1358" i="21"/>
  <c r="J1358" i="21"/>
  <c r="A1358" i="21" s="1"/>
  <c r="H1358" i="21"/>
  <c r="I1358" i="21" s="1"/>
  <c r="K1357" i="21"/>
  <c r="J1357" i="21"/>
  <c r="A1357" i="21" s="1"/>
  <c r="H1357" i="21"/>
  <c r="I1357" i="21" s="1"/>
  <c r="K1356" i="21"/>
  <c r="J1356" i="21"/>
  <c r="A1356" i="21" s="1"/>
  <c r="H1356" i="21"/>
  <c r="I1356" i="21" s="1"/>
  <c r="K1355" i="21"/>
  <c r="J1355" i="21"/>
  <c r="A1355" i="21" s="1"/>
  <c r="H1355" i="21"/>
  <c r="I1355" i="21" s="1"/>
  <c r="K1354" i="21"/>
  <c r="J1354" i="21"/>
  <c r="A1354" i="21" s="1"/>
  <c r="H1354" i="21"/>
  <c r="I1354" i="21" s="1"/>
  <c r="K1353" i="21"/>
  <c r="J1353" i="21"/>
  <c r="A1353" i="21" s="1"/>
  <c r="H1353" i="21"/>
  <c r="I1353" i="21" s="1"/>
  <c r="K1352" i="21"/>
  <c r="J1352" i="21"/>
  <c r="A1352" i="21" s="1"/>
  <c r="H1352" i="21"/>
  <c r="I1352" i="21" s="1"/>
  <c r="K1351" i="21"/>
  <c r="J1351" i="21"/>
  <c r="A1351" i="21" s="1"/>
  <c r="H1351" i="21"/>
  <c r="I1351" i="21" s="1"/>
  <c r="K1350" i="21"/>
  <c r="J1350" i="21"/>
  <c r="A1350" i="21" s="1"/>
  <c r="H1350" i="21"/>
  <c r="I1350" i="21" s="1"/>
  <c r="K1349" i="21"/>
  <c r="J1349" i="21"/>
  <c r="A1349" i="21" s="1"/>
  <c r="H1349" i="21"/>
  <c r="I1349" i="21" s="1"/>
  <c r="K1348" i="21"/>
  <c r="J1348" i="21"/>
  <c r="A1348" i="21" s="1"/>
  <c r="H1348" i="21"/>
  <c r="I1348" i="21" s="1"/>
  <c r="K1347" i="21"/>
  <c r="J1347" i="21"/>
  <c r="A1347" i="21" s="1"/>
  <c r="H1347" i="21"/>
  <c r="I1347" i="21" s="1"/>
  <c r="K1346" i="21"/>
  <c r="J1346" i="21"/>
  <c r="A1346" i="21" s="1"/>
  <c r="H1346" i="21"/>
  <c r="I1346" i="21" s="1"/>
  <c r="K1345" i="21"/>
  <c r="J1345" i="21"/>
  <c r="A1345" i="21" s="1"/>
  <c r="H1345" i="21"/>
  <c r="I1345" i="21" s="1"/>
  <c r="K1344" i="21"/>
  <c r="J1344" i="21"/>
  <c r="A1344" i="21" s="1"/>
  <c r="H1344" i="21"/>
  <c r="I1344" i="21" s="1"/>
  <c r="K1343" i="21"/>
  <c r="J1343" i="21"/>
  <c r="A1343" i="21" s="1"/>
  <c r="H1343" i="21"/>
  <c r="I1343" i="21" s="1"/>
  <c r="K1342" i="21"/>
  <c r="J1342" i="21"/>
  <c r="A1342" i="21" s="1"/>
  <c r="H1342" i="21"/>
  <c r="I1342" i="21" s="1"/>
  <c r="K1341" i="21"/>
  <c r="J1341" i="21"/>
  <c r="A1341" i="21" s="1"/>
  <c r="H1341" i="21"/>
  <c r="I1341" i="21" s="1"/>
  <c r="K1340" i="21"/>
  <c r="J1340" i="21"/>
  <c r="A1340" i="21" s="1"/>
  <c r="H1340" i="21"/>
  <c r="I1340" i="21" s="1"/>
  <c r="K1339" i="21"/>
  <c r="J1339" i="21"/>
  <c r="A1339" i="21" s="1"/>
  <c r="H1339" i="21"/>
  <c r="I1339" i="21" s="1"/>
  <c r="K1338" i="21"/>
  <c r="J1338" i="21"/>
  <c r="A1338" i="21" s="1"/>
  <c r="H1338" i="21"/>
  <c r="I1338" i="21" s="1"/>
  <c r="K1337" i="21"/>
  <c r="J1337" i="21"/>
  <c r="A1337" i="21" s="1"/>
  <c r="H1337" i="21"/>
  <c r="I1337" i="21" s="1"/>
  <c r="K1336" i="21"/>
  <c r="J1336" i="21"/>
  <c r="A1336" i="21" s="1"/>
  <c r="H1336" i="21"/>
  <c r="I1336" i="21" s="1"/>
  <c r="K1335" i="21"/>
  <c r="J1335" i="21"/>
  <c r="A1335" i="21" s="1"/>
  <c r="H1335" i="21"/>
  <c r="I1335" i="21" s="1"/>
  <c r="K1334" i="21"/>
  <c r="J1334" i="21"/>
  <c r="A1334" i="21" s="1"/>
  <c r="H1334" i="21"/>
  <c r="I1334" i="21" s="1"/>
  <c r="K1333" i="21"/>
  <c r="J1333" i="21"/>
  <c r="A1333" i="21" s="1"/>
  <c r="H1333" i="21"/>
  <c r="I1333" i="21" s="1"/>
  <c r="K1332" i="21"/>
  <c r="J1332" i="21"/>
  <c r="A1332" i="21" s="1"/>
  <c r="H1332" i="21"/>
  <c r="I1332" i="21" s="1"/>
  <c r="K1331" i="21"/>
  <c r="J1331" i="21"/>
  <c r="A1331" i="21" s="1"/>
  <c r="H1331" i="21"/>
  <c r="I1331" i="21" s="1"/>
  <c r="K1330" i="21"/>
  <c r="J1330" i="21"/>
  <c r="A1330" i="21" s="1"/>
  <c r="H1330" i="21"/>
  <c r="I1330" i="21" s="1"/>
  <c r="K1329" i="21"/>
  <c r="J1329" i="21"/>
  <c r="A1329" i="21" s="1"/>
  <c r="H1329" i="21"/>
  <c r="I1329" i="21" s="1"/>
  <c r="K1328" i="21"/>
  <c r="J1328" i="21"/>
  <c r="A1328" i="21" s="1"/>
  <c r="H1328" i="21"/>
  <c r="I1328" i="21" s="1"/>
  <c r="K1327" i="21"/>
  <c r="J1327" i="21"/>
  <c r="A1327" i="21" s="1"/>
  <c r="H1327" i="21"/>
  <c r="I1327" i="21" s="1"/>
  <c r="K1326" i="21"/>
  <c r="J1326" i="21"/>
  <c r="A1326" i="21" s="1"/>
  <c r="H1326" i="21"/>
  <c r="I1326" i="21" s="1"/>
  <c r="K1325" i="21"/>
  <c r="J1325" i="21"/>
  <c r="A1325" i="21" s="1"/>
  <c r="H1325" i="21"/>
  <c r="I1325" i="21" s="1"/>
  <c r="K1324" i="21"/>
  <c r="J1324" i="21"/>
  <c r="A1324" i="21" s="1"/>
  <c r="H1324" i="21"/>
  <c r="I1324" i="21" s="1"/>
  <c r="K1323" i="21"/>
  <c r="J1323" i="21"/>
  <c r="A1323" i="21" s="1"/>
  <c r="H1323" i="21"/>
  <c r="I1323" i="21" s="1"/>
  <c r="K1322" i="21"/>
  <c r="J1322" i="21"/>
  <c r="A1322" i="21" s="1"/>
  <c r="H1322" i="21"/>
  <c r="I1322" i="21" s="1"/>
  <c r="K1321" i="21"/>
  <c r="J1321" i="21"/>
  <c r="A1321" i="21" s="1"/>
  <c r="H1321" i="21"/>
  <c r="I1321" i="21" s="1"/>
  <c r="K1320" i="21"/>
  <c r="J1320" i="21"/>
  <c r="A1320" i="21" s="1"/>
  <c r="H1320" i="21"/>
  <c r="I1320" i="21" s="1"/>
  <c r="K1319" i="21"/>
  <c r="J1319" i="21"/>
  <c r="A1319" i="21" s="1"/>
  <c r="H1319" i="21"/>
  <c r="I1319" i="21" s="1"/>
  <c r="K1318" i="21"/>
  <c r="J1318" i="21"/>
  <c r="A1318" i="21" s="1"/>
  <c r="H1318" i="21"/>
  <c r="I1318" i="21" s="1"/>
  <c r="K1317" i="21"/>
  <c r="J1317" i="21"/>
  <c r="A1317" i="21" s="1"/>
  <c r="H1317" i="21"/>
  <c r="I1317" i="21" s="1"/>
  <c r="K1316" i="21"/>
  <c r="J1316" i="21"/>
  <c r="A1316" i="21" s="1"/>
  <c r="H1316" i="21"/>
  <c r="I1316" i="21" s="1"/>
  <c r="K1315" i="21"/>
  <c r="J1315" i="21"/>
  <c r="A1315" i="21" s="1"/>
  <c r="H1315" i="21"/>
  <c r="I1315" i="21" s="1"/>
  <c r="K1314" i="21"/>
  <c r="J1314" i="21"/>
  <c r="A1314" i="21" s="1"/>
  <c r="H1314" i="21"/>
  <c r="I1314" i="21" s="1"/>
  <c r="K1313" i="21"/>
  <c r="J1313" i="21"/>
  <c r="A1313" i="21" s="1"/>
  <c r="H1313" i="21"/>
  <c r="I1313" i="21" s="1"/>
  <c r="K1312" i="21"/>
  <c r="J1312" i="21"/>
  <c r="A1312" i="21" s="1"/>
  <c r="H1312" i="21"/>
  <c r="I1312" i="21" s="1"/>
  <c r="K1311" i="21"/>
  <c r="J1311" i="21"/>
  <c r="A1311" i="21" s="1"/>
  <c r="H1311" i="21"/>
  <c r="I1311" i="21" s="1"/>
  <c r="K1310" i="21"/>
  <c r="J1310" i="21"/>
  <c r="A1310" i="21" s="1"/>
  <c r="H1310" i="21"/>
  <c r="I1310" i="21" s="1"/>
  <c r="K1309" i="21"/>
  <c r="J1309" i="21"/>
  <c r="A1309" i="21" s="1"/>
  <c r="H1309" i="21"/>
  <c r="I1309" i="21" s="1"/>
  <c r="K1308" i="21"/>
  <c r="J1308" i="21"/>
  <c r="A1308" i="21" s="1"/>
  <c r="H1308" i="21"/>
  <c r="I1308" i="21" s="1"/>
  <c r="K1307" i="21"/>
  <c r="J1307" i="21"/>
  <c r="A1307" i="21" s="1"/>
  <c r="H1307" i="21"/>
  <c r="I1307" i="21" s="1"/>
  <c r="K1306" i="21"/>
  <c r="J1306" i="21"/>
  <c r="A1306" i="21" s="1"/>
  <c r="H1306" i="21"/>
  <c r="I1306" i="21" s="1"/>
  <c r="K1305" i="21"/>
  <c r="J1305" i="21"/>
  <c r="A1305" i="21" s="1"/>
  <c r="H1305" i="21"/>
  <c r="I1305" i="21" s="1"/>
  <c r="K1304" i="21"/>
  <c r="J1304" i="21"/>
  <c r="A1304" i="21" s="1"/>
  <c r="H1304" i="21"/>
  <c r="I1304" i="21" s="1"/>
  <c r="K1303" i="21"/>
  <c r="J1303" i="21"/>
  <c r="A1303" i="21" s="1"/>
  <c r="H1303" i="21"/>
  <c r="I1303" i="21" s="1"/>
  <c r="K1302" i="21"/>
  <c r="J1302" i="21"/>
  <c r="A1302" i="21" s="1"/>
  <c r="H1302" i="21"/>
  <c r="I1302" i="21" s="1"/>
  <c r="K1301" i="21"/>
  <c r="J1301" i="21"/>
  <c r="A1301" i="21" s="1"/>
  <c r="H1301" i="21"/>
  <c r="I1301" i="21" s="1"/>
  <c r="K1300" i="21"/>
  <c r="J1300" i="21"/>
  <c r="A1300" i="21" s="1"/>
  <c r="H1300" i="21"/>
  <c r="I1300" i="21" s="1"/>
  <c r="K1299" i="21"/>
  <c r="J1299" i="21"/>
  <c r="A1299" i="21" s="1"/>
  <c r="H1299" i="21"/>
  <c r="I1299" i="21" s="1"/>
  <c r="K1298" i="21"/>
  <c r="J1298" i="21"/>
  <c r="A1298" i="21" s="1"/>
  <c r="H1298" i="21"/>
  <c r="I1298" i="21" s="1"/>
  <c r="K1297" i="21"/>
  <c r="J1297" i="21"/>
  <c r="A1297" i="21" s="1"/>
  <c r="H1297" i="21"/>
  <c r="I1297" i="21" s="1"/>
  <c r="K1296" i="21"/>
  <c r="J1296" i="21"/>
  <c r="A1296" i="21" s="1"/>
  <c r="H1296" i="21"/>
  <c r="I1296" i="21" s="1"/>
  <c r="K1295" i="21"/>
  <c r="J1295" i="21"/>
  <c r="A1295" i="21" s="1"/>
  <c r="H1295" i="21"/>
  <c r="I1295" i="21" s="1"/>
  <c r="K1294" i="21"/>
  <c r="J1294" i="21"/>
  <c r="A1294" i="21" s="1"/>
  <c r="H1294" i="21"/>
  <c r="I1294" i="21" s="1"/>
  <c r="K1293" i="21"/>
  <c r="J1293" i="21"/>
  <c r="A1293" i="21" s="1"/>
  <c r="H1293" i="21"/>
  <c r="I1293" i="21" s="1"/>
  <c r="K1292" i="21"/>
  <c r="J1292" i="21"/>
  <c r="A1292" i="21" s="1"/>
  <c r="H1292" i="21"/>
  <c r="I1292" i="21" s="1"/>
  <c r="K1291" i="21"/>
  <c r="J1291" i="21"/>
  <c r="A1291" i="21" s="1"/>
  <c r="H1291" i="21"/>
  <c r="I1291" i="21" s="1"/>
  <c r="K1290" i="21"/>
  <c r="J1290" i="21"/>
  <c r="A1290" i="21" s="1"/>
  <c r="H1290" i="21"/>
  <c r="I1290" i="21" s="1"/>
  <c r="K1289" i="21"/>
  <c r="J1289" i="21"/>
  <c r="A1289" i="21" s="1"/>
  <c r="H1289" i="21"/>
  <c r="I1289" i="21" s="1"/>
  <c r="K1288" i="21"/>
  <c r="J1288" i="21"/>
  <c r="A1288" i="21" s="1"/>
  <c r="H1288" i="21"/>
  <c r="I1288" i="21" s="1"/>
  <c r="K1287" i="21"/>
  <c r="J1287" i="21"/>
  <c r="A1287" i="21" s="1"/>
  <c r="H1287" i="21"/>
  <c r="I1287" i="21" s="1"/>
  <c r="K1286" i="21"/>
  <c r="J1286" i="21"/>
  <c r="A1286" i="21" s="1"/>
  <c r="H1286" i="21"/>
  <c r="I1286" i="21" s="1"/>
  <c r="K1285" i="21"/>
  <c r="J1285" i="21"/>
  <c r="A1285" i="21" s="1"/>
  <c r="H1285" i="21"/>
  <c r="I1285" i="21" s="1"/>
  <c r="K1284" i="21"/>
  <c r="J1284" i="21"/>
  <c r="A1284" i="21" s="1"/>
  <c r="H1284" i="21"/>
  <c r="I1284" i="21" s="1"/>
  <c r="K1283" i="21"/>
  <c r="J1283" i="21"/>
  <c r="A1283" i="21" s="1"/>
  <c r="H1283" i="21"/>
  <c r="I1283" i="21" s="1"/>
  <c r="K1282" i="21"/>
  <c r="J1282" i="21"/>
  <c r="A1282" i="21" s="1"/>
  <c r="H1282" i="21"/>
  <c r="I1282" i="21" s="1"/>
  <c r="K1281" i="21"/>
  <c r="J1281" i="21"/>
  <c r="A1281" i="21" s="1"/>
  <c r="H1281" i="21"/>
  <c r="I1281" i="21" s="1"/>
  <c r="K1280" i="21"/>
  <c r="J1280" i="21"/>
  <c r="A1280" i="21" s="1"/>
  <c r="H1280" i="21"/>
  <c r="I1280" i="21" s="1"/>
  <c r="K1279" i="21"/>
  <c r="J1279" i="21"/>
  <c r="A1279" i="21" s="1"/>
  <c r="H1279" i="21"/>
  <c r="I1279" i="21" s="1"/>
  <c r="K1278" i="21"/>
  <c r="J1278" i="21"/>
  <c r="A1278" i="21" s="1"/>
  <c r="H1278" i="21"/>
  <c r="I1278" i="21" s="1"/>
  <c r="K1277" i="21"/>
  <c r="J1277" i="21"/>
  <c r="A1277" i="21" s="1"/>
  <c r="H1277" i="21"/>
  <c r="I1277" i="21" s="1"/>
  <c r="K1276" i="21"/>
  <c r="J1276" i="21"/>
  <c r="A1276" i="21" s="1"/>
  <c r="H1276" i="21"/>
  <c r="I1276" i="21" s="1"/>
  <c r="K1275" i="21"/>
  <c r="J1275" i="21"/>
  <c r="A1275" i="21" s="1"/>
  <c r="H1275" i="21"/>
  <c r="I1275" i="21" s="1"/>
  <c r="K1274" i="21"/>
  <c r="J1274" i="21"/>
  <c r="A1274" i="21" s="1"/>
  <c r="H1274" i="21"/>
  <c r="I1274" i="21" s="1"/>
  <c r="K1273" i="21"/>
  <c r="J1273" i="21"/>
  <c r="A1273" i="21" s="1"/>
  <c r="H1273" i="21"/>
  <c r="I1273" i="21" s="1"/>
  <c r="K1272" i="21"/>
  <c r="J1272" i="21"/>
  <c r="A1272" i="21" s="1"/>
  <c r="H1272" i="21"/>
  <c r="I1272" i="21" s="1"/>
  <c r="K1271" i="21"/>
  <c r="J1271" i="21"/>
  <c r="A1271" i="21" s="1"/>
  <c r="H1271" i="21"/>
  <c r="I1271" i="21" s="1"/>
  <c r="K1270" i="21"/>
  <c r="J1270" i="21"/>
  <c r="A1270" i="21" s="1"/>
  <c r="H1270" i="21"/>
  <c r="I1270" i="21" s="1"/>
  <c r="K1269" i="21"/>
  <c r="J1269" i="21"/>
  <c r="A1269" i="21" s="1"/>
  <c r="H1269" i="21"/>
  <c r="I1269" i="21" s="1"/>
  <c r="K1268" i="21"/>
  <c r="J1268" i="21"/>
  <c r="A1268" i="21" s="1"/>
  <c r="H1268" i="21"/>
  <c r="I1268" i="21" s="1"/>
  <c r="K1267" i="21"/>
  <c r="J1267" i="21"/>
  <c r="A1267" i="21" s="1"/>
  <c r="H1267" i="21"/>
  <c r="I1267" i="21" s="1"/>
  <c r="K1266" i="21"/>
  <c r="J1266" i="21"/>
  <c r="A1266" i="21" s="1"/>
  <c r="H1266" i="21"/>
  <c r="I1266" i="21" s="1"/>
  <c r="K1265" i="21"/>
  <c r="J1265" i="21"/>
  <c r="A1265" i="21" s="1"/>
  <c r="H1265" i="21"/>
  <c r="I1265" i="21" s="1"/>
  <c r="K1264" i="21"/>
  <c r="J1264" i="21"/>
  <c r="A1264" i="21" s="1"/>
  <c r="H1264" i="21"/>
  <c r="I1264" i="21" s="1"/>
  <c r="K1263" i="21"/>
  <c r="J1263" i="21"/>
  <c r="A1263" i="21" s="1"/>
  <c r="H1263" i="21"/>
  <c r="I1263" i="21" s="1"/>
  <c r="K1262" i="21"/>
  <c r="J1262" i="21"/>
  <c r="A1262" i="21" s="1"/>
  <c r="H1262" i="21"/>
  <c r="I1262" i="21" s="1"/>
  <c r="K1261" i="21"/>
  <c r="J1261" i="21"/>
  <c r="A1261" i="21" s="1"/>
  <c r="H1261" i="21"/>
  <c r="I1261" i="21" s="1"/>
  <c r="K1260" i="21"/>
  <c r="J1260" i="21"/>
  <c r="A1260" i="21" s="1"/>
  <c r="H1260" i="21"/>
  <c r="I1260" i="21" s="1"/>
  <c r="K1259" i="21"/>
  <c r="J1259" i="21"/>
  <c r="A1259" i="21" s="1"/>
  <c r="H1259" i="21"/>
  <c r="I1259" i="21" s="1"/>
  <c r="K1258" i="21"/>
  <c r="J1258" i="21"/>
  <c r="A1258" i="21" s="1"/>
  <c r="H1258" i="21"/>
  <c r="I1258" i="21" s="1"/>
  <c r="K1257" i="21"/>
  <c r="J1257" i="21"/>
  <c r="A1257" i="21" s="1"/>
  <c r="H1257" i="21"/>
  <c r="I1257" i="21" s="1"/>
  <c r="K1256" i="21"/>
  <c r="J1256" i="21"/>
  <c r="A1256" i="21" s="1"/>
  <c r="H1256" i="21"/>
  <c r="I1256" i="21" s="1"/>
  <c r="K1255" i="21"/>
  <c r="J1255" i="21"/>
  <c r="A1255" i="21" s="1"/>
  <c r="H1255" i="21"/>
  <c r="I1255" i="21" s="1"/>
  <c r="K1254" i="21"/>
  <c r="J1254" i="21"/>
  <c r="A1254" i="21" s="1"/>
  <c r="H1254" i="21"/>
  <c r="I1254" i="21" s="1"/>
  <c r="K1253" i="21"/>
  <c r="J1253" i="21"/>
  <c r="A1253" i="21" s="1"/>
  <c r="H1253" i="21"/>
  <c r="I1253" i="21" s="1"/>
  <c r="K1252" i="21"/>
  <c r="J1252" i="21"/>
  <c r="A1252" i="21" s="1"/>
  <c r="H1252" i="21"/>
  <c r="I1252" i="21" s="1"/>
  <c r="K1251" i="21"/>
  <c r="J1251" i="21"/>
  <c r="A1251" i="21" s="1"/>
  <c r="H1251" i="21"/>
  <c r="I1251" i="21" s="1"/>
  <c r="K1250" i="21"/>
  <c r="J1250" i="21"/>
  <c r="A1250" i="21" s="1"/>
  <c r="H1250" i="21"/>
  <c r="I1250" i="21" s="1"/>
  <c r="K1249" i="21"/>
  <c r="J1249" i="21"/>
  <c r="A1249" i="21" s="1"/>
  <c r="H1249" i="21"/>
  <c r="I1249" i="21" s="1"/>
  <c r="K1248" i="21"/>
  <c r="J1248" i="21"/>
  <c r="A1248" i="21" s="1"/>
  <c r="H1248" i="21"/>
  <c r="I1248" i="21" s="1"/>
  <c r="K1247" i="21"/>
  <c r="J1247" i="21"/>
  <c r="A1247" i="21" s="1"/>
  <c r="H1247" i="21"/>
  <c r="I1247" i="21" s="1"/>
  <c r="K1246" i="21"/>
  <c r="J1246" i="21"/>
  <c r="A1246" i="21" s="1"/>
  <c r="H1246" i="21"/>
  <c r="I1246" i="21" s="1"/>
  <c r="K1245" i="21"/>
  <c r="J1245" i="21"/>
  <c r="A1245" i="21" s="1"/>
  <c r="H1245" i="21"/>
  <c r="I1245" i="21" s="1"/>
  <c r="K1244" i="21"/>
  <c r="J1244" i="21"/>
  <c r="A1244" i="21" s="1"/>
  <c r="H1244" i="21"/>
  <c r="I1244" i="21" s="1"/>
  <c r="K1243" i="21"/>
  <c r="J1243" i="21"/>
  <c r="A1243" i="21" s="1"/>
  <c r="H1243" i="21"/>
  <c r="I1243" i="21" s="1"/>
  <c r="K1242" i="21"/>
  <c r="J1242" i="21"/>
  <c r="A1242" i="21" s="1"/>
  <c r="H1242" i="21"/>
  <c r="I1242" i="21" s="1"/>
  <c r="K1241" i="21"/>
  <c r="J1241" i="21"/>
  <c r="A1241" i="21" s="1"/>
  <c r="H1241" i="21"/>
  <c r="I1241" i="21" s="1"/>
  <c r="K1240" i="21"/>
  <c r="J1240" i="21"/>
  <c r="A1240" i="21" s="1"/>
  <c r="H1240" i="21"/>
  <c r="I1240" i="21" s="1"/>
  <c r="K1239" i="21"/>
  <c r="J1239" i="21"/>
  <c r="A1239" i="21" s="1"/>
  <c r="H1239" i="21"/>
  <c r="I1239" i="21" s="1"/>
  <c r="K1238" i="21"/>
  <c r="J1238" i="21"/>
  <c r="A1238" i="21" s="1"/>
  <c r="H1238" i="21"/>
  <c r="I1238" i="21" s="1"/>
  <c r="K1237" i="21"/>
  <c r="J1237" i="21"/>
  <c r="A1237" i="21" s="1"/>
  <c r="H1237" i="21"/>
  <c r="I1237" i="21" s="1"/>
  <c r="K1236" i="21"/>
  <c r="J1236" i="21"/>
  <c r="A1236" i="21" s="1"/>
  <c r="H1236" i="21"/>
  <c r="I1236" i="21" s="1"/>
  <c r="K1235" i="21"/>
  <c r="J1235" i="21"/>
  <c r="A1235" i="21" s="1"/>
  <c r="H1235" i="21"/>
  <c r="I1235" i="21" s="1"/>
  <c r="K1234" i="21"/>
  <c r="J1234" i="21"/>
  <c r="A1234" i="21" s="1"/>
  <c r="H1234" i="21"/>
  <c r="I1234" i="21" s="1"/>
  <c r="K1233" i="21"/>
  <c r="J1233" i="21"/>
  <c r="A1233" i="21" s="1"/>
  <c r="H1233" i="21"/>
  <c r="I1233" i="21" s="1"/>
  <c r="K1232" i="21"/>
  <c r="J1232" i="21"/>
  <c r="A1232" i="21" s="1"/>
  <c r="H1232" i="21"/>
  <c r="I1232" i="21" s="1"/>
  <c r="K1231" i="21"/>
  <c r="J1231" i="21"/>
  <c r="A1231" i="21" s="1"/>
  <c r="H1231" i="21"/>
  <c r="I1231" i="21" s="1"/>
  <c r="K1230" i="21"/>
  <c r="J1230" i="21"/>
  <c r="A1230" i="21" s="1"/>
  <c r="H1230" i="21"/>
  <c r="I1230" i="21" s="1"/>
  <c r="K1229" i="21"/>
  <c r="J1229" i="21"/>
  <c r="A1229" i="21" s="1"/>
  <c r="H1229" i="21"/>
  <c r="I1229" i="21" s="1"/>
  <c r="K1228" i="21"/>
  <c r="J1228" i="21"/>
  <c r="A1228" i="21" s="1"/>
  <c r="H1228" i="21"/>
  <c r="I1228" i="21" s="1"/>
  <c r="K1227" i="21"/>
  <c r="J1227" i="21"/>
  <c r="A1227" i="21" s="1"/>
  <c r="H1227" i="21"/>
  <c r="I1227" i="21" s="1"/>
  <c r="K1226" i="21"/>
  <c r="J1226" i="21"/>
  <c r="A1226" i="21" s="1"/>
  <c r="H1226" i="21"/>
  <c r="I1226" i="21" s="1"/>
  <c r="K1225" i="21"/>
  <c r="J1225" i="21"/>
  <c r="A1225" i="21" s="1"/>
  <c r="H1225" i="21"/>
  <c r="I1225" i="21" s="1"/>
  <c r="K1224" i="21"/>
  <c r="J1224" i="21"/>
  <c r="A1224" i="21" s="1"/>
  <c r="H1224" i="21"/>
  <c r="I1224" i="21" s="1"/>
  <c r="K1223" i="21"/>
  <c r="J1223" i="21"/>
  <c r="A1223" i="21" s="1"/>
  <c r="H1223" i="21"/>
  <c r="I1223" i="21" s="1"/>
  <c r="K1222" i="21"/>
  <c r="J1222" i="21"/>
  <c r="A1222" i="21" s="1"/>
  <c r="H1222" i="21"/>
  <c r="I1222" i="21" s="1"/>
  <c r="K1221" i="21"/>
  <c r="J1221" i="21"/>
  <c r="A1221" i="21" s="1"/>
  <c r="H1221" i="21"/>
  <c r="I1221" i="21" s="1"/>
  <c r="K1220" i="21"/>
  <c r="J1220" i="21"/>
  <c r="A1220" i="21" s="1"/>
  <c r="H1220" i="21"/>
  <c r="I1220" i="21" s="1"/>
  <c r="K1219" i="21"/>
  <c r="J1219" i="21"/>
  <c r="A1219" i="21" s="1"/>
  <c r="H1219" i="21"/>
  <c r="I1219" i="21" s="1"/>
  <c r="K1218" i="21"/>
  <c r="J1218" i="21"/>
  <c r="A1218" i="21" s="1"/>
  <c r="H1218" i="21"/>
  <c r="I1218" i="21" s="1"/>
  <c r="K1217" i="21"/>
  <c r="J1217" i="21"/>
  <c r="A1217" i="21" s="1"/>
  <c r="H1217" i="21"/>
  <c r="I1217" i="21" s="1"/>
  <c r="K1216" i="21"/>
  <c r="J1216" i="21"/>
  <c r="A1216" i="21" s="1"/>
  <c r="H1216" i="21"/>
  <c r="I1216" i="21" s="1"/>
  <c r="K1215" i="21"/>
  <c r="J1215" i="21"/>
  <c r="A1215" i="21" s="1"/>
  <c r="H1215" i="21"/>
  <c r="I1215" i="21" s="1"/>
  <c r="K1214" i="21"/>
  <c r="J1214" i="21"/>
  <c r="A1214" i="21" s="1"/>
  <c r="H1214" i="21"/>
  <c r="I1214" i="21" s="1"/>
  <c r="K1213" i="21"/>
  <c r="J1213" i="21"/>
  <c r="A1213" i="21" s="1"/>
  <c r="H1213" i="21"/>
  <c r="I1213" i="21" s="1"/>
  <c r="K1212" i="21"/>
  <c r="J1212" i="21"/>
  <c r="A1212" i="21" s="1"/>
  <c r="H1212" i="21"/>
  <c r="I1212" i="21" s="1"/>
  <c r="K1211" i="21"/>
  <c r="J1211" i="21"/>
  <c r="A1211" i="21" s="1"/>
  <c r="H1211" i="21"/>
  <c r="I1211" i="21" s="1"/>
  <c r="K1210" i="21"/>
  <c r="J1210" i="21"/>
  <c r="A1210" i="21" s="1"/>
  <c r="H1210" i="21"/>
  <c r="I1210" i="21" s="1"/>
  <c r="K1209" i="21"/>
  <c r="J1209" i="21"/>
  <c r="A1209" i="21" s="1"/>
  <c r="H1209" i="21"/>
  <c r="I1209" i="21" s="1"/>
  <c r="K1208" i="21"/>
  <c r="J1208" i="21"/>
  <c r="A1208" i="21" s="1"/>
  <c r="H1208" i="21"/>
  <c r="I1208" i="21" s="1"/>
  <c r="K1207" i="21"/>
  <c r="J1207" i="21"/>
  <c r="A1207" i="21" s="1"/>
  <c r="H1207" i="21"/>
  <c r="I1207" i="21" s="1"/>
  <c r="K1206" i="21"/>
  <c r="J1206" i="21"/>
  <c r="A1206" i="21" s="1"/>
  <c r="H1206" i="21"/>
  <c r="I1206" i="21" s="1"/>
  <c r="K1205" i="21"/>
  <c r="J1205" i="21"/>
  <c r="A1205" i="21" s="1"/>
  <c r="H1205" i="21"/>
  <c r="I1205" i="21" s="1"/>
  <c r="K1204" i="21"/>
  <c r="J1204" i="21"/>
  <c r="A1204" i="21" s="1"/>
  <c r="H1204" i="21"/>
  <c r="I1204" i="21" s="1"/>
  <c r="K1203" i="21"/>
  <c r="J1203" i="21"/>
  <c r="A1203" i="21" s="1"/>
  <c r="H1203" i="21"/>
  <c r="I1203" i="21" s="1"/>
  <c r="K1202" i="21"/>
  <c r="J1202" i="21"/>
  <c r="A1202" i="21" s="1"/>
  <c r="H1202" i="21"/>
  <c r="I1202" i="21" s="1"/>
  <c r="K1201" i="21"/>
  <c r="J1201" i="21"/>
  <c r="A1201" i="21" s="1"/>
  <c r="H1201" i="21"/>
  <c r="I1201" i="21" s="1"/>
  <c r="K1200" i="21"/>
  <c r="J1200" i="21"/>
  <c r="A1200" i="21" s="1"/>
  <c r="H1200" i="21"/>
  <c r="I1200" i="21" s="1"/>
  <c r="K1199" i="21"/>
  <c r="J1199" i="21"/>
  <c r="A1199" i="21" s="1"/>
  <c r="H1199" i="21"/>
  <c r="I1199" i="21" s="1"/>
  <c r="K1198" i="21"/>
  <c r="J1198" i="21"/>
  <c r="A1198" i="21" s="1"/>
  <c r="H1198" i="21"/>
  <c r="I1198" i="21" s="1"/>
  <c r="K1197" i="21"/>
  <c r="J1197" i="21"/>
  <c r="A1197" i="21" s="1"/>
  <c r="H1197" i="21"/>
  <c r="I1197" i="21" s="1"/>
  <c r="K1196" i="21"/>
  <c r="J1196" i="21"/>
  <c r="A1196" i="21" s="1"/>
  <c r="H1196" i="21"/>
  <c r="I1196" i="21" s="1"/>
  <c r="K1195" i="21"/>
  <c r="J1195" i="21"/>
  <c r="A1195" i="21" s="1"/>
  <c r="H1195" i="21"/>
  <c r="I1195" i="21" s="1"/>
  <c r="K1194" i="21"/>
  <c r="J1194" i="21"/>
  <c r="A1194" i="21" s="1"/>
  <c r="H1194" i="21"/>
  <c r="I1194" i="21" s="1"/>
  <c r="K1193" i="21"/>
  <c r="J1193" i="21"/>
  <c r="A1193" i="21" s="1"/>
  <c r="H1193" i="21"/>
  <c r="I1193" i="21" s="1"/>
  <c r="K1192" i="21"/>
  <c r="J1192" i="21"/>
  <c r="A1192" i="21" s="1"/>
  <c r="H1192" i="21"/>
  <c r="I1192" i="21" s="1"/>
  <c r="K1191" i="21"/>
  <c r="J1191" i="21"/>
  <c r="A1191" i="21" s="1"/>
  <c r="H1191" i="21"/>
  <c r="I1191" i="21" s="1"/>
  <c r="K1190" i="21"/>
  <c r="J1190" i="21"/>
  <c r="A1190" i="21" s="1"/>
  <c r="H1190" i="21"/>
  <c r="I1190" i="21" s="1"/>
  <c r="K1189" i="21"/>
  <c r="J1189" i="21"/>
  <c r="A1189" i="21" s="1"/>
  <c r="H1189" i="21"/>
  <c r="I1189" i="21" s="1"/>
  <c r="K1188" i="21"/>
  <c r="J1188" i="21"/>
  <c r="A1188" i="21" s="1"/>
  <c r="H1188" i="21"/>
  <c r="I1188" i="21" s="1"/>
  <c r="K1187" i="21"/>
  <c r="J1187" i="21"/>
  <c r="A1187" i="21" s="1"/>
  <c r="H1187" i="21"/>
  <c r="I1187" i="21" s="1"/>
  <c r="K1186" i="21"/>
  <c r="J1186" i="21"/>
  <c r="A1186" i="21" s="1"/>
  <c r="H1186" i="21"/>
  <c r="I1186" i="21" s="1"/>
  <c r="K1185" i="21"/>
  <c r="J1185" i="21"/>
  <c r="A1185" i="21" s="1"/>
  <c r="H1185" i="21"/>
  <c r="I1185" i="21" s="1"/>
  <c r="K1184" i="21"/>
  <c r="J1184" i="21"/>
  <c r="A1184" i="21" s="1"/>
  <c r="H1184" i="21"/>
  <c r="I1184" i="21" s="1"/>
  <c r="K1183" i="21"/>
  <c r="J1183" i="21"/>
  <c r="A1183" i="21" s="1"/>
  <c r="H1183" i="21"/>
  <c r="I1183" i="21" s="1"/>
  <c r="K1182" i="21"/>
  <c r="J1182" i="21"/>
  <c r="A1182" i="21" s="1"/>
  <c r="H1182" i="21"/>
  <c r="I1182" i="21" s="1"/>
  <c r="K1181" i="21"/>
  <c r="J1181" i="21"/>
  <c r="A1181" i="21" s="1"/>
  <c r="H1181" i="21"/>
  <c r="I1181" i="21" s="1"/>
  <c r="K1180" i="21"/>
  <c r="J1180" i="21"/>
  <c r="A1180" i="21" s="1"/>
  <c r="H1180" i="21"/>
  <c r="I1180" i="21" s="1"/>
  <c r="K1179" i="21"/>
  <c r="J1179" i="21"/>
  <c r="A1179" i="21" s="1"/>
  <c r="H1179" i="21"/>
  <c r="I1179" i="21" s="1"/>
  <c r="K1178" i="21"/>
  <c r="J1178" i="21"/>
  <c r="A1178" i="21" s="1"/>
  <c r="H1178" i="21"/>
  <c r="I1178" i="21" s="1"/>
  <c r="K1177" i="21"/>
  <c r="J1177" i="21"/>
  <c r="A1177" i="21" s="1"/>
  <c r="H1177" i="21"/>
  <c r="I1177" i="21" s="1"/>
  <c r="K1176" i="21"/>
  <c r="J1176" i="21"/>
  <c r="A1176" i="21" s="1"/>
  <c r="H1176" i="21"/>
  <c r="I1176" i="21" s="1"/>
  <c r="K1175" i="21"/>
  <c r="J1175" i="21"/>
  <c r="A1175" i="21" s="1"/>
  <c r="H1175" i="21"/>
  <c r="I1175" i="21" s="1"/>
  <c r="K1174" i="21"/>
  <c r="J1174" i="21"/>
  <c r="A1174" i="21" s="1"/>
  <c r="H1174" i="21"/>
  <c r="I1174" i="21" s="1"/>
  <c r="K1173" i="21"/>
  <c r="J1173" i="21"/>
  <c r="A1173" i="21" s="1"/>
  <c r="H1173" i="21"/>
  <c r="I1173" i="21" s="1"/>
  <c r="K1172" i="21"/>
  <c r="J1172" i="21"/>
  <c r="A1172" i="21" s="1"/>
  <c r="H1172" i="21"/>
  <c r="I1172" i="21" s="1"/>
  <c r="K1171" i="21"/>
  <c r="J1171" i="21"/>
  <c r="A1171" i="21" s="1"/>
  <c r="H1171" i="21"/>
  <c r="I1171" i="21" s="1"/>
  <c r="K1170" i="21"/>
  <c r="J1170" i="21"/>
  <c r="A1170" i="21" s="1"/>
  <c r="H1170" i="21"/>
  <c r="I1170" i="21" s="1"/>
  <c r="K1169" i="21"/>
  <c r="J1169" i="21"/>
  <c r="A1169" i="21" s="1"/>
  <c r="H1169" i="21"/>
  <c r="I1169" i="21" s="1"/>
  <c r="K1168" i="21"/>
  <c r="J1168" i="21"/>
  <c r="A1168" i="21" s="1"/>
  <c r="H1168" i="21"/>
  <c r="I1168" i="21" s="1"/>
  <c r="K1167" i="21"/>
  <c r="J1167" i="21"/>
  <c r="A1167" i="21" s="1"/>
  <c r="H1167" i="21"/>
  <c r="I1167" i="21" s="1"/>
  <c r="K1166" i="21"/>
  <c r="J1166" i="21"/>
  <c r="A1166" i="21" s="1"/>
  <c r="H1166" i="21"/>
  <c r="I1166" i="21" s="1"/>
  <c r="K1165" i="21"/>
  <c r="J1165" i="21"/>
  <c r="A1165" i="21" s="1"/>
  <c r="H1165" i="21"/>
  <c r="I1165" i="21" s="1"/>
  <c r="K1164" i="21"/>
  <c r="J1164" i="21"/>
  <c r="A1164" i="21" s="1"/>
  <c r="H1164" i="21"/>
  <c r="I1164" i="21" s="1"/>
  <c r="K1163" i="21"/>
  <c r="J1163" i="21"/>
  <c r="A1163" i="21" s="1"/>
  <c r="H1163" i="21"/>
  <c r="I1163" i="21" s="1"/>
  <c r="K1162" i="21"/>
  <c r="J1162" i="21"/>
  <c r="A1162" i="21" s="1"/>
  <c r="H1162" i="21"/>
  <c r="I1162" i="21" s="1"/>
  <c r="K1161" i="21"/>
  <c r="J1161" i="21"/>
  <c r="A1161" i="21" s="1"/>
  <c r="H1161" i="21"/>
  <c r="I1161" i="21" s="1"/>
  <c r="K1160" i="21"/>
  <c r="J1160" i="21"/>
  <c r="A1160" i="21" s="1"/>
  <c r="H1160" i="21"/>
  <c r="I1160" i="21" s="1"/>
  <c r="K1159" i="21"/>
  <c r="J1159" i="21"/>
  <c r="A1159" i="21" s="1"/>
  <c r="H1159" i="21"/>
  <c r="I1159" i="21" s="1"/>
  <c r="K1158" i="21"/>
  <c r="J1158" i="21"/>
  <c r="A1158" i="21" s="1"/>
  <c r="H1158" i="21"/>
  <c r="I1158" i="21" s="1"/>
  <c r="K1157" i="21"/>
  <c r="J1157" i="21"/>
  <c r="A1157" i="21" s="1"/>
  <c r="H1157" i="21"/>
  <c r="I1157" i="21" s="1"/>
  <c r="K1156" i="21"/>
  <c r="J1156" i="21"/>
  <c r="A1156" i="21" s="1"/>
  <c r="H1156" i="21"/>
  <c r="I1156" i="21" s="1"/>
  <c r="K1155" i="21"/>
  <c r="J1155" i="21"/>
  <c r="A1155" i="21" s="1"/>
  <c r="H1155" i="21"/>
  <c r="I1155" i="21" s="1"/>
  <c r="K1154" i="21"/>
  <c r="J1154" i="21"/>
  <c r="A1154" i="21" s="1"/>
  <c r="H1154" i="21"/>
  <c r="I1154" i="21" s="1"/>
  <c r="K1153" i="21"/>
  <c r="J1153" i="21"/>
  <c r="A1153" i="21" s="1"/>
  <c r="H1153" i="21"/>
  <c r="I1153" i="21" s="1"/>
  <c r="K1152" i="21"/>
  <c r="J1152" i="21"/>
  <c r="A1152" i="21" s="1"/>
  <c r="H1152" i="21"/>
  <c r="I1152" i="21" s="1"/>
  <c r="K1151" i="21"/>
  <c r="J1151" i="21"/>
  <c r="A1151" i="21" s="1"/>
  <c r="H1151" i="21"/>
  <c r="I1151" i="21" s="1"/>
  <c r="K1150" i="21"/>
  <c r="J1150" i="21"/>
  <c r="A1150" i="21" s="1"/>
  <c r="H1150" i="21"/>
  <c r="I1150" i="21" s="1"/>
  <c r="K1149" i="21"/>
  <c r="J1149" i="21"/>
  <c r="A1149" i="21" s="1"/>
  <c r="H1149" i="21"/>
  <c r="I1149" i="21" s="1"/>
  <c r="K1148" i="21"/>
  <c r="J1148" i="21"/>
  <c r="A1148" i="21" s="1"/>
  <c r="H1148" i="21"/>
  <c r="I1148" i="21" s="1"/>
  <c r="K1147" i="21"/>
  <c r="J1147" i="21"/>
  <c r="A1147" i="21" s="1"/>
  <c r="H1147" i="21"/>
  <c r="I1147" i="21" s="1"/>
  <c r="K1146" i="21"/>
  <c r="J1146" i="21"/>
  <c r="A1146" i="21" s="1"/>
  <c r="H1146" i="21"/>
  <c r="I1146" i="21" s="1"/>
  <c r="K1145" i="21"/>
  <c r="J1145" i="21"/>
  <c r="A1145" i="21" s="1"/>
  <c r="H1145" i="21"/>
  <c r="I1145" i="21" s="1"/>
  <c r="K1144" i="21"/>
  <c r="J1144" i="21"/>
  <c r="A1144" i="21" s="1"/>
  <c r="H1144" i="21"/>
  <c r="I1144" i="21" s="1"/>
  <c r="K1143" i="21"/>
  <c r="J1143" i="21"/>
  <c r="A1143" i="21" s="1"/>
  <c r="H1143" i="21"/>
  <c r="I1143" i="21" s="1"/>
  <c r="K1142" i="21"/>
  <c r="J1142" i="21"/>
  <c r="A1142" i="21" s="1"/>
  <c r="H1142" i="21"/>
  <c r="I1142" i="21" s="1"/>
  <c r="K1141" i="21"/>
  <c r="J1141" i="21"/>
  <c r="A1141" i="21" s="1"/>
  <c r="H1141" i="21"/>
  <c r="I1141" i="21" s="1"/>
  <c r="K1140" i="21"/>
  <c r="J1140" i="21"/>
  <c r="A1140" i="21" s="1"/>
  <c r="H1140" i="21"/>
  <c r="I1140" i="21" s="1"/>
  <c r="K1139" i="21"/>
  <c r="J1139" i="21"/>
  <c r="A1139" i="21" s="1"/>
  <c r="H1139" i="21"/>
  <c r="I1139" i="21" s="1"/>
  <c r="K1138" i="21"/>
  <c r="J1138" i="21"/>
  <c r="A1138" i="21" s="1"/>
  <c r="H1138" i="21"/>
  <c r="I1138" i="21" s="1"/>
  <c r="K1137" i="21"/>
  <c r="J1137" i="21"/>
  <c r="A1137" i="21" s="1"/>
  <c r="H1137" i="21"/>
  <c r="I1137" i="21" s="1"/>
  <c r="K1136" i="21"/>
  <c r="J1136" i="21"/>
  <c r="A1136" i="21" s="1"/>
  <c r="H1136" i="21"/>
  <c r="I1136" i="21" s="1"/>
  <c r="K1135" i="21"/>
  <c r="J1135" i="21"/>
  <c r="A1135" i="21" s="1"/>
  <c r="H1135" i="21"/>
  <c r="I1135" i="21" s="1"/>
  <c r="K1134" i="21"/>
  <c r="J1134" i="21"/>
  <c r="A1134" i="21" s="1"/>
  <c r="H1134" i="21"/>
  <c r="I1134" i="21" s="1"/>
  <c r="K1133" i="21"/>
  <c r="J1133" i="21"/>
  <c r="A1133" i="21" s="1"/>
  <c r="H1133" i="21"/>
  <c r="I1133" i="21" s="1"/>
  <c r="K1132" i="21"/>
  <c r="J1132" i="21"/>
  <c r="A1132" i="21" s="1"/>
  <c r="H1132" i="21"/>
  <c r="I1132" i="21" s="1"/>
  <c r="K1131" i="21"/>
  <c r="J1131" i="21"/>
  <c r="A1131" i="21" s="1"/>
  <c r="H1131" i="21"/>
  <c r="I1131" i="21" s="1"/>
  <c r="K1130" i="21"/>
  <c r="J1130" i="21"/>
  <c r="A1130" i="21" s="1"/>
  <c r="H1130" i="21"/>
  <c r="I1130" i="21" s="1"/>
  <c r="K1129" i="21"/>
  <c r="J1129" i="21"/>
  <c r="A1129" i="21" s="1"/>
  <c r="H1129" i="21"/>
  <c r="I1129" i="21" s="1"/>
  <c r="K1128" i="21"/>
  <c r="J1128" i="21"/>
  <c r="A1128" i="21" s="1"/>
  <c r="H1128" i="21"/>
  <c r="I1128" i="21" s="1"/>
  <c r="K1127" i="21"/>
  <c r="J1127" i="21"/>
  <c r="A1127" i="21" s="1"/>
  <c r="H1127" i="21"/>
  <c r="I1127" i="21" s="1"/>
  <c r="K1126" i="21"/>
  <c r="J1126" i="21"/>
  <c r="A1126" i="21" s="1"/>
  <c r="H1126" i="21"/>
  <c r="I1126" i="21" s="1"/>
  <c r="K1125" i="21"/>
  <c r="J1125" i="21"/>
  <c r="A1125" i="21" s="1"/>
  <c r="H1125" i="21"/>
  <c r="I1125" i="21" s="1"/>
  <c r="K1124" i="21"/>
  <c r="J1124" i="21"/>
  <c r="A1124" i="21" s="1"/>
  <c r="H1124" i="21"/>
  <c r="I1124" i="21" s="1"/>
  <c r="K1123" i="21"/>
  <c r="J1123" i="21"/>
  <c r="A1123" i="21" s="1"/>
  <c r="H1123" i="21"/>
  <c r="I1123" i="21" s="1"/>
  <c r="K1122" i="21"/>
  <c r="J1122" i="21"/>
  <c r="A1122" i="21" s="1"/>
  <c r="H1122" i="21"/>
  <c r="I1122" i="21" s="1"/>
  <c r="K1121" i="21"/>
  <c r="J1121" i="21"/>
  <c r="A1121" i="21" s="1"/>
  <c r="H1121" i="21"/>
  <c r="I1121" i="21" s="1"/>
  <c r="K1120" i="21"/>
  <c r="J1120" i="21"/>
  <c r="A1120" i="21" s="1"/>
  <c r="H1120" i="21"/>
  <c r="I1120" i="21" s="1"/>
  <c r="K1119" i="21"/>
  <c r="J1119" i="21"/>
  <c r="A1119" i="21" s="1"/>
  <c r="H1119" i="21"/>
  <c r="I1119" i="21" s="1"/>
  <c r="K1118" i="21"/>
  <c r="J1118" i="21"/>
  <c r="A1118" i="21" s="1"/>
  <c r="H1118" i="21"/>
  <c r="I1118" i="21" s="1"/>
  <c r="K1117" i="21"/>
  <c r="J1117" i="21"/>
  <c r="A1117" i="21" s="1"/>
  <c r="H1117" i="21"/>
  <c r="I1117" i="21" s="1"/>
  <c r="K1116" i="21"/>
  <c r="J1116" i="21"/>
  <c r="A1116" i="21" s="1"/>
  <c r="H1116" i="21"/>
  <c r="I1116" i="21" s="1"/>
  <c r="K1115" i="21"/>
  <c r="J1115" i="21"/>
  <c r="A1115" i="21" s="1"/>
  <c r="H1115" i="21"/>
  <c r="I1115" i="21" s="1"/>
  <c r="K1114" i="21"/>
  <c r="J1114" i="21"/>
  <c r="A1114" i="21" s="1"/>
  <c r="H1114" i="21"/>
  <c r="I1114" i="21" s="1"/>
  <c r="K1113" i="21"/>
  <c r="J1113" i="21"/>
  <c r="A1113" i="21" s="1"/>
  <c r="H1113" i="21"/>
  <c r="I1113" i="21" s="1"/>
  <c r="K1112" i="21"/>
  <c r="J1112" i="21"/>
  <c r="A1112" i="21" s="1"/>
  <c r="H1112" i="21"/>
  <c r="I1112" i="21" s="1"/>
  <c r="K1111" i="21"/>
  <c r="J1111" i="21"/>
  <c r="A1111" i="21" s="1"/>
  <c r="H1111" i="21"/>
  <c r="I1111" i="21" s="1"/>
  <c r="K1110" i="21"/>
  <c r="J1110" i="21"/>
  <c r="A1110" i="21" s="1"/>
  <c r="H1110" i="21"/>
  <c r="I1110" i="21" s="1"/>
  <c r="K1109" i="21"/>
  <c r="J1109" i="21"/>
  <c r="A1109" i="21" s="1"/>
  <c r="H1109" i="21"/>
  <c r="I1109" i="21" s="1"/>
  <c r="K1108" i="21"/>
  <c r="J1108" i="21"/>
  <c r="A1108" i="21" s="1"/>
  <c r="H1108" i="21"/>
  <c r="I1108" i="21" s="1"/>
  <c r="K1107" i="21"/>
  <c r="J1107" i="21"/>
  <c r="A1107" i="21" s="1"/>
  <c r="H1107" i="21"/>
  <c r="I1107" i="21" s="1"/>
  <c r="K1106" i="21"/>
  <c r="J1106" i="21"/>
  <c r="A1106" i="21" s="1"/>
  <c r="H1106" i="21"/>
  <c r="I1106" i="21" s="1"/>
  <c r="K1105" i="21"/>
  <c r="J1105" i="21"/>
  <c r="A1105" i="21" s="1"/>
  <c r="H1105" i="21"/>
  <c r="I1105" i="21" s="1"/>
  <c r="K1104" i="21"/>
  <c r="J1104" i="21"/>
  <c r="A1104" i="21" s="1"/>
  <c r="H1104" i="21"/>
  <c r="I1104" i="21" s="1"/>
  <c r="K1103" i="21"/>
  <c r="J1103" i="21"/>
  <c r="A1103" i="21" s="1"/>
  <c r="H1103" i="21"/>
  <c r="I1103" i="21" s="1"/>
  <c r="K1102" i="21"/>
  <c r="J1102" i="21"/>
  <c r="A1102" i="21" s="1"/>
  <c r="H1102" i="21"/>
  <c r="I1102" i="21" s="1"/>
  <c r="K1101" i="21"/>
  <c r="J1101" i="21"/>
  <c r="A1101" i="21" s="1"/>
  <c r="H1101" i="21"/>
  <c r="I1101" i="21" s="1"/>
  <c r="K1100" i="21"/>
  <c r="J1100" i="21"/>
  <c r="A1100" i="21" s="1"/>
  <c r="H1100" i="21"/>
  <c r="I1100" i="21" s="1"/>
  <c r="K1099" i="21"/>
  <c r="J1099" i="21"/>
  <c r="A1099" i="21" s="1"/>
  <c r="H1099" i="21"/>
  <c r="I1099" i="21" s="1"/>
  <c r="K1098" i="21"/>
  <c r="J1098" i="21"/>
  <c r="A1098" i="21" s="1"/>
  <c r="H1098" i="21"/>
  <c r="I1098" i="21" s="1"/>
  <c r="K1097" i="21"/>
  <c r="J1097" i="21"/>
  <c r="A1097" i="21" s="1"/>
  <c r="H1097" i="21"/>
  <c r="I1097" i="21" s="1"/>
  <c r="K1096" i="21"/>
  <c r="J1096" i="21"/>
  <c r="A1096" i="21" s="1"/>
  <c r="H1096" i="21"/>
  <c r="I1096" i="21" s="1"/>
  <c r="K1095" i="21"/>
  <c r="J1095" i="21"/>
  <c r="A1095" i="21" s="1"/>
  <c r="H1095" i="21"/>
  <c r="I1095" i="21" s="1"/>
  <c r="K1094" i="21"/>
  <c r="J1094" i="21"/>
  <c r="A1094" i="21" s="1"/>
  <c r="H1094" i="21"/>
  <c r="I1094" i="21" s="1"/>
  <c r="K1093" i="21"/>
  <c r="J1093" i="21"/>
  <c r="A1093" i="21" s="1"/>
  <c r="H1093" i="21"/>
  <c r="I1093" i="21" s="1"/>
  <c r="K1092" i="21"/>
  <c r="J1092" i="21"/>
  <c r="A1092" i="21" s="1"/>
  <c r="H1092" i="21"/>
  <c r="I1092" i="21" s="1"/>
  <c r="K1091" i="21"/>
  <c r="J1091" i="21"/>
  <c r="A1091" i="21" s="1"/>
  <c r="H1091" i="21"/>
  <c r="I1091" i="21" s="1"/>
  <c r="K1090" i="21"/>
  <c r="J1090" i="21"/>
  <c r="A1090" i="21" s="1"/>
  <c r="H1090" i="21"/>
  <c r="I1090" i="21" s="1"/>
  <c r="K1089" i="21"/>
  <c r="J1089" i="21"/>
  <c r="A1089" i="21" s="1"/>
  <c r="H1089" i="21"/>
  <c r="I1089" i="21" s="1"/>
  <c r="K1088" i="21"/>
  <c r="J1088" i="21"/>
  <c r="A1088" i="21" s="1"/>
  <c r="H1088" i="21"/>
  <c r="I1088" i="21" s="1"/>
  <c r="K1087" i="21"/>
  <c r="J1087" i="21"/>
  <c r="A1087" i="21" s="1"/>
  <c r="H1087" i="21"/>
  <c r="I1087" i="21" s="1"/>
  <c r="K1086" i="21"/>
  <c r="J1086" i="21"/>
  <c r="A1086" i="21" s="1"/>
  <c r="H1086" i="21"/>
  <c r="I1086" i="21" s="1"/>
  <c r="K1085" i="21"/>
  <c r="J1085" i="21"/>
  <c r="A1085" i="21" s="1"/>
  <c r="H1085" i="21"/>
  <c r="I1085" i="21" s="1"/>
  <c r="K1084" i="21"/>
  <c r="J1084" i="21"/>
  <c r="A1084" i="21" s="1"/>
  <c r="H1084" i="21"/>
  <c r="I1084" i="21" s="1"/>
  <c r="K1083" i="21"/>
  <c r="J1083" i="21"/>
  <c r="A1083" i="21" s="1"/>
  <c r="H1083" i="21"/>
  <c r="I1083" i="21" s="1"/>
  <c r="K1082" i="21"/>
  <c r="J1082" i="21"/>
  <c r="A1082" i="21" s="1"/>
  <c r="H1082" i="21"/>
  <c r="I1082" i="21" s="1"/>
  <c r="K1081" i="21"/>
  <c r="J1081" i="21"/>
  <c r="A1081" i="21" s="1"/>
  <c r="H1081" i="21"/>
  <c r="I1081" i="21" s="1"/>
  <c r="K1080" i="21"/>
  <c r="J1080" i="21"/>
  <c r="A1080" i="21" s="1"/>
  <c r="H1080" i="21"/>
  <c r="I1080" i="21" s="1"/>
  <c r="K1079" i="21"/>
  <c r="J1079" i="21"/>
  <c r="A1079" i="21" s="1"/>
  <c r="H1079" i="21"/>
  <c r="I1079" i="21" s="1"/>
  <c r="K1078" i="21"/>
  <c r="J1078" i="21"/>
  <c r="A1078" i="21" s="1"/>
  <c r="H1078" i="21"/>
  <c r="I1078" i="21" s="1"/>
  <c r="K1077" i="21"/>
  <c r="J1077" i="21"/>
  <c r="A1077" i="21" s="1"/>
  <c r="H1077" i="21"/>
  <c r="I1077" i="21" s="1"/>
  <c r="K1076" i="21"/>
  <c r="J1076" i="21"/>
  <c r="A1076" i="21" s="1"/>
  <c r="H1076" i="21"/>
  <c r="I1076" i="21" s="1"/>
  <c r="K1075" i="21"/>
  <c r="J1075" i="21"/>
  <c r="A1075" i="21" s="1"/>
  <c r="H1075" i="21"/>
  <c r="I1075" i="21" s="1"/>
  <c r="K1074" i="21"/>
  <c r="J1074" i="21"/>
  <c r="A1074" i="21" s="1"/>
  <c r="H1074" i="21"/>
  <c r="I1074" i="21" s="1"/>
  <c r="K1073" i="21"/>
  <c r="J1073" i="21"/>
  <c r="A1073" i="21" s="1"/>
  <c r="H1073" i="21"/>
  <c r="I1073" i="21" s="1"/>
  <c r="K1072" i="21"/>
  <c r="J1072" i="21"/>
  <c r="A1072" i="21" s="1"/>
  <c r="H1072" i="21"/>
  <c r="I1072" i="21" s="1"/>
  <c r="K1071" i="21"/>
  <c r="J1071" i="21"/>
  <c r="A1071" i="21" s="1"/>
  <c r="H1071" i="21"/>
  <c r="I1071" i="21" s="1"/>
  <c r="K1070" i="21"/>
  <c r="J1070" i="21"/>
  <c r="A1070" i="21" s="1"/>
  <c r="H1070" i="21"/>
  <c r="I1070" i="21" s="1"/>
  <c r="K1069" i="21"/>
  <c r="J1069" i="21"/>
  <c r="A1069" i="21" s="1"/>
  <c r="H1069" i="21"/>
  <c r="I1069" i="21" s="1"/>
  <c r="K1068" i="21"/>
  <c r="J1068" i="21"/>
  <c r="A1068" i="21" s="1"/>
  <c r="H1068" i="21"/>
  <c r="I1068" i="21" s="1"/>
  <c r="K1067" i="21"/>
  <c r="J1067" i="21"/>
  <c r="A1067" i="21" s="1"/>
  <c r="H1067" i="21"/>
  <c r="I1067" i="21" s="1"/>
  <c r="K1066" i="21"/>
  <c r="J1066" i="21"/>
  <c r="A1066" i="21" s="1"/>
  <c r="H1066" i="21"/>
  <c r="I1066" i="21" s="1"/>
  <c r="K1065" i="21"/>
  <c r="J1065" i="21"/>
  <c r="A1065" i="21" s="1"/>
  <c r="H1065" i="21"/>
  <c r="I1065" i="21" s="1"/>
  <c r="K1064" i="21"/>
  <c r="J1064" i="21"/>
  <c r="A1064" i="21" s="1"/>
  <c r="H1064" i="21"/>
  <c r="I1064" i="21" s="1"/>
  <c r="K1063" i="21"/>
  <c r="J1063" i="21"/>
  <c r="A1063" i="21" s="1"/>
  <c r="H1063" i="21"/>
  <c r="I1063" i="21" s="1"/>
  <c r="K1062" i="21"/>
  <c r="J1062" i="21"/>
  <c r="A1062" i="21" s="1"/>
  <c r="H1062" i="21"/>
  <c r="I1062" i="21" s="1"/>
  <c r="K1061" i="21"/>
  <c r="J1061" i="21"/>
  <c r="A1061" i="21" s="1"/>
  <c r="H1061" i="21"/>
  <c r="I1061" i="21" s="1"/>
  <c r="K1060" i="21"/>
  <c r="J1060" i="21"/>
  <c r="A1060" i="21" s="1"/>
  <c r="H1060" i="21"/>
  <c r="I1060" i="21" s="1"/>
  <c r="K1059" i="21"/>
  <c r="J1059" i="21"/>
  <c r="A1059" i="21" s="1"/>
  <c r="H1059" i="21"/>
  <c r="I1059" i="21" s="1"/>
  <c r="K1058" i="21"/>
  <c r="J1058" i="21"/>
  <c r="A1058" i="21" s="1"/>
  <c r="H1058" i="21"/>
  <c r="I1058" i="21" s="1"/>
  <c r="K1057" i="21"/>
  <c r="J1057" i="21"/>
  <c r="A1057" i="21" s="1"/>
  <c r="H1057" i="21"/>
  <c r="I1057" i="21" s="1"/>
  <c r="K1056" i="21"/>
  <c r="J1056" i="21"/>
  <c r="A1056" i="21" s="1"/>
  <c r="H1056" i="21"/>
  <c r="I1056" i="21" s="1"/>
  <c r="K1055" i="21"/>
  <c r="J1055" i="21"/>
  <c r="A1055" i="21" s="1"/>
  <c r="H1055" i="21"/>
  <c r="I1055" i="21" s="1"/>
  <c r="K1054" i="21"/>
  <c r="J1054" i="21"/>
  <c r="A1054" i="21" s="1"/>
  <c r="H1054" i="21"/>
  <c r="I1054" i="21" s="1"/>
  <c r="K1053" i="21"/>
  <c r="J1053" i="21"/>
  <c r="A1053" i="21" s="1"/>
  <c r="H1053" i="21"/>
  <c r="I1053" i="21" s="1"/>
  <c r="K1052" i="21"/>
  <c r="J1052" i="21"/>
  <c r="A1052" i="21" s="1"/>
  <c r="H1052" i="21"/>
  <c r="I1052" i="21" s="1"/>
  <c r="K1051" i="21"/>
  <c r="J1051" i="21"/>
  <c r="A1051" i="21" s="1"/>
  <c r="H1051" i="21"/>
  <c r="I1051" i="21" s="1"/>
  <c r="K1050" i="21"/>
  <c r="J1050" i="21"/>
  <c r="A1050" i="21" s="1"/>
  <c r="H1050" i="21"/>
  <c r="I1050" i="21" s="1"/>
  <c r="K1049" i="21"/>
  <c r="J1049" i="21"/>
  <c r="A1049" i="21" s="1"/>
  <c r="H1049" i="21"/>
  <c r="I1049" i="21" s="1"/>
  <c r="K1048" i="21"/>
  <c r="J1048" i="21"/>
  <c r="A1048" i="21" s="1"/>
  <c r="H1048" i="21"/>
  <c r="I1048" i="21" s="1"/>
  <c r="K1047" i="21"/>
  <c r="J1047" i="21"/>
  <c r="A1047" i="21" s="1"/>
  <c r="H1047" i="21"/>
  <c r="I1047" i="21" s="1"/>
  <c r="K1046" i="21"/>
  <c r="J1046" i="21"/>
  <c r="A1046" i="21" s="1"/>
  <c r="H1046" i="21"/>
  <c r="I1046" i="21" s="1"/>
  <c r="K1045" i="21"/>
  <c r="J1045" i="21"/>
  <c r="A1045" i="21" s="1"/>
  <c r="H1045" i="21"/>
  <c r="I1045" i="21" s="1"/>
  <c r="K1044" i="21"/>
  <c r="J1044" i="21"/>
  <c r="A1044" i="21" s="1"/>
  <c r="H1044" i="21"/>
  <c r="I1044" i="21" s="1"/>
  <c r="K1043" i="21"/>
  <c r="J1043" i="21"/>
  <c r="A1043" i="21" s="1"/>
  <c r="H1043" i="21"/>
  <c r="I1043" i="21" s="1"/>
  <c r="K1042" i="21"/>
  <c r="J1042" i="21"/>
  <c r="A1042" i="21" s="1"/>
  <c r="H1042" i="21"/>
  <c r="I1042" i="21" s="1"/>
  <c r="K1041" i="21"/>
  <c r="J1041" i="21"/>
  <c r="A1041" i="21" s="1"/>
  <c r="H1041" i="21"/>
  <c r="I1041" i="21" s="1"/>
  <c r="K1040" i="21"/>
  <c r="J1040" i="21"/>
  <c r="A1040" i="21" s="1"/>
  <c r="H1040" i="21"/>
  <c r="I1040" i="21" s="1"/>
  <c r="K1039" i="21"/>
  <c r="J1039" i="21"/>
  <c r="A1039" i="21" s="1"/>
  <c r="H1039" i="21"/>
  <c r="I1039" i="21" s="1"/>
  <c r="K1038" i="21"/>
  <c r="J1038" i="21"/>
  <c r="A1038" i="21" s="1"/>
  <c r="H1038" i="21"/>
  <c r="I1038" i="21" s="1"/>
  <c r="K1037" i="21"/>
  <c r="J1037" i="21"/>
  <c r="A1037" i="21" s="1"/>
  <c r="H1037" i="21"/>
  <c r="I1037" i="21" s="1"/>
  <c r="K1036" i="21"/>
  <c r="J1036" i="21"/>
  <c r="A1036" i="21" s="1"/>
  <c r="H1036" i="21"/>
  <c r="I1036" i="21" s="1"/>
  <c r="K1035" i="21"/>
  <c r="J1035" i="21"/>
  <c r="A1035" i="21" s="1"/>
  <c r="H1035" i="21"/>
  <c r="I1035" i="21" s="1"/>
  <c r="K1034" i="21"/>
  <c r="J1034" i="21"/>
  <c r="A1034" i="21" s="1"/>
  <c r="H1034" i="21"/>
  <c r="I1034" i="21" s="1"/>
  <c r="K1033" i="21"/>
  <c r="J1033" i="21"/>
  <c r="A1033" i="21" s="1"/>
  <c r="H1033" i="21"/>
  <c r="I1033" i="21" s="1"/>
  <c r="K1032" i="21"/>
  <c r="J1032" i="21"/>
  <c r="A1032" i="21" s="1"/>
  <c r="H1032" i="21"/>
  <c r="I1032" i="21" s="1"/>
  <c r="K1031" i="21"/>
  <c r="J1031" i="21"/>
  <c r="A1031" i="21" s="1"/>
  <c r="H1031" i="21"/>
  <c r="I1031" i="21" s="1"/>
  <c r="K1030" i="21"/>
  <c r="J1030" i="21"/>
  <c r="A1030" i="21" s="1"/>
  <c r="H1030" i="21"/>
  <c r="I1030" i="21" s="1"/>
  <c r="K1029" i="21"/>
  <c r="J1029" i="21"/>
  <c r="A1029" i="21" s="1"/>
  <c r="H1029" i="21"/>
  <c r="I1029" i="21" s="1"/>
  <c r="K1028" i="21"/>
  <c r="J1028" i="21"/>
  <c r="A1028" i="21" s="1"/>
  <c r="H1028" i="21"/>
  <c r="I1028" i="21" s="1"/>
  <c r="K1027" i="21"/>
  <c r="J1027" i="21"/>
  <c r="A1027" i="21" s="1"/>
  <c r="H1027" i="21"/>
  <c r="I1027" i="21" s="1"/>
  <c r="K1026" i="21"/>
  <c r="J1026" i="21"/>
  <c r="A1026" i="21" s="1"/>
  <c r="H1026" i="21"/>
  <c r="I1026" i="21" s="1"/>
  <c r="K1025" i="21"/>
  <c r="J1025" i="21"/>
  <c r="A1025" i="21" s="1"/>
  <c r="H1025" i="21"/>
  <c r="I1025" i="21" s="1"/>
  <c r="K1024" i="21"/>
  <c r="J1024" i="21"/>
  <c r="A1024" i="21" s="1"/>
  <c r="H1024" i="21"/>
  <c r="I1024" i="21" s="1"/>
  <c r="K1023" i="21"/>
  <c r="J1023" i="21"/>
  <c r="A1023" i="21" s="1"/>
  <c r="H1023" i="21"/>
  <c r="I1023" i="21" s="1"/>
  <c r="K1022" i="21"/>
  <c r="J1022" i="21"/>
  <c r="A1022" i="21" s="1"/>
  <c r="H1022" i="21"/>
  <c r="I1022" i="21" s="1"/>
  <c r="K1021" i="21"/>
  <c r="J1021" i="21"/>
  <c r="A1021" i="21" s="1"/>
  <c r="H1021" i="21"/>
  <c r="I1021" i="21" s="1"/>
  <c r="K1020" i="21"/>
  <c r="J1020" i="21"/>
  <c r="A1020" i="21" s="1"/>
  <c r="H1020" i="21"/>
  <c r="I1020" i="21" s="1"/>
  <c r="K1019" i="21"/>
  <c r="J1019" i="21"/>
  <c r="A1019" i="21" s="1"/>
  <c r="H1019" i="21"/>
  <c r="I1019" i="21" s="1"/>
  <c r="K1018" i="21"/>
  <c r="J1018" i="21"/>
  <c r="A1018" i="21" s="1"/>
  <c r="H1018" i="21"/>
  <c r="I1018" i="21" s="1"/>
  <c r="K1017" i="21"/>
  <c r="J1017" i="21"/>
  <c r="A1017" i="21" s="1"/>
  <c r="H1017" i="21"/>
  <c r="I1017" i="21" s="1"/>
  <c r="K1016" i="21"/>
  <c r="J1016" i="21"/>
  <c r="A1016" i="21" s="1"/>
  <c r="H1016" i="21"/>
  <c r="I1016" i="21" s="1"/>
  <c r="K1015" i="21"/>
  <c r="J1015" i="21"/>
  <c r="A1015" i="21" s="1"/>
  <c r="H1015" i="21"/>
  <c r="I1015" i="21" s="1"/>
  <c r="K1014" i="21"/>
  <c r="J1014" i="21"/>
  <c r="A1014" i="21" s="1"/>
  <c r="H1014" i="21"/>
  <c r="I1014" i="21" s="1"/>
  <c r="K1013" i="21"/>
  <c r="J1013" i="21"/>
  <c r="A1013" i="21" s="1"/>
  <c r="H1013" i="21"/>
  <c r="I1013" i="21" s="1"/>
  <c r="K1012" i="21"/>
  <c r="J1012" i="21"/>
  <c r="A1012" i="21" s="1"/>
  <c r="H1012" i="21"/>
  <c r="I1012" i="21" s="1"/>
  <c r="K1011" i="21"/>
  <c r="J1011" i="21"/>
  <c r="A1011" i="21" s="1"/>
  <c r="H1011" i="21"/>
  <c r="I1011" i="21" s="1"/>
  <c r="K1010" i="21"/>
  <c r="J1010" i="21"/>
  <c r="A1010" i="21" s="1"/>
  <c r="H1010" i="21"/>
  <c r="I1010" i="21" s="1"/>
  <c r="K1009" i="21"/>
  <c r="J1009" i="21"/>
  <c r="A1009" i="21" s="1"/>
  <c r="H1009" i="21"/>
  <c r="I1009" i="21" s="1"/>
  <c r="K1008" i="21"/>
  <c r="J1008" i="21"/>
  <c r="A1008" i="21" s="1"/>
  <c r="H1008" i="21"/>
  <c r="I1008" i="21" s="1"/>
  <c r="K1007" i="21"/>
  <c r="J1007" i="21"/>
  <c r="A1007" i="21" s="1"/>
  <c r="H1007" i="21"/>
  <c r="I1007" i="21" s="1"/>
  <c r="K1006" i="21"/>
  <c r="J1006" i="21"/>
  <c r="A1006" i="21" s="1"/>
  <c r="H1006" i="21"/>
  <c r="I1006" i="21" s="1"/>
  <c r="K1005" i="21"/>
  <c r="J1005" i="21"/>
  <c r="A1005" i="21" s="1"/>
  <c r="H1005" i="21"/>
  <c r="I1005" i="21" s="1"/>
  <c r="K1004" i="21"/>
  <c r="J1004" i="21"/>
  <c r="A1004" i="21" s="1"/>
  <c r="H1004" i="21"/>
  <c r="I1004" i="21" s="1"/>
  <c r="K1003" i="21"/>
  <c r="J1003" i="21"/>
  <c r="A1003" i="21" s="1"/>
  <c r="H1003" i="21"/>
  <c r="I1003" i="21" s="1"/>
  <c r="K1002" i="21"/>
  <c r="J1002" i="21"/>
  <c r="A1002" i="21" s="1"/>
  <c r="H1002" i="21"/>
  <c r="I1002" i="21" s="1"/>
  <c r="K1001" i="21"/>
  <c r="J1001" i="21"/>
  <c r="A1001" i="21" s="1"/>
  <c r="H1001" i="21"/>
  <c r="I1001" i="21" s="1"/>
  <c r="K1000" i="21"/>
  <c r="J1000" i="21"/>
  <c r="A1000" i="21" s="1"/>
  <c r="H1000" i="21"/>
  <c r="I1000" i="21" s="1"/>
  <c r="K999" i="21"/>
  <c r="J999" i="21"/>
  <c r="A999" i="21" s="1"/>
  <c r="H999" i="21"/>
  <c r="I999" i="21" s="1"/>
  <c r="K998" i="21"/>
  <c r="J998" i="21"/>
  <c r="A998" i="21" s="1"/>
  <c r="H998" i="21"/>
  <c r="I998" i="21" s="1"/>
  <c r="K997" i="21"/>
  <c r="J997" i="21"/>
  <c r="A997" i="21" s="1"/>
  <c r="H997" i="21"/>
  <c r="I997" i="21" s="1"/>
  <c r="K996" i="21"/>
  <c r="J996" i="21"/>
  <c r="A996" i="21" s="1"/>
  <c r="H996" i="21"/>
  <c r="I996" i="21" s="1"/>
  <c r="K995" i="21"/>
  <c r="J995" i="21"/>
  <c r="A995" i="21" s="1"/>
  <c r="H995" i="21"/>
  <c r="I995" i="21" s="1"/>
  <c r="K994" i="21"/>
  <c r="J994" i="21"/>
  <c r="A994" i="21" s="1"/>
  <c r="H994" i="21"/>
  <c r="I994" i="21" s="1"/>
  <c r="K993" i="21"/>
  <c r="J993" i="21"/>
  <c r="A993" i="21" s="1"/>
  <c r="H993" i="21"/>
  <c r="I993" i="21" s="1"/>
  <c r="K992" i="21"/>
  <c r="J992" i="21"/>
  <c r="A992" i="21" s="1"/>
  <c r="H992" i="21"/>
  <c r="I992" i="21" s="1"/>
  <c r="K991" i="21"/>
  <c r="J991" i="21"/>
  <c r="A991" i="21" s="1"/>
  <c r="H991" i="21"/>
  <c r="I991" i="21" s="1"/>
  <c r="K990" i="21"/>
  <c r="J990" i="21"/>
  <c r="A990" i="21" s="1"/>
  <c r="H990" i="21"/>
  <c r="I990" i="21" s="1"/>
  <c r="K989" i="21"/>
  <c r="J989" i="21"/>
  <c r="A989" i="21" s="1"/>
  <c r="H989" i="21"/>
  <c r="I989" i="21" s="1"/>
  <c r="K988" i="21"/>
  <c r="J988" i="21"/>
  <c r="A988" i="21" s="1"/>
  <c r="H988" i="21"/>
  <c r="I988" i="21" s="1"/>
  <c r="K987" i="21"/>
  <c r="J987" i="21"/>
  <c r="A987" i="21" s="1"/>
  <c r="H987" i="21"/>
  <c r="I987" i="21" s="1"/>
  <c r="K986" i="21"/>
  <c r="J986" i="21"/>
  <c r="A986" i="21" s="1"/>
  <c r="H986" i="21"/>
  <c r="I986" i="21" s="1"/>
  <c r="K985" i="21"/>
  <c r="J985" i="21"/>
  <c r="A985" i="21" s="1"/>
  <c r="H985" i="21"/>
  <c r="I985" i="21" s="1"/>
  <c r="K984" i="21"/>
  <c r="J984" i="21"/>
  <c r="A984" i="21" s="1"/>
  <c r="H984" i="21"/>
  <c r="I984" i="21" s="1"/>
  <c r="K983" i="21"/>
  <c r="J983" i="21"/>
  <c r="A983" i="21" s="1"/>
  <c r="H983" i="21"/>
  <c r="I983" i="21" s="1"/>
  <c r="K982" i="21"/>
  <c r="J982" i="21"/>
  <c r="A982" i="21" s="1"/>
  <c r="H982" i="21"/>
  <c r="I982" i="21" s="1"/>
  <c r="K981" i="21"/>
  <c r="J981" i="21"/>
  <c r="A981" i="21" s="1"/>
  <c r="H981" i="21"/>
  <c r="I981" i="21" s="1"/>
  <c r="K980" i="21"/>
  <c r="J980" i="21"/>
  <c r="A980" i="21" s="1"/>
  <c r="H980" i="21"/>
  <c r="I980" i="21" s="1"/>
  <c r="K979" i="21"/>
  <c r="J979" i="21"/>
  <c r="A979" i="21" s="1"/>
  <c r="H979" i="21"/>
  <c r="I979" i="21" s="1"/>
  <c r="K978" i="21"/>
  <c r="J978" i="21"/>
  <c r="A978" i="21" s="1"/>
  <c r="H978" i="21"/>
  <c r="I978" i="21" s="1"/>
  <c r="K977" i="21"/>
  <c r="J977" i="21"/>
  <c r="A977" i="21" s="1"/>
  <c r="H977" i="21"/>
  <c r="I977" i="21" s="1"/>
  <c r="K976" i="21"/>
  <c r="J976" i="21"/>
  <c r="A976" i="21" s="1"/>
  <c r="H976" i="21"/>
  <c r="I976" i="21" s="1"/>
  <c r="K975" i="21"/>
  <c r="J975" i="21"/>
  <c r="A975" i="21" s="1"/>
  <c r="H975" i="21"/>
  <c r="I975" i="21" s="1"/>
  <c r="K974" i="21"/>
  <c r="J974" i="21"/>
  <c r="A974" i="21" s="1"/>
  <c r="H974" i="21"/>
  <c r="I974" i="21" s="1"/>
  <c r="K973" i="21"/>
  <c r="J973" i="21"/>
  <c r="A973" i="21" s="1"/>
  <c r="H973" i="21"/>
  <c r="I973" i="21" s="1"/>
  <c r="K972" i="21"/>
  <c r="J972" i="21"/>
  <c r="A972" i="21" s="1"/>
  <c r="H972" i="21"/>
  <c r="I972" i="21" s="1"/>
  <c r="K971" i="21"/>
  <c r="J971" i="21"/>
  <c r="A971" i="21" s="1"/>
  <c r="H971" i="21"/>
  <c r="I971" i="21" s="1"/>
  <c r="K970" i="21"/>
  <c r="J970" i="21"/>
  <c r="A970" i="21" s="1"/>
  <c r="H970" i="21"/>
  <c r="I970" i="21" s="1"/>
  <c r="K969" i="21"/>
  <c r="J969" i="21"/>
  <c r="A969" i="21" s="1"/>
  <c r="H969" i="21"/>
  <c r="I969" i="21" s="1"/>
  <c r="K968" i="21"/>
  <c r="J968" i="21"/>
  <c r="A968" i="21" s="1"/>
  <c r="H968" i="21"/>
  <c r="I968" i="21" s="1"/>
  <c r="K967" i="21"/>
  <c r="J967" i="21"/>
  <c r="A967" i="21" s="1"/>
  <c r="H967" i="21"/>
  <c r="I967" i="21" s="1"/>
  <c r="K966" i="21"/>
  <c r="J966" i="21"/>
  <c r="A966" i="21" s="1"/>
  <c r="H966" i="21"/>
  <c r="I966" i="21" s="1"/>
  <c r="K965" i="21"/>
  <c r="J965" i="21"/>
  <c r="A965" i="21" s="1"/>
  <c r="H965" i="21"/>
  <c r="I965" i="21" s="1"/>
  <c r="K964" i="21"/>
  <c r="J964" i="21"/>
  <c r="A964" i="21" s="1"/>
  <c r="H964" i="21"/>
  <c r="I964" i="21" s="1"/>
  <c r="K963" i="21"/>
  <c r="J963" i="21"/>
  <c r="A963" i="21" s="1"/>
  <c r="H963" i="21"/>
  <c r="I963" i="21" s="1"/>
  <c r="K962" i="21"/>
  <c r="J962" i="21"/>
  <c r="A962" i="21" s="1"/>
  <c r="H962" i="21"/>
  <c r="I962" i="21" s="1"/>
  <c r="K961" i="21"/>
  <c r="J961" i="21"/>
  <c r="A961" i="21" s="1"/>
  <c r="H961" i="21"/>
  <c r="I961" i="21" s="1"/>
  <c r="K960" i="21"/>
  <c r="J960" i="21"/>
  <c r="A960" i="21" s="1"/>
  <c r="H960" i="21"/>
  <c r="I960" i="21" s="1"/>
  <c r="K959" i="21"/>
  <c r="J959" i="21"/>
  <c r="A959" i="21" s="1"/>
  <c r="H959" i="21"/>
  <c r="I959" i="21" s="1"/>
  <c r="K958" i="21"/>
  <c r="J958" i="21"/>
  <c r="A958" i="21" s="1"/>
  <c r="H958" i="21"/>
  <c r="I958" i="21" s="1"/>
  <c r="K957" i="21"/>
  <c r="J957" i="21"/>
  <c r="A957" i="21" s="1"/>
  <c r="H957" i="21"/>
  <c r="I957" i="21" s="1"/>
  <c r="K956" i="21"/>
  <c r="J956" i="21"/>
  <c r="A956" i="21" s="1"/>
  <c r="H956" i="21"/>
  <c r="I956" i="21" s="1"/>
  <c r="K955" i="21"/>
  <c r="J955" i="21"/>
  <c r="A955" i="21" s="1"/>
  <c r="H955" i="21"/>
  <c r="I955" i="21" s="1"/>
  <c r="K954" i="21"/>
  <c r="J954" i="21"/>
  <c r="A954" i="21" s="1"/>
  <c r="H954" i="21"/>
  <c r="I954" i="21" s="1"/>
  <c r="K953" i="21"/>
  <c r="J953" i="21"/>
  <c r="A953" i="21" s="1"/>
  <c r="H953" i="21"/>
  <c r="I953" i="21" s="1"/>
  <c r="K952" i="21"/>
  <c r="J952" i="21"/>
  <c r="A952" i="21" s="1"/>
  <c r="H952" i="21"/>
  <c r="I952" i="21" s="1"/>
  <c r="K951" i="21"/>
  <c r="J951" i="21"/>
  <c r="A951" i="21" s="1"/>
  <c r="H951" i="21"/>
  <c r="I951" i="21" s="1"/>
  <c r="K950" i="21"/>
  <c r="J950" i="21"/>
  <c r="A950" i="21" s="1"/>
  <c r="H950" i="21"/>
  <c r="I950" i="21" s="1"/>
  <c r="K949" i="21"/>
  <c r="J949" i="21"/>
  <c r="A949" i="21" s="1"/>
  <c r="H949" i="21"/>
  <c r="I949" i="21" s="1"/>
  <c r="K948" i="21"/>
  <c r="J948" i="21"/>
  <c r="A948" i="21" s="1"/>
  <c r="H948" i="21"/>
  <c r="I948" i="21" s="1"/>
  <c r="K947" i="21"/>
  <c r="J947" i="21"/>
  <c r="A947" i="21" s="1"/>
  <c r="H947" i="21"/>
  <c r="I947" i="21" s="1"/>
  <c r="K946" i="21"/>
  <c r="J946" i="21"/>
  <c r="A946" i="21" s="1"/>
  <c r="H946" i="21"/>
  <c r="I946" i="21" s="1"/>
  <c r="K945" i="21"/>
  <c r="J945" i="21"/>
  <c r="A945" i="21" s="1"/>
  <c r="H945" i="21"/>
  <c r="I945" i="21" s="1"/>
  <c r="K944" i="21"/>
  <c r="J944" i="21"/>
  <c r="A944" i="21" s="1"/>
  <c r="H944" i="21"/>
  <c r="I944" i="21" s="1"/>
  <c r="K943" i="21"/>
  <c r="J943" i="21"/>
  <c r="A943" i="21" s="1"/>
  <c r="H943" i="21"/>
  <c r="I943" i="21" s="1"/>
  <c r="K942" i="21"/>
  <c r="J942" i="21"/>
  <c r="A942" i="21" s="1"/>
  <c r="H942" i="21"/>
  <c r="I942" i="21" s="1"/>
  <c r="K941" i="21"/>
  <c r="J941" i="21"/>
  <c r="A941" i="21" s="1"/>
  <c r="H941" i="21"/>
  <c r="I941" i="21" s="1"/>
  <c r="K940" i="21"/>
  <c r="J940" i="21"/>
  <c r="A940" i="21" s="1"/>
  <c r="H940" i="21"/>
  <c r="I940" i="21" s="1"/>
  <c r="K939" i="21"/>
  <c r="J939" i="21"/>
  <c r="A939" i="21" s="1"/>
  <c r="H939" i="21"/>
  <c r="I939" i="21" s="1"/>
  <c r="K938" i="21"/>
  <c r="J938" i="21"/>
  <c r="A938" i="21" s="1"/>
  <c r="H938" i="21"/>
  <c r="I938" i="21" s="1"/>
  <c r="K937" i="21"/>
  <c r="J937" i="21"/>
  <c r="A937" i="21" s="1"/>
  <c r="H937" i="21"/>
  <c r="I937" i="21" s="1"/>
  <c r="K936" i="21"/>
  <c r="J936" i="21"/>
  <c r="A936" i="21" s="1"/>
  <c r="H936" i="21"/>
  <c r="I936" i="21" s="1"/>
  <c r="K935" i="21"/>
  <c r="J935" i="21"/>
  <c r="A935" i="21" s="1"/>
  <c r="H935" i="21"/>
  <c r="I935" i="21" s="1"/>
  <c r="K934" i="21"/>
  <c r="J934" i="21"/>
  <c r="A934" i="21" s="1"/>
  <c r="H934" i="21"/>
  <c r="I934" i="21" s="1"/>
  <c r="K933" i="21"/>
  <c r="J933" i="21"/>
  <c r="A933" i="21" s="1"/>
  <c r="H933" i="21"/>
  <c r="I933" i="21" s="1"/>
  <c r="K932" i="21"/>
  <c r="J932" i="21"/>
  <c r="A932" i="21" s="1"/>
  <c r="H932" i="21"/>
  <c r="I932" i="21" s="1"/>
  <c r="K931" i="21"/>
  <c r="J931" i="21"/>
  <c r="A931" i="21" s="1"/>
  <c r="H931" i="21"/>
  <c r="I931" i="21" s="1"/>
  <c r="K930" i="21"/>
  <c r="J930" i="21"/>
  <c r="A930" i="21" s="1"/>
  <c r="H930" i="21"/>
  <c r="I930" i="21" s="1"/>
  <c r="K929" i="21"/>
  <c r="J929" i="21"/>
  <c r="A929" i="21" s="1"/>
  <c r="H929" i="21"/>
  <c r="I929" i="21" s="1"/>
  <c r="K928" i="21"/>
  <c r="J928" i="21"/>
  <c r="A928" i="21" s="1"/>
  <c r="H928" i="21"/>
  <c r="I928" i="21" s="1"/>
  <c r="K927" i="21"/>
  <c r="J927" i="21"/>
  <c r="A927" i="21" s="1"/>
  <c r="H927" i="21"/>
  <c r="I927" i="21" s="1"/>
  <c r="K926" i="21"/>
  <c r="J926" i="21"/>
  <c r="A926" i="21" s="1"/>
  <c r="H926" i="21"/>
  <c r="I926" i="21" s="1"/>
  <c r="K925" i="21"/>
  <c r="J925" i="21"/>
  <c r="A925" i="21" s="1"/>
  <c r="H925" i="21"/>
  <c r="I925" i="21" s="1"/>
  <c r="K924" i="21"/>
  <c r="J924" i="21"/>
  <c r="A924" i="21" s="1"/>
  <c r="H924" i="21"/>
  <c r="I924" i="21" s="1"/>
  <c r="K923" i="21"/>
  <c r="J923" i="21"/>
  <c r="A923" i="21" s="1"/>
  <c r="H923" i="21"/>
  <c r="I923" i="21" s="1"/>
  <c r="K922" i="21"/>
  <c r="J922" i="21"/>
  <c r="A922" i="21" s="1"/>
  <c r="H922" i="21"/>
  <c r="I922" i="21" s="1"/>
  <c r="K921" i="21"/>
  <c r="J921" i="21"/>
  <c r="A921" i="21" s="1"/>
  <c r="H921" i="21"/>
  <c r="I921" i="21" s="1"/>
  <c r="K920" i="21"/>
  <c r="J920" i="21"/>
  <c r="A920" i="21" s="1"/>
  <c r="H920" i="21"/>
  <c r="I920" i="21" s="1"/>
  <c r="K919" i="21"/>
  <c r="J919" i="21"/>
  <c r="A919" i="21" s="1"/>
  <c r="H919" i="21"/>
  <c r="I919" i="21" s="1"/>
  <c r="K918" i="21"/>
  <c r="J918" i="21"/>
  <c r="A918" i="21" s="1"/>
  <c r="H918" i="21"/>
  <c r="I918" i="21" s="1"/>
  <c r="K917" i="21"/>
  <c r="J917" i="21"/>
  <c r="A917" i="21" s="1"/>
  <c r="H917" i="21"/>
  <c r="I917" i="21" s="1"/>
  <c r="K916" i="21"/>
  <c r="J916" i="21"/>
  <c r="A916" i="21" s="1"/>
  <c r="H916" i="21"/>
  <c r="I916" i="21" s="1"/>
  <c r="K915" i="21"/>
  <c r="J915" i="21"/>
  <c r="A915" i="21" s="1"/>
  <c r="H915" i="21"/>
  <c r="I915" i="21" s="1"/>
  <c r="K914" i="21"/>
  <c r="J914" i="21"/>
  <c r="A914" i="21" s="1"/>
  <c r="H914" i="21"/>
  <c r="I914" i="21" s="1"/>
  <c r="K913" i="21"/>
  <c r="J913" i="21"/>
  <c r="A913" i="21" s="1"/>
  <c r="H913" i="21"/>
  <c r="I913" i="21" s="1"/>
  <c r="K912" i="21"/>
  <c r="J912" i="21"/>
  <c r="A912" i="21" s="1"/>
  <c r="H912" i="21"/>
  <c r="I912" i="21" s="1"/>
  <c r="K911" i="21"/>
  <c r="J911" i="21"/>
  <c r="A911" i="21" s="1"/>
  <c r="H911" i="21"/>
  <c r="I911" i="21" s="1"/>
  <c r="K910" i="21"/>
  <c r="J910" i="21"/>
  <c r="A910" i="21" s="1"/>
  <c r="H910" i="21"/>
  <c r="I910" i="21" s="1"/>
  <c r="K909" i="21"/>
  <c r="J909" i="21"/>
  <c r="A909" i="21" s="1"/>
  <c r="H909" i="21"/>
  <c r="I909" i="21" s="1"/>
  <c r="K908" i="21"/>
  <c r="J908" i="21"/>
  <c r="A908" i="21" s="1"/>
  <c r="H908" i="21"/>
  <c r="I908" i="21" s="1"/>
  <c r="K907" i="21"/>
  <c r="J907" i="21"/>
  <c r="A907" i="21" s="1"/>
  <c r="H907" i="21"/>
  <c r="I907" i="21" s="1"/>
  <c r="K906" i="21"/>
  <c r="J906" i="21"/>
  <c r="A906" i="21" s="1"/>
  <c r="H906" i="21"/>
  <c r="I906" i="21" s="1"/>
  <c r="K905" i="21"/>
  <c r="J905" i="21"/>
  <c r="A905" i="21" s="1"/>
  <c r="H905" i="21"/>
  <c r="I905" i="21" s="1"/>
  <c r="K904" i="21"/>
  <c r="J904" i="21"/>
  <c r="A904" i="21" s="1"/>
  <c r="H904" i="21"/>
  <c r="I904" i="21" s="1"/>
  <c r="K903" i="21"/>
  <c r="J903" i="21"/>
  <c r="A903" i="21" s="1"/>
  <c r="H903" i="21"/>
  <c r="I903" i="21" s="1"/>
  <c r="K902" i="21"/>
  <c r="J902" i="21"/>
  <c r="A902" i="21" s="1"/>
  <c r="H902" i="21"/>
  <c r="I902" i="21" s="1"/>
  <c r="K901" i="21"/>
  <c r="J901" i="21"/>
  <c r="A901" i="21" s="1"/>
  <c r="H901" i="21"/>
  <c r="I901" i="21" s="1"/>
  <c r="K900" i="21"/>
  <c r="J900" i="21"/>
  <c r="A900" i="21" s="1"/>
  <c r="H900" i="21"/>
  <c r="I900" i="21" s="1"/>
  <c r="K899" i="21"/>
  <c r="J899" i="21"/>
  <c r="A899" i="21" s="1"/>
  <c r="H899" i="21"/>
  <c r="I899" i="21" s="1"/>
  <c r="K898" i="21"/>
  <c r="J898" i="21"/>
  <c r="A898" i="21" s="1"/>
  <c r="H898" i="21"/>
  <c r="I898" i="21" s="1"/>
  <c r="K897" i="21"/>
  <c r="J897" i="21"/>
  <c r="A897" i="21" s="1"/>
  <c r="H897" i="21"/>
  <c r="I897" i="21" s="1"/>
  <c r="K896" i="21"/>
  <c r="J896" i="21"/>
  <c r="A896" i="21" s="1"/>
  <c r="H896" i="21"/>
  <c r="I896" i="21" s="1"/>
  <c r="K895" i="21"/>
  <c r="J895" i="21"/>
  <c r="A895" i="21" s="1"/>
  <c r="H895" i="21"/>
  <c r="I895" i="21" s="1"/>
  <c r="K894" i="21"/>
  <c r="J894" i="21"/>
  <c r="A894" i="21" s="1"/>
  <c r="H894" i="21"/>
  <c r="I894" i="21" s="1"/>
  <c r="K893" i="21"/>
  <c r="J893" i="21"/>
  <c r="A893" i="21" s="1"/>
  <c r="H893" i="21"/>
  <c r="I893" i="21" s="1"/>
  <c r="K892" i="21"/>
  <c r="J892" i="21"/>
  <c r="A892" i="21" s="1"/>
  <c r="H892" i="21"/>
  <c r="I892" i="21" s="1"/>
  <c r="K891" i="21"/>
  <c r="J891" i="21"/>
  <c r="A891" i="21" s="1"/>
  <c r="H891" i="21"/>
  <c r="I891" i="21" s="1"/>
  <c r="K890" i="21"/>
  <c r="J890" i="21"/>
  <c r="A890" i="21" s="1"/>
  <c r="H890" i="21"/>
  <c r="I890" i="21" s="1"/>
  <c r="K889" i="21"/>
  <c r="J889" i="21"/>
  <c r="A889" i="21" s="1"/>
  <c r="H889" i="21"/>
  <c r="I889" i="21" s="1"/>
  <c r="K888" i="21"/>
  <c r="J888" i="21"/>
  <c r="A888" i="21" s="1"/>
  <c r="H888" i="21"/>
  <c r="I888" i="21" s="1"/>
  <c r="K887" i="21"/>
  <c r="J887" i="21"/>
  <c r="A887" i="21" s="1"/>
  <c r="H887" i="21"/>
  <c r="I887" i="21" s="1"/>
  <c r="K886" i="21"/>
  <c r="J886" i="21"/>
  <c r="A886" i="21" s="1"/>
  <c r="H886" i="21"/>
  <c r="I886" i="21" s="1"/>
  <c r="K885" i="21"/>
  <c r="J885" i="21"/>
  <c r="A885" i="21" s="1"/>
  <c r="H885" i="21"/>
  <c r="I885" i="21" s="1"/>
  <c r="K884" i="21"/>
  <c r="J884" i="21"/>
  <c r="A884" i="21" s="1"/>
  <c r="H884" i="21"/>
  <c r="I884" i="21" s="1"/>
  <c r="K883" i="21"/>
  <c r="J883" i="21"/>
  <c r="A883" i="21" s="1"/>
  <c r="H883" i="21"/>
  <c r="I883" i="21" s="1"/>
  <c r="K882" i="21"/>
  <c r="J882" i="21"/>
  <c r="A882" i="21" s="1"/>
  <c r="H882" i="21"/>
  <c r="I882" i="21" s="1"/>
  <c r="K881" i="21"/>
  <c r="J881" i="21"/>
  <c r="A881" i="21" s="1"/>
  <c r="H881" i="21"/>
  <c r="I881" i="21" s="1"/>
  <c r="K880" i="21"/>
  <c r="J880" i="21"/>
  <c r="A880" i="21" s="1"/>
  <c r="H880" i="21"/>
  <c r="I880" i="21" s="1"/>
  <c r="K879" i="21"/>
  <c r="J879" i="21"/>
  <c r="A879" i="21" s="1"/>
  <c r="H879" i="21"/>
  <c r="I879" i="21" s="1"/>
  <c r="K878" i="21"/>
  <c r="J878" i="21"/>
  <c r="A878" i="21" s="1"/>
  <c r="H878" i="21"/>
  <c r="I878" i="21" s="1"/>
  <c r="K877" i="21"/>
  <c r="J877" i="21"/>
  <c r="A877" i="21" s="1"/>
  <c r="H877" i="21"/>
  <c r="I877" i="21" s="1"/>
  <c r="K876" i="21"/>
  <c r="J876" i="21"/>
  <c r="A876" i="21" s="1"/>
  <c r="H876" i="21"/>
  <c r="I876" i="21" s="1"/>
  <c r="K875" i="21"/>
  <c r="J875" i="21"/>
  <c r="A875" i="21" s="1"/>
  <c r="H875" i="21"/>
  <c r="I875" i="21" s="1"/>
  <c r="K874" i="21"/>
  <c r="J874" i="21"/>
  <c r="A874" i="21" s="1"/>
  <c r="H874" i="21"/>
  <c r="I874" i="21" s="1"/>
  <c r="K873" i="21"/>
  <c r="J873" i="21"/>
  <c r="A873" i="21" s="1"/>
  <c r="H873" i="21"/>
  <c r="I873" i="21" s="1"/>
  <c r="K872" i="21"/>
  <c r="J872" i="21"/>
  <c r="A872" i="21" s="1"/>
  <c r="H872" i="21"/>
  <c r="I872" i="21" s="1"/>
  <c r="K871" i="21"/>
  <c r="J871" i="21"/>
  <c r="A871" i="21" s="1"/>
  <c r="H871" i="21"/>
  <c r="I871" i="21" s="1"/>
  <c r="K870" i="21"/>
  <c r="J870" i="21"/>
  <c r="A870" i="21" s="1"/>
  <c r="H870" i="21"/>
  <c r="I870" i="21" s="1"/>
  <c r="K869" i="21"/>
  <c r="J869" i="21"/>
  <c r="A869" i="21" s="1"/>
  <c r="H869" i="21"/>
  <c r="I869" i="21" s="1"/>
  <c r="K868" i="21"/>
  <c r="J868" i="21"/>
  <c r="A868" i="21" s="1"/>
  <c r="H868" i="21"/>
  <c r="I868" i="21" s="1"/>
  <c r="K867" i="21"/>
  <c r="J867" i="21"/>
  <c r="A867" i="21" s="1"/>
  <c r="H867" i="21"/>
  <c r="I867" i="21" s="1"/>
  <c r="K866" i="21"/>
  <c r="J866" i="21"/>
  <c r="A866" i="21" s="1"/>
  <c r="H866" i="21"/>
  <c r="I866" i="21" s="1"/>
  <c r="K865" i="21"/>
  <c r="J865" i="21"/>
  <c r="A865" i="21" s="1"/>
  <c r="H865" i="21"/>
  <c r="I865" i="21" s="1"/>
  <c r="K864" i="21"/>
  <c r="J864" i="21"/>
  <c r="A864" i="21" s="1"/>
  <c r="H864" i="21"/>
  <c r="I864" i="21" s="1"/>
  <c r="K863" i="21"/>
  <c r="J863" i="21"/>
  <c r="A863" i="21" s="1"/>
  <c r="H863" i="21"/>
  <c r="I863" i="21" s="1"/>
  <c r="K862" i="21"/>
  <c r="J862" i="21"/>
  <c r="A862" i="21" s="1"/>
  <c r="H862" i="21"/>
  <c r="I862" i="21" s="1"/>
  <c r="K861" i="21"/>
  <c r="J861" i="21"/>
  <c r="A861" i="21" s="1"/>
  <c r="H861" i="21"/>
  <c r="I861" i="21" s="1"/>
  <c r="K860" i="21"/>
  <c r="J860" i="21"/>
  <c r="A860" i="21" s="1"/>
  <c r="H860" i="21"/>
  <c r="I860" i="21" s="1"/>
  <c r="K859" i="21"/>
  <c r="J859" i="21"/>
  <c r="A859" i="21" s="1"/>
  <c r="H859" i="21"/>
  <c r="I859" i="21" s="1"/>
  <c r="K858" i="21"/>
  <c r="J858" i="21"/>
  <c r="A858" i="21" s="1"/>
  <c r="H858" i="21"/>
  <c r="I858" i="21" s="1"/>
  <c r="K857" i="21"/>
  <c r="J857" i="21"/>
  <c r="A857" i="21" s="1"/>
  <c r="H857" i="21"/>
  <c r="I857" i="21" s="1"/>
  <c r="K856" i="21"/>
  <c r="J856" i="21"/>
  <c r="A856" i="21" s="1"/>
  <c r="H856" i="21"/>
  <c r="I856" i="21" s="1"/>
  <c r="K855" i="21"/>
  <c r="J855" i="21"/>
  <c r="A855" i="21" s="1"/>
  <c r="H855" i="21"/>
  <c r="I855" i="21" s="1"/>
  <c r="K854" i="21"/>
  <c r="J854" i="21"/>
  <c r="A854" i="21" s="1"/>
  <c r="H854" i="21"/>
  <c r="I854" i="21" s="1"/>
  <c r="K853" i="21"/>
  <c r="J853" i="21"/>
  <c r="A853" i="21" s="1"/>
  <c r="H853" i="21"/>
  <c r="I853" i="21" s="1"/>
  <c r="K852" i="21"/>
  <c r="J852" i="21"/>
  <c r="A852" i="21" s="1"/>
  <c r="H852" i="21"/>
  <c r="I852" i="21" s="1"/>
  <c r="K851" i="21"/>
  <c r="J851" i="21"/>
  <c r="A851" i="21" s="1"/>
  <c r="H851" i="21"/>
  <c r="I851" i="21" s="1"/>
  <c r="K850" i="21"/>
  <c r="J850" i="21"/>
  <c r="A850" i="21" s="1"/>
  <c r="H850" i="21"/>
  <c r="I850" i="21" s="1"/>
  <c r="K849" i="21"/>
  <c r="J849" i="21"/>
  <c r="A849" i="21" s="1"/>
  <c r="H849" i="21"/>
  <c r="I849" i="21" s="1"/>
  <c r="K848" i="21"/>
  <c r="J848" i="21"/>
  <c r="A848" i="21" s="1"/>
  <c r="H848" i="21"/>
  <c r="I848" i="21" s="1"/>
  <c r="K847" i="21"/>
  <c r="J847" i="21"/>
  <c r="A847" i="21" s="1"/>
  <c r="H847" i="21"/>
  <c r="I847" i="21" s="1"/>
  <c r="K846" i="21"/>
  <c r="J846" i="21"/>
  <c r="A846" i="21" s="1"/>
  <c r="H846" i="21"/>
  <c r="I846" i="21" s="1"/>
  <c r="K845" i="21"/>
  <c r="J845" i="21"/>
  <c r="A845" i="21" s="1"/>
  <c r="H845" i="21"/>
  <c r="I845" i="21" s="1"/>
  <c r="K844" i="21"/>
  <c r="J844" i="21"/>
  <c r="A844" i="21" s="1"/>
  <c r="H844" i="21"/>
  <c r="I844" i="21" s="1"/>
  <c r="K843" i="21"/>
  <c r="J843" i="21"/>
  <c r="A843" i="21" s="1"/>
  <c r="H843" i="21"/>
  <c r="I843" i="21" s="1"/>
  <c r="K842" i="21"/>
  <c r="J842" i="21"/>
  <c r="A842" i="21" s="1"/>
  <c r="H842" i="21"/>
  <c r="I842" i="21" s="1"/>
  <c r="K841" i="21"/>
  <c r="J841" i="21"/>
  <c r="A841" i="21" s="1"/>
  <c r="H841" i="21"/>
  <c r="I841" i="21" s="1"/>
  <c r="K840" i="21"/>
  <c r="J840" i="21"/>
  <c r="A840" i="21" s="1"/>
  <c r="H840" i="21"/>
  <c r="I840" i="21" s="1"/>
  <c r="K839" i="21"/>
  <c r="J839" i="21"/>
  <c r="A839" i="21" s="1"/>
  <c r="H839" i="21"/>
  <c r="I839" i="21" s="1"/>
  <c r="K838" i="21"/>
  <c r="J838" i="21"/>
  <c r="A838" i="21" s="1"/>
  <c r="H838" i="21"/>
  <c r="I838" i="21" s="1"/>
  <c r="K837" i="21"/>
  <c r="J837" i="21"/>
  <c r="A837" i="21" s="1"/>
  <c r="H837" i="21"/>
  <c r="I837" i="21" s="1"/>
  <c r="K836" i="21"/>
  <c r="J836" i="21"/>
  <c r="A836" i="21" s="1"/>
  <c r="H836" i="21"/>
  <c r="I836" i="21" s="1"/>
  <c r="K835" i="21"/>
  <c r="J835" i="21"/>
  <c r="A835" i="21" s="1"/>
  <c r="H835" i="21"/>
  <c r="I835" i="21" s="1"/>
  <c r="K834" i="21"/>
  <c r="J834" i="21"/>
  <c r="A834" i="21" s="1"/>
  <c r="H834" i="21"/>
  <c r="I834" i="21" s="1"/>
  <c r="K833" i="21"/>
  <c r="J833" i="21"/>
  <c r="A833" i="21" s="1"/>
  <c r="H833" i="21"/>
  <c r="I833" i="21" s="1"/>
  <c r="K832" i="21"/>
  <c r="J832" i="21"/>
  <c r="A832" i="21" s="1"/>
  <c r="H832" i="21"/>
  <c r="I832" i="21" s="1"/>
  <c r="K831" i="21"/>
  <c r="J831" i="21"/>
  <c r="A831" i="21" s="1"/>
  <c r="H831" i="21"/>
  <c r="I831" i="21" s="1"/>
  <c r="K830" i="21"/>
  <c r="J830" i="21"/>
  <c r="A830" i="21" s="1"/>
  <c r="H830" i="21"/>
  <c r="I830" i="21" s="1"/>
  <c r="K829" i="21"/>
  <c r="J829" i="21"/>
  <c r="A829" i="21" s="1"/>
  <c r="H829" i="21"/>
  <c r="I829" i="21" s="1"/>
  <c r="K828" i="21"/>
  <c r="J828" i="21"/>
  <c r="A828" i="21" s="1"/>
  <c r="H828" i="21"/>
  <c r="I828" i="21" s="1"/>
  <c r="K827" i="21"/>
  <c r="J827" i="21"/>
  <c r="A827" i="21" s="1"/>
  <c r="H827" i="21"/>
  <c r="I827" i="21" s="1"/>
  <c r="K826" i="21"/>
  <c r="J826" i="21"/>
  <c r="A826" i="21" s="1"/>
  <c r="H826" i="21"/>
  <c r="I826" i="21" s="1"/>
  <c r="K825" i="21"/>
  <c r="J825" i="21"/>
  <c r="A825" i="21" s="1"/>
  <c r="H825" i="21"/>
  <c r="I825" i="21" s="1"/>
  <c r="K824" i="21"/>
  <c r="J824" i="21"/>
  <c r="A824" i="21" s="1"/>
  <c r="H824" i="21"/>
  <c r="I824" i="21" s="1"/>
  <c r="K823" i="21"/>
  <c r="J823" i="21"/>
  <c r="A823" i="21" s="1"/>
  <c r="H823" i="21"/>
  <c r="I823" i="21" s="1"/>
  <c r="K822" i="21"/>
  <c r="J822" i="21"/>
  <c r="A822" i="21" s="1"/>
  <c r="H822" i="21"/>
  <c r="I822" i="21" s="1"/>
  <c r="K821" i="21"/>
  <c r="J821" i="21"/>
  <c r="A821" i="21" s="1"/>
  <c r="H821" i="21"/>
  <c r="I821" i="21" s="1"/>
  <c r="K820" i="21"/>
  <c r="J820" i="21"/>
  <c r="A820" i="21" s="1"/>
  <c r="H820" i="21"/>
  <c r="I820" i="21" s="1"/>
  <c r="K819" i="21"/>
  <c r="J819" i="21"/>
  <c r="A819" i="21" s="1"/>
  <c r="H819" i="21"/>
  <c r="I819" i="21" s="1"/>
  <c r="K818" i="21"/>
  <c r="J818" i="21"/>
  <c r="A818" i="21" s="1"/>
  <c r="H818" i="21"/>
  <c r="I818" i="21" s="1"/>
  <c r="K817" i="21"/>
  <c r="J817" i="21"/>
  <c r="A817" i="21" s="1"/>
  <c r="H817" i="21"/>
  <c r="I817" i="21" s="1"/>
  <c r="K816" i="21"/>
  <c r="J816" i="21"/>
  <c r="A816" i="21" s="1"/>
  <c r="H816" i="21"/>
  <c r="I816" i="21" s="1"/>
  <c r="K815" i="21"/>
  <c r="J815" i="21"/>
  <c r="A815" i="21" s="1"/>
  <c r="H815" i="21"/>
  <c r="I815" i="21" s="1"/>
  <c r="K814" i="21"/>
  <c r="J814" i="21"/>
  <c r="A814" i="21" s="1"/>
  <c r="H814" i="21"/>
  <c r="I814" i="21" s="1"/>
  <c r="K813" i="21"/>
  <c r="J813" i="21"/>
  <c r="A813" i="21" s="1"/>
  <c r="H813" i="21"/>
  <c r="I813" i="21" s="1"/>
  <c r="K812" i="21"/>
  <c r="J812" i="21"/>
  <c r="A812" i="21" s="1"/>
  <c r="H812" i="21"/>
  <c r="I812" i="21" s="1"/>
  <c r="K811" i="21"/>
  <c r="J811" i="21"/>
  <c r="A811" i="21" s="1"/>
  <c r="H811" i="21"/>
  <c r="I811" i="21" s="1"/>
  <c r="K810" i="21"/>
  <c r="J810" i="21"/>
  <c r="A810" i="21" s="1"/>
  <c r="H810" i="21"/>
  <c r="I810" i="21" s="1"/>
  <c r="K809" i="21"/>
  <c r="J809" i="21"/>
  <c r="A809" i="21" s="1"/>
  <c r="H809" i="21"/>
  <c r="I809" i="21" s="1"/>
  <c r="K808" i="21"/>
  <c r="J808" i="21"/>
  <c r="A808" i="21" s="1"/>
  <c r="H808" i="21"/>
  <c r="I808" i="21" s="1"/>
  <c r="K807" i="21"/>
  <c r="J807" i="21"/>
  <c r="A807" i="21" s="1"/>
  <c r="H807" i="21"/>
  <c r="I807" i="21" s="1"/>
  <c r="K806" i="21"/>
  <c r="J806" i="21"/>
  <c r="A806" i="21" s="1"/>
  <c r="H806" i="21"/>
  <c r="I806" i="21" s="1"/>
  <c r="K805" i="21"/>
  <c r="J805" i="21"/>
  <c r="A805" i="21" s="1"/>
  <c r="H805" i="21"/>
  <c r="I805" i="21" s="1"/>
  <c r="K804" i="21"/>
  <c r="J804" i="21"/>
  <c r="A804" i="21" s="1"/>
  <c r="H804" i="21"/>
  <c r="I804" i="21" s="1"/>
  <c r="K803" i="21"/>
  <c r="J803" i="21"/>
  <c r="A803" i="21" s="1"/>
  <c r="H803" i="21"/>
  <c r="I803" i="21" s="1"/>
  <c r="K802" i="21"/>
  <c r="J802" i="21"/>
  <c r="A802" i="21" s="1"/>
  <c r="H802" i="21"/>
  <c r="I802" i="21" s="1"/>
  <c r="K801" i="21"/>
  <c r="J801" i="21"/>
  <c r="A801" i="21" s="1"/>
  <c r="H801" i="21"/>
  <c r="I801" i="21" s="1"/>
  <c r="K800" i="21"/>
  <c r="J800" i="21"/>
  <c r="A800" i="21" s="1"/>
  <c r="H800" i="21"/>
  <c r="I800" i="21" s="1"/>
  <c r="K799" i="21"/>
  <c r="J799" i="21"/>
  <c r="A799" i="21" s="1"/>
  <c r="H799" i="21"/>
  <c r="I799" i="21" s="1"/>
  <c r="K798" i="21"/>
  <c r="J798" i="21"/>
  <c r="A798" i="21" s="1"/>
  <c r="H798" i="21"/>
  <c r="I798" i="21" s="1"/>
  <c r="K797" i="21"/>
  <c r="J797" i="21"/>
  <c r="A797" i="21" s="1"/>
  <c r="H797" i="21"/>
  <c r="I797" i="21" s="1"/>
  <c r="K796" i="21"/>
  <c r="J796" i="21"/>
  <c r="A796" i="21" s="1"/>
  <c r="H796" i="21"/>
  <c r="I796" i="21" s="1"/>
  <c r="K795" i="21"/>
  <c r="J795" i="21"/>
  <c r="A795" i="21" s="1"/>
  <c r="H795" i="21"/>
  <c r="I795" i="21" s="1"/>
  <c r="K794" i="21"/>
  <c r="J794" i="21"/>
  <c r="A794" i="21" s="1"/>
  <c r="H794" i="21"/>
  <c r="I794" i="21" s="1"/>
  <c r="K793" i="21"/>
  <c r="J793" i="21"/>
  <c r="A793" i="21" s="1"/>
  <c r="H793" i="21"/>
  <c r="I793" i="21" s="1"/>
  <c r="K792" i="21"/>
  <c r="J792" i="21"/>
  <c r="A792" i="21" s="1"/>
  <c r="H792" i="21"/>
  <c r="I792" i="21" s="1"/>
  <c r="K791" i="21"/>
  <c r="J791" i="21"/>
  <c r="A791" i="21" s="1"/>
  <c r="H791" i="21"/>
  <c r="I791" i="21" s="1"/>
  <c r="K790" i="21"/>
  <c r="J790" i="21"/>
  <c r="A790" i="21" s="1"/>
  <c r="H790" i="21"/>
  <c r="I790" i="21" s="1"/>
  <c r="K789" i="21"/>
  <c r="J789" i="21"/>
  <c r="A789" i="21" s="1"/>
  <c r="H789" i="21"/>
  <c r="I789" i="21" s="1"/>
  <c r="K788" i="21"/>
  <c r="J788" i="21"/>
  <c r="A788" i="21" s="1"/>
  <c r="H788" i="21"/>
  <c r="I788" i="21" s="1"/>
  <c r="K787" i="21"/>
  <c r="J787" i="21"/>
  <c r="A787" i="21" s="1"/>
  <c r="H787" i="21"/>
  <c r="I787" i="21" s="1"/>
  <c r="K786" i="21"/>
  <c r="J786" i="21"/>
  <c r="A786" i="21" s="1"/>
  <c r="H786" i="21"/>
  <c r="I786" i="21" s="1"/>
  <c r="K785" i="21"/>
  <c r="J785" i="21"/>
  <c r="A785" i="21" s="1"/>
  <c r="H785" i="21"/>
  <c r="I785" i="21" s="1"/>
  <c r="K784" i="21"/>
  <c r="J784" i="21"/>
  <c r="A784" i="21" s="1"/>
  <c r="H784" i="21"/>
  <c r="I784" i="21" s="1"/>
  <c r="K783" i="21"/>
  <c r="J783" i="21"/>
  <c r="A783" i="21" s="1"/>
  <c r="H783" i="21"/>
  <c r="I783" i="21" s="1"/>
  <c r="K782" i="21"/>
  <c r="J782" i="21"/>
  <c r="A782" i="21" s="1"/>
  <c r="H782" i="21"/>
  <c r="I782" i="21" s="1"/>
  <c r="K781" i="21"/>
  <c r="J781" i="21"/>
  <c r="A781" i="21" s="1"/>
  <c r="H781" i="21"/>
  <c r="I781" i="21" s="1"/>
  <c r="K780" i="21"/>
  <c r="J780" i="21"/>
  <c r="A780" i="21" s="1"/>
  <c r="H780" i="21"/>
  <c r="I780" i="21" s="1"/>
  <c r="K779" i="21"/>
  <c r="J779" i="21"/>
  <c r="A779" i="21" s="1"/>
  <c r="H779" i="21"/>
  <c r="I779" i="21" s="1"/>
  <c r="K778" i="21"/>
  <c r="J778" i="21"/>
  <c r="A778" i="21" s="1"/>
  <c r="H778" i="21"/>
  <c r="I778" i="21" s="1"/>
  <c r="K777" i="21"/>
  <c r="J777" i="21"/>
  <c r="A777" i="21" s="1"/>
  <c r="H777" i="21"/>
  <c r="I777" i="21" s="1"/>
  <c r="K776" i="21"/>
  <c r="J776" i="21"/>
  <c r="A776" i="21" s="1"/>
  <c r="H776" i="21"/>
  <c r="I776" i="21" s="1"/>
  <c r="K775" i="21"/>
  <c r="J775" i="21"/>
  <c r="A775" i="21" s="1"/>
  <c r="H775" i="21"/>
  <c r="I775" i="21" s="1"/>
  <c r="K774" i="21"/>
  <c r="J774" i="21"/>
  <c r="A774" i="21" s="1"/>
  <c r="H774" i="21"/>
  <c r="I774" i="21" s="1"/>
  <c r="K773" i="21"/>
  <c r="J773" i="21"/>
  <c r="A773" i="21" s="1"/>
  <c r="H773" i="21"/>
  <c r="I773" i="21" s="1"/>
  <c r="K772" i="21"/>
  <c r="J772" i="21"/>
  <c r="A772" i="21" s="1"/>
  <c r="H772" i="21"/>
  <c r="I772" i="21" s="1"/>
  <c r="K771" i="21"/>
  <c r="J771" i="21"/>
  <c r="A771" i="21" s="1"/>
  <c r="H771" i="21"/>
  <c r="I771" i="21" s="1"/>
  <c r="K770" i="21"/>
  <c r="J770" i="21"/>
  <c r="A770" i="21" s="1"/>
  <c r="H770" i="21"/>
  <c r="I770" i="21" s="1"/>
  <c r="K769" i="21"/>
  <c r="J769" i="21"/>
  <c r="A769" i="21" s="1"/>
  <c r="H769" i="21"/>
  <c r="I769" i="21" s="1"/>
  <c r="K768" i="21"/>
  <c r="J768" i="21"/>
  <c r="A768" i="21" s="1"/>
  <c r="H768" i="21"/>
  <c r="I768" i="21" s="1"/>
  <c r="K767" i="21"/>
  <c r="J767" i="21"/>
  <c r="A767" i="21" s="1"/>
  <c r="H767" i="21"/>
  <c r="I767" i="21" s="1"/>
  <c r="K766" i="21"/>
  <c r="J766" i="21"/>
  <c r="A766" i="21" s="1"/>
  <c r="H766" i="21"/>
  <c r="I766" i="21" s="1"/>
  <c r="K765" i="21"/>
  <c r="J765" i="21"/>
  <c r="A765" i="21" s="1"/>
  <c r="H765" i="21"/>
  <c r="I765" i="21" s="1"/>
  <c r="K764" i="21"/>
  <c r="J764" i="21"/>
  <c r="A764" i="21" s="1"/>
  <c r="H764" i="21"/>
  <c r="I764" i="21" s="1"/>
  <c r="K763" i="21"/>
  <c r="J763" i="21"/>
  <c r="A763" i="21" s="1"/>
  <c r="H763" i="21"/>
  <c r="I763" i="21" s="1"/>
  <c r="K762" i="21"/>
  <c r="J762" i="21"/>
  <c r="A762" i="21" s="1"/>
  <c r="H762" i="21"/>
  <c r="I762" i="21" s="1"/>
  <c r="K761" i="21"/>
  <c r="J761" i="21"/>
  <c r="A761" i="21" s="1"/>
  <c r="H761" i="21"/>
  <c r="I761" i="21" s="1"/>
  <c r="K760" i="21"/>
  <c r="J760" i="21"/>
  <c r="A760" i="21" s="1"/>
  <c r="H760" i="21"/>
  <c r="I760" i="21" s="1"/>
  <c r="K759" i="21"/>
  <c r="J759" i="21"/>
  <c r="A759" i="21" s="1"/>
  <c r="H759" i="21"/>
  <c r="I759" i="21" s="1"/>
  <c r="K758" i="21"/>
  <c r="J758" i="21"/>
  <c r="A758" i="21" s="1"/>
  <c r="H758" i="21"/>
  <c r="I758" i="21" s="1"/>
  <c r="K757" i="21"/>
  <c r="J757" i="21"/>
  <c r="A757" i="21" s="1"/>
  <c r="H757" i="21"/>
  <c r="I757" i="21" s="1"/>
  <c r="K756" i="21"/>
  <c r="J756" i="21"/>
  <c r="A756" i="21" s="1"/>
  <c r="H756" i="21"/>
  <c r="I756" i="21" s="1"/>
  <c r="K755" i="21"/>
  <c r="J755" i="21"/>
  <c r="A755" i="21" s="1"/>
  <c r="H755" i="21"/>
  <c r="I755" i="21" s="1"/>
  <c r="K754" i="21"/>
  <c r="J754" i="21"/>
  <c r="A754" i="21" s="1"/>
  <c r="H754" i="21"/>
  <c r="I754" i="21" s="1"/>
  <c r="K753" i="21"/>
  <c r="J753" i="21"/>
  <c r="A753" i="21" s="1"/>
  <c r="H753" i="21"/>
  <c r="I753" i="21" s="1"/>
  <c r="K752" i="21"/>
  <c r="J752" i="21"/>
  <c r="A752" i="21" s="1"/>
  <c r="H752" i="21"/>
  <c r="I752" i="21" s="1"/>
  <c r="K751" i="21"/>
  <c r="J751" i="21"/>
  <c r="A751" i="21" s="1"/>
  <c r="H751" i="21"/>
  <c r="I751" i="21" s="1"/>
  <c r="K750" i="21"/>
  <c r="J750" i="21"/>
  <c r="A750" i="21" s="1"/>
  <c r="H750" i="21"/>
  <c r="I750" i="21" s="1"/>
  <c r="K749" i="21"/>
  <c r="J749" i="21"/>
  <c r="A749" i="21" s="1"/>
  <c r="H749" i="21"/>
  <c r="I749" i="21" s="1"/>
  <c r="K748" i="21"/>
  <c r="J748" i="21"/>
  <c r="A748" i="21" s="1"/>
  <c r="H748" i="21"/>
  <c r="I748" i="21" s="1"/>
  <c r="K747" i="21"/>
  <c r="J747" i="21"/>
  <c r="A747" i="21" s="1"/>
  <c r="H747" i="21"/>
  <c r="I747" i="21" s="1"/>
  <c r="K746" i="21"/>
  <c r="J746" i="21"/>
  <c r="A746" i="21" s="1"/>
  <c r="H746" i="21"/>
  <c r="I746" i="21" s="1"/>
  <c r="K745" i="21"/>
  <c r="J745" i="21"/>
  <c r="A745" i="21" s="1"/>
  <c r="H745" i="21"/>
  <c r="I745" i="21" s="1"/>
  <c r="K744" i="21"/>
  <c r="J744" i="21"/>
  <c r="A744" i="21" s="1"/>
  <c r="H744" i="21"/>
  <c r="I744" i="21" s="1"/>
  <c r="K743" i="21"/>
  <c r="J743" i="21"/>
  <c r="A743" i="21" s="1"/>
  <c r="H743" i="21"/>
  <c r="I743" i="21" s="1"/>
  <c r="K742" i="21"/>
  <c r="J742" i="21"/>
  <c r="A742" i="21" s="1"/>
  <c r="H742" i="21"/>
  <c r="I742" i="21" s="1"/>
  <c r="K741" i="21"/>
  <c r="J741" i="21"/>
  <c r="A741" i="21" s="1"/>
  <c r="H741" i="21"/>
  <c r="I741" i="21" s="1"/>
  <c r="K740" i="21"/>
  <c r="J740" i="21"/>
  <c r="A740" i="21" s="1"/>
  <c r="H740" i="21"/>
  <c r="I740" i="21" s="1"/>
  <c r="K739" i="21"/>
  <c r="J739" i="21"/>
  <c r="A739" i="21" s="1"/>
  <c r="H739" i="21"/>
  <c r="I739" i="21" s="1"/>
  <c r="K738" i="21"/>
  <c r="J738" i="21"/>
  <c r="A738" i="21" s="1"/>
  <c r="H738" i="21"/>
  <c r="I738" i="21" s="1"/>
  <c r="K737" i="21"/>
  <c r="J737" i="21"/>
  <c r="A737" i="21" s="1"/>
  <c r="H737" i="21"/>
  <c r="I737" i="21" s="1"/>
  <c r="K736" i="21"/>
  <c r="J736" i="21"/>
  <c r="A736" i="21" s="1"/>
  <c r="H736" i="21"/>
  <c r="I736" i="21" s="1"/>
  <c r="K735" i="21"/>
  <c r="J735" i="21"/>
  <c r="A735" i="21" s="1"/>
  <c r="H735" i="21"/>
  <c r="I735" i="21" s="1"/>
  <c r="K734" i="21"/>
  <c r="J734" i="21"/>
  <c r="A734" i="21" s="1"/>
  <c r="H734" i="21"/>
  <c r="I734" i="21" s="1"/>
  <c r="K733" i="21"/>
  <c r="J733" i="21"/>
  <c r="A733" i="21" s="1"/>
  <c r="H733" i="21"/>
  <c r="I733" i="21" s="1"/>
  <c r="K732" i="21"/>
  <c r="J732" i="21"/>
  <c r="A732" i="21" s="1"/>
  <c r="H732" i="21"/>
  <c r="I732" i="21" s="1"/>
  <c r="K731" i="21"/>
  <c r="J731" i="21"/>
  <c r="A731" i="21" s="1"/>
  <c r="H731" i="21"/>
  <c r="I731" i="21" s="1"/>
  <c r="K730" i="21"/>
  <c r="J730" i="21"/>
  <c r="A730" i="21" s="1"/>
  <c r="H730" i="21"/>
  <c r="I730" i="21" s="1"/>
  <c r="K729" i="21"/>
  <c r="J729" i="21"/>
  <c r="A729" i="21" s="1"/>
  <c r="H729" i="21"/>
  <c r="I729" i="21" s="1"/>
  <c r="K728" i="21"/>
  <c r="J728" i="21"/>
  <c r="A728" i="21" s="1"/>
  <c r="H728" i="21"/>
  <c r="I728" i="21" s="1"/>
  <c r="K727" i="21"/>
  <c r="J727" i="21"/>
  <c r="A727" i="21" s="1"/>
  <c r="H727" i="21"/>
  <c r="I727" i="21" s="1"/>
  <c r="K726" i="21"/>
  <c r="J726" i="21"/>
  <c r="A726" i="21" s="1"/>
  <c r="H726" i="21"/>
  <c r="I726" i="21" s="1"/>
  <c r="K725" i="21"/>
  <c r="J725" i="21"/>
  <c r="A725" i="21" s="1"/>
  <c r="H725" i="21"/>
  <c r="I725" i="21" s="1"/>
  <c r="K724" i="21"/>
  <c r="J724" i="21"/>
  <c r="A724" i="21" s="1"/>
  <c r="H724" i="21"/>
  <c r="I724" i="21" s="1"/>
  <c r="K723" i="21"/>
  <c r="J723" i="21"/>
  <c r="A723" i="21" s="1"/>
  <c r="H723" i="21"/>
  <c r="I723" i="21" s="1"/>
  <c r="K722" i="21"/>
  <c r="J722" i="21"/>
  <c r="A722" i="21" s="1"/>
  <c r="H722" i="21"/>
  <c r="I722" i="21" s="1"/>
  <c r="K721" i="21"/>
  <c r="J721" i="21"/>
  <c r="A721" i="21" s="1"/>
  <c r="H721" i="21"/>
  <c r="I721" i="21" s="1"/>
  <c r="K720" i="21"/>
  <c r="J720" i="21"/>
  <c r="A720" i="21" s="1"/>
  <c r="H720" i="21"/>
  <c r="I720" i="21" s="1"/>
  <c r="K719" i="21"/>
  <c r="J719" i="21"/>
  <c r="A719" i="21" s="1"/>
  <c r="H719" i="21"/>
  <c r="I719" i="21" s="1"/>
  <c r="K718" i="21"/>
  <c r="J718" i="21"/>
  <c r="A718" i="21" s="1"/>
  <c r="H718" i="21"/>
  <c r="I718" i="21" s="1"/>
  <c r="K717" i="21"/>
  <c r="J717" i="21"/>
  <c r="A717" i="21" s="1"/>
  <c r="H717" i="21"/>
  <c r="I717" i="21" s="1"/>
  <c r="K716" i="21"/>
  <c r="J716" i="21"/>
  <c r="A716" i="21" s="1"/>
  <c r="H716" i="21"/>
  <c r="I716" i="21" s="1"/>
  <c r="K715" i="21"/>
  <c r="J715" i="21"/>
  <c r="A715" i="21" s="1"/>
  <c r="H715" i="21"/>
  <c r="I715" i="21" s="1"/>
  <c r="K714" i="21"/>
  <c r="J714" i="21"/>
  <c r="A714" i="21" s="1"/>
  <c r="H714" i="21"/>
  <c r="I714" i="21" s="1"/>
  <c r="K713" i="21"/>
  <c r="J713" i="21"/>
  <c r="A713" i="21" s="1"/>
  <c r="H713" i="21"/>
  <c r="I713" i="21" s="1"/>
  <c r="K712" i="21"/>
  <c r="J712" i="21"/>
  <c r="A712" i="21" s="1"/>
  <c r="H712" i="21"/>
  <c r="I712" i="21" s="1"/>
  <c r="K711" i="21"/>
  <c r="J711" i="21"/>
  <c r="A711" i="21" s="1"/>
  <c r="H711" i="21"/>
  <c r="I711" i="21" s="1"/>
  <c r="K710" i="21"/>
  <c r="J710" i="21"/>
  <c r="A710" i="21" s="1"/>
  <c r="H710" i="21"/>
  <c r="I710" i="21" s="1"/>
  <c r="K709" i="21"/>
  <c r="J709" i="21"/>
  <c r="A709" i="21" s="1"/>
  <c r="H709" i="21"/>
  <c r="I709" i="21" s="1"/>
  <c r="K708" i="21"/>
  <c r="J708" i="21"/>
  <c r="A708" i="21" s="1"/>
  <c r="H708" i="21"/>
  <c r="I708" i="21" s="1"/>
  <c r="K707" i="21"/>
  <c r="J707" i="21"/>
  <c r="A707" i="21" s="1"/>
  <c r="H707" i="21"/>
  <c r="I707" i="21" s="1"/>
  <c r="K706" i="21"/>
  <c r="J706" i="21"/>
  <c r="A706" i="21" s="1"/>
  <c r="H706" i="21"/>
  <c r="I706" i="21" s="1"/>
  <c r="K705" i="21"/>
  <c r="J705" i="21"/>
  <c r="A705" i="21" s="1"/>
  <c r="H705" i="21"/>
  <c r="I705" i="21" s="1"/>
  <c r="K704" i="21"/>
  <c r="J704" i="21"/>
  <c r="A704" i="21" s="1"/>
  <c r="H704" i="21"/>
  <c r="I704" i="21" s="1"/>
  <c r="K703" i="21"/>
  <c r="J703" i="21"/>
  <c r="A703" i="21" s="1"/>
  <c r="H703" i="21"/>
  <c r="I703" i="21" s="1"/>
  <c r="K702" i="21"/>
  <c r="J702" i="21"/>
  <c r="A702" i="21" s="1"/>
  <c r="H702" i="21"/>
  <c r="I702" i="21" s="1"/>
  <c r="K701" i="21"/>
  <c r="J701" i="21"/>
  <c r="A701" i="21" s="1"/>
  <c r="H701" i="21"/>
  <c r="I701" i="21" s="1"/>
  <c r="K700" i="21"/>
  <c r="J700" i="21"/>
  <c r="A700" i="21" s="1"/>
  <c r="H700" i="21"/>
  <c r="I700" i="21" s="1"/>
  <c r="K699" i="21"/>
  <c r="J699" i="21"/>
  <c r="A699" i="21" s="1"/>
  <c r="H699" i="21"/>
  <c r="I699" i="21" s="1"/>
  <c r="K698" i="21"/>
  <c r="J698" i="21"/>
  <c r="A698" i="21" s="1"/>
  <c r="H698" i="21"/>
  <c r="I698" i="21" s="1"/>
  <c r="K697" i="21"/>
  <c r="J697" i="21"/>
  <c r="A697" i="21" s="1"/>
  <c r="H697" i="21"/>
  <c r="I697" i="21" s="1"/>
  <c r="K696" i="21"/>
  <c r="J696" i="21"/>
  <c r="A696" i="21" s="1"/>
  <c r="H696" i="21"/>
  <c r="I696" i="21" s="1"/>
  <c r="K695" i="21"/>
  <c r="J695" i="21"/>
  <c r="A695" i="21" s="1"/>
  <c r="H695" i="21"/>
  <c r="I695" i="21" s="1"/>
  <c r="K694" i="21"/>
  <c r="J694" i="21"/>
  <c r="A694" i="21" s="1"/>
  <c r="H694" i="21"/>
  <c r="I694" i="21" s="1"/>
  <c r="K693" i="21"/>
  <c r="J693" i="21"/>
  <c r="A693" i="21" s="1"/>
  <c r="H693" i="21"/>
  <c r="I693" i="21" s="1"/>
  <c r="K692" i="21"/>
  <c r="J692" i="21"/>
  <c r="A692" i="21" s="1"/>
  <c r="H692" i="21"/>
  <c r="I692" i="21" s="1"/>
  <c r="K691" i="21"/>
  <c r="J691" i="21"/>
  <c r="A691" i="21" s="1"/>
  <c r="H691" i="21"/>
  <c r="I691" i="21" s="1"/>
  <c r="K690" i="21"/>
  <c r="J690" i="21"/>
  <c r="A690" i="21" s="1"/>
  <c r="H690" i="21"/>
  <c r="I690" i="21" s="1"/>
  <c r="K689" i="21"/>
  <c r="J689" i="21"/>
  <c r="A689" i="21" s="1"/>
  <c r="H689" i="21"/>
  <c r="I689" i="21" s="1"/>
  <c r="K688" i="21"/>
  <c r="J688" i="21"/>
  <c r="A688" i="21" s="1"/>
  <c r="H688" i="21"/>
  <c r="I688" i="21" s="1"/>
  <c r="K687" i="21"/>
  <c r="J687" i="21"/>
  <c r="A687" i="21" s="1"/>
  <c r="H687" i="21"/>
  <c r="I687" i="21" s="1"/>
  <c r="K686" i="21"/>
  <c r="J686" i="21"/>
  <c r="A686" i="21" s="1"/>
  <c r="H686" i="21"/>
  <c r="I686" i="21" s="1"/>
  <c r="K685" i="21"/>
  <c r="J685" i="21"/>
  <c r="A685" i="21" s="1"/>
  <c r="H685" i="21"/>
  <c r="I685" i="21" s="1"/>
  <c r="K684" i="21"/>
  <c r="J684" i="21"/>
  <c r="A684" i="21" s="1"/>
  <c r="H684" i="21"/>
  <c r="I684" i="21" s="1"/>
  <c r="K683" i="21"/>
  <c r="J683" i="21"/>
  <c r="A683" i="21" s="1"/>
  <c r="H683" i="21"/>
  <c r="I683" i="21" s="1"/>
  <c r="K682" i="21"/>
  <c r="J682" i="21"/>
  <c r="A682" i="21" s="1"/>
  <c r="H682" i="21"/>
  <c r="I682" i="21" s="1"/>
  <c r="K681" i="21"/>
  <c r="J681" i="21"/>
  <c r="A681" i="21" s="1"/>
  <c r="H681" i="21"/>
  <c r="I681" i="21" s="1"/>
  <c r="K680" i="21"/>
  <c r="J680" i="21"/>
  <c r="A680" i="21" s="1"/>
  <c r="H680" i="21"/>
  <c r="I680" i="21" s="1"/>
  <c r="K679" i="21"/>
  <c r="J679" i="21"/>
  <c r="A679" i="21" s="1"/>
  <c r="H679" i="21"/>
  <c r="I679" i="21" s="1"/>
  <c r="K678" i="21"/>
  <c r="J678" i="21"/>
  <c r="A678" i="21" s="1"/>
  <c r="H678" i="21"/>
  <c r="I678" i="21" s="1"/>
  <c r="K677" i="21"/>
  <c r="J677" i="21"/>
  <c r="A677" i="21" s="1"/>
  <c r="H677" i="21"/>
  <c r="I677" i="21" s="1"/>
  <c r="K676" i="21"/>
  <c r="J676" i="21"/>
  <c r="A676" i="21" s="1"/>
  <c r="H676" i="21"/>
  <c r="I676" i="21" s="1"/>
  <c r="K675" i="21"/>
  <c r="J675" i="21"/>
  <c r="A675" i="21" s="1"/>
  <c r="H675" i="21"/>
  <c r="I675" i="21" s="1"/>
  <c r="K674" i="21"/>
  <c r="J674" i="21"/>
  <c r="A674" i="21" s="1"/>
  <c r="H674" i="21"/>
  <c r="I674" i="21" s="1"/>
  <c r="K673" i="21"/>
  <c r="J673" i="21"/>
  <c r="A673" i="21" s="1"/>
  <c r="H673" i="21"/>
  <c r="I673" i="21" s="1"/>
  <c r="K672" i="21"/>
  <c r="J672" i="21"/>
  <c r="A672" i="21" s="1"/>
  <c r="H672" i="21"/>
  <c r="I672" i="21" s="1"/>
  <c r="K671" i="21"/>
  <c r="J671" i="21"/>
  <c r="A671" i="21" s="1"/>
  <c r="H671" i="21"/>
  <c r="I671" i="21" s="1"/>
  <c r="K670" i="21"/>
  <c r="J670" i="21"/>
  <c r="A670" i="21" s="1"/>
  <c r="H670" i="21"/>
  <c r="I670" i="21" s="1"/>
  <c r="K669" i="21"/>
  <c r="J669" i="21"/>
  <c r="A669" i="21" s="1"/>
  <c r="H669" i="21"/>
  <c r="I669" i="21" s="1"/>
  <c r="K668" i="21"/>
  <c r="J668" i="21"/>
  <c r="A668" i="21" s="1"/>
  <c r="H668" i="21"/>
  <c r="I668" i="21" s="1"/>
  <c r="K667" i="21"/>
  <c r="J667" i="21"/>
  <c r="A667" i="21" s="1"/>
  <c r="H667" i="21"/>
  <c r="I667" i="21" s="1"/>
  <c r="K666" i="21"/>
  <c r="J666" i="21"/>
  <c r="A666" i="21" s="1"/>
  <c r="H666" i="21"/>
  <c r="I666" i="21" s="1"/>
  <c r="K665" i="21"/>
  <c r="J665" i="21"/>
  <c r="A665" i="21" s="1"/>
  <c r="H665" i="21"/>
  <c r="I665" i="21" s="1"/>
  <c r="K664" i="21"/>
  <c r="J664" i="21"/>
  <c r="A664" i="21" s="1"/>
  <c r="H664" i="21"/>
  <c r="I664" i="21" s="1"/>
  <c r="K663" i="21"/>
  <c r="J663" i="21"/>
  <c r="A663" i="21" s="1"/>
  <c r="H663" i="21"/>
  <c r="I663" i="21" s="1"/>
  <c r="K662" i="21"/>
  <c r="J662" i="21"/>
  <c r="A662" i="21" s="1"/>
  <c r="H662" i="21"/>
  <c r="I662" i="21" s="1"/>
  <c r="K661" i="21"/>
  <c r="J661" i="21"/>
  <c r="A661" i="21" s="1"/>
  <c r="H661" i="21"/>
  <c r="I661" i="21" s="1"/>
  <c r="K660" i="21"/>
  <c r="J660" i="21"/>
  <c r="A660" i="21" s="1"/>
  <c r="H660" i="21"/>
  <c r="I660" i="21" s="1"/>
  <c r="K659" i="21"/>
  <c r="J659" i="21"/>
  <c r="A659" i="21" s="1"/>
  <c r="H659" i="21"/>
  <c r="I659" i="21" s="1"/>
  <c r="K658" i="21"/>
  <c r="J658" i="21"/>
  <c r="A658" i="21" s="1"/>
  <c r="H658" i="21"/>
  <c r="I658" i="21" s="1"/>
  <c r="K657" i="21"/>
  <c r="J657" i="21"/>
  <c r="A657" i="21" s="1"/>
  <c r="H657" i="21"/>
  <c r="I657" i="21" s="1"/>
  <c r="K656" i="21"/>
  <c r="J656" i="21"/>
  <c r="A656" i="21" s="1"/>
  <c r="H656" i="21"/>
  <c r="I656" i="21" s="1"/>
  <c r="K655" i="21"/>
  <c r="J655" i="21"/>
  <c r="A655" i="21" s="1"/>
  <c r="H655" i="21"/>
  <c r="I655" i="21" s="1"/>
  <c r="K654" i="21"/>
  <c r="J654" i="21"/>
  <c r="A654" i="21" s="1"/>
  <c r="H654" i="21"/>
  <c r="I654" i="21" s="1"/>
  <c r="K653" i="21"/>
  <c r="J653" i="21"/>
  <c r="A653" i="21" s="1"/>
  <c r="H653" i="21"/>
  <c r="I653" i="21" s="1"/>
  <c r="K652" i="21"/>
  <c r="J652" i="21"/>
  <c r="A652" i="21" s="1"/>
  <c r="H652" i="21"/>
  <c r="I652" i="21" s="1"/>
  <c r="K651" i="21"/>
  <c r="J651" i="21"/>
  <c r="A651" i="21" s="1"/>
  <c r="H651" i="21"/>
  <c r="I651" i="21" s="1"/>
  <c r="K650" i="21"/>
  <c r="J650" i="21"/>
  <c r="A650" i="21" s="1"/>
  <c r="H650" i="21"/>
  <c r="I650" i="21" s="1"/>
  <c r="K649" i="21"/>
  <c r="J649" i="21"/>
  <c r="A649" i="21" s="1"/>
  <c r="H649" i="21"/>
  <c r="I649" i="21" s="1"/>
  <c r="K648" i="21"/>
  <c r="J648" i="21"/>
  <c r="A648" i="21" s="1"/>
  <c r="H648" i="21"/>
  <c r="I648" i="21" s="1"/>
  <c r="K647" i="21"/>
  <c r="J647" i="21"/>
  <c r="A647" i="21" s="1"/>
  <c r="H647" i="21"/>
  <c r="I647" i="21" s="1"/>
  <c r="K646" i="21"/>
  <c r="J646" i="21"/>
  <c r="A646" i="21" s="1"/>
  <c r="H646" i="21"/>
  <c r="I646" i="21" s="1"/>
  <c r="K645" i="21"/>
  <c r="J645" i="21"/>
  <c r="A645" i="21" s="1"/>
  <c r="H645" i="21"/>
  <c r="I645" i="21" s="1"/>
  <c r="K644" i="21"/>
  <c r="J644" i="21"/>
  <c r="A644" i="21" s="1"/>
  <c r="H644" i="21"/>
  <c r="I644" i="21" s="1"/>
  <c r="K643" i="21"/>
  <c r="J643" i="21"/>
  <c r="A643" i="21" s="1"/>
  <c r="H643" i="21"/>
  <c r="I643" i="21" s="1"/>
  <c r="K642" i="21"/>
  <c r="J642" i="21"/>
  <c r="A642" i="21" s="1"/>
  <c r="H642" i="21"/>
  <c r="I642" i="21" s="1"/>
  <c r="K641" i="21"/>
  <c r="J641" i="21"/>
  <c r="A641" i="21" s="1"/>
  <c r="H641" i="21"/>
  <c r="I641" i="21" s="1"/>
  <c r="K640" i="21"/>
  <c r="J640" i="21"/>
  <c r="A640" i="21" s="1"/>
  <c r="H640" i="21"/>
  <c r="I640" i="21" s="1"/>
  <c r="K639" i="21"/>
  <c r="J639" i="21"/>
  <c r="A639" i="21" s="1"/>
  <c r="H639" i="21"/>
  <c r="I639" i="21" s="1"/>
  <c r="K638" i="21"/>
  <c r="J638" i="21"/>
  <c r="A638" i="21" s="1"/>
  <c r="H638" i="21"/>
  <c r="I638" i="21" s="1"/>
  <c r="K637" i="21"/>
  <c r="J637" i="21"/>
  <c r="A637" i="21" s="1"/>
  <c r="H637" i="21"/>
  <c r="I637" i="21" s="1"/>
  <c r="K636" i="21"/>
  <c r="J636" i="21"/>
  <c r="A636" i="21" s="1"/>
  <c r="H636" i="21"/>
  <c r="I636" i="21" s="1"/>
  <c r="K635" i="21"/>
  <c r="J635" i="21"/>
  <c r="A635" i="21" s="1"/>
  <c r="H635" i="21"/>
  <c r="I635" i="21" s="1"/>
  <c r="K634" i="21"/>
  <c r="J634" i="21"/>
  <c r="A634" i="21" s="1"/>
  <c r="H634" i="21"/>
  <c r="I634" i="21" s="1"/>
  <c r="K633" i="21"/>
  <c r="J633" i="21"/>
  <c r="A633" i="21" s="1"/>
  <c r="H633" i="21"/>
  <c r="I633" i="21" s="1"/>
  <c r="K632" i="21"/>
  <c r="J632" i="21"/>
  <c r="A632" i="21" s="1"/>
  <c r="H632" i="21"/>
  <c r="I632" i="21" s="1"/>
  <c r="K631" i="21"/>
  <c r="J631" i="21"/>
  <c r="A631" i="21" s="1"/>
  <c r="H631" i="21"/>
  <c r="I631" i="21" s="1"/>
  <c r="K630" i="21"/>
  <c r="J630" i="21"/>
  <c r="A630" i="21" s="1"/>
  <c r="H630" i="21"/>
  <c r="I630" i="21" s="1"/>
  <c r="K629" i="21"/>
  <c r="J629" i="21"/>
  <c r="A629" i="21" s="1"/>
  <c r="H629" i="21"/>
  <c r="I629" i="21" s="1"/>
  <c r="K628" i="21"/>
  <c r="J628" i="21"/>
  <c r="A628" i="21" s="1"/>
  <c r="H628" i="21"/>
  <c r="I628" i="21" s="1"/>
  <c r="K627" i="21"/>
  <c r="J627" i="21"/>
  <c r="A627" i="21" s="1"/>
  <c r="H627" i="21"/>
  <c r="I627" i="21" s="1"/>
  <c r="K626" i="21"/>
  <c r="J626" i="21"/>
  <c r="A626" i="21" s="1"/>
  <c r="H626" i="21"/>
  <c r="I626" i="21" s="1"/>
  <c r="K625" i="21"/>
  <c r="J625" i="21"/>
  <c r="A625" i="21" s="1"/>
  <c r="H625" i="21"/>
  <c r="I625" i="21" s="1"/>
  <c r="K624" i="21"/>
  <c r="J624" i="21"/>
  <c r="A624" i="21" s="1"/>
  <c r="H624" i="21"/>
  <c r="I624" i="21" s="1"/>
  <c r="K623" i="21"/>
  <c r="J623" i="21"/>
  <c r="A623" i="21" s="1"/>
  <c r="H623" i="21"/>
  <c r="I623" i="21" s="1"/>
  <c r="K622" i="21"/>
  <c r="J622" i="21"/>
  <c r="A622" i="21" s="1"/>
  <c r="H622" i="21"/>
  <c r="I622" i="21" s="1"/>
  <c r="K621" i="21"/>
  <c r="J621" i="21"/>
  <c r="A621" i="21" s="1"/>
  <c r="H621" i="21"/>
  <c r="I621" i="21" s="1"/>
  <c r="K620" i="21"/>
  <c r="J620" i="21"/>
  <c r="A620" i="21" s="1"/>
  <c r="H620" i="21"/>
  <c r="I620" i="21" s="1"/>
  <c r="K619" i="21"/>
  <c r="J619" i="21"/>
  <c r="A619" i="21" s="1"/>
  <c r="H619" i="21"/>
  <c r="I619" i="21" s="1"/>
  <c r="K618" i="21"/>
  <c r="J618" i="21"/>
  <c r="A618" i="21" s="1"/>
  <c r="H618" i="21"/>
  <c r="I618" i="21" s="1"/>
  <c r="K617" i="21"/>
  <c r="J617" i="21"/>
  <c r="A617" i="21" s="1"/>
  <c r="H617" i="21"/>
  <c r="I617" i="21" s="1"/>
  <c r="K616" i="21"/>
  <c r="J616" i="21"/>
  <c r="A616" i="21" s="1"/>
  <c r="H616" i="21"/>
  <c r="I616" i="21" s="1"/>
  <c r="K615" i="21"/>
  <c r="J615" i="21"/>
  <c r="A615" i="21" s="1"/>
  <c r="H615" i="21"/>
  <c r="I615" i="21" s="1"/>
  <c r="K614" i="21"/>
  <c r="J614" i="21"/>
  <c r="A614" i="21" s="1"/>
  <c r="H614" i="21"/>
  <c r="I614" i="21" s="1"/>
  <c r="K613" i="21"/>
  <c r="J613" i="21"/>
  <c r="A613" i="21" s="1"/>
  <c r="H613" i="21"/>
  <c r="I613" i="21" s="1"/>
  <c r="K612" i="21"/>
  <c r="J612" i="21"/>
  <c r="A612" i="21" s="1"/>
  <c r="H612" i="21"/>
  <c r="I612" i="21" s="1"/>
  <c r="K611" i="21"/>
  <c r="J611" i="21"/>
  <c r="A611" i="21" s="1"/>
  <c r="H611" i="21"/>
  <c r="I611" i="21" s="1"/>
  <c r="K610" i="21"/>
  <c r="J610" i="21"/>
  <c r="A610" i="21" s="1"/>
  <c r="H610" i="21"/>
  <c r="I610" i="21" s="1"/>
  <c r="K609" i="21"/>
  <c r="J609" i="21"/>
  <c r="A609" i="21" s="1"/>
  <c r="H609" i="21"/>
  <c r="I609" i="21" s="1"/>
  <c r="K608" i="21"/>
  <c r="J608" i="21"/>
  <c r="A608" i="21" s="1"/>
  <c r="H608" i="21"/>
  <c r="I608" i="21" s="1"/>
  <c r="K607" i="21"/>
  <c r="J607" i="21"/>
  <c r="A607" i="21" s="1"/>
  <c r="H607" i="21"/>
  <c r="I607" i="21" s="1"/>
  <c r="K606" i="21"/>
  <c r="J606" i="21"/>
  <c r="A606" i="21" s="1"/>
  <c r="H606" i="21"/>
  <c r="I606" i="21" s="1"/>
  <c r="K605" i="21"/>
  <c r="J605" i="21"/>
  <c r="A605" i="21" s="1"/>
  <c r="H605" i="21"/>
  <c r="I605" i="21" s="1"/>
  <c r="K604" i="21"/>
  <c r="J604" i="21"/>
  <c r="A604" i="21" s="1"/>
  <c r="H604" i="21"/>
  <c r="I604" i="21" s="1"/>
  <c r="K603" i="21"/>
  <c r="J603" i="21"/>
  <c r="A603" i="21" s="1"/>
  <c r="H603" i="21"/>
  <c r="I603" i="21" s="1"/>
  <c r="K602" i="21"/>
  <c r="J602" i="21"/>
  <c r="A602" i="21" s="1"/>
  <c r="H602" i="21"/>
  <c r="I602" i="21" s="1"/>
  <c r="K601" i="21"/>
  <c r="J601" i="21"/>
  <c r="A601" i="21" s="1"/>
  <c r="H601" i="21"/>
  <c r="I601" i="21" s="1"/>
  <c r="K600" i="21"/>
  <c r="J600" i="21"/>
  <c r="A600" i="21" s="1"/>
  <c r="H600" i="21"/>
  <c r="I600" i="21" s="1"/>
  <c r="K599" i="21"/>
  <c r="J599" i="21"/>
  <c r="A599" i="21" s="1"/>
  <c r="H599" i="21"/>
  <c r="I599" i="21" s="1"/>
  <c r="K598" i="21"/>
  <c r="J598" i="21"/>
  <c r="A598" i="21" s="1"/>
  <c r="H598" i="21"/>
  <c r="I598" i="21" s="1"/>
  <c r="K597" i="21"/>
  <c r="J597" i="21"/>
  <c r="A597" i="21" s="1"/>
  <c r="H597" i="21"/>
  <c r="I597" i="21" s="1"/>
  <c r="K596" i="21"/>
  <c r="J596" i="21"/>
  <c r="A596" i="21" s="1"/>
  <c r="H596" i="21"/>
  <c r="I596" i="21" s="1"/>
  <c r="K595" i="21"/>
  <c r="J595" i="21"/>
  <c r="A595" i="21" s="1"/>
  <c r="H595" i="21"/>
  <c r="I595" i="21" s="1"/>
  <c r="K594" i="21"/>
  <c r="J594" i="21"/>
  <c r="A594" i="21" s="1"/>
  <c r="H594" i="21"/>
  <c r="I594" i="21" s="1"/>
  <c r="K593" i="21"/>
  <c r="J593" i="21"/>
  <c r="A593" i="21" s="1"/>
  <c r="H593" i="21"/>
  <c r="I593" i="21" s="1"/>
  <c r="K592" i="21"/>
  <c r="J592" i="21"/>
  <c r="A592" i="21" s="1"/>
  <c r="H592" i="21"/>
  <c r="I592" i="21" s="1"/>
  <c r="K591" i="21"/>
  <c r="J591" i="21"/>
  <c r="A591" i="21" s="1"/>
  <c r="H591" i="21"/>
  <c r="I591" i="21" s="1"/>
  <c r="K590" i="21"/>
  <c r="J590" i="21"/>
  <c r="A590" i="21" s="1"/>
  <c r="H590" i="21"/>
  <c r="I590" i="21" s="1"/>
  <c r="K589" i="21"/>
  <c r="J589" i="21"/>
  <c r="A589" i="21" s="1"/>
  <c r="H589" i="21"/>
  <c r="I589" i="21" s="1"/>
  <c r="K588" i="21"/>
  <c r="J588" i="21"/>
  <c r="A588" i="21" s="1"/>
  <c r="H588" i="21"/>
  <c r="I588" i="21" s="1"/>
  <c r="K587" i="21"/>
  <c r="J587" i="21"/>
  <c r="A587" i="21" s="1"/>
  <c r="H587" i="21"/>
  <c r="I587" i="21" s="1"/>
  <c r="K586" i="21"/>
  <c r="J586" i="21"/>
  <c r="A586" i="21" s="1"/>
  <c r="H586" i="21"/>
  <c r="I586" i="21" s="1"/>
  <c r="K585" i="21"/>
  <c r="J585" i="21"/>
  <c r="A585" i="21" s="1"/>
  <c r="H585" i="21"/>
  <c r="I585" i="21" s="1"/>
  <c r="K584" i="21"/>
  <c r="J584" i="21"/>
  <c r="A584" i="21" s="1"/>
  <c r="H584" i="21"/>
  <c r="I584" i="21" s="1"/>
  <c r="K583" i="21"/>
  <c r="J583" i="21"/>
  <c r="A583" i="21" s="1"/>
  <c r="H583" i="21"/>
  <c r="I583" i="21" s="1"/>
  <c r="K582" i="21"/>
  <c r="J582" i="21"/>
  <c r="A582" i="21" s="1"/>
  <c r="H582" i="21"/>
  <c r="I582" i="21" s="1"/>
  <c r="K581" i="21"/>
  <c r="J581" i="21"/>
  <c r="A581" i="21" s="1"/>
  <c r="H581" i="21"/>
  <c r="I581" i="21" s="1"/>
  <c r="K580" i="21"/>
  <c r="J580" i="21"/>
  <c r="A580" i="21" s="1"/>
  <c r="H580" i="21"/>
  <c r="I580" i="21" s="1"/>
  <c r="K579" i="21"/>
  <c r="J579" i="21"/>
  <c r="A579" i="21" s="1"/>
  <c r="H579" i="21"/>
  <c r="I579" i="21" s="1"/>
  <c r="K578" i="21"/>
  <c r="J578" i="21"/>
  <c r="A578" i="21" s="1"/>
  <c r="H578" i="21"/>
  <c r="I578" i="21" s="1"/>
  <c r="K577" i="21"/>
  <c r="J577" i="21"/>
  <c r="A577" i="21" s="1"/>
  <c r="H577" i="21"/>
  <c r="I577" i="21" s="1"/>
  <c r="K576" i="21"/>
  <c r="J576" i="21"/>
  <c r="A576" i="21" s="1"/>
  <c r="H576" i="21"/>
  <c r="I576" i="21" s="1"/>
  <c r="K575" i="21"/>
  <c r="J575" i="21"/>
  <c r="A575" i="21" s="1"/>
  <c r="H575" i="21"/>
  <c r="I575" i="21" s="1"/>
  <c r="K574" i="21"/>
  <c r="J574" i="21"/>
  <c r="A574" i="21" s="1"/>
  <c r="H574" i="21"/>
  <c r="I574" i="21" s="1"/>
  <c r="K573" i="21"/>
  <c r="J573" i="21"/>
  <c r="A573" i="21" s="1"/>
  <c r="H573" i="21"/>
  <c r="I573" i="21" s="1"/>
  <c r="K572" i="21"/>
  <c r="J572" i="21"/>
  <c r="A572" i="21" s="1"/>
  <c r="H572" i="21"/>
  <c r="I572" i="21" s="1"/>
  <c r="K571" i="21"/>
  <c r="J571" i="21"/>
  <c r="A571" i="21" s="1"/>
  <c r="H571" i="21"/>
  <c r="I571" i="21" s="1"/>
  <c r="K570" i="21"/>
  <c r="J570" i="21"/>
  <c r="A570" i="21" s="1"/>
  <c r="H570" i="21"/>
  <c r="I570" i="21" s="1"/>
  <c r="K569" i="21"/>
  <c r="J569" i="21"/>
  <c r="A569" i="21" s="1"/>
  <c r="H569" i="21"/>
  <c r="I569" i="21" s="1"/>
  <c r="K568" i="21"/>
  <c r="J568" i="21"/>
  <c r="A568" i="21" s="1"/>
  <c r="H568" i="21"/>
  <c r="I568" i="21" s="1"/>
  <c r="K567" i="21"/>
  <c r="J567" i="21"/>
  <c r="A567" i="21" s="1"/>
  <c r="H567" i="21"/>
  <c r="I567" i="21" s="1"/>
  <c r="K566" i="21"/>
  <c r="J566" i="21"/>
  <c r="A566" i="21" s="1"/>
  <c r="H566" i="21"/>
  <c r="I566" i="21" s="1"/>
  <c r="K565" i="21"/>
  <c r="J565" i="21"/>
  <c r="A565" i="21" s="1"/>
  <c r="H565" i="21"/>
  <c r="I565" i="21" s="1"/>
  <c r="K564" i="21"/>
  <c r="J564" i="21"/>
  <c r="A564" i="21" s="1"/>
  <c r="H564" i="21"/>
  <c r="I564" i="21" s="1"/>
  <c r="K563" i="21"/>
  <c r="J563" i="21"/>
  <c r="A563" i="21" s="1"/>
  <c r="H563" i="21"/>
  <c r="I563" i="21" s="1"/>
  <c r="K562" i="21"/>
  <c r="J562" i="21"/>
  <c r="A562" i="21" s="1"/>
  <c r="H562" i="21"/>
  <c r="I562" i="21" s="1"/>
  <c r="K561" i="21"/>
  <c r="J561" i="21"/>
  <c r="A561" i="21" s="1"/>
  <c r="H561" i="21"/>
  <c r="I561" i="21" s="1"/>
  <c r="K560" i="21"/>
  <c r="J560" i="21"/>
  <c r="A560" i="21" s="1"/>
  <c r="H560" i="21"/>
  <c r="I560" i="21" s="1"/>
  <c r="K559" i="21"/>
  <c r="J559" i="21"/>
  <c r="A559" i="21" s="1"/>
  <c r="H559" i="21"/>
  <c r="I559" i="21" s="1"/>
  <c r="K558" i="21"/>
  <c r="J558" i="21"/>
  <c r="A558" i="21" s="1"/>
  <c r="H558" i="21"/>
  <c r="I558" i="21" s="1"/>
  <c r="K557" i="21"/>
  <c r="J557" i="21"/>
  <c r="A557" i="21" s="1"/>
  <c r="H557" i="21"/>
  <c r="I557" i="21" s="1"/>
  <c r="K556" i="21"/>
  <c r="J556" i="21"/>
  <c r="A556" i="21" s="1"/>
  <c r="H556" i="21"/>
  <c r="I556" i="21" s="1"/>
  <c r="K555" i="21"/>
  <c r="J555" i="21"/>
  <c r="A555" i="21" s="1"/>
  <c r="H555" i="21"/>
  <c r="I555" i="21" s="1"/>
  <c r="K554" i="21"/>
  <c r="J554" i="21"/>
  <c r="A554" i="21" s="1"/>
  <c r="H554" i="21"/>
  <c r="I554" i="21" s="1"/>
  <c r="K553" i="21"/>
  <c r="J553" i="21"/>
  <c r="A553" i="21" s="1"/>
  <c r="H553" i="21"/>
  <c r="I553" i="21" s="1"/>
  <c r="K552" i="21"/>
  <c r="J552" i="21"/>
  <c r="A552" i="21" s="1"/>
  <c r="H552" i="21"/>
  <c r="I552" i="21" s="1"/>
  <c r="K551" i="21"/>
  <c r="J551" i="21"/>
  <c r="A551" i="21" s="1"/>
  <c r="H551" i="21"/>
  <c r="I551" i="21" s="1"/>
  <c r="K550" i="21"/>
  <c r="J550" i="21"/>
  <c r="A550" i="21" s="1"/>
  <c r="H550" i="21"/>
  <c r="I550" i="21" s="1"/>
  <c r="K549" i="21"/>
  <c r="J549" i="21"/>
  <c r="A549" i="21" s="1"/>
  <c r="H549" i="21"/>
  <c r="I549" i="21" s="1"/>
  <c r="K548" i="21"/>
  <c r="J548" i="21"/>
  <c r="A548" i="21" s="1"/>
  <c r="H548" i="21"/>
  <c r="I548" i="21" s="1"/>
  <c r="K547" i="21"/>
  <c r="J547" i="21"/>
  <c r="A547" i="21" s="1"/>
  <c r="H547" i="21"/>
  <c r="I547" i="21" s="1"/>
  <c r="K546" i="21"/>
  <c r="J546" i="21"/>
  <c r="A546" i="21" s="1"/>
  <c r="H546" i="21"/>
  <c r="I546" i="21" s="1"/>
  <c r="K545" i="21"/>
  <c r="J545" i="21"/>
  <c r="A545" i="21" s="1"/>
  <c r="H545" i="21"/>
  <c r="I545" i="21" s="1"/>
  <c r="K544" i="21"/>
  <c r="J544" i="21"/>
  <c r="A544" i="21" s="1"/>
  <c r="H544" i="21"/>
  <c r="I544" i="21" s="1"/>
  <c r="K543" i="21"/>
  <c r="J543" i="21"/>
  <c r="A543" i="21" s="1"/>
  <c r="H543" i="21"/>
  <c r="I543" i="21" s="1"/>
  <c r="K542" i="21"/>
  <c r="J542" i="21"/>
  <c r="A542" i="21" s="1"/>
  <c r="H542" i="21"/>
  <c r="I542" i="21" s="1"/>
  <c r="K541" i="21"/>
  <c r="J541" i="21"/>
  <c r="A541" i="21" s="1"/>
  <c r="H541" i="21"/>
  <c r="I541" i="21" s="1"/>
  <c r="K540" i="21"/>
  <c r="J540" i="21"/>
  <c r="A540" i="21" s="1"/>
  <c r="H540" i="21"/>
  <c r="I540" i="21" s="1"/>
  <c r="K539" i="21"/>
  <c r="J539" i="21"/>
  <c r="A539" i="21" s="1"/>
  <c r="H539" i="21"/>
  <c r="I539" i="21" s="1"/>
  <c r="K538" i="21"/>
  <c r="J538" i="21"/>
  <c r="A538" i="21" s="1"/>
  <c r="H538" i="21"/>
  <c r="I538" i="21" s="1"/>
  <c r="K537" i="21"/>
  <c r="J537" i="21"/>
  <c r="A537" i="21" s="1"/>
  <c r="H537" i="21"/>
  <c r="I537" i="21" s="1"/>
  <c r="K536" i="21"/>
  <c r="J536" i="21"/>
  <c r="A536" i="21" s="1"/>
  <c r="H536" i="21"/>
  <c r="I536" i="21" s="1"/>
  <c r="K535" i="21"/>
  <c r="J535" i="21"/>
  <c r="A535" i="21" s="1"/>
  <c r="H535" i="21"/>
  <c r="I535" i="21" s="1"/>
  <c r="K534" i="21"/>
  <c r="J534" i="21"/>
  <c r="A534" i="21" s="1"/>
  <c r="H534" i="21"/>
  <c r="I534" i="21" s="1"/>
  <c r="K533" i="21"/>
  <c r="J533" i="21"/>
  <c r="A533" i="21" s="1"/>
  <c r="H533" i="21"/>
  <c r="I533" i="21" s="1"/>
  <c r="K532" i="21"/>
  <c r="J532" i="21"/>
  <c r="A532" i="21" s="1"/>
  <c r="H532" i="21"/>
  <c r="I532" i="21" s="1"/>
  <c r="K531" i="21"/>
  <c r="J531" i="21"/>
  <c r="A531" i="21" s="1"/>
  <c r="H531" i="21"/>
  <c r="I531" i="21" s="1"/>
  <c r="K530" i="21"/>
  <c r="J530" i="21"/>
  <c r="A530" i="21" s="1"/>
  <c r="H530" i="21"/>
  <c r="I530" i="21" s="1"/>
  <c r="K529" i="21"/>
  <c r="J529" i="21"/>
  <c r="A529" i="21" s="1"/>
  <c r="H529" i="21"/>
  <c r="I529" i="21" s="1"/>
  <c r="K528" i="21"/>
  <c r="J528" i="21"/>
  <c r="A528" i="21" s="1"/>
  <c r="H528" i="21"/>
  <c r="I528" i="21" s="1"/>
  <c r="K527" i="21"/>
  <c r="J527" i="21"/>
  <c r="A527" i="21" s="1"/>
  <c r="H527" i="21"/>
  <c r="I527" i="21" s="1"/>
  <c r="K526" i="21"/>
  <c r="J526" i="21"/>
  <c r="A526" i="21" s="1"/>
  <c r="H526" i="21"/>
  <c r="I526" i="21" s="1"/>
  <c r="K525" i="21"/>
  <c r="J525" i="21"/>
  <c r="A525" i="21" s="1"/>
  <c r="H525" i="21"/>
  <c r="I525" i="21" s="1"/>
  <c r="K524" i="21"/>
  <c r="J524" i="21"/>
  <c r="A524" i="21" s="1"/>
  <c r="H524" i="21"/>
  <c r="I524" i="21" s="1"/>
  <c r="K523" i="21"/>
  <c r="J523" i="21"/>
  <c r="A523" i="21" s="1"/>
  <c r="H523" i="21"/>
  <c r="I523" i="21" s="1"/>
  <c r="K522" i="21"/>
  <c r="J522" i="21"/>
  <c r="A522" i="21" s="1"/>
  <c r="H522" i="21"/>
  <c r="I522" i="21" s="1"/>
  <c r="K521" i="21"/>
  <c r="J521" i="21"/>
  <c r="A521" i="21" s="1"/>
  <c r="H521" i="21"/>
  <c r="I521" i="21" s="1"/>
  <c r="K520" i="21"/>
  <c r="J520" i="21"/>
  <c r="A520" i="21" s="1"/>
  <c r="H520" i="21"/>
  <c r="I520" i="21" s="1"/>
  <c r="K519" i="21"/>
  <c r="J519" i="21"/>
  <c r="A519" i="21" s="1"/>
  <c r="H519" i="21"/>
  <c r="I519" i="21" s="1"/>
  <c r="K518" i="21"/>
  <c r="J518" i="21"/>
  <c r="A518" i="21" s="1"/>
  <c r="H518" i="21"/>
  <c r="I518" i="21" s="1"/>
  <c r="K517" i="21"/>
  <c r="J517" i="21"/>
  <c r="A517" i="21" s="1"/>
  <c r="H517" i="21"/>
  <c r="I517" i="21" s="1"/>
  <c r="K516" i="21"/>
  <c r="J516" i="21"/>
  <c r="A516" i="21" s="1"/>
  <c r="H516" i="21"/>
  <c r="I516" i="21" s="1"/>
  <c r="K515" i="21"/>
  <c r="J515" i="21"/>
  <c r="A515" i="21" s="1"/>
  <c r="H515" i="21"/>
  <c r="I515" i="21" s="1"/>
  <c r="K514" i="21"/>
  <c r="J514" i="21"/>
  <c r="A514" i="21" s="1"/>
  <c r="H514" i="21"/>
  <c r="I514" i="21" s="1"/>
  <c r="K513" i="21"/>
  <c r="J513" i="21"/>
  <c r="A513" i="21" s="1"/>
  <c r="H513" i="21"/>
  <c r="I513" i="21" s="1"/>
  <c r="K512" i="21"/>
  <c r="J512" i="21"/>
  <c r="A512" i="21" s="1"/>
  <c r="H512" i="21"/>
  <c r="I512" i="21" s="1"/>
  <c r="K511" i="21"/>
  <c r="J511" i="21"/>
  <c r="A511" i="21" s="1"/>
  <c r="H511" i="21"/>
  <c r="I511" i="21" s="1"/>
  <c r="K510" i="21"/>
  <c r="J510" i="21"/>
  <c r="A510" i="21" s="1"/>
  <c r="H510" i="21"/>
  <c r="I510" i="21" s="1"/>
  <c r="K509" i="21"/>
  <c r="J509" i="21"/>
  <c r="A509" i="21" s="1"/>
  <c r="H509" i="21"/>
  <c r="I509" i="21" s="1"/>
  <c r="K508" i="21"/>
  <c r="J508" i="21"/>
  <c r="A508" i="21" s="1"/>
  <c r="H508" i="21"/>
  <c r="I508" i="21" s="1"/>
  <c r="K507" i="21"/>
  <c r="J507" i="21"/>
  <c r="A507" i="21" s="1"/>
  <c r="H507" i="21"/>
  <c r="I507" i="21" s="1"/>
  <c r="K506" i="21"/>
  <c r="J506" i="21"/>
  <c r="A506" i="21" s="1"/>
  <c r="H506" i="21"/>
  <c r="I506" i="21" s="1"/>
  <c r="K505" i="21"/>
  <c r="J505" i="21"/>
  <c r="A505" i="21" s="1"/>
  <c r="H505" i="21"/>
  <c r="I505" i="21" s="1"/>
  <c r="K504" i="21"/>
  <c r="J504" i="21"/>
  <c r="A504" i="21" s="1"/>
  <c r="H504" i="21"/>
  <c r="I504" i="21" s="1"/>
  <c r="K503" i="21"/>
  <c r="J503" i="21"/>
  <c r="A503" i="21" s="1"/>
  <c r="H503" i="21"/>
  <c r="I503" i="21" s="1"/>
  <c r="K502" i="21"/>
  <c r="J502" i="21"/>
  <c r="A502" i="21" s="1"/>
  <c r="H502" i="21"/>
  <c r="I502" i="21" s="1"/>
  <c r="K501" i="21"/>
  <c r="J501" i="21"/>
  <c r="A501" i="21" s="1"/>
  <c r="H501" i="21"/>
  <c r="I501" i="21" s="1"/>
  <c r="K500" i="21"/>
  <c r="J500" i="21"/>
  <c r="A500" i="21" s="1"/>
  <c r="H500" i="21"/>
  <c r="I500" i="21" s="1"/>
  <c r="K499" i="21"/>
  <c r="J499" i="21"/>
  <c r="A499" i="21" s="1"/>
  <c r="H499" i="21"/>
  <c r="I499" i="21" s="1"/>
  <c r="K498" i="21"/>
  <c r="J498" i="21"/>
  <c r="A498" i="21" s="1"/>
  <c r="H498" i="21"/>
  <c r="I498" i="21" s="1"/>
  <c r="K497" i="21"/>
  <c r="J497" i="21"/>
  <c r="A497" i="21" s="1"/>
  <c r="H497" i="21"/>
  <c r="I497" i="21" s="1"/>
  <c r="K496" i="21"/>
  <c r="J496" i="21"/>
  <c r="A496" i="21" s="1"/>
  <c r="H496" i="21"/>
  <c r="I496" i="21" s="1"/>
  <c r="K495" i="21"/>
  <c r="J495" i="21"/>
  <c r="A495" i="21" s="1"/>
  <c r="H495" i="21"/>
  <c r="I495" i="21" s="1"/>
  <c r="K494" i="21"/>
  <c r="J494" i="21"/>
  <c r="A494" i="21" s="1"/>
  <c r="H494" i="21"/>
  <c r="I494" i="21" s="1"/>
  <c r="K493" i="21"/>
  <c r="J493" i="21"/>
  <c r="A493" i="21" s="1"/>
  <c r="H493" i="21"/>
  <c r="I493" i="21" s="1"/>
  <c r="K492" i="21"/>
  <c r="J492" i="21"/>
  <c r="A492" i="21" s="1"/>
  <c r="H492" i="21"/>
  <c r="I492" i="21" s="1"/>
  <c r="K491" i="21"/>
  <c r="J491" i="21"/>
  <c r="A491" i="21" s="1"/>
  <c r="H491" i="21"/>
  <c r="I491" i="21" s="1"/>
  <c r="K490" i="21"/>
  <c r="J490" i="21"/>
  <c r="A490" i="21" s="1"/>
  <c r="H490" i="21"/>
  <c r="I490" i="21" s="1"/>
  <c r="K489" i="21"/>
  <c r="J489" i="21"/>
  <c r="A489" i="21" s="1"/>
  <c r="H489" i="21"/>
  <c r="I489" i="21" s="1"/>
  <c r="K488" i="21"/>
  <c r="J488" i="21"/>
  <c r="A488" i="21" s="1"/>
  <c r="H488" i="21"/>
  <c r="I488" i="21" s="1"/>
  <c r="K487" i="21"/>
  <c r="J487" i="21"/>
  <c r="A487" i="21" s="1"/>
  <c r="H487" i="21"/>
  <c r="I487" i="21" s="1"/>
  <c r="K486" i="21"/>
  <c r="J486" i="21"/>
  <c r="A486" i="21" s="1"/>
  <c r="H486" i="21"/>
  <c r="I486" i="21" s="1"/>
  <c r="K485" i="21"/>
  <c r="J485" i="21"/>
  <c r="A485" i="21" s="1"/>
  <c r="H485" i="21"/>
  <c r="I485" i="21" s="1"/>
  <c r="K484" i="21"/>
  <c r="J484" i="21"/>
  <c r="A484" i="21" s="1"/>
  <c r="H484" i="21"/>
  <c r="I484" i="21" s="1"/>
  <c r="K483" i="21"/>
  <c r="J483" i="21"/>
  <c r="A483" i="21" s="1"/>
  <c r="H483" i="21"/>
  <c r="I483" i="21" s="1"/>
  <c r="K482" i="21"/>
  <c r="J482" i="21"/>
  <c r="A482" i="21" s="1"/>
  <c r="H482" i="21"/>
  <c r="I482" i="21" s="1"/>
  <c r="K481" i="21"/>
  <c r="J481" i="21"/>
  <c r="A481" i="21" s="1"/>
  <c r="H481" i="21"/>
  <c r="I481" i="21" s="1"/>
  <c r="K480" i="21"/>
  <c r="J480" i="21"/>
  <c r="A480" i="21" s="1"/>
  <c r="H480" i="21"/>
  <c r="I480" i="21" s="1"/>
  <c r="K479" i="21"/>
  <c r="J479" i="21"/>
  <c r="A479" i="21" s="1"/>
  <c r="H479" i="21"/>
  <c r="I479" i="21" s="1"/>
  <c r="K478" i="21"/>
  <c r="J478" i="21"/>
  <c r="A478" i="21" s="1"/>
  <c r="H478" i="21"/>
  <c r="I478" i="21" s="1"/>
  <c r="K477" i="21"/>
  <c r="J477" i="21"/>
  <c r="A477" i="21" s="1"/>
  <c r="H477" i="21"/>
  <c r="I477" i="21" s="1"/>
  <c r="K476" i="21"/>
  <c r="J476" i="21"/>
  <c r="A476" i="21" s="1"/>
  <c r="H476" i="21"/>
  <c r="I476" i="21" s="1"/>
  <c r="K475" i="21"/>
  <c r="J475" i="21"/>
  <c r="A475" i="21" s="1"/>
  <c r="H475" i="21"/>
  <c r="I475" i="21" s="1"/>
  <c r="K474" i="21"/>
  <c r="J474" i="21"/>
  <c r="A474" i="21" s="1"/>
  <c r="H474" i="21"/>
  <c r="I474" i="21" s="1"/>
  <c r="K473" i="21"/>
  <c r="J473" i="21"/>
  <c r="A473" i="21" s="1"/>
  <c r="H473" i="21"/>
  <c r="I473" i="21" s="1"/>
  <c r="K472" i="21"/>
  <c r="J472" i="21"/>
  <c r="A472" i="21" s="1"/>
  <c r="H472" i="21"/>
  <c r="I472" i="21" s="1"/>
  <c r="K471" i="21"/>
  <c r="J471" i="21"/>
  <c r="A471" i="21" s="1"/>
  <c r="H471" i="21"/>
  <c r="I471" i="21" s="1"/>
  <c r="K470" i="21"/>
  <c r="J470" i="21"/>
  <c r="A470" i="21" s="1"/>
  <c r="H470" i="21"/>
  <c r="I470" i="21" s="1"/>
  <c r="K469" i="21"/>
  <c r="J469" i="21"/>
  <c r="A469" i="21" s="1"/>
  <c r="H469" i="21"/>
  <c r="I469" i="21" s="1"/>
  <c r="K468" i="21"/>
  <c r="J468" i="21"/>
  <c r="A468" i="21" s="1"/>
  <c r="H468" i="21"/>
  <c r="I468" i="21" s="1"/>
  <c r="K467" i="21"/>
  <c r="J467" i="21"/>
  <c r="A467" i="21" s="1"/>
  <c r="H467" i="21"/>
  <c r="I467" i="21" s="1"/>
  <c r="K466" i="21"/>
  <c r="J466" i="21"/>
  <c r="A466" i="21" s="1"/>
  <c r="H466" i="21"/>
  <c r="I466" i="21" s="1"/>
  <c r="K465" i="21"/>
  <c r="J465" i="21"/>
  <c r="A465" i="21" s="1"/>
  <c r="H465" i="21"/>
  <c r="I465" i="21" s="1"/>
  <c r="K464" i="21"/>
  <c r="J464" i="21"/>
  <c r="A464" i="21" s="1"/>
  <c r="H464" i="21"/>
  <c r="I464" i="21" s="1"/>
  <c r="K463" i="21"/>
  <c r="J463" i="21"/>
  <c r="A463" i="21" s="1"/>
  <c r="H463" i="21"/>
  <c r="I463" i="21" s="1"/>
  <c r="K462" i="21"/>
  <c r="J462" i="21"/>
  <c r="A462" i="21" s="1"/>
  <c r="H462" i="21"/>
  <c r="I462" i="21" s="1"/>
  <c r="K461" i="21"/>
  <c r="J461" i="21"/>
  <c r="A461" i="21" s="1"/>
  <c r="H461" i="21"/>
  <c r="I461" i="21" s="1"/>
  <c r="K460" i="21"/>
  <c r="J460" i="21"/>
  <c r="A460" i="21" s="1"/>
  <c r="H460" i="21"/>
  <c r="I460" i="21" s="1"/>
  <c r="K459" i="21"/>
  <c r="J459" i="21"/>
  <c r="A459" i="21" s="1"/>
  <c r="H459" i="21"/>
  <c r="I459" i="21" s="1"/>
  <c r="K458" i="21"/>
  <c r="J458" i="21"/>
  <c r="A458" i="21" s="1"/>
  <c r="H458" i="21"/>
  <c r="I458" i="21" s="1"/>
  <c r="K457" i="21"/>
  <c r="J457" i="21"/>
  <c r="A457" i="21" s="1"/>
  <c r="H457" i="21"/>
  <c r="I457" i="21" s="1"/>
  <c r="K456" i="21"/>
  <c r="J456" i="21"/>
  <c r="A456" i="21" s="1"/>
  <c r="H456" i="21"/>
  <c r="I456" i="21" s="1"/>
  <c r="K455" i="21"/>
  <c r="J455" i="21"/>
  <c r="A455" i="21" s="1"/>
  <c r="H455" i="21"/>
  <c r="I455" i="21" s="1"/>
  <c r="K454" i="21"/>
  <c r="J454" i="21"/>
  <c r="A454" i="21" s="1"/>
  <c r="H454" i="21"/>
  <c r="I454" i="21" s="1"/>
  <c r="K453" i="21"/>
  <c r="J453" i="21"/>
  <c r="A453" i="21" s="1"/>
  <c r="H453" i="21"/>
  <c r="I453" i="21" s="1"/>
  <c r="K452" i="21"/>
  <c r="J452" i="21"/>
  <c r="A452" i="21" s="1"/>
  <c r="H452" i="21"/>
  <c r="I452" i="21" s="1"/>
  <c r="K451" i="21"/>
  <c r="J451" i="21"/>
  <c r="A451" i="21" s="1"/>
  <c r="H451" i="21"/>
  <c r="I451" i="21" s="1"/>
  <c r="K450" i="21"/>
  <c r="J450" i="21"/>
  <c r="A450" i="21" s="1"/>
  <c r="H450" i="21"/>
  <c r="I450" i="21" s="1"/>
  <c r="K449" i="21"/>
  <c r="J449" i="21"/>
  <c r="A449" i="21" s="1"/>
  <c r="H449" i="21"/>
  <c r="I449" i="21" s="1"/>
  <c r="K448" i="21"/>
  <c r="J448" i="21"/>
  <c r="A448" i="21" s="1"/>
  <c r="H448" i="21"/>
  <c r="I448" i="21" s="1"/>
  <c r="K447" i="21"/>
  <c r="J447" i="21"/>
  <c r="A447" i="21" s="1"/>
  <c r="H447" i="21"/>
  <c r="I447" i="21" s="1"/>
  <c r="K446" i="21"/>
  <c r="J446" i="21"/>
  <c r="A446" i="21" s="1"/>
  <c r="H446" i="21"/>
  <c r="I446" i="21" s="1"/>
  <c r="K445" i="21"/>
  <c r="J445" i="21"/>
  <c r="A445" i="21" s="1"/>
  <c r="H445" i="21"/>
  <c r="I445" i="21" s="1"/>
  <c r="K444" i="21"/>
  <c r="J444" i="21"/>
  <c r="A444" i="21" s="1"/>
  <c r="H444" i="21"/>
  <c r="I444" i="21" s="1"/>
  <c r="K443" i="21"/>
  <c r="J443" i="21"/>
  <c r="A443" i="21" s="1"/>
  <c r="H443" i="21"/>
  <c r="I443" i="21" s="1"/>
  <c r="K442" i="21"/>
  <c r="J442" i="21"/>
  <c r="A442" i="21" s="1"/>
  <c r="H442" i="21"/>
  <c r="I442" i="21" s="1"/>
  <c r="K441" i="21"/>
  <c r="J441" i="21"/>
  <c r="A441" i="21" s="1"/>
  <c r="H441" i="21"/>
  <c r="I441" i="21" s="1"/>
  <c r="K440" i="21"/>
  <c r="J440" i="21"/>
  <c r="A440" i="21" s="1"/>
  <c r="H440" i="21"/>
  <c r="I440" i="21" s="1"/>
  <c r="K439" i="21"/>
  <c r="J439" i="21"/>
  <c r="A439" i="21" s="1"/>
  <c r="H439" i="21"/>
  <c r="I439" i="21" s="1"/>
  <c r="K438" i="21"/>
  <c r="J438" i="21"/>
  <c r="A438" i="21" s="1"/>
  <c r="H438" i="21"/>
  <c r="I438" i="21" s="1"/>
  <c r="K437" i="21"/>
  <c r="J437" i="21"/>
  <c r="A437" i="21" s="1"/>
  <c r="H437" i="21"/>
  <c r="I437" i="21" s="1"/>
  <c r="K436" i="21"/>
  <c r="J436" i="21"/>
  <c r="A436" i="21" s="1"/>
  <c r="H436" i="21"/>
  <c r="I436" i="21" s="1"/>
  <c r="K435" i="21"/>
  <c r="J435" i="21"/>
  <c r="A435" i="21" s="1"/>
  <c r="H435" i="21"/>
  <c r="I435" i="21" s="1"/>
  <c r="K434" i="21"/>
  <c r="J434" i="21"/>
  <c r="A434" i="21" s="1"/>
  <c r="H434" i="21"/>
  <c r="I434" i="21" s="1"/>
  <c r="K433" i="21"/>
  <c r="J433" i="21"/>
  <c r="A433" i="21" s="1"/>
  <c r="H433" i="21"/>
  <c r="I433" i="21" s="1"/>
  <c r="K432" i="21"/>
  <c r="J432" i="21"/>
  <c r="A432" i="21" s="1"/>
  <c r="H432" i="21"/>
  <c r="I432" i="21" s="1"/>
  <c r="K431" i="21"/>
  <c r="J431" i="21"/>
  <c r="A431" i="21" s="1"/>
  <c r="H431" i="21"/>
  <c r="I431" i="21" s="1"/>
  <c r="K430" i="21"/>
  <c r="J430" i="21"/>
  <c r="A430" i="21" s="1"/>
  <c r="H430" i="21"/>
  <c r="I430" i="21" s="1"/>
  <c r="K429" i="21"/>
  <c r="J429" i="21"/>
  <c r="A429" i="21" s="1"/>
  <c r="H429" i="21"/>
  <c r="I429" i="21" s="1"/>
  <c r="K428" i="21"/>
  <c r="J428" i="21"/>
  <c r="A428" i="21" s="1"/>
  <c r="H428" i="21"/>
  <c r="I428" i="21" s="1"/>
  <c r="K427" i="21"/>
  <c r="J427" i="21"/>
  <c r="A427" i="21" s="1"/>
  <c r="H427" i="21"/>
  <c r="I427" i="21" s="1"/>
  <c r="K426" i="21"/>
  <c r="J426" i="21"/>
  <c r="A426" i="21" s="1"/>
  <c r="H426" i="21"/>
  <c r="I426" i="21" s="1"/>
  <c r="K425" i="21"/>
  <c r="J425" i="21"/>
  <c r="A425" i="21" s="1"/>
  <c r="H425" i="21"/>
  <c r="I425" i="21" s="1"/>
  <c r="K424" i="21"/>
  <c r="J424" i="21"/>
  <c r="A424" i="21" s="1"/>
  <c r="H424" i="21"/>
  <c r="I424" i="21" s="1"/>
  <c r="K423" i="21"/>
  <c r="J423" i="21"/>
  <c r="A423" i="21" s="1"/>
  <c r="H423" i="21"/>
  <c r="I423" i="21" s="1"/>
  <c r="K422" i="21"/>
  <c r="J422" i="21"/>
  <c r="A422" i="21" s="1"/>
  <c r="H422" i="21"/>
  <c r="I422" i="21" s="1"/>
  <c r="K421" i="21"/>
  <c r="J421" i="21"/>
  <c r="A421" i="21" s="1"/>
  <c r="H421" i="21"/>
  <c r="I421" i="21" s="1"/>
  <c r="K420" i="21"/>
  <c r="J420" i="21"/>
  <c r="A420" i="21" s="1"/>
  <c r="H420" i="21"/>
  <c r="I420" i="21" s="1"/>
  <c r="K419" i="21"/>
  <c r="J419" i="21"/>
  <c r="A419" i="21" s="1"/>
  <c r="H419" i="21"/>
  <c r="I419" i="21" s="1"/>
  <c r="K418" i="21"/>
  <c r="J418" i="21"/>
  <c r="A418" i="21" s="1"/>
  <c r="H418" i="21"/>
  <c r="I418" i="21" s="1"/>
  <c r="K417" i="21"/>
  <c r="J417" i="21"/>
  <c r="A417" i="21" s="1"/>
  <c r="H417" i="21"/>
  <c r="I417" i="21" s="1"/>
  <c r="K416" i="21"/>
  <c r="J416" i="21"/>
  <c r="A416" i="21" s="1"/>
  <c r="H416" i="21"/>
  <c r="I416" i="21" s="1"/>
  <c r="K415" i="21"/>
  <c r="J415" i="21"/>
  <c r="A415" i="21" s="1"/>
  <c r="H415" i="21"/>
  <c r="I415" i="21" s="1"/>
  <c r="K414" i="21"/>
  <c r="J414" i="21"/>
  <c r="A414" i="21" s="1"/>
  <c r="H414" i="21"/>
  <c r="I414" i="21" s="1"/>
  <c r="K413" i="21"/>
  <c r="J413" i="21"/>
  <c r="A413" i="21" s="1"/>
  <c r="H413" i="21"/>
  <c r="I413" i="21" s="1"/>
  <c r="K412" i="21"/>
  <c r="J412" i="21"/>
  <c r="A412" i="21" s="1"/>
  <c r="H412" i="21"/>
  <c r="I412" i="21" s="1"/>
  <c r="K411" i="21"/>
  <c r="J411" i="21"/>
  <c r="A411" i="21" s="1"/>
  <c r="H411" i="21"/>
  <c r="I411" i="21" s="1"/>
  <c r="K410" i="21"/>
  <c r="J410" i="21"/>
  <c r="A410" i="21" s="1"/>
  <c r="H410" i="21"/>
  <c r="I410" i="21" s="1"/>
  <c r="K409" i="21"/>
  <c r="J409" i="21"/>
  <c r="A409" i="21" s="1"/>
  <c r="H409" i="21"/>
  <c r="I409" i="21" s="1"/>
  <c r="K408" i="21"/>
  <c r="J408" i="21"/>
  <c r="A408" i="21" s="1"/>
  <c r="H408" i="21"/>
  <c r="I408" i="21" s="1"/>
  <c r="K407" i="21"/>
  <c r="J407" i="21"/>
  <c r="A407" i="21" s="1"/>
  <c r="H407" i="21"/>
  <c r="I407" i="21" s="1"/>
  <c r="K406" i="21"/>
  <c r="J406" i="21"/>
  <c r="A406" i="21" s="1"/>
  <c r="H406" i="21"/>
  <c r="I406" i="21" s="1"/>
  <c r="K405" i="21"/>
  <c r="J405" i="21"/>
  <c r="A405" i="21" s="1"/>
  <c r="H405" i="21"/>
  <c r="I405" i="21" s="1"/>
  <c r="K404" i="21"/>
  <c r="J404" i="21"/>
  <c r="A404" i="21" s="1"/>
  <c r="H404" i="21"/>
  <c r="I404" i="21" s="1"/>
  <c r="K403" i="21"/>
  <c r="J403" i="21"/>
  <c r="A403" i="21" s="1"/>
  <c r="H403" i="21"/>
  <c r="I403" i="21" s="1"/>
  <c r="K402" i="21"/>
  <c r="J402" i="21"/>
  <c r="A402" i="21" s="1"/>
  <c r="H402" i="21"/>
  <c r="I402" i="21" s="1"/>
  <c r="K401" i="21"/>
  <c r="J401" i="21"/>
  <c r="A401" i="21" s="1"/>
  <c r="H401" i="21"/>
  <c r="I401" i="21" s="1"/>
  <c r="K400" i="21"/>
  <c r="J400" i="21"/>
  <c r="A400" i="21" s="1"/>
  <c r="H400" i="21"/>
  <c r="I400" i="21" s="1"/>
  <c r="K399" i="21"/>
  <c r="J399" i="21"/>
  <c r="A399" i="21" s="1"/>
  <c r="H399" i="21"/>
  <c r="I399" i="21" s="1"/>
  <c r="K398" i="21"/>
  <c r="J398" i="21"/>
  <c r="A398" i="21" s="1"/>
  <c r="H398" i="21"/>
  <c r="I398" i="21" s="1"/>
  <c r="K397" i="21"/>
  <c r="J397" i="21"/>
  <c r="A397" i="21" s="1"/>
  <c r="H397" i="21"/>
  <c r="I397" i="21" s="1"/>
  <c r="K396" i="21"/>
  <c r="J396" i="21"/>
  <c r="A396" i="21" s="1"/>
  <c r="H396" i="21"/>
  <c r="I396" i="21" s="1"/>
  <c r="K395" i="21"/>
  <c r="J395" i="21"/>
  <c r="A395" i="21" s="1"/>
  <c r="H395" i="21"/>
  <c r="I395" i="21" s="1"/>
  <c r="K394" i="21"/>
  <c r="J394" i="21"/>
  <c r="A394" i="21" s="1"/>
  <c r="H394" i="21"/>
  <c r="I394" i="21" s="1"/>
  <c r="K393" i="21"/>
  <c r="J393" i="21"/>
  <c r="A393" i="21" s="1"/>
  <c r="H393" i="21"/>
  <c r="I393" i="21" s="1"/>
  <c r="K392" i="21"/>
  <c r="J392" i="21"/>
  <c r="A392" i="21" s="1"/>
  <c r="H392" i="21"/>
  <c r="I392" i="21" s="1"/>
  <c r="K391" i="21"/>
  <c r="J391" i="21"/>
  <c r="A391" i="21" s="1"/>
  <c r="H391" i="21"/>
  <c r="I391" i="21" s="1"/>
  <c r="K390" i="21"/>
  <c r="J390" i="21"/>
  <c r="A390" i="21" s="1"/>
  <c r="H390" i="21"/>
  <c r="I390" i="21" s="1"/>
  <c r="K389" i="21"/>
  <c r="J389" i="21"/>
  <c r="A389" i="21" s="1"/>
  <c r="H389" i="21"/>
  <c r="I389" i="21" s="1"/>
  <c r="K388" i="21"/>
  <c r="J388" i="21"/>
  <c r="A388" i="21" s="1"/>
  <c r="H388" i="21"/>
  <c r="I388" i="21" s="1"/>
  <c r="K387" i="21"/>
  <c r="J387" i="21"/>
  <c r="A387" i="21" s="1"/>
  <c r="H387" i="21"/>
  <c r="I387" i="21" s="1"/>
  <c r="K386" i="21"/>
  <c r="J386" i="21"/>
  <c r="A386" i="21" s="1"/>
  <c r="H386" i="21"/>
  <c r="I386" i="21" s="1"/>
  <c r="K385" i="21"/>
  <c r="J385" i="21"/>
  <c r="A385" i="21" s="1"/>
  <c r="H385" i="21"/>
  <c r="I385" i="21" s="1"/>
  <c r="K384" i="21"/>
  <c r="J384" i="21"/>
  <c r="A384" i="21" s="1"/>
  <c r="H384" i="21"/>
  <c r="I384" i="21" s="1"/>
  <c r="K383" i="21"/>
  <c r="J383" i="21"/>
  <c r="A383" i="21" s="1"/>
  <c r="H383" i="21"/>
  <c r="I383" i="21" s="1"/>
  <c r="K382" i="21"/>
  <c r="J382" i="21"/>
  <c r="A382" i="21" s="1"/>
  <c r="H382" i="21"/>
  <c r="I382" i="21" s="1"/>
  <c r="K381" i="21"/>
  <c r="J381" i="21"/>
  <c r="A381" i="21" s="1"/>
  <c r="H381" i="21"/>
  <c r="I381" i="21" s="1"/>
  <c r="K380" i="21"/>
  <c r="J380" i="21"/>
  <c r="A380" i="21" s="1"/>
  <c r="H380" i="21"/>
  <c r="I380" i="21" s="1"/>
  <c r="K379" i="21"/>
  <c r="J379" i="21"/>
  <c r="A379" i="21" s="1"/>
  <c r="H379" i="21"/>
  <c r="I379" i="21" s="1"/>
  <c r="K378" i="21"/>
  <c r="J378" i="21"/>
  <c r="A378" i="21" s="1"/>
  <c r="H378" i="21"/>
  <c r="I378" i="21" s="1"/>
  <c r="K377" i="21"/>
  <c r="J377" i="21"/>
  <c r="A377" i="21" s="1"/>
  <c r="H377" i="21"/>
  <c r="I377" i="21" s="1"/>
  <c r="K376" i="21"/>
  <c r="J376" i="21"/>
  <c r="A376" i="21" s="1"/>
  <c r="H376" i="21"/>
  <c r="I376" i="21" s="1"/>
  <c r="K375" i="21"/>
  <c r="J375" i="21"/>
  <c r="A375" i="21" s="1"/>
  <c r="H375" i="21"/>
  <c r="I375" i="21" s="1"/>
  <c r="K374" i="21"/>
  <c r="J374" i="21"/>
  <c r="A374" i="21" s="1"/>
  <c r="H374" i="21"/>
  <c r="I374" i="21" s="1"/>
  <c r="K373" i="21"/>
  <c r="J373" i="21"/>
  <c r="A373" i="21" s="1"/>
  <c r="H373" i="21"/>
  <c r="I373" i="21" s="1"/>
  <c r="K372" i="21"/>
  <c r="J372" i="21"/>
  <c r="A372" i="21" s="1"/>
  <c r="H372" i="21"/>
  <c r="I372" i="21" s="1"/>
  <c r="K371" i="21"/>
  <c r="J371" i="21"/>
  <c r="A371" i="21" s="1"/>
  <c r="H371" i="21"/>
  <c r="I371" i="21" s="1"/>
  <c r="K370" i="21"/>
  <c r="J370" i="21"/>
  <c r="A370" i="21" s="1"/>
  <c r="H370" i="21"/>
  <c r="I370" i="21" s="1"/>
  <c r="K369" i="21"/>
  <c r="J369" i="21"/>
  <c r="A369" i="21" s="1"/>
  <c r="H369" i="21"/>
  <c r="I369" i="21" s="1"/>
  <c r="K368" i="21"/>
  <c r="J368" i="21"/>
  <c r="A368" i="21" s="1"/>
  <c r="H368" i="21"/>
  <c r="I368" i="21" s="1"/>
  <c r="K367" i="21"/>
  <c r="J367" i="21"/>
  <c r="A367" i="21" s="1"/>
  <c r="H367" i="21"/>
  <c r="I367" i="21" s="1"/>
  <c r="K366" i="21"/>
  <c r="J366" i="21"/>
  <c r="A366" i="21" s="1"/>
  <c r="H366" i="21"/>
  <c r="I366" i="21" s="1"/>
  <c r="K365" i="21"/>
  <c r="J365" i="21"/>
  <c r="A365" i="21" s="1"/>
  <c r="H365" i="21"/>
  <c r="I365" i="21" s="1"/>
  <c r="K364" i="21"/>
  <c r="J364" i="21"/>
  <c r="A364" i="21" s="1"/>
  <c r="H364" i="21"/>
  <c r="I364" i="21" s="1"/>
  <c r="K363" i="21"/>
  <c r="J363" i="21"/>
  <c r="A363" i="21" s="1"/>
  <c r="H363" i="21"/>
  <c r="I363" i="21" s="1"/>
  <c r="K362" i="21"/>
  <c r="J362" i="21"/>
  <c r="A362" i="21" s="1"/>
  <c r="H362" i="21"/>
  <c r="I362" i="21" s="1"/>
  <c r="K361" i="21"/>
  <c r="J361" i="21"/>
  <c r="A361" i="21" s="1"/>
  <c r="H361" i="21"/>
  <c r="I361" i="21" s="1"/>
  <c r="K360" i="21"/>
  <c r="J360" i="21"/>
  <c r="A360" i="21" s="1"/>
  <c r="H360" i="21"/>
  <c r="I360" i="21" s="1"/>
  <c r="K359" i="21"/>
  <c r="J359" i="21"/>
  <c r="A359" i="21" s="1"/>
  <c r="H359" i="21"/>
  <c r="I359" i="21" s="1"/>
  <c r="K358" i="21"/>
  <c r="J358" i="21"/>
  <c r="A358" i="21" s="1"/>
  <c r="H358" i="21"/>
  <c r="I358" i="21" s="1"/>
  <c r="K357" i="21"/>
  <c r="J357" i="21"/>
  <c r="A357" i="21" s="1"/>
  <c r="H357" i="21"/>
  <c r="I357" i="21" s="1"/>
  <c r="K356" i="21"/>
  <c r="J356" i="21"/>
  <c r="A356" i="21" s="1"/>
  <c r="H356" i="21"/>
  <c r="I356" i="21" s="1"/>
  <c r="K355" i="21"/>
  <c r="J355" i="21"/>
  <c r="A355" i="21" s="1"/>
  <c r="H355" i="21"/>
  <c r="I355" i="21" s="1"/>
  <c r="K354" i="21"/>
  <c r="J354" i="21"/>
  <c r="A354" i="21" s="1"/>
  <c r="H354" i="21"/>
  <c r="I354" i="21" s="1"/>
  <c r="K353" i="21"/>
  <c r="J353" i="21"/>
  <c r="A353" i="21" s="1"/>
  <c r="H353" i="21"/>
  <c r="I353" i="21" s="1"/>
  <c r="K352" i="21"/>
  <c r="J352" i="21"/>
  <c r="A352" i="21" s="1"/>
  <c r="H352" i="21"/>
  <c r="I352" i="21" s="1"/>
  <c r="K351" i="21"/>
  <c r="J351" i="21"/>
  <c r="A351" i="21" s="1"/>
  <c r="H351" i="21"/>
  <c r="I351" i="21" s="1"/>
  <c r="K350" i="21"/>
  <c r="J350" i="21"/>
  <c r="A350" i="21" s="1"/>
  <c r="H350" i="21"/>
  <c r="I350" i="21" s="1"/>
  <c r="K349" i="21"/>
  <c r="J349" i="21"/>
  <c r="A349" i="21" s="1"/>
  <c r="H349" i="21"/>
  <c r="I349" i="21" s="1"/>
  <c r="K348" i="21"/>
  <c r="J348" i="21"/>
  <c r="A348" i="21" s="1"/>
  <c r="H348" i="21"/>
  <c r="I348" i="21" s="1"/>
  <c r="K347" i="21"/>
  <c r="J347" i="21"/>
  <c r="A347" i="21" s="1"/>
  <c r="H347" i="21"/>
  <c r="I347" i="21" s="1"/>
  <c r="K346" i="21"/>
  <c r="J346" i="21"/>
  <c r="A346" i="21" s="1"/>
  <c r="H346" i="21"/>
  <c r="I346" i="21" s="1"/>
  <c r="K345" i="21"/>
  <c r="J345" i="21"/>
  <c r="A345" i="21" s="1"/>
  <c r="H345" i="21"/>
  <c r="I345" i="21" s="1"/>
  <c r="K344" i="21"/>
  <c r="J344" i="21"/>
  <c r="A344" i="21" s="1"/>
  <c r="H344" i="21"/>
  <c r="I344" i="21" s="1"/>
  <c r="K343" i="21"/>
  <c r="J343" i="21"/>
  <c r="A343" i="21" s="1"/>
  <c r="H343" i="21"/>
  <c r="I343" i="21" s="1"/>
  <c r="K342" i="21"/>
  <c r="J342" i="21"/>
  <c r="A342" i="21" s="1"/>
  <c r="H342" i="21"/>
  <c r="I342" i="21" s="1"/>
  <c r="K341" i="21"/>
  <c r="J341" i="21"/>
  <c r="A341" i="21" s="1"/>
  <c r="H341" i="21"/>
  <c r="I341" i="21" s="1"/>
  <c r="K340" i="21"/>
  <c r="J340" i="21"/>
  <c r="A340" i="21" s="1"/>
  <c r="H340" i="21"/>
  <c r="I340" i="21" s="1"/>
  <c r="K339" i="21"/>
  <c r="J339" i="21"/>
  <c r="A339" i="21" s="1"/>
  <c r="H339" i="21"/>
  <c r="I339" i="21" s="1"/>
  <c r="K338" i="21"/>
  <c r="J338" i="21"/>
  <c r="A338" i="21" s="1"/>
  <c r="H338" i="21"/>
  <c r="I338" i="21" s="1"/>
  <c r="K337" i="21"/>
  <c r="J337" i="21"/>
  <c r="A337" i="21" s="1"/>
  <c r="H337" i="21"/>
  <c r="I337" i="21" s="1"/>
  <c r="K336" i="21"/>
  <c r="J336" i="21"/>
  <c r="A336" i="21" s="1"/>
  <c r="H336" i="21"/>
  <c r="I336" i="21" s="1"/>
  <c r="K335" i="21"/>
  <c r="J335" i="21"/>
  <c r="A335" i="21" s="1"/>
  <c r="H335" i="21"/>
  <c r="I335" i="21" s="1"/>
  <c r="K334" i="21"/>
  <c r="J334" i="21"/>
  <c r="A334" i="21" s="1"/>
  <c r="H334" i="21"/>
  <c r="I334" i="21" s="1"/>
  <c r="K333" i="21"/>
  <c r="J333" i="21"/>
  <c r="A333" i="21" s="1"/>
  <c r="H333" i="21"/>
  <c r="I333" i="21" s="1"/>
  <c r="K332" i="21"/>
  <c r="J332" i="21"/>
  <c r="A332" i="21" s="1"/>
  <c r="H332" i="21"/>
  <c r="I332" i="21" s="1"/>
  <c r="K331" i="21"/>
  <c r="J331" i="21"/>
  <c r="A331" i="21" s="1"/>
  <c r="H331" i="21"/>
  <c r="I331" i="21" s="1"/>
  <c r="K330" i="21"/>
  <c r="J330" i="21"/>
  <c r="A330" i="21" s="1"/>
  <c r="H330" i="21"/>
  <c r="I330" i="21" s="1"/>
  <c r="K329" i="21"/>
  <c r="J329" i="21"/>
  <c r="A329" i="21" s="1"/>
  <c r="H329" i="21"/>
  <c r="I329" i="21" s="1"/>
  <c r="K328" i="21"/>
  <c r="J328" i="21"/>
  <c r="A328" i="21" s="1"/>
  <c r="H328" i="21"/>
  <c r="I328" i="21" s="1"/>
  <c r="K327" i="21"/>
  <c r="J327" i="21"/>
  <c r="A327" i="21" s="1"/>
  <c r="H327" i="21"/>
  <c r="I327" i="21" s="1"/>
  <c r="K326" i="21"/>
  <c r="J326" i="21"/>
  <c r="A326" i="21" s="1"/>
  <c r="H326" i="21"/>
  <c r="I326" i="21" s="1"/>
  <c r="K325" i="21"/>
  <c r="J325" i="21"/>
  <c r="A325" i="21" s="1"/>
  <c r="H325" i="21"/>
  <c r="I325" i="21" s="1"/>
  <c r="K324" i="21"/>
  <c r="J324" i="21"/>
  <c r="A324" i="21" s="1"/>
  <c r="H324" i="21"/>
  <c r="I324" i="21" s="1"/>
  <c r="K323" i="21"/>
  <c r="J323" i="21"/>
  <c r="A323" i="21" s="1"/>
  <c r="H323" i="21"/>
  <c r="I323" i="21" s="1"/>
  <c r="K322" i="21"/>
  <c r="J322" i="21"/>
  <c r="A322" i="21" s="1"/>
  <c r="H322" i="21"/>
  <c r="I322" i="21" s="1"/>
  <c r="K321" i="21"/>
  <c r="J321" i="21"/>
  <c r="A321" i="21" s="1"/>
  <c r="H321" i="21"/>
  <c r="I321" i="21" s="1"/>
  <c r="K320" i="21"/>
  <c r="J320" i="21"/>
  <c r="A320" i="21" s="1"/>
  <c r="H320" i="21"/>
  <c r="I320" i="21" s="1"/>
  <c r="K319" i="21"/>
  <c r="J319" i="21"/>
  <c r="A319" i="21" s="1"/>
  <c r="H319" i="21"/>
  <c r="I319" i="21" s="1"/>
  <c r="K318" i="21"/>
  <c r="J318" i="21"/>
  <c r="A318" i="21" s="1"/>
  <c r="H318" i="21"/>
  <c r="I318" i="21" s="1"/>
  <c r="K317" i="21"/>
  <c r="J317" i="21"/>
  <c r="A317" i="21" s="1"/>
  <c r="H317" i="21"/>
  <c r="I317" i="21" s="1"/>
  <c r="K316" i="21"/>
  <c r="J316" i="21"/>
  <c r="A316" i="21" s="1"/>
  <c r="H316" i="21"/>
  <c r="I316" i="21" s="1"/>
  <c r="K315" i="21"/>
  <c r="J315" i="21"/>
  <c r="A315" i="21" s="1"/>
  <c r="H315" i="21"/>
  <c r="I315" i="21" s="1"/>
  <c r="K314" i="21"/>
  <c r="J314" i="21"/>
  <c r="A314" i="21" s="1"/>
  <c r="H314" i="21"/>
  <c r="I314" i="21" s="1"/>
  <c r="K313" i="21"/>
  <c r="J313" i="21"/>
  <c r="A313" i="21" s="1"/>
  <c r="H313" i="21"/>
  <c r="I313" i="21" s="1"/>
  <c r="K312" i="21"/>
  <c r="J312" i="21"/>
  <c r="A312" i="21" s="1"/>
  <c r="H312" i="21"/>
  <c r="I312" i="21" s="1"/>
  <c r="K311" i="21"/>
  <c r="J311" i="21"/>
  <c r="A311" i="21" s="1"/>
  <c r="H311" i="21"/>
  <c r="I311" i="21" s="1"/>
  <c r="K310" i="21"/>
  <c r="J310" i="21"/>
  <c r="A310" i="21" s="1"/>
  <c r="H310" i="21"/>
  <c r="I310" i="21" s="1"/>
  <c r="K309" i="21"/>
  <c r="J309" i="21"/>
  <c r="A309" i="21" s="1"/>
  <c r="H309" i="21"/>
  <c r="I309" i="21" s="1"/>
  <c r="K308" i="21"/>
  <c r="J308" i="21"/>
  <c r="A308" i="21" s="1"/>
  <c r="H308" i="21"/>
  <c r="I308" i="21" s="1"/>
  <c r="K307" i="21"/>
  <c r="J307" i="21"/>
  <c r="A307" i="21" s="1"/>
  <c r="H307" i="21"/>
  <c r="I307" i="21" s="1"/>
  <c r="K306" i="21"/>
  <c r="J306" i="21"/>
  <c r="A306" i="21" s="1"/>
  <c r="H306" i="21"/>
  <c r="I306" i="21" s="1"/>
  <c r="K305" i="21"/>
  <c r="J305" i="21"/>
  <c r="A305" i="21" s="1"/>
  <c r="H305" i="21"/>
  <c r="I305" i="21" s="1"/>
  <c r="K304" i="21"/>
  <c r="J304" i="21"/>
  <c r="A304" i="21" s="1"/>
  <c r="H304" i="21"/>
  <c r="I304" i="21" s="1"/>
  <c r="K303" i="21"/>
  <c r="J303" i="21"/>
  <c r="A303" i="21" s="1"/>
  <c r="H303" i="21"/>
  <c r="I303" i="21" s="1"/>
  <c r="K302" i="21"/>
  <c r="J302" i="21"/>
  <c r="A302" i="21" s="1"/>
  <c r="H302" i="21"/>
  <c r="I302" i="21" s="1"/>
  <c r="K301" i="21"/>
  <c r="J301" i="21"/>
  <c r="A301" i="21" s="1"/>
  <c r="H301" i="21"/>
  <c r="I301" i="21" s="1"/>
  <c r="K300" i="21"/>
  <c r="J300" i="21"/>
  <c r="A300" i="21" s="1"/>
  <c r="H300" i="21"/>
  <c r="I300" i="21" s="1"/>
  <c r="K299" i="21"/>
  <c r="J299" i="21"/>
  <c r="A299" i="21" s="1"/>
  <c r="H299" i="21"/>
  <c r="I299" i="21" s="1"/>
  <c r="K298" i="21"/>
  <c r="J298" i="21"/>
  <c r="A298" i="21" s="1"/>
  <c r="H298" i="21"/>
  <c r="I298" i="21" s="1"/>
  <c r="K297" i="21"/>
  <c r="J297" i="21"/>
  <c r="A297" i="21" s="1"/>
  <c r="H297" i="21"/>
  <c r="I297" i="21" s="1"/>
  <c r="K296" i="21"/>
  <c r="J296" i="21"/>
  <c r="A296" i="21" s="1"/>
  <c r="H296" i="21"/>
  <c r="I296" i="21" s="1"/>
  <c r="K295" i="21"/>
  <c r="J295" i="21"/>
  <c r="A295" i="21" s="1"/>
  <c r="H295" i="21"/>
  <c r="I295" i="21" s="1"/>
  <c r="K294" i="21"/>
  <c r="J294" i="21"/>
  <c r="A294" i="21" s="1"/>
  <c r="H294" i="21"/>
  <c r="I294" i="21" s="1"/>
  <c r="K293" i="21"/>
  <c r="J293" i="21"/>
  <c r="A293" i="21" s="1"/>
  <c r="H293" i="21"/>
  <c r="I293" i="21" s="1"/>
  <c r="K292" i="21"/>
  <c r="J292" i="21"/>
  <c r="A292" i="21" s="1"/>
  <c r="H292" i="21"/>
  <c r="I292" i="21" s="1"/>
  <c r="K291" i="21"/>
  <c r="J291" i="21"/>
  <c r="A291" i="21" s="1"/>
  <c r="H291" i="21"/>
  <c r="I291" i="21" s="1"/>
  <c r="K290" i="21"/>
  <c r="J290" i="21"/>
  <c r="A290" i="21" s="1"/>
  <c r="H290" i="21"/>
  <c r="I290" i="21" s="1"/>
  <c r="K289" i="21"/>
  <c r="J289" i="21"/>
  <c r="A289" i="21" s="1"/>
  <c r="H289" i="21"/>
  <c r="I289" i="21" s="1"/>
  <c r="K288" i="21"/>
  <c r="J288" i="21"/>
  <c r="A288" i="21" s="1"/>
  <c r="H288" i="21"/>
  <c r="I288" i="21" s="1"/>
  <c r="K287" i="21"/>
  <c r="J287" i="21"/>
  <c r="A287" i="21" s="1"/>
  <c r="H287" i="21"/>
  <c r="I287" i="21" s="1"/>
  <c r="K286" i="21"/>
  <c r="J286" i="21"/>
  <c r="A286" i="21" s="1"/>
  <c r="H286" i="21"/>
  <c r="I286" i="21" s="1"/>
  <c r="K285" i="21"/>
  <c r="J285" i="21"/>
  <c r="A285" i="21" s="1"/>
  <c r="H285" i="21"/>
  <c r="I285" i="21" s="1"/>
  <c r="K284" i="21"/>
  <c r="J284" i="21"/>
  <c r="A284" i="21" s="1"/>
  <c r="H284" i="21"/>
  <c r="I284" i="21" s="1"/>
  <c r="K283" i="21"/>
  <c r="J283" i="21"/>
  <c r="A283" i="21" s="1"/>
  <c r="H283" i="21"/>
  <c r="I283" i="21" s="1"/>
  <c r="K282" i="21"/>
  <c r="J282" i="21"/>
  <c r="A282" i="21" s="1"/>
  <c r="H282" i="21"/>
  <c r="I282" i="21" s="1"/>
  <c r="K281" i="21"/>
  <c r="J281" i="21"/>
  <c r="A281" i="21" s="1"/>
  <c r="H281" i="21"/>
  <c r="I281" i="21" s="1"/>
  <c r="K280" i="21"/>
  <c r="J280" i="21"/>
  <c r="A280" i="21" s="1"/>
  <c r="H280" i="21"/>
  <c r="I280" i="21" s="1"/>
  <c r="K279" i="21"/>
  <c r="J279" i="21"/>
  <c r="A279" i="21" s="1"/>
  <c r="H279" i="21"/>
  <c r="I279" i="21" s="1"/>
  <c r="K278" i="21"/>
  <c r="J278" i="21"/>
  <c r="A278" i="21" s="1"/>
  <c r="H278" i="21"/>
  <c r="I278" i="21" s="1"/>
  <c r="K277" i="21"/>
  <c r="J277" i="21"/>
  <c r="A277" i="21" s="1"/>
  <c r="H277" i="21"/>
  <c r="I277" i="21" s="1"/>
  <c r="K276" i="21"/>
  <c r="J276" i="21"/>
  <c r="A276" i="21" s="1"/>
  <c r="H276" i="21"/>
  <c r="I276" i="21" s="1"/>
  <c r="K275" i="21"/>
  <c r="J275" i="21"/>
  <c r="A275" i="21" s="1"/>
  <c r="H275" i="21"/>
  <c r="I275" i="21" s="1"/>
  <c r="K274" i="21"/>
  <c r="J274" i="21"/>
  <c r="A274" i="21" s="1"/>
  <c r="H274" i="21"/>
  <c r="I274" i="21" s="1"/>
  <c r="K273" i="21"/>
  <c r="J273" i="21"/>
  <c r="A273" i="21" s="1"/>
  <c r="H273" i="21"/>
  <c r="I273" i="21" s="1"/>
  <c r="K272" i="21"/>
  <c r="J272" i="21"/>
  <c r="A272" i="21" s="1"/>
  <c r="H272" i="21"/>
  <c r="I272" i="21" s="1"/>
  <c r="K271" i="21"/>
  <c r="J271" i="21"/>
  <c r="A271" i="21" s="1"/>
  <c r="H271" i="21"/>
  <c r="I271" i="21" s="1"/>
  <c r="K270" i="21"/>
  <c r="J270" i="21"/>
  <c r="A270" i="21" s="1"/>
  <c r="H270" i="21"/>
  <c r="I270" i="21" s="1"/>
  <c r="K269" i="21"/>
  <c r="J269" i="21"/>
  <c r="A269" i="21" s="1"/>
  <c r="H269" i="21"/>
  <c r="I269" i="21" s="1"/>
  <c r="K268" i="21"/>
  <c r="J268" i="21"/>
  <c r="A268" i="21" s="1"/>
  <c r="H268" i="21"/>
  <c r="I268" i="21" s="1"/>
  <c r="K267" i="21"/>
  <c r="J267" i="21"/>
  <c r="A267" i="21" s="1"/>
  <c r="H267" i="21"/>
  <c r="I267" i="21" s="1"/>
  <c r="K266" i="21"/>
  <c r="J266" i="21"/>
  <c r="A266" i="21" s="1"/>
  <c r="H266" i="21"/>
  <c r="I266" i="21" s="1"/>
  <c r="K265" i="21"/>
  <c r="J265" i="21"/>
  <c r="A265" i="21" s="1"/>
  <c r="H265" i="21"/>
  <c r="I265" i="21" s="1"/>
  <c r="K264" i="21"/>
  <c r="J264" i="21"/>
  <c r="A264" i="21" s="1"/>
  <c r="H264" i="21"/>
  <c r="I264" i="21" s="1"/>
  <c r="K263" i="21"/>
  <c r="J263" i="21"/>
  <c r="A263" i="21" s="1"/>
  <c r="H263" i="21"/>
  <c r="I263" i="21" s="1"/>
  <c r="K262" i="21"/>
  <c r="J262" i="21"/>
  <c r="A262" i="21" s="1"/>
  <c r="H262" i="21"/>
  <c r="I262" i="21" s="1"/>
  <c r="K261" i="21"/>
  <c r="J261" i="21"/>
  <c r="A261" i="21" s="1"/>
  <c r="H261" i="21"/>
  <c r="I261" i="21" s="1"/>
  <c r="K260" i="21"/>
  <c r="J260" i="21"/>
  <c r="A260" i="21" s="1"/>
  <c r="H260" i="21"/>
  <c r="I260" i="21" s="1"/>
  <c r="K259" i="21"/>
  <c r="J259" i="21"/>
  <c r="A259" i="21" s="1"/>
  <c r="H259" i="21"/>
  <c r="I259" i="21" s="1"/>
  <c r="K258" i="21"/>
  <c r="J258" i="21"/>
  <c r="A258" i="21" s="1"/>
  <c r="H258" i="21"/>
  <c r="I258" i="21" s="1"/>
  <c r="K257" i="21"/>
  <c r="J257" i="21"/>
  <c r="A257" i="21" s="1"/>
  <c r="H257" i="21"/>
  <c r="I257" i="21" s="1"/>
  <c r="K256" i="21"/>
  <c r="J256" i="21"/>
  <c r="A256" i="21" s="1"/>
  <c r="H256" i="21"/>
  <c r="I256" i="21" s="1"/>
  <c r="K255" i="21"/>
  <c r="J255" i="21"/>
  <c r="A255" i="21" s="1"/>
  <c r="H255" i="21"/>
  <c r="I255" i="21" s="1"/>
  <c r="K254" i="21"/>
  <c r="J254" i="21"/>
  <c r="A254" i="21" s="1"/>
  <c r="H254" i="21"/>
  <c r="I254" i="21" s="1"/>
  <c r="K253" i="21"/>
  <c r="J253" i="21"/>
  <c r="A253" i="21" s="1"/>
  <c r="H253" i="21"/>
  <c r="I253" i="21" s="1"/>
  <c r="K252" i="21"/>
  <c r="J252" i="21"/>
  <c r="A252" i="21" s="1"/>
  <c r="H252" i="21"/>
  <c r="I252" i="21" s="1"/>
  <c r="K251" i="21"/>
  <c r="J251" i="21"/>
  <c r="A251" i="21" s="1"/>
  <c r="H251" i="21"/>
  <c r="I251" i="21" s="1"/>
  <c r="K250" i="21"/>
  <c r="J250" i="21"/>
  <c r="A250" i="21" s="1"/>
  <c r="H250" i="21"/>
  <c r="I250" i="21" s="1"/>
  <c r="K249" i="21"/>
  <c r="J249" i="21"/>
  <c r="A249" i="21" s="1"/>
  <c r="H249" i="21"/>
  <c r="I249" i="21" s="1"/>
  <c r="K248" i="21"/>
  <c r="J248" i="21"/>
  <c r="A248" i="21" s="1"/>
  <c r="H248" i="21"/>
  <c r="I248" i="21" s="1"/>
  <c r="K247" i="21"/>
  <c r="J247" i="21"/>
  <c r="A247" i="21" s="1"/>
  <c r="H247" i="21"/>
  <c r="I247" i="21" s="1"/>
  <c r="K246" i="21"/>
  <c r="J246" i="21"/>
  <c r="A246" i="21" s="1"/>
  <c r="H246" i="21"/>
  <c r="I246" i="21" s="1"/>
  <c r="K245" i="21"/>
  <c r="J245" i="21"/>
  <c r="A245" i="21" s="1"/>
  <c r="H245" i="21"/>
  <c r="I245" i="21" s="1"/>
  <c r="K244" i="21"/>
  <c r="J244" i="21"/>
  <c r="A244" i="21" s="1"/>
  <c r="H244" i="21"/>
  <c r="I244" i="21" s="1"/>
  <c r="K243" i="21"/>
  <c r="J243" i="21"/>
  <c r="A243" i="21" s="1"/>
  <c r="H243" i="21"/>
  <c r="I243" i="21" s="1"/>
  <c r="K242" i="21"/>
  <c r="J242" i="21"/>
  <c r="A242" i="21" s="1"/>
  <c r="H242" i="21"/>
  <c r="I242" i="21" s="1"/>
  <c r="K241" i="21"/>
  <c r="J241" i="21"/>
  <c r="A241" i="21" s="1"/>
  <c r="H241" i="21"/>
  <c r="I241" i="21" s="1"/>
  <c r="K240" i="21"/>
  <c r="J240" i="21"/>
  <c r="A240" i="21" s="1"/>
  <c r="H240" i="21"/>
  <c r="I240" i="21" s="1"/>
  <c r="K239" i="21"/>
  <c r="J239" i="21"/>
  <c r="A239" i="21" s="1"/>
  <c r="H239" i="21"/>
  <c r="I239" i="21" s="1"/>
  <c r="K238" i="21"/>
  <c r="J238" i="21"/>
  <c r="A238" i="21" s="1"/>
  <c r="H238" i="21"/>
  <c r="I238" i="21" s="1"/>
  <c r="K237" i="21"/>
  <c r="J237" i="21"/>
  <c r="A237" i="21" s="1"/>
  <c r="H237" i="21"/>
  <c r="I237" i="21" s="1"/>
  <c r="K236" i="21"/>
  <c r="J236" i="21"/>
  <c r="A236" i="21" s="1"/>
  <c r="H236" i="21"/>
  <c r="I236" i="21" s="1"/>
  <c r="K235" i="21"/>
  <c r="J235" i="21"/>
  <c r="A235" i="21" s="1"/>
  <c r="H235" i="21"/>
  <c r="I235" i="21" s="1"/>
  <c r="K234" i="21"/>
  <c r="J234" i="21"/>
  <c r="A234" i="21" s="1"/>
  <c r="H234" i="21"/>
  <c r="I234" i="21" s="1"/>
  <c r="K233" i="21"/>
  <c r="J233" i="21"/>
  <c r="A233" i="21" s="1"/>
  <c r="H233" i="21"/>
  <c r="I233" i="21" s="1"/>
  <c r="K232" i="21"/>
  <c r="J232" i="21"/>
  <c r="A232" i="21" s="1"/>
  <c r="H232" i="21"/>
  <c r="I232" i="21" s="1"/>
  <c r="K231" i="21"/>
  <c r="J231" i="21"/>
  <c r="A231" i="21" s="1"/>
  <c r="H231" i="21"/>
  <c r="I231" i="21" s="1"/>
  <c r="K230" i="21"/>
  <c r="J230" i="21"/>
  <c r="A230" i="21" s="1"/>
  <c r="H230" i="21"/>
  <c r="I230" i="21" s="1"/>
  <c r="K229" i="21"/>
  <c r="J229" i="21"/>
  <c r="A229" i="21" s="1"/>
  <c r="H229" i="21"/>
  <c r="I229" i="21" s="1"/>
  <c r="K228" i="21"/>
  <c r="J228" i="21"/>
  <c r="A228" i="21" s="1"/>
  <c r="H228" i="21"/>
  <c r="I228" i="21" s="1"/>
  <c r="K227" i="21"/>
  <c r="J227" i="21"/>
  <c r="A227" i="21" s="1"/>
  <c r="H227" i="21"/>
  <c r="I227" i="21" s="1"/>
  <c r="K226" i="21"/>
  <c r="J226" i="21"/>
  <c r="A226" i="21" s="1"/>
  <c r="H226" i="21"/>
  <c r="I226" i="21" s="1"/>
  <c r="K225" i="21"/>
  <c r="J225" i="21"/>
  <c r="A225" i="21" s="1"/>
  <c r="H225" i="21"/>
  <c r="I225" i="21" s="1"/>
  <c r="K224" i="21"/>
  <c r="J224" i="21"/>
  <c r="A224" i="21" s="1"/>
  <c r="H224" i="21"/>
  <c r="I224" i="21" s="1"/>
  <c r="K223" i="21"/>
  <c r="J223" i="21"/>
  <c r="A223" i="21" s="1"/>
  <c r="H223" i="21"/>
  <c r="I223" i="21" s="1"/>
  <c r="K222" i="21"/>
  <c r="J222" i="21"/>
  <c r="A222" i="21" s="1"/>
  <c r="H222" i="21"/>
  <c r="I222" i="21" s="1"/>
  <c r="K221" i="21"/>
  <c r="J221" i="21"/>
  <c r="A221" i="21" s="1"/>
  <c r="H221" i="21"/>
  <c r="I221" i="21" s="1"/>
  <c r="K220" i="21"/>
  <c r="J220" i="21"/>
  <c r="A220" i="21" s="1"/>
  <c r="H220" i="21"/>
  <c r="I220" i="21" s="1"/>
  <c r="K219" i="21"/>
  <c r="J219" i="21"/>
  <c r="A219" i="21" s="1"/>
  <c r="H219" i="21"/>
  <c r="I219" i="21" s="1"/>
  <c r="K218" i="21"/>
  <c r="J218" i="21"/>
  <c r="A218" i="21" s="1"/>
  <c r="H218" i="21"/>
  <c r="I218" i="21" s="1"/>
  <c r="K217" i="21"/>
  <c r="J217" i="21"/>
  <c r="A217" i="21" s="1"/>
  <c r="H217" i="21"/>
  <c r="I217" i="21" s="1"/>
  <c r="K216" i="21"/>
  <c r="J216" i="21"/>
  <c r="A216" i="21" s="1"/>
  <c r="H216" i="21"/>
  <c r="I216" i="21" s="1"/>
  <c r="K215" i="21"/>
  <c r="J215" i="21"/>
  <c r="A215" i="21" s="1"/>
  <c r="H215" i="21"/>
  <c r="I215" i="21" s="1"/>
  <c r="K214" i="21"/>
  <c r="J214" i="21"/>
  <c r="A214" i="21" s="1"/>
  <c r="H214" i="21"/>
  <c r="I214" i="21" s="1"/>
  <c r="K213" i="21"/>
  <c r="J213" i="21"/>
  <c r="A213" i="21" s="1"/>
  <c r="H213" i="21"/>
  <c r="I213" i="21" s="1"/>
  <c r="K212" i="21"/>
  <c r="J212" i="21"/>
  <c r="A212" i="21" s="1"/>
  <c r="H212" i="21"/>
  <c r="I212" i="21" s="1"/>
  <c r="K211" i="21"/>
  <c r="J211" i="21"/>
  <c r="A211" i="21" s="1"/>
  <c r="H211" i="21"/>
  <c r="I211" i="21" s="1"/>
  <c r="K210" i="21"/>
  <c r="J210" i="21"/>
  <c r="A210" i="21" s="1"/>
  <c r="H210" i="21"/>
  <c r="I210" i="21" s="1"/>
  <c r="K209" i="21"/>
  <c r="J209" i="21"/>
  <c r="A209" i="21" s="1"/>
  <c r="H209" i="21"/>
  <c r="I209" i="21" s="1"/>
  <c r="K208" i="21"/>
  <c r="J208" i="21"/>
  <c r="A208" i="21" s="1"/>
  <c r="H208" i="21"/>
  <c r="I208" i="21" s="1"/>
  <c r="K207" i="21"/>
  <c r="J207" i="21"/>
  <c r="A207" i="21" s="1"/>
  <c r="H207" i="21"/>
  <c r="I207" i="21" s="1"/>
  <c r="K206" i="21"/>
  <c r="J206" i="21"/>
  <c r="A206" i="21" s="1"/>
  <c r="H206" i="21"/>
  <c r="I206" i="21" s="1"/>
  <c r="K205" i="21"/>
  <c r="J205" i="21"/>
  <c r="A205" i="21" s="1"/>
  <c r="H205" i="21"/>
  <c r="I205" i="21" s="1"/>
  <c r="K204" i="21"/>
  <c r="J204" i="21"/>
  <c r="A204" i="21" s="1"/>
  <c r="H204" i="21"/>
  <c r="I204" i="21" s="1"/>
  <c r="K203" i="21"/>
  <c r="J203" i="21"/>
  <c r="A203" i="21" s="1"/>
  <c r="H203" i="21"/>
  <c r="I203" i="21" s="1"/>
  <c r="K202" i="21"/>
  <c r="J202" i="21"/>
  <c r="A202" i="21" s="1"/>
  <c r="H202" i="21"/>
  <c r="I202" i="21" s="1"/>
  <c r="K201" i="21"/>
  <c r="J201" i="21"/>
  <c r="A201" i="21" s="1"/>
  <c r="H201" i="21"/>
  <c r="I201" i="21" s="1"/>
  <c r="K200" i="21"/>
  <c r="J200" i="21"/>
  <c r="A200" i="21" s="1"/>
  <c r="H200" i="21"/>
  <c r="I200" i="21" s="1"/>
  <c r="K199" i="21"/>
  <c r="J199" i="21"/>
  <c r="A199" i="21" s="1"/>
  <c r="H199" i="21"/>
  <c r="I199" i="21" s="1"/>
  <c r="K198" i="21"/>
  <c r="J198" i="21"/>
  <c r="A198" i="21" s="1"/>
  <c r="H198" i="21"/>
  <c r="I198" i="21" s="1"/>
  <c r="K197" i="21"/>
  <c r="J197" i="21"/>
  <c r="A197" i="21" s="1"/>
  <c r="H197" i="21"/>
  <c r="I197" i="21" s="1"/>
  <c r="K196" i="21"/>
  <c r="J196" i="21"/>
  <c r="A196" i="21" s="1"/>
  <c r="H196" i="21"/>
  <c r="I196" i="21" s="1"/>
  <c r="K195" i="21"/>
  <c r="J195" i="21"/>
  <c r="A195" i="21" s="1"/>
  <c r="H195" i="21"/>
  <c r="I195" i="21" s="1"/>
  <c r="K194" i="21"/>
  <c r="J194" i="21"/>
  <c r="A194" i="21" s="1"/>
  <c r="H194" i="21"/>
  <c r="I194" i="21" s="1"/>
  <c r="K193" i="21"/>
  <c r="J193" i="21"/>
  <c r="A193" i="21" s="1"/>
  <c r="H193" i="21"/>
  <c r="I193" i="21" s="1"/>
  <c r="K192" i="21"/>
  <c r="J192" i="21"/>
  <c r="A192" i="21" s="1"/>
  <c r="H192" i="21"/>
  <c r="I192" i="21" s="1"/>
  <c r="K191" i="21"/>
  <c r="J191" i="21"/>
  <c r="A191" i="21" s="1"/>
  <c r="H191" i="21"/>
  <c r="I191" i="21" s="1"/>
  <c r="K190" i="21"/>
  <c r="J190" i="21"/>
  <c r="A190" i="21" s="1"/>
  <c r="H190" i="21"/>
  <c r="I190" i="21" s="1"/>
  <c r="K189" i="21"/>
  <c r="J189" i="21"/>
  <c r="A189" i="21" s="1"/>
  <c r="H189" i="21"/>
  <c r="I189" i="21" s="1"/>
  <c r="K188" i="21"/>
  <c r="J188" i="21"/>
  <c r="A188" i="21" s="1"/>
  <c r="H188" i="21"/>
  <c r="I188" i="21" s="1"/>
  <c r="K187" i="21"/>
  <c r="J187" i="21"/>
  <c r="A187" i="21" s="1"/>
  <c r="H187" i="21"/>
  <c r="I187" i="21" s="1"/>
  <c r="K186" i="21"/>
  <c r="J186" i="21"/>
  <c r="A186" i="21" s="1"/>
  <c r="H186" i="21"/>
  <c r="I186" i="21" s="1"/>
  <c r="K185" i="21"/>
  <c r="J185" i="21"/>
  <c r="A185" i="21" s="1"/>
  <c r="H185" i="21"/>
  <c r="I185" i="21" s="1"/>
  <c r="K184" i="21"/>
  <c r="J184" i="21"/>
  <c r="A184" i="21" s="1"/>
  <c r="H184" i="21"/>
  <c r="I184" i="21" s="1"/>
  <c r="K183" i="21"/>
  <c r="J183" i="21"/>
  <c r="A183" i="21" s="1"/>
  <c r="H183" i="21"/>
  <c r="I183" i="21" s="1"/>
  <c r="K182" i="21"/>
  <c r="J182" i="21"/>
  <c r="A182" i="21" s="1"/>
  <c r="H182" i="21"/>
  <c r="I182" i="21" s="1"/>
  <c r="K181" i="21"/>
  <c r="J181" i="21"/>
  <c r="A181" i="21" s="1"/>
  <c r="H181" i="21"/>
  <c r="I181" i="21" s="1"/>
  <c r="K180" i="21"/>
  <c r="J180" i="21"/>
  <c r="A180" i="21" s="1"/>
  <c r="H180" i="21"/>
  <c r="I180" i="21" s="1"/>
  <c r="K179" i="21"/>
  <c r="J179" i="21"/>
  <c r="A179" i="21" s="1"/>
  <c r="H179" i="21"/>
  <c r="I179" i="21" s="1"/>
  <c r="K178" i="21"/>
  <c r="J178" i="21"/>
  <c r="A178" i="21" s="1"/>
  <c r="H178" i="21"/>
  <c r="I178" i="21" s="1"/>
  <c r="K177" i="21"/>
  <c r="J177" i="21"/>
  <c r="A177" i="21" s="1"/>
  <c r="H177" i="21"/>
  <c r="I177" i="21" s="1"/>
  <c r="K176" i="21"/>
  <c r="J176" i="21"/>
  <c r="A176" i="21" s="1"/>
  <c r="H176" i="21"/>
  <c r="I176" i="21" s="1"/>
  <c r="K175" i="21"/>
  <c r="J175" i="21"/>
  <c r="A175" i="21" s="1"/>
  <c r="H175" i="21"/>
  <c r="I175" i="21" s="1"/>
  <c r="K174" i="21"/>
  <c r="J174" i="21"/>
  <c r="A174" i="21" s="1"/>
  <c r="H174" i="21"/>
  <c r="I174" i="21" s="1"/>
  <c r="K173" i="21"/>
  <c r="J173" i="21"/>
  <c r="A173" i="21" s="1"/>
  <c r="H173" i="21"/>
  <c r="I173" i="21" s="1"/>
  <c r="K172" i="21"/>
  <c r="J172" i="21"/>
  <c r="A172" i="21" s="1"/>
  <c r="H172" i="21"/>
  <c r="I172" i="21" s="1"/>
  <c r="K171" i="21"/>
  <c r="J171" i="21"/>
  <c r="A171" i="21" s="1"/>
  <c r="H171" i="21"/>
  <c r="I171" i="21" s="1"/>
  <c r="K170" i="21"/>
  <c r="J170" i="21"/>
  <c r="A170" i="21" s="1"/>
  <c r="H170" i="21"/>
  <c r="I170" i="21" s="1"/>
  <c r="K169" i="21"/>
  <c r="J169" i="21"/>
  <c r="A169" i="21" s="1"/>
  <c r="H169" i="21"/>
  <c r="I169" i="21" s="1"/>
  <c r="K168" i="21"/>
  <c r="J168" i="21"/>
  <c r="A168" i="21" s="1"/>
  <c r="H168" i="21"/>
  <c r="I168" i="21" s="1"/>
  <c r="K167" i="21"/>
  <c r="J167" i="21"/>
  <c r="A167" i="21" s="1"/>
  <c r="H167" i="21"/>
  <c r="I167" i="21" s="1"/>
  <c r="K166" i="21"/>
  <c r="J166" i="21"/>
  <c r="A166" i="21" s="1"/>
  <c r="H166" i="21"/>
  <c r="I166" i="21" s="1"/>
  <c r="K165" i="21"/>
  <c r="J165" i="21"/>
  <c r="A165" i="21" s="1"/>
  <c r="H165" i="21"/>
  <c r="I165" i="21" s="1"/>
  <c r="K164" i="21"/>
  <c r="J164" i="21"/>
  <c r="A164" i="21" s="1"/>
  <c r="H164" i="21"/>
  <c r="I164" i="21" s="1"/>
  <c r="K163" i="21"/>
  <c r="J163" i="21"/>
  <c r="A163" i="21" s="1"/>
  <c r="H163" i="21"/>
  <c r="I163" i="21" s="1"/>
  <c r="K162" i="21"/>
  <c r="J162" i="21"/>
  <c r="A162" i="21" s="1"/>
  <c r="H162" i="21"/>
  <c r="I162" i="21" s="1"/>
  <c r="K161" i="21"/>
  <c r="J161" i="21"/>
  <c r="A161" i="21" s="1"/>
  <c r="H161" i="21"/>
  <c r="I161" i="21" s="1"/>
  <c r="K160" i="21"/>
  <c r="J160" i="21"/>
  <c r="A160" i="21" s="1"/>
  <c r="H160" i="21"/>
  <c r="I160" i="21" s="1"/>
  <c r="K159" i="21"/>
  <c r="J159" i="21"/>
  <c r="A159" i="21" s="1"/>
  <c r="H159" i="21"/>
  <c r="I159" i="21" s="1"/>
  <c r="K158" i="21"/>
  <c r="J158" i="21"/>
  <c r="A158" i="21" s="1"/>
  <c r="H158" i="21"/>
  <c r="I158" i="21" s="1"/>
  <c r="K157" i="21"/>
  <c r="J157" i="21"/>
  <c r="A157" i="21" s="1"/>
  <c r="H157" i="21"/>
  <c r="I157" i="21" s="1"/>
  <c r="K156" i="21"/>
  <c r="J156" i="21"/>
  <c r="A156" i="21" s="1"/>
  <c r="H156" i="21"/>
  <c r="I156" i="21" s="1"/>
  <c r="K155" i="21"/>
  <c r="J155" i="21"/>
  <c r="A155" i="21" s="1"/>
  <c r="H155" i="21"/>
  <c r="I155" i="21" s="1"/>
  <c r="K154" i="21"/>
  <c r="J154" i="21"/>
  <c r="A154" i="21" s="1"/>
  <c r="H154" i="21"/>
  <c r="I154" i="21" s="1"/>
  <c r="K153" i="21"/>
  <c r="J153" i="21"/>
  <c r="A153" i="21" s="1"/>
  <c r="H153" i="21"/>
  <c r="I153" i="21" s="1"/>
  <c r="K152" i="21"/>
  <c r="J152" i="21"/>
  <c r="A152" i="21" s="1"/>
  <c r="H152" i="21"/>
  <c r="I152" i="21" s="1"/>
  <c r="K151" i="21"/>
  <c r="J151" i="21"/>
  <c r="A151" i="21" s="1"/>
  <c r="H151" i="21"/>
  <c r="I151" i="21" s="1"/>
  <c r="K150" i="21"/>
  <c r="J150" i="21"/>
  <c r="A150" i="21" s="1"/>
  <c r="H150" i="21"/>
  <c r="I150" i="21" s="1"/>
  <c r="K149" i="21"/>
  <c r="J149" i="21"/>
  <c r="A149" i="21" s="1"/>
  <c r="H149" i="21"/>
  <c r="I149" i="21" s="1"/>
  <c r="K148" i="21"/>
  <c r="J148" i="21"/>
  <c r="A148" i="21" s="1"/>
  <c r="H148" i="21"/>
  <c r="I148" i="21" s="1"/>
  <c r="K147" i="21"/>
  <c r="J147" i="21"/>
  <c r="A147" i="21" s="1"/>
  <c r="H147" i="21"/>
  <c r="I147" i="21" s="1"/>
  <c r="K146" i="21"/>
  <c r="J146" i="21"/>
  <c r="A146" i="21" s="1"/>
  <c r="H146" i="21"/>
  <c r="I146" i="21" s="1"/>
  <c r="K145" i="21"/>
  <c r="J145" i="21"/>
  <c r="A145" i="21" s="1"/>
  <c r="H145" i="21"/>
  <c r="I145" i="21" s="1"/>
  <c r="K144" i="21"/>
  <c r="J144" i="21"/>
  <c r="A144" i="21" s="1"/>
  <c r="H144" i="21"/>
  <c r="I144" i="21" s="1"/>
  <c r="K143" i="21"/>
  <c r="J143" i="21"/>
  <c r="A143" i="21" s="1"/>
  <c r="H143" i="21"/>
  <c r="I143" i="21" s="1"/>
  <c r="K142" i="21"/>
  <c r="J142" i="21"/>
  <c r="A142" i="21" s="1"/>
  <c r="H142" i="21"/>
  <c r="I142" i="21" s="1"/>
  <c r="K141" i="21"/>
  <c r="J141" i="21"/>
  <c r="A141" i="21" s="1"/>
  <c r="H141" i="21"/>
  <c r="I141" i="21" s="1"/>
  <c r="K140" i="21"/>
  <c r="J140" i="21"/>
  <c r="A140" i="21" s="1"/>
  <c r="H140" i="21"/>
  <c r="I140" i="21" s="1"/>
  <c r="K139" i="21"/>
  <c r="J139" i="21"/>
  <c r="A139" i="21" s="1"/>
  <c r="H139" i="21"/>
  <c r="I139" i="21" s="1"/>
  <c r="K138" i="21"/>
  <c r="J138" i="21"/>
  <c r="A138" i="21" s="1"/>
  <c r="H138" i="21"/>
  <c r="I138" i="21" s="1"/>
  <c r="K137" i="21"/>
  <c r="J137" i="21"/>
  <c r="A137" i="21" s="1"/>
  <c r="H137" i="21"/>
  <c r="I137" i="21" s="1"/>
  <c r="K136" i="21"/>
  <c r="J136" i="21"/>
  <c r="A136" i="21" s="1"/>
  <c r="H136" i="21"/>
  <c r="I136" i="21" s="1"/>
  <c r="K135" i="21"/>
  <c r="J135" i="21"/>
  <c r="A135" i="21" s="1"/>
  <c r="H135" i="21"/>
  <c r="I135" i="21" s="1"/>
  <c r="K134" i="21"/>
  <c r="J134" i="21"/>
  <c r="A134" i="21" s="1"/>
  <c r="H134" i="21"/>
  <c r="I134" i="21" s="1"/>
  <c r="K133" i="21"/>
  <c r="J133" i="21"/>
  <c r="A133" i="21" s="1"/>
  <c r="H133" i="21"/>
  <c r="I133" i="21" s="1"/>
  <c r="K132" i="21"/>
  <c r="J132" i="21"/>
  <c r="A132" i="21" s="1"/>
  <c r="H132" i="21"/>
  <c r="I132" i="21" s="1"/>
  <c r="K131" i="21"/>
  <c r="J131" i="21"/>
  <c r="A131" i="21" s="1"/>
  <c r="H131" i="21"/>
  <c r="I131" i="21" s="1"/>
  <c r="K130" i="21"/>
  <c r="J130" i="21"/>
  <c r="A130" i="21" s="1"/>
  <c r="H130" i="21"/>
  <c r="I130" i="21" s="1"/>
  <c r="K129" i="21"/>
  <c r="J129" i="21"/>
  <c r="A129" i="21" s="1"/>
  <c r="H129" i="21"/>
  <c r="I129" i="21" s="1"/>
  <c r="K128" i="21"/>
  <c r="J128" i="21"/>
  <c r="A128" i="21" s="1"/>
  <c r="H128" i="21"/>
  <c r="I128" i="21" s="1"/>
  <c r="K127" i="21"/>
  <c r="J127" i="21"/>
  <c r="A127" i="21" s="1"/>
  <c r="H127" i="21"/>
  <c r="I127" i="21" s="1"/>
  <c r="K126" i="21"/>
  <c r="J126" i="21"/>
  <c r="A126" i="21" s="1"/>
  <c r="H126" i="21"/>
  <c r="I126" i="21" s="1"/>
  <c r="K125" i="21"/>
  <c r="J125" i="21"/>
  <c r="A125" i="21" s="1"/>
  <c r="H125" i="21"/>
  <c r="I125" i="21" s="1"/>
  <c r="K124" i="21"/>
  <c r="J124" i="21"/>
  <c r="A124" i="21" s="1"/>
  <c r="H124" i="21"/>
  <c r="I124" i="21" s="1"/>
  <c r="K123" i="21"/>
  <c r="J123" i="21"/>
  <c r="A123" i="21" s="1"/>
  <c r="H123" i="21"/>
  <c r="I123" i="21" s="1"/>
  <c r="K122" i="21"/>
  <c r="J122" i="21"/>
  <c r="A122" i="21" s="1"/>
  <c r="H122" i="21"/>
  <c r="I122" i="21" s="1"/>
  <c r="K121" i="21"/>
  <c r="J121" i="21"/>
  <c r="A121" i="21" s="1"/>
  <c r="H121" i="21"/>
  <c r="I121" i="21" s="1"/>
  <c r="K120" i="21"/>
  <c r="J120" i="21"/>
  <c r="A120" i="21" s="1"/>
  <c r="H120" i="21"/>
  <c r="I120" i="21" s="1"/>
  <c r="K119" i="21"/>
  <c r="J119" i="21"/>
  <c r="A119" i="21" s="1"/>
  <c r="H119" i="21"/>
  <c r="I119" i="21" s="1"/>
  <c r="K118" i="21"/>
  <c r="J118" i="21"/>
  <c r="A118" i="21" s="1"/>
  <c r="H118" i="21"/>
  <c r="I118" i="21" s="1"/>
  <c r="K117" i="21"/>
  <c r="J117" i="21"/>
  <c r="A117" i="21" s="1"/>
  <c r="H117" i="21"/>
  <c r="I117" i="21" s="1"/>
  <c r="K116" i="21"/>
  <c r="J116" i="21"/>
  <c r="A116" i="21" s="1"/>
  <c r="H116" i="21"/>
  <c r="I116" i="21" s="1"/>
  <c r="K115" i="21"/>
  <c r="J115" i="21"/>
  <c r="A115" i="21" s="1"/>
  <c r="H115" i="21"/>
  <c r="I115" i="21" s="1"/>
  <c r="K114" i="21"/>
  <c r="J114" i="21"/>
  <c r="A114" i="21" s="1"/>
  <c r="H114" i="21"/>
  <c r="I114" i="21" s="1"/>
  <c r="K113" i="21"/>
  <c r="J113" i="21"/>
  <c r="A113" i="21" s="1"/>
  <c r="H113" i="21"/>
  <c r="I113" i="21" s="1"/>
  <c r="K112" i="21"/>
  <c r="J112" i="21"/>
  <c r="A112" i="21" s="1"/>
  <c r="H112" i="21"/>
  <c r="I112" i="21" s="1"/>
  <c r="K111" i="21"/>
  <c r="J111" i="21"/>
  <c r="A111" i="21" s="1"/>
  <c r="H111" i="21"/>
  <c r="I111" i="21" s="1"/>
  <c r="K110" i="21"/>
  <c r="J110" i="21"/>
  <c r="A110" i="21" s="1"/>
  <c r="H110" i="21"/>
  <c r="I110" i="21" s="1"/>
  <c r="K109" i="21"/>
  <c r="J109" i="21"/>
  <c r="A109" i="21" s="1"/>
  <c r="H109" i="21"/>
  <c r="I109" i="21" s="1"/>
  <c r="K108" i="21"/>
  <c r="J108" i="21"/>
  <c r="A108" i="21" s="1"/>
  <c r="H108" i="21"/>
  <c r="I108" i="21" s="1"/>
  <c r="K107" i="21"/>
  <c r="J107" i="21"/>
  <c r="A107" i="21" s="1"/>
  <c r="H107" i="21"/>
  <c r="I107" i="21" s="1"/>
  <c r="K106" i="21"/>
  <c r="J106" i="21"/>
  <c r="A106" i="21" s="1"/>
  <c r="H106" i="21"/>
  <c r="I106" i="21" s="1"/>
  <c r="K105" i="21"/>
  <c r="J105" i="21"/>
  <c r="A105" i="21" s="1"/>
  <c r="H105" i="21"/>
  <c r="I105" i="21" s="1"/>
  <c r="K104" i="21"/>
  <c r="J104" i="21"/>
  <c r="A104" i="21" s="1"/>
  <c r="H104" i="21"/>
  <c r="I104" i="21" s="1"/>
  <c r="K103" i="21"/>
  <c r="J103" i="21"/>
  <c r="A103" i="21" s="1"/>
  <c r="H103" i="21"/>
  <c r="I103" i="21" s="1"/>
  <c r="K102" i="21"/>
  <c r="J102" i="21"/>
  <c r="A102" i="21" s="1"/>
  <c r="H102" i="21"/>
  <c r="I102" i="21" s="1"/>
  <c r="K101" i="21"/>
  <c r="J101" i="21"/>
  <c r="A101" i="21" s="1"/>
  <c r="H101" i="21"/>
  <c r="I101" i="21" s="1"/>
  <c r="K100" i="21"/>
  <c r="J100" i="21"/>
  <c r="A100" i="21" s="1"/>
  <c r="H100" i="21"/>
  <c r="I100" i="21" s="1"/>
  <c r="K99" i="21"/>
  <c r="J99" i="21"/>
  <c r="A99" i="21" s="1"/>
  <c r="H99" i="21"/>
  <c r="I99" i="21" s="1"/>
  <c r="K98" i="21"/>
  <c r="J98" i="21"/>
  <c r="A98" i="21" s="1"/>
  <c r="H98" i="21"/>
  <c r="I98" i="21" s="1"/>
  <c r="K97" i="21"/>
  <c r="J97" i="21"/>
  <c r="A97" i="21" s="1"/>
  <c r="H97" i="21"/>
  <c r="I97" i="21" s="1"/>
  <c r="K96" i="21"/>
  <c r="J96" i="21"/>
  <c r="A96" i="21" s="1"/>
  <c r="H96" i="21"/>
  <c r="I96" i="21" s="1"/>
  <c r="K95" i="21"/>
  <c r="J95" i="21"/>
  <c r="A95" i="21" s="1"/>
  <c r="H95" i="21"/>
  <c r="I95" i="21" s="1"/>
  <c r="K94" i="21"/>
  <c r="J94" i="21"/>
  <c r="A94" i="21" s="1"/>
  <c r="H94" i="21"/>
  <c r="I94" i="21" s="1"/>
  <c r="K93" i="21"/>
  <c r="J93" i="21"/>
  <c r="A93" i="21" s="1"/>
  <c r="H93" i="21"/>
  <c r="I93" i="21" s="1"/>
  <c r="K92" i="21"/>
  <c r="J92" i="21"/>
  <c r="A92" i="21" s="1"/>
  <c r="H92" i="21"/>
  <c r="I92" i="21" s="1"/>
  <c r="K91" i="21"/>
  <c r="J91" i="21"/>
  <c r="A91" i="21" s="1"/>
  <c r="H91" i="21"/>
  <c r="I91" i="21" s="1"/>
  <c r="K90" i="21"/>
  <c r="J90" i="21"/>
  <c r="A90" i="21" s="1"/>
  <c r="H90" i="21"/>
  <c r="I90" i="21" s="1"/>
  <c r="K89" i="21"/>
  <c r="J89" i="21"/>
  <c r="A89" i="21" s="1"/>
  <c r="H89" i="21"/>
  <c r="I89" i="21" s="1"/>
  <c r="K88" i="21"/>
  <c r="J88" i="21"/>
  <c r="A88" i="21" s="1"/>
  <c r="H88" i="21"/>
  <c r="I88" i="21" s="1"/>
  <c r="K87" i="21"/>
  <c r="J87" i="21"/>
  <c r="A87" i="21" s="1"/>
  <c r="H87" i="21"/>
  <c r="I87" i="21" s="1"/>
  <c r="K86" i="21"/>
  <c r="J86" i="21"/>
  <c r="A86" i="21" s="1"/>
  <c r="H86" i="21"/>
  <c r="I86" i="21" s="1"/>
  <c r="K85" i="21"/>
  <c r="J85" i="21"/>
  <c r="A85" i="21" s="1"/>
  <c r="H85" i="21"/>
  <c r="I85" i="21" s="1"/>
  <c r="K84" i="21"/>
  <c r="J84" i="21"/>
  <c r="A84" i="21" s="1"/>
  <c r="H84" i="21"/>
  <c r="I84" i="21" s="1"/>
  <c r="K83" i="21"/>
  <c r="J83" i="21"/>
  <c r="A83" i="21" s="1"/>
  <c r="H83" i="21"/>
  <c r="I83" i="21" s="1"/>
  <c r="K82" i="21"/>
  <c r="J82" i="21"/>
  <c r="A82" i="21" s="1"/>
  <c r="H82" i="21"/>
  <c r="I82" i="21" s="1"/>
  <c r="K81" i="21"/>
  <c r="J81" i="21"/>
  <c r="A81" i="21" s="1"/>
  <c r="H81" i="21"/>
  <c r="I81" i="21" s="1"/>
  <c r="K80" i="21"/>
  <c r="J80" i="21"/>
  <c r="A80" i="21" s="1"/>
  <c r="H80" i="21"/>
  <c r="I80" i="21" s="1"/>
  <c r="K79" i="21"/>
  <c r="J79" i="21"/>
  <c r="A79" i="21" s="1"/>
  <c r="H79" i="21"/>
  <c r="I79" i="21" s="1"/>
  <c r="K78" i="21"/>
  <c r="J78" i="21"/>
  <c r="A78" i="21" s="1"/>
  <c r="H78" i="21"/>
  <c r="I78" i="21" s="1"/>
  <c r="K77" i="21"/>
  <c r="J77" i="21"/>
  <c r="A77" i="21" s="1"/>
  <c r="H77" i="21"/>
  <c r="I77" i="21" s="1"/>
  <c r="K76" i="21"/>
  <c r="J76" i="21"/>
  <c r="A76" i="21" s="1"/>
  <c r="H76" i="21"/>
  <c r="I76" i="21" s="1"/>
  <c r="K75" i="21"/>
  <c r="J75" i="21"/>
  <c r="A75" i="21" s="1"/>
  <c r="H75" i="21"/>
  <c r="I75" i="21" s="1"/>
  <c r="K74" i="21"/>
  <c r="J74" i="21"/>
  <c r="A74" i="21" s="1"/>
  <c r="H74" i="21"/>
  <c r="I74" i="21" s="1"/>
  <c r="K73" i="21"/>
  <c r="J73" i="21"/>
  <c r="A73" i="21" s="1"/>
  <c r="H73" i="21"/>
  <c r="I73" i="21" s="1"/>
  <c r="K72" i="21"/>
  <c r="J72" i="21"/>
  <c r="A72" i="21" s="1"/>
  <c r="H72" i="21"/>
  <c r="I72" i="21" s="1"/>
  <c r="K71" i="21"/>
  <c r="J71" i="21"/>
  <c r="A71" i="21" s="1"/>
  <c r="H71" i="21"/>
  <c r="I71" i="21" s="1"/>
  <c r="K70" i="21"/>
  <c r="J70" i="21"/>
  <c r="A70" i="21" s="1"/>
  <c r="H70" i="21"/>
  <c r="I70" i="21" s="1"/>
  <c r="K69" i="21"/>
  <c r="J69" i="21"/>
  <c r="A69" i="21" s="1"/>
  <c r="H69" i="21"/>
  <c r="I69" i="21" s="1"/>
  <c r="K68" i="21"/>
  <c r="J68" i="21"/>
  <c r="A68" i="21" s="1"/>
  <c r="H68" i="21"/>
  <c r="I68" i="21" s="1"/>
  <c r="K67" i="21"/>
  <c r="J67" i="21"/>
  <c r="A67" i="21" s="1"/>
  <c r="H67" i="21"/>
  <c r="I67" i="21" s="1"/>
  <c r="K66" i="21"/>
  <c r="J66" i="21"/>
  <c r="A66" i="21" s="1"/>
  <c r="H66" i="21"/>
  <c r="I66" i="21" s="1"/>
  <c r="K65" i="21"/>
  <c r="J65" i="21"/>
  <c r="A65" i="21" s="1"/>
  <c r="H65" i="21"/>
  <c r="I65" i="21" s="1"/>
  <c r="K64" i="21"/>
  <c r="J64" i="21"/>
  <c r="A64" i="21" s="1"/>
  <c r="H64" i="21"/>
  <c r="I64" i="21" s="1"/>
  <c r="K63" i="21"/>
  <c r="J63" i="21"/>
  <c r="A63" i="21" s="1"/>
  <c r="H63" i="21"/>
  <c r="I63" i="21" s="1"/>
  <c r="K62" i="21"/>
  <c r="J62" i="21"/>
  <c r="A62" i="21" s="1"/>
  <c r="H62" i="21"/>
  <c r="I62" i="21" s="1"/>
  <c r="K61" i="21"/>
  <c r="J61" i="21"/>
  <c r="A61" i="21" s="1"/>
  <c r="H61" i="21"/>
  <c r="I61" i="21" s="1"/>
  <c r="K60" i="21"/>
  <c r="J60" i="21"/>
  <c r="A60" i="21" s="1"/>
  <c r="H60" i="21"/>
  <c r="I60" i="21" s="1"/>
  <c r="K59" i="21"/>
  <c r="J59" i="21"/>
  <c r="A59" i="21" s="1"/>
  <c r="H59" i="21"/>
  <c r="I59" i="21" s="1"/>
  <c r="K58" i="21"/>
  <c r="J58" i="21"/>
  <c r="A58" i="21" s="1"/>
  <c r="H58" i="21"/>
  <c r="I58" i="21" s="1"/>
  <c r="K57" i="21"/>
  <c r="J57" i="21"/>
  <c r="A57" i="21" s="1"/>
  <c r="H57" i="21"/>
  <c r="I57" i="21" s="1"/>
  <c r="K56" i="21"/>
  <c r="J56" i="21"/>
  <c r="A56" i="21" s="1"/>
  <c r="H56" i="21"/>
  <c r="I56" i="21" s="1"/>
  <c r="K55" i="21"/>
  <c r="J55" i="21"/>
  <c r="A55" i="21" s="1"/>
  <c r="H55" i="21"/>
  <c r="I55" i="21" s="1"/>
  <c r="K54" i="21"/>
  <c r="J54" i="21"/>
  <c r="A54" i="21" s="1"/>
  <c r="H54" i="21"/>
  <c r="I54" i="21" s="1"/>
  <c r="K53" i="21"/>
  <c r="J53" i="21"/>
  <c r="A53" i="21" s="1"/>
  <c r="H53" i="21"/>
  <c r="I53" i="21" s="1"/>
  <c r="K52" i="21"/>
  <c r="J52" i="21"/>
  <c r="A52" i="21" s="1"/>
  <c r="H52" i="21"/>
  <c r="I52" i="21" s="1"/>
  <c r="K51" i="21"/>
  <c r="J51" i="21"/>
  <c r="A51" i="21" s="1"/>
  <c r="H51" i="21"/>
  <c r="I51" i="21" s="1"/>
  <c r="K50" i="21"/>
  <c r="J50" i="21"/>
  <c r="A50" i="21" s="1"/>
  <c r="H50" i="21"/>
  <c r="I50" i="21" s="1"/>
  <c r="K49" i="21"/>
  <c r="J49" i="21"/>
  <c r="A49" i="21" s="1"/>
  <c r="H49" i="21"/>
  <c r="I49" i="21" s="1"/>
  <c r="K48" i="21"/>
  <c r="J48" i="21"/>
  <c r="A48" i="21" s="1"/>
  <c r="H48" i="21"/>
  <c r="I48" i="21" s="1"/>
  <c r="K47" i="21"/>
  <c r="J47" i="21"/>
  <c r="A47" i="21" s="1"/>
  <c r="H47" i="21"/>
  <c r="I47" i="21" s="1"/>
  <c r="K46" i="21"/>
  <c r="J46" i="21"/>
  <c r="A46" i="21" s="1"/>
  <c r="H46" i="21"/>
  <c r="I46" i="21" s="1"/>
  <c r="K45" i="21"/>
  <c r="J45" i="21"/>
  <c r="A45" i="21" s="1"/>
  <c r="H45" i="21"/>
  <c r="I45" i="21" s="1"/>
  <c r="K44" i="21"/>
  <c r="J44" i="21"/>
  <c r="A44" i="21" s="1"/>
  <c r="H44" i="21"/>
  <c r="I44" i="21" s="1"/>
  <c r="K43" i="21"/>
  <c r="J43" i="21"/>
  <c r="A43" i="21" s="1"/>
  <c r="H43" i="21"/>
  <c r="I43" i="21" s="1"/>
  <c r="K42" i="21"/>
  <c r="J42" i="21"/>
  <c r="A42" i="21" s="1"/>
  <c r="H42" i="21"/>
  <c r="I42" i="21" s="1"/>
  <c r="K41" i="21"/>
  <c r="J41" i="21"/>
  <c r="A41" i="21" s="1"/>
  <c r="H41" i="21"/>
  <c r="I41" i="21" s="1"/>
  <c r="K40" i="21"/>
  <c r="J40" i="21"/>
  <c r="A40" i="21" s="1"/>
  <c r="H40" i="21"/>
  <c r="I40" i="21" s="1"/>
  <c r="K39" i="21"/>
  <c r="J39" i="21"/>
  <c r="A39" i="21" s="1"/>
  <c r="H39" i="21"/>
  <c r="I39" i="21" s="1"/>
  <c r="K38" i="21"/>
  <c r="J38" i="21"/>
  <c r="A38" i="21" s="1"/>
  <c r="H38" i="21"/>
  <c r="I38" i="21" s="1"/>
  <c r="K37" i="21"/>
  <c r="J37" i="21"/>
  <c r="A37" i="21" s="1"/>
  <c r="H37" i="21"/>
  <c r="I37" i="21" s="1"/>
  <c r="K36" i="21"/>
  <c r="J36" i="21"/>
  <c r="A36" i="21" s="1"/>
  <c r="H36" i="21"/>
  <c r="I36" i="21" s="1"/>
  <c r="K35" i="21"/>
  <c r="J35" i="21"/>
  <c r="A35" i="21" s="1"/>
  <c r="H35" i="21"/>
  <c r="I35" i="21" s="1"/>
  <c r="K34" i="21"/>
  <c r="J34" i="21"/>
  <c r="A34" i="21" s="1"/>
  <c r="H34" i="21"/>
  <c r="I34" i="21" s="1"/>
  <c r="K33" i="21"/>
  <c r="J33" i="21"/>
  <c r="A33" i="21" s="1"/>
  <c r="H33" i="21"/>
  <c r="I33" i="21" s="1"/>
  <c r="K32" i="21"/>
  <c r="J32" i="21"/>
  <c r="A32" i="21" s="1"/>
  <c r="H32" i="21"/>
  <c r="I32" i="21" s="1"/>
  <c r="K31" i="21"/>
  <c r="J31" i="21"/>
  <c r="A31" i="21" s="1"/>
  <c r="H31" i="21"/>
  <c r="I31" i="21" s="1"/>
  <c r="K30" i="21"/>
  <c r="J30" i="21"/>
  <c r="A30" i="21" s="1"/>
  <c r="H30" i="21"/>
  <c r="I30" i="21" s="1"/>
  <c r="K29" i="21"/>
  <c r="J29" i="21"/>
  <c r="A29" i="21" s="1"/>
  <c r="H29" i="21"/>
  <c r="I29" i="21" s="1"/>
  <c r="K28" i="21"/>
  <c r="J28" i="21"/>
  <c r="A28" i="21" s="1"/>
  <c r="H28" i="21"/>
  <c r="I28" i="21" s="1"/>
  <c r="K27" i="21"/>
  <c r="J27" i="21"/>
  <c r="A27" i="21" s="1"/>
  <c r="H27" i="21"/>
  <c r="I27" i="21" s="1"/>
  <c r="K26" i="21"/>
  <c r="J26" i="21"/>
  <c r="A26" i="21" s="1"/>
  <c r="H26" i="21"/>
  <c r="I26" i="21" s="1"/>
  <c r="K25" i="21"/>
  <c r="J25" i="21"/>
  <c r="A25" i="21" s="1"/>
  <c r="H25" i="21"/>
  <c r="I25" i="21" s="1"/>
  <c r="K24" i="21"/>
  <c r="J24" i="21"/>
  <c r="A24" i="21" s="1"/>
  <c r="H24" i="21"/>
  <c r="I24" i="21" s="1"/>
  <c r="K23" i="21"/>
  <c r="J23" i="21"/>
  <c r="A23" i="21" s="1"/>
  <c r="H23" i="21"/>
  <c r="I23" i="21" s="1"/>
  <c r="K22" i="21"/>
  <c r="J22" i="21"/>
  <c r="A22" i="21" s="1"/>
  <c r="H22" i="21"/>
  <c r="I22" i="21" s="1"/>
  <c r="K21" i="21"/>
  <c r="J21" i="21"/>
  <c r="A21" i="21" s="1"/>
  <c r="H21" i="21"/>
  <c r="I21" i="21" s="1"/>
  <c r="K20" i="21"/>
  <c r="J20" i="21"/>
  <c r="A20" i="21" s="1"/>
  <c r="H20" i="21"/>
  <c r="I20" i="21" s="1"/>
  <c r="K19" i="21"/>
  <c r="J19" i="21"/>
  <c r="A19" i="21" s="1"/>
  <c r="H19" i="21"/>
  <c r="I19" i="21" s="1"/>
  <c r="K18" i="21"/>
  <c r="J18" i="21"/>
  <c r="A18" i="21" s="1"/>
  <c r="H18" i="21"/>
  <c r="I18" i="21" s="1"/>
  <c r="K17" i="21"/>
  <c r="J17" i="21"/>
  <c r="A17" i="21" s="1"/>
  <c r="H17" i="21"/>
  <c r="I17" i="21" s="1"/>
  <c r="K16" i="21"/>
  <c r="J16" i="21"/>
  <c r="A16" i="21" s="1"/>
  <c r="H16" i="21"/>
  <c r="I16" i="21" s="1"/>
  <c r="K15" i="21"/>
  <c r="J15" i="21"/>
  <c r="A15" i="21" s="1"/>
  <c r="H15" i="21"/>
  <c r="I15" i="21" s="1"/>
  <c r="K14" i="21"/>
  <c r="J14" i="21"/>
  <c r="A14" i="21" s="1"/>
  <c r="H14" i="21"/>
  <c r="I14" i="21" s="1"/>
  <c r="K13" i="21"/>
  <c r="J13" i="21"/>
  <c r="A13" i="21" s="1"/>
  <c r="H13" i="21"/>
  <c r="I13" i="21" s="1"/>
  <c r="K12" i="21"/>
  <c r="J12" i="21"/>
  <c r="A12" i="21" s="1"/>
  <c r="H12" i="21"/>
  <c r="I12" i="21" s="1"/>
  <c r="K11" i="21"/>
  <c r="J11" i="21"/>
  <c r="A11" i="21" s="1"/>
  <c r="H11" i="21"/>
  <c r="I11" i="21" s="1"/>
  <c r="K10" i="21"/>
  <c r="J10" i="21"/>
  <c r="A10" i="21" s="1"/>
  <c r="H10" i="21"/>
  <c r="I10" i="21" s="1"/>
  <c r="K9" i="21"/>
  <c r="J9" i="21"/>
  <c r="A9" i="21" s="1"/>
  <c r="H9" i="21"/>
  <c r="I9" i="21" s="1"/>
  <c r="K8" i="21"/>
  <c r="J8" i="21"/>
  <c r="A8" i="21" s="1"/>
  <c r="H8" i="21"/>
  <c r="I8" i="21" s="1"/>
  <c r="K7" i="21"/>
  <c r="J7" i="21"/>
  <c r="A7" i="21" s="1"/>
  <c r="H7" i="21"/>
  <c r="I7" i="21" s="1"/>
  <c r="K6" i="21"/>
  <c r="J6" i="21"/>
  <c r="A6" i="21" s="1"/>
  <c r="H6" i="21"/>
  <c r="I6" i="21" s="1"/>
  <c r="K5" i="21"/>
  <c r="J5" i="21"/>
  <c r="A5" i="21" s="1"/>
  <c r="H5" i="21"/>
  <c r="I5" i="21" s="1"/>
  <c r="K4" i="21"/>
  <c r="J4" i="21"/>
  <c r="A4" i="21" s="1"/>
  <c r="H4" i="21"/>
  <c r="I4" i="21" s="1"/>
  <c r="K3" i="21"/>
  <c r="J3" i="21"/>
  <c r="H3" i="21"/>
  <c r="I3" i="21" s="1"/>
  <c r="K2" i="21"/>
  <c r="J2" i="21"/>
  <c r="A2" i="21" s="1"/>
  <c r="H2" i="21"/>
  <c r="I2" i="21" s="1"/>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89" i="9"/>
  <c r="K790" i="9"/>
  <c r="K791" i="9"/>
  <c r="K792" i="9"/>
  <c r="K793" i="9"/>
  <c r="K794" i="9"/>
  <c r="K795" i="9"/>
  <c r="K796" i="9"/>
  <c r="K797" i="9"/>
  <c r="K798" i="9"/>
  <c r="K799" i="9"/>
  <c r="K800" i="9"/>
  <c r="K801" i="9"/>
  <c r="K802" i="9"/>
  <c r="K803" i="9"/>
  <c r="K804" i="9"/>
  <c r="K805" i="9"/>
  <c r="K806" i="9"/>
  <c r="K807"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7" i="9"/>
  <c r="K868" i="9"/>
  <c r="K869" i="9"/>
  <c r="K870" i="9"/>
  <c r="K871" i="9"/>
  <c r="K872" i="9"/>
  <c r="K873" i="9"/>
  <c r="K874" i="9"/>
  <c r="K875" i="9"/>
  <c r="K876" i="9"/>
  <c r="K877" i="9"/>
  <c r="K878" i="9"/>
  <c r="K879" i="9"/>
  <c r="K880" i="9"/>
  <c r="K881" i="9"/>
  <c r="K882" i="9"/>
  <c r="K883" i="9"/>
  <c r="K884" i="9"/>
  <c r="K885" i="9"/>
  <c r="K886" i="9"/>
  <c r="K887" i="9"/>
  <c r="K888" i="9"/>
  <c r="K889" i="9"/>
  <c r="K890" i="9"/>
  <c r="K891" i="9"/>
  <c r="K892" i="9"/>
  <c r="K893" i="9"/>
  <c r="K894" i="9"/>
  <c r="K895" i="9"/>
  <c r="K896" i="9"/>
  <c r="K897" i="9"/>
  <c r="K898" i="9"/>
  <c r="K899" i="9"/>
  <c r="K900" i="9"/>
  <c r="K901" i="9"/>
  <c r="K902" i="9"/>
  <c r="K903" i="9"/>
  <c r="K904" i="9"/>
  <c r="K905" i="9"/>
  <c r="K906" i="9"/>
  <c r="K907" i="9"/>
  <c r="K908" i="9"/>
  <c r="K909" i="9"/>
  <c r="K910" i="9"/>
  <c r="K911" i="9"/>
  <c r="K912" i="9"/>
  <c r="K913" i="9"/>
  <c r="K914" i="9"/>
  <c r="K915" i="9"/>
  <c r="K916" i="9"/>
  <c r="K917" i="9"/>
  <c r="K918" i="9"/>
  <c r="K919" i="9"/>
  <c r="K920" i="9"/>
  <c r="K921" i="9"/>
  <c r="K922" i="9"/>
  <c r="K923" i="9"/>
  <c r="K924" i="9"/>
  <c r="K925" i="9"/>
  <c r="K926" i="9"/>
  <c r="K927" i="9"/>
  <c r="K928" i="9"/>
  <c r="K929" i="9"/>
  <c r="K930" i="9"/>
  <c r="K931" i="9"/>
  <c r="K932" i="9"/>
  <c r="K933" i="9"/>
  <c r="K934" i="9"/>
  <c r="K935" i="9"/>
  <c r="K936" i="9"/>
  <c r="K937" i="9"/>
  <c r="K938" i="9"/>
  <c r="K939" i="9"/>
  <c r="K940" i="9"/>
  <c r="K941" i="9"/>
  <c r="K942" i="9"/>
  <c r="K943" i="9"/>
  <c r="K944" i="9"/>
  <c r="K945" i="9"/>
  <c r="K946" i="9"/>
  <c r="K947" i="9"/>
  <c r="K948" i="9"/>
  <c r="K949" i="9"/>
  <c r="K950" i="9"/>
  <c r="K951" i="9"/>
  <c r="K952" i="9"/>
  <c r="K953" i="9"/>
  <c r="K954" i="9"/>
  <c r="K955" i="9"/>
  <c r="K956" i="9"/>
  <c r="K957" i="9"/>
  <c r="K958" i="9"/>
  <c r="K959" i="9"/>
  <c r="K960" i="9"/>
  <c r="K961" i="9"/>
  <c r="K962" i="9"/>
  <c r="K963" i="9"/>
  <c r="K964" i="9"/>
  <c r="K965" i="9"/>
  <c r="K966" i="9"/>
  <c r="K967" i="9"/>
  <c r="K968" i="9"/>
  <c r="K969" i="9"/>
  <c r="K970" i="9"/>
  <c r="K971" i="9"/>
  <c r="K972" i="9"/>
  <c r="K973" i="9"/>
  <c r="K974" i="9"/>
  <c r="K975" i="9"/>
  <c r="K976" i="9"/>
  <c r="K977" i="9"/>
  <c r="K978" i="9"/>
  <c r="K979" i="9"/>
  <c r="K980" i="9"/>
  <c r="K981" i="9"/>
  <c r="K982" i="9"/>
  <c r="K983" i="9"/>
  <c r="K984" i="9"/>
  <c r="K985"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1" i="9"/>
  <c r="K1022" i="9"/>
  <c r="K1023" i="9"/>
  <c r="K1024" i="9"/>
  <c r="K1025" i="9"/>
  <c r="K1026" i="9"/>
  <c r="K1027" i="9"/>
  <c r="K1028" i="9"/>
  <c r="K1029" i="9"/>
  <c r="K1030" i="9"/>
  <c r="K1031" i="9"/>
  <c r="K1032" i="9"/>
  <c r="K1033" i="9"/>
  <c r="K1034" i="9"/>
  <c r="K1035" i="9"/>
  <c r="K1036" i="9"/>
  <c r="K1037" i="9"/>
  <c r="K1038" i="9"/>
  <c r="K1039" i="9"/>
  <c r="K1040" i="9"/>
  <c r="K1041" i="9"/>
  <c r="K1042" i="9"/>
  <c r="K1043" i="9"/>
  <c r="K1044" i="9"/>
  <c r="K1045" i="9"/>
  <c r="K1046" i="9"/>
  <c r="K1047" i="9"/>
  <c r="K1048" i="9"/>
  <c r="K1049" i="9"/>
  <c r="K1050" i="9"/>
  <c r="K1051" i="9"/>
  <c r="K1052" i="9"/>
  <c r="K1053" i="9"/>
  <c r="K1054" i="9"/>
  <c r="K1055" i="9"/>
  <c r="K1056" i="9"/>
  <c r="K1057" i="9"/>
  <c r="K1058" i="9"/>
  <c r="K1059" i="9"/>
  <c r="K1060" i="9"/>
  <c r="K1061" i="9"/>
  <c r="K1062" i="9"/>
  <c r="K1063" i="9"/>
  <c r="K1064" i="9"/>
  <c r="K1065" i="9"/>
  <c r="K1066" i="9"/>
  <c r="K1067" i="9"/>
  <c r="K1068" i="9"/>
  <c r="K1069" i="9"/>
  <c r="K1070" i="9"/>
  <c r="K1071" i="9"/>
  <c r="K1072" i="9"/>
  <c r="K1073" i="9"/>
  <c r="K1074"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5" i="9"/>
  <c r="K1106" i="9"/>
  <c r="K1107" i="9"/>
  <c r="K1108" i="9"/>
  <c r="K1109" i="9"/>
  <c r="K1110" i="9"/>
  <c r="K1111" i="9"/>
  <c r="K1112" i="9"/>
  <c r="K1113" i="9"/>
  <c r="K1114" i="9"/>
  <c r="K1115" i="9"/>
  <c r="K1116" i="9"/>
  <c r="K1117" i="9"/>
  <c r="K1118" i="9"/>
  <c r="K1119" i="9"/>
  <c r="K1120" i="9"/>
  <c r="K1121" i="9"/>
  <c r="K1122" i="9"/>
  <c r="K1123" i="9"/>
  <c r="K1124" i="9"/>
  <c r="K1125" i="9"/>
  <c r="K1126" i="9"/>
  <c r="K1127" i="9"/>
  <c r="K1128" i="9"/>
  <c r="K1129" i="9"/>
  <c r="K1130" i="9"/>
  <c r="K1131" i="9"/>
  <c r="K1132" i="9"/>
  <c r="K1133" i="9"/>
  <c r="K1134" i="9"/>
  <c r="K1135" i="9"/>
  <c r="K1136" i="9"/>
  <c r="K1137" i="9"/>
  <c r="K1138" i="9"/>
  <c r="K1139" i="9"/>
  <c r="K1140" i="9"/>
  <c r="K1141" i="9"/>
  <c r="K1142" i="9"/>
  <c r="K1143" i="9"/>
  <c r="K1144" i="9"/>
  <c r="K1145" i="9"/>
  <c r="K1146" i="9"/>
  <c r="K1147" i="9"/>
  <c r="K1148" i="9"/>
  <c r="K1149" i="9"/>
  <c r="K1150" i="9"/>
  <c r="K1151" i="9"/>
  <c r="K1152" i="9"/>
  <c r="K1153" i="9"/>
  <c r="K1154" i="9"/>
  <c r="K1155" i="9"/>
  <c r="K1156" i="9"/>
  <c r="K1157" i="9"/>
  <c r="K1158" i="9"/>
  <c r="K1159" i="9"/>
  <c r="K1160" i="9"/>
  <c r="K1161" i="9"/>
  <c r="K1162" i="9"/>
  <c r="K1163" i="9"/>
  <c r="K1164" i="9"/>
  <c r="K1165" i="9"/>
  <c r="K1166" i="9"/>
  <c r="K1167" i="9"/>
  <c r="K1168" i="9"/>
  <c r="K1169" i="9"/>
  <c r="K1170" i="9"/>
  <c r="K1171" i="9"/>
  <c r="K1172" i="9"/>
  <c r="K1173" i="9"/>
  <c r="K1174"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1" i="9"/>
  <c r="K1222" i="9"/>
  <c r="K1223" i="9"/>
  <c r="K1224" i="9"/>
  <c r="K1225" i="9"/>
  <c r="K1226" i="9"/>
  <c r="K1227" i="9"/>
  <c r="K1228" i="9"/>
  <c r="K1229" i="9"/>
  <c r="K1230"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1311" i="9"/>
  <c r="K1312" i="9"/>
  <c r="K1313" i="9"/>
  <c r="K1314" i="9"/>
  <c r="K1315"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1368" i="9"/>
  <c r="K1369" i="9"/>
  <c r="K1370" i="9"/>
  <c r="K1371" i="9"/>
  <c r="K1372" i="9"/>
  <c r="K1373" i="9"/>
  <c r="K1374" i="9"/>
  <c r="K1375" i="9"/>
  <c r="K1376" i="9"/>
  <c r="K1377" i="9"/>
  <c r="K1378" i="9"/>
  <c r="K1379" i="9"/>
  <c r="K1380" i="9"/>
  <c r="K1381"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1489" i="9"/>
  <c r="K1490" i="9"/>
  <c r="K1491" i="9"/>
  <c r="K1492" i="9"/>
  <c r="K1493" i="9"/>
  <c r="K1494" i="9"/>
  <c r="K1495" i="9"/>
  <c r="K1496" i="9"/>
  <c r="K1497" i="9"/>
  <c r="K1498" i="9"/>
  <c r="K1499" i="9"/>
  <c r="K1500" i="9"/>
  <c r="K1501" i="9"/>
  <c r="K1502" i="9"/>
  <c r="K1503" i="9"/>
  <c r="K1504" i="9"/>
  <c r="K1505" i="9"/>
  <c r="K1506" i="9"/>
  <c r="K1507" i="9"/>
  <c r="K1508" i="9"/>
  <c r="K1509" i="9"/>
  <c r="K1510" i="9"/>
  <c r="K1511" i="9"/>
  <c r="K1512" i="9"/>
  <c r="K1513" i="9"/>
  <c r="K1514" i="9"/>
  <c r="K1515" i="9"/>
  <c r="K1516" i="9"/>
  <c r="K1517" i="9"/>
  <c r="K1518" i="9"/>
  <c r="K1519" i="9"/>
  <c r="K1520" i="9"/>
  <c r="K1521" i="9"/>
  <c r="K1522" i="9"/>
  <c r="K1523" i="9"/>
  <c r="K1524" i="9"/>
  <c r="K1525" i="9"/>
  <c r="K1526" i="9"/>
  <c r="K1527" i="9"/>
  <c r="K1528" i="9"/>
  <c r="K1529" i="9"/>
  <c r="K1530" i="9"/>
  <c r="K1531" i="9"/>
  <c r="K1532" i="9"/>
  <c r="K1533" i="9"/>
  <c r="K1534" i="9"/>
  <c r="K1535" i="9"/>
  <c r="K1536" i="9"/>
  <c r="K1537" i="9"/>
  <c r="K1538" i="9"/>
  <c r="K1539" i="9"/>
  <c r="K1540" i="9"/>
  <c r="K1541" i="9"/>
  <c r="K1542" i="9"/>
  <c r="K1543" i="9"/>
  <c r="K1544" i="9"/>
  <c r="K1545" i="9"/>
  <c r="K1546" i="9"/>
  <c r="K1547" i="9"/>
  <c r="K1548" i="9"/>
  <c r="K1549" i="9"/>
  <c r="K1550" i="9"/>
  <c r="K1551" i="9"/>
  <c r="K1552" i="9"/>
  <c r="K1553" i="9"/>
  <c r="K1554" i="9"/>
  <c r="K1555" i="9"/>
  <c r="K1556" i="9"/>
  <c r="K1557" i="9"/>
  <c r="K1558" i="9"/>
  <c r="K1559" i="9"/>
  <c r="K1560" i="9"/>
  <c r="K1561" i="9"/>
  <c r="K1562" i="9"/>
  <c r="K1563" i="9"/>
  <c r="K1564" i="9"/>
  <c r="K1565" i="9"/>
  <c r="K1566" i="9"/>
  <c r="K1567" i="9"/>
  <c r="K1568" i="9"/>
  <c r="K1569" i="9"/>
  <c r="K1570" i="9"/>
  <c r="K1571" i="9"/>
  <c r="K1572" i="9"/>
  <c r="K1573" i="9"/>
  <c r="K1574" i="9"/>
  <c r="K1575" i="9"/>
  <c r="K1576" i="9"/>
  <c r="K1577" i="9"/>
  <c r="K1578" i="9"/>
  <c r="K1579" i="9"/>
  <c r="K1580" i="9"/>
  <c r="K1581" i="9"/>
  <c r="K1582" i="9"/>
  <c r="K1583" i="9"/>
  <c r="K1584" i="9"/>
  <c r="K1585" i="9"/>
  <c r="K1586" i="9"/>
  <c r="K1587" i="9"/>
  <c r="K1588" i="9"/>
  <c r="K1589" i="9"/>
  <c r="K1590" i="9"/>
  <c r="K1591" i="9"/>
  <c r="K1592" i="9"/>
  <c r="K1593" i="9"/>
  <c r="K1594" i="9"/>
  <c r="K1595" i="9"/>
  <c r="K1596" i="9"/>
  <c r="K1597" i="9"/>
  <c r="K1598" i="9"/>
  <c r="K1599" i="9"/>
  <c r="K1600" i="9"/>
  <c r="K1601" i="9"/>
  <c r="K1602" i="9"/>
  <c r="K1603" i="9"/>
  <c r="K1604" i="9"/>
  <c r="K1605" i="9"/>
  <c r="K1606" i="9"/>
  <c r="K1607" i="9"/>
  <c r="K1608" i="9"/>
  <c r="K1609" i="9"/>
  <c r="K1610" i="9"/>
  <c r="K1611" i="9"/>
  <c r="K1612" i="9"/>
  <c r="K1613" i="9"/>
  <c r="K1614" i="9"/>
  <c r="K1615" i="9"/>
  <c r="K1616" i="9"/>
  <c r="K1617" i="9"/>
  <c r="K1618" i="9"/>
  <c r="K1619" i="9"/>
  <c r="K1620" i="9"/>
  <c r="K1621" i="9"/>
  <c r="K1622" i="9"/>
  <c r="K1623" i="9"/>
  <c r="K1624" i="9"/>
  <c r="K1625" i="9"/>
  <c r="K1626" i="9"/>
  <c r="K1627" i="9"/>
  <c r="K1628" i="9"/>
  <c r="K1629" i="9"/>
  <c r="K1630" i="9"/>
  <c r="K1631" i="9"/>
  <c r="K1632" i="9"/>
  <c r="K1633" i="9"/>
  <c r="K1634" i="9"/>
  <c r="K1635" i="9"/>
  <c r="K1636" i="9"/>
  <c r="K1637" i="9"/>
  <c r="K1638" i="9"/>
  <c r="K1639" i="9"/>
  <c r="K1640" i="9"/>
  <c r="K1641" i="9"/>
  <c r="K1642" i="9"/>
  <c r="K1643" i="9"/>
  <c r="K1644" i="9"/>
  <c r="K1645" i="9"/>
  <c r="K1646" i="9"/>
  <c r="K1647" i="9"/>
  <c r="K1648" i="9"/>
  <c r="K1649" i="9"/>
  <c r="K1650" i="9"/>
  <c r="K1651" i="9"/>
  <c r="K1652" i="9"/>
  <c r="K1653" i="9"/>
  <c r="K1654" i="9"/>
  <c r="K1655" i="9"/>
  <c r="K1656" i="9"/>
  <c r="K1657" i="9"/>
  <c r="K1658" i="9"/>
  <c r="K1659" i="9"/>
  <c r="K1660" i="9"/>
  <c r="K1661" i="9"/>
  <c r="K1662" i="9"/>
  <c r="K1663" i="9"/>
  <c r="K1664" i="9"/>
  <c r="K1665" i="9"/>
  <c r="K1666" i="9"/>
  <c r="K1667" i="9"/>
  <c r="K1668" i="9"/>
  <c r="K1669" i="9"/>
  <c r="K1670" i="9"/>
  <c r="K1671" i="9"/>
  <c r="K1672" i="9"/>
  <c r="K1673" i="9"/>
  <c r="K1674" i="9"/>
  <c r="K1675" i="9"/>
  <c r="K1676" i="9"/>
  <c r="K1677" i="9"/>
  <c r="K1678" i="9"/>
  <c r="K1679" i="9"/>
  <c r="K1680" i="9"/>
  <c r="K1681" i="9"/>
  <c r="K1682" i="9"/>
  <c r="K1683" i="9"/>
  <c r="K1684" i="9"/>
  <c r="K1685" i="9"/>
  <c r="K1686" i="9"/>
  <c r="K1687" i="9"/>
  <c r="K1688" i="9"/>
  <c r="K1689" i="9"/>
  <c r="K1690" i="9"/>
  <c r="K1691" i="9"/>
  <c r="K1692" i="9"/>
  <c r="K1693" i="9"/>
  <c r="K1694" i="9"/>
  <c r="K1695" i="9"/>
  <c r="K1696" i="9"/>
  <c r="K1697" i="9"/>
  <c r="K1698" i="9"/>
  <c r="K1699" i="9"/>
  <c r="K1700" i="9"/>
  <c r="K1701" i="9"/>
  <c r="K1702" i="9"/>
  <c r="K1703" i="9"/>
  <c r="K1704" i="9"/>
  <c r="K1705" i="9"/>
  <c r="K1706" i="9"/>
  <c r="K1707" i="9"/>
  <c r="K1708" i="9"/>
  <c r="K1709" i="9"/>
  <c r="K1710" i="9"/>
  <c r="K1711" i="9"/>
  <c r="K1712" i="9"/>
  <c r="K1713" i="9"/>
  <c r="K1714" i="9"/>
  <c r="K1715" i="9"/>
  <c r="K1716" i="9"/>
  <c r="K1717" i="9"/>
  <c r="K1718" i="9"/>
  <c r="K1719" i="9"/>
  <c r="K1720" i="9"/>
  <c r="K1721" i="9"/>
  <c r="K1722" i="9"/>
  <c r="K1723" i="9"/>
  <c r="K1724" i="9"/>
  <c r="K1725" i="9"/>
  <c r="K1726" i="9"/>
  <c r="K1727" i="9"/>
  <c r="K1728" i="9"/>
  <c r="K1729" i="9"/>
  <c r="K1730" i="9"/>
  <c r="K1731" i="9"/>
  <c r="K1732" i="9"/>
  <c r="K1733" i="9"/>
  <c r="K1734" i="9"/>
  <c r="K1735" i="9"/>
  <c r="K1736" i="9"/>
  <c r="K1737" i="9"/>
  <c r="K1738" i="9"/>
  <c r="K1739" i="9"/>
  <c r="K1740" i="9"/>
  <c r="K1741" i="9"/>
  <c r="K1742" i="9"/>
  <c r="K1743" i="9"/>
  <c r="K1744" i="9"/>
  <c r="K1745" i="9"/>
  <c r="K1746" i="9"/>
  <c r="K1747" i="9"/>
  <c r="K1748" i="9"/>
  <c r="K1749" i="9"/>
  <c r="K1750" i="9"/>
  <c r="K1751" i="9"/>
  <c r="K1752" i="9"/>
  <c r="K1753" i="9"/>
  <c r="K1754" i="9"/>
  <c r="K1755" i="9"/>
  <c r="K1756" i="9"/>
  <c r="K1757" i="9"/>
  <c r="K1758" i="9"/>
  <c r="K1759" i="9"/>
  <c r="K1760" i="9"/>
  <c r="K1761" i="9"/>
  <c r="K1762" i="9"/>
  <c r="K1763" i="9"/>
  <c r="K1764" i="9"/>
  <c r="K1765" i="9"/>
  <c r="K1766" i="9"/>
  <c r="K1767" i="9"/>
  <c r="K1768" i="9"/>
  <c r="K1769" i="9"/>
  <c r="K1770" i="9"/>
  <c r="K1771" i="9"/>
  <c r="K1772" i="9"/>
  <c r="K1773" i="9"/>
  <c r="K1774" i="9"/>
  <c r="K1775" i="9"/>
  <c r="K1776" i="9"/>
  <c r="K1777" i="9"/>
  <c r="K1778" i="9"/>
  <c r="K1779" i="9"/>
  <c r="K1780" i="9"/>
  <c r="K1781" i="9"/>
  <c r="K1782" i="9"/>
  <c r="K1783" i="9"/>
  <c r="K1784" i="9"/>
  <c r="K1785" i="9"/>
  <c r="K1786" i="9"/>
  <c r="K1787" i="9"/>
  <c r="K1788" i="9"/>
  <c r="K1789" i="9"/>
  <c r="K1790" i="9"/>
  <c r="K1791" i="9"/>
  <c r="K1792" i="9"/>
  <c r="K1793" i="9"/>
  <c r="K1794" i="9"/>
  <c r="K1795" i="9"/>
  <c r="K1796" i="9"/>
  <c r="K1797" i="9"/>
  <c r="K1798" i="9"/>
  <c r="K1799" i="9"/>
  <c r="K1800" i="9"/>
  <c r="K1801" i="9"/>
  <c r="K1802" i="9"/>
  <c r="K1803" i="9"/>
  <c r="K1804" i="9"/>
  <c r="K1805" i="9"/>
  <c r="K1806" i="9"/>
  <c r="K1807" i="9"/>
  <c r="K1808" i="9"/>
  <c r="K1809" i="9"/>
  <c r="K1810" i="9"/>
  <c r="K1811" i="9"/>
  <c r="K1812" i="9"/>
  <c r="K1813" i="9"/>
  <c r="K1814" i="9"/>
  <c r="K1815" i="9"/>
  <c r="K1816" i="9"/>
  <c r="K1817" i="9"/>
  <c r="K1818" i="9"/>
  <c r="K1819" i="9"/>
  <c r="K1820" i="9"/>
  <c r="K1821" i="9"/>
  <c r="K1822" i="9"/>
  <c r="K1823" i="9"/>
  <c r="K1824" i="9"/>
  <c r="K1825" i="9"/>
  <c r="K1826" i="9"/>
  <c r="K1827" i="9"/>
  <c r="K1828" i="9"/>
  <c r="K1829" i="9"/>
  <c r="K1830" i="9"/>
  <c r="K1831" i="9"/>
  <c r="K1832" i="9"/>
  <c r="K1833" i="9"/>
  <c r="K1834" i="9"/>
  <c r="K1835" i="9"/>
  <c r="K1836" i="9"/>
  <c r="K1837" i="9"/>
  <c r="K1838" i="9"/>
  <c r="K1839" i="9"/>
  <c r="K1840" i="9"/>
  <c r="K1841" i="9"/>
  <c r="K1842" i="9"/>
  <c r="K1843" i="9"/>
  <c r="K1844" i="9"/>
  <c r="K1845" i="9"/>
  <c r="K1846" i="9"/>
  <c r="K1847" i="9"/>
  <c r="K1848" i="9"/>
  <c r="K1849" i="9"/>
  <c r="K1850" i="9"/>
  <c r="K1851" i="9"/>
  <c r="K1852" i="9"/>
  <c r="K1853" i="9"/>
  <c r="K1854" i="9"/>
  <c r="K1855" i="9"/>
  <c r="K1856" i="9"/>
  <c r="K1857" i="9"/>
  <c r="K1858" i="9"/>
  <c r="K1859" i="9"/>
  <c r="K1860" i="9"/>
  <c r="K1861" i="9"/>
  <c r="K1862" i="9"/>
  <c r="K1863" i="9"/>
  <c r="K1864" i="9"/>
  <c r="K1865" i="9"/>
  <c r="K1866" i="9"/>
  <c r="K1867" i="9"/>
  <c r="K1868" i="9"/>
  <c r="K1869" i="9"/>
  <c r="K1870" i="9"/>
  <c r="K1871" i="9"/>
  <c r="K1872" i="9"/>
  <c r="K1873" i="9"/>
  <c r="K1874" i="9"/>
  <c r="K1875" i="9"/>
  <c r="K1876" i="9"/>
  <c r="K1877" i="9"/>
  <c r="K1878" i="9"/>
  <c r="K1879" i="9"/>
  <c r="K1880" i="9"/>
  <c r="K1881" i="9"/>
  <c r="K1882" i="9"/>
  <c r="K1883" i="9"/>
  <c r="K1884" i="9"/>
  <c r="K1885" i="9"/>
  <c r="K1886" i="9"/>
  <c r="K1887" i="9"/>
  <c r="K1888" i="9"/>
  <c r="K1889" i="9"/>
  <c r="K1890" i="9"/>
  <c r="K1891" i="9"/>
  <c r="K1892" i="9"/>
  <c r="K1893" i="9"/>
  <c r="K1894" i="9"/>
  <c r="K1895" i="9"/>
  <c r="K1896" i="9"/>
  <c r="K1897" i="9"/>
  <c r="K1898" i="9"/>
  <c r="K1899" i="9"/>
  <c r="K1900" i="9"/>
  <c r="K1901" i="9"/>
  <c r="K1902" i="9"/>
  <c r="K1903" i="9"/>
  <c r="K1904" i="9"/>
  <c r="K1905" i="9"/>
  <c r="K1906" i="9"/>
  <c r="K1907" i="9"/>
  <c r="K1908" i="9"/>
  <c r="K1909" i="9"/>
  <c r="K1910" i="9"/>
  <c r="K1911" i="9"/>
  <c r="K1912" i="9"/>
  <c r="K1913" i="9"/>
  <c r="K1914" i="9"/>
  <c r="K1915" i="9"/>
  <c r="K1916" i="9"/>
  <c r="K1917" i="9"/>
  <c r="K1918" i="9"/>
  <c r="K1919" i="9"/>
  <c r="K1920" i="9"/>
  <c r="K1921" i="9"/>
  <c r="K1922" i="9"/>
  <c r="K1923" i="9"/>
  <c r="K1924" i="9"/>
  <c r="K1925" i="9"/>
  <c r="K1926" i="9"/>
  <c r="K1927" i="9"/>
  <c r="K1928" i="9"/>
  <c r="K1929" i="9"/>
  <c r="K1930" i="9"/>
  <c r="K1931" i="9"/>
  <c r="K1932" i="9"/>
  <c r="K1933" i="9"/>
  <c r="K1934" i="9"/>
  <c r="K1935" i="9"/>
  <c r="K1936" i="9"/>
  <c r="K1937" i="9"/>
  <c r="K1938" i="9"/>
  <c r="K1939" i="9"/>
  <c r="K1940" i="9"/>
  <c r="K1941" i="9"/>
  <c r="K1942" i="9"/>
  <c r="K1943" i="9"/>
  <c r="K1944" i="9"/>
  <c r="K1945" i="9"/>
  <c r="K1946" i="9"/>
  <c r="K1947" i="9"/>
  <c r="K1948" i="9"/>
  <c r="K1949" i="9"/>
  <c r="K1950" i="9"/>
  <c r="K1951" i="9"/>
  <c r="K1952" i="9"/>
  <c r="K1953" i="9"/>
  <c r="K1954" i="9"/>
  <c r="K1955" i="9"/>
  <c r="K1956" i="9"/>
  <c r="K1957" i="9"/>
  <c r="K1958" i="9"/>
  <c r="K1959" i="9"/>
  <c r="K1960" i="9"/>
  <c r="K1961" i="9"/>
  <c r="K1962" i="9"/>
  <c r="K1963" i="9"/>
  <c r="K1964" i="9"/>
  <c r="K1965" i="9"/>
  <c r="K1966" i="9"/>
  <c r="K1967" i="9"/>
  <c r="K1968" i="9"/>
  <c r="K1969" i="9"/>
  <c r="K1970" i="9"/>
  <c r="K1971" i="9"/>
  <c r="K1972" i="9"/>
  <c r="K1973" i="9"/>
  <c r="K1974" i="9"/>
  <c r="K1975" i="9"/>
  <c r="K1976" i="9"/>
  <c r="K1977" i="9"/>
  <c r="K1978" i="9"/>
  <c r="K1979" i="9"/>
  <c r="K1980" i="9"/>
  <c r="K1981" i="9"/>
  <c r="K1982" i="9"/>
  <c r="K1983" i="9"/>
  <c r="K1984" i="9"/>
  <c r="K1985" i="9"/>
  <c r="K1986" i="9"/>
  <c r="K1987" i="9"/>
  <c r="K1988" i="9"/>
  <c r="K1989" i="9"/>
  <c r="K1990" i="9"/>
  <c r="K1991" i="9"/>
  <c r="K1992" i="9"/>
  <c r="K1993" i="9"/>
  <c r="K1994" i="9"/>
  <c r="K1995" i="9"/>
  <c r="K1996" i="9"/>
  <c r="K1997" i="9"/>
  <c r="K1998" i="9"/>
  <c r="K1999" i="9"/>
  <c r="K2000" i="9"/>
  <c r="K2001" i="9"/>
  <c r="K2002" i="9"/>
  <c r="K2003" i="9"/>
  <c r="K2004" i="9"/>
  <c r="K2005" i="9"/>
  <c r="K2006" i="9"/>
  <c r="K2007" i="9"/>
  <c r="K2008" i="9"/>
  <c r="K2009" i="9"/>
  <c r="K2010" i="9"/>
  <c r="K2011" i="9"/>
  <c r="K2012" i="9"/>
  <c r="K2013" i="9"/>
  <c r="K2014" i="9"/>
  <c r="K2015" i="9"/>
  <c r="K2016" i="9"/>
  <c r="K2017" i="9"/>
  <c r="K2018" i="9"/>
  <c r="K2019" i="9"/>
  <c r="K2020" i="9"/>
  <c r="K2021" i="9"/>
  <c r="K2022" i="9"/>
  <c r="K2023" i="9"/>
  <c r="K2024" i="9"/>
  <c r="K2025" i="9"/>
  <c r="K2026" i="9"/>
  <c r="K2027" i="9"/>
  <c r="K2028" i="9"/>
  <c r="K2029" i="9"/>
  <c r="K2030" i="9"/>
  <c r="K2031" i="9"/>
  <c r="K2032" i="9"/>
  <c r="K2033" i="9"/>
  <c r="K2034" i="9"/>
  <c r="K2035" i="9"/>
  <c r="K2036" i="9"/>
  <c r="K2037" i="9"/>
  <c r="K2038" i="9"/>
  <c r="K2039" i="9"/>
  <c r="K2040" i="9"/>
  <c r="K2041" i="9"/>
  <c r="K2042" i="9"/>
  <c r="K2043" i="9"/>
  <c r="K2044" i="9"/>
  <c r="K2045" i="9"/>
  <c r="K2046" i="9"/>
  <c r="K2047" i="9"/>
  <c r="K2048" i="9"/>
  <c r="K2049" i="9"/>
  <c r="K2050" i="9"/>
  <c r="K2051" i="9"/>
  <c r="K2052" i="9"/>
  <c r="K2053" i="9"/>
  <c r="K2054" i="9"/>
  <c r="K2055" i="9"/>
  <c r="K2056" i="9"/>
  <c r="K2057" i="9"/>
  <c r="K2058" i="9"/>
  <c r="K2059" i="9"/>
  <c r="K2060" i="9"/>
  <c r="K2061" i="9"/>
  <c r="K2062" i="9"/>
  <c r="K2063" i="9"/>
  <c r="K2064" i="9"/>
  <c r="K2065" i="9"/>
  <c r="K2066" i="9"/>
  <c r="K2067" i="9"/>
  <c r="K2068" i="9"/>
  <c r="K2069" i="9"/>
  <c r="K2070" i="9"/>
  <c r="K2071" i="9"/>
  <c r="K2072" i="9"/>
  <c r="K2073" i="9"/>
  <c r="K2074" i="9"/>
  <c r="K2075" i="9"/>
  <c r="K2076" i="9"/>
  <c r="K2077" i="9"/>
  <c r="K2078" i="9"/>
  <c r="K2079" i="9"/>
  <c r="K2080" i="9"/>
  <c r="K2081" i="9"/>
  <c r="K2082" i="9"/>
  <c r="K2083" i="9"/>
  <c r="K2084" i="9"/>
  <c r="K2085" i="9"/>
  <c r="K2086" i="9"/>
  <c r="K2087" i="9"/>
  <c r="K2088" i="9"/>
  <c r="K2089" i="9"/>
  <c r="K2090" i="9"/>
  <c r="K2091" i="9"/>
  <c r="K2092" i="9"/>
  <c r="K2093" i="9"/>
  <c r="K2094" i="9"/>
  <c r="K2095" i="9"/>
  <c r="K2096" i="9"/>
  <c r="K2097" i="9"/>
  <c r="K2098" i="9"/>
  <c r="K2099" i="9"/>
  <c r="K2100" i="9"/>
  <c r="K2101" i="9"/>
  <c r="K2102" i="9"/>
  <c r="K2103" i="9"/>
  <c r="K2104" i="9"/>
  <c r="K2105" i="9"/>
  <c r="K2106" i="9"/>
  <c r="K2107" i="9"/>
  <c r="K2108" i="9"/>
  <c r="K2109" i="9"/>
  <c r="K2110" i="9"/>
  <c r="K2111" i="9"/>
  <c r="K2112" i="9"/>
  <c r="K2113" i="9"/>
  <c r="K2114" i="9"/>
  <c r="K2115" i="9"/>
  <c r="K2116" i="9"/>
  <c r="K2117" i="9"/>
  <c r="K2118" i="9"/>
  <c r="K2119" i="9"/>
  <c r="K2120" i="9"/>
  <c r="K2121" i="9"/>
  <c r="K2122" i="9"/>
  <c r="K2123" i="9"/>
  <c r="K2124" i="9"/>
  <c r="K2125" i="9"/>
  <c r="K2126" i="9"/>
  <c r="K2127" i="9"/>
  <c r="K2128" i="9"/>
  <c r="K2129" i="9"/>
  <c r="K2130" i="9"/>
  <c r="K2131" i="9"/>
  <c r="K2132" i="9"/>
  <c r="K2133" i="9"/>
  <c r="K2134" i="9"/>
  <c r="K2135" i="9"/>
  <c r="K2136" i="9"/>
  <c r="K2137" i="9"/>
  <c r="K2138" i="9"/>
  <c r="K2139" i="9"/>
  <c r="K2140" i="9"/>
  <c r="K2141" i="9"/>
  <c r="K2142" i="9"/>
  <c r="K2143" i="9"/>
  <c r="K2144" i="9"/>
  <c r="K2145" i="9"/>
  <c r="K2146" i="9"/>
  <c r="K2147" i="9"/>
  <c r="K2148" i="9"/>
  <c r="K2149" i="9"/>
  <c r="K2150" i="9"/>
  <c r="K2151" i="9"/>
  <c r="K2152" i="9"/>
  <c r="K2153" i="9"/>
  <c r="K2154" i="9"/>
  <c r="K2155" i="9"/>
  <c r="K2156" i="9"/>
  <c r="K2157" i="9"/>
  <c r="K2158" i="9"/>
  <c r="K2159" i="9"/>
  <c r="K2160" i="9"/>
  <c r="K2161" i="9"/>
  <c r="K2162" i="9"/>
  <c r="K2163" i="9"/>
  <c r="K2164" i="9"/>
  <c r="K2165" i="9"/>
  <c r="K2166" i="9"/>
  <c r="K2167" i="9"/>
  <c r="K2168" i="9"/>
  <c r="K2169" i="9"/>
  <c r="K2170" i="9"/>
  <c r="K2171" i="9"/>
  <c r="K2172" i="9"/>
  <c r="K2173" i="9"/>
  <c r="K2174" i="9"/>
  <c r="K2175" i="9"/>
  <c r="K2176" i="9"/>
  <c r="K2177" i="9"/>
  <c r="K2178" i="9"/>
  <c r="K2179" i="9"/>
  <c r="K2180" i="9"/>
  <c r="K2181" i="9"/>
  <c r="K2182" i="9"/>
  <c r="K2183" i="9"/>
  <c r="K2184" i="9"/>
  <c r="K2185" i="9"/>
  <c r="K2186" i="9"/>
  <c r="K2187" i="9"/>
  <c r="K2188" i="9"/>
  <c r="K2189" i="9"/>
  <c r="K2190" i="9"/>
  <c r="K2191" i="9"/>
  <c r="K2192" i="9"/>
  <c r="K2193" i="9"/>
  <c r="K2194" i="9"/>
  <c r="K2195" i="9"/>
  <c r="K2196" i="9"/>
  <c r="K2197" i="9"/>
  <c r="K2198" i="9"/>
  <c r="K2199" i="9"/>
  <c r="K2200" i="9"/>
  <c r="K2201" i="9"/>
  <c r="K2202" i="9"/>
  <c r="K2203" i="9"/>
  <c r="K2204" i="9"/>
  <c r="K2205" i="9"/>
  <c r="K2206" i="9"/>
  <c r="K2207" i="9"/>
  <c r="K2208" i="9"/>
  <c r="K2209" i="9"/>
  <c r="K2210" i="9"/>
  <c r="K2211" i="9"/>
  <c r="K2212" i="9"/>
  <c r="K2213" i="9"/>
  <c r="K2214" i="9"/>
  <c r="K2215" i="9"/>
  <c r="K2216" i="9"/>
  <c r="K2217" i="9"/>
  <c r="K2218" i="9"/>
  <c r="K2219" i="9"/>
  <c r="K2220" i="9"/>
  <c r="K2221" i="9"/>
  <c r="K2222" i="9"/>
  <c r="K2223" i="9"/>
  <c r="K2224" i="9"/>
  <c r="K2225" i="9"/>
  <c r="K2226" i="9"/>
  <c r="K2227" i="9"/>
  <c r="K2228" i="9"/>
  <c r="K2229" i="9"/>
  <c r="K2230" i="9"/>
  <c r="K2231" i="9"/>
  <c r="K2232" i="9"/>
  <c r="K2233" i="9"/>
  <c r="K2234" i="9"/>
  <c r="K2235" i="9"/>
  <c r="K2236" i="9"/>
  <c r="K2237" i="9"/>
  <c r="K2238" i="9"/>
  <c r="K2239" i="9"/>
  <c r="K2240" i="9"/>
  <c r="K2241" i="9"/>
  <c r="K2242" i="9"/>
  <c r="K2243" i="9"/>
  <c r="K2244" i="9"/>
  <c r="K2245" i="9"/>
  <c r="K2246" i="9"/>
  <c r="K2247" i="9"/>
  <c r="K2248" i="9"/>
  <c r="K2249" i="9"/>
  <c r="K2250" i="9"/>
  <c r="K2251" i="9"/>
  <c r="K2252" i="9"/>
  <c r="K2253" i="9"/>
  <c r="K2254" i="9"/>
  <c r="K2255" i="9"/>
  <c r="K2256" i="9"/>
  <c r="K2257" i="9"/>
  <c r="K2258" i="9"/>
  <c r="K2259" i="9"/>
  <c r="K2260" i="9"/>
  <c r="K2261" i="9"/>
  <c r="K2262" i="9"/>
  <c r="K2263" i="9"/>
  <c r="K2264" i="9"/>
  <c r="K2265" i="9"/>
  <c r="K2266" i="9"/>
  <c r="K2267" i="9"/>
  <c r="K2268" i="9"/>
  <c r="K2269" i="9"/>
  <c r="K2270" i="9"/>
  <c r="K2271" i="9"/>
  <c r="K2272" i="9"/>
  <c r="K2273" i="9"/>
  <c r="K2274" i="9"/>
  <c r="K2275" i="9"/>
  <c r="K2276" i="9"/>
  <c r="K2277" i="9"/>
  <c r="K2278" i="9"/>
  <c r="K2279" i="9"/>
  <c r="K2280" i="9"/>
  <c r="K2281" i="9"/>
  <c r="K2282" i="9"/>
  <c r="K2283" i="9"/>
  <c r="K2284" i="9"/>
  <c r="K2285" i="9"/>
  <c r="K2286" i="9"/>
  <c r="K2287" i="9"/>
  <c r="K2288" i="9"/>
  <c r="K2289" i="9"/>
  <c r="K2290" i="9"/>
  <c r="K2291" i="9"/>
  <c r="K2292" i="9"/>
  <c r="K2293" i="9"/>
  <c r="K2294" i="9"/>
  <c r="K2295" i="9"/>
  <c r="K2296" i="9"/>
  <c r="K2297" i="9"/>
  <c r="K2298" i="9"/>
  <c r="K2299" i="9"/>
  <c r="K2300" i="9"/>
  <c r="K2301" i="9"/>
  <c r="K2302" i="9"/>
  <c r="K2303" i="9"/>
  <c r="K2304" i="9"/>
  <c r="K2305" i="9"/>
  <c r="K2306" i="9"/>
  <c r="K2307" i="9"/>
  <c r="K2308" i="9"/>
  <c r="K2309" i="9"/>
  <c r="K2310" i="9"/>
  <c r="K2311" i="9"/>
  <c r="K2312" i="9"/>
  <c r="K2313" i="9"/>
  <c r="K2314" i="9"/>
  <c r="K2315" i="9"/>
  <c r="K2316" i="9"/>
  <c r="K2317" i="9"/>
  <c r="K2318" i="9"/>
  <c r="K2319" i="9"/>
  <c r="K2320" i="9"/>
  <c r="K2321" i="9"/>
  <c r="K2322" i="9"/>
  <c r="K2323" i="9"/>
  <c r="K2324" i="9"/>
  <c r="K2325" i="9"/>
  <c r="K2326" i="9"/>
  <c r="K2327" i="9"/>
  <c r="K2328" i="9"/>
  <c r="K2329" i="9"/>
  <c r="K2330" i="9"/>
  <c r="K2331" i="9"/>
  <c r="K2332" i="9"/>
  <c r="K2333" i="9"/>
  <c r="K2334" i="9"/>
  <c r="K2335" i="9"/>
  <c r="K2336" i="9"/>
  <c r="K2337" i="9"/>
  <c r="K2338" i="9"/>
  <c r="K2339" i="9"/>
  <c r="K2340" i="9"/>
  <c r="K2341" i="9"/>
  <c r="K2342" i="9"/>
  <c r="K2343" i="9"/>
  <c r="K2344" i="9"/>
  <c r="K2345" i="9"/>
  <c r="K2346" i="9"/>
  <c r="K2347" i="9"/>
  <c r="K2348" i="9"/>
  <c r="K2349" i="9"/>
  <c r="K2350" i="9"/>
  <c r="K2351" i="9"/>
  <c r="K2352" i="9"/>
  <c r="K2353" i="9"/>
  <c r="K2354" i="9"/>
  <c r="K2355" i="9"/>
  <c r="K2356" i="9"/>
  <c r="K2357" i="9"/>
  <c r="K2358" i="9"/>
  <c r="K2359" i="9"/>
  <c r="K2360" i="9"/>
  <c r="K2361" i="9"/>
  <c r="K2362" i="9"/>
  <c r="K2363" i="9"/>
  <c r="K2364" i="9"/>
  <c r="K2365" i="9"/>
  <c r="K2366" i="9"/>
  <c r="K2367" i="9"/>
  <c r="K2368" i="9"/>
  <c r="K2369" i="9"/>
  <c r="K2370" i="9"/>
  <c r="K2371" i="9"/>
  <c r="K2372" i="9"/>
  <c r="K2373" i="9"/>
  <c r="K2374" i="9"/>
  <c r="K2375" i="9"/>
  <c r="K2376" i="9"/>
  <c r="K2377" i="9"/>
  <c r="K2378" i="9"/>
  <c r="K2379" i="9"/>
  <c r="K2380" i="9"/>
  <c r="K2381" i="9"/>
  <c r="K2382" i="9"/>
  <c r="K2383" i="9"/>
  <c r="K2384" i="9"/>
  <c r="K2385" i="9"/>
  <c r="K2386" i="9"/>
  <c r="K2387" i="9"/>
  <c r="K2388" i="9"/>
  <c r="K2389" i="9"/>
  <c r="K2390" i="9"/>
  <c r="K2391" i="9"/>
  <c r="K2392" i="9"/>
  <c r="K2393" i="9"/>
  <c r="K2394" i="9"/>
  <c r="K2395" i="9"/>
  <c r="K2396" i="9"/>
  <c r="K2397" i="9"/>
  <c r="K2398" i="9"/>
  <c r="K2399" i="9"/>
  <c r="K2400" i="9"/>
  <c r="K2401" i="9"/>
  <c r="K2402" i="9"/>
  <c r="K2403" i="9"/>
  <c r="K2404" i="9"/>
  <c r="K2405" i="9"/>
  <c r="K2406" i="9"/>
  <c r="K2407" i="9"/>
  <c r="K2408" i="9"/>
  <c r="K2409" i="9"/>
  <c r="K2410" i="9"/>
  <c r="K2411" i="9"/>
  <c r="K2412" i="9"/>
  <c r="K2413" i="9"/>
  <c r="K2414" i="9"/>
  <c r="K2415" i="9"/>
  <c r="K2416" i="9"/>
  <c r="K2417" i="9"/>
  <c r="K2418" i="9"/>
  <c r="K2419" i="9"/>
  <c r="K2420" i="9"/>
  <c r="K2421" i="9"/>
  <c r="K2422" i="9"/>
  <c r="K2423" i="9"/>
  <c r="K2424" i="9"/>
  <c r="K2425" i="9"/>
  <c r="K2426" i="9"/>
  <c r="K2427" i="9"/>
  <c r="K2428" i="9"/>
  <c r="K2429" i="9"/>
  <c r="K2430" i="9"/>
  <c r="K2431" i="9"/>
  <c r="K2432" i="9"/>
  <c r="K2433" i="9"/>
  <c r="K2434" i="9"/>
  <c r="K2435" i="9"/>
  <c r="K2436" i="9"/>
  <c r="K2437" i="9"/>
  <c r="K2438" i="9"/>
  <c r="K2439" i="9"/>
  <c r="K2440" i="9"/>
  <c r="K2441" i="9"/>
  <c r="K2442" i="9"/>
  <c r="K2443" i="9"/>
  <c r="K2444" i="9"/>
  <c r="K2445" i="9"/>
  <c r="K2446" i="9"/>
  <c r="K2447" i="9"/>
  <c r="K2448" i="9"/>
  <c r="K2449" i="9"/>
  <c r="K2450" i="9"/>
  <c r="K2451" i="9"/>
  <c r="K2452" i="9"/>
  <c r="K2453" i="9"/>
  <c r="K2454" i="9"/>
  <c r="K2455" i="9"/>
  <c r="K2456" i="9"/>
  <c r="K2457" i="9"/>
  <c r="K2458" i="9"/>
  <c r="K2459" i="9"/>
  <c r="K2460" i="9"/>
  <c r="K2461" i="9"/>
  <c r="K2462" i="9"/>
  <c r="K2463" i="9"/>
  <c r="K2464" i="9"/>
  <c r="K2465" i="9"/>
  <c r="K2466" i="9"/>
  <c r="K2467" i="9"/>
  <c r="K2468" i="9"/>
  <c r="K2469" i="9"/>
  <c r="K2470" i="9"/>
  <c r="K2471" i="9"/>
  <c r="K2472" i="9"/>
  <c r="K2" i="9"/>
  <c r="J3" i="9"/>
  <c r="A3" i="9" s="1"/>
  <c r="J4" i="9"/>
  <c r="A4" i="9" s="1"/>
  <c r="J5" i="9"/>
  <c r="A5" i="9" s="1"/>
  <c r="J6" i="9"/>
  <c r="A6" i="9" s="1"/>
  <c r="J7" i="9"/>
  <c r="A7" i="9" s="1"/>
  <c r="J8" i="9"/>
  <c r="A8" i="9" s="1"/>
  <c r="J9" i="9"/>
  <c r="A9" i="9" s="1"/>
  <c r="J10" i="9"/>
  <c r="A10" i="9" s="1"/>
  <c r="J11" i="9"/>
  <c r="A11" i="9" s="1"/>
  <c r="J12" i="9"/>
  <c r="A12" i="9" s="1"/>
  <c r="J13" i="9"/>
  <c r="A13" i="9" s="1"/>
  <c r="J14" i="9"/>
  <c r="A14" i="9" s="1"/>
  <c r="J15" i="9"/>
  <c r="A15" i="9" s="1"/>
  <c r="J16" i="9"/>
  <c r="A16" i="9" s="1"/>
  <c r="J17" i="9"/>
  <c r="A17" i="9" s="1"/>
  <c r="J18" i="9"/>
  <c r="A18" i="9" s="1"/>
  <c r="J19" i="9"/>
  <c r="A19" i="9" s="1"/>
  <c r="J20" i="9"/>
  <c r="A20" i="9" s="1"/>
  <c r="J21" i="9"/>
  <c r="A21" i="9" s="1"/>
  <c r="J22" i="9"/>
  <c r="A22" i="9" s="1"/>
  <c r="J23" i="9"/>
  <c r="A23" i="9" s="1"/>
  <c r="J24" i="9"/>
  <c r="A24" i="9" s="1"/>
  <c r="J25" i="9"/>
  <c r="A25" i="9" s="1"/>
  <c r="J26" i="9"/>
  <c r="A26" i="9" s="1"/>
  <c r="J27" i="9"/>
  <c r="A27" i="9" s="1"/>
  <c r="J28" i="9"/>
  <c r="A28" i="9" s="1"/>
  <c r="J29" i="9"/>
  <c r="A29" i="9" s="1"/>
  <c r="J30" i="9"/>
  <c r="A30" i="9" s="1"/>
  <c r="J31" i="9"/>
  <c r="A31" i="9" s="1"/>
  <c r="J32" i="9"/>
  <c r="A32" i="9" s="1"/>
  <c r="J33" i="9"/>
  <c r="A33" i="9" s="1"/>
  <c r="J34" i="9"/>
  <c r="A34" i="9" s="1"/>
  <c r="J35" i="9"/>
  <c r="A35" i="9" s="1"/>
  <c r="J36" i="9"/>
  <c r="A36" i="9" s="1"/>
  <c r="J37" i="9"/>
  <c r="A37" i="9" s="1"/>
  <c r="J38" i="9"/>
  <c r="A38" i="9" s="1"/>
  <c r="J39" i="9"/>
  <c r="A39" i="9" s="1"/>
  <c r="J40" i="9"/>
  <c r="A40" i="9" s="1"/>
  <c r="J41" i="9"/>
  <c r="A41" i="9" s="1"/>
  <c r="J42" i="9"/>
  <c r="A42" i="9" s="1"/>
  <c r="J43" i="9"/>
  <c r="A43" i="9" s="1"/>
  <c r="J44" i="9"/>
  <c r="A44" i="9" s="1"/>
  <c r="J45" i="9"/>
  <c r="A45" i="9" s="1"/>
  <c r="J46" i="9"/>
  <c r="A46" i="9" s="1"/>
  <c r="J47" i="9"/>
  <c r="A47" i="9" s="1"/>
  <c r="J48" i="9"/>
  <c r="A48" i="9" s="1"/>
  <c r="J49" i="9"/>
  <c r="A49" i="9" s="1"/>
  <c r="J50" i="9"/>
  <c r="A50" i="9" s="1"/>
  <c r="J51" i="9"/>
  <c r="A51" i="9" s="1"/>
  <c r="J52" i="9"/>
  <c r="A52" i="9" s="1"/>
  <c r="J53" i="9"/>
  <c r="A53" i="9" s="1"/>
  <c r="J54" i="9"/>
  <c r="A54" i="9" s="1"/>
  <c r="J55" i="9"/>
  <c r="A55" i="9" s="1"/>
  <c r="J56" i="9"/>
  <c r="A56" i="9" s="1"/>
  <c r="J57" i="9"/>
  <c r="A57" i="9" s="1"/>
  <c r="J58" i="9"/>
  <c r="A58" i="9" s="1"/>
  <c r="J59" i="9"/>
  <c r="A59" i="9" s="1"/>
  <c r="J60" i="9"/>
  <c r="A60" i="9" s="1"/>
  <c r="J61" i="9"/>
  <c r="A61" i="9" s="1"/>
  <c r="J62" i="9"/>
  <c r="A62" i="9" s="1"/>
  <c r="J63" i="9"/>
  <c r="A63" i="9" s="1"/>
  <c r="J64" i="9"/>
  <c r="A64" i="9" s="1"/>
  <c r="J65" i="9"/>
  <c r="A65" i="9" s="1"/>
  <c r="J66" i="9"/>
  <c r="A66" i="9" s="1"/>
  <c r="J67" i="9"/>
  <c r="A67" i="9" s="1"/>
  <c r="J68" i="9"/>
  <c r="A68" i="9" s="1"/>
  <c r="J69" i="9"/>
  <c r="A69" i="9" s="1"/>
  <c r="J70" i="9"/>
  <c r="A70" i="9" s="1"/>
  <c r="J71" i="9"/>
  <c r="A71" i="9" s="1"/>
  <c r="J72" i="9"/>
  <c r="A72" i="9" s="1"/>
  <c r="J73" i="9"/>
  <c r="A73" i="9" s="1"/>
  <c r="J74" i="9"/>
  <c r="A74" i="9" s="1"/>
  <c r="J75" i="9"/>
  <c r="A75" i="9" s="1"/>
  <c r="J76" i="9"/>
  <c r="A76" i="9" s="1"/>
  <c r="J77" i="9"/>
  <c r="A77" i="9" s="1"/>
  <c r="J78" i="9"/>
  <c r="A78" i="9" s="1"/>
  <c r="J79" i="9"/>
  <c r="A79" i="9" s="1"/>
  <c r="J80" i="9"/>
  <c r="A80" i="9" s="1"/>
  <c r="J81" i="9"/>
  <c r="A81" i="9" s="1"/>
  <c r="J82" i="9"/>
  <c r="A82" i="9" s="1"/>
  <c r="J83" i="9"/>
  <c r="A83" i="9" s="1"/>
  <c r="J84" i="9"/>
  <c r="A84" i="9" s="1"/>
  <c r="J85" i="9"/>
  <c r="A85" i="9" s="1"/>
  <c r="J86" i="9"/>
  <c r="A86" i="9" s="1"/>
  <c r="J87" i="9"/>
  <c r="A87" i="9" s="1"/>
  <c r="J88" i="9"/>
  <c r="A88" i="9" s="1"/>
  <c r="J89" i="9"/>
  <c r="A89" i="9" s="1"/>
  <c r="J90" i="9"/>
  <c r="A90" i="9" s="1"/>
  <c r="J91" i="9"/>
  <c r="A91" i="9" s="1"/>
  <c r="J92" i="9"/>
  <c r="A92" i="9" s="1"/>
  <c r="J93" i="9"/>
  <c r="A93" i="9" s="1"/>
  <c r="J94" i="9"/>
  <c r="A94" i="9" s="1"/>
  <c r="J95" i="9"/>
  <c r="A95" i="9" s="1"/>
  <c r="J96" i="9"/>
  <c r="A96" i="9" s="1"/>
  <c r="J97" i="9"/>
  <c r="A97" i="9" s="1"/>
  <c r="J98" i="9"/>
  <c r="A98" i="9" s="1"/>
  <c r="J99" i="9"/>
  <c r="A99" i="9" s="1"/>
  <c r="J100" i="9"/>
  <c r="A100" i="9" s="1"/>
  <c r="J101" i="9"/>
  <c r="A101" i="9" s="1"/>
  <c r="J102" i="9"/>
  <c r="A102" i="9" s="1"/>
  <c r="J103" i="9"/>
  <c r="A103" i="9" s="1"/>
  <c r="J104" i="9"/>
  <c r="A104" i="9" s="1"/>
  <c r="J105" i="9"/>
  <c r="A105" i="9" s="1"/>
  <c r="J106" i="9"/>
  <c r="A106" i="9" s="1"/>
  <c r="J107" i="9"/>
  <c r="A107" i="9" s="1"/>
  <c r="J108" i="9"/>
  <c r="A108" i="9" s="1"/>
  <c r="J109" i="9"/>
  <c r="A109" i="9" s="1"/>
  <c r="J110" i="9"/>
  <c r="A110" i="9" s="1"/>
  <c r="J111" i="9"/>
  <c r="A111" i="9" s="1"/>
  <c r="J112" i="9"/>
  <c r="A112" i="9" s="1"/>
  <c r="J113" i="9"/>
  <c r="A113" i="9" s="1"/>
  <c r="J114" i="9"/>
  <c r="A114" i="9" s="1"/>
  <c r="J115" i="9"/>
  <c r="A115" i="9" s="1"/>
  <c r="J116" i="9"/>
  <c r="A116" i="9" s="1"/>
  <c r="J117" i="9"/>
  <c r="A117" i="9" s="1"/>
  <c r="J118" i="9"/>
  <c r="A118" i="9" s="1"/>
  <c r="J119" i="9"/>
  <c r="A119" i="9" s="1"/>
  <c r="J120" i="9"/>
  <c r="A120" i="9" s="1"/>
  <c r="J121" i="9"/>
  <c r="A121" i="9" s="1"/>
  <c r="J122" i="9"/>
  <c r="A122" i="9" s="1"/>
  <c r="J123" i="9"/>
  <c r="A123" i="9" s="1"/>
  <c r="J124" i="9"/>
  <c r="A124" i="9" s="1"/>
  <c r="J125" i="9"/>
  <c r="A125" i="9" s="1"/>
  <c r="J126" i="9"/>
  <c r="A126" i="9" s="1"/>
  <c r="J127" i="9"/>
  <c r="A127" i="9" s="1"/>
  <c r="J128" i="9"/>
  <c r="A128" i="9" s="1"/>
  <c r="J129" i="9"/>
  <c r="A129" i="9" s="1"/>
  <c r="J130" i="9"/>
  <c r="A130" i="9" s="1"/>
  <c r="J131" i="9"/>
  <c r="A131" i="9" s="1"/>
  <c r="J132" i="9"/>
  <c r="A132" i="9" s="1"/>
  <c r="J133" i="9"/>
  <c r="A133" i="9" s="1"/>
  <c r="J134" i="9"/>
  <c r="A134" i="9" s="1"/>
  <c r="J135" i="9"/>
  <c r="A135" i="9" s="1"/>
  <c r="J136" i="9"/>
  <c r="A136" i="9" s="1"/>
  <c r="J137" i="9"/>
  <c r="A137" i="9" s="1"/>
  <c r="J138" i="9"/>
  <c r="A138" i="9" s="1"/>
  <c r="J139" i="9"/>
  <c r="A139" i="9" s="1"/>
  <c r="J140" i="9"/>
  <c r="A140" i="9" s="1"/>
  <c r="J141" i="9"/>
  <c r="A141" i="9" s="1"/>
  <c r="J142" i="9"/>
  <c r="A142" i="9" s="1"/>
  <c r="J143" i="9"/>
  <c r="A143" i="9" s="1"/>
  <c r="J144" i="9"/>
  <c r="A144" i="9" s="1"/>
  <c r="J145" i="9"/>
  <c r="A145" i="9" s="1"/>
  <c r="J146" i="9"/>
  <c r="A146" i="9" s="1"/>
  <c r="J147" i="9"/>
  <c r="A147" i="9" s="1"/>
  <c r="J148" i="9"/>
  <c r="A148" i="9" s="1"/>
  <c r="J149" i="9"/>
  <c r="A149" i="9" s="1"/>
  <c r="J150" i="9"/>
  <c r="A150" i="9" s="1"/>
  <c r="J151" i="9"/>
  <c r="A151" i="9" s="1"/>
  <c r="J152" i="9"/>
  <c r="A152" i="9" s="1"/>
  <c r="J153" i="9"/>
  <c r="A153" i="9" s="1"/>
  <c r="J154" i="9"/>
  <c r="A154" i="9" s="1"/>
  <c r="J155" i="9"/>
  <c r="A155" i="9" s="1"/>
  <c r="J156" i="9"/>
  <c r="A156" i="9" s="1"/>
  <c r="J157" i="9"/>
  <c r="A157" i="9" s="1"/>
  <c r="J158" i="9"/>
  <c r="A158" i="9" s="1"/>
  <c r="J159" i="9"/>
  <c r="A159" i="9" s="1"/>
  <c r="J160" i="9"/>
  <c r="A160" i="9" s="1"/>
  <c r="J161" i="9"/>
  <c r="A161" i="9" s="1"/>
  <c r="J162" i="9"/>
  <c r="A162" i="9" s="1"/>
  <c r="J163" i="9"/>
  <c r="A163" i="9" s="1"/>
  <c r="J164" i="9"/>
  <c r="A164" i="9" s="1"/>
  <c r="J165" i="9"/>
  <c r="A165" i="9" s="1"/>
  <c r="J166" i="9"/>
  <c r="A166" i="9" s="1"/>
  <c r="J167" i="9"/>
  <c r="A167" i="9" s="1"/>
  <c r="J168" i="9"/>
  <c r="A168" i="9" s="1"/>
  <c r="J169" i="9"/>
  <c r="A169" i="9" s="1"/>
  <c r="J170" i="9"/>
  <c r="A170" i="9" s="1"/>
  <c r="J171" i="9"/>
  <c r="A171" i="9" s="1"/>
  <c r="J172" i="9"/>
  <c r="A172" i="9" s="1"/>
  <c r="J173" i="9"/>
  <c r="A173" i="9" s="1"/>
  <c r="J174" i="9"/>
  <c r="A174" i="9" s="1"/>
  <c r="J175" i="9"/>
  <c r="A175" i="9" s="1"/>
  <c r="J176" i="9"/>
  <c r="A176" i="9" s="1"/>
  <c r="J177" i="9"/>
  <c r="A177" i="9" s="1"/>
  <c r="J178" i="9"/>
  <c r="A178" i="9" s="1"/>
  <c r="J179" i="9"/>
  <c r="A179" i="9" s="1"/>
  <c r="J180" i="9"/>
  <c r="A180" i="9" s="1"/>
  <c r="J181" i="9"/>
  <c r="A181" i="9" s="1"/>
  <c r="J182" i="9"/>
  <c r="A182" i="9" s="1"/>
  <c r="J183" i="9"/>
  <c r="A183" i="9" s="1"/>
  <c r="J184" i="9"/>
  <c r="A184" i="9" s="1"/>
  <c r="J185" i="9"/>
  <c r="A185" i="9" s="1"/>
  <c r="J186" i="9"/>
  <c r="A186" i="9" s="1"/>
  <c r="J187" i="9"/>
  <c r="A187" i="9" s="1"/>
  <c r="J188" i="9"/>
  <c r="A188" i="9" s="1"/>
  <c r="J189" i="9"/>
  <c r="A189" i="9" s="1"/>
  <c r="J190" i="9"/>
  <c r="A190" i="9" s="1"/>
  <c r="J191" i="9"/>
  <c r="A191" i="9" s="1"/>
  <c r="J192" i="9"/>
  <c r="A192" i="9" s="1"/>
  <c r="J193" i="9"/>
  <c r="A193" i="9" s="1"/>
  <c r="J194" i="9"/>
  <c r="A194" i="9" s="1"/>
  <c r="J195" i="9"/>
  <c r="A195" i="9" s="1"/>
  <c r="J196" i="9"/>
  <c r="A196" i="9" s="1"/>
  <c r="J197" i="9"/>
  <c r="A197" i="9" s="1"/>
  <c r="J198" i="9"/>
  <c r="A198" i="9" s="1"/>
  <c r="J199" i="9"/>
  <c r="A199" i="9" s="1"/>
  <c r="J200" i="9"/>
  <c r="A200" i="9" s="1"/>
  <c r="J201" i="9"/>
  <c r="A201" i="9" s="1"/>
  <c r="J202" i="9"/>
  <c r="A202" i="9" s="1"/>
  <c r="J203" i="9"/>
  <c r="A203" i="9" s="1"/>
  <c r="J204" i="9"/>
  <c r="A204" i="9" s="1"/>
  <c r="J205" i="9"/>
  <c r="A205" i="9" s="1"/>
  <c r="J206" i="9"/>
  <c r="A206" i="9" s="1"/>
  <c r="J207" i="9"/>
  <c r="A207" i="9" s="1"/>
  <c r="J208" i="9"/>
  <c r="A208" i="9" s="1"/>
  <c r="J209" i="9"/>
  <c r="A209" i="9" s="1"/>
  <c r="J210" i="9"/>
  <c r="A210" i="9" s="1"/>
  <c r="J211" i="9"/>
  <c r="A211" i="9" s="1"/>
  <c r="J212" i="9"/>
  <c r="A212" i="9" s="1"/>
  <c r="J213" i="9"/>
  <c r="A213" i="9" s="1"/>
  <c r="J214" i="9"/>
  <c r="A214" i="9" s="1"/>
  <c r="J215" i="9"/>
  <c r="A215" i="9" s="1"/>
  <c r="J216" i="9"/>
  <c r="A216" i="9" s="1"/>
  <c r="J217" i="9"/>
  <c r="A217" i="9" s="1"/>
  <c r="J218" i="9"/>
  <c r="A218" i="9" s="1"/>
  <c r="J219" i="9"/>
  <c r="A219" i="9" s="1"/>
  <c r="J220" i="9"/>
  <c r="A220" i="9" s="1"/>
  <c r="J221" i="9"/>
  <c r="A221" i="9" s="1"/>
  <c r="J222" i="9"/>
  <c r="A222" i="9" s="1"/>
  <c r="J223" i="9"/>
  <c r="A223" i="9" s="1"/>
  <c r="J224" i="9"/>
  <c r="A224" i="9" s="1"/>
  <c r="J225" i="9"/>
  <c r="A225" i="9" s="1"/>
  <c r="J226" i="9"/>
  <c r="A226" i="9" s="1"/>
  <c r="J227" i="9"/>
  <c r="A227" i="9" s="1"/>
  <c r="J228" i="9"/>
  <c r="A228" i="9" s="1"/>
  <c r="J229" i="9"/>
  <c r="A229" i="9" s="1"/>
  <c r="J230" i="9"/>
  <c r="A230" i="9" s="1"/>
  <c r="J231" i="9"/>
  <c r="A231" i="9" s="1"/>
  <c r="J232" i="9"/>
  <c r="A232" i="9" s="1"/>
  <c r="J233" i="9"/>
  <c r="A233" i="9" s="1"/>
  <c r="J234" i="9"/>
  <c r="A234" i="9" s="1"/>
  <c r="J235" i="9"/>
  <c r="A235" i="9" s="1"/>
  <c r="J236" i="9"/>
  <c r="A236" i="9" s="1"/>
  <c r="J237" i="9"/>
  <c r="A237" i="9" s="1"/>
  <c r="J238" i="9"/>
  <c r="A238" i="9" s="1"/>
  <c r="J239" i="9"/>
  <c r="A239" i="9" s="1"/>
  <c r="J240" i="9"/>
  <c r="A240" i="9" s="1"/>
  <c r="J241" i="9"/>
  <c r="A241" i="9" s="1"/>
  <c r="J242" i="9"/>
  <c r="A242" i="9" s="1"/>
  <c r="J243" i="9"/>
  <c r="A243" i="9" s="1"/>
  <c r="J244" i="9"/>
  <c r="A244" i="9" s="1"/>
  <c r="J245" i="9"/>
  <c r="A245" i="9" s="1"/>
  <c r="J246" i="9"/>
  <c r="A246" i="9" s="1"/>
  <c r="J247" i="9"/>
  <c r="A247" i="9" s="1"/>
  <c r="J248" i="9"/>
  <c r="A248" i="9" s="1"/>
  <c r="J249" i="9"/>
  <c r="A249" i="9" s="1"/>
  <c r="J250" i="9"/>
  <c r="A250" i="9" s="1"/>
  <c r="J251" i="9"/>
  <c r="A251" i="9" s="1"/>
  <c r="J252" i="9"/>
  <c r="A252" i="9" s="1"/>
  <c r="J253" i="9"/>
  <c r="A253" i="9" s="1"/>
  <c r="J254" i="9"/>
  <c r="A254" i="9" s="1"/>
  <c r="J255" i="9"/>
  <c r="A255" i="9" s="1"/>
  <c r="J256" i="9"/>
  <c r="A256" i="9" s="1"/>
  <c r="J257" i="9"/>
  <c r="A257" i="9" s="1"/>
  <c r="J258" i="9"/>
  <c r="A258" i="9" s="1"/>
  <c r="J259" i="9"/>
  <c r="A259" i="9" s="1"/>
  <c r="J260" i="9"/>
  <c r="A260" i="9" s="1"/>
  <c r="J261" i="9"/>
  <c r="A261" i="9" s="1"/>
  <c r="J262" i="9"/>
  <c r="A262" i="9" s="1"/>
  <c r="J263" i="9"/>
  <c r="A263" i="9" s="1"/>
  <c r="J264" i="9"/>
  <c r="A264" i="9" s="1"/>
  <c r="J265" i="9"/>
  <c r="A265" i="9" s="1"/>
  <c r="J266" i="9"/>
  <c r="A266" i="9" s="1"/>
  <c r="J267" i="9"/>
  <c r="A267" i="9" s="1"/>
  <c r="J268" i="9"/>
  <c r="A268" i="9" s="1"/>
  <c r="J269" i="9"/>
  <c r="A269" i="9" s="1"/>
  <c r="J270" i="9"/>
  <c r="A270" i="9" s="1"/>
  <c r="J271" i="9"/>
  <c r="A271" i="9" s="1"/>
  <c r="J272" i="9"/>
  <c r="A272" i="9" s="1"/>
  <c r="J273" i="9"/>
  <c r="A273" i="9" s="1"/>
  <c r="J274" i="9"/>
  <c r="A274" i="9" s="1"/>
  <c r="J275" i="9"/>
  <c r="A275" i="9" s="1"/>
  <c r="J276" i="9"/>
  <c r="A276" i="9" s="1"/>
  <c r="J277" i="9"/>
  <c r="A277" i="9" s="1"/>
  <c r="J278" i="9"/>
  <c r="A278" i="9" s="1"/>
  <c r="J279" i="9"/>
  <c r="A279" i="9" s="1"/>
  <c r="J280" i="9"/>
  <c r="A280" i="9" s="1"/>
  <c r="J281" i="9"/>
  <c r="A281" i="9" s="1"/>
  <c r="J282" i="9"/>
  <c r="A282" i="9" s="1"/>
  <c r="J283" i="9"/>
  <c r="A283" i="9" s="1"/>
  <c r="J284" i="9"/>
  <c r="A284" i="9" s="1"/>
  <c r="J285" i="9"/>
  <c r="A285" i="9" s="1"/>
  <c r="J286" i="9"/>
  <c r="A286" i="9" s="1"/>
  <c r="J287" i="9"/>
  <c r="A287" i="9" s="1"/>
  <c r="J288" i="9"/>
  <c r="A288" i="9" s="1"/>
  <c r="J289" i="9"/>
  <c r="A289" i="9" s="1"/>
  <c r="J290" i="9"/>
  <c r="A290" i="9" s="1"/>
  <c r="J291" i="9"/>
  <c r="A291" i="9" s="1"/>
  <c r="J292" i="9"/>
  <c r="A292" i="9" s="1"/>
  <c r="J293" i="9"/>
  <c r="A293" i="9" s="1"/>
  <c r="J294" i="9"/>
  <c r="A294" i="9" s="1"/>
  <c r="J295" i="9"/>
  <c r="A295" i="9" s="1"/>
  <c r="J296" i="9"/>
  <c r="A296" i="9" s="1"/>
  <c r="J297" i="9"/>
  <c r="A297" i="9" s="1"/>
  <c r="J298" i="9"/>
  <c r="A298" i="9" s="1"/>
  <c r="J299" i="9"/>
  <c r="A299" i="9" s="1"/>
  <c r="J300" i="9"/>
  <c r="A300" i="9" s="1"/>
  <c r="J301" i="9"/>
  <c r="A301" i="9" s="1"/>
  <c r="J302" i="9"/>
  <c r="A302" i="9" s="1"/>
  <c r="J303" i="9"/>
  <c r="A303" i="9" s="1"/>
  <c r="J304" i="9"/>
  <c r="A304" i="9" s="1"/>
  <c r="J305" i="9"/>
  <c r="A305" i="9" s="1"/>
  <c r="J306" i="9"/>
  <c r="A306" i="9" s="1"/>
  <c r="J307" i="9"/>
  <c r="A307" i="9" s="1"/>
  <c r="J308" i="9"/>
  <c r="A308" i="9" s="1"/>
  <c r="J309" i="9"/>
  <c r="A309" i="9" s="1"/>
  <c r="J310" i="9"/>
  <c r="A310" i="9" s="1"/>
  <c r="J311" i="9"/>
  <c r="A311" i="9" s="1"/>
  <c r="J312" i="9"/>
  <c r="A312" i="9" s="1"/>
  <c r="J313" i="9"/>
  <c r="A313" i="9" s="1"/>
  <c r="J314" i="9"/>
  <c r="A314" i="9" s="1"/>
  <c r="J315" i="9"/>
  <c r="A315" i="9" s="1"/>
  <c r="J316" i="9"/>
  <c r="A316" i="9" s="1"/>
  <c r="J317" i="9"/>
  <c r="A317" i="9" s="1"/>
  <c r="J318" i="9"/>
  <c r="A318" i="9" s="1"/>
  <c r="J319" i="9"/>
  <c r="A319" i="9" s="1"/>
  <c r="J320" i="9"/>
  <c r="A320" i="9" s="1"/>
  <c r="J321" i="9"/>
  <c r="A321" i="9" s="1"/>
  <c r="J322" i="9"/>
  <c r="A322" i="9" s="1"/>
  <c r="J323" i="9"/>
  <c r="A323" i="9" s="1"/>
  <c r="J324" i="9"/>
  <c r="A324" i="9" s="1"/>
  <c r="J325" i="9"/>
  <c r="A325" i="9" s="1"/>
  <c r="J326" i="9"/>
  <c r="A326" i="9" s="1"/>
  <c r="J327" i="9"/>
  <c r="A327" i="9" s="1"/>
  <c r="J328" i="9"/>
  <c r="A328" i="9" s="1"/>
  <c r="J329" i="9"/>
  <c r="A329" i="9" s="1"/>
  <c r="J330" i="9"/>
  <c r="A330" i="9" s="1"/>
  <c r="J331" i="9"/>
  <c r="A331" i="9" s="1"/>
  <c r="J332" i="9"/>
  <c r="A332" i="9" s="1"/>
  <c r="J333" i="9"/>
  <c r="A333" i="9" s="1"/>
  <c r="J334" i="9"/>
  <c r="A334" i="9" s="1"/>
  <c r="J335" i="9"/>
  <c r="A335" i="9" s="1"/>
  <c r="J336" i="9"/>
  <c r="A336" i="9" s="1"/>
  <c r="J337" i="9"/>
  <c r="A337" i="9" s="1"/>
  <c r="J338" i="9"/>
  <c r="A338" i="9" s="1"/>
  <c r="J339" i="9"/>
  <c r="A339" i="9" s="1"/>
  <c r="J340" i="9"/>
  <c r="A340" i="9" s="1"/>
  <c r="J341" i="9"/>
  <c r="A341" i="9" s="1"/>
  <c r="J342" i="9"/>
  <c r="A342" i="9" s="1"/>
  <c r="J343" i="9"/>
  <c r="A343" i="9" s="1"/>
  <c r="J344" i="9"/>
  <c r="A344" i="9" s="1"/>
  <c r="J345" i="9"/>
  <c r="A345" i="9" s="1"/>
  <c r="J346" i="9"/>
  <c r="A346" i="9" s="1"/>
  <c r="J347" i="9"/>
  <c r="A347" i="9" s="1"/>
  <c r="J348" i="9"/>
  <c r="A348" i="9" s="1"/>
  <c r="J349" i="9"/>
  <c r="A349" i="9" s="1"/>
  <c r="J350" i="9"/>
  <c r="A350" i="9" s="1"/>
  <c r="J351" i="9"/>
  <c r="A351" i="9" s="1"/>
  <c r="J352" i="9"/>
  <c r="A352" i="9" s="1"/>
  <c r="J353" i="9"/>
  <c r="A353" i="9" s="1"/>
  <c r="J354" i="9"/>
  <c r="A354" i="9" s="1"/>
  <c r="J355" i="9"/>
  <c r="A355" i="9" s="1"/>
  <c r="J356" i="9"/>
  <c r="A356" i="9" s="1"/>
  <c r="J357" i="9"/>
  <c r="A357" i="9" s="1"/>
  <c r="J358" i="9"/>
  <c r="A358" i="9" s="1"/>
  <c r="J359" i="9"/>
  <c r="A359" i="9" s="1"/>
  <c r="J360" i="9"/>
  <c r="A360" i="9" s="1"/>
  <c r="J361" i="9"/>
  <c r="A361" i="9" s="1"/>
  <c r="J362" i="9"/>
  <c r="A362" i="9" s="1"/>
  <c r="J363" i="9"/>
  <c r="A363" i="9" s="1"/>
  <c r="J364" i="9"/>
  <c r="A364" i="9" s="1"/>
  <c r="J365" i="9"/>
  <c r="A365" i="9" s="1"/>
  <c r="J366" i="9"/>
  <c r="A366" i="9" s="1"/>
  <c r="J367" i="9"/>
  <c r="A367" i="9" s="1"/>
  <c r="J368" i="9"/>
  <c r="A368" i="9" s="1"/>
  <c r="J369" i="9"/>
  <c r="A369" i="9" s="1"/>
  <c r="J370" i="9"/>
  <c r="A370" i="9" s="1"/>
  <c r="J371" i="9"/>
  <c r="A371" i="9" s="1"/>
  <c r="J372" i="9"/>
  <c r="A372" i="9" s="1"/>
  <c r="J373" i="9"/>
  <c r="A373" i="9" s="1"/>
  <c r="J374" i="9"/>
  <c r="A374" i="9" s="1"/>
  <c r="J375" i="9"/>
  <c r="A375" i="9" s="1"/>
  <c r="J376" i="9"/>
  <c r="A376" i="9" s="1"/>
  <c r="J377" i="9"/>
  <c r="A377" i="9" s="1"/>
  <c r="J378" i="9"/>
  <c r="A378" i="9" s="1"/>
  <c r="J379" i="9"/>
  <c r="A379" i="9" s="1"/>
  <c r="J380" i="9"/>
  <c r="A380" i="9" s="1"/>
  <c r="J381" i="9"/>
  <c r="A381" i="9" s="1"/>
  <c r="J382" i="9"/>
  <c r="A382" i="9" s="1"/>
  <c r="J383" i="9"/>
  <c r="A383" i="9" s="1"/>
  <c r="J384" i="9"/>
  <c r="A384" i="9" s="1"/>
  <c r="J385" i="9"/>
  <c r="A385" i="9" s="1"/>
  <c r="J386" i="9"/>
  <c r="A386" i="9" s="1"/>
  <c r="J387" i="9"/>
  <c r="A387" i="9" s="1"/>
  <c r="J388" i="9"/>
  <c r="A388" i="9" s="1"/>
  <c r="J389" i="9"/>
  <c r="A389" i="9" s="1"/>
  <c r="J390" i="9"/>
  <c r="A390" i="9" s="1"/>
  <c r="J391" i="9"/>
  <c r="A391" i="9" s="1"/>
  <c r="J392" i="9"/>
  <c r="A392" i="9" s="1"/>
  <c r="J393" i="9"/>
  <c r="A393" i="9" s="1"/>
  <c r="J394" i="9"/>
  <c r="A394" i="9" s="1"/>
  <c r="J395" i="9"/>
  <c r="A395" i="9" s="1"/>
  <c r="J396" i="9"/>
  <c r="A396" i="9" s="1"/>
  <c r="J397" i="9"/>
  <c r="A397" i="9" s="1"/>
  <c r="J398" i="9"/>
  <c r="A398" i="9" s="1"/>
  <c r="J399" i="9"/>
  <c r="A399" i="9" s="1"/>
  <c r="J400" i="9"/>
  <c r="A400" i="9" s="1"/>
  <c r="J401" i="9"/>
  <c r="A401" i="9" s="1"/>
  <c r="J402" i="9"/>
  <c r="A402" i="9" s="1"/>
  <c r="J403" i="9"/>
  <c r="A403" i="9" s="1"/>
  <c r="J404" i="9"/>
  <c r="A404" i="9" s="1"/>
  <c r="J405" i="9"/>
  <c r="A405" i="9" s="1"/>
  <c r="J406" i="9"/>
  <c r="A406" i="9" s="1"/>
  <c r="J407" i="9"/>
  <c r="A407" i="9" s="1"/>
  <c r="J408" i="9"/>
  <c r="A408" i="9" s="1"/>
  <c r="J409" i="9"/>
  <c r="A409" i="9" s="1"/>
  <c r="J410" i="9"/>
  <c r="A410" i="9" s="1"/>
  <c r="J411" i="9"/>
  <c r="A411" i="9" s="1"/>
  <c r="J412" i="9"/>
  <c r="A412" i="9" s="1"/>
  <c r="J413" i="9"/>
  <c r="A413" i="9" s="1"/>
  <c r="J414" i="9"/>
  <c r="A414" i="9" s="1"/>
  <c r="J415" i="9"/>
  <c r="A415" i="9" s="1"/>
  <c r="J416" i="9"/>
  <c r="A416" i="9" s="1"/>
  <c r="J417" i="9"/>
  <c r="A417" i="9" s="1"/>
  <c r="J418" i="9"/>
  <c r="A418" i="9" s="1"/>
  <c r="J419" i="9"/>
  <c r="A419" i="9" s="1"/>
  <c r="J420" i="9"/>
  <c r="A420" i="9" s="1"/>
  <c r="J421" i="9"/>
  <c r="A421" i="9" s="1"/>
  <c r="J422" i="9"/>
  <c r="A422" i="9" s="1"/>
  <c r="J423" i="9"/>
  <c r="A423" i="9" s="1"/>
  <c r="J424" i="9"/>
  <c r="A424" i="9" s="1"/>
  <c r="J425" i="9"/>
  <c r="A425" i="9" s="1"/>
  <c r="J426" i="9"/>
  <c r="A426" i="9" s="1"/>
  <c r="J427" i="9"/>
  <c r="A427" i="9" s="1"/>
  <c r="J428" i="9"/>
  <c r="A428" i="9" s="1"/>
  <c r="J429" i="9"/>
  <c r="A429" i="9" s="1"/>
  <c r="J430" i="9"/>
  <c r="A430" i="9" s="1"/>
  <c r="J431" i="9"/>
  <c r="A431" i="9" s="1"/>
  <c r="J432" i="9"/>
  <c r="A432" i="9" s="1"/>
  <c r="J433" i="9"/>
  <c r="A433" i="9" s="1"/>
  <c r="J434" i="9"/>
  <c r="A434" i="9" s="1"/>
  <c r="J435" i="9"/>
  <c r="A435" i="9" s="1"/>
  <c r="J436" i="9"/>
  <c r="A436" i="9" s="1"/>
  <c r="J437" i="9"/>
  <c r="A437" i="9" s="1"/>
  <c r="J438" i="9"/>
  <c r="A438" i="9" s="1"/>
  <c r="J439" i="9"/>
  <c r="A439" i="9" s="1"/>
  <c r="J440" i="9"/>
  <c r="A440" i="9" s="1"/>
  <c r="J441" i="9"/>
  <c r="A441" i="9" s="1"/>
  <c r="J442" i="9"/>
  <c r="A442" i="9" s="1"/>
  <c r="J443" i="9"/>
  <c r="A443" i="9" s="1"/>
  <c r="J444" i="9"/>
  <c r="A444" i="9" s="1"/>
  <c r="J445" i="9"/>
  <c r="A445" i="9" s="1"/>
  <c r="J446" i="9"/>
  <c r="A446" i="9" s="1"/>
  <c r="J447" i="9"/>
  <c r="A447" i="9" s="1"/>
  <c r="J448" i="9"/>
  <c r="A448" i="9" s="1"/>
  <c r="J449" i="9"/>
  <c r="A449" i="9" s="1"/>
  <c r="J450" i="9"/>
  <c r="A450" i="9" s="1"/>
  <c r="J451" i="9"/>
  <c r="A451" i="9" s="1"/>
  <c r="J452" i="9"/>
  <c r="A452" i="9" s="1"/>
  <c r="J453" i="9"/>
  <c r="A453" i="9" s="1"/>
  <c r="J454" i="9"/>
  <c r="A454" i="9" s="1"/>
  <c r="J455" i="9"/>
  <c r="A455" i="9" s="1"/>
  <c r="J456" i="9"/>
  <c r="A456" i="9" s="1"/>
  <c r="J457" i="9"/>
  <c r="A457" i="9" s="1"/>
  <c r="J458" i="9"/>
  <c r="A458" i="9" s="1"/>
  <c r="J459" i="9"/>
  <c r="A459" i="9" s="1"/>
  <c r="J460" i="9"/>
  <c r="A460" i="9" s="1"/>
  <c r="J461" i="9"/>
  <c r="A461" i="9" s="1"/>
  <c r="J462" i="9"/>
  <c r="A462" i="9" s="1"/>
  <c r="J463" i="9"/>
  <c r="A463" i="9" s="1"/>
  <c r="J464" i="9"/>
  <c r="A464" i="9" s="1"/>
  <c r="J465" i="9"/>
  <c r="A465" i="9" s="1"/>
  <c r="J466" i="9"/>
  <c r="A466" i="9" s="1"/>
  <c r="J467" i="9"/>
  <c r="A467" i="9" s="1"/>
  <c r="J468" i="9"/>
  <c r="A468" i="9" s="1"/>
  <c r="J469" i="9"/>
  <c r="A469" i="9" s="1"/>
  <c r="J470" i="9"/>
  <c r="A470" i="9" s="1"/>
  <c r="J471" i="9"/>
  <c r="A471" i="9" s="1"/>
  <c r="J472" i="9"/>
  <c r="A472" i="9" s="1"/>
  <c r="J473" i="9"/>
  <c r="A473" i="9" s="1"/>
  <c r="J474" i="9"/>
  <c r="A474" i="9" s="1"/>
  <c r="J475" i="9"/>
  <c r="A475" i="9" s="1"/>
  <c r="J476" i="9"/>
  <c r="A476" i="9" s="1"/>
  <c r="J477" i="9"/>
  <c r="A477" i="9" s="1"/>
  <c r="J478" i="9"/>
  <c r="A478" i="9" s="1"/>
  <c r="J479" i="9"/>
  <c r="A479" i="9" s="1"/>
  <c r="J480" i="9"/>
  <c r="A480" i="9" s="1"/>
  <c r="J481" i="9"/>
  <c r="A481" i="9" s="1"/>
  <c r="J482" i="9"/>
  <c r="A482" i="9" s="1"/>
  <c r="J483" i="9"/>
  <c r="A483" i="9" s="1"/>
  <c r="J484" i="9"/>
  <c r="A484" i="9" s="1"/>
  <c r="J485" i="9"/>
  <c r="A485" i="9" s="1"/>
  <c r="J486" i="9"/>
  <c r="A486" i="9" s="1"/>
  <c r="J487" i="9"/>
  <c r="A487" i="9" s="1"/>
  <c r="J488" i="9"/>
  <c r="A488" i="9" s="1"/>
  <c r="J489" i="9"/>
  <c r="A489" i="9" s="1"/>
  <c r="J490" i="9"/>
  <c r="A490" i="9" s="1"/>
  <c r="J491" i="9"/>
  <c r="A491" i="9" s="1"/>
  <c r="J492" i="9"/>
  <c r="A492" i="9" s="1"/>
  <c r="J493" i="9"/>
  <c r="A493" i="9" s="1"/>
  <c r="J494" i="9"/>
  <c r="A494" i="9" s="1"/>
  <c r="J495" i="9"/>
  <c r="A495" i="9" s="1"/>
  <c r="J496" i="9"/>
  <c r="A496" i="9" s="1"/>
  <c r="J497" i="9"/>
  <c r="A497" i="9" s="1"/>
  <c r="J498" i="9"/>
  <c r="A498" i="9" s="1"/>
  <c r="J499" i="9"/>
  <c r="A499" i="9" s="1"/>
  <c r="J500" i="9"/>
  <c r="A500" i="9" s="1"/>
  <c r="J501" i="9"/>
  <c r="A501" i="9" s="1"/>
  <c r="J502" i="9"/>
  <c r="A502" i="9" s="1"/>
  <c r="J503" i="9"/>
  <c r="A503" i="9" s="1"/>
  <c r="J504" i="9"/>
  <c r="A504" i="9" s="1"/>
  <c r="J505" i="9"/>
  <c r="A505" i="9" s="1"/>
  <c r="J506" i="9"/>
  <c r="A506" i="9" s="1"/>
  <c r="J507" i="9"/>
  <c r="A507" i="9" s="1"/>
  <c r="J508" i="9"/>
  <c r="A508" i="9" s="1"/>
  <c r="J509" i="9"/>
  <c r="A509" i="9" s="1"/>
  <c r="J510" i="9"/>
  <c r="A510" i="9" s="1"/>
  <c r="J511" i="9"/>
  <c r="A511" i="9" s="1"/>
  <c r="J512" i="9"/>
  <c r="A512" i="9" s="1"/>
  <c r="J513" i="9"/>
  <c r="A513" i="9" s="1"/>
  <c r="J514" i="9"/>
  <c r="A514" i="9" s="1"/>
  <c r="J515" i="9"/>
  <c r="A515" i="9" s="1"/>
  <c r="J516" i="9"/>
  <c r="A516" i="9" s="1"/>
  <c r="J517" i="9"/>
  <c r="A517" i="9" s="1"/>
  <c r="J518" i="9"/>
  <c r="A518" i="9" s="1"/>
  <c r="J519" i="9"/>
  <c r="A519" i="9" s="1"/>
  <c r="J520" i="9"/>
  <c r="A520" i="9" s="1"/>
  <c r="J521" i="9"/>
  <c r="A521" i="9" s="1"/>
  <c r="J522" i="9"/>
  <c r="A522" i="9" s="1"/>
  <c r="J523" i="9"/>
  <c r="A523" i="9" s="1"/>
  <c r="J524" i="9"/>
  <c r="A524" i="9" s="1"/>
  <c r="J525" i="9"/>
  <c r="A525" i="9" s="1"/>
  <c r="J526" i="9"/>
  <c r="A526" i="9" s="1"/>
  <c r="J527" i="9"/>
  <c r="A527" i="9" s="1"/>
  <c r="J528" i="9"/>
  <c r="A528" i="9" s="1"/>
  <c r="J529" i="9"/>
  <c r="A529" i="9" s="1"/>
  <c r="J530" i="9"/>
  <c r="A530" i="9" s="1"/>
  <c r="J531" i="9"/>
  <c r="A531" i="9" s="1"/>
  <c r="J532" i="9"/>
  <c r="A532" i="9" s="1"/>
  <c r="J533" i="9"/>
  <c r="A533" i="9" s="1"/>
  <c r="J534" i="9"/>
  <c r="A534" i="9" s="1"/>
  <c r="J535" i="9"/>
  <c r="A535" i="9" s="1"/>
  <c r="J536" i="9"/>
  <c r="A536" i="9" s="1"/>
  <c r="J537" i="9"/>
  <c r="A537" i="9" s="1"/>
  <c r="J538" i="9"/>
  <c r="A538" i="9" s="1"/>
  <c r="J539" i="9"/>
  <c r="A539" i="9" s="1"/>
  <c r="J540" i="9"/>
  <c r="A540" i="9" s="1"/>
  <c r="J541" i="9"/>
  <c r="A541" i="9" s="1"/>
  <c r="J542" i="9"/>
  <c r="A542" i="9" s="1"/>
  <c r="J543" i="9"/>
  <c r="A543" i="9" s="1"/>
  <c r="J544" i="9"/>
  <c r="A544" i="9" s="1"/>
  <c r="J545" i="9"/>
  <c r="A545" i="9" s="1"/>
  <c r="J546" i="9"/>
  <c r="A546" i="9" s="1"/>
  <c r="J547" i="9"/>
  <c r="A547" i="9" s="1"/>
  <c r="J548" i="9"/>
  <c r="A548" i="9" s="1"/>
  <c r="J549" i="9"/>
  <c r="A549" i="9" s="1"/>
  <c r="J550" i="9"/>
  <c r="A550" i="9" s="1"/>
  <c r="J551" i="9"/>
  <c r="A551" i="9" s="1"/>
  <c r="J552" i="9"/>
  <c r="A552" i="9" s="1"/>
  <c r="J553" i="9"/>
  <c r="A553" i="9" s="1"/>
  <c r="J554" i="9"/>
  <c r="A554" i="9" s="1"/>
  <c r="J555" i="9"/>
  <c r="A555" i="9" s="1"/>
  <c r="J556" i="9"/>
  <c r="A556" i="9" s="1"/>
  <c r="J557" i="9"/>
  <c r="A557" i="9" s="1"/>
  <c r="J558" i="9"/>
  <c r="A558" i="9" s="1"/>
  <c r="J559" i="9"/>
  <c r="A559" i="9" s="1"/>
  <c r="J560" i="9"/>
  <c r="A560" i="9" s="1"/>
  <c r="J561" i="9"/>
  <c r="A561" i="9" s="1"/>
  <c r="J562" i="9"/>
  <c r="A562" i="9" s="1"/>
  <c r="J563" i="9"/>
  <c r="A563" i="9" s="1"/>
  <c r="J564" i="9"/>
  <c r="A564" i="9" s="1"/>
  <c r="J565" i="9"/>
  <c r="A565" i="9" s="1"/>
  <c r="J566" i="9"/>
  <c r="A566" i="9" s="1"/>
  <c r="J567" i="9"/>
  <c r="A567" i="9" s="1"/>
  <c r="J568" i="9"/>
  <c r="A568" i="9" s="1"/>
  <c r="J569" i="9"/>
  <c r="A569" i="9" s="1"/>
  <c r="J570" i="9"/>
  <c r="A570" i="9" s="1"/>
  <c r="J571" i="9"/>
  <c r="A571" i="9" s="1"/>
  <c r="J572" i="9"/>
  <c r="A572" i="9" s="1"/>
  <c r="J573" i="9"/>
  <c r="A573" i="9" s="1"/>
  <c r="J574" i="9"/>
  <c r="A574" i="9" s="1"/>
  <c r="J575" i="9"/>
  <c r="A575" i="9" s="1"/>
  <c r="J576" i="9"/>
  <c r="A576" i="9" s="1"/>
  <c r="J577" i="9"/>
  <c r="A577" i="9" s="1"/>
  <c r="J578" i="9"/>
  <c r="A578" i="9" s="1"/>
  <c r="J579" i="9"/>
  <c r="A579" i="9" s="1"/>
  <c r="J580" i="9"/>
  <c r="A580" i="9" s="1"/>
  <c r="J581" i="9"/>
  <c r="A581" i="9" s="1"/>
  <c r="J582" i="9"/>
  <c r="A582" i="9" s="1"/>
  <c r="J583" i="9"/>
  <c r="A583" i="9" s="1"/>
  <c r="J584" i="9"/>
  <c r="A584" i="9" s="1"/>
  <c r="J585" i="9"/>
  <c r="A585" i="9" s="1"/>
  <c r="J586" i="9"/>
  <c r="A586" i="9" s="1"/>
  <c r="J587" i="9"/>
  <c r="A587" i="9" s="1"/>
  <c r="J588" i="9"/>
  <c r="A588" i="9" s="1"/>
  <c r="J589" i="9"/>
  <c r="A589" i="9" s="1"/>
  <c r="J590" i="9"/>
  <c r="A590" i="9" s="1"/>
  <c r="J591" i="9"/>
  <c r="A591" i="9" s="1"/>
  <c r="J592" i="9"/>
  <c r="A592" i="9" s="1"/>
  <c r="J593" i="9"/>
  <c r="A593" i="9" s="1"/>
  <c r="J594" i="9"/>
  <c r="A594" i="9" s="1"/>
  <c r="J595" i="9"/>
  <c r="A595" i="9" s="1"/>
  <c r="J596" i="9"/>
  <c r="A596" i="9" s="1"/>
  <c r="J597" i="9"/>
  <c r="A597" i="9" s="1"/>
  <c r="J598" i="9"/>
  <c r="A598" i="9" s="1"/>
  <c r="J599" i="9"/>
  <c r="A599" i="9" s="1"/>
  <c r="J600" i="9"/>
  <c r="A600" i="9" s="1"/>
  <c r="J601" i="9"/>
  <c r="A601" i="9" s="1"/>
  <c r="J602" i="9"/>
  <c r="A602" i="9" s="1"/>
  <c r="J603" i="9"/>
  <c r="A603" i="9" s="1"/>
  <c r="J604" i="9"/>
  <c r="A604" i="9" s="1"/>
  <c r="J605" i="9"/>
  <c r="A605" i="9" s="1"/>
  <c r="J606" i="9"/>
  <c r="A606" i="9" s="1"/>
  <c r="J607" i="9"/>
  <c r="A607" i="9" s="1"/>
  <c r="J608" i="9"/>
  <c r="A608" i="9" s="1"/>
  <c r="J609" i="9"/>
  <c r="A609" i="9" s="1"/>
  <c r="J610" i="9"/>
  <c r="A610" i="9" s="1"/>
  <c r="J611" i="9"/>
  <c r="A611" i="9" s="1"/>
  <c r="J612" i="9"/>
  <c r="A612" i="9" s="1"/>
  <c r="J613" i="9"/>
  <c r="A613" i="9" s="1"/>
  <c r="J614" i="9"/>
  <c r="A614" i="9" s="1"/>
  <c r="J615" i="9"/>
  <c r="A615" i="9" s="1"/>
  <c r="J616" i="9"/>
  <c r="A616" i="9" s="1"/>
  <c r="J617" i="9"/>
  <c r="A617" i="9" s="1"/>
  <c r="J618" i="9"/>
  <c r="A618" i="9" s="1"/>
  <c r="J619" i="9"/>
  <c r="A619" i="9" s="1"/>
  <c r="J620" i="9"/>
  <c r="A620" i="9" s="1"/>
  <c r="J621" i="9"/>
  <c r="A621" i="9" s="1"/>
  <c r="J622" i="9"/>
  <c r="A622" i="9" s="1"/>
  <c r="J623" i="9"/>
  <c r="A623" i="9" s="1"/>
  <c r="J624" i="9"/>
  <c r="A624" i="9" s="1"/>
  <c r="J625" i="9"/>
  <c r="A625" i="9" s="1"/>
  <c r="J626" i="9"/>
  <c r="A626" i="9" s="1"/>
  <c r="J627" i="9"/>
  <c r="A627" i="9" s="1"/>
  <c r="J628" i="9"/>
  <c r="A628" i="9" s="1"/>
  <c r="J629" i="9"/>
  <c r="A629" i="9" s="1"/>
  <c r="J630" i="9"/>
  <c r="A630" i="9" s="1"/>
  <c r="J631" i="9"/>
  <c r="A631" i="9" s="1"/>
  <c r="J632" i="9"/>
  <c r="A632" i="9" s="1"/>
  <c r="J633" i="9"/>
  <c r="A633" i="9" s="1"/>
  <c r="J634" i="9"/>
  <c r="A634" i="9" s="1"/>
  <c r="J635" i="9"/>
  <c r="A635" i="9" s="1"/>
  <c r="J636" i="9"/>
  <c r="A636" i="9" s="1"/>
  <c r="J637" i="9"/>
  <c r="A637" i="9" s="1"/>
  <c r="J638" i="9"/>
  <c r="A638" i="9" s="1"/>
  <c r="J639" i="9"/>
  <c r="A639" i="9" s="1"/>
  <c r="J640" i="9"/>
  <c r="A640" i="9" s="1"/>
  <c r="J641" i="9"/>
  <c r="A641" i="9" s="1"/>
  <c r="J642" i="9"/>
  <c r="A642" i="9" s="1"/>
  <c r="J643" i="9"/>
  <c r="A643" i="9" s="1"/>
  <c r="J644" i="9"/>
  <c r="A644" i="9" s="1"/>
  <c r="J645" i="9"/>
  <c r="A645" i="9" s="1"/>
  <c r="J646" i="9"/>
  <c r="A646" i="9" s="1"/>
  <c r="J647" i="9"/>
  <c r="A647" i="9" s="1"/>
  <c r="J648" i="9"/>
  <c r="A648" i="9" s="1"/>
  <c r="J649" i="9"/>
  <c r="A649" i="9" s="1"/>
  <c r="J650" i="9"/>
  <c r="A650" i="9" s="1"/>
  <c r="J651" i="9"/>
  <c r="A651" i="9" s="1"/>
  <c r="J652" i="9"/>
  <c r="A652" i="9" s="1"/>
  <c r="J653" i="9"/>
  <c r="A653" i="9" s="1"/>
  <c r="J654" i="9"/>
  <c r="A654" i="9" s="1"/>
  <c r="J655" i="9"/>
  <c r="A655" i="9" s="1"/>
  <c r="J656" i="9"/>
  <c r="A656" i="9" s="1"/>
  <c r="J657" i="9"/>
  <c r="A657" i="9" s="1"/>
  <c r="J658" i="9"/>
  <c r="A658" i="9" s="1"/>
  <c r="J659" i="9"/>
  <c r="A659" i="9" s="1"/>
  <c r="J660" i="9"/>
  <c r="A660" i="9" s="1"/>
  <c r="J661" i="9"/>
  <c r="A661" i="9" s="1"/>
  <c r="J662" i="9"/>
  <c r="A662" i="9" s="1"/>
  <c r="J663" i="9"/>
  <c r="A663" i="9" s="1"/>
  <c r="J664" i="9"/>
  <c r="A664" i="9" s="1"/>
  <c r="J665" i="9"/>
  <c r="A665" i="9" s="1"/>
  <c r="J666" i="9"/>
  <c r="A666" i="9" s="1"/>
  <c r="J667" i="9"/>
  <c r="A667" i="9" s="1"/>
  <c r="J668" i="9"/>
  <c r="A668" i="9" s="1"/>
  <c r="J669" i="9"/>
  <c r="A669" i="9" s="1"/>
  <c r="J670" i="9"/>
  <c r="A670" i="9" s="1"/>
  <c r="J671" i="9"/>
  <c r="A671" i="9" s="1"/>
  <c r="J672" i="9"/>
  <c r="A672" i="9" s="1"/>
  <c r="J673" i="9"/>
  <c r="A673" i="9" s="1"/>
  <c r="J674" i="9"/>
  <c r="A674" i="9" s="1"/>
  <c r="J675" i="9"/>
  <c r="A675" i="9" s="1"/>
  <c r="J676" i="9"/>
  <c r="A676" i="9" s="1"/>
  <c r="J677" i="9"/>
  <c r="A677" i="9" s="1"/>
  <c r="J678" i="9"/>
  <c r="A678" i="9" s="1"/>
  <c r="J679" i="9"/>
  <c r="A679" i="9" s="1"/>
  <c r="J680" i="9"/>
  <c r="A680" i="9" s="1"/>
  <c r="J681" i="9"/>
  <c r="A681" i="9" s="1"/>
  <c r="J682" i="9"/>
  <c r="A682" i="9" s="1"/>
  <c r="J683" i="9"/>
  <c r="A683" i="9" s="1"/>
  <c r="J684" i="9"/>
  <c r="A684" i="9" s="1"/>
  <c r="J685" i="9"/>
  <c r="A685" i="9" s="1"/>
  <c r="J686" i="9"/>
  <c r="A686" i="9" s="1"/>
  <c r="J687" i="9"/>
  <c r="A687" i="9" s="1"/>
  <c r="J688" i="9"/>
  <c r="A688" i="9" s="1"/>
  <c r="J689" i="9"/>
  <c r="A689" i="9" s="1"/>
  <c r="J690" i="9"/>
  <c r="A690" i="9" s="1"/>
  <c r="J691" i="9"/>
  <c r="A691" i="9" s="1"/>
  <c r="J692" i="9"/>
  <c r="A692" i="9" s="1"/>
  <c r="J693" i="9"/>
  <c r="A693" i="9" s="1"/>
  <c r="J694" i="9"/>
  <c r="A694" i="9" s="1"/>
  <c r="J695" i="9"/>
  <c r="A695" i="9" s="1"/>
  <c r="J696" i="9"/>
  <c r="A696" i="9" s="1"/>
  <c r="J697" i="9"/>
  <c r="A697" i="9" s="1"/>
  <c r="J698" i="9"/>
  <c r="A698" i="9" s="1"/>
  <c r="J699" i="9"/>
  <c r="A699" i="9" s="1"/>
  <c r="J700" i="9"/>
  <c r="A700" i="9" s="1"/>
  <c r="J701" i="9"/>
  <c r="A701" i="9" s="1"/>
  <c r="J702" i="9"/>
  <c r="A702" i="9" s="1"/>
  <c r="J703" i="9"/>
  <c r="A703" i="9" s="1"/>
  <c r="J704" i="9"/>
  <c r="A704" i="9" s="1"/>
  <c r="J705" i="9"/>
  <c r="A705" i="9" s="1"/>
  <c r="J706" i="9"/>
  <c r="A706" i="9" s="1"/>
  <c r="J707" i="9"/>
  <c r="A707" i="9" s="1"/>
  <c r="J708" i="9"/>
  <c r="A708" i="9" s="1"/>
  <c r="J709" i="9"/>
  <c r="A709" i="9" s="1"/>
  <c r="J710" i="9"/>
  <c r="A710" i="9" s="1"/>
  <c r="J711" i="9"/>
  <c r="A711" i="9" s="1"/>
  <c r="J712" i="9"/>
  <c r="A712" i="9" s="1"/>
  <c r="J713" i="9"/>
  <c r="A713" i="9" s="1"/>
  <c r="J714" i="9"/>
  <c r="A714" i="9" s="1"/>
  <c r="J715" i="9"/>
  <c r="A715" i="9" s="1"/>
  <c r="J716" i="9"/>
  <c r="A716" i="9" s="1"/>
  <c r="J717" i="9"/>
  <c r="A717" i="9" s="1"/>
  <c r="J718" i="9"/>
  <c r="A718" i="9" s="1"/>
  <c r="J719" i="9"/>
  <c r="A719" i="9" s="1"/>
  <c r="J720" i="9"/>
  <c r="A720" i="9" s="1"/>
  <c r="J721" i="9"/>
  <c r="A721" i="9" s="1"/>
  <c r="J722" i="9"/>
  <c r="A722" i="9" s="1"/>
  <c r="J723" i="9"/>
  <c r="A723" i="9" s="1"/>
  <c r="J724" i="9"/>
  <c r="A724" i="9" s="1"/>
  <c r="J725" i="9"/>
  <c r="A725" i="9" s="1"/>
  <c r="J726" i="9"/>
  <c r="A726" i="9" s="1"/>
  <c r="J727" i="9"/>
  <c r="A727" i="9" s="1"/>
  <c r="J728" i="9"/>
  <c r="A728" i="9" s="1"/>
  <c r="J729" i="9"/>
  <c r="A729" i="9" s="1"/>
  <c r="J730" i="9"/>
  <c r="A730" i="9" s="1"/>
  <c r="J731" i="9"/>
  <c r="A731" i="9" s="1"/>
  <c r="J732" i="9"/>
  <c r="A732" i="9" s="1"/>
  <c r="J733" i="9"/>
  <c r="A733" i="9" s="1"/>
  <c r="J734" i="9"/>
  <c r="A734" i="9" s="1"/>
  <c r="J735" i="9"/>
  <c r="A735" i="9" s="1"/>
  <c r="J736" i="9"/>
  <c r="A736" i="9" s="1"/>
  <c r="J737" i="9"/>
  <c r="A737" i="9" s="1"/>
  <c r="J738" i="9"/>
  <c r="A738" i="9" s="1"/>
  <c r="J739" i="9"/>
  <c r="A739" i="9" s="1"/>
  <c r="J740" i="9"/>
  <c r="A740" i="9" s="1"/>
  <c r="J741" i="9"/>
  <c r="A741" i="9" s="1"/>
  <c r="J742" i="9"/>
  <c r="A742" i="9" s="1"/>
  <c r="J743" i="9"/>
  <c r="A743" i="9" s="1"/>
  <c r="J744" i="9"/>
  <c r="A744" i="9" s="1"/>
  <c r="J745" i="9"/>
  <c r="A745" i="9" s="1"/>
  <c r="J746" i="9"/>
  <c r="A746" i="9" s="1"/>
  <c r="J747" i="9"/>
  <c r="A747" i="9" s="1"/>
  <c r="J748" i="9"/>
  <c r="A748" i="9" s="1"/>
  <c r="J749" i="9"/>
  <c r="A749" i="9" s="1"/>
  <c r="J750" i="9"/>
  <c r="A750" i="9" s="1"/>
  <c r="J751" i="9"/>
  <c r="A751" i="9" s="1"/>
  <c r="J752" i="9"/>
  <c r="A752" i="9" s="1"/>
  <c r="J753" i="9"/>
  <c r="A753" i="9" s="1"/>
  <c r="J754" i="9"/>
  <c r="A754" i="9" s="1"/>
  <c r="J755" i="9"/>
  <c r="A755" i="9" s="1"/>
  <c r="J756" i="9"/>
  <c r="A756" i="9" s="1"/>
  <c r="J757" i="9"/>
  <c r="A757" i="9" s="1"/>
  <c r="J758" i="9"/>
  <c r="A758" i="9" s="1"/>
  <c r="J759" i="9"/>
  <c r="A759" i="9" s="1"/>
  <c r="J760" i="9"/>
  <c r="A760" i="9" s="1"/>
  <c r="J761" i="9"/>
  <c r="A761" i="9" s="1"/>
  <c r="J762" i="9"/>
  <c r="A762" i="9" s="1"/>
  <c r="J763" i="9"/>
  <c r="A763" i="9" s="1"/>
  <c r="J764" i="9"/>
  <c r="A764" i="9" s="1"/>
  <c r="J765" i="9"/>
  <c r="A765" i="9" s="1"/>
  <c r="J766" i="9"/>
  <c r="A766" i="9" s="1"/>
  <c r="J767" i="9"/>
  <c r="A767" i="9" s="1"/>
  <c r="J768" i="9"/>
  <c r="A768" i="9" s="1"/>
  <c r="J769" i="9"/>
  <c r="A769" i="9" s="1"/>
  <c r="J770" i="9"/>
  <c r="A770" i="9" s="1"/>
  <c r="J771" i="9"/>
  <c r="A771" i="9" s="1"/>
  <c r="J772" i="9"/>
  <c r="A772" i="9" s="1"/>
  <c r="J773" i="9"/>
  <c r="A773" i="9" s="1"/>
  <c r="J774" i="9"/>
  <c r="A774" i="9" s="1"/>
  <c r="J775" i="9"/>
  <c r="A775" i="9" s="1"/>
  <c r="J776" i="9"/>
  <c r="A776" i="9" s="1"/>
  <c r="J777" i="9"/>
  <c r="A777" i="9" s="1"/>
  <c r="J778" i="9"/>
  <c r="A778" i="9" s="1"/>
  <c r="J779" i="9"/>
  <c r="A779" i="9" s="1"/>
  <c r="J780" i="9"/>
  <c r="A780" i="9" s="1"/>
  <c r="J781" i="9"/>
  <c r="A781" i="9" s="1"/>
  <c r="J782" i="9"/>
  <c r="A782" i="9" s="1"/>
  <c r="J783" i="9"/>
  <c r="A783" i="9" s="1"/>
  <c r="J784" i="9"/>
  <c r="A784" i="9" s="1"/>
  <c r="J785" i="9"/>
  <c r="A785" i="9" s="1"/>
  <c r="J786" i="9"/>
  <c r="A786" i="9" s="1"/>
  <c r="J787" i="9"/>
  <c r="A787" i="9" s="1"/>
  <c r="J788" i="9"/>
  <c r="A788" i="9" s="1"/>
  <c r="J789" i="9"/>
  <c r="A789" i="9" s="1"/>
  <c r="J790" i="9"/>
  <c r="A790" i="9" s="1"/>
  <c r="J791" i="9"/>
  <c r="A791" i="9" s="1"/>
  <c r="J792" i="9"/>
  <c r="A792" i="9" s="1"/>
  <c r="J793" i="9"/>
  <c r="A793" i="9" s="1"/>
  <c r="J794" i="9"/>
  <c r="A794" i="9" s="1"/>
  <c r="J795" i="9"/>
  <c r="A795" i="9" s="1"/>
  <c r="J796" i="9"/>
  <c r="A796" i="9" s="1"/>
  <c r="J797" i="9"/>
  <c r="A797" i="9" s="1"/>
  <c r="J798" i="9"/>
  <c r="A798" i="9" s="1"/>
  <c r="J799" i="9"/>
  <c r="A799" i="9" s="1"/>
  <c r="J800" i="9"/>
  <c r="A800" i="9" s="1"/>
  <c r="J801" i="9"/>
  <c r="A801" i="9" s="1"/>
  <c r="J802" i="9"/>
  <c r="A802" i="9" s="1"/>
  <c r="J803" i="9"/>
  <c r="A803" i="9" s="1"/>
  <c r="J804" i="9"/>
  <c r="A804" i="9" s="1"/>
  <c r="J805" i="9"/>
  <c r="A805" i="9" s="1"/>
  <c r="J806" i="9"/>
  <c r="A806" i="9" s="1"/>
  <c r="J807" i="9"/>
  <c r="A807" i="9" s="1"/>
  <c r="J808" i="9"/>
  <c r="A808" i="9" s="1"/>
  <c r="J809" i="9"/>
  <c r="A809" i="9" s="1"/>
  <c r="J810" i="9"/>
  <c r="A810" i="9" s="1"/>
  <c r="J811" i="9"/>
  <c r="A811" i="9" s="1"/>
  <c r="J812" i="9"/>
  <c r="A812" i="9" s="1"/>
  <c r="J813" i="9"/>
  <c r="A813" i="9" s="1"/>
  <c r="J814" i="9"/>
  <c r="A814" i="9" s="1"/>
  <c r="J815" i="9"/>
  <c r="A815" i="9" s="1"/>
  <c r="J816" i="9"/>
  <c r="A816" i="9" s="1"/>
  <c r="J817" i="9"/>
  <c r="A817" i="9" s="1"/>
  <c r="J818" i="9"/>
  <c r="A818" i="9" s="1"/>
  <c r="J819" i="9"/>
  <c r="A819" i="9" s="1"/>
  <c r="J820" i="9"/>
  <c r="A820" i="9" s="1"/>
  <c r="J821" i="9"/>
  <c r="A821" i="9" s="1"/>
  <c r="J822" i="9"/>
  <c r="A822" i="9" s="1"/>
  <c r="J823" i="9"/>
  <c r="A823" i="9" s="1"/>
  <c r="J824" i="9"/>
  <c r="A824" i="9" s="1"/>
  <c r="J825" i="9"/>
  <c r="A825" i="9" s="1"/>
  <c r="J826" i="9"/>
  <c r="A826" i="9" s="1"/>
  <c r="J827" i="9"/>
  <c r="A827" i="9" s="1"/>
  <c r="J828" i="9"/>
  <c r="A828" i="9" s="1"/>
  <c r="J829" i="9"/>
  <c r="A829" i="9" s="1"/>
  <c r="J830" i="9"/>
  <c r="A830" i="9" s="1"/>
  <c r="J831" i="9"/>
  <c r="A831" i="9" s="1"/>
  <c r="J832" i="9"/>
  <c r="A832" i="9" s="1"/>
  <c r="J833" i="9"/>
  <c r="A833" i="9" s="1"/>
  <c r="J834" i="9"/>
  <c r="A834" i="9" s="1"/>
  <c r="J835" i="9"/>
  <c r="A835" i="9" s="1"/>
  <c r="J836" i="9"/>
  <c r="A836" i="9" s="1"/>
  <c r="J837" i="9"/>
  <c r="A837" i="9" s="1"/>
  <c r="J838" i="9"/>
  <c r="A838" i="9" s="1"/>
  <c r="J839" i="9"/>
  <c r="A839" i="9" s="1"/>
  <c r="J840" i="9"/>
  <c r="A840" i="9" s="1"/>
  <c r="J841" i="9"/>
  <c r="A841" i="9" s="1"/>
  <c r="J842" i="9"/>
  <c r="A842" i="9" s="1"/>
  <c r="J843" i="9"/>
  <c r="A843" i="9" s="1"/>
  <c r="J844" i="9"/>
  <c r="A844" i="9" s="1"/>
  <c r="J845" i="9"/>
  <c r="A845" i="9" s="1"/>
  <c r="J846" i="9"/>
  <c r="A846" i="9" s="1"/>
  <c r="J847" i="9"/>
  <c r="A847" i="9" s="1"/>
  <c r="J848" i="9"/>
  <c r="A848" i="9" s="1"/>
  <c r="J849" i="9"/>
  <c r="A849" i="9" s="1"/>
  <c r="J850" i="9"/>
  <c r="A850" i="9" s="1"/>
  <c r="J851" i="9"/>
  <c r="A851" i="9" s="1"/>
  <c r="J852" i="9"/>
  <c r="A852" i="9" s="1"/>
  <c r="J853" i="9"/>
  <c r="A853" i="9" s="1"/>
  <c r="J854" i="9"/>
  <c r="A854" i="9" s="1"/>
  <c r="J855" i="9"/>
  <c r="A855" i="9" s="1"/>
  <c r="J856" i="9"/>
  <c r="A856" i="9" s="1"/>
  <c r="J857" i="9"/>
  <c r="A857" i="9" s="1"/>
  <c r="J858" i="9"/>
  <c r="A858" i="9" s="1"/>
  <c r="J859" i="9"/>
  <c r="A859" i="9" s="1"/>
  <c r="J860" i="9"/>
  <c r="A860" i="9" s="1"/>
  <c r="J861" i="9"/>
  <c r="A861" i="9" s="1"/>
  <c r="J862" i="9"/>
  <c r="A862" i="9" s="1"/>
  <c r="J863" i="9"/>
  <c r="A863" i="9" s="1"/>
  <c r="J864" i="9"/>
  <c r="A864" i="9" s="1"/>
  <c r="J865" i="9"/>
  <c r="A865" i="9" s="1"/>
  <c r="J866" i="9"/>
  <c r="A866" i="9" s="1"/>
  <c r="J867" i="9"/>
  <c r="A867" i="9" s="1"/>
  <c r="J868" i="9"/>
  <c r="A868" i="9" s="1"/>
  <c r="J869" i="9"/>
  <c r="A869" i="9" s="1"/>
  <c r="J870" i="9"/>
  <c r="A870" i="9" s="1"/>
  <c r="J871" i="9"/>
  <c r="A871" i="9" s="1"/>
  <c r="J872" i="9"/>
  <c r="A872" i="9" s="1"/>
  <c r="J873" i="9"/>
  <c r="A873" i="9" s="1"/>
  <c r="J874" i="9"/>
  <c r="A874" i="9" s="1"/>
  <c r="J875" i="9"/>
  <c r="A875" i="9" s="1"/>
  <c r="J876" i="9"/>
  <c r="A876" i="9" s="1"/>
  <c r="J877" i="9"/>
  <c r="A877" i="9" s="1"/>
  <c r="J878" i="9"/>
  <c r="A878" i="9" s="1"/>
  <c r="J879" i="9"/>
  <c r="A879" i="9" s="1"/>
  <c r="J880" i="9"/>
  <c r="A880" i="9" s="1"/>
  <c r="J881" i="9"/>
  <c r="A881" i="9" s="1"/>
  <c r="J882" i="9"/>
  <c r="A882" i="9" s="1"/>
  <c r="J883" i="9"/>
  <c r="A883" i="9" s="1"/>
  <c r="J884" i="9"/>
  <c r="A884" i="9" s="1"/>
  <c r="J885" i="9"/>
  <c r="A885" i="9" s="1"/>
  <c r="J886" i="9"/>
  <c r="A886" i="9" s="1"/>
  <c r="J887" i="9"/>
  <c r="A887" i="9" s="1"/>
  <c r="J888" i="9"/>
  <c r="A888" i="9" s="1"/>
  <c r="J889" i="9"/>
  <c r="A889" i="9" s="1"/>
  <c r="J890" i="9"/>
  <c r="A890" i="9" s="1"/>
  <c r="J891" i="9"/>
  <c r="A891" i="9" s="1"/>
  <c r="J892" i="9"/>
  <c r="A892" i="9" s="1"/>
  <c r="J893" i="9"/>
  <c r="A893" i="9" s="1"/>
  <c r="J894" i="9"/>
  <c r="A894" i="9" s="1"/>
  <c r="J895" i="9"/>
  <c r="A895" i="9" s="1"/>
  <c r="J896" i="9"/>
  <c r="A896" i="9" s="1"/>
  <c r="J897" i="9"/>
  <c r="A897" i="9" s="1"/>
  <c r="J898" i="9"/>
  <c r="A898" i="9" s="1"/>
  <c r="J899" i="9"/>
  <c r="A899" i="9" s="1"/>
  <c r="J900" i="9"/>
  <c r="A900" i="9" s="1"/>
  <c r="J901" i="9"/>
  <c r="A901" i="9" s="1"/>
  <c r="J902" i="9"/>
  <c r="A902" i="9" s="1"/>
  <c r="J903" i="9"/>
  <c r="A903" i="9" s="1"/>
  <c r="J904" i="9"/>
  <c r="A904" i="9" s="1"/>
  <c r="J905" i="9"/>
  <c r="A905" i="9" s="1"/>
  <c r="J906" i="9"/>
  <c r="A906" i="9" s="1"/>
  <c r="J907" i="9"/>
  <c r="A907" i="9" s="1"/>
  <c r="J908" i="9"/>
  <c r="A908" i="9" s="1"/>
  <c r="J909" i="9"/>
  <c r="A909" i="9" s="1"/>
  <c r="J910" i="9"/>
  <c r="A910" i="9" s="1"/>
  <c r="J911" i="9"/>
  <c r="A911" i="9" s="1"/>
  <c r="J912" i="9"/>
  <c r="A912" i="9" s="1"/>
  <c r="J913" i="9"/>
  <c r="A913" i="9" s="1"/>
  <c r="J914" i="9"/>
  <c r="A914" i="9" s="1"/>
  <c r="J915" i="9"/>
  <c r="A915" i="9" s="1"/>
  <c r="J916" i="9"/>
  <c r="A916" i="9" s="1"/>
  <c r="J917" i="9"/>
  <c r="A917" i="9" s="1"/>
  <c r="J918" i="9"/>
  <c r="A918" i="9" s="1"/>
  <c r="J919" i="9"/>
  <c r="A919" i="9" s="1"/>
  <c r="J920" i="9"/>
  <c r="A920" i="9" s="1"/>
  <c r="J921" i="9"/>
  <c r="A921" i="9" s="1"/>
  <c r="J922" i="9"/>
  <c r="A922" i="9" s="1"/>
  <c r="J923" i="9"/>
  <c r="A923" i="9" s="1"/>
  <c r="J924" i="9"/>
  <c r="A924" i="9" s="1"/>
  <c r="J925" i="9"/>
  <c r="A925" i="9" s="1"/>
  <c r="J926" i="9"/>
  <c r="A926" i="9" s="1"/>
  <c r="J927" i="9"/>
  <c r="A927" i="9" s="1"/>
  <c r="J928" i="9"/>
  <c r="A928" i="9" s="1"/>
  <c r="J929" i="9"/>
  <c r="A929" i="9" s="1"/>
  <c r="J930" i="9"/>
  <c r="A930" i="9" s="1"/>
  <c r="J931" i="9"/>
  <c r="A931" i="9" s="1"/>
  <c r="J932" i="9"/>
  <c r="A932" i="9" s="1"/>
  <c r="J933" i="9"/>
  <c r="A933" i="9" s="1"/>
  <c r="J934" i="9"/>
  <c r="A934" i="9" s="1"/>
  <c r="J935" i="9"/>
  <c r="A935" i="9" s="1"/>
  <c r="J936" i="9"/>
  <c r="A936" i="9" s="1"/>
  <c r="J937" i="9"/>
  <c r="A937" i="9" s="1"/>
  <c r="J938" i="9"/>
  <c r="A938" i="9" s="1"/>
  <c r="J939" i="9"/>
  <c r="A939" i="9" s="1"/>
  <c r="J940" i="9"/>
  <c r="A940" i="9" s="1"/>
  <c r="J941" i="9"/>
  <c r="A941" i="9" s="1"/>
  <c r="J942" i="9"/>
  <c r="A942" i="9" s="1"/>
  <c r="J943" i="9"/>
  <c r="A943" i="9" s="1"/>
  <c r="J944" i="9"/>
  <c r="A944" i="9" s="1"/>
  <c r="J945" i="9"/>
  <c r="A945" i="9" s="1"/>
  <c r="J946" i="9"/>
  <c r="A946" i="9" s="1"/>
  <c r="J947" i="9"/>
  <c r="A947" i="9" s="1"/>
  <c r="J948" i="9"/>
  <c r="A948" i="9" s="1"/>
  <c r="J949" i="9"/>
  <c r="A949" i="9" s="1"/>
  <c r="J950" i="9"/>
  <c r="A950" i="9" s="1"/>
  <c r="J951" i="9"/>
  <c r="A951" i="9" s="1"/>
  <c r="J952" i="9"/>
  <c r="A952" i="9" s="1"/>
  <c r="J953" i="9"/>
  <c r="A953" i="9" s="1"/>
  <c r="J954" i="9"/>
  <c r="A954" i="9" s="1"/>
  <c r="J955" i="9"/>
  <c r="A955" i="9" s="1"/>
  <c r="J956" i="9"/>
  <c r="A956" i="9" s="1"/>
  <c r="J957" i="9"/>
  <c r="A957" i="9" s="1"/>
  <c r="J958" i="9"/>
  <c r="A958" i="9" s="1"/>
  <c r="J959" i="9"/>
  <c r="A959" i="9" s="1"/>
  <c r="J960" i="9"/>
  <c r="A960" i="9" s="1"/>
  <c r="J961" i="9"/>
  <c r="A961" i="9" s="1"/>
  <c r="J962" i="9"/>
  <c r="A962" i="9" s="1"/>
  <c r="J963" i="9"/>
  <c r="A963" i="9" s="1"/>
  <c r="J964" i="9"/>
  <c r="A964" i="9" s="1"/>
  <c r="J965" i="9"/>
  <c r="A965" i="9" s="1"/>
  <c r="J966" i="9"/>
  <c r="A966" i="9" s="1"/>
  <c r="J967" i="9"/>
  <c r="A967" i="9" s="1"/>
  <c r="J968" i="9"/>
  <c r="A968" i="9" s="1"/>
  <c r="J969" i="9"/>
  <c r="A969" i="9" s="1"/>
  <c r="J970" i="9"/>
  <c r="A970" i="9" s="1"/>
  <c r="J971" i="9"/>
  <c r="A971" i="9" s="1"/>
  <c r="J972" i="9"/>
  <c r="A972" i="9" s="1"/>
  <c r="J973" i="9"/>
  <c r="A973" i="9" s="1"/>
  <c r="J974" i="9"/>
  <c r="A974" i="9" s="1"/>
  <c r="J975" i="9"/>
  <c r="A975" i="9" s="1"/>
  <c r="J976" i="9"/>
  <c r="A976" i="9" s="1"/>
  <c r="J977" i="9"/>
  <c r="A977" i="9" s="1"/>
  <c r="J978" i="9"/>
  <c r="A978" i="9" s="1"/>
  <c r="J979" i="9"/>
  <c r="A979" i="9" s="1"/>
  <c r="J980" i="9"/>
  <c r="A980" i="9" s="1"/>
  <c r="J981" i="9"/>
  <c r="A981" i="9" s="1"/>
  <c r="J982" i="9"/>
  <c r="A982" i="9" s="1"/>
  <c r="J983" i="9"/>
  <c r="A983" i="9" s="1"/>
  <c r="J984" i="9"/>
  <c r="A984" i="9" s="1"/>
  <c r="J985" i="9"/>
  <c r="A985" i="9" s="1"/>
  <c r="J986" i="9"/>
  <c r="A986" i="9" s="1"/>
  <c r="J987" i="9"/>
  <c r="A987" i="9" s="1"/>
  <c r="J988" i="9"/>
  <c r="A988" i="9" s="1"/>
  <c r="J989" i="9"/>
  <c r="A989" i="9" s="1"/>
  <c r="J990" i="9"/>
  <c r="A990" i="9" s="1"/>
  <c r="J991" i="9"/>
  <c r="A991" i="9" s="1"/>
  <c r="J992" i="9"/>
  <c r="A992" i="9" s="1"/>
  <c r="J993" i="9"/>
  <c r="A993" i="9" s="1"/>
  <c r="J994" i="9"/>
  <c r="A994" i="9" s="1"/>
  <c r="J995" i="9"/>
  <c r="A995" i="9" s="1"/>
  <c r="J996" i="9"/>
  <c r="A996" i="9" s="1"/>
  <c r="J997" i="9"/>
  <c r="A997" i="9" s="1"/>
  <c r="J998" i="9"/>
  <c r="A998" i="9" s="1"/>
  <c r="J999" i="9"/>
  <c r="A999" i="9" s="1"/>
  <c r="J1000" i="9"/>
  <c r="A1000" i="9" s="1"/>
  <c r="J1001" i="9"/>
  <c r="A1001" i="9" s="1"/>
  <c r="J1002" i="9"/>
  <c r="A1002" i="9" s="1"/>
  <c r="J1003" i="9"/>
  <c r="A1003" i="9" s="1"/>
  <c r="J1004" i="9"/>
  <c r="A1004" i="9" s="1"/>
  <c r="J1005" i="9"/>
  <c r="A1005" i="9" s="1"/>
  <c r="J1006" i="9"/>
  <c r="A1006" i="9" s="1"/>
  <c r="J1007" i="9"/>
  <c r="A1007" i="9" s="1"/>
  <c r="J1008" i="9"/>
  <c r="A1008" i="9" s="1"/>
  <c r="J1009" i="9"/>
  <c r="A1009" i="9" s="1"/>
  <c r="J1010" i="9"/>
  <c r="A1010" i="9" s="1"/>
  <c r="J1011" i="9"/>
  <c r="A1011" i="9" s="1"/>
  <c r="J1012" i="9"/>
  <c r="A1012" i="9" s="1"/>
  <c r="J1013" i="9"/>
  <c r="A1013" i="9" s="1"/>
  <c r="J1014" i="9"/>
  <c r="A1014" i="9" s="1"/>
  <c r="J1015" i="9"/>
  <c r="A1015" i="9" s="1"/>
  <c r="J1016" i="9"/>
  <c r="A1016" i="9" s="1"/>
  <c r="J1017" i="9"/>
  <c r="A1017" i="9" s="1"/>
  <c r="J1018" i="9"/>
  <c r="A1018" i="9" s="1"/>
  <c r="J1019" i="9"/>
  <c r="A1019" i="9" s="1"/>
  <c r="J1020" i="9"/>
  <c r="A1020" i="9" s="1"/>
  <c r="J1021" i="9"/>
  <c r="A1021" i="9" s="1"/>
  <c r="J1022" i="9"/>
  <c r="A1022" i="9" s="1"/>
  <c r="J1023" i="9"/>
  <c r="A1023" i="9" s="1"/>
  <c r="J1024" i="9"/>
  <c r="A1024" i="9" s="1"/>
  <c r="J1025" i="9"/>
  <c r="A1025" i="9" s="1"/>
  <c r="J1026" i="9"/>
  <c r="A1026" i="9" s="1"/>
  <c r="J1027" i="9"/>
  <c r="A1027" i="9" s="1"/>
  <c r="J1028" i="9"/>
  <c r="A1028" i="9" s="1"/>
  <c r="J1029" i="9"/>
  <c r="A1029" i="9" s="1"/>
  <c r="J1030" i="9"/>
  <c r="A1030" i="9" s="1"/>
  <c r="J1031" i="9"/>
  <c r="A1031" i="9" s="1"/>
  <c r="J1032" i="9"/>
  <c r="A1032" i="9" s="1"/>
  <c r="J1033" i="9"/>
  <c r="A1033" i="9" s="1"/>
  <c r="J1034" i="9"/>
  <c r="A1034" i="9" s="1"/>
  <c r="J1035" i="9"/>
  <c r="A1035" i="9" s="1"/>
  <c r="J1036" i="9"/>
  <c r="A1036" i="9" s="1"/>
  <c r="J1037" i="9"/>
  <c r="A1037" i="9" s="1"/>
  <c r="J1038" i="9"/>
  <c r="A1038" i="9" s="1"/>
  <c r="J1039" i="9"/>
  <c r="A1039" i="9" s="1"/>
  <c r="J1040" i="9"/>
  <c r="A1040" i="9" s="1"/>
  <c r="J1041" i="9"/>
  <c r="A1041" i="9" s="1"/>
  <c r="J1042" i="9"/>
  <c r="A1042" i="9" s="1"/>
  <c r="J1043" i="9"/>
  <c r="A1043" i="9" s="1"/>
  <c r="J1044" i="9"/>
  <c r="A1044" i="9" s="1"/>
  <c r="J1045" i="9"/>
  <c r="A1045" i="9" s="1"/>
  <c r="J1046" i="9"/>
  <c r="A1046" i="9" s="1"/>
  <c r="J1047" i="9"/>
  <c r="A1047" i="9" s="1"/>
  <c r="J1048" i="9"/>
  <c r="A1048" i="9" s="1"/>
  <c r="J1049" i="9"/>
  <c r="A1049" i="9" s="1"/>
  <c r="J1050" i="9"/>
  <c r="A1050" i="9" s="1"/>
  <c r="J1051" i="9"/>
  <c r="A1051" i="9" s="1"/>
  <c r="J1052" i="9"/>
  <c r="A1052" i="9" s="1"/>
  <c r="J1053" i="9"/>
  <c r="A1053" i="9" s="1"/>
  <c r="J1054" i="9"/>
  <c r="A1054" i="9" s="1"/>
  <c r="J1055" i="9"/>
  <c r="A1055" i="9" s="1"/>
  <c r="J1056" i="9"/>
  <c r="A1056" i="9" s="1"/>
  <c r="J1057" i="9"/>
  <c r="A1057" i="9" s="1"/>
  <c r="J1058" i="9"/>
  <c r="A1058" i="9" s="1"/>
  <c r="J1059" i="9"/>
  <c r="A1059" i="9" s="1"/>
  <c r="J1060" i="9"/>
  <c r="A1060" i="9" s="1"/>
  <c r="J1061" i="9"/>
  <c r="A1061" i="9" s="1"/>
  <c r="J1062" i="9"/>
  <c r="A1062" i="9" s="1"/>
  <c r="J1063" i="9"/>
  <c r="A1063" i="9" s="1"/>
  <c r="J1064" i="9"/>
  <c r="A1064" i="9" s="1"/>
  <c r="J1065" i="9"/>
  <c r="A1065" i="9" s="1"/>
  <c r="J1066" i="9"/>
  <c r="A1066" i="9" s="1"/>
  <c r="J1067" i="9"/>
  <c r="A1067" i="9" s="1"/>
  <c r="J1068" i="9"/>
  <c r="A1068" i="9" s="1"/>
  <c r="J1069" i="9"/>
  <c r="A1069" i="9" s="1"/>
  <c r="J1070" i="9"/>
  <c r="A1070" i="9" s="1"/>
  <c r="J1071" i="9"/>
  <c r="A1071" i="9" s="1"/>
  <c r="J1072" i="9"/>
  <c r="A1072" i="9" s="1"/>
  <c r="J1073" i="9"/>
  <c r="A1073" i="9" s="1"/>
  <c r="J1074" i="9"/>
  <c r="A1074" i="9" s="1"/>
  <c r="J1075" i="9"/>
  <c r="A1075" i="9" s="1"/>
  <c r="J1076" i="9"/>
  <c r="A1076" i="9" s="1"/>
  <c r="J1077" i="9"/>
  <c r="A1077" i="9" s="1"/>
  <c r="J1078" i="9"/>
  <c r="A1078" i="9" s="1"/>
  <c r="J1079" i="9"/>
  <c r="A1079" i="9" s="1"/>
  <c r="J1080" i="9"/>
  <c r="A1080" i="9" s="1"/>
  <c r="J1081" i="9"/>
  <c r="A1081" i="9" s="1"/>
  <c r="J1082" i="9"/>
  <c r="A1082" i="9" s="1"/>
  <c r="J1083" i="9"/>
  <c r="A1083" i="9" s="1"/>
  <c r="J1084" i="9"/>
  <c r="A1084" i="9" s="1"/>
  <c r="J1085" i="9"/>
  <c r="A1085" i="9" s="1"/>
  <c r="J1086" i="9"/>
  <c r="A1086" i="9" s="1"/>
  <c r="J1087" i="9"/>
  <c r="A1087" i="9" s="1"/>
  <c r="J1088" i="9"/>
  <c r="A1088" i="9" s="1"/>
  <c r="J1089" i="9"/>
  <c r="A1089" i="9" s="1"/>
  <c r="J1090" i="9"/>
  <c r="A1090" i="9" s="1"/>
  <c r="J1091" i="9"/>
  <c r="A1091" i="9" s="1"/>
  <c r="J1092" i="9"/>
  <c r="A1092" i="9" s="1"/>
  <c r="J1093" i="9"/>
  <c r="A1093" i="9" s="1"/>
  <c r="J1094" i="9"/>
  <c r="A1094" i="9" s="1"/>
  <c r="J1095" i="9"/>
  <c r="A1095" i="9" s="1"/>
  <c r="J1096" i="9"/>
  <c r="A1096" i="9" s="1"/>
  <c r="J1097" i="9"/>
  <c r="A1097" i="9" s="1"/>
  <c r="J1098" i="9"/>
  <c r="A1098" i="9" s="1"/>
  <c r="J1099" i="9"/>
  <c r="A1099" i="9" s="1"/>
  <c r="J1100" i="9"/>
  <c r="A1100" i="9" s="1"/>
  <c r="J1101" i="9"/>
  <c r="A1101" i="9" s="1"/>
  <c r="J1102" i="9"/>
  <c r="A1102" i="9" s="1"/>
  <c r="J1103" i="9"/>
  <c r="A1103" i="9" s="1"/>
  <c r="J1104" i="9"/>
  <c r="A1104" i="9" s="1"/>
  <c r="J1105" i="9"/>
  <c r="A1105" i="9" s="1"/>
  <c r="J1106" i="9"/>
  <c r="A1106" i="9" s="1"/>
  <c r="J1107" i="9"/>
  <c r="A1107" i="9" s="1"/>
  <c r="J1108" i="9"/>
  <c r="A1108" i="9" s="1"/>
  <c r="J1109" i="9"/>
  <c r="A1109" i="9" s="1"/>
  <c r="J1110" i="9"/>
  <c r="A1110" i="9" s="1"/>
  <c r="J1111" i="9"/>
  <c r="A1111" i="9" s="1"/>
  <c r="J1112" i="9"/>
  <c r="A1112" i="9" s="1"/>
  <c r="J1113" i="9"/>
  <c r="A1113" i="9" s="1"/>
  <c r="J1114" i="9"/>
  <c r="A1114" i="9" s="1"/>
  <c r="J1115" i="9"/>
  <c r="A1115" i="9" s="1"/>
  <c r="J1116" i="9"/>
  <c r="A1116" i="9" s="1"/>
  <c r="J1117" i="9"/>
  <c r="A1117" i="9" s="1"/>
  <c r="J1118" i="9"/>
  <c r="A1118" i="9" s="1"/>
  <c r="J1119" i="9"/>
  <c r="A1119" i="9" s="1"/>
  <c r="J1120" i="9"/>
  <c r="A1120" i="9" s="1"/>
  <c r="J1121" i="9"/>
  <c r="A1121" i="9" s="1"/>
  <c r="J1122" i="9"/>
  <c r="A1122" i="9" s="1"/>
  <c r="J1123" i="9"/>
  <c r="A1123" i="9" s="1"/>
  <c r="J1124" i="9"/>
  <c r="A1124" i="9" s="1"/>
  <c r="J1125" i="9"/>
  <c r="A1125" i="9" s="1"/>
  <c r="J1126" i="9"/>
  <c r="A1126" i="9" s="1"/>
  <c r="J1127" i="9"/>
  <c r="A1127" i="9" s="1"/>
  <c r="J1128" i="9"/>
  <c r="A1128" i="9" s="1"/>
  <c r="J1129" i="9"/>
  <c r="A1129" i="9" s="1"/>
  <c r="J1130" i="9"/>
  <c r="A1130" i="9" s="1"/>
  <c r="J1131" i="9"/>
  <c r="A1131" i="9" s="1"/>
  <c r="J1132" i="9"/>
  <c r="A1132" i="9" s="1"/>
  <c r="J1133" i="9"/>
  <c r="A1133" i="9" s="1"/>
  <c r="J1134" i="9"/>
  <c r="A1134" i="9" s="1"/>
  <c r="J1135" i="9"/>
  <c r="A1135" i="9" s="1"/>
  <c r="J1136" i="9"/>
  <c r="A1136" i="9" s="1"/>
  <c r="J1137" i="9"/>
  <c r="A1137" i="9" s="1"/>
  <c r="J1138" i="9"/>
  <c r="A1138" i="9" s="1"/>
  <c r="J1139" i="9"/>
  <c r="A1139" i="9" s="1"/>
  <c r="J1140" i="9"/>
  <c r="A1140" i="9" s="1"/>
  <c r="J1141" i="9"/>
  <c r="A1141" i="9" s="1"/>
  <c r="J1142" i="9"/>
  <c r="A1142" i="9" s="1"/>
  <c r="J1143" i="9"/>
  <c r="A1143" i="9" s="1"/>
  <c r="J1144" i="9"/>
  <c r="A1144" i="9" s="1"/>
  <c r="J1145" i="9"/>
  <c r="A1145" i="9" s="1"/>
  <c r="J1146" i="9"/>
  <c r="A1146" i="9" s="1"/>
  <c r="J1147" i="9"/>
  <c r="A1147" i="9" s="1"/>
  <c r="J1148" i="9"/>
  <c r="A1148" i="9" s="1"/>
  <c r="J1149" i="9"/>
  <c r="A1149" i="9" s="1"/>
  <c r="J1150" i="9"/>
  <c r="A1150" i="9" s="1"/>
  <c r="J1151" i="9"/>
  <c r="A1151" i="9" s="1"/>
  <c r="J1152" i="9"/>
  <c r="A1152" i="9" s="1"/>
  <c r="J1153" i="9"/>
  <c r="A1153" i="9" s="1"/>
  <c r="J1154" i="9"/>
  <c r="A1154" i="9" s="1"/>
  <c r="J1155" i="9"/>
  <c r="A1155" i="9" s="1"/>
  <c r="J1156" i="9"/>
  <c r="A1156" i="9" s="1"/>
  <c r="J1157" i="9"/>
  <c r="A1157" i="9" s="1"/>
  <c r="J1158" i="9"/>
  <c r="A1158" i="9" s="1"/>
  <c r="J1159" i="9"/>
  <c r="A1159" i="9" s="1"/>
  <c r="J1160" i="9"/>
  <c r="A1160" i="9" s="1"/>
  <c r="J1161" i="9"/>
  <c r="A1161" i="9" s="1"/>
  <c r="J1162" i="9"/>
  <c r="A1162" i="9" s="1"/>
  <c r="J1163" i="9"/>
  <c r="A1163" i="9" s="1"/>
  <c r="J1164" i="9"/>
  <c r="A1164" i="9" s="1"/>
  <c r="J1165" i="9"/>
  <c r="A1165" i="9" s="1"/>
  <c r="J1166" i="9"/>
  <c r="A1166" i="9" s="1"/>
  <c r="J1167" i="9"/>
  <c r="A1167" i="9" s="1"/>
  <c r="J1168" i="9"/>
  <c r="A1168" i="9" s="1"/>
  <c r="J1169" i="9"/>
  <c r="A1169" i="9" s="1"/>
  <c r="J1170" i="9"/>
  <c r="A1170" i="9" s="1"/>
  <c r="J1171" i="9"/>
  <c r="A1171" i="9" s="1"/>
  <c r="J1172" i="9"/>
  <c r="A1172" i="9" s="1"/>
  <c r="J1173" i="9"/>
  <c r="A1173" i="9" s="1"/>
  <c r="J1174" i="9"/>
  <c r="A1174" i="9" s="1"/>
  <c r="J1175" i="9"/>
  <c r="A1175" i="9" s="1"/>
  <c r="J1176" i="9"/>
  <c r="A1176" i="9" s="1"/>
  <c r="J1177" i="9"/>
  <c r="A1177" i="9" s="1"/>
  <c r="J1178" i="9"/>
  <c r="A1178" i="9" s="1"/>
  <c r="J1179" i="9"/>
  <c r="A1179" i="9" s="1"/>
  <c r="J1180" i="9"/>
  <c r="A1180" i="9" s="1"/>
  <c r="J1181" i="9"/>
  <c r="A1181" i="9" s="1"/>
  <c r="J1182" i="9"/>
  <c r="A1182" i="9" s="1"/>
  <c r="J1183" i="9"/>
  <c r="A1183" i="9" s="1"/>
  <c r="J1184" i="9"/>
  <c r="A1184" i="9" s="1"/>
  <c r="J1185" i="9"/>
  <c r="A1185" i="9" s="1"/>
  <c r="J1186" i="9"/>
  <c r="A1186" i="9" s="1"/>
  <c r="J1187" i="9"/>
  <c r="A1187" i="9" s="1"/>
  <c r="J1188" i="9"/>
  <c r="A1188" i="9" s="1"/>
  <c r="J1189" i="9"/>
  <c r="A1189" i="9" s="1"/>
  <c r="J1190" i="9"/>
  <c r="A1190" i="9" s="1"/>
  <c r="J1191" i="9"/>
  <c r="A1191" i="9" s="1"/>
  <c r="J1192" i="9"/>
  <c r="A1192" i="9" s="1"/>
  <c r="J1193" i="9"/>
  <c r="A1193" i="9" s="1"/>
  <c r="J1194" i="9"/>
  <c r="A1194" i="9" s="1"/>
  <c r="J1195" i="9"/>
  <c r="A1195" i="9" s="1"/>
  <c r="J1196" i="9"/>
  <c r="A1196" i="9" s="1"/>
  <c r="J1197" i="9"/>
  <c r="A1197" i="9" s="1"/>
  <c r="J1198" i="9"/>
  <c r="A1198" i="9" s="1"/>
  <c r="J1199" i="9"/>
  <c r="A1199" i="9" s="1"/>
  <c r="J1200" i="9"/>
  <c r="A1200" i="9" s="1"/>
  <c r="J1201" i="9"/>
  <c r="A1201" i="9" s="1"/>
  <c r="J1202" i="9"/>
  <c r="A1202" i="9" s="1"/>
  <c r="J1203" i="9"/>
  <c r="A1203" i="9" s="1"/>
  <c r="J1204" i="9"/>
  <c r="A1204" i="9" s="1"/>
  <c r="J1205" i="9"/>
  <c r="A1205" i="9" s="1"/>
  <c r="J1206" i="9"/>
  <c r="A1206" i="9" s="1"/>
  <c r="J1207" i="9"/>
  <c r="A1207" i="9" s="1"/>
  <c r="J1208" i="9"/>
  <c r="A1208" i="9" s="1"/>
  <c r="J1209" i="9"/>
  <c r="A1209" i="9" s="1"/>
  <c r="J1210" i="9"/>
  <c r="A1210" i="9" s="1"/>
  <c r="J1211" i="9"/>
  <c r="A1211" i="9" s="1"/>
  <c r="J1212" i="9"/>
  <c r="A1212" i="9" s="1"/>
  <c r="J1213" i="9"/>
  <c r="A1213" i="9" s="1"/>
  <c r="J1214" i="9"/>
  <c r="A1214" i="9" s="1"/>
  <c r="J1215" i="9"/>
  <c r="A1215" i="9" s="1"/>
  <c r="J1216" i="9"/>
  <c r="A1216" i="9" s="1"/>
  <c r="J1217" i="9"/>
  <c r="A1217" i="9" s="1"/>
  <c r="J1218" i="9"/>
  <c r="A1218" i="9" s="1"/>
  <c r="J1219" i="9"/>
  <c r="A1219" i="9" s="1"/>
  <c r="J1220" i="9"/>
  <c r="A1220" i="9" s="1"/>
  <c r="J1221" i="9"/>
  <c r="A1221" i="9" s="1"/>
  <c r="J1222" i="9"/>
  <c r="A1222" i="9" s="1"/>
  <c r="J1223" i="9"/>
  <c r="A1223" i="9" s="1"/>
  <c r="J1224" i="9"/>
  <c r="A1224" i="9" s="1"/>
  <c r="J1225" i="9"/>
  <c r="A1225" i="9" s="1"/>
  <c r="J1226" i="9"/>
  <c r="A1226" i="9" s="1"/>
  <c r="J1227" i="9"/>
  <c r="A1227" i="9" s="1"/>
  <c r="J1228" i="9"/>
  <c r="A1228" i="9" s="1"/>
  <c r="J1229" i="9"/>
  <c r="A1229" i="9" s="1"/>
  <c r="J1230" i="9"/>
  <c r="A1230" i="9" s="1"/>
  <c r="J1231" i="9"/>
  <c r="A1231" i="9" s="1"/>
  <c r="J1232" i="9"/>
  <c r="A1232" i="9" s="1"/>
  <c r="J1233" i="9"/>
  <c r="A1233" i="9" s="1"/>
  <c r="J1234" i="9"/>
  <c r="A1234" i="9" s="1"/>
  <c r="J1235" i="9"/>
  <c r="A1235" i="9" s="1"/>
  <c r="J1236" i="9"/>
  <c r="A1236" i="9" s="1"/>
  <c r="J1237" i="9"/>
  <c r="A1237" i="9" s="1"/>
  <c r="J1238" i="9"/>
  <c r="A1238" i="9" s="1"/>
  <c r="J1239" i="9"/>
  <c r="A1239" i="9" s="1"/>
  <c r="J1240" i="9"/>
  <c r="A1240" i="9" s="1"/>
  <c r="J1241" i="9"/>
  <c r="A1241" i="9" s="1"/>
  <c r="J1242" i="9"/>
  <c r="A1242" i="9" s="1"/>
  <c r="J1243" i="9"/>
  <c r="A1243" i="9" s="1"/>
  <c r="J1244" i="9"/>
  <c r="A1244" i="9" s="1"/>
  <c r="J1245" i="9"/>
  <c r="A1245" i="9" s="1"/>
  <c r="J1246" i="9"/>
  <c r="A1246" i="9" s="1"/>
  <c r="J1247" i="9"/>
  <c r="A1247" i="9" s="1"/>
  <c r="J1248" i="9"/>
  <c r="A1248" i="9" s="1"/>
  <c r="J1249" i="9"/>
  <c r="A1249" i="9" s="1"/>
  <c r="J1250" i="9"/>
  <c r="A1250" i="9" s="1"/>
  <c r="J1251" i="9"/>
  <c r="A1251" i="9" s="1"/>
  <c r="J1252" i="9"/>
  <c r="A1252" i="9" s="1"/>
  <c r="J1253" i="9"/>
  <c r="A1253" i="9" s="1"/>
  <c r="J1254" i="9"/>
  <c r="A1254" i="9" s="1"/>
  <c r="J1255" i="9"/>
  <c r="A1255" i="9" s="1"/>
  <c r="J1256" i="9"/>
  <c r="A1256" i="9" s="1"/>
  <c r="J1257" i="9"/>
  <c r="A1257" i="9" s="1"/>
  <c r="J1258" i="9"/>
  <c r="A1258" i="9" s="1"/>
  <c r="J1259" i="9"/>
  <c r="A1259" i="9" s="1"/>
  <c r="J1260" i="9"/>
  <c r="A1260" i="9" s="1"/>
  <c r="J1261" i="9"/>
  <c r="A1261" i="9" s="1"/>
  <c r="J1262" i="9"/>
  <c r="A1262" i="9" s="1"/>
  <c r="J1263" i="9"/>
  <c r="A1263" i="9" s="1"/>
  <c r="J1264" i="9"/>
  <c r="A1264" i="9" s="1"/>
  <c r="J1265" i="9"/>
  <c r="A1265" i="9" s="1"/>
  <c r="J1266" i="9"/>
  <c r="A1266" i="9" s="1"/>
  <c r="J1267" i="9"/>
  <c r="A1267" i="9" s="1"/>
  <c r="J1268" i="9"/>
  <c r="A1268" i="9" s="1"/>
  <c r="J1269" i="9"/>
  <c r="A1269" i="9" s="1"/>
  <c r="J1270" i="9"/>
  <c r="A1270" i="9" s="1"/>
  <c r="J1271" i="9"/>
  <c r="A1271" i="9" s="1"/>
  <c r="J1272" i="9"/>
  <c r="A1272" i="9" s="1"/>
  <c r="J1273" i="9"/>
  <c r="A1273" i="9" s="1"/>
  <c r="J1274" i="9"/>
  <c r="A1274" i="9" s="1"/>
  <c r="J1275" i="9"/>
  <c r="A1275" i="9" s="1"/>
  <c r="J1276" i="9"/>
  <c r="A1276" i="9" s="1"/>
  <c r="J1277" i="9"/>
  <c r="A1277" i="9" s="1"/>
  <c r="J1278" i="9"/>
  <c r="A1278" i="9" s="1"/>
  <c r="J1279" i="9"/>
  <c r="A1279" i="9" s="1"/>
  <c r="J1280" i="9"/>
  <c r="A1280" i="9" s="1"/>
  <c r="J1281" i="9"/>
  <c r="A1281" i="9" s="1"/>
  <c r="J1282" i="9"/>
  <c r="A1282" i="9" s="1"/>
  <c r="J1283" i="9"/>
  <c r="A1283" i="9" s="1"/>
  <c r="J1284" i="9"/>
  <c r="A1284" i="9" s="1"/>
  <c r="J1285" i="9"/>
  <c r="A1285" i="9" s="1"/>
  <c r="J1286" i="9"/>
  <c r="A1286" i="9" s="1"/>
  <c r="J1287" i="9"/>
  <c r="A1287" i="9" s="1"/>
  <c r="J1288" i="9"/>
  <c r="A1288" i="9" s="1"/>
  <c r="J1289" i="9"/>
  <c r="A1289" i="9" s="1"/>
  <c r="J1290" i="9"/>
  <c r="A1290" i="9" s="1"/>
  <c r="J1291" i="9"/>
  <c r="A1291" i="9" s="1"/>
  <c r="J1292" i="9"/>
  <c r="A1292" i="9" s="1"/>
  <c r="J1293" i="9"/>
  <c r="A1293" i="9" s="1"/>
  <c r="J1294" i="9"/>
  <c r="A1294" i="9" s="1"/>
  <c r="J1295" i="9"/>
  <c r="A1295" i="9" s="1"/>
  <c r="J1296" i="9"/>
  <c r="A1296" i="9" s="1"/>
  <c r="J1297" i="9"/>
  <c r="A1297" i="9" s="1"/>
  <c r="J1298" i="9"/>
  <c r="A1298" i="9" s="1"/>
  <c r="J1299" i="9"/>
  <c r="A1299" i="9" s="1"/>
  <c r="J1300" i="9"/>
  <c r="A1300" i="9" s="1"/>
  <c r="J1301" i="9"/>
  <c r="A1301" i="9" s="1"/>
  <c r="J1302" i="9"/>
  <c r="A1302" i="9" s="1"/>
  <c r="J1303" i="9"/>
  <c r="A1303" i="9" s="1"/>
  <c r="J1304" i="9"/>
  <c r="A1304" i="9" s="1"/>
  <c r="J1305" i="9"/>
  <c r="A1305" i="9" s="1"/>
  <c r="J1306" i="9"/>
  <c r="A1306" i="9" s="1"/>
  <c r="J1307" i="9"/>
  <c r="A1307" i="9" s="1"/>
  <c r="J1308" i="9"/>
  <c r="A1308" i="9" s="1"/>
  <c r="J1309" i="9"/>
  <c r="A1309" i="9" s="1"/>
  <c r="J1310" i="9"/>
  <c r="A1310" i="9" s="1"/>
  <c r="J1311" i="9"/>
  <c r="A1311" i="9" s="1"/>
  <c r="J1312" i="9"/>
  <c r="A1312" i="9" s="1"/>
  <c r="J1313" i="9"/>
  <c r="A1313" i="9" s="1"/>
  <c r="J1314" i="9"/>
  <c r="A1314" i="9" s="1"/>
  <c r="J1315" i="9"/>
  <c r="A1315" i="9" s="1"/>
  <c r="J1316" i="9"/>
  <c r="A1316" i="9" s="1"/>
  <c r="J1317" i="9"/>
  <c r="A1317" i="9" s="1"/>
  <c r="J1318" i="9"/>
  <c r="A1318" i="9" s="1"/>
  <c r="J1319" i="9"/>
  <c r="A1319" i="9" s="1"/>
  <c r="J1320" i="9"/>
  <c r="A1320" i="9" s="1"/>
  <c r="J1321" i="9"/>
  <c r="A1321" i="9" s="1"/>
  <c r="J1322" i="9"/>
  <c r="A1322" i="9" s="1"/>
  <c r="J1323" i="9"/>
  <c r="A1323" i="9" s="1"/>
  <c r="J1324" i="9"/>
  <c r="A1324" i="9" s="1"/>
  <c r="J1325" i="9"/>
  <c r="A1325" i="9" s="1"/>
  <c r="J1326" i="9"/>
  <c r="A1326" i="9" s="1"/>
  <c r="J1327" i="9"/>
  <c r="A1327" i="9" s="1"/>
  <c r="J1328" i="9"/>
  <c r="A1328" i="9" s="1"/>
  <c r="J1329" i="9"/>
  <c r="A1329" i="9" s="1"/>
  <c r="J1330" i="9"/>
  <c r="A1330" i="9" s="1"/>
  <c r="J1331" i="9"/>
  <c r="A1331" i="9" s="1"/>
  <c r="J1332" i="9"/>
  <c r="A1332" i="9" s="1"/>
  <c r="J1333" i="9"/>
  <c r="A1333" i="9" s="1"/>
  <c r="J1334" i="9"/>
  <c r="A1334" i="9" s="1"/>
  <c r="J1335" i="9"/>
  <c r="A1335" i="9" s="1"/>
  <c r="J1336" i="9"/>
  <c r="A1336" i="9" s="1"/>
  <c r="J1337" i="9"/>
  <c r="A1337" i="9" s="1"/>
  <c r="J1338" i="9"/>
  <c r="A1338" i="9" s="1"/>
  <c r="J1339" i="9"/>
  <c r="A1339" i="9" s="1"/>
  <c r="J1340" i="9"/>
  <c r="A1340" i="9" s="1"/>
  <c r="J1341" i="9"/>
  <c r="A1341" i="9" s="1"/>
  <c r="J1342" i="9"/>
  <c r="A1342" i="9" s="1"/>
  <c r="J1343" i="9"/>
  <c r="A1343" i="9" s="1"/>
  <c r="J1344" i="9"/>
  <c r="A1344" i="9" s="1"/>
  <c r="J1345" i="9"/>
  <c r="A1345" i="9" s="1"/>
  <c r="J1346" i="9"/>
  <c r="A1346" i="9" s="1"/>
  <c r="J1347" i="9"/>
  <c r="A1347" i="9" s="1"/>
  <c r="J1348" i="9"/>
  <c r="A1348" i="9" s="1"/>
  <c r="J1349" i="9"/>
  <c r="A1349" i="9" s="1"/>
  <c r="J1350" i="9"/>
  <c r="A1350" i="9" s="1"/>
  <c r="J1351" i="9"/>
  <c r="A1351" i="9" s="1"/>
  <c r="J1352" i="9"/>
  <c r="A1352" i="9" s="1"/>
  <c r="J1353" i="9"/>
  <c r="A1353" i="9" s="1"/>
  <c r="J1354" i="9"/>
  <c r="A1354" i="9" s="1"/>
  <c r="J1355" i="9"/>
  <c r="A1355" i="9" s="1"/>
  <c r="J1356" i="9"/>
  <c r="A1356" i="9" s="1"/>
  <c r="J1357" i="9"/>
  <c r="A1357" i="9" s="1"/>
  <c r="J1358" i="9"/>
  <c r="A1358" i="9" s="1"/>
  <c r="J1359" i="9"/>
  <c r="A1359" i="9" s="1"/>
  <c r="J1360" i="9"/>
  <c r="A1360" i="9" s="1"/>
  <c r="J1361" i="9"/>
  <c r="A1361" i="9" s="1"/>
  <c r="J1362" i="9"/>
  <c r="A1362" i="9" s="1"/>
  <c r="J1363" i="9"/>
  <c r="A1363" i="9" s="1"/>
  <c r="J1364" i="9"/>
  <c r="A1364" i="9" s="1"/>
  <c r="J1365" i="9"/>
  <c r="A1365" i="9" s="1"/>
  <c r="J1366" i="9"/>
  <c r="A1366" i="9" s="1"/>
  <c r="J1367" i="9"/>
  <c r="A1367" i="9" s="1"/>
  <c r="J1368" i="9"/>
  <c r="A1368" i="9" s="1"/>
  <c r="J1369" i="9"/>
  <c r="A1369" i="9" s="1"/>
  <c r="J1370" i="9"/>
  <c r="A1370" i="9" s="1"/>
  <c r="J1371" i="9"/>
  <c r="A1371" i="9" s="1"/>
  <c r="J1372" i="9"/>
  <c r="A1372" i="9" s="1"/>
  <c r="J1373" i="9"/>
  <c r="A1373" i="9" s="1"/>
  <c r="J1374" i="9"/>
  <c r="A1374" i="9" s="1"/>
  <c r="J1375" i="9"/>
  <c r="A1375" i="9" s="1"/>
  <c r="J1376" i="9"/>
  <c r="A1376" i="9" s="1"/>
  <c r="J1377" i="9"/>
  <c r="A1377" i="9" s="1"/>
  <c r="J1378" i="9"/>
  <c r="A1378" i="9" s="1"/>
  <c r="J1379" i="9"/>
  <c r="A1379" i="9" s="1"/>
  <c r="J1380" i="9"/>
  <c r="A1380" i="9" s="1"/>
  <c r="J1381" i="9"/>
  <c r="A1381" i="9" s="1"/>
  <c r="J1382" i="9"/>
  <c r="A1382" i="9" s="1"/>
  <c r="J1383" i="9"/>
  <c r="A1383" i="9" s="1"/>
  <c r="J1384" i="9"/>
  <c r="A1384" i="9" s="1"/>
  <c r="J1385" i="9"/>
  <c r="A1385" i="9" s="1"/>
  <c r="J1386" i="9"/>
  <c r="A1386" i="9" s="1"/>
  <c r="J1387" i="9"/>
  <c r="A1387" i="9" s="1"/>
  <c r="J1388" i="9"/>
  <c r="A1388" i="9" s="1"/>
  <c r="J1389" i="9"/>
  <c r="A1389" i="9" s="1"/>
  <c r="J1390" i="9"/>
  <c r="A1390" i="9" s="1"/>
  <c r="J1391" i="9"/>
  <c r="A1391" i="9" s="1"/>
  <c r="J1392" i="9"/>
  <c r="A1392" i="9" s="1"/>
  <c r="J1393" i="9"/>
  <c r="A1393" i="9" s="1"/>
  <c r="J1394" i="9"/>
  <c r="A1394" i="9" s="1"/>
  <c r="J1395" i="9"/>
  <c r="A1395" i="9" s="1"/>
  <c r="J1396" i="9"/>
  <c r="A1396" i="9" s="1"/>
  <c r="J1397" i="9"/>
  <c r="A1397" i="9" s="1"/>
  <c r="J1398" i="9"/>
  <c r="A1398" i="9" s="1"/>
  <c r="J1399" i="9"/>
  <c r="A1399" i="9" s="1"/>
  <c r="J1400" i="9"/>
  <c r="A1400" i="9" s="1"/>
  <c r="J1401" i="9"/>
  <c r="A1401" i="9" s="1"/>
  <c r="J1402" i="9"/>
  <c r="A1402" i="9" s="1"/>
  <c r="J1403" i="9"/>
  <c r="A1403" i="9" s="1"/>
  <c r="J1404" i="9"/>
  <c r="A1404" i="9" s="1"/>
  <c r="J1405" i="9"/>
  <c r="A1405" i="9" s="1"/>
  <c r="J1406" i="9"/>
  <c r="A1406" i="9" s="1"/>
  <c r="J1407" i="9"/>
  <c r="A1407" i="9" s="1"/>
  <c r="J1408" i="9"/>
  <c r="A1408" i="9" s="1"/>
  <c r="J1409" i="9"/>
  <c r="A1409" i="9" s="1"/>
  <c r="J1410" i="9"/>
  <c r="A1410" i="9" s="1"/>
  <c r="J1411" i="9"/>
  <c r="A1411" i="9" s="1"/>
  <c r="J1412" i="9"/>
  <c r="A1412" i="9" s="1"/>
  <c r="J1413" i="9"/>
  <c r="A1413" i="9" s="1"/>
  <c r="J1414" i="9"/>
  <c r="A1414" i="9" s="1"/>
  <c r="J1415" i="9"/>
  <c r="A1415" i="9" s="1"/>
  <c r="J1416" i="9"/>
  <c r="A1416" i="9" s="1"/>
  <c r="J1417" i="9"/>
  <c r="A1417" i="9" s="1"/>
  <c r="J1418" i="9"/>
  <c r="A1418" i="9" s="1"/>
  <c r="J1419" i="9"/>
  <c r="A1419" i="9" s="1"/>
  <c r="J1420" i="9"/>
  <c r="A1420" i="9" s="1"/>
  <c r="J1421" i="9"/>
  <c r="A1421" i="9" s="1"/>
  <c r="J1422" i="9"/>
  <c r="A1422" i="9" s="1"/>
  <c r="J1423" i="9"/>
  <c r="A1423" i="9" s="1"/>
  <c r="J1424" i="9"/>
  <c r="A1424" i="9" s="1"/>
  <c r="J1425" i="9"/>
  <c r="A1425" i="9" s="1"/>
  <c r="J1426" i="9"/>
  <c r="A1426" i="9" s="1"/>
  <c r="J1427" i="9"/>
  <c r="A1427" i="9" s="1"/>
  <c r="J1428" i="9"/>
  <c r="A1428" i="9" s="1"/>
  <c r="J1429" i="9"/>
  <c r="A1429" i="9" s="1"/>
  <c r="J1430" i="9"/>
  <c r="A1430" i="9" s="1"/>
  <c r="J1431" i="9"/>
  <c r="A1431" i="9" s="1"/>
  <c r="J1432" i="9"/>
  <c r="A1432" i="9" s="1"/>
  <c r="J1433" i="9"/>
  <c r="A1433" i="9" s="1"/>
  <c r="J1434" i="9"/>
  <c r="A1434" i="9" s="1"/>
  <c r="J1435" i="9"/>
  <c r="A1435" i="9" s="1"/>
  <c r="J1436" i="9"/>
  <c r="A1436" i="9" s="1"/>
  <c r="J1437" i="9"/>
  <c r="A1437" i="9" s="1"/>
  <c r="J1438" i="9"/>
  <c r="A1438" i="9" s="1"/>
  <c r="J1439" i="9"/>
  <c r="A1439" i="9" s="1"/>
  <c r="J1440" i="9"/>
  <c r="A1440" i="9" s="1"/>
  <c r="J1441" i="9"/>
  <c r="A1441" i="9" s="1"/>
  <c r="J1442" i="9"/>
  <c r="A1442" i="9" s="1"/>
  <c r="J1443" i="9"/>
  <c r="A1443" i="9" s="1"/>
  <c r="J1444" i="9"/>
  <c r="A1444" i="9" s="1"/>
  <c r="J1445" i="9"/>
  <c r="A1445" i="9" s="1"/>
  <c r="J1446" i="9"/>
  <c r="A1446" i="9" s="1"/>
  <c r="J1447" i="9"/>
  <c r="A1447" i="9" s="1"/>
  <c r="J1448" i="9"/>
  <c r="A1448" i="9" s="1"/>
  <c r="J1449" i="9"/>
  <c r="A1449" i="9" s="1"/>
  <c r="J1450" i="9"/>
  <c r="A1450" i="9" s="1"/>
  <c r="J1451" i="9"/>
  <c r="A1451" i="9" s="1"/>
  <c r="J1452" i="9"/>
  <c r="A1452" i="9" s="1"/>
  <c r="J1453" i="9"/>
  <c r="A1453" i="9" s="1"/>
  <c r="J1454" i="9"/>
  <c r="A1454" i="9" s="1"/>
  <c r="J1455" i="9"/>
  <c r="A1455" i="9" s="1"/>
  <c r="J1456" i="9"/>
  <c r="A1456" i="9" s="1"/>
  <c r="J1457" i="9"/>
  <c r="A1457" i="9" s="1"/>
  <c r="J1458" i="9"/>
  <c r="A1458" i="9" s="1"/>
  <c r="J1459" i="9"/>
  <c r="A1459" i="9" s="1"/>
  <c r="J1460" i="9"/>
  <c r="A1460" i="9" s="1"/>
  <c r="J1461" i="9"/>
  <c r="A1461" i="9" s="1"/>
  <c r="J1462" i="9"/>
  <c r="A1462" i="9" s="1"/>
  <c r="J1463" i="9"/>
  <c r="A1463" i="9" s="1"/>
  <c r="J1464" i="9"/>
  <c r="A1464" i="9" s="1"/>
  <c r="J1465" i="9"/>
  <c r="A1465" i="9" s="1"/>
  <c r="J1466" i="9"/>
  <c r="A1466" i="9" s="1"/>
  <c r="J1467" i="9"/>
  <c r="A1467" i="9" s="1"/>
  <c r="J1468" i="9"/>
  <c r="A1468" i="9" s="1"/>
  <c r="J1469" i="9"/>
  <c r="A1469" i="9" s="1"/>
  <c r="J1470" i="9"/>
  <c r="A1470" i="9" s="1"/>
  <c r="J1471" i="9"/>
  <c r="A1471" i="9" s="1"/>
  <c r="J1472" i="9"/>
  <c r="A1472" i="9" s="1"/>
  <c r="J1473" i="9"/>
  <c r="A1473" i="9" s="1"/>
  <c r="J1474" i="9"/>
  <c r="A1474" i="9" s="1"/>
  <c r="J1475" i="9"/>
  <c r="A1475" i="9" s="1"/>
  <c r="J1476" i="9"/>
  <c r="A1476" i="9" s="1"/>
  <c r="J1477" i="9"/>
  <c r="A1477" i="9" s="1"/>
  <c r="J1478" i="9"/>
  <c r="A1478" i="9" s="1"/>
  <c r="J1479" i="9"/>
  <c r="A1479" i="9" s="1"/>
  <c r="J1480" i="9"/>
  <c r="A1480" i="9" s="1"/>
  <c r="J1481" i="9"/>
  <c r="A1481" i="9" s="1"/>
  <c r="J1482" i="9"/>
  <c r="A1482" i="9" s="1"/>
  <c r="J1483" i="9"/>
  <c r="A1483" i="9" s="1"/>
  <c r="J1484" i="9"/>
  <c r="A1484" i="9" s="1"/>
  <c r="J1485" i="9"/>
  <c r="A1485" i="9" s="1"/>
  <c r="J1486" i="9"/>
  <c r="A1486" i="9" s="1"/>
  <c r="J1487" i="9"/>
  <c r="A1487" i="9" s="1"/>
  <c r="J1488" i="9"/>
  <c r="A1488" i="9" s="1"/>
  <c r="J1489" i="9"/>
  <c r="A1489" i="9" s="1"/>
  <c r="J1490" i="9"/>
  <c r="A1490" i="9" s="1"/>
  <c r="J1491" i="9"/>
  <c r="A1491" i="9" s="1"/>
  <c r="J1492" i="9"/>
  <c r="A1492" i="9" s="1"/>
  <c r="J1493" i="9"/>
  <c r="A1493" i="9" s="1"/>
  <c r="J1494" i="9"/>
  <c r="A1494" i="9" s="1"/>
  <c r="J1495" i="9"/>
  <c r="A1495" i="9" s="1"/>
  <c r="J1496" i="9"/>
  <c r="A1496" i="9" s="1"/>
  <c r="J1497" i="9"/>
  <c r="A1497" i="9" s="1"/>
  <c r="J1498" i="9"/>
  <c r="A1498" i="9" s="1"/>
  <c r="J1499" i="9"/>
  <c r="A1499" i="9" s="1"/>
  <c r="J1500" i="9"/>
  <c r="A1500" i="9" s="1"/>
  <c r="J1501" i="9"/>
  <c r="A1501" i="9" s="1"/>
  <c r="J1502" i="9"/>
  <c r="A1502" i="9" s="1"/>
  <c r="J1503" i="9"/>
  <c r="A1503" i="9" s="1"/>
  <c r="J1504" i="9"/>
  <c r="A1504" i="9" s="1"/>
  <c r="J1505" i="9"/>
  <c r="A1505" i="9" s="1"/>
  <c r="J1506" i="9"/>
  <c r="A1506" i="9" s="1"/>
  <c r="J1507" i="9"/>
  <c r="A1507" i="9" s="1"/>
  <c r="J1508" i="9"/>
  <c r="A1508" i="9" s="1"/>
  <c r="J1509" i="9"/>
  <c r="A1509" i="9" s="1"/>
  <c r="J1510" i="9"/>
  <c r="A1510" i="9" s="1"/>
  <c r="J1511" i="9"/>
  <c r="A1511" i="9" s="1"/>
  <c r="J1512" i="9"/>
  <c r="A1512" i="9" s="1"/>
  <c r="J1513" i="9"/>
  <c r="A1513" i="9" s="1"/>
  <c r="J1514" i="9"/>
  <c r="A1514" i="9" s="1"/>
  <c r="J1515" i="9"/>
  <c r="A1515" i="9" s="1"/>
  <c r="J1516" i="9"/>
  <c r="A1516" i="9" s="1"/>
  <c r="J1517" i="9"/>
  <c r="A1517" i="9" s="1"/>
  <c r="J1518" i="9"/>
  <c r="A1518" i="9" s="1"/>
  <c r="J1519" i="9"/>
  <c r="A1519" i="9" s="1"/>
  <c r="J1520" i="9"/>
  <c r="A1520" i="9" s="1"/>
  <c r="J1521" i="9"/>
  <c r="A1521" i="9" s="1"/>
  <c r="J1522" i="9"/>
  <c r="A1522" i="9" s="1"/>
  <c r="J1523" i="9"/>
  <c r="A1523" i="9" s="1"/>
  <c r="J1524" i="9"/>
  <c r="A1524" i="9" s="1"/>
  <c r="J1525" i="9"/>
  <c r="A1525" i="9" s="1"/>
  <c r="J1526" i="9"/>
  <c r="A1526" i="9" s="1"/>
  <c r="J1527" i="9"/>
  <c r="A1527" i="9" s="1"/>
  <c r="J1528" i="9"/>
  <c r="A1528" i="9" s="1"/>
  <c r="J1529" i="9"/>
  <c r="A1529" i="9" s="1"/>
  <c r="J1530" i="9"/>
  <c r="A1530" i="9" s="1"/>
  <c r="J1531" i="9"/>
  <c r="A1531" i="9" s="1"/>
  <c r="J1532" i="9"/>
  <c r="A1532" i="9" s="1"/>
  <c r="J1533" i="9"/>
  <c r="A1533" i="9" s="1"/>
  <c r="J1534" i="9"/>
  <c r="A1534" i="9" s="1"/>
  <c r="J1535" i="9"/>
  <c r="A1535" i="9" s="1"/>
  <c r="J1536" i="9"/>
  <c r="A1536" i="9" s="1"/>
  <c r="J1537" i="9"/>
  <c r="A1537" i="9" s="1"/>
  <c r="J1538" i="9"/>
  <c r="A1538" i="9" s="1"/>
  <c r="J1539" i="9"/>
  <c r="A1539" i="9" s="1"/>
  <c r="J1540" i="9"/>
  <c r="A1540" i="9" s="1"/>
  <c r="J1541" i="9"/>
  <c r="A1541" i="9" s="1"/>
  <c r="J1542" i="9"/>
  <c r="A1542" i="9" s="1"/>
  <c r="J1543" i="9"/>
  <c r="A1543" i="9" s="1"/>
  <c r="J1544" i="9"/>
  <c r="A1544" i="9" s="1"/>
  <c r="J1545" i="9"/>
  <c r="A1545" i="9" s="1"/>
  <c r="J1546" i="9"/>
  <c r="A1546" i="9" s="1"/>
  <c r="J1547" i="9"/>
  <c r="A1547" i="9" s="1"/>
  <c r="J1548" i="9"/>
  <c r="A1548" i="9" s="1"/>
  <c r="J1549" i="9"/>
  <c r="A1549" i="9" s="1"/>
  <c r="J1550" i="9"/>
  <c r="A1550" i="9" s="1"/>
  <c r="J1551" i="9"/>
  <c r="A1551" i="9" s="1"/>
  <c r="J1552" i="9"/>
  <c r="A1552" i="9" s="1"/>
  <c r="J1553" i="9"/>
  <c r="A1553" i="9" s="1"/>
  <c r="J1554" i="9"/>
  <c r="A1554" i="9" s="1"/>
  <c r="J1555" i="9"/>
  <c r="A1555" i="9" s="1"/>
  <c r="J1556" i="9"/>
  <c r="A1556" i="9" s="1"/>
  <c r="J1557" i="9"/>
  <c r="A1557" i="9" s="1"/>
  <c r="J1558" i="9"/>
  <c r="A1558" i="9" s="1"/>
  <c r="J1559" i="9"/>
  <c r="A1559" i="9" s="1"/>
  <c r="J1560" i="9"/>
  <c r="A1560" i="9" s="1"/>
  <c r="J1561" i="9"/>
  <c r="A1561" i="9" s="1"/>
  <c r="J1562" i="9"/>
  <c r="A1562" i="9" s="1"/>
  <c r="J1563" i="9"/>
  <c r="A1563" i="9" s="1"/>
  <c r="J1564" i="9"/>
  <c r="A1564" i="9" s="1"/>
  <c r="J1565" i="9"/>
  <c r="A1565" i="9" s="1"/>
  <c r="J1566" i="9"/>
  <c r="A1566" i="9" s="1"/>
  <c r="J1567" i="9"/>
  <c r="A1567" i="9" s="1"/>
  <c r="J1568" i="9"/>
  <c r="A1568" i="9" s="1"/>
  <c r="J1569" i="9"/>
  <c r="A1569" i="9" s="1"/>
  <c r="J1570" i="9"/>
  <c r="A1570" i="9" s="1"/>
  <c r="J1571" i="9"/>
  <c r="A1571" i="9" s="1"/>
  <c r="J1572" i="9"/>
  <c r="A1572" i="9" s="1"/>
  <c r="J1573" i="9"/>
  <c r="A1573" i="9" s="1"/>
  <c r="J1574" i="9"/>
  <c r="A1574" i="9" s="1"/>
  <c r="J1575" i="9"/>
  <c r="A1575" i="9" s="1"/>
  <c r="J1576" i="9"/>
  <c r="A1576" i="9" s="1"/>
  <c r="J1577" i="9"/>
  <c r="A1577" i="9" s="1"/>
  <c r="J1578" i="9"/>
  <c r="A1578" i="9" s="1"/>
  <c r="J1579" i="9"/>
  <c r="A1579" i="9" s="1"/>
  <c r="J1580" i="9"/>
  <c r="A1580" i="9" s="1"/>
  <c r="J1581" i="9"/>
  <c r="A1581" i="9" s="1"/>
  <c r="J1582" i="9"/>
  <c r="A1582" i="9" s="1"/>
  <c r="J1583" i="9"/>
  <c r="A1583" i="9" s="1"/>
  <c r="J1584" i="9"/>
  <c r="A1584" i="9" s="1"/>
  <c r="J1585" i="9"/>
  <c r="A1585" i="9" s="1"/>
  <c r="J1586" i="9"/>
  <c r="A1586" i="9" s="1"/>
  <c r="J1587" i="9"/>
  <c r="A1587" i="9" s="1"/>
  <c r="J1588" i="9"/>
  <c r="A1588" i="9" s="1"/>
  <c r="J1589" i="9"/>
  <c r="A1589" i="9" s="1"/>
  <c r="J1590" i="9"/>
  <c r="A1590" i="9" s="1"/>
  <c r="J1591" i="9"/>
  <c r="A1591" i="9" s="1"/>
  <c r="J1592" i="9"/>
  <c r="A1592" i="9" s="1"/>
  <c r="J1593" i="9"/>
  <c r="A1593" i="9" s="1"/>
  <c r="J1594" i="9"/>
  <c r="A1594" i="9" s="1"/>
  <c r="J1595" i="9"/>
  <c r="A1595" i="9" s="1"/>
  <c r="J1596" i="9"/>
  <c r="A1596" i="9" s="1"/>
  <c r="J1597" i="9"/>
  <c r="A1597" i="9" s="1"/>
  <c r="J1598" i="9"/>
  <c r="A1598" i="9" s="1"/>
  <c r="J1599" i="9"/>
  <c r="A1599" i="9" s="1"/>
  <c r="J1600" i="9"/>
  <c r="A1600" i="9" s="1"/>
  <c r="J1601" i="9"/>
  <c r="A1601" i="9" s="1"/>
  <c r="J1602" i="9"/>
  <c r="A1602" i="9" s="1"/>
  <c r="J1603" i="9"/>
  <c r="A1603" i="9" s="1"/>
  <c r="J1604" i="9"/>
  <c r="A1604" i="9" s="1"/>
  <c r="J1605" i="9"/>
  <c r="A1605" i="9" s="1"/>
  <c r="J1606" i="9"/>
  <c r="A1606" i="9" s="1"/>
  <c r="J1607" i="9"/>
  <c r="A1607" i="9" s="1"/>
  <c r="J1608" i="9"/>
  <c r="A1608" i="9" s="1"/>
  <c r="J1609" i="9"/>
  <c r="A1609" i="9" s="1"/>
  <c r="J1610" i="9"/>
  <c r="A1610" i="9" s="1"/>
  <c r="J1611" i="9"/>
  <c r="A1611" i="9" s="1"/>
  <c r="J1612" i="9"/>
  <c r="A1612" i="9" s="1"/>
  <c r="J1613" i="9"/>
  <c r="A1613" i="9" s="1"/>
  <c r="J1614" i="9"/>
  <c r="A1614" i="9" s="1"/>
  <c r="J1615" i="9"/>
  <c r="A1615" i="9" s="1"/>
  <c r="J1616" i="9"/>
  <c r="A1616" i="9" s="1"/>
  <c r="J1617" i="9"/>
  <c r="A1617" i="9" s="1"/>
  <c r="J1618" i="9"/>
  <c r="A1618" i="9" s="1"/>
  <c r="J1619" i="9"/>
  <c r="A1619" i="9" s="1"/>
  <c r="J1620" i="9"/>
  <c r="A1620" i="9" s="1"/>
  <c r="J1621" i="9"/>
  <c r="A1621" i="9" s="1"/>
  <c r="J1622" i="9"/>
  <c r="A1622" i="9" s="1"/>
  <c r="J1623" i="9"/>
  <c r="A1623" i="9" s="1"/>
  <c r="J1624" i="9"/>
  <c r="A1624" i="9" s="1"/>
  <c r="J1625" i="9"/>
  <c r="A1625" i="9" s="1"/>
  <c r="J1626" i="9"/>
  <c r="A1626" i="9" s="1"/>
  <c r="J1627" i="9"/>
  <c r="A1627" i="9" s="1"/>
  <c r="J1628" i="9"/>
  <c r="A1628" i="9" s="1"/>
  <c r="J1629" i="9"/>
  <c r="A1629" i="9" s="1"/>
  <c r="J1630" i="9"/>
  <c r="A1630" i="9" s="1"/>
  <c r="J1631" i="9"/>
  <c r="A1631" i="9" s="1"/>
  <c r="J1632" i="9"/>
  <c r="A1632" i="9" s="1"/>
  <c r="J1633" i="9"/>
  <c r="A1633" i="9" s="1"/>
  <c r="J1634" i="9"/>
  <c r="A1634" i="9" s="1"/>
  <c r="J1635" i="9"/>
  <c r="A1635" i="9" s="1"/>
  <c r="J1636" i="9"/>
  <c r="A1636" i="9" s="1"/>
  <c r="J1637" i="9"/>
  <c r="A1637" i="9" s="1"/>
  <c r="J1638" i="9"/>
  <c r="A1638" i="9" s="1"/>
  <c r="J1639" i="9"/>
  <c r="A1639" i="9" s="1"/>
  <c r="J1640" i="9"/>
  <c r="A1640" i="9" s="1"/>
  <c r="J1641" i="9"/>
  <c r="A1641" i="9" s="1"/>
  <c r="J1642" i="9"/>
  <c r="A1642" i="9" s="1"/>
  <c r="J1643" i="9"/>
  <c r="A1643" i="9" s="1"/>
  <c r="J1644" i="9"/>
  <c r="A1644" i="9" s="1"/>
  <c r="J1645" i="9"/>
  <c r="A1645" i="9" s="1"/>
  <c r="J1646" i="9"/>
  <c r="A1646" i="9" s="1"/>
  <c r="J1647" i="9"/>
  <c r="A1647" i="9" s="1"/>
  <c r="J1648" i="9"/>
  <c r="A1648" i="9" s="1"/>
  <c r="J1649" i="9"/>
  <c r="A1649" i="9" s="1"/>
  <c r="J1650" i="9"/>
  <c r="A1650" i="9" s="1"/>
  <c r="J1651" i="9"/>
  <c r="A1651" i="9" s="1"/>
  <c r="J1652" i="9"/>
  <c r="A1652" i="9" s="1"/>
  <c r="J1653" i="9"/>
  <c r="A1653" i="9" s="1"/>
  <c r="J1654" i="9"/>
  <c r="A1654" i="9" s="1"/>
  <c r="J1655" i="9"/>
  <c r="A1655" i="9" s="1"/>
  <c r="J1656" i="9"/>
  <c r="A1656" i="9" s="1"/>
  <c r="J1657" i="9"/>
  <c r="A1657" i="9" s="1"/>
  <c r="J1658" i="9"/>
  <c r="A1658" i="9" s="1"/>
  <c r="J1659" i="9"/>
  <c r="A1659" i="9" s="1"/>
  <c r="J1660" i="9"/>
  <c r="A1660" i="9" s="1"/>
  <c r="J1661" i="9"/>
  <c r="A1661" i="9" s="1"/>
  <c r="J1662" i="9"/>
  <c r="A1662" i="9" s="1"/>
  <c r="J1663" i="9"/>
  <c r="A1663" i="9" s="1"/>
  <c r="J1664" i="9"/>
  <c r="A1664" i="9" s="1"/>
  <c r="J1665" i="9"/>
  <c r="A1665" i="9" s="1"/>
  <c r="J1666" i="9"/>
  <c r="A1666" i="9" s="1"/>
  <c r="J1667" i="9"/>
  <c r="A1667" i="9" s="1"/>
  <c r="J1668" i="9"/>
  <c r="A1668" i="9" s="1"/>
  <c r="J1669" i="9"/>
  <c r="A1669" i="9" s="1"/>
  <c r="J1670" i="9"/>
  <c r="A1670" i="9" s="1"/>
  <c r="J1671" i="9"/>
  <c r="A1671" i="9" s="1"/>
  <c r="J1672" i="9"/>
  <c r="A1672" i="9" s="1"/>
  <c r="J1673" i="9"/>
  <c r="A1673" i="9" s="1"/>
  <c r="J1674" i="9"/>
  <c r="A1674" i="9" s="1"/>
  <c r="J1675" i="9"/>
  <c r="A1675" i="9" s="1"/>
  <c r="J1676" i="9"/>
  <c r="A1676" i="9" s="1"/>
  <c r="J1677" i="9"/>
  <c r="A1677" i="9" s="1"/>
  <c r="J1678" i="9"/>
  <c r="A1678" i="9" s="1"/>
  <c r="J1679" i="9"/>
  <c r="A1679" i="9" s="1"/>
  <c r="J1680" i="9"/>
  <c r="A1680" i="9" s="1"/>
  <c r="J1681" i="9"/>
  <c r="A1681" i="9" s="1"/>
  <c r="J1682" i="9"/>
  <c r="A1682" i="9" s="1"/>
  <c r="J1683" i="9"/>
  <c r="A1683" i="9" s="1"/>
  <c r="J1684" i="9"/>
  <c r="A1684" i="9" s="1"/>
  <c r="J1685" i="9"/>
  <c r="A1685" i="9" s="1"/>
  <c r="J1686" i="9"/>
  <c r="A1686" i="9" s="1"/>
  <c r="J1687" i="9"/>
  <c r="A1687" i="9" s="1"/>
  <c r="J1688" i="9"/>
  <c r="A1688" i="9" s="1"/>
  <c r="J1689" i="9"/>
  <c r="A1689" i="9" s="1"/>
  <c r="J1690" i="9"/>
  <c r="A1690" i="9" s="1"/>
  <c r="J1691" i="9"/>
  <c r="A1691" i="9" s="1"/>
  <c r="J1692" i="9"/>
  <c r="A1692" i="9" s="1"/>
  <c r="J1693" i="9"/>
  <c r="A1693" i="9" s="1"/>
  <c r="J1694" i="9"/>
  <c r="A1694" i="9" s="1"/>
  <c r="J1695" i="9"/>
  <c r="A1695" i="9" s="1"/>
  <c r="J1696" i="9"/>
  <c r="A1696" i="9" s="1"/>
  <c r="J1697" i="9"/>
  <c r="A1697" i="9" s="1"/>
  <c r="J1698" i="9"/>
  <c r="A1698" i="9" s="1"/>
  <c r="J1699" i="9"/>
  <c r="A1699" i="9" s="1"/>
  <c r="J1700" i="9"/>
  <c r="A1700" i="9" s="1"/>
  <c r="J1701" i="9"/>
  <c r="A1701" i="9" s="1"/>
  <c r="J1702" i="9"/>
  <c r="A1702" i="9" s="1"/>
  <c r="J1703" i="9"/>
  <c r="A1703" i="9" s="1"/>
  <c r="J1704" i="9"/>
  <c r="A1704" i="9" s="1"/>
  <c r="J1705" i="9"/>
  <c r="A1705" i="9" s="1"/>
  <c r="J1706" i="9"/>
  <c r="A1706" i="9" s="1"/>
  <c r="J1707" i="9"/>
  <c r="A1707" i="9" s="1"/>
  <c r="J1708" i="9"/>
  <c r="A1708" i="9" s="1"/>
  <c r="J1709" i="9"/>
  <c r="A1709" i="9" s="1"/>
  <c r="J1710" i="9"/>
  <c r="A1710" i="9" s="1"/>
  <c r="J1711" i="9"/>
  <c r="A1711" i="9" s="1"/>
  <c r="J1712" i="9"/>
  <c r="A1712" i="9" s="1"/>
  <c r="J1713" i="9"/>
  <c r="A1713" i="9" s="1"/>
  <c r="J1714" i="9"/>
  <c r="A1714" i="9" s="1"/>
  <c r="J1715" i="9"/>
  <c r="A1715" i="9" s="1"/>
  <c r="J1716" i="9"/>
  <c r="A1716" i="9" s="1"/>
  <c r="J1717" i="9"/>
  <c r="A1717" i="9" s="1"/>
  <c r="J1718" i="9"/>
  <c r="A1718" i="9" s="1"/>
  <c r="J1719" i="9"/>
  <c r="A1719" i="9" s="1"/>
  <c r="J1720" i="9"/>
  <c r="A1720" i="9" s="1"/>
  <c r="J1721" i="9"/>
  <c r="A1721" i="9" s="1"/>
  <c r="J1722" i="9"/>
  <c r="A1722" i="9" s="1"/>
  <c r="J1723" i="9"/>
  <c r="A1723" i="9" s="1"/>
  <c r="J1724" i="9"/>
  <c r="A1724" i="9" s="1"/>
  <c r="J1725" i="9"/>
  <c r="A1725" i="9" s="1"/>
  <c r="J1726" i="9"/>
  <c r="A1726" i="9" s="1"/>
  <c r="J1727" i="9"/>
  <c r="A1727" i="9" s="1"/>
  <c r="J1728" i="9"/>
  <c r="A1728" i="9" s="1"/>
  <c r="J1729" i="9"/>
  <c r="A1729" i="9" s="1"/>
  <c r="J1730" i="9"/>
  <c r="A1730" i="9" s="1"/>
  <c r="J1731" i="9"/>
  <c r="A1731" i="9" s="1"/>
  <c r="J1732" i="9"/>
  <c r="A1732" i="9" s="1"/>
  <c r="J1733" i="9"/>
  <c r="A1733" i="9" s="1"/>
  <c r="J1734" i="9"/>
  <c r="A1734" i="9" s="1"/>
  <c r="J1735" i="9"/>
  <c r="A1735" i="9" s="1"/>
  <c r="J1736" i="9"/>
  <c r="A1736" i="9" s="1"/>
  <c r="J1737" i="9"/>
  <c r="A1737" i="9" s="1"/>
  <c r="J1738" i="9"/>
  <c r="A1738" i="9" s="1"/>
  <c r="J1739" i="9"/>
  <c r="A1739" i="9" s="1"/>
  <c r="J1740" i="9"/>
  <c r="A1740" i="9" s="1"/>
  <c r="J1741" i="9"/>
  <c r="A1741" i="9" s="1"/>
  <c r="J1742" i="9"/>
  <c r="A1742" i="9" s="1"/>
  <c r="J1743" i="9"/>
  <c r="A1743" i="9" s="1"/>
  <c r="J1744" i="9"/>
  <c r="A1744" i="9" s="1"/>
  <c r="J1745" i="9"/>
  <c r="A1745" i="9" s="1"/>
  <c r="J1746" i="9"/>
  <c r="A1746" i="9" s="1"/>
  <c r="J1747" i="9"/>
  <c r="A1747" i="9" s="1"/>
  <c r="J1748" i="9"/>
  <c r="A1748" i="9" s="1"/>
  <c r="J1749" i="9"/>
  <c r="A1749" i="9" s="1"/>
  <c r="J1750" i="9"/>
  <c r="A1750" i="9" s="1"/>
  <c r="J1751" i="9"/>
  <c r="A1751" i="9" s="1"/>
  <c r="J1752" i="9"/>
  <c r="A1752" i="9" s="1"/>
  <c r="J1753" i="9"/>
  <c r="A1753" i="9" s="1"/>
  <c r="J1754" i="9"/>
  <c r="A1754" i="9" s="1"/>
  <c r="J1755" i="9"/>
  <c r="A1755" i="9" s="1"/>
  <c r="J1756" i="9"/>
  <c r="A1756" i="9" s="1"/>
  <c r="J1757" i="9"/>
  <c r="A1757" i="9" s="1"/>
  <c r="J1758" i="9"/>
  <c r="A1758" i="9" s="1"/>
  <c r="J1759" i="9"/>
  <c r="A1759" i="9" s="1"/>
  <c r="J1760" i="9"/>
  <c r="A1760" i="9" s="1"/>
  <c r="J1761" i="9"/>
  <c r="A1761" i="9" s="1"/>
  <c r="J1762" i="9"/>
  <c r="A1762" i="9" s="1"/>
  <c r="J1763" i="9"/>
  <c r="A1763" i="9" s="1"/>
  <c r="J1764" i="9"/>
  <c r="A1764" i="9" s="1"/>
  <c r="J1765" i="9"/>
  <c r="A1765" i="9" s="1"/>
  <c r="J1766" i="9"/>
  <c r="A1766" i="9" s="1"/>
  <c r="J1767" i="9"/>
  <c r="A1767" i="9" s="1"/>
  <c r="J1768" i="9"/>
  <c r="A1768" i="9" s="1"/>
  <c r="J1769" i="9"/>
  <c r="A1769" i="9" s="1"/>
  <c r="J1770" i="9"/>
  <c r="A1770" i="9" s="1"/>
  <c r="J1771" i="9"/>
  <c r="A1771" i="9" s="1"/>
  <c r="J1772" i="9"/>
  <c r="A1772" i="9" s="1"/>
  <c r="J1773" i="9"/>
  <c r="A1773" i="9" s="1"/>
  <c r="J1774" i="9"/>
  <c r="A1774" i="9" s="1"/>
  <c r="J1775" i="9"/>
  <c r="A1775" i="9" s="1"/>
  <c r="J1776" i="9"/>
  <c r="A1776" i="9" s="1"/>
  <c r="J1777" i="9"/>
  <c r="A1777" i="9" s="1"/>
  <c r="J1778" i="9"/>
  <c r="A1778" i="9" s="1"/>
  <c r="J1779" i="9"/>
  <c r="A1779" i="9" s="1"/>
  <c r="J1780" i="9"/>
  <c r="A1780" i="9" s="1"/>
  <c r="J1781" i="9"/>
  <c r="A1781" i="9" s="1"/>
  <c r="J1782" i="9"/>
  <c r="A1782" i="9" s="1"/>
  <c r="J1783" i="9"/>
  <c r="A1783" i="9" s="1"/>
  <c r="J1784" i="9"/>
  <c r="A1784" i="9" s="1"/>
  <c r="J1785" i="9"/>
  <c r="A1785" i="9" s="1"/>
  <c r="J1786" i="9"/>
  <c r="A1786" i="9" s="1"/>
  <c r="J1787" i="9"/>
  <c r="A1787" i="9" s="1"/>
  <c r="J1788" i="9"/>
  <c r="A1788" i="9" s="1"/>
  <c r="J1789" i="9"/>
  <c r="A1789" i="9" s="1"/>
  <c r="J1790" i="9"/>
  <c r="A1790" i="9" s="1"/>
  <c r="J1791" i="9"/>
  <c r="A1791" i="9" s="1"/>
  <c r="J1792" i="9"/>
  <c r="A1792" i="9" s="1"/>
  <c r="J1793" i="9"/>
  <c r="A1793" i="9" s="1"/>
  <c r="J1794" i="9"/>
  <c r="A1794" i="9" s="1"/>
  <c r="J1795" i="9"/>
  <c r="A1795" i="9" s="1"/>
  <c r="J1796" i="9"/>
  <c r="A1796" i="9" s="1"/>
  <c r="J1797" i="9"/>
  <c r="A1797" i="9" s="1"/>
  <c r="J1798" i="9"/>
  <c r="A1798" i="9" s="1"/>
  <c r="J1799" i="9"/>
  <c r="A1799" i="9" s="1"/>
  <c r="J1800" i="9"/>
  <c r="A1800" i="9" s="1"/>
  <c r="J1801" i="9"/>
  <c r="A1801" i="9" s="1"/>
  <c r="J1802" i="9"/>
  <c r="A1802" i="9" s="1"/>
  <c r="J1803" i="9"/>
  <c r="A1803" i="9" s="1"/>
  <c r="J1804" i="9"/>
  <c r="A1804" i="9" s="1"/>
  <c r="J1805" i="9"/>
  <c r="A1805" i="9" s="1"/>
  <c r="J1806" i="9"/>
  <c r="A1806" i="9" s="1"/>
  <c r="J1807" i="9"/>
  <c r="A1807" i="9" s="1"/>
  <c r="J1808" i="9"/>
  <c r="A1808" i="9" s="1"/>
  <c r="J1809" i="9"/>
  <c r="A1809" i="9" s="1"/>
  <c r="J1810" i="9"/>
  <c r="A1810" i="9" s="1"/>
  <c r="J1811" i="9"/>
  <c r="A1811" i="9" s="1"/>
  <c r="J1812" i="9"/>
  <c r="A1812" i="9" s="1"/>
  <c r="J1813" i="9"/>
  <c r="A1813" i="9" s="1"/>
  <c r="J1814" i="9"/>
  <c r="A1814" i="9" s="1"/>
  <c r="J1815" i="9"/>
  <c r="A1815" i="9" s="1"/>
  <c r="J1816" i="9"/>
  <c r="A1816" i="9" s="1"/>
  <c r="J1817" i="9"/>
  <c r="A1817" i="9" s="1"/>
  <c r="J1818" i="9"/>
  <c r="A1818" i="9" s="1"/>
  <c r="J1819" i="9"/>
  <c r="A1819" i="9" s="1"/>
  <c r="J1820" i="9"/>
  <c r="A1820" i="9" s="1"/>
  <c r="J1821" i="9"/>
  <c r="A1821" i="9" s="1"/>
  <c r="J1822" i="9"/>
  <c r="A1822" i="9" s="1"/>
  <c r="J1823" i="9"/>
  <c r="A1823" i="9" s="1"/>
  <c r="J1824" i="9"/>
  <c r="A1824" i="9" s="1"/>
  <c r="J1825" i="9"/>
  <c r="A1825" i="9" s="1"/>
  <c r="J1826" i="9"/>
  <c r="A1826" i="9" s="1"/>
  <c r="J1827" i="9"/>
  <c r="A1827" i="9" s="1"/>
  <c r="J1828" i="9"/>
  <c r="A1828" i="9" s="1"/>
  <c r="J1829" i="9"/>
  <c r="A1829" i="9" s="1"/>
  <c r="J1830" i="9"/>
  <c r="A1830" i="9" s="1"/>
  <c r="J1831" i="9"/>
  <c r="A1831" i="9" s="1"/>
  <c r="J1832" i="9"/>
  <c r="A1832" i="9" s="1"/>
  <c r="J1833" i="9"/>
  <c r="A1833" i="9" s="1"/>
  <c r="J1834" i="9"/>
  <c r="A1834" i="9" s="1"/>
  <c r="J1835" i="9"/>
  <c r="A1835" i="9" s="1"/>
  <c r="J1836" i="9"/>
  <c r="A1836" i="9" s="1"/>
  <c r="J1837" i="9"/>
  <c r="A1837" i="9" s="1"/>
  <c r="J1838" i="9"/>
  <c r="A1838" i="9" s="1"/>
  <c r="J1839" i="9"/>
  <c r="A1839" i="9" s="1"/>
  <c r="J1840" i="9"/>
  <c r="A1840" i="9" s="1"/>
  <c r="J1841" i="9"/>
  <c r="A1841" i="9" s="1"/>
  <c r="J1842" i="9"/>
  <c r="A1842" i="9" s="1"/>
  <c r="J1843" i="9"/>
  <c r="A1843" i="9" s="1"/>
  <c r="J1844" i="9"/>
  <c r="A1844" i="9" s="1"/>
  <c r="J1845" i="9"/>
  <c r="A1845" i="9" s="1"/>
  <c r="J1846" i="9"/>
  <c r="A1846" i="9" s="1"/>
  <c r="J1847" i="9"/>
  <c r="A1847" i="9" s="1"/>
  <c r="J1848" i="9"/>
  <c r="A1848" i="9" s="1"/>
  <c r="J1849" i="9"/>
  <c r="A1849" i="9" s="1"/>
  <c r="J1850" i="9"/>
  <c r="A1850" i="9" s="1"/>
  <c r="J1851" i="9"/>
  <c r="A1851" i="9" s="1"/>
  <c r="J1852" i="9"/>
  <c r="A1852" i="9" s="1"/>
  <c r="J1853" i="9"/>
  <c r="A1853" i="9" s="1"/>
  <c r="J1854" i="9"/>
  <c r="A1854" i="9" s="1"/>
  <c r="J1855" i="9"/>
  <c r="A1855" i="9" s="1"/>
  <c r="J1856" i="9"/>
  <c r="A1856" i="9" s="1"/>
  <c r="J1857" i="9"/>
  <c r="A1857" i="9" s="1"/>
  <c r="J1858" i="9"/>
  <c r="A1858" i="9" s="1"/>
  <c r="J1859" i="9"/>
  <c r="A1859" i="9" s="1"/>
  <c r="J1860" i="9"/>
  <c r="A1860" i="9" s="1"/>
  <c r="J1861" i="9"/>
  <c r="A1861" i="9" s="1"/>
  <c r="J1862" i="9"/>
  <c r="A1862" i="9" s="1"/>
  <c r="J1863" i="9"/>
  <c r="A1863" i="9" s="1"/>
  <c r="J1864" i="9"/>
  <c r="A1864" i="9" s="1"/>
  <c r="J1865" i="9"/>
  <c r="A1865" i="9" s="1"/>
  <c r="J1866" i="9"/>
  <c r="A1866" i="9" s="1"/>
  <c r="J1867" i="9"/>
  <c r="A1867" i="9" s="1"/>
  <c r="J1868" i="9"/>
  <c r="A1868" i="9" s="1"/>
  <c r="J1869" i="9"/>
  <c r="A1869" i="9" s="1"/>
  <c r="J1870" i="9"/>
  <c r="A1870" i="9" s="1"/>
  <c r="J1871" i="9"/>
  <c r="A1871" i="9" s="1"/>
  <c r="J1872" i="9"/>
  <c r="A1872" i="9" s="1"/>
  <c r="J1873" i="9"/>
  <c r="A1873" i="9" s="1"/>
  <c r="J1874" i="9"/>
  <c r="A1874" i="9" s="1"/>
  <c r="J1875" i="9"/>
  <c r="A1875" i="9" s="1"/>
  <c r="J1876" i="9"/>
  <c r="A1876" i="9" s="1"/>
  <c r="J1877" i="9"/>
  <c r="A1877" i="9" s="1"/>
  <c r="J1878" i="9"/>
  <c r="A1878" i="9" s="1"/>
  <c r="J1879" i="9"/>
  <c r="A1879" i="9" s="1"/>
  <c r="J1880" i="9"/>
  <c r="A1880" i="9" s="1"/>
  <c r="J1881" i="9"/>
  <c r="A1881" i="9" s="1"/>
  <c r="J1882" i="9"/>
  <c r="A1882" i="9" s="1"/>
  <c r="J1883" i="9"/>
  <c r="A1883" i="9" s="1"/>
  <c r="J1884" i="9"/>
  <c r="A1884" i="9" s="1"/>
  <c r="J1885" i="9"/>
  <c r="A1885" i="9" s="1"/>
  <c r="J1886" i="9"/>
  <c r="A1886" i="9" s="1"/>
  <c r="J1887" i="9"/>
  <c r="A1887" i="9" s="1"/>
  <c r="J1888" i="9"/>
  <c r="A1888" i="9" s="1"/>
  <c r="J1889" i="9"/>
  <c r="A1889" i="9" s="1"/>
  <c r="J1890" i="9"/>
  <c r="A1890" i="9" s="1"/>
  <c r="J1891" i="9"/>
  <c r="A1891" i="9" s="1"/>
  <c r="J1892" i="9"/>
  <c r="A1892" i="9" s="1"/>
  <c r="J1893" i="9"/>
  <c r="A1893" i="9" s="1"/>
  <c r="J1894" i="9"/>
  <c r="A1894" i="9" s="1"/>
  <c r="J1895" i="9"/>
  <c r="A1895" i="9" s="1"/>
  <c r="J1896" i="9"/>
  <c r="A1896" i="9" s="1"/>
  <c r="J1897" i="9"/>
  <c r="A1897" i="9" s="1"/>
  <c r="J1898" i="9"/>
  <c r="A1898" i="9" s="1"/>
  <c r="J1899" i="9"/>
  <c r="A1899" i="9" s="1"/>
  <c r="J1900" i="9"/>
  <c r="A1900" i="9" s="1"/>
  <c r="J1901" i="9"/>
  <c r="A1901" i="9" s="1"/>
  <c r="J1902" i="9"/>
  <c r="A1902" i="9" s="1"/>
  <c r="J1903" i="9"/>
  <c r="A1903" i="9" s="1"/>
  <c r="J1904" i="9"/>
  <c r="A1904" i="9" s="1"/>
  <c r="J1905" i="9"/>
  <c r="A1905" i="9" s="1"/>
  <c r="J1906" i="9"/>
  <c r="A1906" i="9" s="1"/>
  <c r="J1907" i="9"/>
  <c r="A1907" i="9" s="1"/>
  <c r="J1908" i="9"/>
  <c r="A1908" i="9" s="1"/>
  <c r="J1909" i="9"/>
  <c r="A1909" i="9" s="1"/>
  <c r="J1910" i="9"/>
  <c r="A1910" i="9" s="1"/>
  <c r="J1911" i="9"/>
  <c r="A1911" i="9" s="1"/>
  <c r="J1912" i="9"/>
  <c r="A1912" i="9" s="1"/>
  <c r="J1913" i="9"/>
  <c r="A1913" i="9" s="1"/>
  <c r="J1914" i="9"/>
  <c r="A1914" i="9" s="1"/>
  <c r="J1915" i="9"/>
  <c r="A1915" i="9" s="1"/>
  <c r="J1916" i="9"/>
  <c r="A1916" i="9" s="1"/>
  <c r="J1917" i="9"/>
  <c r="A1917" i="9" s="1"/>
  <c r="J1918" i="9"/>
  <c r="A1918" i="9" s="1"/>
  <c r="J1919" i="9"/>
  <c r="A1919" i="9" s="1"/>
  <c r="J1920" i="9"/>
  <c r="A1920" i="9" s="1"/>
  <c r="J1921" i="9"/>
  <c r="A1921" i="9" s="1"/>
  <c r="J1922" i="9"/>
  <c r="A1922" i="9" s="1"/>
  <c r="J1923" i="9"/>
  <c r="A1923" i="9" s="1"/>
  <c r="J1924" i="9"/>
  <c r="A1924" i="9" s="1"/>
  <c r="J1925" i="9"/>
  <c r="A1925" i="9" s="1"/>
  <c r="J1926" i="9"/>
  <c r="A1926" i="9" s="1"/>
  <c r="J1927" i="9"/>
  <c r="A1927" i="9" s="1"/>
  <c r="J1928" i="9"/>
  <c r="A1928" i="9" s="1"/>
  <c r="J1929" i="9"/>
  <c r="A1929" i="9" s="1"/>
  <c r="J1930" i="9"/>
  <c r="A1930" i="9" s="1"/>
  <c r="J1931" i="9"/>
  <c r="A1931" i="9" s="1"/>
  <c r="J1932" i="9"/>
  <c r="A1932" i="9" s="1"/>
  <c r="J1933" i="9"/>
  <c r="A1933" i="9" s="1"/>
  <c r="J1934" i="9"/>
  <c r="A1934" i="9" s="1"/>
  <c r="J1935" i="9"/>
  <c r="A1935" i="9" s="1"/>
  <c r="J1936" i="9"/>
  <c r="A1936" i="9" s="1"/>
  <c r="J1937" i="9"/>
  <c r="A1937" i="9" s="1"/>
  <c r="J1938" i="9"/>
  <c r="A1938" i="9" s="1"/>
  <c r="J1939" i="9"/>
  <c r="A1939" i="9" s="1"/>
  <c r="J1940" i="9"/>
  <c r="A1940" i="9" s="1"/>
  <c r="J1941" i="9"/>
  <c r="A1941" i="9" s="1"/>
  <c r="J1942" i="9"/>
  <c r="A1942" i="9" s="1"/>
  <c r="J1943" i="9"/>
  <c r="A1943" i="9" s="1"/>
  <c r="J1944" i="9"/>
  <c r="A1944" i="9" s="1"/>
  <c r="J1945" i="9"/>
  <c r="A1945" i="9" s="1"/>
  <c r="J1946" i="9"/>
  <c r="A1946" i="9" s="1"/>
  <c r="J1947" i="9"/>
  <c r="A1947" i="9" s="1"/>
  <c r="J1948" i="9"/>
  <c r="A1948" i="9" s="1"/>
  <c r="J1949" i="9"/>
  <c r="A1949" i="9" s="1"/>
  <c r="J1950" i="9"/>
  <c r="A1950" i="9" s="1"/>
  <c r="J1951" i="9"/>
  <c r="A1951" i="9" s="1"/>
  <c r="J1952" i="9"/>
  <c r="A1952" i="9" s="1"/>
  <c r="J1953" i="9"/>
  <c r="A1953" i="9" s="1"/>
  <c r="J1954" i="9"/>
  <c r="A1954" i="9" s="1"/>
  <c r="J1955" i="9"/>
  <c r="A1955" i="9" s="1"/>
  <c r="J1956" i="9"/>
  <c r="A1956" i="9" s="1"/>
  <c r="J1957" i="9"/>
  <c r="A1957" i="9" s="1"/>
  <c r="J1958" i="9"/>
  <c r="A1958" i="9" s="1"/>
  <c r="J1959" i="9"/>
  <c r="A1959" i="9" s="1"/>
  <c r="J1960" i="9"/>
  <c r="A1960" i="9" s="1"/>
  <c r="J1961" i="9"/>
  <c r="A1961" i="9" s="1"/>
  <c r="J1962" i="9"/>
  <c r="A1962" i="9" s="1"/>
  <c r="J1963" i="9"/>
  <c r="A1963" i="9" s="1"/>
  <c r="J1964" i="9"/>
  <c r="A1964" i="9" s="1"/>
  <c r="J1965" i="9"/>
  <c r="A1965" i="9" s="1"/>
  <c r="J1966" i="9"/>
  <c r="A1966" i="9" s="1"/>
  <c r="J1967" i="9"/>
  <c r="A1967" i="9" s="1"/>
  <c r="J1968" i="9"/>
  <c r="A1968" i="9" s="1"/>
  <c r="J1969" i="9"/>
  <c r="A1969" i="9" s="1"/>
  <c r="J1970" i="9"/>
  <c r="A1970" i="9" s="1"/>
  <c r="J1971" i="9"/>
  <c r="A1971" i="9" s="1"/>
  <c r="J1972" i="9"/>
  <c r="A1972" i="9" s="1"/>
  <c r="J1973" i="9"/>
  <c r="A1973" i="9" s="1"/>
  <c r="J1974" i="9"/>
  <c r="A1974" i="9" s="1"/>
  <c r="J1975" i="9"/>
  <c r="A1975" i="9" s="1"/>
  <c r="J1976" i="9"/>
  <c r="A1976" i="9" s="1"/>
  <c r="J1977" i="9"/>
  <c r="A1977" i="9" s="1"/>
  <c r="J1978" i="9"/>
  <c r="A1978" i="9" s="1"/>
  <c r="J1979" i="9"/>
  <c r="A1979" i="9" s="1"/>
  <c r="J1980" i="9"/>
  <c r="A1980" i="9" s="1"/>
  <c r="J1981" i="9"/>
  <c r="A1981" i="9" s="1"/>
  <c r="J1982" i="9"/>
  <c r="A1982" i="9" s="1"/>
  <c r="J1983" i="9"/>
  <c r="A1983" i="9" s="1"/>
  <c r="J1984" i="9"/>
  <c r="A1984" i="9" s="1"/>
  <c r="J1985" i="9"/>
  <c r="A1985" i="9" s="1"/>
  <c r="J1986" i="9"/>
  <c r="A1986" i="9" s="1"/>
  <c r="J1987" i="9"/>
  <c r="A1987" i="9" s="1"/>
  <c r="J1988" i="9"/>
  <c r="A1988" i="9" s="1"/>
  <c r="J1989" i="9"/>
  <c r="A1989" i="9" s="1"/>
  <c r="J1990" i="9"/>
  <c r="A1990" i="9" s="1"/>
  <c r="J1991" i="9"/>
  <c r="A1991" i="9" s="1"/>
  <c r="J1992" i="9"/>
  <c r="A1992" i="9" s="1"/>
  <c r="J1993" i="9"/>
  <c r="A1993" i="9" s="1"/>
  <c r="J1994" i="9"/>
  <c r="A1994" i="9" s="1"/>
  <c r="J1995" i="9"/>
  <c r="A1995" i="9" s="1"/>
  <c r="J1996" i="9"/>
  <c r="A1996" i="9" s="1"/>
  <c r="J1997" i="9"/>
  <c r="A1997" i="9" s="1"/>
  <c r="J1998" i="9"/>
  <c r="A1998" i="9" s="1"/>
  <c r="J1999" i="9"/>
  <c r="A1999" i="9" s="1"/>
  <c r="J2000" i="9"/>
  <c r="A2000" i="9" s="1"/>
  <c r="J2001" i="9"/>
  <c r="A2001" i="9" s="1"/>
  <c r="J2002" i="9"/>
  <c r="A2002" i="9" s="1"/>
  <c r="J2003" i="9"/>
  <c r="A2003" i="9" s="1"/>
  <c r="J2004" i="9"/>
  <c r="A2004" i="9" s="1"/>
  <c r="J2005" i="9"/>
  <c r="A2005" i="9" s="1"/>
  <c r="J2006" i="9"/>
  <c r="A2006" i="9" s="1"/>
  <c r="J2007" i="9"/>
  <c r="A2007" i="9" s="1"/>
  <c r="J2008" i="9"/>
  <c r="A2008" i="9" s="1"/>
  <c r="J2009" i="9"/>
  <c r="A2009" i="9" s="1"/>
  <c r="J2010" i="9"/>
  <c r="A2010" i="9" s="1"/>
  <c r="J2011" i="9"/>
  <c r="A2011" i="9" s="1"/>
  <c r="J2012" i="9"/>
  <c r="A2012" i="9" s="1"/>
  <c r="J2013" i="9"/>
  <c r="A2013" i="9" s="1"/>
  <c r="J2014" i="9"/>
  <c r="A2014" i="9" s="1"/>
  <c r="J2015" i="9"/>
  <c r="A2015" i="9" s="1"/>
  <c r="J2016" i="9"/>
  <c r="A2016" i="9" s="1"/>
  <c r="J2017" i="9"/>
  <c r="A2017" i="9" s="1"/>
  <c r="J2018" i="9"/>
  <c r="A2018" i="9" s="1"/>
  <c r="J2019" i="9"/>
  <c r="A2019" i="9" s="1"/>
  <c r="J2020" i="9"/>
  <c r="A2020" i="9" s="1"/>
  <c r="J2021" i="9"/>
  <c r="A2021" i="9" s="1"/>
  <c r="J2022" i="9"/>
  <c r="A2022" i="9" s="1"/>
  <c r="J2023" i="9"/>
  <c r="A2023" i="9" s="1"/>
  <c r="J2024" i="9"/>
  <c r="A2024" i="9" s="1"/>
  <c r="J2025" i="9"/>
  <c r="A2025" i="9" s="1"/>
  <c r="J2026" i="9"/>
  <c r="A2026" i="9" s="1"/>
  <c r="J2027" i="9"/>
  <c r="A2027" i="9" s="1"/>
  <c r="J2028" i="9"/>
  <c r="A2028" i="9" s="1"/>
  <c r="J2029" i="9"/>
  <c r="A2029" i="9" s="1"/>
  <c r="J2030" i="9"/>
  <c r="A2030" i="9" s="1"/>
  <c r="J2031" i="9"/>
  <c r="A2031" i="9" s="1"/>
  <c r="J2032" i="9"/>
  <c r="A2032" i="9" s="1"/>
  <c r="J2033" i="9"/>
  <c r="A2033" i="9" s="1"/>
  <c r="J2034" i="9"/>
  <c r="A2034" i="9" s="1"/>
  <c r="J2035" i="9"/>
  <c r="A2035" i="9" s="1"/>
  <c r="J2036" i="9"/>
  <c r="A2036" i="9" s="1"/>
  <c r="J2037" i="9"/>
  <c r="A2037" i="9" s="1"/>
  <c r="J2038" i="9"/>
  <c r="A2038" i="9" s="1"/>
  <c r="J2039" i="9"/>
  <c r="A2039" i="9" s="1"/>
  <c r="J2040" i="9"/>
  <c r="A2040" i="9" s="1"/>
  <c r="J2041" i="9"/>
  <c r="A2041" i="9" s="1"/>
  <c r="J2042" i="9"/>
  <c r="A2042" i="9" s="1"/>
  <c r="J2043" i="9"/>
  <c r="A2043" i="9" s="1"/>
  <c r="J2044" i="9"/>
  <c r="A2044" i="9" s="1"/>
  <c r="J2045" i="9"/>
  <c r="A2045" i="9" s="1"/>
  <c r="J2046" i="9"/>
  <c r="A2046" i="9" s="1"/>
  <c r="J2047" i="9"/>
  <c r="A2047" i="9" s="1"/>
  <c r="J2048" i="9"/>
  <c r="A2048" i="9" s="1"/>
  <c r="J2049" i="9"/>
  <c r="A2049" i="9" s="1"/>
  <c r="J2050" i="9"/>
  <c r="A2050" i="9" s="1"/>
  <c r="J2051" i="9"/>
  <c r="A2051" i="9" s="1"/>
  <c r="J2052" i="9"/>
  <c r="A2052" i="9" s="1"/>
  <c r="J2053" i="9"/>
  <c r="A2053" i="9" s="1"/>
  <c r="J2054" i="9"/>
  <c r="A2054" i="9" s="1"/>
  <c r="J2055" i="9"/>
  <c r="A2055" i="9" s="1"/>
  <c r="J2056" i="9"/>
  <c r="A2056" i="9" s="1"/>
  <c r="J2057" i="9"/>
  <c r="A2057" i="9" s="1"/>
  <c r="J2058" i="9"/>
  <c r="A2058" i="9" s="1"/>
  <c r="J2059" i="9"/>
  <c r="A2059" i="9" s="1"/>
  <c r="J2060" i="9"/>
  <c r="A2060" i="9" s="1"/>
  <c r="J2061" i="9"/>
  <c r="A2061" i="9" s="1"/>
  <c r="J2062" i="9"/>
  <c r="A2062" i="9" s="1"/>
  <c r="J2063" i="9"/>
  <c r="A2063" i="9" s="1"/>
  <c r="J2064" i="9"/>
  <c r="A2064" i="9" s="1"/>
  <c r="J2065" i="9"/>
  <c r="A2065" i="9" s="1"/>
  <c r="J2066" i="9"/>
  <c r="A2066" i="9" s="1"/>
  <c r="J2067" i="9"/>
  <c r="A2067" i="9" s="1"/>
  <c r="J2068" i="9"/>
  <c r="A2068" i="9" s="1"/>
  <c r="J2069" i="9"/>
  <c r="A2069" i="9" s="1"/>
  <c r="J2070" i="9"/>
  <c r="A2070" i="9" s="1"/>
  <c r="J2071" i="9"/>
  <c r="A2071" i="9" s="1"/>
  <c r="J2072" i="9"/>
  <c r="A2072" i="9" s="1"/>
  <c r="J2073" i="9"/>
  <c r="A2073" i="9" s="1"/>
  <c r="J2074" i="9"/>
  <c r="A2074" i="9" s="1"/>
  <c r="J2075" i="9"/>
  <c r="A2075" i="9" s="1"/>
  <c r="J2076" i="9"/>
  <c r="A2076" i="9" s="1"/>
  <c r="J2077" i="9"/>
  <c r="A2077" i="9" s="1"/>
  <c r="J2078" i="9"/>
  <c r="A2078" i="9" s="1"/>
  <c r="J2079" i="9"/>
  <c r="A2079" i="9" s="1"/>
  <c r="J2080" i="9"/>
  <c r="A2080" i="9" s="1"/>
  <c r="J2081" i="9"/>
  <c r="A2081" i="9" s="1"/>
  <c r="J2082" i="9"/>
  <c r="A2082" i="9" s="1"/>
  <c r="J2083" i="9"/>
  <c r="A2083" i="9" s="1"/>
  <c r="J2084" i="9"/>
  <c r="A2084" i="9" s="1"/>
  <c r="J2085" i="9"/>
  <c r="A2085" i="9" s="1"/>
  <c r="J2086" i="9"/>
  <c r="A2086" i="9" s="1"/>
  <c r="J2087" i="9"/>
  <c r="A2087" i="9" s="1"/>
  <c r="J2088" i="9"/>
  <c r="A2088" i="9" s="1"/>
  <c r="J2089" i="9"/>
  <c r="A2089" i="9" s="1"/>
  <c r="J2090" i="9"/>
  <c r="A2090" i="9" s="1"/>
  <c r="J2091" i="9"/>
  <c r="A2091" i="9" s="1"/>
  <c r="J2092" i="9"/>
  <c r="A2092" i="9" s="1"/>
  <c r="J2093" i="9"/>
  <c r="A2093" i="9" s="1"/>
  <c r="J2094" i="9"/>
  <c r="A2094" i="9" s="1"/>
  <c r="J2095" i="9"/>
  <c r="A2095" i="9" s="1"/>
  <c r="J2096" i="9"/>
  <c r="A2096" i="9" s="1"/>
  <c r="J2097" i="9"/>
  <c r="A2097" i="9" s="1"/>
  <c r="J2098" i="9"/>
  <c r="A2098" i="9" s="1"/>
  <c r="J2099" i="9"/>
  <c r="A2099" i="9" s="1"/>
  <c r="J2100" i="9"/>
  <c r="A2100" i="9" s="1"/>
  <c r="J2101" i="9"/>
  <c r="A2101" i="9" s="1"/>
  <c r="J2102" i="9"/>
  <c r="A2102" i="9" s="1"/>
  <c r="J2103" i="9"/>
  <c r="A2103" i="9" s="1"/>
  <c r="J2104" i="9"/>
  <c r="A2104" i="9" s="1"/>
  <c r="J2105" i="9"/>
  <c r="A2105" i="9" s="1"/>
  <c r="J2106" i="9"/>
  <c r="A2106" i="9" s="1"/>
  <c r="J2107" i="9"/>
  <c r="A2107" i="9" s="1"/>
  <c r="J2108" i="9"/>
  <c r="A2108" i="9" s="1"/>
  <c r="J2109" i="9"/>
  <c r="A2109" i="9" s="1"/>
  <c r="J2110" i="9"/>
  <c r="A2110" i="9" s="1"/>
  <c r="J2111" i="9"/>
  <c r="A2111" i="9" s="1"/>
  <c r="J2112" i="9"/>
  <c r="A2112" i="9" s="1"/>
  <c r="J2113" i="9"/>
  <c r="A2113" i="9" s="1"/>
  <c r="J2114" i="9"/>
  <c r="A2114" i="9" s="1"/>
  <c r="J2115" i="9"/>
  <c r="A2115" i="9" s="1"/>
  <c r="J2116" i="9"/>
  <c r="A2116" i="9" s="1"/>
  <c r="J2117" i="9"/>
  <c r="A2117" i="9" s="1"/>
  <c r="J2118" i="9"/>
  <c r="A2118" i="9" s="1"/>
  <c r="J2119" i="9"/>
  <c r="A2119" i="9" s="1"/>
  <c r="J2120" i="9"/>
  <c r="A2120" i="9" s="1"/>
  <c r="J2121" i="9"/>
  <c r="A2121" i="9" s="1"/>
  <c r="J2122" i="9"/>
  <c r="A2122" i="9" s="1"/>
  <c r="J2123" i="9"/>
  <c r="A2123" i="9" s="1"/>
  <c r="J2124" i="9"/>
  <c r="A2124" i="9" s="1"/>
  <c r="J2125" i="9"/>
  <c r="A2125" i="9" s="1"/>
  <c r="J2126" i="9"/>
  <c r="A2126" i="9" s="1"/>
  <c r="J2127" i="9"/>
  <c r="A2127" i="9" s="1"/>
  <c r="J2128" i="9"/>
  <c r="A2128" i="9" s="1"/>
  <c r="J2129" i="9"/>
  <c r="A2129" i="9" s="1"/>
  <c r="J2130" i="9"/>
  <c r="A2130" i="9" s="1"/>
  <c r="J2131" i="9"/>
  <c r="A2131" i="9" s="1"/>
  <c r="J2132" i="9"/>
  <c r="A2132" i="9" s="1"/>
  <c r="J2133" i="9"/>
  <c r="A2133" i="9" s="1"/>
  <c r="J2134" i="9"/>
  <c r="A2134" i="9" s="1"/>
  <c r="J2135" i="9"/>
  <c r="A2135" i="9" s="1"/>
  <c r="J2136" i="9"/>
  <c r="A2136" i="9" s="1"/>
  <c r="J2137" i="9"/>
  <c r="A2137" i="9" s="1"/>
  <c r="J2138" i="9"/>
  <c r="A2138" i="9" s="1"/>
  <c r="J2139" i="9"/>
  <c r="A2139" i="9" s="1"/>
  <c r="J2140" i="9"/>
  <c r="A2140" i="9" s="1"/>
  <c r="J2141" i="9"/>
  <c r="A2141" i="9" s="1"/>
  <c r="J2142" i="9"/>
  <c r="A2142" i="9" s="1"/>
  <c r="J2143" i="9"/>
  <c r="A2143" i="9" s="1"/>
  <c r="J2144" i="9"/>
  <c r="A2144" i="9" s="1"/>
  <c r="J2145" i="9"/>
  <c r="A2145" i="9" s="1"/>
  <c r="J2146" i="9"/>
  <c r="A2146" i="9" s="1"/>
  <c r="J2147" i="9"/>
  <c r="A2147" i="9" s="1"/>
  <c r="J2148" i="9"/>
  <c r="A2148" i="9" s="1"/>
  <c r="J2149" i="9"/>
  <c r="A2149" i="9" s="1"/>
  <c r="J2150" i="9"/>
  <c r="A2150" i="9" s="1"/>
  <c r="J2151" i="9"/>
  <c r="A2151" i="9" s="1"/>
  <c r="J2152" i="9"/>
  <c r="A2152" i="9" s="1"/>
  <c r="J2153" i="9"/>
  <c r="A2153" i="9" s="1"/>
  <c r="J2154" i="9"/>
  <c r="A2154" i="9" s="1"/>
  <c r="J2155" i="9"/>
  <c r="A2155" i="9" s="1"/>
  <c r="J2156" i="9"/>
  <c r="A2156" i="9" s="1"/>
  <c r="J2157" i="9"/>
  <c r="A2157" i="9" s="1"/>
  <c r="J2158" i="9"/>
  <c r="A2158" i="9" s="1"/>
  <c r="J2159" i="9"/>
  <c r="A2159" i="9" s="1"/>
  <c r="J2160" i="9"/>
  <c r="A2160" i="9" s="1"/>
  <c r="J2161" i="9"/>
  <c r="A2161" i="9" s="1"/>
  <c r="J2162" i="9"/>
  <c r="A2162" i="9" s="1"/>
  <c r="J2163" i="9"/>
  <c r="A2163" i="9" s="1"/>
  <c r="J2164" i="9"/>
  <c r="A2164" i="9" s="1"/>
  <c r="J2165" i="9"/>
  <c r="A2165" i="9" s="1"/>
  <c r="J2166" i="9"/>
  <c r="A2166" i="9" s="1"/>
  <c r="J2167" i="9"/>
  <c r="A2167" i="9" s="1"/>
  <c r="J2168" i="9"/>
  <c r="A2168" i="9" s="1"/>
  <c r="J2169" i="9"/>
  <c r="A2169" i="9" s="1"/>
  <c r="J2170" i="9"/>
  <c r="A2170" i="9" s="1"/>
  <c r="J2171" i="9"/>
  <c r="A2171" i="9" s="1"/>
  <c r="J2172" i="9"/>
  <c r="A2172" i="9" s="1"/>
  <c r="J2173" i="9"/>
  <c r="A2173" i="9" s="1"/>
  <c r="J2174" i="9"/>
  <c r="A2174" i="9" s="1"/>
  <c r="J2175" i="9"/>
  <c r="A2175" i="9" s="1"/>
  <c r="J2176" i="9"/>
  <c r="A2176" i="9" s="1"/>
  <c r="J2177" i="9"/>
  <c r="A2177" i="9" s="1"/>
  <c r="J2178" i="9"/>
  <c r="A2178" i="9" s="1"/>
  <c r="J2179" i="9"/>
  <c r="A2179" i="9" s="1"/>
  <c r="J2180" i="9"/>
  <c r="A2180" i="9" s="1"/>
  <c r="J2181" i="9"/>
  <c r="A2181" i="9" s="1"/>
  <c r="J2182" i="9"/>
  <c r="A2182" i="9" s="1"/>
  <c r="J2183" i="9"/>
  <c r="A2183" i="9" s="1"/>
  <c r="J2184" i="9"/>
  <c r="A2184" i="9" s="1"/>
  <c r="J2185" i="9"/>
  <c r="A2185" i="9" s="1"/>
  <c r="J2186" i="9"/>
  <c r="A2186" i="9" s="1"/>
  <c r="J2187" i="9"/>
  <c r="A2187" i="9" s="1"/>
  <c r="J2188" i="9"/>
  <c r="A2188" i="9" s="1"/>
  <c r="J2189" i="9"/>
  <c r="A2189" i="9" s="1"/>
  <c r="J2190" i="9"/>
  <c r="A2190" i="9" s="1"/>
  <c r="J2191" i="9"/>
  <c r="A2191" i="9" s="1"/>
  <c r="J2192" i="9"/>
  <c r="A2192" i="9" s="1"/>
  <c r="J2193" i="9"/>
  <c r="A2193" i="9" s="1"/>
  <c r="J2194" i="9"/>
  <c r="A2194" i="9" s="1"/>
  <c r="J2195" i="9"/>
  <c r="A2195" i="9" s="1"/>
  <c r="J2196" i="9"/>
  <c r="A2196" i="9" s="1"/>
  <c r="J2197" i="9"/>
  <c r="A2197" i="9" s="1"/>
  <c r="J2198" i="9"/>
  <c r="A2198" i="9" s="1"/>
  <c r="J2199" i="9"/>
  <c r="A2199" i="9" s="1"/>
  <c r="J2200" i="9"/>
  <c r="A2200" i="9" s="1"/>
  <c r="J2201" i="9"/>
  <c r="A2201" i="9" s="1"/>
  <c r="J2202" i="9"/>
  <c r="A2202" i="9" s="1"/>
  <c r="J2203" i="9"/>
  <c r="A2203" i="9" s="1"/>
  <c r="J2204" i="9"/>
  <c r="A2204" i="9" s="1"/>
  <c r="J2205" i="9"/>
  <c r="A2205" i="9" s="1"/>
  <c r="J2206" i="9"/>
  <c r="A2206" i="9" s="1"/>
  <c r="J2207" i="9"/>
  <c r="A2207" i="9" s="1"/>
  <c r="J2208" i="9"/>
  <c r="A2208" i="9" s="1"/>
  <c r="J2209" i="9"/>
  <c r="A2209" i="9" s="1"/>
  <c r="J2210" i="9"/>
  <c r="A2210" i="9" s="1"/>
  <c r="J2211" i="9"/>
  <c r="A2211" i="9" s="1"/>
  <c r="J2212" i="9"/>
  <c r="A2212" i="9" s="1"/>
  <c r="J2213" i="9"/>
  <c r="A2213" i="9" s="1"/>
  <c r="J2214" i="9"/>
  <c r="A2214" i="9" s="1"/>
  <c r="J2215" i="9"/>
  <c r="A2215" i="9" s="1"/>
  <c r="J2216" i="9"/>
  <c r="A2216" i="9" s="1"/>
  <c r="J2217" i="9"/>
  <c r="A2217" i="9" s="1"/>
  <c r="J2218" i="9"/>
  <c r="A2218" i="9" s="1"/>
  <c r="J2219" i="9"/>
  <c r="A2219" i="9" s="1"/>
  <c r="J2220" i="9"/>
  <c r="A2220" i="9" s="1"/>
  <c r="J2221" i="9"/>
  <c r="A2221" i="9" s="1"/>
  <c r="J2222" i="9"/>
  <c r="A2222" i="9" s="1"/>
  <c r="J2223" i="9"/>
  <c r="A2223" i="9" s="1"/>
  <c r="J2224" i="9"/>
  <c r="A2224" i="9" s="1"/>
  <c r="J2225" i="9"/>
  <c r="A2225" i="9" s="1"/>
  <c r="J2226" i="9"/>
  <c r="A2226" i="9" s="1"/>
  <c r="J2227" i="9"/>
  <c r="A2227" i="9" s="1"/>
  <c r="J2228" i="9"/>
  <c r="A2228" i="9" s="1"/>
  <c r="J2229" i="9"/>
  <c r="A2229" i="9" s="1"/>
  <c r="J2230" i="9"/>
  <c r="A2230" i="9" s="1"/>
  <c r="J2231" i="9"/>
  <c r="A2231" i="9" s="1"/>
  <c r="J2232" i="9"/>
  <c r="A2232" i="9" s="1"/>
  <c r="J2233" i="9"/>
  <c r="A2233" i="9" s="1"/>
  <c r="J2234" i="9"/>
  <c r="A2234" i="9" s="1"/>
  <c r="J2235" i="9"/>
  <c r="A2235" i="9" s="1"/>
  <c r="J2236" i="9"/>
  <c r="A2236" i="9" s="1"/>
  <c r="J2237" i="9"/>
  <c r="A2237" i="9" s="1"/>
  <c r="J2238" i="9"/>
  <c r="A2238" i="9" s="1"/>
  <c r="J2239" i="9"/>
  <c r="A2239" i="9" s="1"/>
  <c r="J2240" i="9"/>
  <c r="A2240" i="9" s="1"/>
  <c r="J2241" i="9"/>
  <c r="A2241" i="9" s="1"/>
  <c r="J2242" i="9"/>
  <c r="A2242" i="9" s="1"/>
  <c r="J2243" i="9"/>
  <c r="A2243" i="9" s="1"/>
  <c r="J2244" i="9"/>
  <c r="A2244" i="9" s="1"/>
  <c r="J2245" i="9"/>
  <c r="A2245" i="9" s="1"/>
  <c r="J2246" i="9"/>
  <c r="A2246" i="9" s="1"/>
  <c r="J2247" i="9"/>
  <c r="A2247" i="9" s="1"/>
  <c r="J2248" i="9"/>
  <c r="A2248" i="9" s="1"/>
  <c r="J2249" i="9"/>
  <c r="A2249" i="9" s="1"/>
  <c r="J2250" i="9"/>
  <c r="A2250" i="9" s="1"/>
  <c r="J2251" i="9"/>
  <c r="A2251" i="9" s="1"/>
  <c r="J2252" i="9"/>
  <c r="A2252" i="9" s="1"/>
  <c r="J2253" i="9"/>
  <c r="A2253" i="9" s="1"/>
  <c r="J2254" i="9"/>
  <c r="A2254" i="9" s="1"/>
  <c r="J2255" i="9"/>
  <c r="A2255" i="9" s="1"/>
  <c r="J2256" i="9"/>
  <c r="A2256" i="9" s="1"/>
  <c r="J2257" i="9"/>
  <c r="A2257" i="9" s="1"/>
  <c r="J2258" i="9"/>
  <c r="A2258" i="9" s="1"/>
  <c r="J2259" i="9"/>
  <c r="A2259" i="9" s="1"/>
  <c r="J2260" i="9"/>
  <c r="A2260" i="9" s="1"/>
  <c r="J2261" i="9"/>
  <c r="A2261" i="9" s="1"/>
  <c r="J2262" i="9"/>
  <c r="A2262" i="9" s="1"/>
  <c r="J2263" i="9"/>
  <c r="A2263" i="9" s="1"/>
  <c r="J2264" i="9"/>
  <c r="A2264" i="9" s="1"/>
  <c r="J2265" i="9"/>
  <c r="A2265" i="9" s="1"/>
  <c r="J2266" i="9"/>
  <c r="A2266" i="9" s="1"/>
  <c r="J2267" i="9"/>
  <c r="A2267" i="9" s="1"/>
  <c r="J2268" i="9"/>
  <c r="A2268" i="9" s="1"/>
  <c r="J2269" i="9"/>
  <c r="A2269" i="9" s="1"/>
  <c r="J2270" i="9"/>
  <c r="A2270" i="9" s="1"/>
  <c r="J2271" i="9"/>
  <c r="A2271" i="9" s="1"/>
  <c r="J2272" i="9"/>
  <c r="A2272" i="9" s="1"/>
  <c r="J2273" i="9"/>
  <c r="A2273" i="9" s="1"/>
  <c r="J2274" i="9"/>
  <c r="A2274" i="9" s="1"/>
  <c r="J2275" i="9"/>
  <c r="A2275" i="9" s="1"/>
  <c r="J2276" i="9"/>
  <c r="A2276" i="9" s="1"/>
  <c r="J2277" i="9"/>
  <c r="A2277" i="9" s="1"/>
  <c r="J2278" i="9"/>
  <c r="A2278" i="9" s="1"/>
  <c r="J2279" i="9"/>
  <c r="A2279" i="9" s="1"/>
  <c r="J2280" i="9"/>
  <c r="A2280" i="9" s="1"/>
  <c r="J2281" i="9"/>
  <c r="A2281" i="9" s="1"/>
  <c r="J2282" i="9"/>
  <c r="A2282" i="9" s="1"/>
  <c r="J2283" i="9"/>
  <c r="A2283" i="9" s="1"/>
  <c r="J2284" i="9"/>
  <c r="A2284" i="9" s="1"/>
  <c r="J2285" i="9"/>
  <c r="A2285" i="9" s="1"/>
  <c r="J2286" i="9"/>
  <c r="A2286" i="9" s="1"/>
  <c r="J2287" i="9"/>
  <c r="A2287" i="9" s="1"/>
  <c r="J2288" i="9"/>
  <c r="A2288" i="9" s="1"/>
  <c r="J2289" i="9"/>
  <c r="A2289" i="9" s="1"/>
  <c r="J2290" i="9"/>
  <c r="A2290" i="9" s="1"/>
  <c r="J2291" i="9"/>
  <c r="A2291" i="9" s="1"/>
  <c r="J2292" i="9"/>
  <c r="A2292" i="9" s="1"/>
  <c r="J2293" i="9"/>
  <c r="A2293" i="9" s="1"/>
  <c r="J2294" i="9"/>
  <c r="A2294" i="9" s="1"/>
  <c r="J2295" i="9"/>
  <c r="A2295" i="9" s="1"/>
  <c r="J2296" i="9"/>
  <c r="A2296" i="9" s="1"/>
  <c r="J2297" i="9"/>
  <c r="A2297" i="9" s="1"/>
  <c r="J2298" i="9"/>
  <c r="A2298" i="9" s="1"/>
  <c r="J2299" i="9"/>
  <c r="A2299" i="9" s="1"/>
  <c r="J2300" i="9"/>
  <c r="A2300" i="9" s="1"/>
  <c r="J2301" i="9"/>
  <c r="A2301" i="9" s="1"/>
  <c r="J2302" i="9"/>
  <c r="A2302" i="9" s="1"/>
  <c r="J2303" i="9"/>
  <c r="A2303" i="9" s="1"/>
  <c r="J2304" i="9"/>
  <c r="A2304" i="9" s="1"/>
  <c r="J2305" i="9"/>
  <c r="A2305" i="9" s="1"/>
  <c r="J2306" i="9"/>
  <c r="A2306" i="9" s="1"/>
  <c r="J2307" i="9"/>
  <c r="A2307" i="9" s="1"/>
  <c r="J2308" i="9"/>
  <c r="A2308" i="9" s="1"/>
  <c r="J2309" i="9"/>
  <c r="A2309" i="9" s="1"/>
  <c r="J2310" i="9"/>
  <c r="A2310" i="9" s="1"/>
  <c r="J2311" i="9"/>
  <c r="A2311" i="9" s="1"/>
  <c r="J2312" i="9"/>
  <c r="A2312" i="9" s="1"/>
  <c r="J2313" i="9"/>
  <c r="A2313" i="9" s="1"/>
  <c r="J2314" i="9"/>
  <c r="A2314" i="9" s="1"/>
  <c r="J2315" i="9"/>
  <c r="A2315" i="9" s="1"/>
  <c r="J2316" i="9"/>
  <c r="A2316" i="9" s="1"/>
  <c r="J2317" i="9"/>
  <c r="A2317" i="9" s="1"/>
  <c r="J2318" i="9"/>
  <c r="A2318" i="9" s="1"/>
  <c r="J2319" i="9"/>
  <c r="A2319" i="9" s="1"/>
  <c r="J2320" i="9"/>
  <c r="A2320" i="9" s="1"/>
  <c r="J2321" i="9"/>
  <c r="A2321" i="9" s="1"/>
  <c r="J2322" i="9"/>
  <c r="A2322" i="9" s="1"/>
  <c r="J2323" i="9"/>
  <c r="A2323" i="9" s="1"/>
  <c r="J2324" i="9"/>
  <c r="A2324" i="9" s="1"/>
  <c r="J2325" i="9"/>
  <c r="A2325" i="9" s="1"/>
  <c r="J2326" i="9"/>
  <c r="A2326" i="9" s="1"/>
  <c r="J2327" i="9"/>
  <c r="A2327" i="9" s="1"/>
  <c r="J2328" i="9"/>
  <c r="A2328" i="9" s="1"/>
  <c r="J2329" i="9"/>
  <c r="A2329" i="9" s="1"/>
  <c r="J2330" i="9"/>
  <c r="A2330" i="9" s="1"/>
  <c r="J2331" i="9"/>
  <c r="A2331" i="9" s="1"/>
  <c r="J2332" i="9"/>
  <c r="A2332" i="9" s="1"/>
  <c r="J2333" i="9"/>
  <c r="A2333" i="9" s="1"/>
  <c r="J2334" i="9"/>
  <c r="A2334" i="9" s="1"/>
  <c r="J2335" i="9"/>
  <c r="A2335" i="9" s="1"/>
  <c r="J2336" i="9"/>
  <c r="A2336" i="9" s="1"/>
  <c r="J2337" i="9"/>
  <c r="A2337" i="9" s="1"/>
  <c r="J2338" i="9"/>
  <c r="A2338" i="9" s="1"/>
  <c r="J2339" i="9"/>
  <c r="A2339" i="9" s="1"/>
  <c r="J2340" i="9"/>
  <c r="A2340" i="9" s="1"/>
  <c r="J2341" i="9"/>
  <c r="A2341" i="9" s="1"/>
  <c r="J2342" i="9"/>
  <c r="A2342" i="9" s="1"/>
  <c r="J2343" i="9"/>
  <c r="A2343" i="9" s="1"/>
  <c r="J2344" i="9"/>
  <c r="A2344" i="9" s="1"/>
  <c r="J2345" i="9"/>
  <c r="A2345" i="9" s="1"/>
  <c r="J2346" i="9"/>
  <c r="A2346" i="9" s="1"/>
  <c r="J2347" i="9"/>
  <c r="A2347" i="9" s="1"/>
  <c r="J2348" i="9"/>
  <c r="A2348" i="9" s="1"/>
  <c r="J2349" i="9"/>
  <c r="A2349" i="9" s="1"/>
  <c r="J2350" i="9"/>
  <c r="A2350" i="9" s="1"/>
  <c r="J2351" i="9"/>
  <c r="A2351" i="9" s="1"/>
  <c r="J2352" i="9"/>
  <c r="A2352" i="9" s="1"/>
  <c r="J2353" i="9"/>
  <c r="A2353" i="9" s="1"/>
  <c r="J2354" i="9"/>
  <c r="A2354" i="9" s="1"/>
  <c r="J2355" i="9"/>
  <c r="A2355" i="9" s="1"/>
  <c r="J2356" i="9"/>
  <c r="A2356" i="9" s="1"/>
  <c r="J2357" i="9"/>
  <c r="A2357" i="9" s="1"/>
  <c r="J2358" i="9"/>
  <c r="A2358" i="9" s="1"/>
  <c r="J2359" i="9"/>
  <c r="A2359" i="9" s="1"/>
  <c r="J2360" i="9"/>
  <c r="A2360" i="9" s="1"/>
  <c r="J2361" i="9"/>
  <c r="A2361" i="9" s="1"/>
  <c r="J2362" i="9"/>
  <c r="A2362" i="9" s="1"/>
  <c r="J2363" i="9"/>
  <c r="A2363" i="9" s="1"/>
  <c r="J2364" i="9"/>
  <c r="A2364" i="9" s="1"/>
  <c r="J2365" i="9"/>
  <c r="A2365" i="9" s="1"/>
  <c r="J2366" i="9"/>
  <c r="A2366" i="9" s="1"/>
  <c r="J2367" i="9"/>
  <c r="A2367" i="9" s="1"/>
  <c r="J2368" i="9"/>
  <c r="A2368" i="9" s="1"/>
  <c r="J2369" i="9"/>
  <c r="A2369" i="9" s="1"/>
  <c r="J2370" i="9"/>
  <c r="A2370" i="9" s="1"/>
  <c r="J2371" i="9"/>
  <c r="A2371" i="9" s="1"/>
  <c r="J2372" i="9"/>
  <c r="A2372" i="9" s="1"/>
  <c r="J2373" i="9"/>
  <c r="A2373" i="9" s="1"/>
  <c r="J2374" i="9"/>
  <c r="A2374" i="9" s="1"/>
  <c r="J2375" i="9"/>
  <c r="A2375" i="9" s="1"/>
  <c r="J2376" i="9"/>
  <c r="A2376" i="9" s="1"/>
  <c r="J2377" i="9"/>
  <c r="A2377" i="9" s="1"/>
  <c r="J2378" i="9"/>
  <c r="A2378" i="9" s="1"/>
  <c r="J2379" i="9"/>
  <c r="A2379" i="9" s="1"/>
  <c r="J2380" i="9"/>
  <c r="A2380" i="9" s="1"/>
  <c r="J2381" i="9"/>
  <c r="A2381" i="9" s="1"/>
  <c r="J2382" i="9"/>
  <c r="A2382" i="9" s="1"/>
  <c r="J2383" i="9"/>
  <c r="A2383" i="9" s="1"/>
  <c r="J2384" i="9"/>
  <c r="A2384" i="9" s="1"/>
  <c r="J2385" i="9"/>
  <c r="A2385" i="9" s="1"/>
  <c r="J2386" i="9"/>
  <c r="A2386" i="9" s="1"/>
  <c r="J2387" i="9"/>
  <c r="A2387" i="9" s="1"/>
  <c r="J2388" i="9"/>
  <c r="A2388" i="9" s="1"/>
  <c r="J2389" i="9"/>
  <c r="A2389" i="9" s="1"/>
  <c r="J2390" i="9"/>
  <c r="A2390" i="9" s="1"/>
  <c r="J2391" i="9"/>
  <c r="A2391" i="9" s="1"/>
  <c r="J2392" i="9"/>
  <c r="A2392" i="9" s="1"/>
  <c r="J2393" i="9"/>
  <c r="A2393" i="9" s="1"/>
  <c r="J2394" i="9"/>
  <c r="A2394" i="9" s="1"/>
  <c r="J2395" i="9"/>
  <c r="A2395" i="9" s="1"/>
  <c r="J2396" i="9"/>
  <c r="A2396" i="9" s="1"/>
  <c r="J2397" i="9"/>
  <c r="A2397" i="9" s="1"/>
  <c r="J2398" i="9"/>
  <c r="A2398" i="9" s="1"/>
  <c r="J2399" i="9"/>
  <c r="A2399" i="9" s="1"/>
  <c r="J2400" i="9"/>
  <c r="A2400" i="9" s="1"/>
  <c r="J2401" i="9"/>
  <c r="A2401" i="9" s="1"/>
  <c r="J2402" i="9"/>
  <c r="A2402" i="9" s="1"/>
  <c r="J2403" i="9"/>
  <c r="A2403" i="9" s="1"/>
  <c r="J2404" i="9"/>
  <c r="A2404" i="9" s="1"/>
  <c r="J2405" i="9"/>
  <c r="A2405" i="9" s="1"/>
  <c r="J2406" i="9"/>
  <c r="A2406" i="9" s="1"/>
  <c r="J2407" i="9"/>
  <c r="A2407" i="9" s="1"/>
  <c r="J2408" i="9"/>
  <c r="A2408" i="9" s="1"/>
  <c r="J2409" i="9"/>
  <c r="A2409" i="9" s="1"/>
  <c r="J2410" i="9"/>
  <c r="A2410" i="9" s="1"/>
  <c r="J2411" i="9"/>
  <c r="A2411" i="9" s="1"/>
  <c r="J2412" i="9"/>
  <c r="A2412" i="9" s="1"/>
  <c r="J2413" i="9"/>
  <c r="A2413" i="9" s="1"/>
  <c r="J2414" i="9"/>
  <c r="A2414" i="9" s="1"/>
  <c r="J2415" i="9"/>
  <c r="A2415" i="9" s="1"/>
  <c r="J2416" i="9"/>
  <c r="A2416" i="9" s="1"/>
  <c r="J2417" i="9"/>
  <c r="A2417" i="9" s="1"/>
  <c r="J2418" i="9"/>
  <c r="A2418" i="9" s="1"/>
  <c r="J2419" i="9"/>
  <c r="A2419" i="9" s="1"/>
  <c r="J2420" i="9"/>
  <c r="A2420" i="9" s="1"/>
  <c r="J2421" i="9"/>
  <c r="A2421" i="9" s="1"/>
  <c r="J2422" i="9"/>
  <c r="A2422" i="9" s="1"/>
  <c r="J2423" i="9"/>
  <c r="A2423" i="9" s="1"/>
  <c r="J2424" i="9"/>
  <c r="A2424" i="9" s="1"/>
  <c r="J2425" i="9"/>
  <c r="A2425" i="9" s="1"/>
  <c r="J2426" i="9"/>
  <c r="A2426" i="9" s="1"/>
  <c r="J2427" i="9"/>
  <c r="A2427" i="9" s="1"/>
  <c r="J2428" i="9"/>
  <c r="A2428" i="9" s="1"/>
  <c r="J2429" i="9"/>
  <c r="A2429" i="9" s="1"/>
  <c r="J2430" i="9"/>
  <c r="A2430" i="9" s="1"/>
  <c r="J2431" i="9"/>
  <c r="A2431" i="9" s="1"/>
  <c r="J2432" i="9"/>
  <c r="A2432" i="9" s="1"/>
  <c r="J2433" i="9"/>
  <c r="A2433" i="9" s="1"/>
  <c r="J2434" i="9"/>
  <c r="A2434" i="9" s="1"/>
  <c r="J2435" i="9"/>
  <c r="A2435" i="9" s="1"/>
  <c r="J2436" i="9"/>
  <c r="A2436" i="9" s="1"/>
  <c r="J2437" i="9"/>
  <c r="A2437" i="9" s="1"/>
  <c r="J2438" i="9"/>
  <c r="A2438" i="9" s="1"/>
  <c r="J2439" i="9"/>
  <c r="A2439" i="9" s="1"/>
  <c r="J2440" i="9"/>
  <c r="A2440" i="9" s="1"/>
  <c r="J2441" i="9"/>
  <c r="A2441" i="9" s="1"/>
  <c r="J2442" i="9"/>
  <c r="A2442" i="9" s="1"/>
  <c r="J2443" i="9"/>
  <c r="A2443" i="9" s="1"/>
  <c r="J2444" i="9"/>
  <c r="A2444" i="9" s="1"/>
  <c r="J2445" i="9"/>
  <c r="A2445" i="9" s="1"/>
  <c r="J2446" i="9"/>
  <c r="A2446" i="9" s="1"/>
  <c r="J2447" i="9"/>
  <c r="A2447" i="9" s="1"/>
  <c r="J2448" i="9"/>
  <c r="A2448" i="9" s="1"/>
  <c r="J2449" i="9"/>
  <c r="A2449" i="9" s="1"/>
  <c r="J2450" i="9"/>
  <c r="A2450" i="9" s="1"/>
  <c r="J2451" i="9"/>
  <c r="A2451" i="9" s="1"/>
  <c r="J2452" i="9"/>
  <c r="A2452" i="9" s="1"/>
  <c r="J2453" i="9"/>
  <c r="A2453" i="9" s="1"/>
  <c r="J2454" i="9"/>
  <c r="A2454" i="9" s="1"/>
  <c r="J2455" i="9"/>
  <c r="A2455" i="9" s="1"/>
  <c r="J2456" i="9"/>
  <c r="A2456" i="9" s="1"/>
  <c r="J2457" i="9"/>
  <c r="A2457" i="9" s="1"/>
  <c r="J2458" i="9"/>
  <c r="A2458" i="9" s="1"/>
  <c r="J2459" i="9"/>
  <c r="A2459" i="9" s="1"/>
  <c r="J2460" i="9"/>
  <c r="A2460" i="9" s="1"/>
  <c r="J2461" i="9"/>
  <c r="A2461" i="9" s="1"/>
  <c r="J2462" i="9"/>
  <c r="A2462" i="9" s="1"/>
  <c r="J2463" i="9"/>
  <c r="A2463" i="9" s="1"/>
  <c r="J2464" i="9"/>
  <c r="A2464" i="9" s="1"/>
  <c r="J2465" i="9"/>
  <c r="A2465" i="9" s="1"/>
  <c r="J2466" i="9"/>
  <c r="A2466" i="9" s="1"/>
  <c r="J2467" i="9"/>
  <c r="A2467" i="9" s="1"/>
  <c r="J2468" i="9"/>
  <c r="A2468" i="9" s="1"/>
  <c r="J2469" i="9"/>
  <c r="A2469" i="9" s="1"/>
  <c r="J2470" i="9"/>
  <c r="A2470" i="9" s="1"/>
  <c r="J2471" i="9"/>
  <c r="A2471" i="9" s="1"/>
  <c r="J2472" i="9"/>
  <c r="A2472" i="9" s="1"/>
  <c r="J2" i="9"/>
  <c r="A2" i="9" s="1"/>
  <c r="G3" i="5"/>
  <c r="G4" i="5"/>
  <c r="G5" i="5"/>
  <c r="G6" i="5"/>
  <c r="G7" i="5"/>
  <c r="G8" i="5"/>
  <c r="G9"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2" i="5"/>
  <c r="I3" i="11"/>
  <c r="I4" i="11"/>
  <c r="I5" i="11"/>
  <c r="I6" i="11"/>
  <c r="A6" i="11" s="1"/>
  <c r="I7" i="11"/>
  <c r="I8" i="11"/>
  <c r="I9" i="11"/>
  <c r="I10" i="11"/>
  <c r="A10" i="11" s="1"/>
  <c r="I11" i="11"/>
  <c r="A11" i="11" s="1"/>
  <c r="I12" i="11"/>
  <c r="I13" i="11"/>
  <c r="I14" i="11"/>
  <c r="I15" i="11"/>
  <c r="A15" i="11" s="1"/>
  <c r="I16" i="11"/>
  <c r="I17" i="11"/>
  <c r="I18" i="11"/>
  <c r="I19" i="11"/>
  <c r="A19" i="11" s="1"/>
  <c r="I20" i="11"/>
  <c r="I21" i="11"/>
  <c r="I22" i="11"/>
  <c r="A22" i="11" s="1"/>
  <c r="I23" i="11"/>
  <c r="A23" i="11" s="1"/>
  <c r="I24" i="11"/>
  <c r="I25" i="11"/>
  <c r="I26" i="11"/>
  <c r="A26" i="11" s="1"/>
  <c r="I27" i="11"/>
  <c r="I28" i="11"/>
  <c r="I29" i="11"/>
  <c r="I30" i="11"/>
  <c r="A30" i="11" s="1"/>
  <c r="I31" i="11"/>
  <c r="A31" i="11" s="1"/>
  <c r="I32" i="11"/>
  <c r="I33" i="11"/>
  <c r="I34" i="11"/>
  <c r="I35" i="11"/>
  <c r="A35" i="11" s="1"/>
  <c r="I36" i="11"/>
  <c r="I37" i="11"/>
  <c r="I38" i="11"/>
  <c r="A38" i="11" s="1"/>
  <c r="I39" i="11"/>
  <c r="A3" i="11" s="1"/>
  <c r="I40" i="11"/>
  <c r="A4" i="11" s="1"/>
  <c r="I41" i="11"/>
  <c r="I42" i="11"/>
  <c r="I43" i="11"/>
  <c r="I44" i="11"/>
  <c r="I45" i="11"/>
  <c r="I46" i="11"/>
  <c r="I47" i="11"/>
  <c r="A47" i="11" s="1"/>
  <c r="I48" i="11"/>
  <c r="I49" i="11"/>
  <c r="I50" i="11"/>
  <c r="A50" i="11" s="1"/>
  <c r="I51" i="11"/>
  <c r="A8" i="11" s="1"/>
  <c r="I52" i="11"/>
  <c r="A32" i="11" s="1"/>
  <c r="I53" i="11"/>
  <c r="I54" i="11"/>
  <c r="I55" i="11"/>
  <c r="I56" i="11"/>
  <c r="I57" i="11"/>
  <c r="I58" i="11"/>
  <c r="A58" i="11" s="1"/>
  <c r="I59" i="11"/>
  <c r="A12" i="11" s="1"/>
  <c r="I60" i="11"/>
  <c r="I61" i="11"/>
  <c r="I62" i="11"/>
  <c r="A62" i="11" s="1"/>
  <c r="I63" i="11"/>
  <c r="A36" i="11" s="1"/>
  <c r="I64" i="11"/>
  <c r="I65" i="11"/>
  <c r="I66" i="11"/>
  <c r="I67" i="11"/>
  <c r="I68" i="11"/>
  <c r="A16" i="11" s="1"/>
  <c r="I69" i="11"/>
  <c r="I70" i="11"/>
  <c r="I71" i="11"/>
  <c r="I72" i="11"/>
  <c r="I73" i="11"/>
  <c r="I74" i="11"/>
  <c r="I75" i="11"/>
  <c r="A55" i="11" s="1"/>
  <c r="I76" i="11"/>
  <c r="A60" i="11" s="1"/>
  <c r="I77" i="11"/>
  <c r="I78" i="11"/>
  <c r="A78" i="11" s="1"/>
  <c r="I79" i="11"/>
  <c r="A56" i="11" s="1"/>
  <c r="I80" i="11"/>
  <c r="I81" i="11"/>
  <c r="I82" i="11"/>
  <c r="A82" i="11" s="1"/>
  <c r="I83" i="11"/>
  <c r="A39" i="11" s="1"/>
  <c r="I84" i="11"/>
  <c r="A40" i="11" s="1"/>
  <c r="I85" i="11"/>
  <c r="I86" i="11"/>
  <c r="A86" i="11" s="1"/>
  <c r="I87" i="11"/>
  <c r="A76" i="11" s="1"/>
  <c r="I88" i="11"/>
  <c r="I89" i="11"/>
  <c r="I90" i="11"/>
  <c r="I91" i="11"/>
  <c r="I92" i="11"/>
  <c r="I93" i="11"/>
  <c r="I94" i="11"/>
  <c r="A94" i="11" s="1"/>
  <c r="I95" i="11"/>
  <c r="I96" i="11"/>
  <c r="I97" i="11"/>
  <c r="I98" i="11"/>
  <c r="I99" i="11"/>
  <c r="A79" i="11" s="1"/>
  <c r="I100" i="11"/>
  <c r="I101" i="11"/>
  <c r="I102" i="11"/>
  <c r="A102" i="11" s="1"/>
  <c r="I103" i="11"/>
  <c r="I104" i="11"/>
  <c r="I105" i="11"/>
  <c r="I106" i="11"/>
  <c r="I107" i="11"/>
  <c r="A48" i="11" s="1"/>
  <c r="I108" i="11"/>
  <c r="I109" i="11"/>
  <c r="I110" i="11"/>
  <c r="I111" i="11"/>
  <c r="I112" i="11"/>
  <c r="I113" i="11"/>
  <c r="I114" i="11"/>
  <c r="I115" i="11"/>
  <c r="I116" i="11"/>
  <c r="I117" i="11"/>
  <c r="I118" i="11"/>
  <c r="A118" i="11" s="1"/>
  <c r="I119" i="11"/>
  <c r="I120" i="11"/>
  <c r="I121" i="11"/>
  <c r="I122" i="11"/>
  <c r="A122" i="11" s="1"/>
  <c r="I123" i="11"/>
  <c r="I124" i="11"/>
  <c r="I125" i="11"/>
  <c r="I126" i="11"/>
  <c r="A126" i="11" s="1"/>
  <c r="I127" i="11"/>
  <c r="A83" i="11" s="1"/>
  <c r="I128" i="11"/>
  <c r="I129" i="11"/>
  <c r="I130" i="11"/>
  <c r="I131" i="11"/>
  <c r="A116" i="11" s="1"/>
  <c r="I132" i="11"/>
  <c r="A132" i="11" s="1"/>
  <c r="I133" i="11"/>
  <c r="I134" i="11"/>
  <c r="A134" i="11" s="1"/>
  <c r="I135" i="11"/>
  <c r="A67" i="11" s="1"/>
  <c r="I136" i="11"/>
  <c r="I137" i="11"/>
  <c r="I138" i="11"/>
  <c r="I139" i="11"/>
  <c r="I140" i="11"/>
  <c r="I141" i="11"/>
  <c r="I142" i="11"/>
  <c r="A142" i="11" s="1"/>
  <c r="I143" i="11"/>
  <c r="I144" i="11"/>
  <c r="I145" i="11"/>
  <c r="I146" i="11"/>
  <c r="A146" i="11" s="1"/>
  <c r="I147" i="11"/>
  <c r="A119" i="11" s="1"/>
  <c r="I148" i="11"/>
  <c r="A120" i="11" s="1"/>
  <c r="I149" i="11"/>
  <c r="I150" i="11"/>
  <c r="I151" i="11"/>
  <c r="A68" i="11" s="1"/>
  <c r="I152" i="11"/>
  <c r="I153" i="11"/>
  <c r="I154" i="11"/>
  <c r="I155" i="11"/>
  <c r="A87" i="11" s="1"/>
  <c r="I156" i="11"/>
  <c r="I157" i="11"/>
  <c r="I158" i="11"/>
  <c r="A158" i="11" s="1"/>
  <c r="I159" i="11"/>
  <c r="A124" i="11" s="1"/>
  <c r="I160" i="11"/>
  <c r="I161" i="11"/>
  <c r="I162" i="11"/>
  <c r="A162" i="11" s="1"/>
  <c r="I163" i="11"/>
  <c r="A152" i="11" s="1"/>
  <c r="I164" i="11"/>
  <c r="I165" i="11"/>
  <c r="I166" i="11"/>
  <c r="A166" i="11" s="1"/>
  <c r="I167" i="11"/>
  <c r="I168" i="11"/>
  <c r="I169" i="11"/>
  <c r="I170" i="11"/>
  <c r="I171" i="11"/>
  <c r="A92" i="11" s="1"/>
  <c r="I172" i="11"/>
  <c r="I173" i="11"/>
  <c r="I174" i="11"/>
  <c r="I175" i="11"/>
  <c r="A128" i="11" s="1"/>
  <c r="I176" i="11"/>
  <c r="I177" i="11"/>
  <c r="I178" i="11"/>
  <c r="I179" i="11"/>
  <c r="I180" i="11"/>
  <c r="A180" i="11" s="1"/>
  <c r="I181" i="11"/>
  <c r="I182" i="11"/>
  <c r="A182" i="11" s="1"/>
  <c r="I183" i="11"/>
  <c r="A176" i="11" s="1"/>
  <c r="I184" i="11"/>
  <c r="I185" i="11"/>
  <c r="I186" i="11"/>
  <c r="A186" i="11" s="1"/>
  <c r="I187" i="11"/>
  <c r="I188" i="11"/>
  <c r="I189" i="11"/>
  <c r="I190" i="11"/>
  <c r="I191" i="11"/>
  <c r="I192" i="11"/>
  <c r="I193" i="11"/>
  <c r="I194" i="11"/>
  <c r="I195" i="11"/>
  <c r="I196" i="11"/>
  <c r="I197" i="11"/>
  <c r="I198" i="11"/>
  <c r="A198" i="11" s="1"/>
  <c r="I199" i="11"/>
  <c r="A155" i="11" s="1"/>
  <c r="I200" i="11"/>
  <c r="A200" i="11" s="1"/>
  <c r="I201" i="11"/>
  <c r="I202" i="11"/>
  <c r="I203" i="11"/>
  <c r="I204" i="11"/>
  <c r="I205" i="11"/>
  <c r="I206" i="11"/>
  <c r="I207" i="11"/>
  <c r="I208" i="11"/>
  <c r="I209" i="11"/>
  <c r="I210" i="11"/>
  <c r="I211" i="11"/>
  <c r="I212" i="11"/>
  <c r="I213" i="11"/>
  <c r="I214" i="11"/>
  <c r="I215" i="11"/>
  <c r="I216" i="11"/>
  <c r="I217" i="11"/>
  <c r="I218" i="11"/>
  <c r="I219" i="11"/>
  <c r="I220" i="11"/>
  <c r="I221" i="11"/>
  <c r="I222" i="11"/>
  <c r="A222" i="11" s="1"/>
  <c r="I223" i="11"/>
  <c r="A208" i="11" s="1"/>
  <c r="I224" i="11"/>
  <c r="I225" i="11"/>
  <c r="I226" i="11"/>
  <c r="A226" i="11" s="1"/>
  <c r="I227" i="11"/>
  <c r="A227" i="11" s="1"/>
  <c r="I228" i="11"/>
  <c r="I229" i="11"/>
  <c r="I230" i="11"/>
  <c r="A230" i="11" s="1"/>
  <c r="I231" i="11"/>
  <c r="A231" i="11" s="1"/>
  <c r="I232" i="11"/>
  <c r="A232" i="11" s="1"/>
  <c r="I233" i="11"/>
  <c r="I234" i="11"/>
  <c r="A234" i="11" s="1"/>
  <c r="I235" i="11"/>
  <c r="A235" i="11" s="1"/>
  <c r="I236" i="11"/>
  <c r="I237" i="11"/>
  <c r="I238" i="11"/>
  <c r="A238" i="11" s="1"/>
  <c r="I239" i="11"/>
  <c r="A239" i="11" s="1"/>
  <c r="I240" i="11"/>
  <c r="I241" i="11"/>
  <c r="I242" i="11"/>
  <c r="A242" i="11" s="1"/>
  <c r="I243" i="11"/>
  <c r="A243" i="11" s="1"/>
  <c r="I244" i="11"/>
  <c r="I245" i="11"/>
  <c r="I246" i="11"/>
  <c r="A246" i="11" s="1"/>
  <c r="I247" i="11"/>
  <c r="A247" i="11" s="1"/>
  <c r="I248" i="11"/>
  <c r="A248" i="11" s="1"/>
  <c r="I249" i="11"/>
  <c r="I250" i="11"/>
  <c r="A250" i="11" s="1"/>
  <c r="I251" i="11"/>
  <c r="A251" i="11" s="1"/>
  <c r="I252" i="11"/>
  <c r="I253" i="11"/>
  <c r="I254" i="11"/>
  <c r="A254" i="11" s="1"/>
  <c r="I255" i="11"/>
  <c r="A255" i="11" s="1"/>
  <c r="I256" i="11"/>
  <c r="I257" i="11"/>
  <c r="I258" i="11"/>
  <c r="A258" i="11" s="1"/>
  <c r="I259" i="11"/>
  <c r="A259" i="11" s="1"/>
  <c r="I260" i="11"/>
  <c r="I261" i="11"/>
  <c r="I262" i="11"/>
  <c r="A262" i="11" s="1"/>
  <c r="I263" i="11"/>
  <c r="A263" i="11" s="1"/>
  <c r="I264" i="11"/>
  <c r="A264" i="11" s="1"/>
  <c r="I265" i="11"/>
  <c r="I266" i="11"/>
  <c r="A266" i="11" s="1"/>
  <c r="I267" i="11"/>
  <c r="A267" i="11" s="1"/>
  <c r="I268" i="11"/>
  <c r="I269" i="11"/>
  <c r="I270" i="11"/>
  <c r="A270" i="11" s="1"/>
  <c r="I271" i="11"/>
  <c r="A271" i="11" s="1"/>
  <c r="I272" i="11"/>
  <c r="I273" i="11"/>
  <c r="I274" i="11"/>
  <c r="A274" i="11" s="1"/>
  <c r="I275" i="11"/>
  <c r="A275" i="11" s="1"/>
  <c r="I276" i="11"/>
  <c r="I277" i="11"/>
  <c r="I278" i="11"/>
  <c r="A278" i="11" s="1"/>
  <c r="I279" i="11"/>
  <c r="A279" i="11" s="1"/>
  <c r="I280" i="11"/>
  <c r="A280" i="11" s="1"/>
  <c r="I281" i="11"/>
  <c r="I282" i="11"/>
  <c r="A282" i="11" s="1"/>
  <c r="I283" i="11"/>
  <c r="A283" i="11" s="1"/>
  <c r="I284" i="11"/>
  <c r="I285" i="11"/>
  <c r="I286" i="11"/>
  <c r="A286" i="11" s="1"/>
  <c r="I287" i="11"/>
  <c r="A287" i="11" s="1"/>
  <c r="I288" i="11"/>
  <c r="I289" i="11"/>
  <c r="I290" i="11"/>
  <c r="A290" i="11" s="1"/>
  <c r="I291" i="11"/>
  <c r="A291" i="11" s="1"/>
  <c r="I292" i="11"/>
  <c r="I293" i="11"/>
  <c r="I294" i="11"/>
  <c r="A294" i="11" s="1"/>
  <c r="I295" i="11"/>
  <c r="A295" i="11" s="1"/>
  <c r="I296" i="11"/>
  <c r="A296" i="11" s="1"/>
  <c r="I297" i="11"/>
  <c r="I298" i="11"/>
  <c r="A298" i="11" s="1"/>
  <c r="I299" i="11"/>
  <c r="A299" i="11" s="1"/>
  <c r="I300" i="11"/>
  <c r="I301" i="11"/>
  <c r="I302" i="11"/>
  <c r="A302" i="11" s="1"/>
  <c r="I303" i="11"/>
  <c r="A303" i="11" s="1"/>
  <c r="I304" i="11"/>
  <c r="I305" i="11"/>
  <c r="I306" i="11"/>
  <c r="A306" i="11" s="1"/>
  <c r="I307" i="11"/>
  <c r="A307" i="11" s="1"/>
  <c r="I308" i="11"/>
  <c r="I309" i="11"/>
  <c r="I310" i="11"/>
  <c r="A310" i="11" s="1"/>
  <c r="I311" i="11"/>
  <c r="A311" i="11" s="1"/>
  <c r="I312" i="11"/>
  <c r="A312" i="11" s="1"/>
  <c r="I313" i="11"/>
  <c r="I314" i="11"/>
  <c r="A314" i="11" s="1"/>
  <c r="I315" i="11"/>
  <c r="A315" i="11" s="1"/>
  <c r="I316" i="11"/>
  <c r="I317" i="11"/>
  <c r="I318" i="11"/>
  <c r="A318" i="11" s="1"/>
  <c r="I319" i="11"/>
  <c r="A319" i="11" s="1"/>
  <c r="I320" i="11"/>
  <c r="I321" i="11"/>
  <c r="I322" i="11"/>
  <c r="A322" i="11" s="1"/>
  <c r="I323" i="11"/>
  <c r="A323" i="11" s="1"/>
  <c r="I324" i="11"/>
  <c r="I325" i="11"/>
  <c r="I326" i="11"/>
  <c r="A326" i="11" s="1"/>
  <c r="I327" i="11"/>
  <c r="A327" i="11" s="1"/>
  <c r="I328" i="11"/>
  <c r="A328" i="11" s="1"/>
  <c r="I329" i="11"/>
  <c r="I330" i="11"/>
  <c r="A330" i="11" s="1"/>
  <c r="I331" i="11"/>
  <c r="A331" i="11" s="1"/>
  <c r="I332" i="11"/>
  <c r="I333" i="11"/>
  <c r="I334" i="11"/>
  <c r="A334" i="11" s="1"/>
  <c r="I335" i="11"/>
  <c r="A335" i="11" s="1"/>
  <c r="I336" i="11"/>
  <c r="I337" i="11"/>
  <c r="I338" i="11"/>
  <c r="A338" i="11" s="1"/>
  <c r="I339" i="11"/>
  <c r="A339" i="11" s="1"/>
  <c r="I340" i="11"/>
  <c r="I341" i="11"/>
  <c r="I342" i="11"/>
  <c r="A342" i="11" s="1"/>
  <c r="I343" i="11"/>
  <c r="A343" i="11" s="1"/>
  <c r="I344" i="11"/>
  <c r="A344" i="11" s="1"/>
  <c r="I345" i="11"/>
  <c r="I346" i="11"/>
  <c r="A346" i="11" s="1"/>
  <c r="I347" i="11"/>
  <c r="A347" i="11" s="1"/>
  <c r="I348" i="11"/>
  <c r="I349" i="11"/>
  <c r="I350" i="11"/>
  <c r="A350" i="11" s="1"/>
  <c r="I351" i="11"/>
  <c r="A351" i="11" s="1"/>
  <c r="I352" i="11"/>
  <c r="I353" i="11"/>
  <c r="I354" i="11"/>
  <c r="A354" i="11" s="1"/>
  <c r="I355" i="11"/>
  <c r="A355" i="11" s="1"/>
  <c r="I356" i="11"/>
  <c r="I357" i="11"/>
  <c r="I358" i="11"/>
  <c r="A358" i="11" s="1"/>
  <c r="I359" i="11"/>
  <c r="A359" i="11" s="1"/>
  <c r="I360" i="11"/>
  <c r="A360" i="11" s="1"/>
  <c r="I361" i="11"/>
  <c r="I362" i="11"/>
  <c r="A362" i="11" s="1"/>
  <c r="I363" i="11"/>
  <c r="A363" i="11" s="1"/>
  <c r="I364" i="11"/>
  <c r="I365" i="11"/>
  <c r="I366" i="11"/>
  <c r="A366" i="11" s="1"/>
  <c r="I367" i="11"/>
  <c r="A367" i="11" s="1"/>
  <c r="I368" i="11"/>
  <c r="I369" i="11"/>
  <c r="I370" i="11"/>
  <c r="A370" i="11" s="1"/>
  <c r="I371" i="11"/>
  <c r="A371" i="11" s="1"/>
  <c r="I372" i="11"/>
  <c r="I373" i="11"/>
  <c r="I374" i="11"/>
  <c r="A374" i="11" s="1"/>
  <c r="I375" i="11"/>
  <c r="A375" i="11" s="1"/>
  <c r="I376" i="11"/>
  <c r="A376" i="11" s="1"/>
  <c r="I377" i="11"/>
  <c r="I378" i="11"/>
  <c r="A378" i="11" s="1"/>
  <c r="I379" i="11"/>
  <c r="A379" i="11" s="1"/>
  <c r="I380" i="11"/>
  <c r="I381" i="11"/>
  <c r="I382" i="11"/>
  <c r="A382" i="11" s="1"/>
  <c r="I383" i="11"/>
  <c r="A383" i="11" s="1"/>
  <c r="I384" i="11"/>
  <c r="I385" i="11"/>
  <c r="I386" i="11"/>
  <c r="A386" i="11" s="1"/>
  <c r="I387" i="11"/>
  <c r="A387" i="11" s="1"/>
  <c r="I388" i="11"/>
  <c r="I389" i="11"/>
  <c r="I390" i="11"/>
  <c r="A390" i="11" s="1"/>
  <c r="I391" i="11"/>
  <c r="A391" i="11" s="1"/>
  <c r="I392" i="11"/>
  <c r="A392" i="11" s="1"/>
  <c r="I393" i="11"/>
  <c r="I394" i="11"/>
  <c r="A394" i="11" s="1"/>
  <c r="I395" i="11"/>
  <c r="A395" i="11" s="1"/>
  <c r="I396" i="11"/>
  <c r="I397" i="11"/>
  <c r="I398" i="11"/>
  <c r="A398" i="11" s="1"/>
  <c r="I399" i="11"/>
  <c r="A399" i="11" s="1"/>
  <c r="I400" i="11"/>
  <c r="I401" i="11"/>
  <c r="I402" i="11"/>
  <c r="A402" i="11" s="1"/>
  <c r="I403" i="11"/>
  <c r="A403" i="11" s="1"/>
  <c r="I404" i="11"/>
  <c r="I405" i="11"/>
  <c r="I406" i="11"/>
  <c r="A406" i="11" s="1"/>
  <c r="I407" i="11"/>
  <c r="A407" i="11" s="1"/>
  <c r="I408" i="11"/>
  <c r="A408" i="11" s="1"/>
  <c r="I409" i="11"/>
  <c r="I410" i="11"/>
  <c r="A410" i="11" s="1"/>
  <c r="I411" i="11"/>
  <c r="A411" i="11" s="1"/>
  <c r="I412" i="11"/>
  <c r="I413" i="11"/>
  <c r="I414" i="11"/>
  <c r="A414" i="11" s="1"/>
  <c r="I415" i="11"/>
  <c r="A415" i="11" s="1"/>
  <c r="I416" i="11"/>
  <c r="I417" i="11"/>
  <c r="I418" i="11"/>
  <c r="A418" i="11" s="1"/>
  <c r="I419" i="11"/>
  <c r="A419" i="11" s="1"/>
  <c r="I420" i="11"/>
  <c r="I421" i="11"/>
  <c r="I422" i="11"/>
  <c r="A422" i="11" s="1"/>
  <c r="I423" i="11"/>
  <c r="A423" i="11" s="1"/>
  <c r="I424" i="11"/>
  <c r="A424" i="11" s="1"/>
  <c r="I425" i="11"/>
  <c r="I426" i="11"/>
  <c r="A426" i="11" s="1"/>
  <c r="I427" i="11"/>
  <c r="A427" i="11" s="1"/>
  <c r="I428" i="11"/>
  <c r="I429" i="11"/>
  <c r="I430" i="11"/>
  <c r="A430" i="11" s="1"/>
  <c r="I431" i="11"/>
  <c r="A431" i="11" s="1"/>
  <c r="I432" i="11"/>
  <c r="I433" i="11"/>
  <c r="I434" i="11"/>
  <c r="A434" i="11" s="1"/>
  <c r="I435" i="11"/>
  <c r="A435" i="11" s="1"/>
  <c r="I436" i="11"/>
  <c r="I437" i="11"/>
  <c r="I438" i="11"/>
  <c r="A438" i="11" s="1"/>
  <c r="I439" i="11"/>
  <c r="A439" i="11" s="1"/>
  <c r="I440" i="11"/>
  <c r="A440" i="11" s="1"/>
  <c r="I441" i="11"/>
  <c r="I442" i="11"/>
  <c r="A442" i="11" s="1"/>
  <c r="I443" i="11"/>
  <c r="A443" i="11" s="1"/>
  <c r="I444" i="11"/>
  <c r="I445" i="11"/>
  <c r="I446" i="11"/>
  <c r="A446" i="11" s="1"/>
  <c r="I447" i="11"/>
  <c r="A447" i="11" s="1"/>
  <c r="I448" i="11"/>
  <c r="I449" i="11"/>
  <c r="I450" i="11"/>
  <c r="A450" i="11" s="1"/>
  <c r="I451" i="11"/>
  <c r="A451" i="11" s="1"/>
  <c r="I452" i="11"/>
  <c r="I453" i="11"/>
  <c r="I454" i="11"/>
  <c r="A454" i="11" s="1"/>
  <c r="I455" i="11"/>
  <c r="A455" i="11" s="1"/>
  <c r="I456" i="11"/>
  <c r="A456" i="11" s="1"/>
  <c r="I457" i="11"/>
  <c r="I458" i="11"/>
  <c r="A458" i="11" s="1"/>
  <c r="I459" i="11"/>
  <c r="A459" i="11" s="1"/>
  <c r="I460" i="11"/>
  <c r="I461" i="11"/>
  <c r="I462" i="11"/>
  <c r="A462" i="11" s="1"/>
  <c r="I463" i="11"/>
  <c r="A463" i="11" s="1"/>
  <c r="I464" i="11"/>
  <c r="I465" i="11"/>
  <c r="I466" i="11"/>
  <c r="A466" i="11" s="1"/>
  <c r="I467" i="11"/>
  <c r="A467" i="11" s="1"/>
  <c r="I468" i="11"/>
  <c r="I469" i="11"/>
  <c r="I470" i="11"/>
  <c r="A470" i="11" s="1"/>
  <c r="I471" i="11"/>
  <c r="A471" i="11" s="1"/>
  <c r="I472" i="11"/>
  <c r="A472" i="11" s="1"/>
  <c r="I473" i="11"/>
  <c r="I474" i="11"/>
  <c r="A474" i="11" s="1"/>
  <c r="I475" i="11"/>
  <c r="A475" i="11" s="1"/>
  <c r="I476" i="11"/>
  <c r="I477" i="11"/>
  <c r="I478" i="11"/>
  <c r="A478" i="11" s="1"/>
  <c r="I479" i="11"/>
  <c r="A479" i="11" s="1"/>
  <c r="I480" i="11"/>
  <c r="I481" i="11"/>
  <c r="I482" i="11"/>
  <c r="A482" i="11" s="1"/>
  <c r="I483" i="11"/>
  <c r="A483" i="11" s="1"/>
  <c r="I484" i="11"/>
  <c r="I485" i="11"/>
  <c r="I486" i="11"/>
  <c r="A486" i="11" s="1"/>
  <c r="I487" i="11"/>
  <c r="A487" i="11" s="1"/>
  <c r="I488" i="11"/>
  <c r="A488" i="11" s="1"/>
  <c r="I489" i="11"/>
  <c r="I490" i="11"/>
  <c r="A490" i="11" s="1"/>
  <c r="I491" i="11"/>
  <c r="A491" i="11" s="1"/>
  <c r="I492" i="11"/>
  <c r="I493" i="11"/>
  <c r="I494" i="11"/>
  <c r="A494" i="11" s="1"/>
  <c r="I495" i="11"/>
  <c r="A495" i="11" s="1"/>
  <c r="I496" i="11"/>
  <c r="I497" i="11"/>
  <c r="I498" i="11"/>
  <c r="A498" i="11" s="1"/>
  <c r="I499" i="11"/>
  <c r="A499" i="11" s="1"/>
  <c r="I500" i="11"/>
  <c r="I501" i="11"/>
  <c r="I502" i="11"/>
  <c r="A502" i="11" s="1"/>
  <c r="I503" i="11"/>
  <c r="A503" i="11" s="1"/>
  <c r="I504" i="11"/>
  <c r="A504" i="11" s="1"/>
  <c r="I505" i="11"/>
  <c r="I506" i="11"/>
  <c r="A506" i="11" s="1"/>
  <c r="I507" i="11"/>
  <c r="A507" i="11" s="1"/>
  <c r="I508" i="11"/>
  <c r="I509" i="11"/>
  <c r="I510" i="11"/>
  <c r="A510" i="11" s="1"/>
  <c r="I511" i="11"/>
  <c r="A511" i="11" s="1"/>
  <c r="I512" i="11"/>
  <c r="I513" i="11"/>
  <c r="I514" i="11"/>
  <c r="A514" i="11" s="1"/>
  <c r="I515" i="11"/>
  <c r="A515" i="11" s="1"/>
  <c r="I516" i="11"/>
  <c r="I517" i="11"/>
  <c r="I518" i="11"/>
  <c r="A518" i="11" s="1"/>
  <c r="I519" i="11"/>
  <c r="A519" i="11" s="1"/>
  <c r="I520" i="11"/>
  <c r="A520" i="11" s="1"/>
  <c r="I521" i="11"/>
  <c r="I522" i="11"/>
  <c r="A522" i="11" s="1"/>
  <c r="I523" i="11"/>
  <c r="A523" i="11" s="1"/>
  <c r="I524" i="11"/>
  <c r="I525" i="11"/>
  <c r="I526" i="11"/>
  <c r="A526" i="11" s="1"/>
  <c r="I527" i="11"/>
  <c r="A527" i="11" s="1"/>
  <c r="I528" i="11"/>
  <c r="I529" i="11"/>
  <c r="I530" i="11"/>
  <c r="A530" i="11" s="1"/>
  <c r="I531" i="11"/>
  <c r="A531" i="11" s="1"/>
  <c r="I532" i="11"/>
  <c r="I533" i="11"/>
  <c r="I534" i="11"/>
  <c r="A534" i="11" s="1"/>
  <c r="I535" i="11"/>
  <c r="A535" i="11" s="1"/>
  <c r="I536" i="11"/>
  <c r="A536" i="11" s="1"/>
  <c r="I537" i="11"/>
  <c r="I538" i="11"/>
  <c r="A538" i="11" s="1"/>
  <c r="I539" i="11"/>
  <c r="A539" i="11" s="1"/>
  <c r="I540" i="11"/>
  <c r="I541" i="11"/>
  <c r="I542" i="11"/>
  <c r="A542" i="11" s="1"/>
  <c r="I543" i="11"/>
  <c r="A543" i="11" s="1"/>
  <c r="I544" i="11"/>
  <c r="I545" i="11"/>
  <c r="I546" i="11"/>
  <c r="A546" i="11" s="1"/>
  <c r="I547" i="11"/>
  <c r="A547" i="11" s="1"/>
  <c r="I548" i="11"/>
  <c r="I549" i="11"/>
  <c r="I550" i="11"/>
  <c r="A550" i="11" s="1"/>
  <c r="I551" i="11"/>
  <c r="A551" i="11" s="1"/>
  <c r="I552" i="11"/>
  <c r="A552" i="11" s="1"/>
  <c r="I553" i="11"/>
  <c r="I554" i="11"/>
  <c r="A554" i="11" s="1"/>
  <c r="I555" i="11"/>
  <c r="A555" i="11" s="1"/>
  <c r="I556" i="11"/>
  <c r="I557" i="11"/>
  <c r="I558" i="11"/>
  <c r="A558" i="11" s="1"/>
  <c r="I559" i="11"/>
  <c r="A559" i="11" s="1"/>
  <c r="I560" i="11"/>
  <c r="I561" i="11"/>
  <c r="I562" i="11"/>
  <c r="A562" i="11" s="1"/>
  <c r="I563" i="11"/>
  <c r="A563" i="11" s="1"/>
  <c r="I564" i="11"/>
  <c r="I565" i="11"/>
  <c r="I566" i="11"/>
  <c r="A566" i="11" s="1"/>
  <c r="I567" i="11"/>
  <c r="A567" i="11" s="1"/>
  <c r="I568" i="11"/>
  <c r="A568" i="11" s="1"/>
  <c r="I569" i="11"/>
  <c r="I570" i="11"/>
  <c r="A570" i="11" s="1"/>
  <c r="I571" i="11"/>
  <c r="A571" i="11" s="1"/>
  <c r="I572" i="11"/>
  <c r="I573" i="11"/>
  <c r="I574" i="11"/>
  <c r="A574" i="11" s="1"/>
  <c r="I575" i="11"/>
  <c r="A575" i="11" s="1"/>
  <c r="I576" i="11"/>
  <c r="I577" i="11"/>
  <c r="I578" i="11"/>
  <c r="A578" i="11" s="1"/>
  <c r="I579" i="11"/>
  <c r="A579" i="11" s="1"/>
  <c r="I580" i="11"/>
  <c r="I581" i="11"/>
  <c r="I582" i="11"/>
  <c r="A582" i="11" s="1"/>
  <c r="I583" i="11"/>
  <c r="A583" i="11" s="1"/>
  <c r="I584" i="11"/>
  <c r="A584" i="11" s="1"/>
  <c r="I585" i="11"/>
  <c r="I586" i="11"/>
  <c r="A586" i="11" s="1"/>
  <c r="I587" i="11"/>
  <c r="A587" i="11" s="1"/>
  <c r="I588" i="11"/>
  <c r="I589" i="11"/>
  <c r="I590" i="11"/>
  <c r="A590" i="11" s="1"/>
  <c r="I591" i="11"/>
  <c r="A591" i="11" s="1"/>
  <c r="I592" i="11"/>
  <c r="I593" i="11"/>
  <c r="I594" i="11"/>
  <c r="A594" i="11" s="1"/>
  <c r="I595" i="11"/>
  <c r="A595" i="11" s="1"/>
  <c r="I596" i="11"/>
  <c r="I597" i="11"/>
  <c r="I598" i="11"/>
  <c r="A598" i="11" s="1"/>
  <c r="I599" i="11"/>
  <c r="A599" i="11" s="1"/>
  <c r="I600" i="11"/>
  <c r="A600" i="11" s="1"/>
  <c r="I601" i="11"/>
  <c r="I602" i="11"/>
  <c r="A602" i="11" s="1"/>
  <c r="I603" i="11"/>
  <c r="A603" i="11" s="1"/>
  <c r="I604" i="11"/>
  <c r="I605" i="11"/>
  <c r="I606" i="11"/>
  <c r="A606" i="11" s="1"/>
  <c r="I607" i="11"/>
  <c r="A607" i="11" s="1"/>
  <c r="I608" i="11"/>
  <c r="I609" i="11"/>
  <c r="I610" i="11"/>
  <c r="A610" i="11" s="1"/>
  <c r="I611" i="11"/>
  <c r="A611" i="11" s="1"/>
  <c r="I612" i="11"/>
  <c r="I613" i="11"/>
  <c r="I614" i="11"/>
  <c r="A614" i="11" s="1"/>
  <c r="I615" i="11"/>
  <c r="A615" i="11" s="1"/>
  <c r="I616" i="11"/>
  <c r="A616" i="11" s="1"/>
  <c r="I617" i="11"/>
  <c r="I618" i="11"/>
  <c r="A618" i="11" s="1"/>
  <c r="I619" i="11"/>
  <c r="A619" i="11" s="1"/>
  <c r="I620" i="11"/>
  <c r="I621" i="11"/>
  <c r="I622" i="11"/>
  <c r="A622" i="11" s="1"/>
  <c r="I623" i="11"/>
  <c r="A623" i="11" s="1"/>
  <c r="I624" i="11"/>
  <c r="I625" i="11"/>
  <c r="I626" i="11"/>
  <c r="A626" i="11" s="1"/>
  <c r="I627" i="11"/>
  <c r="A627" i="11" s="1"/>
  <c r="I628" i="11"/>
  <c r="I629" i="11"/>
  <c r="I630" i="11"/>
  <c r="A630" i="11" s="1"/>
  <c r="I631" i="11"/>
  <c r="A631" i="11" s="1"/>
  <c r="I632" i="11"/>
  <c r="A632" i="11" s="1"/>
  <c r="I633" i="11"/>
  <c r="I634" i="11"/>
  <c r="A634" i="11" s="1"/>
  <c r="I635" i="11"/>
  <c r="A635" i="11" s="1"/>
  <c r="I636" i="11"/>
  <c r="I637" i="11"/>
  <c r="I638" i="11"/>
  <c r="A638" i="11" s="1"/>
  <c r="I639" i="11"/>
  <c r="A639" i="11" s="1"/>
  <c r="I640" i="11"/>
  <c r="I641" i="11"/>
  <c r="I642" i="11"/>
  <c r="A642" i="11" s="1"/>
  <c r="I643" i="11"/>
  <c r="A643" i="11" s="1"/>
  <c r="I644" i="11"/>
  <c r="I645" i="11"/>
  <c r="I646" i="11"/>
  <c r="A646" i="11" s="1"/>
  <c r="I647" i="11"/>
  <c r="A647" i="11" s="1"/>
  <c r="I648" i="11"/>
  <c r="A648" i="11" s="1"/>
  <c r="I649" i="11"/>
  <c r="I650" i="11"/>
  <c r="A650" i="11" s="1"/>
  <c r="I651" i="11"/>
  <c r="A651" i="11" s="1"/>
  <c r="I652" i="11"/>
  <c r="I653" i="11"/>
  <c r="I654" i="11"/>
  <c r="A654" i="11" s="1"/>
  <c r="I655" i="11"/>
  <c r="A655" i="11" s="1"/>
  <c r="I656" i="11"/>
  <c r="I657" i="11"/>
  <c r="I658" i="11"/>
  <c r="A658" i="11" s="1"/>
  <c r="I659" i="11"/>
  <c r="A659" i="11" s="1"/>
  <c r="I660" i="11"/>
  <c r="I661" i="11"/>
  <c r="I662" i="11"/>
  <c r="A662" i="11" s="1"/>
  <c r="I663" i="11"/>
  <c r="A663" i="11" s="1"/>
  <c r="I664" i="11"/>
  <c r="A664" i="11" s="1"/>
  <c r="I665" i="11"/>
  <c r="I666" i="11"/>
  <c r="A666" i="11" s="1"/>
  <c r="I667" i="11"/>
  <c r="A667" i="11" s="1"/>
  <c r="I668" i="11"/>
  <c r="I669" i="11"/>
  <c r="I670" i="11"/>
  <c r="A670" i="11" s="1"/>
  <c r="I671" i="11"/>
  <c r="A671" i="11" s="1"/>
  <c r="I672" i="11"/>
  <c r="I673" i="11"/>
  <c r="I674" i="11"/>
  <c r="A674" i="11" s="1"/>
  <c r="I675" i="11"/>
  <c r="A675" i="11" s="1"/>
  <c r="I676" i="11"/>
  <c r="I677" i="11"/>
  <c r="I678" i="11"/>
  <c r="A678" i="11" s="1"/>
  <c r="I679" i="11"/>
  <c r="A679" i="11" s="1"/>
  <c r="I680" i="11"/>
  <c r="A680" i="11" s="1"/>
  <c r="I681" i="11"/>
  <c r="I682" i="11"/>
  <c r="A682" i="11" s="1"/>
  <c r="I683" i="11"/>
  <c r="A683" i="11" s="1"/>
  <c r="I684" i="11"/>
  <c r="I685" i="11"/>
  <c r="I686" i="11"/>
  <c r="A686" i="11" s="1"/>
  <c r="I687" i="11"/>
  <c r="A687" i="11" s="1"/>
  <c r="I688" i="11"/>
  <c r="I689" i="11"/>
  <c r="I690" i="11"/>
  <c r="A690" i="11" s="1"/>
  <c r="I691" i="11"/>
  <c r="A691" i="11" s="1"/>
  <c r="I692" i="11"/>
  <c r="I693" i="11"/>
  <c r="I694" i="11"/>
  <c r="A694" i="11" s="1"/>
  <c r="I695" i="11"/>
  <c r="A695" i="11" s="1"/>
  <c r="I696" i="11"/>
  <c r="A696" i="11" s="1"/>
  <c r="I697" i="11"/>
  <c r="I698" i="11"/>
  <c r="A698" i="11" s="1"/>
  <c r="I699" i="11"/>
  <c r="A699" i="11" s="1"/>
  <c r="I700" i="11"/>
  <c r="I701" i="11"/>
  <c r="I702" i="11"/>
  <c r="A702" i="11" s="1"/>
  <c r="I703" i="11"/>
  <c r="A703" i="11" s="1"/>
  <c r="I704" i="11"/>
  <c r="I705" i="11"/>
  <c r="I706" i="11"/>
  <c r="A706" i="11" s="1"/>
  <c r="I707" i="11"/>
  <c r="A707" i="11" s="1"/>
  <c r="I708" i="11"/>
  <c r="I709" i="11"/>
  <c r="I710" i="11"/>
  <c r="A710" i="11" s="1"/>
  <c r="I711" i="11"/>
  <c r="A711" i="11" s="1"/>
  <c r="I712" i="11"/>
  <c r="A712" i="11" s="1"/>
  <c r="I713" i="11"/>
  <c r="I714" i="11"/>
  <c r="A714" i="11" s="1"/>
  <c r="I715" i="11"/>
  <c r="A715" i="11" s="1"/>
  <c r="I716" i="11"/>
  <c r="I717" i="11"/>
  <c r="I718" i="11"/>
  <c r="A718" i="11" s="1"/>
  <c r="I719" i="11"/>
  <c r="A719" i="11" s="1"/>
  <c r="I720" i="11"/>
  <c r="I721" i="11"/>
  <c r="I722" i="11"/>
  <c r="A722" i="11" s="1"/>
  <c r="I723" i="11"/>
  <c r="A723" i="11" s="1"/>
  <c r="I724" i="11"/>
  <c r="I725" i="11"/>
  <c r="I726" i="11"/>
  <c r="A726" i="11" s="1"/>
  <c r="I727" i="11"/>
  <c r="A727" i="11" s="1"/>
  <c r="I728" i="11"/>
  <c r="A728" i="11" s="1"/>
  <c r="I729" i="11"/>
  <c r="I730" i="11"/>
  <c r="A730" i="11" s="1"/>
  <c r="I731" i="11"/>
  <c r="A731" i="11" s="1"/>
  <c r="I732" i="11"/>
  <c r="I733" i="11"/>
  <c r="I734" i="11"/>
  <c r="A734" i="11" s="1"/>
  <c r="I735" i="11"/>
  <c r="A735" i="11" s="1"/>
  <c r="I736" i="11"/>
  <c r="I737" i="11"/>
  <c r="I738" i="11"/>
  <c r="A738" i="11" s="1"/>
  <c r="I739" i="11"/>
  <c r="A739" i="11" s="1"/>
  <c r="I740" i="11"/>
  <c r="I741" i="11"/>
  <c r="I742" i="11"/>
  <c r="A742" i="11" s="1"/>
  <c r="I743" i="11"/>
  <c r="A743" i="11" s="1"/>
  <c r="I744" i="11"/>
  <c r="A744" i="11" s="1"/>
  <c r="I745" i="11"/>
  <c r="I746" i="11"/>
  <c r="A746" i="11" s="1"/>
  <c r="I747" i="11"/>
  <c r="A747" i="11" s="1"/>
  <c r="I748" i="11"/>
  <c r="I749" i="11"/>
  <c r="I750" i="11"/>
  <c r="A750" i="11" s="1"/>
  <c r="I751" i="11"/>
  <c r="A751" i="11" s="1"/>
  <c r="I752" i="11"/>
  <c r="I753" i="11"/>
  <c r="I754" i="11"/>
  <c r="A754" i="11" s="1"/>
  <c r="I758" i="11"/>
  <c r="A758" i="11" s="1"/>
  <c r="I759" i="11"/>
  <c r="I760" i="11"/>
  <c r="A760" i="11" s="1"/>
  <c r="I761" i="11"/>
  <c r="A761" i="11" s="1"/>
  <c r="I762" i="11"/>
  <c r="A762" i="11" s="1"/>
  <c r="I763" i="11"/>
  <c r="I764" i="11"/>
  <c r="I765" i="11"/>
  <c r="A765" i="11" s="1"/>
  <c r="I766" i="11"/>
  <c r="A766" i="11" s="1"/>
  <c r="I767" i="11"/>
  <c r="I768" i="11"/>
  <c r="A768" i="11" s="1"/>
  <c r="I769" i="11"/>
  <c r="A769" i="11" s="1"/>
  <c r="I770" i="11"/>
  <c r="A770" i="11" s="1"/>
  <c r="I771" i="11"/>
  <c r="I772" i="11"/>
  <c r="I773" i="11"/>
  <c r="A773" i="11" s="1"/>
  <c r="I774" i="11"/>
  <c r="A774" i="11" s="1"/>
  <c r="I775" i="11"/>
  <c r="I776" i="11"/>
  <c r="A776" i="11" s="1"/>
  <c r="I777" i="11"/>
  <c r="A777" i="11" s="1"/>
  <c r="I778" i="11"/>
  <c r="A778" i="11" s="1"/>
  <c r="I779" i="11"/>
  <c r="I780" i="11"/>
  <c r="I781" i="11"/>
  <c r="A781" i="11" s="1"/>
  <c r="I782" i="11"/>
  <c r="A782" i="11" s="1"/>
  <c r="I783" i="11"/>
  <c r="I784" i="11"/>
  <c r="A784" i="11" s="1"/>
  <c r="I785" i="11"/>
  <c r="A785" i="11" s="1"/>
  <c r="I786" i="11"/>
  <c r="A786" i="11" s="1"/>
  <c r="I787" i="11"/>
  <c r="I788" i="11"/>
  <c r="I789" i="11"/>
  <c r="A789" i="11" s="1"/>
  <c r="I790" i="11"/>
  <c r="A790" i="11" s="1"/>
  <c r="I791" i="11"/>
  <c r="I792" i="11"/>
  <c r="A792" i="11" s="1"/>
  <c r="I793" i="11"/>
  <c r="A793" i="11" s="1"/>
  <c r="I794" i="11"/>
  <c r="I795" i="11"/>
  <c r="I796" i="11"/>
  <c r="A796" i="11" s="1"/>
  <c r="I797" i="11"/>
  <c r="A797" i="11" s="1"/>
  <c r="I798" i="11"/>
  <c r="I799" i="11"/>
  <c r="I800" i="11"/>
  <c r="A800" i="11" s="1"/>
  <c r="I801" i="11"/>
  <c r="A801" i="11" s="1"/>
  <c r="I802" i="11"/>
  <c r="I803" i="11"/>
  <c r="I804" i="11"/>
  <c r="A804" i="11" s="1"/>
  <c r="I805" i="11"/>
  <c r="A805" i="11" s="1"/>
  <c r="I806" i="11"/>
  <c r="I807" i="11"/>
  <c r="I808" i="11"/>
  <c r="A808" i="11" s="1"/>
  <c r="I809" i="11"/>
  <c r="A809" i="11" s="1"/>
  <c r="I810" i="11"/>
  <c r="I811" i="11"/>
  <c r="I812" i="11"/>
  <c r="A812" i="11" s="1"/>
  <c r="I813" i="11"/>
  <c r="A813" i="11" s="1"/>
  <c r="I814" i="11"/>
  <c r="I815" i="11"/>
  <c r="I816" i="11"/>
  <c r="A816" i="11" s="1"/>
  <c r="I817" i="11"/>
  <c r="A817" i="11" s="1"/>
  <c r="I818" i="11"/>
  <c r="I819" i="11"/>
  <c r="I820" i="11"/>
  <c r="A820" i="11" s="1"/>
  <c r="I821" i="11"/>
  <c r="A821" i="11" s="1"/>
  <c r="I822" i="11"/>
  <c r="I823" i="11"/>
  <c r="I824" i="11"/>
  <c r="A824" i="11" s="1"/>
  <c r="I825" i="11"/>
  <c r="A825" i="11" s="1"/>
  <c r="I826" i="11"/>
  <c r="I827" i="11"/>
  <c r="I828" i="11"/>
  <c r="A828" i="11" s="1"/>
  <c r="I829" i="11"/>
  <c r="A829" i="11" s="1"/>
  <c r="I830" i="11"/>
  <c r="I831" i="11"/>
  <c r="I832" i="11"/>
  <c r="A832" i="11" s="1"/>
  <c r="I833" i="11"/>
  <c r="A833" i="11" s="1"/>
  <c r="I834" i="11"/>
  <c r="I835" i="11"/>
  <c r="I836" i="11"/>
  <c r="A836" i="11" s="1"/>
  <c r="I837" i="11"/>
  <c r="A837" i="11" s="1"/>
  <c r="I838" i="11"/>
  <c r="I839" i="11"/>
  <c r="I840" i="11"/>
  <c r="A840" i="11" s="1"/>
  <c r="I841" i="11"/>
  <c r="A841" i="11" s="1"/>
  <c r="I842" i="11"/>
  <c r="I843" i="11"/>
  <c r="I844" i="11"/>
  <c r="A844" i="11" s="1"/>
  <c r="I845" i="11"/>
  <c r="A845" i="11" s="1"/>
  <c r="I846" i="11"/>
  <c r="I847" i="11"/>
  <c r="I848" i="11"/>
  <c r="A848" i="11" s="1"/>
  <c r="I849" i="11"/>
  <c r="A849" i="11" s="1"/>
  <c r="I850" i="11"/>
  <c r="I851" i="11"/>
  <c r="I852" i="11"/>
  <c r="A852" i="11" s="1"/>
  <c r="I853" i="11"/>
  <c r="A853" i="11" s="1"/>
  <c r="I854" i="11"/>
  <c r="I855" i="11"/>
  <c r="I856" i="11"/>
  <c r="A856" i="11" s="1"/>
  <c r="I857" i="11"/>
  <c r="A857" i="11" s="1"/>
  <c r="I858" i="11"/>
  <c r="A858" i="11" s="1"/>
  <c r="I859" i="11"/>
  <c r="I860" i="11"/>
  <c r="I861" i="11"/>
  <c r="I862" i="11"/>
  <c r="A862" i="11" s="1"/>
  <c r="I863" i="11"/>
  <c r="I864" i="11"/>
  <c r="I865" i="11"/>
  <c r="I866" i="11"/>
  <c r="A866" i="11" s="1"/>
  <c r="I867" i="11"/>
  <c r="I868" i="11"/>
  <c r="I869" i="11"/>
  <c r="I870" i="11"/>
  <c r="A870" i="11" s="1"/>
  <c r="I871" i="11"/>
  <c r="I872" i="11"/>
  <c r="I873" i="11"/>
  <c r="I874" i="11"/>
  <c r="A874" i="11" s="1"/>
  <c r="I875" i="11"/>
  <c r="I876" i="11"/>
  <c r="I877" i="11"/>
  <c r="I878" i="11"/>
  <c r="A878" i="11" s="1"/>
  <c r="I879" i="11"/>
  <c r="I880" i="11"/>
  <c r="I881" i="11"/>
  <c r="I882" i="11"/>
  <c r="A882" i="11" s="1"/>
  <c r="I883" i="11"/>
  <c r="I884" i="11"/>
  <c r="I885" i="11"/>
  <c r="I886" i="11"/>
  <c r="A886" i="11" s="1"/>
  <c r="I887" i="11"/>
  <c r="I888" i="11"/>
  <c r="I889" i="11"/>
  <c r="I890" i="11"/>
  <c r="A890" i="11" s="1"/>
  <c r="I891" i="11"/>
  <c r="I892" i="11"/>
  <c r="I893" i="11"/>
  <c r="I894" i="11"/>
  <c r="A894" i="11" s="1"/>
  <c r="I895" i="11"/>
  <c r="A895" i="11" s="1"/>
  <c r="I896" i="11"/>
  <c r="I897" i="11"/>
  <c r="I898" i="11"/>
  <c r="I899" i="11"/>
  <c r="A899" i="11" s="1"/>
  <c r="I900" i="11"/>
  <c r="I901" i="11"/>
  <c r="I902" i="11"/>
  <c r="I903" i="11"/>
  <c r="A903" i="11" s="1"/>
  <c r="I904" i="11"/>
  <c r="I905" i="11"/>
  <c r="I906" i="11"/>
  <c r="I907" i="11"/>
  <c r="A907" i="11" s="1"/>
  <c r="I908" i="11"/>
  <c r="I909" i="11"/>
  <c r="I910" i="11"/>
  <c r="I911" i="11"/>
  <c r="A911" i="11" s="1"/>
  <c r="I912" i="11"/>
  <c r="I913" i="11"/>
  <c r="I914" i="11"/>
  <c r="I915" i="11"/>
  <c r="A915" i="11" s="1"/>
  <c r="I916" i="11"/>
  <c r="I917" i="11"/>
  <c r="I918" i="11"/>
  <c r="I919" i="11"/>
  <c r="A919" i="11" s="1"/>
  <c r="I920" i="11"/>
  <c r="I921" i="11"/>
  <c r="I922" i="11"/>
  <c r="I923" i="11"/>
  <c r="A923" i="11" s="1"/>
  <c r="I924" i="11"/>
  <c r="I925" i="11"/>
  <c r="I926" i="11"/>
  <c r="I927" i="11"/>
  <c r="A927" i="11" s="1"/>
  <c r="I928" i="11"/>
  <c r="I929" i="11"/>
  <c r="I930" i="11"/>
  <c r="I931" i="11"/>
  <c r="A931" i="11" s="1"/>
  <c r="I932" i="11"/>
  <c r="I933" i="11"/>
  <c r="I934" i="11"/>
  <c r="I935" i="11"/>
  <c r="A935" i="11" s="1"/>
  <c r="I936" i="11"/>
  <c r="I937" i="11"/>
  <c r="I938" i="11"/>
  <c r="I939" i="11"/>
  <c r="A939" i="11" s="1"/>
  <c r="I940" i="11"/>
  <c r="I941" i="11"/>
  <c r="I942" i="11"/>
  <c r="I943" i="11"/>
  <c r="A943" i="11" s="1"/>
  <c r="I944" i="11"/>
  <c r="I945" i="11"/>
  <c r="I946" i="11"/>
  <c r="I947" i="11"/>
  <c r="A947" i="11" s="1"/>
  <c r="I948" i="11"/>
  <c r="I949" i="11"/>
  <c r="I950" i="11"/>
  <c r="I951" i="11"/>
  <c r="A951" i="11" s="1"/>
  <c r="I952" i="11"/>
  <c r="I953" i="11"/>
  <c r="I954" i="11"/>
  <c r="I955" i="11"/>
  <c r="A955" i="11" s="1"/>
  <c r="I956" i="11"/>
  <c r="I957" i="11"/>
  <c r="I958" i="11"/>
  <c r="I959" i="11"/>
  <c r="A959" i="11" s="1"/>
  <c r="I960" i="11"/>
  <c r="I961" i="11"/>
  <c r="I962" i="11"/>
  <c r="I963" i="11"/>
  <c r="A963" i="11" s="1"/>
  <c r="I964" i="11"/>
  <c r="I965" i="11"/>
  <c r="I966" i="11"/>
  <c r="I967" i="11"/>
  <c r="A967" i="11" s="1"/>
  <c r="I968" i="11"/>
  <c r="I969" i="11"/>
  <c r="I970" i="11"/>
  <c r="I971" i="11"/>
  <c r="A971" i="11" s="1"/>
  <c r="I972" i="11"/>
  <c r="I973" i="11"/>
  <c r="I974" i="11"/>
  <c r="I975" i="11"/>
  <c r="A975" i="11" s="1"/>
  <c r="I976" i="11"/>
  <c r="I977" i="11"/>
  <c r="I978" i="11"/>
  <c r="I979" i="11"/>
  <c r="A979" i="11" s="1"/>
  <c r="I980" i="11"/>
  <c r="I981" i="11"/>
  <c r="I982" i="11"/>
  <c r="I983" i="11"/>
  <c r="A983" i="11" s="1"/>
  <c r="I984" i="11"/>
  <c r="I985" i="11"/>
  <c r="I986" i="11"/>
  <c r="I987" i="11"/>
  <c r="A987" i="11" s="1"/>
  <c r="I988" i="11"/>
  <c r="I989" i="11"/>
  <c r="I990" i="11"/>
  <c r="I991" i="11"/>
  <c r="A991" i="11" s="1"/>
  <c r="I992" i="11"/>
  <c r="I993" i="11"/>
  <c r="I994" i="11"/>
  <c r="I995" i="11"/>
  <c r="A995" i="11" s="1"/>
  <c r="I996" i="11"/>
  <c r="I997" i="11"/>
  <c r="I998" i="11"/>
  <c r="I999" i="11"/>
  <c r="A999" i="11" s="1"/>
  <c r="I1000" i="11"/>
  <c r="I1001" i="11"/>
  <c r="I1002" i="11"/>
  <c r="I1003" i="11"/>
  <c r="A1003" i="11" s="1"/>
  <c r="I1004" i="11"/>
  <c r="I1005" i="11"/>
  <c r="I1006" i="11"/>
  <c r="I1007" i="11"/>
  <c r="A1007" i="11" s="1"/>
  <c r="I1008" i="11"/>
  <c r="I1009" i="11"/>
  <c r="I1010" i="11"/>
  <c r="I1011" i="11"/>
  <c r="A1011" i="11" s="1"/>
  <c r="I1012" i="11"/>
  <c r="I1013" i="11"/>
  <c r="I1014" i="11"/>
  <c r="I1015" i="11"/>
  <c r="I1016" i="11"/>
  <c r="A1016" i="11" s="1"/>
  <c r="I1017" i="11"/>
  <c r="I1018" i="11"/>
  <c r="I1019" i="11"/>
  <c r="I1020" i="11"/>
  <c r="A1020" i="11" s="1"/>
  <c r="I1021" i="11"/>
  <c r="I1022" i="11"/>
  <c r="I1023" i="11"/>
  <c r="I1024" i="11"/>
  <c r="A1024" i="11" s="1"/>
  <c r="I1025" i="11"/>
  <c r="I1026" i="11"/>
  <c r="I1027" i="11"/>
  <c r="I1028" i="11"/>
  <c r="A1028" i="11" s="1"/>
  <c r="I1029" i="11"/>
  <c r="I1030" i="11"/>
  <c r="I1031" i="11"/>
  <c r="I1032" i="11"/>
  <c r="A1032" i="11" s="1"/>
  <c r="I1033" i="11"/>
  <c r="I1034" i="11"/>
  <c r="I1035" i="11"/>
  <c r="I1036" i="11"/>
  <c r="A1036" i="11" s="1"/>
  <c r="I1037" i="11"/>
  <c r="I1038" i="11"/>
  <c r="I1039" i="11"/>
  <c r="I1040" i="11"/>
  <c r="A1040" i="11" s="1"/>
  <c r="I1041" i="11"/>
  <c r="I1042" i="11"/>
  <c r="I1043" i="11"/>
  <c r="I1044" i="11"/>
  <c r="A1044" i="11" s="1"/>
  <c r="I1045" i="11"/>
  <c r="I1046" i="11"/>
  <c r="I1047" i="11"/>
  <c r="I1048" i="11"/>
  <c r="A1048" i="11" s="1"/>
  <c r="I1049" i="11"/>
  <c r="I1050" i="11"/>
  <c r="I1051" i="11"/>
  <c r="I1052" i="11"/>
  <c r="A1052" i="11" s="1"/>
  <c r="I1053" i="11"/>
  <c r="I1054" i="11"/>
  <c r="I1055" i="11"/>
  <c r="I1056" i="11"/>
  <c r="A1056" i="11" s="1"/>
  <c r="I1057" i="11"/>
  <c r="I1058" i="11"/>
  <c r="I1059" i="11"/>
  <c r="I1060" i="11"/>
  <c r="A1060" i="11" s="1"/>
  <c r="I1061" i="11"/>
  <c r="I1062" i="11"/>
  <c r="I1063" i="11"/>
  <c r="I1064" i="11"/>
  <c r="A1064" i="11" s="1"/>
  <c r="I1065" i="11"/>
  <c r="I1066" i="11"/>
  <c r="I1067" i="11"/>
  <c r="I1068" i="11"/>
  <c r="A1068" i="11" s="1"/>
  <c r="I1069" i="11"/>
  <c r="I1070" i="11"/>
  <c r="I1071" i="11"/>
  <c r="I1072" i="11"/>
  <c r="A1072" i="11" s="1"/>
  <c r="I1073" i="11"/>
  <c r="I1074" i="11"/>
  <c r="I1075" i="11"/>
  <c r="I1076" i="11"/>
  <c r="A1076" i="11" s="1"/>
  <c r="I1077" i="11"/>
  <c r="I1078" i="11"/>
  <c r="I1079" i="11"/>
  <c r="I1080" i="11"/>
  <c r="A1080" i="11" s="1"/>
  <c r="I1081" i="11"/>
  <c r="I1082" i="11"/>
  <c r="I1083" i="11"/>
  <c r="I1084" i="11"/>
  <c r="A1084" i="11" s="1"/>
  <c r="I1085" i="11"/>
  <c r="I1086" i="11"/>
  <c r="I1087" i="11"/>
  <c r="I1088" i="11"/>
  <c r="A1088" i="11" s="1"/>
  <c r="I1089" i="11"/>
  <c r="I1090" i="11"/>
  <c r="I1091" i="11"/>
  <c r="I1092" i="11"/>
  <c r="A1092" i="11" s="1"/>
  <c r="I1093" i="11"/>
  <c r="I1094" i="11"/>
  <c r="I1095" i="11"/>
  <c r="I1096" i="11"/>
  <c r="A1096" i="11" s="1"/>
  <c r="I1097" i="11"/>
  <c r="I1098" i="11"/>
  <c r="I1099" i="11"/>
  <c r="I1100" i="11"/>
  <c r="A1100" i="11" s="1"/>
  <c r="I1101" i="11"/>
  <c r="I1102" i="11"/>
  <c r="I1103" i="11"/>
  <c r="I1104" i="11"/>
  <c r="A1104" i="11" s="1"/>
  <c r="I1105" i="11"/>
  <c r="I1106" i="11"/>
  <c r="I1107" i="11"/>
  <c r="I1108" i="11"/>
  <c r="A1108" i="11" s="1"/>
  <c r="I1109" i="11"/>
  <c r="I1110" i="11"/>
  <c r="I1111" i="11"/>
  <c r="I1112" i="11"/>
  <c r="A1112" i="11" s="1"/>
  <c r="I1113" i="11"/>
  <c r="I1114" i="11"/>
  <c r="I1115" i="11"/>
  <c r="I1116" i="11"/>
  <c r="I1117" i="11"/>
  <c r="A1117" i="11" s="1"/>
  <c r="I1118" i="11"/>
  <c r="I1119" i="11"/>
  <c r="I1120" i="11"/>
  <c r="I1121" i="11"/>
  <c r="I1122" i="11"/>
  <c r="I1123" i="11"/>
  <c r="I1124" i="11"/>
  <c r="I1125" i="11"/>
  <c r="I1126" i="11"/>
  <c r="I1127" i="11"/>
  <c r="I1128" i="11"/>
  <c r="I1129" i="11"/>
  <c r="I1130" i="11"/>
  <c r="I1131" i="11"/>
  <c r="I1132" i="11"/>
  <c r="I1133" i="11"/>
  <c r="I1134" i="11"/>
  <c r="I1135" i="11"/>
  <c r="I1136" i="11"/>
  <c r="I1137" i="11"/>
  <c r="I1138" i="11"/>
  <c r="I1139" i="11"/>
  <c r="I1140" i="11"/>
  <c r="I1141" i="11"/>
  <c r="I1142" i="11"/>
  <c r="I1143" i="11"/>
  <c r="I1144" i="11"/>
  <c r="I1145" i="11"/>
  <c r="I1146" i="11"/>
  <c r="I1147" i="11"/>
  <c r="I1148" i="11"/>
  <c r="I1149" i="11"/>
  <c r="I1150" i="11"/>
  <c r="I1151" i="11"/>
  <c r="I1152" i="11"/>
  <c r="I1153" i="11"/>
  <c r="I1154" i="11"/>
  <c r="I1155" i="11"/>
  <c r="I1156" i="11"/>
  <c r="I1157" i="11"/>
  <c r="I1158" i="11"/>
  <c r="I1159" i="11"/>
  <c r="I1160" i="11"/>
  <c r="I1161" i="11"/>
  <c r="I1162" i="11"/>
  <c r="I1163" i="11"/>
  <c r="I1164" i="11"/>
  <c r="I1165" i="11"/>
  <c r="I1166" i="11"/>
  <c r="I1167" i="11"/>
  <c r="I1168" i="11"/>
  <c r="I1169" i="11"/>
  <c r="I1170" i="11"/>
  <c r="I1171" i="11"/>
  <c r="I1172" i="11"/>
  <c r="I1173" i="11"/>
  <c r="I1174" i="11"/>
  <c r="I1175" i="11"/>
  <c r="I1176" i="11"/>
  <c r="I1177" i="11"/>
  <c r="I1178" i="11"/>
  <c r="A1178" i="11" s="1"/>
  <c r="I1179" i="11"/>
  <c r="I1180" i="11"/>
  <c r="I1181" i="11"/>
  <c r="I1182" i="11"/>
  <c r="A1182" i="11" s="1"/>
  <c r="I1183" i="11"/>
  <c r="I1184" i="11"/>
  <c r="I1185" i="11"/>
  <c r="I1186" i="11"/>
  <c r="A1186" i="11" s="1"/>
  <c r="I1187" i="11"/>
  <c r="I1188" i="11"/>
  <c r="I1189" i="11"/>
  <c r="I1190" i="11"/>
  <c r="A1190" i="11" s="1"/>
  <c r="I1191" i="11"/>
  <c r="I1192" i="11"/>
  <c r="I1193" i="11"/>
  <c r="I1194" i="11"/>
  <c r="A1194" i="11" s="1"/>
  <c r="I1195" i="11"/>
  <c r="I1196" i="11"/>
  <c r="I1197" i="11"/>
  <c r="I1198" i="11"/>
  <c r="A1198" i="11" s="1"/>
  <c r="I1199" i="11"/>
  <c r="I1200" i="11"/>
  <c r="I1201" i="11"/>
  <c r="I1202" i="11"/>
  <c r="A1202" i="11" s="1"/>
  <c r="I1203" i="11"/>
  <c r="I1204" i="11"/>
  <c r="I1205" i="11"/>
  <c r="I1206" i="11"/>
  <c r="A1206" i="11" s="1"/>
  <c r="I1207" i="11"/>
  <c r="I1208" i="11"/>
  <c r="I1209" i="11"/>
  <c r="I1210" i="11"/>
  <c r="A1210" i="11" s="1"/>
  <c r="I1211" i="11"/>
  <c r="I1212" i="11"/>
  <c r="I1213" i="11"/>
  <c r="I1214" i="11"/>
  <c r="A1214" i="11" s="1"/>
  <c r="I1215" i="11"/>
  <c r="I1216" i="11"/>
  <c r="I1217" i="11"/>
  <c r="I1218" i="11"/>
  <c r="A1218" i="11" s="1"/>
  <c r="I1219" i="11"/>
  <c r="I1220" i="11"/>
  <c r="I1221" i="11"/>
  <c r="I1222" i="11"/>
  <c r="A1222" i="11" s="1"/>
  <c r="I1223" i="11"/>
  <c r="I1224" i="11"/>
  <c r="I1225" i="11"/>
  <c r="I1226" i="11"/>
  <c r="A1226" i="11" s="1"/>
  <c r="I1227" i="11"/>
  <c r="I1228" i="11"/>
  <c r="I1229" i="11"/>
  <c r="I1230" i="11"/>
  <c r="A1230" i="11" s="1"/>
  <c r="I1231" i="11"/>
  <c r="I1232" i="11"/>
  <c r="I1233" i="11"/>
  <c r="I1234" i="11"/>
  <c r="A1234" i="11" s="1"/>
  <c r="I1235" i="11"/>
  <c r="I1236" i="11"/>
  <c r="I1237" i="11"/>
  <c r="I1238" i="11"/>
  <c r="A1238" i="11" s="1"/>
  <c r="I1239" i="11"/>
  <c r="I1240" i="11"/>
  <c r="I1241" i="11"/>
  <c r="I1242" i="11"/>
  <c r="A1242" i="11" s="1"/>
  <c r="I1243" i="11"/>
  <c r="I1244" i="11"/>
  <c r="I1245" i="11"/>
  <c r="I1246" i="11"/>
  <c r="A1246" i="11" s="1"/>
  <c r="I1247" i="11"/>
  <c r="I1248" i="11"/>
  <c r="I1249" i="11"/>
  <c r="I1250" i="11"/>
  <c r="A1250" i="11" s="1"/>
  <c r="I1251" i="11"/>
  <c r="I1252" i="11"/>
  <c r="I1253" i="11"/>
  <c r="I1254" i="11"/>
  <c r="A1254" i="11" s="1"/>
  <c r="I1255" i="11"/>
  <c r="I1256" i="11"/>
  <c r="I1257" i="11"/>
  <c r="I1258" i="11"/>
  <c r="A1258" i="11" s="1"/>
  <c r="I1259" i="11"/>
  <c r="I1260" i="11"/>
  <c r="I1261" i="11"/>
  <c r="I1262" i="11"/>
  <c r="A1262" i="11" s="1"/>
  <c r="I1263" i="11"/>
  <c r="I1264" i="11"/>
  <c r="I1265" i="11"/>
  <c r="I1266" i="11"/>
  <c r="A1266" i="11" s="1"/>
  <c r="I1267" i="11"/>
  <c r="I1268" i="11"/>
  <c r="I1269" i="11"/>
  <c r="I1270" i="11"/>
  <c r="A1270" i="11" s="1"/>
  <c r="I1271" i="11"/>
  <c r="I1272" i="11"/>
  <c r="I1273" i="11"/>
  <c r="A1273" i="11" s="1"/>
  <c r="I1274" i="11"/>
  <c r="I1275" i="11"/>
  <c r="I1276" i="11"/>
  <c r="I1277" i="11"/>
  <c r="A1277" i="11" s="1"/>
  <c r="I1278" i="11"/>
  <c r="I1279" i="11"/>
  <c r="I1280" i="11"/>
  <c r="I1281" i="11"/>
  <c r="A1281" i="11" s="1"/>
  <c r="I1282" i="11"/>
  <c r="I1283" i="11"/>
  <c r="I1284" i="11"/>
  <c r="I1285" i="11"/>
  <c r="A1285" i="11" s="1"/>
  <c r="I1286" i="11"/>
  <c r="I1287" i="11"/>
  <c r="I1288" i="11"/>
  <c r="I1289" i="11"/>
  <c r="A1289" i="11" s="1"/>
  <c r="I1290" i="11"/>
  <c r="I1291" i="11"/>
  <c r="I1292" i="11"/>
  <c r="I1293" i="11"/>
  <c r="A1293" i="11" s="1"/>
  <c r="I1294" i="11"/>
  <c r="I1295" i="11"/>
  <c r="I1296" i="11"/>
  <c r="I1297" i="11"/>
  <c r="A1297" i="11" s="1"/>
  <c r="I1298" i="11"/>
  <c r="I1299" i="11"/>
  <c r="I1300" i="11"/>
  <c r="I1301" i="11"/>
  <c r="A1301" i="11" s="1"/>
  <c r="I1302" i="11"/>
  <c r="I1303" i="11"/>
  <c r="I1304" i="11"/>
  <c r="I1305" i="11"/>
  <c r="A1305" i="11" s="1"/>
  <c r="I1306" i="11"/>
  <c r="I1307" i="11"/>
  <c r="I1308" i="11"/>
  <c r="I1309" i="11"/>
  <c r="A1309" i="11" s="1"/>
  <c r="I1310" i="11"/>
  <c r="I1311" i="11"/>
  <c r="I1312" i="11"/>
  <c r="I1313" i="11"/>
  <c r="A1313" i="11" s="1"/>
  <c r="I1314" i="11"/>
  <c r="I1315" i="11"/>
  <c r="I1316" i="11"/>
  <c r="I1317" i="11"/>
  <c r="A1317" i="11" s="1"/>
  <c r="I1318" i="11"/>
  <c r="I1319" i="11"/>
  <c r="I1320" i="11"/>
  <c r="I1321" i="11"/>
  <c r="A1321" i="11" s="1"/>
  <c r="I1322" i="11"/>
  <c r="I1323" i="11"/>
  <c r="I1324" i="11"/>
  <c r="I1325" i="11"/>
  <c r="A1325" i="11" s="1"/>
  <c r="I1326" i="11"/>
  <c r="I1327" i="11"/>
  <c r="I1328" i="11"/>
  <c r="I1329" i="11"/>
  <c r="A1329" i="11" s="1"/>
  <c r="I1330" i="11"/>
  <c r="I1331" i="11"/>
  <c r="I1332" i="11"/>
  <c r="I1333" i="11"/>
  <c r="A1333" i="11" s="1"/>
  <c r="I1334" i="11"/>
  <c r="I1335" i="11"/>
  <c r="I1336" i="11"/>
  <c r="I1337" i="11"/>
  <c r="A1337" i="11" s="1"/>
  <c r="I1338" i="11"/>
  <c r="I1339" i="11"/>
  <c r="I1340" i="11"/>
  <c r="I1341" i="11"/>
  <c r="A1341" i="11" s="1"/>
  <c r="I1342" i="11"/>
  <c r="I1343" i="11"/>
  <c r="I1344" i="11"/>
  <c r="I1345" i="11"/>
  <c r="A1345" i="11" s="1"/>
  <c r="I1346" i="11"/>
  <c r="I1347" i="11"/>
  <c r="I1348" i="11"/>
  <c r="I1349" i="11"/>
  <c r="A1349" i="11" s="1"/>
  <c r="I1350" i="11"/>
  <c r="I1351" i="11"/>
  <c r="I1352" i="11"/>
  <c r="I1353" i="11"/>
  <c r="A1353" i="11" s="1"/>
  <c r="I1354" i="11"/>
  <c r="I1355" i="11"/>
  <c r="I1356" i="11"/>
  <c r="I1357" i="11"/>
  <c r="A1357" i="11" s="1"/>
  <c r="I1358" i="11"/>
  <c r="I1359" i="11"/>
  <c r="I1360" i="11"/>
  <c r="I1361" i="11"/>
  <c r="A1361" i="11" s="1"/>
  <c r="I1362" i="11"/>
  <c r="I1363" i="11"/>
  <c r="I1364" i="11"/>
  <c r="I1365" i="11"/>
  <c r="A1365" i="11" s="1"/>
  <c r="I1366" i="11"/>
  <c r="I1367" i="11"/>
  <c r="I1368" i="11"/>
  <c r="I1369" i="11"/>
  <c r="A1369" i="11" s="1"/>
  <c r="I1370" i="11"/>
  <c r="I1371" i="11"/>
  <c r="I1372" i="11"/>
  <c r="I1373" i="11"/>
  <c r="A1373" i="11" s="1"/>
  <c r="I1374" i="11"/>
  <c r="I1375" i="11"/>
  <c r="I1376" i="11"/>
  <c r="I1377" i="11"/>
  <c r="A1377" i="11" s="1"/>
  <c r="I1378" i="11"/>
  <c r="I1379" i="11"/>
  <c r="I1380" i="11"/>
  <c r="I1381" i="11"/>
  <c r="A1381" i="11" s="1"/>
  <c r="I1382" i="11"/>
  <c r="I1383" i="11"/>
  <c r="I1384" i="11"/>
  <c r="I1385" i="11"/>
  <c r="A1385" i="11" s="1"/>
  <c r="I1386" i="11"/>
  <c r="A1386" i="11" s="1"/>
  <c r="I1387" i="11"/>
  <c r="I1388" i="11"/>
  <c r="I1389" i="11"/>
  <c r="A1389" i="11" s="1"/>
  <c r="I1390" i="11"/>
  <c r="A1390" i="11" s="1"/>
  <c r="I1391" i="11"/>
  <c r="I1392" i="11"/>
  <c r="I1393" i="11"/>
  <c r="A1393" i="11" s="1"/>
  <c r="I1394" i="11"/>
  <c r="A1394" i="11" s="1"/>
  <c r="I1395" i="11"/>
  <c r="I1396" i="11"/>
  <c r="I1397" i="11"/>
  <c r="A1397" i="11" s="1"/>
  <c r="I1398" i="11"/>
  <c r="A1398" i="11" s="1"/>
  <c r="I1399" i="11"/>
  <c r="I1400" i="11"/>
  <c r="I1401" i="11"/>
  <c r="A1401" i="11" s="1"/>
  <c r="I1402" i="11"/>
  <c r="A1402" i="11" s="1"/>
  <c r="I1403" i="11"/>
  <c r="I1404" i="11"/>
  <c r="I1405" i="11"/>
  <c r="A1405" i="11" s="1"/>
  <c r="I1406" i="11"/>
  <c r="A1406" i="11" s="1"/>
  <c r="I1407" i="11"/>
  <c r="I1408" i="11"/>
  <c r="I1409" i="11"/>
  <c r="A1409" i="11" s="1"/>
  <c r="I1410" i="11"/>
  <c r="A1410" i="11" s="1"/>
  <c r="I1411" i="11"/>
  <c r="I1412" i="11"/>
  <c r="I1413" i="11"/>
  <c r="A1413" i="11" s="1"/>
  <c r="I1414" i="11"/>
  <c r="A1414" i="11" s="1"/>
  <c r="I1415" i="11"/>
  <c r="I1416" i="11"/>
  <c r="I1417" i="11"/>
  <c r="A1417" i="11" s="1"/>
  <c r="I1418" i="11"/>
  <c r="A1418" i="11" s="1"/>
  <c r="I1419" i="11"/>
  <c r="I1420" i="11"/>
  <c r="I1421" i="11"/>
  <c r="A1421" i="11" s="1"/>
  <c r="I1422" i="11"/>
  <c r="A1422" i="11" s="1"/>
  <c r="I1423" i="11"/>
  <c r="I1424" i="11"/>
  <c r="I1425" i="11"/>
  <c r="A1425" i="11" s="1"/>
  <c r="I1426" i="11"/>
  <c r="A1426" i="11" s="1"/>
  <c r="I1427" i="11"/>
  <c r="I1428" i="11"/>
  <c r="I1429" i="11"/>
  <c r="A1429" i="11" s="1"/>
  <c r="I1430" i="11"/>
  <c r="A1430" i="11" s="1"/>
  <c r="I1431" i="11"/>
  <c r="I1432" i="11"/>
  <c r="I1433" i="11"/>
  <c r="A1433" i="11" s="1"/>
  <c r="I1434" i="11"/>
  <c r="A1434" i="11" s="1"/>
  <c r="I1435" i="11"/>
  <c r="I1436" i="11"/>
  <c r="I1437" i="11"/>
  <c r="A1437" i="11" s="1"/>
  <c r="I1438" i="11"/>
  <c r="A1438" i="11" s="1"/>
  <c r="I1439" i="11"/>
  <c r="I1440" i="11"/>
  <c r="I1441" i="11"/>
  <c r="A1441" i="11" s="1"/>
  <c r="I1442" i="11"/>
  <c r="A1442" i="11" s="1"/>
  <c r="I1443" i="11"/>
  <c r="I1444" i="11"/>
  <c r="I1445" i="11"/>
  <c r="A1445" i="11" s="1"/>
  <c r="I1446" i="11"/>
  <c r="A1446" i="11" s="1"/>
  <c r="I1447" i="11"/>
  <c r="I1448" i="11"/>
  <c r="I1449" i="11"/>
  <c r="A1449" i="11" s="1"/>
  <c r="I1450" i="11"/>
  <c r="A1450" i="11" s="1"/>
  <c r="I1451" i="11"/>
  <c r="I1452" i="11"/>
  <c r="I1453" i="11"/>
  <c r="A1453" i="11" s="1"/>
  <c r="I1454" i="11"/>
  <c r="A1454" i="11" s="1"/>
  <c r="I1455" i="11"/>
  <c r="I1456" i="11"/>
  <c r="I1457" i="11"/>
  <c r="A1457" i="11" s="1"/>
  <c r="I1458" i="11"/>
  <c r="A1458" i="11" s="1"/>
  <c r="I1459" i="11"/>
  <c r="I1460" i="11"/>
  <c r="I1461" i="11"/>
  <c r="A1461" i="11" s="1"/>
  <c r="I1462" i="11"/>
  <c r="A1462" i="11" s="1"/>
  <c r="I1463" i="11"/>
  <c r="I1464" i="11"/>
  <c r="I1465" i="11"/>
  <c r="A1465" i="11" s="1"/>
  <c r="I1466" i="11"/>
  <c r="A1466" i="11" s="1"/>
  <c r="I1467" i="11"/>
  <c r="I1468" i="11"/>
  <c r="I1469" i="11"/>
  <c r="A1469" i="11" s="1"/>
  <c r="I1470" i="11"/>
  <c r="A1470" i="11" s="1"/>
  <c r="I1471" i="11"/>
  <c r="I1472" i="11"/>
  <c r="I1473" i="11"/>
  <c r="A1473" i="11" s="1"/>
  <c r="I1474" i="11"/>
  <c r="A1474" i="11" s="1"/>
  <c r="I1475" i="11"/>
  <c r="I1476" i="11"/>
  <c r="I1477" i="11"/>
  <c r="A1477" i="11" s="1"/>
  <c r="I1478" i="11"/>
  <c r="A1478" i="11" s="1"/>
  <c r="I1479" i="11"/>
  <c r="I1480" i="11"/>
  <c r="I1481" i="11"/>
  <c r="A1481" i="11" s="1"/>
  <c r="I1482" i="11"/>
  <c r="A1482" i="11" s="1"/>
  <c r="I1483" i="11"/>
  <c r="I1484" i="11"/>
  <c r="I1485" i="11"/>
  <c r="A1485" i="11" s="1"/>
  <c r="I1486" i="11"/>
  <c r="A1486" i="11" s="1"/>
  <c r="I1487" i="11"/>
  <c r="I1488" i="11"/>
  <c r="I1489" i="11"/>
  <c r="A1489" i="11" s="1"/>
  <c r="I1490" i="11"/>
  <c r="A1490" i="11" s="1"/>
  <c r="I1491" i="11"/>
  <c r="I1492" i="11"/>
  <c r="I1493" i="11"/>
  <c r="A1493" i="11" s="1"/>
  <c r="I1494" i="11"/>
  <c r="A1494" i="11" s="1"/>
  <c r="I1495" i="11"/>
  <c r="I1496" i="11"/>
  <c r="I1497" i="11"/>
  <c r="A1497" i="11" s="1"/>
  <c r="I1498" i="11"/>
  <c r="A1498" i="11" s="1"/>
  <c r="I1499" i="11"/>
  <c r="I1500" i="11"/>
  <c r="I3" i="10"/>
  <c r="A3" i="10" s="1"/>
  <c r="I4" i="10"/>
  <c r="A4" i="10" s="1"/>
  <c r="I5" i="10"/>
  <c r="A5" i="10" s="1"/>
  <c r="I6" i="10"/>
  <c r="A6" i="10" s="1"/>
  <c r="I7" i="10"/>
  <c r="A7" i="10" s="1"/>
  <c r="I8" i="10"/>
  <c r="I9" i="10"/>
  <c r="A9" i="10" s="1"/>
  <c r="I10" i="10"/>
  <c r="A10" i="10" s="1"/>
  <c r="I11" i="10"/>
  <c r="A11" i="10" s="1"/>
  <c r="I12" i="10"/>
  <c r="I13" i="10"/>
  <c r="A13" i="10" s="1"/>
  <c r="I14" i="10"/>
  <c r="A14" i="10" s="1"/>
  <c r="I15" i="10"/>
  <c r="A15" i="10" s="1"/>
  <c r="I16" i="10"/>
  <c r="I17" i="10"/>
  <c r="A17" i="10" s="1"/>
  <c r="I18" i="10"/>
  <c r="A18" i="10" s="1"/>
  <c r="I19" i="10"/>
  <c r="A19" i="10" s="1"/>
  <c r="I20" i="10"/>
  <c r="I21" i="10"/>
  <c r="A21" i="10" s="1"/>
  <c r="I22" i="10"/>
  <c r="I23" i="10"/>
  <c r="A23" i="10" s="1"/>
  <c r="I24" i="10"/>
  <c r="I25" i="10"/>
  <c r="A25" i="10" s="1"/>
  <c r="I26" i="10"/>
  <c r="A26" i="10" s="1"/>
  <c r="I27" i="10"/>
  <c r="A27" i="10" s="1"/>
  <c r="I28" i="10"/>
  <c r="I29" i="10"/>
  <c r="A29" i="10" s="1"/>
  <c r="I30" i="10"/>
  <c r="I31" i="10"/>
  <c r="A31" i="10" s="1"/>
  <c r="I32" i="10"/>
  <c r="I33" i="10"/>
  <c r="A33" i="10" s="1"/>
  <c r="I34" i="10"/>
  <c r="A34" i="10" s="1"/>
  <c r="I35" i="10"/>
  <c r="A35" i="10" s="1"/>
  <c r="I36" i="10"/>
  <c r="I37" i="10"/>
  <c r="A37" i="10" s="1"/>
  <c r="I38" i="10"/>
  <c r="A38" i="10" s="1"/>
  <c r="I40" i="10"/>
  <c r="A40" i="10" s="1"/>
  <c r="I41" i="10"/>
  <c r="I42" i="10"/>
  <c r="A42" i="10" s="1"/>
  <c r="I43" i="10"/>
  <c r="A43" i="10" s="1"/>
  <c r="I44" i="10"/>
  <c r="I45" i="10"/>
  <c r="I46" i="10"/>
  <c r="A46" i="10" s="1"/>
  <c r="I47" i="10"/>
  <c r="I48" i="10"/>
  <c r="A48" i="10" s="1"/>
  <c r="I49" i="10"/>
  <c r="I50" i="10"/>
  <c r="A50" i="10" s="1"/>
  <c r="I51" i="10"/>
  <c r="A51" i="10" s="1"/>
  <c r="I52" i="10"/>
  <c r="I53" i="10"/>
  <c r="I54" i="10"/>
  <c r="A54" i="10" s="1"/>
  <c r="I55" i="10"/>
  <c r="I56" i="10"/>
  <c r="A56" i="10" s="1"/>
  <c r="I57" i="10"/>
  <c r="I58" i="10"/>
  <c r="A58" i="10" s="1"/>
  <c r="I59" i="10"/>
  <c r="A59" i="10" s="1"/>
  <c r="I60" i="10"/>
  <c r="I61" i="10"/>
  <c r="I62" i="10"/>
  <c r="A62" i="10" s="1"/>
  <c r="I63" i="10"/>
  <c r="A63" i="10" s="1"/>
  <c r="I64" i="10"/>
  <c r="A64" i="10" s="1"/>
  <c r="I65" i="10"/>
  <c r="I66" i="10"/>
  <c r="A66" i="10" s="1"/>
  <c r="I67" i="10"/>
  <c r="A67" i="10" s="1"/>
  <c r="I68" i="10"/>
  <c r="A68" i="10" s="1"/>
  <c r="I69" i="10"/>
  <c r="A69" i="10" s="1"/>
  <c r="I70" i="10"/>
  <c r="A70" i="10" s="1"/>
  <c r="I71" i="10"/>
  <c r="I72" i="10"/>
  <c r="A72" i="10" s="1"/>
  <c r="I73" i="10"/>
  <c r="A73" i="10" s="1"/>
  <c r="I74" i="10"/>
  <c r="A74" i="10" s="1"/>
  <c r="I75" i="10"/>
  <c r="I76" i="10"/>
  <c r="I77" i="10"/>
  <c r="I78" i="10"/>
  <c r="A78" i="10" s="1"/>
  <c r="I79" i="10"/>
  <c r="I80" i="10"/>
  <c r="A80" i="10" s="1"/>
  <c r="I81" i="10"/>
  <c r="A81" i="10" s="1"/>
  <c r="I82" i="10"/>
  <c r="A82" i="10" s="1"/>
  <c r="I83" i="10"/>
  <c r="A83" i="10" s="1"/>
  <c r="I84" i="10"/>
  <c r="I85" i="10"/>
  <c r="I86" i="10"/>
  <c r="A86" i="10" s="1"/>
  <c r="I87" i="10"/>
  <c r="A87" i="10" s="1"/>
  <c r="I88" i="10"/>
  <c r="A88" i="10" s="1"/>
  <c r="I89" i="10"/>
  <c r="A89" i="10" s="1"/>
  <c r="I90" i="10"/>
  <c r="A90" i="10" s="1"/>
  <c r="I91" i="10"/>
  <c r="I92" i="10"/>
  <c r="I93" i="10"/>
  <c r="A93" i="10" s="1"/>
  <c r="I94" i="10"/>
  <c r="A94" i="10" s="1"/>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8" i="10"/>
  <c r="I1419" i="10"/>
  <c r="I1420" i="10"/>
  <c r="I1421" i="10"/>
  <c r="I1422" i="10"/>
  <c r="I1423" i="10"/>
  <c r="I1424" i="10"/>
  <c r="I1425" i="10"/>
  <c r="I1426" i="10"/>
  <c r="I1427" i="10"/>
  <c r="I1428" i="10"/>
  <c r="I1429" i="10"/>
  <c r="I1430" i="10"/>
  <c r="I1431" i="10"/>
  <c r="I1432" i="10"/>
  <c r="I1433" i="10"/>
  <c r="I1434" i="10"/>
  <c r="I1435" i="10"/>
  <c r="I1436" i="10"/>
  <c r="I1437" i="10"/>
  <c r="I1438" i="10"/>
  <c r="I1439" i="10"/>
  <c r="I1440" i="10"/>
  <c r="I1441" i="10"/>
  <c r="I1442" i="10"/>
  <c r="I1443" i="10"/>
  <c r="I1444" i="10"/>
  <c r="I1445" i="10"/>
  <c r="I1446" i="10"/>
  <c r="I1447" i="10"/>
  <c r="I1448" i="10"/>
  <c r="I1449" i="10"/>
  <c r="I1450" i="10"/>
  <c r="I1451" i="10"/>
  <c r="I1452" i="10"/>
  <c r="I1453" i="10"/>
  <c r="I1454" i="10"/>
  <c r="I1455" i="10"/>
  <c r="I1456" i="10"/>
  <c r="I1457" i="10"/>
  <c r="I1458" i="10"/>
  <c r="I1459" i="10"/>
  <c r="I1460" i="10"/>
  <c r="I1461" i="10"/>
  <c r="I1462" i="10"/>
  <c r="I1463" i="10"/>
  <c r="I1464"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489" i="10"/>
  <c r="I1490" i="10"/>
  <c r="I1491" i="10"/>
  <c r="I1492" i="10"/>
  <c r="I1493" i="10"/>
  <c r="I1494" i="10"/>
  <c r="I1495" i="10"/>
  <c r="I1496" i="10"/>
  <c r="I1497" i="10"/>
  <c r="I1498" i="10"/>
  <c r="I1499" i="10"/>
  <c r="A8" i="10"/>
  <c r="A12" i="10"/>
  <c r="A16" i="10"/>
  <c r="A20" i="10"/>
  <c r="A22" i="10"/>
  <c r="A24" i="10"/>
  <c r="A28" i="10"/>
  <c r="A30" i="10"/>
  <c r="A32" i="10"/>
  <c r="A36" i="10"/>
  <c r="A39" i="10"/>
  <c r="A41" i="10"/>
  <c r="A44" i="10"/>
  <c r="A45" i="10"/>
  <c r="A47" i="10"/>
  <c r="A49" i="10"/>
  <c r="A52" i="10"/>
  <c r="A53" i="10"/>
  <c r="A55" i="10"/>
  <c r="A57" i="10"/>
  <c r="A60" i="10"/>
  <c r="A61" i="10"/>
  <c r="A65" i="10"/>
  <c r="A71" i="10"/>
  <c r="A75" i="10"/>
  <c r="A76" i="10"/>
  <c r="A77" i="10"/>
  <c r="A79" i="10"/>
  <c r="A84" i="10"/>
  <c r="A85" i="10"/>
  <c r="A91" i="10"/>
  <c r="A92"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39"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4" i="10"/>
  <c r="A1185" i="10"/>
  <c r="A1186" i="10"/>
  <c r="A1187" i="10"/>
  <c r="A1188" i="10"/>
  <c r="A1189" i="10"/>
  <c r="A1190" i="10"/>
  <c r="A1191" i="10"/>
  <c r="A1192" i="10"/>
  <c r="A1193" i="10"/>
  <c r="A1194" i="10"/>
  <c r="A1195" i="10"/>
  <c r="A1196" i="10"/>
  <c r="A1197" i="10"/>
  <c r="A1198" i="10"/>
  <c r="A1199" i="10"/>
  <c r="A1200" i="10"/>
  <c r="A1201" i="10"/>
  <c r="A1202" i="10"/>
  <c r="A1203" i="10"/>
  <c r="A1204" i="10"/>
  <c r="A1205" i="10"/>
  <c r="A1206" i="10"/>
  <c r="A1207" i="10"/>
  <c r="A1208" i="10"/>
  <c r="A1209" i="10"/>
  <c r="A1210" i="10"/>
  <c r="A1211" i="10"/>
  <c r="A1212" i="10"/>
  <c r="A1213" i="10"/>
  <c r="A1214" i="10"/>
  <c r="A1215" i="10"/>
  <c r="A1216" i="10"/>
  <c r="A1217" i="10"/>
  <c r="A1218" i="10"/>
  <c r="A1219" i="10"/>
  <c r="A1220" i="10"/>
  <c r="A1221" i="10"/>
  <c r="A1222" i="10"/>
  <c r="A1223" i="10"/>
  <c r="A1224" i="10"/>
  <c r="A1225" i="10"/>
  <c r="A1226" i="10"/>
  <c r="A1227" i="10"/>
  <c r="A1228" i="10"/>
  <c r="A1229" i="10"/>
  <c r="A1230" i="10"/>
  <c r="A1231" i="10"/>
  <c r="A1232" i="10"/>
  <c r="A1233" i="10"/>
  <c r="A1234" i="10"/>
  <c r="A1235" i="10"/>
  <c r="A1236" i="10"/>
  <c r="A1237" i="10"/>
  <c r="A1238" i="10"/>
  <c r="A1239" i="10"/>
  <c r="A1240" i="10"/>
  <c r="A1241" i="10"/>
  <c r="A1242" i="10"/>
  <c r="A1243" i="10"/>
  <c r="A1244" i="10"/>
  <c r="A1245" i="10"/>
  <c r="A1246" i="10"/>
  <c r="A1247" i="10"/>
  <c r="A1248" i="10"/>
  <c r="A1249" i="10"/>
  <c r="A1250" i="10"/>
  <c r="A1251" i="10"/>
  <c r="A1252" i="10"/>
  <c r="A1253" i="10"/>
  <c r="A1254" i="10"/>
  <c r="A1255" i="10"/>
  <c r="A1256" i="10"/>
  <c r="A1257" i="10"/>
  <c r="A1258" i="10"/>
  <c r="A1259" i="10"/>
  <c r="A1260" i="10"/>
  <c r="A1261" i="10"/>
  <c r="A1262" i="10"/>
  <c r="A1263" i="10"/>
  <c r="A1264" i="10"/>
  <c r="A1265" i="10"/>
  <c r="A1266" i="10"/>
  <c r="A1267" i="10"/>
  <c r="A1268" i="10"/>
  <c r="A1269" i="10"/>
  <c r="A1270" i="10"/>
  <c r="A1271" i="10"/>
  <c r="A1272" i="10"/>
  <c r="A1273" i="10"/>
  <c r="A1274" i="10"/>
  <c r="A1275" i="10"/>
  <c r="A1276" i="10"/>
  <c r="A1277" i="10"/>
  <c r="A1278" i="10"/>
  <c r="A1279" i="10"/>
  <c r="A1280" i="10"/>
  <c r="A1281" i="10"/>
  <c r="A1282" i="10"/>
  <c r="A1283" i="10"/>
  <c r="A1284" i="10"/>
  <c r="A1285" i="10"/>
  <c r="A1286" i="10"/>
  <c r="A1287" i="10"/>
  <c r="A1288" i="10"/>
  <c r="A1289" i="10"/>
  <c r="A1290" i="10"/>
  <c r="A1291" i="10"/>
  <c r="A1292" i="10"/>
  <c r="A1293" i="10"/>
  <c r="A1294" i="10"/>
  <c r="A1295" i="10"/>
  <c r="A1296" i="10"/>
  <c r="A1297" i="10"/>
  <c r="A1298" i="10"/>
  <c r="A1299" i="10"/>
  <c r="A1300" i="10"/>
  <c r="A1301" i="10"/>
  <c r="A1302" i="10"/>
  <c r="A1303" i="10"/>
  <c r="A1304" i="10"/>
  <c r="A1305" i="10"/>
  <c r="A1306" i="10"/>
  <c r="A1307" i="10"/>
  <c r="A1308" i="10"/>
  <c r="A1309" i="10"/>
  <c r="A1310" i="10"/>
  <c r="A1311" i="10"/>
  <c r="A1312" i="10"/>
  <c r="A1313" i="10"/>
  <c r="A1314" i="10"/>
  <c r="A1315" i="10"/>
  <c r="A1316" i="10"/>
  <c r="A1317" i="10"/>
  <c r="A1318" i="10"/>
  <c r="A1319" i="10"/>
  <c r="A1320" i="10"/>
  <c r="A1321" i="10"/>
  <c r="A1322" i="10"/>
  <c r="A1323" i="10"/>
  <c r="A1324" i="10"/>
  <c r="A1325" i="10"/>
  <c r="A1326" i="10"/>
  <c r="A1327" i="10"/>
  <c r="A1328" i="10"/>
  <c r="A1329" i="10"/>
  <c r="A1330" i="10"/>
  <c r="A1331" i="10"/>
  <c r="A1332" i="10"/>
  <c r="A1333" i="10"/>
  <c r="A1334" i="10"/>
  <c r="A1335" i="10"/>
  <c r="A1336" i="10"/>
  <c r="A1337" i="10"/>
  <c r="A1338" i="10"/>
  <c r="A1339" i="10"/>
  <c r="A1340" i="10"/>
  <c r="A1341" i="10"/>
  <c r="A1342" i="10"/>
  <c r="A1343" i="10"/>
  <c r="A1344" i="10"/>
  <c r="A1345" i="10"/>
  <c r="A1346" i="10"/>
  <c r="A1347" i="10"/>
  <c r="A1348" i="10"/>
  <c r="A1349" i="10"/>
  <c r="A1350" i="10"/>
  <c r="A1351" i="10"/>
  <c r="A1352" i="10"/>
  <c r="A1353" i="10"/>
  <c r="A1354" i="10"/>
  <c r="A1355" i="10"/>
  <c r="A1356" i="10"/>
  <c r="A1357" i="10"/>
  <c r="A1358" i="10"/>
  <c r="A1359" i="10"/>
  <c r="A1360" i="10"/>
  <c r="A1361" i="10"/>
  <c r="A1362" i="10"/>
  <c r="A1363" i="10"/>
  <c r="A1364" i="10"/>
  <c r="A1365" i="10"/>
  <c r="A1366" i="10"/>
  <c r="A1367" i="10"/>
  <c r="A1368" i="10"/>
  <c r="A1369" i="10"/>
  <c r="A1370" i="10"/>
  <c r="A1371" i="10"/>
  <c r="A1372" i="10"/>
  <c r="A1373" i="10"/>
  <c r="A1374" i="10"/>
  <c r="A1375" i="10"/>
  <c r="A1376" i="10"/>
  <c r="A1377" i="10"/>
  <c r="A1378" i="10"/>
  <c r="A1379" i="10"/>
  <c r="A1380" i="10"/>
  <c r="A1381" i="10"/>
  <c r="A1382" i="10"/>
  <c r="A1383" i="10"/>
  <c r="A1384" i="10"/>
  <c r="A1385" i="10"/>
  <c r="A1386" i="10"/>
  <c r="A1387" i="10"/>
  <c r="A1388" i="10"/>
  <c r="A1389" i="10"/>
  <c r="A1390" i="10"/>
  <c r="A1391" i="10"/>
  <c r="A1392" i="10"/>
  <c r="A1393" i="10"/>
  <c r="A1394" i="10"/>
  <c r="A1395" i="10"/>
  <c r="A1396" i="10"/>
  <c r="A1397" i="10"/>
  <c r="A1398" i="10"/>
  <c r="A1399" i="10"/>
  <c r="A1400" i="10"/>
  <c r="A1401" i="10"/>
  <c r="A1402" i="10"/>
  <c r="A1403" i="10"/>
  <c r="A1404" i="10"/>
  <c r="A1405" i="10"/>
  <c r="A1406" i="10"/>
  <c r="A1407" i="10"/>
  <c r="A1408" i="10"/>
  <c r="A1409" i="10"/>
  <c r="A1410" i="10"/>
  <c r="A1411" i="10"/>
  <c r="A1412" i="10"/>
  <c r="A1413" i="10"/>
  <c r="A1414" i="10"/>
  <c r="A1415" i="10"/>
  <c r="A1416" i="10"/>
  <c r="A1417" i="10"/>
  <c r="A1418" i="10"/>
  <c r="A1419" i="10"/>
  <c r="A1420" i="10"/>
  <c r="A1421" i="10"/>
  <c r="A1422" i="10"/>
  <c r="A1423" i="10"/>
  <c r="A1424" i="10"/>
  <c r="A1425" i="10"/>
  <c r="A1426" i="10"/>
  <c r="A1427" i="10"/>
  <c r="A1428" i="10"/>
  <c r="A1429" i="10"/>
  <c r="A1430" i="10"/>
  <c r="A1431" i="10"/>
  <c r="A1432" i="10"/>
  <c r="A1433" i="10"/>
  <c r="A1434" i="10"/>
  <c r="A1435" i="10"/>
  <c r="A1436" i="10"/>
  <c r="A1437" i="10"/>
  <c r="A1438" i="10"/>
  <c r="A1439" i="10"/>
  <c r="A1440" i="10"/>
  <c r="A1441" i="10"/>
  <c r="A1442" i="10"/>
  <c r="A1443" i="10"/>
  <c r="A1444" i="10"/>
  <c r="A1445" i="10"/>
  <c r="A1446" i="10"/>
  <c r="A1447" i="10"/>
  <c r="A1448" i="10"/>
  <c r="A1449" i="10"/>
  <c r="A1450" i="10"/>
  <c r="A1451" i="10"/>
  <c r="A1452" i="10"/>
  <c r="A1453" i="10"/>
  <c r="A1454" i="10"/>
  <c r="A1455" i="10"/>
  <c r="A1456" i="10"/>
  <c r="A1457" i="10"/>
  <c r="A1458" i="10"/>
  <c r="A1459" i="10"/>
  <c r="A1460" i="10"/>
  <c r="A1461" i="10"/>
  <c r="A1462" i="10"/>
  <c r="A1463" i="10"/>
  <c r="A1464" i="10"/>
  <c r="A1465" i="10"/>
  <c r="A1466" i="10"/>
  <c r="A1467" i="10"/>
  <c r="A1468" i="10"/>
  <c r="A1469" i="10"/>
  <c r="A1470" i="10"/>
  <c r="A1471" i="10"/>
  <c r="A1472" i="10"/>
  <c r="A1473" i="10"/>
  <c r="A1474" i="10"/>
  <c r="A1475" i="10"/>
  <c r="A1476" i="10"/>
  <c r="A1477" i="10"/>
  <c r="A1478" i="10"/>
  <c r="A1479" i="10"/>
  <c r="A1480" i="10"/>
  <c r="A1481" i="10"/>
  <c r="A1482" i="10"/>
  <c r="A1483" i="10"/>
  <c r="A1484" i="10"/>
  <c r="A1485" i="10"/>
  <c r="A1486" i="10"/>
  <c r="A1487" i="10"/>
  <c r="A1488" i="10"/>
  <c r="A1489" i="10"/>
  <c r="A1490" i="10"/>
  <c r="A1491" i="10"/>
  <c r="A1492" i="10"/>
  <c r="A1493" i="10"/>
  <c r="A1494" i="10"/>
  <c r="A1495" i="10"/>
  <c r="A1496" i="10"/>
  <c r="A1497" i="10"/>
  <c r="A1498" i="10"/>
  <c r="A1499" i="10"/>
  <c r="I2" i="10"/>
  <c r="A2" i="10" s="1"/>
  <c r="A169" i="11"/>
  <c r="A209" i="11"/>
  <c r="A157" i="11"/>
  <c r="A73" i="11"/>
  <c r="A101" i="11"/>
  <c r="A221" i="11"/>
  <c r="A52" i="11"/>
  <c r="A9" i="11"/>
  <c r="A53" i="11"/>
  <c r="A141" i="11"/>
  <c r="A37" i="11"/>
  <c r="A104" i="11"/>
  <c r="A20" i="11"/>
  <c r="A105" i="11"/>
  <c r="A21" i="11"/>
  <c r="A41" i="11"/>
  <c r="A44" i="11"/>
  <c r="A64" i="11"/>
  <c r="A65" i="11"/>
  <c r="A24" i="11"/>
  <c r="A108" i="11"/>
  <c r="A81" i="11"/>
  <c r="A112" i="11"/>
  <c r="A113" i="11"/>
  <c r="A145" i="11"/>
  <c r="A117" i="11"/>
  <c r="A148" i="11"/>
  <c r="A149" i="11"/>
  <c r="A173" i="11"/>
  <c r="A164" i="11"/>
  <c r="A121" i="11"/>
  <c r="A28" i="11"/>
  <c r="A88" i="11"/>
  <c r="A89" i="11"/>
  <c r="A212" i="11"/>
  <c r="A93" i="11"/>
  <c r="A129" i="11"/>
  <c r="A213" i="11"/>
  <c r="A189" i="11"/>
  <c r="A96" i="11"/>
  <c r="A168" i="11"/>
  <c r="A177" i="11"/>
  <c r="A201" i="11"/>
  <c r="A216" i="11"/>
  <c r="A192" i="11"/>
  <c r="A224" i="11"/>
  <c r="A204" i="11"/>
  <c r="A205" i="11"/>
  <c r="A181" i="11"/>
  <c r="A225" i="11"/>
  <c r="A228" i="11"/>
  <c r="A229" i="11"/>
  <c r="A233" i="11"/>
  <c r="A236" i="11"/>
  <c r="A237" i="11"/>
  <c r="A240" i="11"/>
  <c r="A241" i="11"/>
  <c r="A244" i="11"/>
  <c r="A245" i="11"/>
  <c r="A249" i="11"/>
  <c r="A252" i="11"/>
  <c r="A253" i="11"/>
  <c r="A256" i="11"/>
  <c r="A257" i="11"/>
  <c r="A260" i="11"/>
  <c r="A261" i="11"/>
  <c r="A265" i="11"/>
  <c r="A268" i="11"/>
  <c r="A269" i="11"/>
  <c r="A272" i="11"/>
  <c r="A273" i="11"/>
  <c r="A276" i="11"/>
  <c r="A277" i="11"/>
  <c r="A281" i="11"/>
  <c r="A284" i="11"/>
  <c r="A285" i="11"/>
  <c r="A288" i="11"/>
  <c r="A289" i="11"/>
  <c r="A292" i="11"/>
  <c r="A293" i="11"/>
  <c r="A297" i="11"/>
  <c r="A300" i="11"/>
  <c r="A301" i="11"/>
  <c r="A304" i="11"/>
  <c r="A305" i="11"/>
  <c r="A308" i="11"/>
  <c r="A309" i="11"/>
  <c r="A313" i="11"/>
  <c r="A316" i="11"/>
  <c r="A317" i="11"/>
  <c r="A320" i="11"/>
  <c r="A321" i="11"/>
  <c r="A324" i="11"/>
  <c r="A325" i="11"/>
  <c r="A329" i="11"/>
  <c r="A332" i="11"/>
  <c r="A333" i="11"/>
  <c r="A336" i="11"/>
  <c r="A337" i="11"/>
  <c r="A340" i="11"/>
  <c r="A341" i="11"/>
  <c r="A345" i="11"/>
  <c r="A348" i="11"/>
  <c r="A349" i="11"/>
  <c r="A352" i="11"/>
  <c r="A353" i="11"/>
  <c r="A356" i="11"/>
  <c r="A357" i="11"/>
  <c r="A361" i="11"/>
  <c r="A364" i="11"/>
  <c r="A365" i="11"/>
  <c r="A368" i="11"/>
  <c r="A369" i="11"/>
  <c r="A372" i="11"/>
  <c r="A373" i="11"/>
  <c r="A377" i="11"/>
  <c r="A380" i="11"/>
  <c r="A381" i="11"/>
  <c r="A384" i="11"/>
  <c r="A385" i="11"/>
  <c r="A388" i="11"/>
  <c r="A389" i="11"/>
  <c r="A393" i="11"/>
  <c r="A396" i="11"/>
  <c r="A397" i="11"/>
  <c r="A400" i="11"/>
  <c r="A401" i="11"/>
  <c r="A404" i="11"/>
  <c r="A405" i="11"/>
  <c r="A409" i="11"/>
  <c r="A412" i="11"/>
  <c r="A413" i="11"/>
  <c r="A416" i="11"/>
  <c r="A417" i="11"/>
  <c r="A420" i="11"/>
  <c r="A421" i="11"/>
  <c r="A425" i="11"/>
  <c r="A428" i="11"/>
  <c r="A429" i="11"/>
  <c r="A432" i="11"/>
  <c r="A433" i="11"/>
  <c r="A436" i="11"/>
  <c r="A437" i="11"/>
  <c r="A441" i="11"/>
  <c r="A444" i="11"/>
  <c r="A445" i="11"/>
  <c r="A448" i="11"/>
  <c r="A449" i="11"/>
  <c r="A452" i="11"/>
  <c r="A453" i="11"/>
  <c r="A457" i="11"/>
  <c r="A460" i="11"/>
  <c r="A461" i="11"/>
  <c r="A464" i="11"/>
  <c r="A465" i="11"/>
  <c r="A468" i="11"/>
  <c r="A469" i="11"/>
  <c r="A473" i="11"/>
  <c r="A476" i="11"/>
  <c r="A477" i="11"/>
  <c r="A480" i="11"/>
  <c r="A481" i="11"/>
  <c r="A484" i="11"/>
  <c r="A485" i="11"/>
  <c r="A489" i="11"/>
  <c r="A492" i="11"/>
  <c r="A493" i="11"/>
  <c r="A496" i="11"/>
  <c r="A497" i="11"/>
  <c r="A500" i="11"/>
  <c r="A501" i="11"/>
  <c r="A505" i="11"/>
  <c r="A508" i="11"/>
  <c r="A509" i="11"/>
  <c r="A512" i="11"/>
  <c r="A513" i="11"/>
  <c r="A516" i="11"/>
  <c r="A517" i="11"/>
  <c r="A521" i="11"/>
  <c r="A524" i="11"/>
  <c r="A525" i="11"/>
  <c r="A528" i="11"/>
  <c r="A529" i="11"/>
  <c r="A532" i="11"/>
  <c r="A533" i="11"/>
  <c r="A537" i="11"/>
  <c r="A540" i="11"/>
  <c r="A541" i="11"/>
  <c r="A544" i="11"/>
  <c r="A545" i="11"/>
  <c r="A548" i="11"/>
  <c r="A549" i="11"/>
  <c r="A553" i="11"/>
  <c r="A556" i="11"/>
  <c r="A557" i="11"/>
  <c r="A560" i="11"/>
  <c r="A561" i="11"/>
  <c r="A564" i="11"/>
  <c r="A565" i="11"/>
  <c r="A569" i="11"/>
  <c r="A572" i="11"/>
  <c r="A573" i="11"/>
  <c r="A576" i="11"/>
  <c r="A577" i="11"/>
  <c r="A580" i="11"/>
  <c r="A581" i="11"/>
  <c r="A585" i="11"/>
  <c r="A588" i="11"/>
  <c r="A589" i="11"/>
  <c r="A592" i="11"/>
  <c r="A593" i="11"/>
  <c r="A596" i="11"/>
  <c r="A597" i="11"/>
  <c r="A601" i="11"/>
  <c r="A604" i="11"/>
  <c r="A605" i="11"/>
  <c r="A608" i="11"/>
  <c r="A609" i="11"/>
  <c r="A612" i="11"/>
  <c r="A613" i="11"/>
  <c r="A617" i="11"/>
  <c r="A620" i="11"/>
  <c r="A621" i="11"/>
  <c r="A624" i="11"/>
  <c r="A625" i="11"/>
  <c r="A628" i="11"/>
  <c r="A629" i="11"/>
  <c r="A633" i="11"/>
  <c r="A636" i="11"/>
  <c r="A637" i="11"/>
  <c r="A640" i="11"/>
  <c r="A641" i="11"/>
  <c r="A644" i="11"/>
  <c r="A645" i="11"/>
  <c r="A649" i="11"/>
  <c r="A652" i="11"/>
  <c r="A653" i="11"/>
  <c r="A656" i="11"/>
  <c r="A657" i="11"/>
  <c r="A660" i="11"/>
  <c r="A661" i="11"/>
  <c r="A665" i="11"/>
  <c r="A668" i="11"/>
  <c r="A669" i="11"/>
  <c r="A672" i="11"/>
  <c r="A673" i="11"/>
  <c r="A676" i="11"/>
  <c r="A677" i="11"/>
  <c r="A681" i="11"/>
  <c r="A684" i="11"/>
  <c r="A685" i="11"/>
  <c r="A688" i="11"/>
  <c r="A689" i="11"/>
  <c r="A692" i="11"/>
  <c r="A693" i="11"/>
  <c r="A697" i="11"/>
  <c r="A700" i="11"/>
  <c r="A701" i="11"/>
  <c r="A704" i="11"/>
  <c r="A705" i="11"/>
  <c r="A708" i="11"/>
  <c r="A709" i="11"/>
  <c r="A713" i="11"/>
  <c r="A716" i="11"/>
  <c r="A717" i="11"/>
  <c r="A720" i="11"/>
  <c r="A721" i="11"/>
  <c r="A724" i="11"/>
  <c r="A725" i="11"/>
  <c r="A729" i="11"/>
  <c r="A732" i="11"/>
  <c r="A733" i="11"/>
  <c r="A736" i="11"/>
  <c r="A737" i="11"/>
  <c r="A740" i="11"/>
  <c r="A741" i="11"/>
  <c r="A745" i="11"/>
  <c r="A748" i="11"/>
  <c r="A749" i="11"/>
  <c r="A752" i="11"/>
  <c r="A753" i="11"/>
  <c r="A759" i="11"/>
  <c r="A763" i="11"/>
  <c r="A764" i="11"/>
  <c r="A767" i="11"/>
  <c r="A771" i="11"/>
  <c r="A772" i="11"/>
  <c r="A775" i="11"/>
  <c r="A779" i="11"/>
  <c r="A780" i="11"/>
  <c r="A783" i="11"/>
  <c r="A787" i="11"/>
  <c r="A788" i="11"/>
  <c r="A791" i="11"/>
  <c r="A794" i="11"/>
  <c r="A795" i="11"/>
  <c r="A798" i="11"/>
  <c r="A799" i="11"/>
  <c r="A802" i="11"/>
  <c r="A803" i="11"/>
  <c r="A806" i="11"/>
  <c r="A807" i="11"/>
  <c r="A810" i="11"/>
  <c r="A811" i="11"/>
  <c r="A814" i="11"/>
  <c r="A815" i="11"/>
  <c r="A818" i="11"/>
  <c r="A819" i="11"/>
  <c r="A822" i="11"/>
  <c r="A823" i="11"/>
  <c r="A826" i="11"/>
  <c r="A827" i="11"/>
  <c r="A830" i="11"/>
  <c r="A831" i="11"/>
  <c r="A834" i="11"/>
  <c r="A835" i="11"/>
  <c r="A838" i="11"/>
  <c r="A839" i="11"/>
  <c r="A842" i="11"/>
  <c r="A843" i="11"/>
  <c r="A846" i="11"/>
  <c r="A847" i="11"/>
  <c r="A850" i="11"/>
  <c r="A851" i="11"/>
  <c r="A854" i="11"/>
  <c r="A855" i="11"/>
  <c r="A859" i="11"/>
  <c r="A860" i="11"/>
  <c r="A861" i="11"/>
  <c r="A863" i="11"/>
  <c r="A864" i="11"/>
  <c r="A865" i="11"/>
  <c r="A867" i="11"/>
  <c r="A868" i="11"/>
  <c r="A869" i="11"/>
  <c r="A871" i="11"/>
  <c r="A872" i="11"/>
  <c r="A873" i="11"/>
  <c r="A875" i="11"/>
  <c r="A876" i="11"/>
  <c r="A877" i="11"/>
  <c r="A879" i="11"/>
  <c r="A880" i="11"/>
  <c r="A881" i="11"/>
  <c r="A883" i="11"/>
  <c r="A884" i="11"/>
  <c r="A885" i="11"/>
  <c r="A887" i="11"/>
  <c r="A888" i="11"/>
  <c r="A889" i="11"/>
  <c r="A891" i="11"/>
  <c r="A892" i="11"/>
  <c r="A893" i="11"/>
  <c r="A896" i="11"/>
  <c r="A897" i="11"/>
  <c r="A898" i="11"/>
  <c r="A900" i="11"/>
  <c r="A901" i="11"/>
  <c r="A902" i="11"/>
  <c r="A904" i="11"/>
  <c r="A905" i="11"/>
  <c r="A906" i="11"/>
  <c r="A908" i="11"/>
  <c r="A909" i="11"/>
  <c r="A910" i="11"/>
  <c r="A912" i="11"/>
  <c r="A913" i="11"/>
  <c r="A914" i="11"/>
  <c r="A916" i="11"/>
  <c r="A917" i="11"/>
  <c r="A918" i="11"/>
  <c r="A920" i="11"/>
  <c r="A921" i="11"/>
  <c r="A922" i="11"/>
  <c r="A924" i="11"/>
  <c r="A925" i="11"/>
  <c r="A926" i="11"/>
  <c r="A928" i="11"/>
  <c r="A929" i="11"/>
  <c r="A930" i="11"/>
  <c r="A932" i="11"/>
  <c r="A933" i="11"/>
  <c r="A934" i="11"/>
  <c r="A936" i="11"/>
  <c r="A937" i="11"/>
  <c r="A938" i="11"/>
  <c r="A940" i="11"/>
  <c r="A941" i="11"/>
  <c r="A942" i="11"/>
  <c r="A944" i="11"/>
  <c r="A945" i="11"/>
  <c r="A946" i="11"/>
  <c r="A948" i="11"/>
  <c r="A949" i="11"/>
  <c r="A950" i="11"/>
  <c r="A952" i="11"/>
  <c r="A953" i="11"/>
  <c r="A954" i="11"/>
  <c r="A956" i="11"/>
  <c r="A957" i="11"/>
  <c r="A958" i="11"/>
  <c r="A960" i="11"/>
  <c r="A961" i="11"/>
  <c r="A962" i="11"/>
  <c r="A964" i="11"/>
  <c r="A965" i="11"/>
  <c r="A966" i="11"/>
  <c r="A968" i="11"/>
  <c r="A969" i="11"/>
  <c r="A970" i="11"/>
  <c r="A972" i="11"/>
  <c r="A973" i="11"/>
  <c r="A974" i="11"/>
  <c r="A976" i="11"/>
  <c r="A977" i="11"/>
  <c r="A978" i="11"/>
  <c r="A980" i="11"/>
  <c r="A981" i="11"/>
  <c r="A982" i="11"/>
  <c r="A984" i="11"/>
  <c r="A985" i="11"/>
  <c r="A986" i="11"/>
  <c r="A988" i="11"/>
  <c r="A989" i="11"/>
  <c r="A990" i="11"/>
  <c r="A992" i="11"/>
  <c r="A993" i="11"/>
  <c r="A994" i="11"/>
  <c r="A996" i="11"/>
  <c r="A997" i="11"/>
  <c r="A998" i="11"/>
  <c r="A1000" i="11"/>
  <c r="A1001" i="11"/>
  <c r="A1002" i="11"/>
  <c r="A1004" i="11"/>
  <c r="A1005" i="11"/>
  <c r="A1006" i="11"/>
  <c r="A1008" i="11"/>
  <c r="A1009" i="11"/>
  <c r="A1010" i="11"/>
  <c r="A1012" i="11"/>
  <c r="A1013" i="11"/>
  <c r="A1014" i="11"/>
  <c r="A1015" i="11"/>
  <c r="A1017" i="11"/>
  <c r="A1018" i="11"/>
  <c r="A1019" i="11"/>
  <c r="A1021" i="11"/>
  <c r="A1022" i="11"/>
  <c r="A1023" i="11"/>
  <c r="A1025" i="11"/>
  <c r="A1026" i="11"/>
  <c r="A1027" i="11"/>
  <c r="A1029" i="11"/>
  <c r="A1030" i="11"/>
  <c r="A1031" i="11"/>
  <c r="A1033" i="11"/>
  <c r="A1034" i="11"/>
  <c r="A1035" i="11"/>
  <c r="A1037" i="11"/>
  <c r="A1038" i="11"/>
  <c r="A1039" i="11"/>
  <c r="A1041" i="11"/>
  <c r="A1042" i="11"/>
  <c r="A1043" i="11"/>
  <c r="A1045" i="11"/>
  <c r="A1046" i="11"/>
  <c r="A1047" i="11"/>
  <c r="A1049" i="11"/>
  <c r="A1050" i="11"/>
  <c r="A1051" i="11"/>
  <c r="A1053" i="11"/>
  <c r="A1054" i="11"/>
  <c r="A1055" i="11"/>
  <c r="A1057" i="11"/>
  <c r="A1058" i="11"/>
  <c r="A1059" i="11"/>
  <c r="A1061" i="11"/>
  <c r="A1062" i="11"/>
  <c r="A1063" i="11"/>
  <c r="A1065" i="11"/>
  <c r="A1066" i="11"/>
  <c r="A1067" i="11"/>
  <c r="A1069" i="11"/>
  <c r="A1070" i="11"/>
  <c r="A1071" i="11"/>
  <c r="A1073" i="11"/>
  <c r="A1074" i="11"/>
  <c r="A1075" i="11"/>
  <c r="A1077" i="11"/>
  <c r="A1078" i="11"/>
  <c r="A1079" i="11"/>
  <c r="A1081" i="11"/>
  <c r="A1082" i="11"/>
  <c r="A1083" i="11"/>
  <c r="A1085" i="11"/>
  <c r="A1086" i="11"/>
  <c r="A1087" i="11"/>
  <c r="A1089" i="11"/>
  <c r="A1090" i="11"/>
  <c r="A1091" i="11"/>
  <c r="A1093" i="11"/>
  <c r="A1094" i="11"/>
  <c r="A1095" i="11"/>
  <c r="A1097" i="11"/>
  <c r="A1098" i="11"/>
  <c r="A1099" i="11"/>
  <c r="A1101" i="11"/>
  <c r="A1102" i="11"/>
  <c r="A1103" i="11"/>
  <c r="A1105" i="11"/>
  <c r="A1106" i="11"/>
  <c r="A1107" i="11"/>
  <c r="A1109" i="11"/>
  <c r="A1110" i="11"/>
  <c r="A1111" i="11"/>
  <c r="A1113" i="11"/>
  <c r="A1114" i="11"/>
  <c r="A1115" i="11"/>
  <c r="A1116"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9" i="11"/>
  <c r="A1180" i="11"/>
  <c r="A1181" i="11"/>
  <c r="A1183" i="11"/>
  <c r="A1184" i="11"/>
  <c r="A1185" i="11"/>
  <c r="A1187" i="11"/>
  <c r="A1188" i="11"/>
  <c r="A1189" i="11"/>
  <c r="A1191" i="11"/>
  <c r="A1192" i="11"/>
  <c r="A1193" i="11"/>
  <c r="A1195" i="11"/>
  <c r="A1196" i="11"/>
  <c r="A1197" i="11"/>
  <c r="A1199" i="11"/>
  <c r="A1200" i="11"/>
  <c r="A1201" i="11"/>
  <c r="A1203" i="11"/>
  <c r="A1204" i="11"/>
  <c r="A1205" i="11"/>
  <c r="A1207" i="11"/>
  <c r="A1208" i="11"/>
  <c r="A1209" i="11"/>
  <c r="A1211" i="11"/>
  <c r="A1212" i="11"/>
  <c r="A1213" i="11"/>
  <c r="A1215" i="11"/>
  <c r="A1216" i="11"/>
  <c r="A1217" i="11"/>
  <c r="A1219" i="11"/>
  <c r="A1220" i="11"/>
  <c r="A1221" i="11"/>
  <c r="A1223" i="11"/>
  <c r="A1224" i="11"/>
  <c r="A1225" i="11"/>
  <c r="A1227" i="11"/>
  <c r="A1228" i="11"/>
  <c r="A1229" i="11"/>
  <c r="A1231" i="11"/>
  <c r="A1232" i="11"/>
  <c r="A1233" i="11"/>
  <c r="A1235" i="11"/>
  <c r="A1236" i="11"/>
  <c r="A1237" i="11"/>
  <c r="A1239" i="11"/>
  <c r="A1240" i="11"/>
  <c r="A1241" i="11"/>
  <c r="A1243" i="11"/>
  <c r="A1244" i="11"/>
  <c r="A1245" i="11"/>
  <c r="A1247" i="11"/>
  <c r="A1248" i="11"/>
  <c r="A1249" i="11"/>
  <c r="A1251" i="11"/>
  <c r="A1252" i="11"/>
  <c r="A1253" i="11"/>
  <c r="A1255" i="11"/>
  <c r="A1256" i="11"/>
  <c r="A1257" i="11"/>
  <c r="A1259" i="11"/>
  <c r="A1260" i="11"/>
  <c r="A1261" i="11"/>
  <c r="A1263" i="11"/>
  <c r="A1264" i="11"/>
  <c r="A1265" i="11"/>
  <c r="A1267" i="11"/>
  <c r="A1268" i="11"/>
  <c r="A1269" i="11"/>
  <c r="A1271" i="11"/>
  <c r="A1272" i="11"/>
  <c r="A1274" i="11"/>
  <c r="A1275" i="11"/>
  <c r="A1276" i="11"/>
  <c r="A1278" i="11"/>
  <c r="A1279" i="11"/>
  <c r="A1280" i="11"/>
  <c r="A1282" i="11"/>
  <c r="A1283" i="11"/>
  <c r="A1284" i="11"/>
  <c r="A1286" i="11"/>
  <c r="A1287" i="11"/>
  <c r="A1288" i="11"/>
  <c r="A1290" i="11"/>
  <c r="A1291" i="11"/>
  <c r="A1292" i="11"/>
  <c r="A1294" i="11"/>
  <c r="A1295" i="11"/>
  <c r="A1296" i="11"/>
  <c r="A1298" i="11"/>
  <c r="A1299" i="11"/>
  <c r="A1300" i="11"/>
  <c r="A1302" i="11"/>
  <c r="A1303" i="11"/>
  <c r="A1304" i="11"/>
  <c r="A1306" i="11"/>
  <c r="A1307" i="11"/>
  <c r="A1308" i="11"/>
  <c r="A1310" i="11"/>
  <c r="A1311" i="11"/>
  <c r="A1312" i="11"/>
  <c r="A1314" i="11"/>
  <c r="A1315" i="11"/>
  <c r="A1316" i="11"/>
  <c r="A1318" i="11"/>
  <c r="A1319" i="11"/>
  <c r="A1320" i="11"/>
  <c r="A1322" i="11"/>
  <c r="A1323" i="11"/>
  <c r="A1324" i="11"/>
  <c r="A1326" i="11"/>
  <c r="A1327" i="11"/>
  <c r="A1328" i="11"/>
  <c r="A1330" i="11"/>
  <c r="A1331" i="11"/>
  <c r="A1332" i="11"/>
  <c r="A1334" i="11"/>
  <c r="A1335" i="11"/>
  <c r="A1336" i="11"/>
  <c r="A1338" i="11"/>
  <c r="A1339" i="11"/>
  <c r="A1340" i="11"/>
  <c r="A1342" i="11"/>
  <c r="A1343" i="11"/>
  <c r="A1344" i="11"/>
  <c r="A1346" i="11"/>
  <c r="A1347" i="11"/>
  <c r="A1348" i="11"/>
  <c r="A1350" i="11"/>
  <c r="A1351" i="11"/>
  <c r="A1352" i="11"/>
  <c r="A1354" i="11"/>
  <c r="A1355" i="11"/>
  <c r="A1356" i="11"/>
  <c r="A1358" i="11"/>
  <c r="A1359" i="11"/>
  <c r="A1360" i="11"/>
  <c r="A1362" i="11"/>
  <c r="A1363" i="11"/>
  <c r="A1364" i="11"/>
  <c r="A1366" i="11"/>
  <c r="A1367" i="11"/>
  <c r="A1368" i="11"/>
  <c r="A1370" i="11"/>
  <c r="A1371" i="11"/>
  <c r="A1372" i="11"/>
  <c r="A1374" i="11"/>
  <c r="A1375" i="11"/>
  <c r="A1376" i="11"/>
  <c r="A1378" i="11"/>
  <c r="A1379" i="11"/>
  <c r="A1380" i="11"/>
  <c r="A1382" i="11"/>
  <c r="A1383" i="11"/>
  <c r="A1384" i="11"/>
  <c r="A1387" i="11"/>
  <c r="A1388" i="11"/>
  <c r="A1391" i="11"/>
  <c r="A1392" i="11"/>
  <c r="A1395" i="11"/>
  <c r="A1396" i="11"/>
  <c r="A1399" i="11"/>
  <c r="A1400" i="11"/>
  <c r="A1403" i="11"/>
  <c r="A1404" i="11"/>
  <c r="A1407" i="11"/>
  <c r="A1408" i="11"/>
  <c r="A1411" i="11"/>
  <c r="A1412" i="11"/>
  <c r="A1415" i="11"/>
  <c r="A1416" i="11"/>
  <c r="A1419" i="11"/>
  <c r="A1420" i="11"/>
  <c r="A1423" i="11"/>
  <c r="A1424" i="11"/>
  <c r="A1427" i="11"/>
  <c r="A1428" i="11"/>
  <c r="A1431" i="11"/>
  <c r="A1432" i="11"/>
  <c r="A1435" i="11"/>
  <c r="A1436" i="11"/>
  <c r="A1439" i="11"/>
  <c r="A1440" i="11"/>
  <c r="A1443" i="11"/>
  <c r="A1444" i="11"/>
  <c r="A1447" i="11"/>
  <c r="A1448" i="11"/>
  <c r="A1451" i="11"/>
  <c r="A1452" i="11"/>
  <c r="A1455" i="11"/>
  <c r="A1456" i="11"/>
  <c r="A1459" i="11"/>
  <c r="A1460" i="11"/>
  <c r="A1463" i="11"/>
  <c r="A1464" i="11"/>
  <c r="A1467" i="11"/>
  <c r="A1468" i="11"/>
  <c r="A1471" i="11"/>
  <c r="A1472" i="11"/>
  <c r="A1475" i="11"/>
  <c r="A1476" i="11"/>
  <c r="A1479" i="11"/>
  <c r="A1480" i="11"/>
  <c r="A1483" i="11"/>
  <c r="A1484" i="11"/>
  <c r="A1487" i="11"/>
  <c r="A1488" i="11"/>
  <c r="A1491" i="11"/>
  <c r="A1492" i="11"/>
  <c r="A1495" i="11"/>
  <c r="A1496" i="11"/>
  <c r="A1499" i="11"/>
  <c r="A1500" i="11"/>
  <c r="I2" i="11"/>
  <c r="J3" i="18"/>
  <c r="A3" i="18" s="1"/>
  <c r="J4" i="18"/>
  <c r="A4" i="18" s="1"/>
  <c r="J5" i="18"/>
  <c r="A5" i="18" s="1"/>
  <c r="J6" i="18"/>
  <c r="A6" i="18" s="1"/>
  <c r="J7" i="18"/>
  <c r="A7" i="18" s="1"/>
  <c r="J8" i="18"/>
  <c r="A8" i="18" s="1"/>
  <c r="J9" i="18"/>
  <c r="A9" i="18" s="1"/>
  <c r="J10" i="18"/>
  <c r="A10" i="18" s="1"/>
  <c r="J11" i="18"/>
  <c r="A11" i="18" s="1"/>
  <c r="J12" i="18"/>
  <c r="A12" i="18" s="1"/>
  <c r="J13" i="18"/>
  <c r="A13" i="18" s="1"/>
  <c r="J14" i="18"/>
  <c r="A14" i="18" s="1"/>
  <c r="J15" i="18"/>
  <c r="A15" i="18" s="1"/>
  <c r="J16" i="18"/>
  <c r="A16" i="18" s="1"/>
  <c r="J17" i="18"/>
  <c r="A17" i="18" s="1"/>
  <c r="J18" i="18"/>
  <c r="A18" i="18" s="1"/>
  <c r="J19" i="18"/>
  <c r="A19" i="18" s="1"/>
  <c r="J20" i="18"/>
  <c r="A20" i="18" s="1"/>
  <c r="J21" i="18"/>
  <c r="A21" i="18" s="1"/>
  <c r="J22" i="18"/>
  <c r="A22" i="18" s="1"/>
  <c r="J23" i="18"/>
  <c r="A23" i="18" s="1"/>
  <c r="J24" i="18"/>
  <c r="A24" i="18" s="1"/>
  <c r="J25" i="18"/>
  <c r="A25" i="18" s="1"/>
  <c r="J26" i="18"/>
  <c r="A26" i="18" s="1"/>
  <c r="J27" i="18"/>
  <c r="A27" i="18" s="1"/>
  <c r="J28" i="18"/>
  <c r="A28" i="18" s="1"/>
  <c r="J29" i="18"/>
  <c r="A29" i="18" s="1"/>
  <c r="J30" i="18"/>
  <c r="A30" i="18" s="1"/>
  <c r="J31" i="18"/>
  <c r="A31" i="18" s="1"/>
  <c r="J32" i="18"/>
  <c r="A32" i="18" s="1"/>
  <c r="J33" i="18"/>
  <c r="A33" i="18" s="1"/>
  <c r="J34" i="18"/>
  <c r="A34" i="18" s="1"/>
  <c r="J35" i="18"/>
  <c r="A35" i="18" s="1"/>
  <c r="J36" i="18"/>
  <c r="A36" i="18" s="1"/>
  <c r="J37" i="18"/>
  <c r="A37" i="18" s="1"/>
  <c r="J38" i="18"/>
  <c r="A38" i="18" s="1"/>
  <c r="J39" i="18"/>
  <c r="A39" i="18" s="1"/>
  <c r="J40" i="18"/>
  <c r="A40" i="18" s="1"/>
  <c r="J41" i="18"/>
  <c r="A41" i="18" s="1"/>
  <c r="J42" i="18"/>
  <c r="A42" i="18" s="1"/>
  <c r="J43" i="18"/>
  <c r="A43" i="18" s="1"/>
  <c r="J44" i="18"/>
  <c r="A44" i="18" s="1"/>
  <c r="J45" i="18"/>
  <c r="A45" i="18" s="1"/>
  <c r="J46" i="18"/>
  <c r="A46" i="18" s="1"/>
  <c r="J47" i="18"/>
  <c r="A47" i="18" s="1"/>
  <c r="J48" i="18"/>
  <c r="A48" i="18" s="1"/>
  <c r="J49" i="18"/>
  <c r="A49" i="18" s="1"/>
  <c r="J50" i="18"/>
  <c r="A50" i="18" s="1"/>
  <c r="J51" i="18"/>
  <c r="A51" i="18" s="1"/>
  <c r="J52" i="18"/>
  <c r="A52" i="18" s="1"/>
  <c r="J53" i="18"/>
  <c r="A53" i="18" s="1"/>
  <c r="J54" i="18"/>
  <c r="A54" i="18" s="1"/>
  <c r="J55" i="18"/>
  <c r="A55" i="18" s="1"/>
  <c r="J56" i="18"/>
  <c r="A56" i="18" s="1"/>
  <c r="J57" i="18"/>
  <c r="A57" i="18" s="1"/>
  <c r="J58" i="18"/>
  <c r="A58" i="18" s="1"/>
  <c r="J59" i="18"/>
  <c r="A59" i="18" s="1"/>
  <c r="J60" i="18"/>
  <c r="A60" i="18" s="1"/>
  <c r="J61" i="18"/>
  <c r="A61" i="18" s="1"/>
  <c r="J62" i="18"/>
  <c r="A62" i="18" s="1"/>
  <c r="J63" i="18"/>
  <c r="A63" i="18" s="1"/>
  <c r="J64" i="18"/>
  <c r="A64" i="18" s="1"/>
  <c r="J65" i="18"/>
  <c r="A65" i="18" s="1"/>
  <c r="J66" i="18"/>
  <c r="A66" i="18" s="1"/>
  <c r="J67" i="18"/>
  <c r="A67" i="18" s="1"/>
  <c r="J68" i="18"/>
  <c r="A68" i="18" s="1"/>
  <c r="J69" i="18"/>
  <c r="A69" i="18" s="1"/>
  <c r="J70" i="18"/>
  <c r="A70" i="18" s="1"/>
  <c r="J71" i="18"/>
  <c r="A71" i="18" s="1"/>
  <c r="J72" i="18"/>
  <c r="A72" i="18" s="1"/>
  <c r="J73" i="18"/>
  <c r="A73" i="18" s="1"/>
  <c r="J74" i="18"/>
  <c r="A74" i="18" s="1"/>
  <c r="J75" i="18"/>
  <c r="A75" i="18" s="1"/>
  <c r="J76" i="18"/>
  <c r="A76" i="18" s="1"/>
  <c r="J77" i="18"/>
  <c r="A77" i="18" s="1"/>
  <c r="J78" i="18"/>
  <c r="A78" i="18" s="1"/>
  <c r="J79" i="18"/>
  <c r="A79" i="18" s="1"/>
  <c r="J80" i="18"/>
  <c r="A80" i="18" s="1"/>
  <c r="J81" i="18"/>
  <c r="A81" i="18" s="1"/>
  <c r="J82" i="18"/>
  <c r="A82" i="18" s="1"/>
  <c r="J83" i="18"/>
  <c r="A83" i="18" s="1"/>
  <c r="J84" i="18"/>
  <c r="A84" i="18" s="1"/>
  <c r="J85" i="18"/>
  <c r="A85" i="18" s="1"/>
  <c r="J86" i="18"/>
  <c r="A86" i="18" s="1"/>
  <c r="J87" i="18"/>
  <c r="A87" i="18" s="1"/>
  <c r="J88" i="18"/>
  <c r="A88" i="18" s="1"/>
  <c r="J89" i="18"/>
  <c r="A89" i="18" s="1"/>
  <c r="J90" i="18"/>
  <c r="A90" i="18" s="1"/>
  <c r="J91" i="18"/>
  <c r="A91" i="18" s="1"/>
  <c r="J92" i="18"/>
  <c r="A92" i="18" s="1"/>
  <c r="J93" i="18"/>
  <c r="A93" i="18" s="1"/>
  <c r="J94" i="18"/>
  <c r="A94" i="18" s="1"/>
  <c r="J95" i="18"/>
  <c r="A95" i="18" s="1"/>
  <c r="J96" i="18"/>
  <c r="A96" i="18" s="1"/>
  <c r="J97" i="18"/>
  <c r="A97" i="18" s="1"/>
  <c r="J98" i="18"/>
  <c r="A98" i="18" s="1"/>
  <c r="J99" i="18"/>
  <c r="A99" i="18" s="1"/>
  <c r="J100" i="18"/>
  <c r="A100" i="18" s="1"/>
  <c r="J101" i="18"/>
  <c r="A101" i="18" s="1"/>
  <c r="J102" i="18"/>
  <c r="A102" i="18" s="1"/>
  <c r="J103" i="18"/>
  <c r="A103" i="18" s="1"/>
  <c r="J104" i="18"/>
  <c r="A104" i="18" s="1"/>
  <c r="J105" i="18"/>
  <c r="A105" i="18" s="1"/>
  <c r="J106" i="18"/>
  <c r="A106" i="18" s="1"/>
  <c r="J107" i="18"/>
  <c r="A107" i="18" s="1"/>
  <c r="J108" i="18"/>
  <c r="A108" i="18" s="1"/>
  <c r="J109" i="18"/>
  <c r="A109" i="18" s="1"/>
  <c r="J110" i="18"/>
  <c r="A110" i="18" s="1"/>
  <c r="J111" i="18"/>
  <c r="A111" i="18" s="1"/>
  <c r="J112" i="18"/>
  <c r="A112" i="18" s="1"/>
  <c r="J113" i="18"/>
  <c r="A113" i="18" s="1"/>
  <c r="J114" i="18"/>
  <c r="A114" i="18" s="1"/>
  <c r="J115" i="18"/>
  <c r="A115" i="18" s="1"/>
  <c r="J116" i="18"/>
  <c r="A116" i="18" s="1"/>
  <c r="J117" i="18"/>
  <c r="A117" i="18" s="1"/>
  <c r="J118" i="18"/>
  <c r="A118" i="18" s="1"/>
  <c r="J119" i="18"/>
  <c r="A119" i="18" s="1"/>
  <c r="J120" i="18"/>
  <c r="A120" i="18" s="1"/>
  <c r="J121" i="18"/>
  <c r="A121" i="18" s="1"/>
  <c r="J122" i="18"/>
  <c r="A122" i="18" s="1"/>
  <c r="J123" i="18"/>
  <c r="A123" i="18" s="1"/>
  <c r="J124" i="18"/>
  <c r="A124" i="18" s="1"/>
  <c r="J125" i="18"/>
  <c r="A125" i="18" s="1"/>
  <c r="J126" i="18"/>
  <c r="A126" i="18" s="1"/>
  <c r="J127" i="18"/>
  <c r="A127" i="18" s="1"/>
  <c r="J128" i="18"/>
  <c r="A128" i="18" s="1"/>
  <c r="J129" i="18"/>
  <c r="A129" i="18" s="1"/>
  <c r="J130" i="18"/>
  <c r="A130" i="18" s="1"/>
  <c r="J131" i="18"/>
  <c r="A131" i="18" s="1"/>
  <c r="J132" i="18"/>
  <c r="A132" i="18" s="1"/>
  <c r="J133" i="18"/>
  <c r="A133" i="18" s="1"/>
  <c r="J134" i="18"/>
  <c r="A134" i="18" s="1"/>
  <c r="J135" i="18"/>
  <c r="A135" i="18" s="1"/>
  <c r="J136" i="18"/>
  <c r="A136" i="18" s="1"/>
  <c r="J137" i="18"/>
  <c r="A137" i="18" s="1"/>
  <c r="J138" i="18"/>
  <c r="A138" i="18" s="1"/>
  <c r="J139" i="18"/>
  <c r="A139" i="18" s="1"/>
  <c r="J140" i="18"/>
  <c r="A140" i="18" s="1"/>
  <c r="J141" i="18"/>
  <c r="A141" i="18" s="1"/>
  <c r="J142" i="18"/>
  <c r="A142" i="18" s="1"/>
  <c r="J143" i="18"/>
  <c r="A143" i="18" s="1"/>
  <c r="J144" i="18"/>
  <c r="A144" i="18" s="1"/>
  <c r="J145" i="18"/>
  <c r="A145" i="18" s="1"/>
  <c r="J146" i="18"/>
  <c r="A146" i="18" s="1"/>
  <c r="J147" i="18"/>
  <c r="A147" i="18" s="1"/>
  <c r="J148" i="18"/>
  <c r="A148" i="18" s="1"/>
  <c r="J149" i="18"/>
  <c r="A149" i="18" s="1"/>
  <c r="J150" i="18"/>
  <c r="A150" i="18" s="1"/>
  <c r="J151" i="18"/>
  <c r="A151" i="18" s="1"/>
  <c r="J152" i="18"/>
  <c r="A152" i="18" s="1"/>
  <c r="J153" i="18"/>
  <c r="A153" i="18" s="1"/>
  <c r="J154" i="18"/>
  <c r="A154" i="18" s="1"/>
  <c r="J155" i="18"/>
  <c r="A155" i="18" s="1"/>
  <c r="J156" i="18"/>
  <c r="A156" i="18" s="1"/>
  <c r="J157" i="18"/>
  <c r="A157" i="18" s="1"/>
  <c r="J158" i="18"/>
  <c r="A158" i="18" s="1"/>
  <c r="J159" i="18"/>
  <c r="A159" i="18" s="1"/>
  <c r="J160" i="18"/>
  <c r="A160" i="18" s="1"/>
  <c r="J161" i="18"/>
  <c r="A161" i="18" s="1"/>
  <c r="J162" i="18"/>
  <c r="A162" i="18" s="1"/>
  <c r="J163" i="18"/>
  <c r="A163" i="18" s="1"/>
  <c r="J164" i="18"/>
  <c r="A164" i="18" s="1"/>
  <c r="J165" i="18"/>
  <c r="A165" i="18" s="1"/>
  <c r="J166" i="18"/>
  <c r="A166" i="18" s="1"/>
  <c r="J167" i="18"/>
  <c r="A167" i="18" s="1"/>
  <c r="J168" i="18"/>
  <c r="A168" i="18" s="1"/>
  <c r="J169" i="18"/>
  <c r="A169" i="18" s="1"/>
  <c r="J170" i="18"/>
  <c r="A170" i="18" s="1"/>
  <c r="J171" i="18"/>
  <c r="A171" i="18" s="1"/>
  <c r="J172" i="18"/>
  <c r="A172" i="18" s="1"/>
  <c r="J173" i="18"/>
  <c r="A173" i="18" s="1"/>
  <c r="J174" i="18"/>
  <c r="A174" i="18" s="1"/>
  <c r="J175" i="18"/>
  <c r="A175" i="18" s="1"/>
  <c r="J176" i="18"/>
  <c r="A176" i="18" s="1"/>
  <c r="J177" i="18"/>
  <c r="A177" i="18" s="1"/>
  <c r="J178" i="18"/>
  <c r="A178" i="18" s="1"/>
  <c r="J179" i="18"/>
  <c r="A179" i="18" s="1"/>
  <c r="J180" i="18"/>
  <c r="A180" i="18" s="1"/>
  <c r="J181" i="18"/>
  <c r="A181" i="18" s="1"/>
  <c r="J182" i="18"/>
  <c r="A182" i="18" s="1"/>
  <c r="J183" i="18"/>
  <c r="A183" i="18" s="1"/>
  <c r="J184" i="18"/>
  <c r="A184" i="18" s="1"/>
  <c r="J185" i="18"/>
  <c r="A185" i="18" s="1"/>
  <c r="J186" i="18"/>
  <c r="A186" i="18" s="1"/>
  <c r="J187" i="18"/>
  <c r="A187" i="18" s="1"/>
  <c r="J188" i="18"/>
  <c r="A188" i="18" s="1"/>
  <c r="J189" i="18"/>
  <c r="A189" i="18" s="1"/>
  <c r="J190" i="18"/>
  <c r="A190" i="18" s="1"/>
  <c r="J191" i="18"/>
  <c r="A191" i="18" s="1"/>
  <c r="J192" i="18"/>
  <c r="A192" i="18" s="1"/>
  <c r="J193" i="18"/>
  <c r="A193" i="18" s="1"/>
  <c r="J194" i="18"/>
  <c r="A194" i="18" s="1"/>
  <c r="J195" i="18"/>
  <c r="A195" i="18" s="1"/>
  <c r="J196" i="18"/>
  <c r="A196" i="18" s="1"/>
  <c r="J197" i="18"/>
  <c r="A197" i="18" s="1"/>
  <c r="J198" i="18"/>
  <c r="A198" i="18" s="1"/>
  <c r="J199" i="18"/>
  <c r="A199" i="18" s="1"/>
  <c r="J200" i="18"/>
  <c r="A200" i="18" s="1"/>
  <c r="J201" i="18"/>
  <c r="A201" i="18" s="1"/>
  <c r="J202" i="18"/>
  <c r="A202" i="18" s="1"/>
  <c r="J203" i="18"/>
  <c r="A203" i="18" s="1"/>
  <c r="J204" i="18"/>
  <c r="A204" i="18" s="1"/>
  <c r="J205" i="18"/>
  <c r="A205" i="18" s="1"/>
  <c r="J206" i="18"/>
  <c r="A206" i="18" s="1"/>
  <c r="J207" i="18"/>
  <c r="A207" i="18" s="1"/>
  <c r="J208" i="18"/>
  <c r="A208" i="18" s="1"/>
  <c r="J209" i="18"/>
  <c r="A209" i="18" s="1"/>
  <c r="J210" i="18"/>
  <c r="A210" i="18" s="1"/>
  <c r="J211" i="18"/>
  <c r="A211" i="18" s="1"/>
  <c r="J212" i="18"/>
  <c r="A212" i="18" s="1"/>
  <c r="J213" i="18"/>
  <c r="A213" i="18" s="1"/>
  <c r="J214" i="18"/>
  <c r="A214" i="18" s="1"/>
  <c r="J215" i="18"/>
  <c r="A215" i="18" s="1"/>
  <c r="J216" i="18"/>
  <c r="A216" i="18" s="1"/>
  <c r="J217" i="18"/>
  <c r="A217" i="18" s="1"/>
  <c r="J218" i="18"/>
  <c r="A218" i="18" s="1"/>
  <c r="J219" i="18"/>
  <c r="A219" i="18" s="1"/>
  <c r="J220" i="18"/>
  <c r="A220" i="18" s="1"/>
  <c r="J221" i="18"/>
  <c r="A221" i="18" s="1"/>
  <c r="J222" i="18"/>
  <c r="A222" i="18" s="1"/>
  <c r="J223" i="18"/>
  <c r="A223" i="18" s="1"/>
  <c r="J224" i="18"/>
  <c r="A224" i="18" s="1"/>
  <c r="J225" i="18"/>
  <c r="A225" i="18" s="1"/>
  <c r="J226" i="18"/>
  <c r="A226" i="18" s="1"/>
  <c r="J227" i="18"/>
  <c r="A227" i="18" s="1"/>
  <c r="J228" i="18"/>
  <c r="A228" i="18" s="1"/>
  <c r="J229" i="18"/>
  <c r="A229" i="18" s="1"/>
  <c r="J230" i="18"/>
  <c r="A230" i="18" s="1"/>
  <c r="J231" i="18"/>
  <c r="A231" i="18" s="1"/>
  <c r="J232" i="18"/>
  <c r="A232" i="18" s="1"/>
  <c r="J233" i="18"/>
  <c r="A233" i="18" s="1"/>
  <c r="J234" i="18"/>
  <c r="A234" i="18" s="1"/>
  <c r="J235" i="18"/>
  <c r="A235" i="18" s="1"/>
  <c r="J236" i="18"/>
  <c r="A236" i="18" s="1"/>
  <c r="J237" i="18"/>
  <c r="A237" i="18" s="1"/>
  <c r="J238" i="18"/>
  <c r="A238" i="18" s="1"/>
  <c r="J239" i="18"/>
  <c r="A239" i="18" s="1"/>
  <c r="J240" i="18"/>
  <c r="A240" i="18" s="1"/>
  <c r="J241" i="18"/>
  <c r="A241" i="18" s="1"/>
  <c r="J242" i="18"/>
  <c r="A242" i="18" s="1"/>
  <c r="J243" i="18"/>
  <c r="A243" i="18" s="1"/>
  <c r="J244" i="18"/>
  <c r="A244" i="18" s="1"/>
  <c r="J245" i="18"/>
  <c r="A245" i="18" s="1"/>
  <c r="J246" i="18"/>
  <c r="A246" i="18" s="1"/>
  <c r="J247" i="18"/>
  <c r="A247" i="18" s="1"/>
  <c r="J248" i="18"/>
  <c r="A248" i="18" s="1"/>
  <c r="J249" i="18"/>
  <c r="A249" i="18" s="1"/>
  <c r="J250" i="18"/>
  <c r="A250" i="18" s="1"/>
  <c r="J251" i="18"/>
  <c r="A251" i="18" s="1"/>
  <c r="J252" i="18"/>
  <c r="A252" i="18" s="1"/>
  <c r="J253" i="18"/>
  <c r="A253" i="18" s="1"/>
  <c r="J254" i="18"/>
  <c r="A254" i="18" s="1"/>
  <c r="J255" i="18"/>
  <c r="A255" i="18" s="1"/>
  <c r="J256" i="18"/>
  <c r="A256" i="18" s="1"/>
  <c r="J257" i="18"/>
  <c r="A257" i="18" s="1"/>
  <c r="J258" i="18"/>
  <c r="A258" i="18" s="1"/>
  <c r="J259" i="18"/>
  <c r="A259" i="18" s="1"/>
  <c r="J260" i="18"/>
  <c r="A260" i="18" s="1"/>
  <c r="J261" i="18"/>
  <c r="A261" i="18" s="1"/>
  <c r="J262" i="18"/>
  <c r="A262" i="18" s="1"/>
  <c r="J263" i="18"/>
  <c r="A263" i="18" s="1"/>
  <c r="J264" i="18"/>
  <c r="A264" i="18" s="1"/>
  <c r="J265" i="18"/>
  <c r="A265" i="18" s="1"/>
  <c r="J266" i="18"/>
  <c r="A266" i="18" s="1"/>
  <c r="J267" i="18"/>
  <c r="A267" i="18" s="1"/>
  <c r="J268" i="18"/>
  <c r="A268" i="18" s="1"/>
  <c r="J269" i="18"/>
  <c r="A269" i="18" s="1"/>
  <c r="J270" i="18"/>
  <c r="A270" i="18" s="1"/>
  <c r="J271" i="18"/>
  <c r="A271" i="18" s="1"/>
  <c r="J272" i="18"/>
  <c r="A272" i="18" s="1"/>
  <c r="J273" i="18"/>
  <c r="A273" i="18" s="1"/>
  <c r="J274" i="18"/>
  <c r="A274" i="18" s="1"/>
  <c r="J275" i="18"/>
  <c r="A275" i="18" s="1"/>
  <c r="J276" i="18"/>
  <c r="A276" i="18" s="1"/>
  <c r="J277" i="18"/>
  <c r="A277" i="18" s="1"/>
  <c r="J278" i="18"/>
  <c r="A278" i="18" s="1"/>
  <c r="J279" i="18"/>
  <c r="A279" i="18" s="1"/>
  <c r="J280" i="18"/>
  <c r="A280" i="18" s="1"/>
  <c r="J281" i="18"/>
  <c r="A281" i="18" s="1"/>
  <c r="J282" i="18"/>
  <c r="A282" i="18" s="1"/>
  <c r="J283" i="18"/>
  <c r="A283" i="18" s="1"/>
  <c r="J284" i="18"/>
  <c r="A284" i="18" s="1"/>
  <c r="J285" i="18"/>
  <c r="A285" i="18" s="1"/>
  <c r="J286" i="18"/>
  <c r="A286" i="18" s="1"/>
  <c r="J287" i="18"/>
  <c r="A287" i="18" s="1"/>
  <c r="J288" i="18"/>
  <c r="A288" i="18" s="1"/>
  <c r="J289" i="18"/>
  <c r="A289" i="18" s="1"/>
  <c r="J290" i="18"/>
  <c r="A290" i="18" s="1"/>
  <c r="J291" i="18"/>
  <c r="A291" i="18" s="1"/>
  <c r="J292" i="18"/>
  <c r="A292" i="18" s="1"/>
  <c r="J293" i="18"/>
  <c r="A293" i="18" s="1"/>
  <c r="J294" i="18"/>
  <c r="A294" i="18" s="1"/>
  <c r="J295" i="18"/>
  <c r="A295" i="18" s="1"/>
  <c r="J296" i="18"/>
  <c r="A296" i="18" s="1"/>
  <c r="J297" i="18"/>
  <c r="A297" i="18" s="1"/>
  <c r="J298" i="18"/>
  <c r="A298" i="18" s="1"/>
  <c r="J299" i="18"/>
  <c r="A299" i="18" s="1"/>
  <c r="J300" i="18"/>
  <c r="A300" i="18" s="1"/>
  <c r="J301" i="18"/>
  <c r="A301" i="18" s="1"/>
  <c r="J302" i="18"/>
  <c r="A302" i="18" s="1"/>
  <c r="J303" i="18"/>
  <c r="A303" i="18" s="1"/>
  <c r="J304" i="18"/>
  <c r="A304" i="18" s="1"/>
  <c r="J305" i="18"/>
  <c r="A305" i="18" s="1"/>
  <c r="J306" i="18"/>
  <c r="A306" i="18" s="1"/>
  <c r="J307" i="18"/>
  <c r="A307" i="18" s="1"/>
  <c r="J308" i="18"/>
  <c r="A308" i="18" s="1"/>
  <c r="J309" i="18"/>
  <c r="A309" i="18" s="1"/>
  <c r="J310" i="18"/>
  <c r="A310" i="18" s="1"/>
  <c r="J311" i="18"/>
  <c r="A311" i="18" s="1"/>
  <c r="J312" i="18"/>
  <c r="A312" i="18" s="1"/>
  <c r="J313" i="18"/>
  <c r="A313" i="18" s="1"/>
  <c r="J314" i="18"/>
  <c r="A314" i="18" s="1"/>
  <c r="J315" i="18"/>
  <c r="A315" i="18" s="1"/>
  <c r="J316" i="18"/>
  <c r="A316" i="18" s="1"/>
  <c r="J317" i="18"/>
  <c r="A317" i="18" s="1"/>
  <c r="J318" i="18"/>
  <c r="A318" i="18" s="1"/>
  <c r="J319" i="18"/>
  <c r="A319" i="18" s="1"/>
  <c r="J320" i="18"/>
  <c r="A320" i="18" s="1"/>
  <c r="J321" i="18"/>
  <c r="A321" i="18" s="1"/>
  <c r="J322" i="18"/>
  <c r="A322" i="18" s="1"/>
  <c r="J323" i="18"/>
  <c r="A323" i="18" s="1"/>
  <c r="J324" i="18"/>
  <c r="A324" i="18" s="1"/>
  <c r="J325" i="18"/>
  <c r="A325" i="18" s="1"/>
  <c r="J326" i="18"/>
  <c r="A326" i="18" s="1"/>
  <c r="J327" i="18"/>
  <c r="A327" i="18" s="1"/>
  <c r="J328" i="18"/>
  <c r="A328" i="18" s="1"/>
  <c r="J329" i="18"/>
  <c r="A329" i="18" s="1"/>
  <c r="J330" i="18"/>
  <c r="A330" i="18" s="1"/>
  <c r="J331" i="18"/>
  <c r="A331" i="18" s="1"/>
  <c r="J332" i="18"/>
  <c r="A332" i="18" s="1"/>
  <c r="J333" i="18"/>
  <c r="A333" i="18" s="1"/>
  <c r="J334" i="18"/>
  <c r="A334" i="18" s="1"/>
  <c r="J335" i="18"/>
  <c r="A335" i="18" s="1"/>
  <c r="J336" i="18"/>
  <c r="A336" i="18" s="1"/>
  <c r="J337" i="18"/>
  <c r="A337" i="18" s="1"/>
  <c r="J338" i="18"/>
  <c r="A338" i="18" s="1"/>
  <c r="J339" i="18"/>
  <c r="A339" i="18" s="1"/>
  <c r="J340" i="18"/>
  <c r="A340" i="18" s="1"/>
  <c r="J341" i="18"/>
  <c r="A341" i="18" s="1"/>
  <c r="J342" i="18"/>
  <c r="A342" i="18" s="1"/>
  <c r="J343" i="18"/>
  <c r="A343" i="18" s="1"/>
  <c r="J344" i="18"/>
  <c r="A344" i="18" s="1"/>
  <c r="J345" i="18"/>
  <c r="A345" i="18" s="1"/>
  <c r="J346" i="18"/>
  <c r="A346" i="18" s="1"/>
  <c r="J347" i="18"/>
  <c r="A347" i="18" s="1"/>
  <c r="J348" i="18"/>
  <c r="A348" i="18" s="1"/>
  <c r="J349" i="18"/>
  <c r="A349" i="18" s="1"/>
  <c r="J350" i="18"/>
  <c r="A350" i="18" s="1"/>
  <c r="J351" i="18"/>
  <c r="A351" i="18" s="1"/>
  <c r="J352" i="18"/>
  <c r="A352" i="18" s="1"/>
  <c r="J353" i="18"/>
  <c r="A353" i="18" s="1"/>
  <c r="J354" i="18"/>
  <c r="A354" i="18" s="1"/>
  <c r="J355" i="18"/>
  <c r="A355" i="18" s="1"/>
  <c r="J356" i="18"/>
  <c r="A356" i="18" s="1"/>
  <c r="J357" i="18"/>
  <c r="A357" i="18" s="1"/>
  <c r="J358" i="18"/>
  <c r="A358" i="18" s="1"/>
  <c r="J359" i="18"/>
  <c r="A359" i="18" s="1"/>
  <c r="J360" i="18"/>
  <c r="A360" i="18" s="1"/>
  <c r="J361" i="18"/>
  <c r="A361" i="18" s="1"/>
  <c r="J362" i="18"/>
  <c r="A362" i="18" s="1"/>
  <c r="J363" i="18"/>
  <c r="A363" i="18" s="1"/>
  <c r="J364" i="18"/>
  <c r="A364" i="18" s="1"/>
  <c r="J365" i="18"/>
  <c r="A365" i="18" s="1"/>
  <c r="J366" i="18"/>
  <c r="A366" i="18" s="1"/>
  <c r="J367" i="18"/>
  <c r="A367" i="18" s="1"/>
  <c r="J368" i="18"/>
  <c r="A368" i="18" s="1"/>
  <c r="J369" i="18"/>
  <c r="A369" i="18" s="1"/>
  <c r="J370" i="18"/>
  <c r="A370" i="18" s="1"/>
  <c r="J371" i="18"/>
  <c r="A371" i="18" s="1"/>
  <c r="J372" i="18"/>
  <c r="A372" i="18" s="1"/>
  <c r="J373" i="18"/>
  <c r="A373" i="18" s="1"/>
  <c r="J374" i="18"/>
  <c r="A374" i="18" s="1"/>
  <c r="J375" i="18"/>
  <c r="A375" i="18" s="1"/>
  <c r="J376" i="18"/>
  <c r="A376" i="18" s="1"/>
  <c r="J377" i="18"/>
  <c r="A377" i="18" s="1"/>
  <c r="J378" i="18"/>
  <c r="A378" i="18" s="1"/>
  <c r="J379" i="18"/>
  <c r="A379" i="18" s="1"/>
  <c r="J380" i="18"/>
  <c r="A380" i="18" s="1"/>
  <c r="J381" i="18"/>
  <c r="A381" i="18" s="1"/>
  <c r="J382" i="18"/>
  <c r="A382" i="18" s="1"/>
  <c r="J383" i="18"/>
  <c r="A383" i="18" s="1"/>
  <c r="J384" i="18"/>
  <c r="A384" i="18" s="1"/>
  <c r="J385" i="18"/>
  <c r="A385" i="18" s="1"/>
  <c r="J386" i="18"/>
  <c r="A386" i="18" s="1"/>
  <c r="J387" i="18"/>
  <c r="A387" i="18" s="1"/>
  <c r="J388" i="18"/>
  <c r="A388" i="18" s="1"/>
  <c r="J389" i="18"/>
  <c r="A389" i="18" s="1"/>
  <c r="J390" i="18"/>
  <c r="A390" i="18" s="1"/>
  <c r="J391" i="18"/>
  <c r="A391" i="18" s="1"/>
  <c r="J392" i="18"/>
  <c r="A392" i="18" s="1"/>
  <c r="J393" i="18"/>
  <c r="A393" i="18" s="1"/>
  <c r="J394" i="18"/>
  <c r="A394" i="18" s="1"/>
  <c r="J395" i="18"/>
  <c r="A395" i="18" s="1"/>
  <c r="J396" i="18"/>
  <c r="A396" i="18" s="1"/>
  <c r="J397" i="18"/>
  <c r="A397" i="18" s="1"/>
  <c r="J398" i="18"/>
  <c r="A398" i="18" s="1"/>
  <c r="J399" i="18"/>
  <c r="A399" i="18" s="1"/>
  <c r="J400" i="18"/>
  <c r="A400" i="18" s="1"/>
  <c r="J401" i="18"/>
  <c r="A401" i="18" s="1"/>
  <c r="J402" i="18"/>
  <c r="A402" i="18" s="1"/>
  <c r="J403" i="18"/>
  <c r="A403" i="18" s="1"/>
  <c r="J404" i="18"/>
  <c r="A404" i="18" s="1"/>
  <c r="J405" i="18"/>
  <c r="A405" i="18" s="1"/>
  <c r="J406" i="18"/>
  <c r="A406" i="18" s="1"/>
  <c r="J407" i="18"/>
  <c r="A407" i="18" s="1"/>
  <c r="J408" i="18"/>
  <c r="A408" i="18" s="1"/>
  <c r="J409" i="18"/>
  <c r="A409" i="18" s="1"/>
  <c r="J410" i="18"/>
  <c r="A410" i="18" s="1"/>
  <c r="J411" i="18"/>
  <c r="A411" i="18" s="1"/>
  <c r="J412" i="18"/>
  <c r="A412" i="18" s="1"/>
  <c r="J413" i="18"/>
  <c r="A413" i="18" s="1"/>
  <c r="J414" i="18"/>
  <c r="A414" i="18" s="1"/>
  <c r="J415" i="18"/>
  <c r="A415" i="18" s="1"/>
  <c r="J416" i="18"/>
  <c r="A416" i="18" s="1"/>
  <c r="J417" i="18"/>
  <c r="A417" i="18" s="1"/>
  <c r="J418" i="18"/>
  <c r="A418" i="18" s="1"/>
  <c r="J419" i="18"/>
  <c r="A419" i="18" s="1"/>
  <c r="J420" i="18"/>
  <c r="A420" i="18" s="1"/>
  <c r="J421" i="18"/>
  <c r="A421" i="18" s="1"/>
  <c r="J422" i="18"/>
  <c r="A422" i="18" s="1"/>
  <c r="J423" i="18"/>
  <c r="A423" i="18" s="1"/>
  <c r="J424" i="18"/>
  <c r="A424" i="18" s="1"/>
  <c r="J425" i="18"/>
  <c r="A425" i="18" s="1"/>
  <c r="J426" i="18"/>
  <c r="A426" i="18" s="1"/>
  <c r="J427" i="18"/>
  <c r="A427" i="18" s="1"/>
  <c r="J428" i="18"/>
  <c r="A428" i="18" s="1"/>
  <c r="J429" i="18"/>
  <c r="A429" i="18" s="1"/>
  <c r="J430" i="18"/>
  <c r="A430" i="18" s="1"/>
  <c r="J431" i="18"/>
  <c r="A431" i="18" s="1"/>
  <c r="J432" i="18"/>
  <c r="A432" i="18" s="1"/>
  <c r="J433" i="18"/>
  <c r="A433" i="18" s="1"/>
  <c r="J434" i="18"/>
  <c r="A434" i="18" s="1"/>
  <c r="J435" i="18"/>
  <c r="A435" i="18" s="1"/>
  <c r="J436" i="18"/>
  <c r="A436" i="18" s="1"/>
  <c r="J437" i="18"/>
  <c r="A437" i="18" s="1"/>
  <c r="J438" i="18"/>
  <c r="A438" i="18" s="1"/>
  <c r="J439" i="18"/>
  <c r="A439" i="18" s="1"/>
  <c r="J440" i="18"/>
  <c r="A440" i="18" s="1"/>
  <c r="J441" i="18"/>
  <c r="A441" i="18" s="1"/>
  <c r="J442" i="18"/>
  <c r="A442" i="18" s="1"/>
  <c r="J443" i="18"/>
  <c r="A443" i="18" s="1"/>
  <c r="J444" i="18"/>
  <c r="A444" i="18" s="1"/>
  <c r="J445" i="18"/>
  <c r="A445" i="18" s="1"/>
  <c r="J446" i="18"/>
  <c r="A446" i="18" s="1"/>
  <c r="J447" i="18"/>
  <c r="A447" i="18" s="1"/>
  <c r="J448" i="18"/>
  <c r="A448" i="18" s="1"/>
  <c r="J449" i="18"/>
  <c r="A449" i="18" s="1"/>
  <c r="J450" i="18"/>
  <c r="A450" i="18" s="1"/>
  <c r="J451" i="18"/>
  <c r="A451" i="18" s="1"/>
  <c r="J452" i="18"/>
  <c r="A452" i="18" s="1"/>
  <c r="J453" i="18"/>
  <c r="A453" i="18" s="1"/>
  <c r="J454" i="18"/>
  <c r="A454" i="18" s="1"/>
  <c r="J455" i="18"/>
  <c r="A455" i="18" s="1"/>
  <c r="J456" i="18"/>
  <c r="A456" i="18" s="1"/>
  <c r="J457" i="18"/>
  <c r="A457" i="18" s="1"/>
  <c r="J458" i="18"/>
  <c r="A458" i="18" s="1"/>
  <c r="J459" i="18"/>
  <c r="A459" i="18" s="1"/>
  <c r="J460" i="18"/>
  <c r="A460" i="18" s="1"/>
  <c r="J461" i="18"/>
  <c r="A461" i="18" s="1"/>
  <c r="J462" i="18"/>
  <c r="A462" i="18" s="1"/>
  <c r="J463" i="18"/>
  <c r="A463" i="18" s="1"/>
  <c r="J464" i="18"/>
  <c r="A464" i="18" s="1"/>
  <c r="J465" i="18"/>
  <c r="A465" i="18" s="1"/>
  <c r="J466" i="18"/>
  <c r="A466" i="18" s="1"/>
  <c r="J467" i="18"/>
  <c r="A467" i="18" s="1"/>
  <c r="J468" i="18"/>
  <c r="A468" i="18" s="1"/>
  <c r="J469" i="18"/>
  <c r="A469" i="18" s="1"/>
  <c r="J470" i="18"/>
  <c r="A470" i="18" s="1"/>
  <c r="J471" i="18"/>
  <c r="A471" i="18" s="1"/>
  <c r="J472" i="18"/>
  <c r="A472" i="18" s="1"/>
  <c r="J473" i="18"/>
  <c r="A473" i="18" s="1"/>
  <c r="J474" i="18"/>
  <c r="A474" i="18" s="1"/>
  <c r="J475" i="18"/>
  <c r="A475" i="18" s="1"/>
  <c r="J476" i="18"/>
  <c r="A476" i="18" s="1"/>
  <c r="J477" i="18"/>
  <c r="A477" i="18" s="1"/>
  <c r="J478" i="18"/>
  <c r="A478" i="18" s="1"/>
  <c r="J479" i="18"/>
  <c r="A479" i="18" s="1"/>
  <c r="J480" i="18"/>
  <c r="A480" i="18" s="1"/>
  <c r="J481" i="18"/>
  <c r="A481" i="18" s="1"/>
  <c r="J482" i="18"/>
  <c r="A482" i="18" s="1"/>
  <c r="J483" i="18"/>
  <c r="A483" i="18" s="1"/>
  <c r="J484" i="18"/>
  <c r="A484" i="18" s="1"/>
  <c r="J485" i="18"/>
  <c r="A485" i="18" s="1"/>
  <c r="J486" i="18"/>
  <c r="A486" i="18" s="1"/>
  <c r="J487" i="18"/>
  <c r="A487" i="18" s="1"/>
  <c r="J488" i="18"/>
  <c r="A488" i="18" s="1"/>
  <c r="J489" i="18"/>
  <c r="A489" i="18" s="1"/>
  <c r="J490" i="18"/>
  <c r="A490" i="18" s="1"/>
  <c r="J491" i="18"/>
  <c r="A491" i="18" s="1"/>
  <c r="J492" i="18"/>
  <c r="A492" i="18" s="1"/>
  <c r="J493" i="18"/>
  <c r="A493" i="18" s="1"/>
  <c r="J494" i="18"/>
  <c r="A494" i="18" s="1"/>
  <c r="J495" i="18"/>
  <c r="A495" i="18" s="1"/>
  <c r="J496" i="18"/>
  <c r="A496" i="18" s="1"/>
  <c r="J497" i="18"/>
  <c r="A497" i="18" s="1"/>
  <c r="J498" i="18"/>
  <c r="A498" i="18" s="1"/>
  <c r="J499" i="18"/>
  <c r="A499" i="18" s="1"/>
  <c r="J500" i="18"/>
  <c r="A500" i="18" s="1"/>
  <c r="J501" i="18"/>
  <c r="A501" i="18" s="1"/>
  <c r="J502" i="18"/>
  <c r="A502" i="18" s="1"/>
  <c r="J503" i="18"/>
  <c r="A503" i="18" s="1"/>
  <c r="J504" i="18"/>
  <c r="A504" i="18" s="1"/>
  <c r="J505" i="18"/>
  <c r="A505" i="18" s="1"/>
  <c r="J506" i="18"/>
  <c r="A506" i="18" s="1"/>
  <c r="J507" i="18"/>
  <c r="A507" i="18" s="1"/>
  <c r="J508" i="18"/>
  <c r="A508" i="18" s="1"/>
  <c r="J509" i="18"/>
  <c r="A509" i="18" s="1"/>
  <c r="J510" i="18"/>
  <c r="A510" i="18" s="1"/>
  <c r="J511" i="18"/>
  <c r="A511" i="18" s="1"/>
  <c r="J512" i="18"/>
  <c r="A512" i="18" s="1"/>
  <c r="J513" i="18"/>
  <c r="A513" i="18" s="1"/>
  <c r="J514" i="18"/>
  <c r="A514" i="18" s="1"/>
  <c r="J515" i="18"/>
  <c r="A515" i="18" s="1"/>
  <c r="J516" i="18"/>
  <c r="A516" i="18" s="1"/>
  <c r="J517" i="18"/>
  <c r="A517" i="18" s="1"/>
  <c r="J518" i="18"/>
  <c r="A518" i="18" s="1"/>
  <c r="J519" i="18"/>
  <c r="A519" i="18" s="1"/>
  <c r="J520" i="18"/>
  <c r="A520" i="18" s="1"/>
  <c r="J521" i="18"/>
  <c r="A521" i="18" s="1"/>
  <c r="J522" i="18"/>
  <c r="A522" i="18" s="1"/>
  <c r="J523" i="18"/>
  <c r="A523" i="18" s="1"/>
  <c r="J524" i="18"/>
  <c r="A524" i="18" s="1"/>
  <c r="J525" i="18"/>
  <c r="A525" i="18" s="1"/>
  <c r="J526" i="18"/>
  <c r="A526" i="18" s="1"/>
  <c r="J527" i="18"/>
  <c r="A527" i="18" s="1"/>
  <c r="J528" i="18"/>
  <c r="A528" i="18" s="1"/>
  <c r="J529" i="18"/>
  <c r="A529" i="18" s="1"/>
  <c r="J530" i="18"/>
  <c r="A530" i="18" s="1"/>
  <c r="J531" i="18"/>
  <c r="A531" i="18" s="1"/>
  <c r="J532" i="18"/>
  <c r="A532" i="18" s="1"/>
  <c r="J533" i="18"/>
  <c r="A533" i="18" s="1"/>
  <c r="J534" i="18"/>
  <c r="A534" i="18" s="1"/>
  <c r="J535" i="18"/>
  <c r="A535" i="18" s="1"/>
  <c r="J536" i="18"/>
  <c r="A536" i="18" s="1"/>
  <c r="J537" i="18"/>
  <c r="A537" i="18" s="1"/>
  <c r="J538" i="18"/>
  <c r="A538" i="18" s="1"/>
  <c r="J539" i="18"/>
  <c r="A539" i="18" s="1"/>
  <c r="J540" i="18"/>
  <c r="A540" i="18" s="1"/>
  <c r="J541" i="18"/>
  <c r="A541" i="18" s="1"/>
  <c r="J542" i="18"/>
  <c r="A542" i="18" s="1"/>
  <c r="J543" i="18"/>
  <c r="A543" i="18" s="1"/>
  <c r="J544" i="18"/>
  <c r="A544" i="18" s="1"/>
  <c r="J545" i="18"/>
  <c r="A545" i="18" s="1"/>
  <c r="J546" i="18"/>
  <c r="A546" i="18" s="1"/>
  <c r="J547" i="18"/>
  <c r="A547" i="18" s="1"/>
  <c r="J548" i="18"/>
  <c r="A548" i="18" s="1"/>
  <c r="J549" i="18"/>
  <c r="A549" i="18" s="1"/>
  <c r="J550" i="18"/>
  <c r="A550" i="18" s="1"/>
  <c r="J551" i="18"/>
  <c r="A551" i="18" s="1"/>
  <c r="J552" i="18"/>
  <c r="A552" i="18" s="1"/>
  <c r="J553" i="18"/>
  <c r="A553" i="18" s="1"/>
  <c r="J554" i="18"/>
  <c r="A554" i="18" s="1"/>
  <c r="J555" i="18"/>
  <c r="A555" i="18" s="1"/>
  <c r="J556" i="18"/>
  <c r="A556" i="18" s="1"/>
  <c r="J557" i="18"/>
  <c r="A557" i="18" s="1"/>
  <c r="J558" i="18"/>
  <c r="A558" i="18" s="1"/>
  <c r="J559" i="18"/>
  <c r="A559" i="18" s="1"/>
  <c r="J560" i="18"/>
  <c r="A560" i="18" s="1"/>
  <c r="J561" i="18"/>
  <c r="A561" i="18" s="1"/>
  <c r="J562" i="18"/>
  <c r="A562" i="18" s="1"/>
  <c r="J563" i="18"/>
  <c r="A563" i="18" s="1"/>
  <c r="J564" i="18"/>
  <c r="A564" i="18" s="1"/>
  <c r="J565" i="18"/>
  <c r="A565" i="18" s="1"/>
  <c r="J566" i="18"/>
  <c r="A566" i="18" s="1"/>
  <c r="J567" i="18"/>
  <c r="A567" i="18" s="1"/>
  <c r="J568" i="18"/>
  <c r="A568" i="18" s="1"/>
  <c r="J569" i="18"/>
  <c r="A569" i="18" s="1"/>
  <c r="J570" i="18"/>
  <c r="A570" i="18" s="1"/>
  <c r="J571" i="18"/>
  <c r="A571" i="18" s="1"/>
  <c r="J572" i="18"/>
  <c r="A572" i="18" s="1"/>
  <c r="J573" i="18"/>
  <c r="A573" i="18" s="1"/>
  <c r="J574" i="18"/>
  <c r="A574" i="18" s="1"/>
  <c r="J575" i="18"/>
  <c r="A575" i="18" s="1"/>
  <c r="J576" i="18"/>
  <c r="A576" i="18" s="1"/>
  <c r="J577" i="18"/>
  <c r="A577" i="18" s="1"/>
  <c r="J578" i="18"/>
  <c r="A578" i="18" s="1"/>
  <c r="J579" i="18"/>
  <c r="A579" i="18" s="1"/>
  <c r="J580" i="18"/>
  <c r="A580" i="18" s="1"/>
  <c r="J581" i="18"/>
  <c r="A581" i="18" s="1"/>
  <c r="J582" i="18"/>
  <c r="A582" i="18" s="1"/>
  <c r="J583" i="18"/>
  <c r="A583" i="18" s="1"/>
  <c r="J584" i="18"/>
  <c r="A584" i="18" s="1"/>
  <c r="J585" i="18"/>
  <c r="A585" i="18" s="1"/>
  <c r="J586" i="18"/>
  <c r="A586" i="18" s="1"/>
  <c r="J587" i="18"/>
  <c r="A587" i="18" s="1"/>
  <c r="J588" i="18"/>
  <c r="A588" i="18" s="1"/>
  <c r="J589" i="18"/>
  <c r="A589" i="18" s="1"/>
  <c r="J590" i="18"/>
  <c r="A590" i="18" s="1"/>
  <c r="J591" i="18"/>
  <c r="A591" i="18" s="1"/>
  <c r="J592" i="18"/>
  <c r="A592" i="18" s="1"/>
  <c r="J593" i="18"/>
  <c r="A593" i="18" s="1"/>
  <c r="J594" i="18"/>
  <c r="A594" i="18" s="1"/>
  <c r="J595" i="18"/>
  <c r="A595" i="18" s="1"/>
  <c r="J596" i="18"/>
  <c r="A596" i="18" s="1"/>
  <c r="J597" i="18"/>
  <c r="A597" i="18" s="1"/>
  <c r="J598" i="18"/>
  <c r="A598" i="18" s="1"/>
  <c r="J599" i="18"/>
  <c r="A599" i="18" s="1"/>
  <c r="J600" i="18"/>
  <c r="A600" i="18" s="1"/>
  <c r="J601" i="18"/>
  <c r="A601" i="18" s="1"/>
  <c r="J602" i="18"/>
  <c r="A602" i="18" s="1"/>
  <c r="J603" i="18"/>
  <c r="A603" i="18" s="1"/>
  <c r="J604" i="18"/>
  <c r="A604" i="18" s="1"/>
  <c r="J605" i="18"/>
  <c r="A605" i="18" s="1"/>
  <c r="J606" i="18"/>
  <c r="A606" i="18" s="1"/>
  <c r="J607" i="18"/>
  <c r="A607" i="18" s="1"/>
  <c r="J608" i="18"/>
  <c r="A608" i="18" s="1"/>
  <c r="J609" i="18"/>
  <c r="A609" i="18" s="1"/>
  <c r="J610" i="18"/>
  <c r="A610" i="18" s="1"/>
  <c r="J611" i="18"/>
  <c r="A611" i="18" s="1"/>
  <c r="J612" i="18"/>
  <c r="A612" i="18" s="1"/>
  <c r="J613" i="18"/>
  <c r="A613" i="18" s="1"/>
  <c r="J614" i="18"/>
  <c r="A614" i="18" s="1"/>
  <c r="J615" i="18"/>
  <c r="A615" i="18" s="1"/>
  <c r="J616" i="18"/>
  <c r="A616" i="18" s="1"/>
  <c r="J617" i="18"/>
  <c r="A617" i="18" s="1"/>
  <c r="J618" i="18"/>
  <c r="A618" i="18" s="1"/>
  <c r="J619" i="18"/>
  <c r="A619" i="18" s="1"/>
  <c r="J620" i="18"/>
  <c r="A620" i="18" s="1"/>
  <c r="J621" i="18"/>
  <c r="A621" i="18" s="1"/>
  <c r="J622" i="18"/>
  <c r="A622" i="18" s="1"/>
  <c r="J623" i="18"/>
  <c r="A623" i="18" s="1"/>
  <c r="J624" i="18"/>
  <c r="A624" i="18" s="1"/>
  <c r="J625" i="18"/>
  <c r="A625" i="18" s="1"/>
  <c r="J626" i="18"/>
  <c r="A626" i="18" s="1"/>
  <c r="J627" i="18"/>
  <c r="A627" i="18" s="1"/>
  <c r="J628" i="18"/>
  <c r="A628" i="18" s="1"/>
  <c r="J629" i="18"/>
  <c r="A629" i="18" s="1"/>
  <c r="J630" i="18"/>
  <c r="A630" i="18" s="1"/>
  <c r="J631" i="18"/>
  <c r="A631" i="18" s="1"/>
  <c r="J632" i="18"/>
  <c r="A632" i="18" s="1"/>
  <c r="J633" i="18"/>
  <c r="A633" i="18" s="1"/>
  <c r="J634" i="18"/>
  <c r="A634" i="18" s="1"/>
  <c r="J635" i="18"/>
  <c r="A635" i="18" s="1"/>
  <c r="J636" i="18"/>
  <c r="A636" i="18" s="1"/>
  <c r="J637" i="18"/>
  <c r="A637" i="18" s="1"/>
  <c r="J638" i="18"/>
  <c r="A638" i="18" s="1"/>
  <c r="J639" i="18"/>
  <c r="A639" i="18" s="1"/>
  <c r="J640" i="18"/>
  <c r="A640" i="18" s="1"/>
  <c r="J641" i="18"/>
  <c r="A641" i="18" s="1"/>
  <c r="J642" i="18"/>
  <c r="A642" i="18" s="1"/>
  <c r="J643" i="18"/>
  <c r="A643" i="18" s="1"/>
  <c r="J644" i="18"/>
  <c r="A644" i="18" s="1"/>
  <c r="J645" i="18"/>
  <c r="A645" i="18" s="1"/>
  <c r="J646" i="18"/>
  <c r="A646" i="18" s="1"/>
  <c r="J647" i="18"/>
  <c r="A647" i="18" s="1"/>
  <c r="J648" i="18"/>
  <c r="A648" i="18" s="1"/>
  <c r="J649" i="18"/>
  <c r="A649" i="18" s="1"/>
  <c r="J650" i="18"/>
  <c r="A650" i="18" s="1"/>
  <c r="J651" i="18"/>
  <c r="A651" i="18" s="1"/>
  <c r="J652" i="18"/>
  <c r="A652" i="18" s="1"/>
  <c r="J653" i="18"/>
  <c r="A653" i="18" s="1"/>
  <c r="J654" i="18"/>
  <c r="A654" i="18" s="1"/>
  <c r="J655" i="18"/>
  <c r="A655" i="18" s="1"/>
  <c r="J656" i="18"/>
  <c r="A656" i="18" s="1"/>
  <c r="J657" i="18"/>
  <c r="A657" i="18" s="1"/>
  <c r="J658" i="18"/>
  <c r="A658" i="18" s="1"/>
  <c r="J659" i="18"/>
  <c r="A659" i="18" s="1"/>
  <c r="J660" i="18"/>
  <c r="A660" i="18" s="1"/>
  <c r="J661" i="18"/>
  <c r="A661" i="18" s="1"/>
  <c r="J662" i="18"/>
  <c r="A662" i="18" s="1"/>
  <c r="J663" i="18"/>
  <c r="A663" i="18" s="1"/>
  <c r="J664" i="18"/>
  <c r="A664" i="18" s="1"/>
  <c r="J665" i="18"/>
  <c r="A665" i="18" s="1"/>
  <c r="J666" i="18"/>
  <c r="A666" i="18" s="1"/>
  <c r="J667" i="18"/>
  <c r="A667" i="18" s="1"/>
  <c r="J668" i="18"/>
  <c r="A668" i="18" s="1"/>
  <c r="J669" i="18"/>
  <c r="A669" i="18" s="1"/>
  <c r="J670" i="18"/>
  <c r="A670" i="18" s="1"/>
  <c r="J671" i="18"/>
  <c r="A671" i="18" s="1"/>
  <c r="J672" i="18"/>
  <c r="A672" i="18" s="1"/>
  <c r="J673" i="18"/>
  <c r="A673" i="18" s="1"/>
  <c r="J674" i="18"/>
  <c r="A674" i="18" s="1"/>
  <c r="J675" i="18"/>
  <c r="A675" i="18" s="1"/>
  <c r="J676" i="18"/>
  <c r="A676" i="18" s="1"/>
  <c r="J677" i="18"/>
  <c r="A677" i="18" s="1"/>
  <c r="J678" i="18"/>
  <c r="A678" i="18" s="1"/>
  <c r="J679" i="18"/>
  <c r="A679" i="18" s="1"/>
  <c r="J680" i="18"/>
  <c r="A680" i="18" s="1"/>
  <c r="J681" i="18"/>
  <c r="A681" i="18" s="1"/>
  <c r="J682" i="18"/>
  <c r="A682" i="18" s="1"/>
  <c r="J683" i="18"/>
  <c r="A683" i="18" s="1"/>
  <c r="J684" i="18"/>
  <c r="A684" i="18" s="1"/>
  <c r="J685" i="18"/>
  <c r="A685" i="18" s="1"/>
  <c r="J686" i="18"/>
  <c r="A686" i="18" s="1"/>
  <c r="J687" i="18"/>
  <c r="A687" i="18" s="1"/>
  <c r="J688" i="18"/>
  <c r="A688" i="18" s="1"/>
  <c r="J689" i="18"/>
  <c r="A689" i="18" s="1"/>
  <c r="J690" i="18"/>
  <c r="A690" i="18" s="1"/>
  <c r="J691" i="18"/>
  <c r="A691" i="18" s="1"/>
  <c r="J692" i="18"/>
  <c r="A692" i="18" s="1"/>
  <c r="J693" i="18"/>
  <c r="A693" i="18" s="1"/>
  <c r="J694" i="18"/>
  <c r="A694" i="18" s="1"/>
  <c r="J695" i="18"/>
  <c r="A695" i="18" s="1"/>
  <c r="J696" i="18"/>
  <c r="A696" i="18" s="1"/>
  <c r="J697" i="18"/>
  <c r="A697" i="18" s="1"/>
  <c r="J698" i="18"/>
  <c r="A698" i="18" s="1"/>
  <c r="J699" i="18"/>
  <c r="A699" i="18" s="1"/>
  <c r="J700" i="18"/>
  <c r="A700" i="18" s="1"/>
  <c r="J701" i="18"/>
  <c r="A701" i="18" s="1"/>
  <c r="J702" i="18"/>
  <c r="A702" i="18" s="1"/>
  <c r="J703" i="18"/>
  <c r="A703" i="18" s="1"/>
  <c r="J704" i="18"/>
  <c r="A704" i="18" s="1"/>
  <c r="J705" i="18"/>
  <c r="A705" i="18" s="1"/>
  <c r="J706" i="18"/>
  <c r="A706" i="18" s="1"/>
  <c r="J707" i="18"/>
  <c r="A707" i="18" s="1"/>
  <c r="J708" i="18"/>
  <c r="A708" i="18" s="1"/>
  <c r="J709" i="18"/>
  <c r="A709" i="18" s="1"/>
  <c r="J710" i="18"/>
  <c r="A710" i="18" s="1"/>
  <c r="J711" i="18"/>
  <c r="A711" i="18" s="1"/>
  <c r="J712" i="18"/>
  <c r="A712" i="18" s="1"/>
  <c r="J713" i="18"/>
  <c r="A713" i="18" s="1"/>
  <c r="J714" i="18"/>
  <c r="A714" i="18" s="1"/>
  <c r="J715" i="18"/>
  <c r="A715" i="18" s="1"/>
  <c r="J716" i="18"/>
  <c r="A716" i="18" s="1"/>
  <c r="J717" i="18"/>
  <c r="A717" i="18" s="1"/>
  <c r="J718" i="18"/>
  <c r="A718" i="18" s="1"/>
  <c r="J719" i="18"/>
  <c r="A719" i="18" s="1"/>
  <c r="J720" i="18"/>
  <c r="A720" i="18" s="1"/>
  <c r="J721" i="18"/>
  <c r="A721" i="18" s="1"/>
  <c r="J722" i="18"/>
  <c r="A722" i="18" s="1"/>
  <c r="J723" i="18"/>
  <c r="A723" i="18" s="1"/>
  <c r="J724" i="18"/>
  <c r="A724" i="18" s="1"/>
  <c r="J725" i="18"/>
  <c r="A725" i="18" s="1"/>
  <c r="J726" i="18"/>
  <c r="A726" i="18" s="1"/>
  <c r="J727" i="18"/>
  <c r="A727" i="18" s="1"/>
  <c r="J728" i="18"/>
  <c r="A728" i="18" s="1"/>
  <c r="J729" i="18"/>
  <c r="A729" i="18" s="1"/>
  <c r="J730" i="18"/>
  <c r="A730" i="18" s="1"/>
  <c r="J731" i="18"/>
  <c r="A731" i="18" s="1"/>
  <c r="J732" i="18"/>
  <c r="A732" i="18" s="1"/>
  <c r="J733" i="18"/>
  <c r="A733" i="18" s="1"/>
  <c r="J734" i="18"/>
  <c r="A734" i="18" s="1"/>
  <c r="J735" i="18"/>
  <c r="A735" i="18" s="1"/>
  <c r="J736" i="18"/>
  <c r="A736" i="18" s="1"/>
  <c r="J737" i="18"/>
  <c r="A737" i="18" s="1"/>
  <c r="J738" i="18"/>
  <c r="A738" i="18" s="1"/>
  <c r="J739" i="18"/>
  <c r="A739" i="18" s="1"/>
  <c r="J740" i="18"/>
  <c r="A740" i="18" s="1"/>
  <c r="J741" i="18"/>
  <c r="A741" i="18" s="1"/>
  <c r="J742" i="18"/>
  <c r="A742" i="18" s="1"/>
  <c r="J743" i="18"/>
  <c r="A743" i="18" s="1"/>
  <c r="J744" i="18"/>
  <c r="A744" i="18" s="1"/>
  <c r="J745" i="18"/>
  <c r="A745" i="18" s="1"/>
  <c r="J746" i="18"/>
  <c r="A746" i="18" s="1"/>
  <c r="J747" i="18"/>
  <c r="A747" i="18" s="1"/>
  <c r="J748" i="18"/>
  <c r="A748" i="18" s="1"/>
  <c r="J749" i="18"/>
  <c r="A749" i="18" s="1"/>
  <c r="J750" i="18"/>
  <c r="A750" i="18" s="1"/>
  <c r="J751" i="18"/>
  <c r="A751" i="18" s="1"/>
  <c r="J752" i="18"/>
  <c r="A752" i="18" s="1"/>
  <c r="J753" i="18"/>
  <c r="A753" i="18" s="1"/>
  <c r="J754" i="18"/>
  <c r="A754" i="18" s="1"/>
  <c r="J755" i="18"/>
  <c r="A755" i="18" s="1"/>
  <c r="J756" i="18"/>
  <c r="A756" i="18" s="1"/>
  <c r="J757" i="18"/>
  <c r="A757" i="18" s="1"/>
  <c r="J758" i="18"/>
  <c r="A758" i="18" s="1"/>
  <c r="J759" i="18"/>
  <c r="A759" i="18" s="1"/>
  <c r="J760" i="18"/>
  <c r="A760" i="18" s="1"/>
  <c r="J761" i="18"/>
  <c r="A761" i="18" s="1"/>
  <c r="J762" i="18"/>
  <c r="A762" i="18" s="1"/>
  <c r="J763" i="18"/>
  <c r="A763" i="18" s="1"/>
  <c r="J764" i="18"/>
  <c r="A764" i="18" s="1"/>
  <c r="J765" i="18"/>
  <c r="A765" i="18" s="1"/>
  <c r="J766" i="18"/>
  <c r="A766" i="18" s="1"/>
  <c r="J767" i="18"/>
  <c r="A767" i="18" s="1"/>
  <c r="J768" i="18"/>
  <c r="A768" i="18" s="1"/>
  <c r="J769" i="18"/>
  <c r="A769" i="18" s="1"/>
  <c r="J770" i="18"/>
  <c r="A770" i="18" s="1"/>
  <c r="J771" i="18"/>
  <c r="A771" i="18" s="1"/>
  <c r="J772" i="18"/>
  <c r="A772" i="18" s="1"/>
  <c r="J773" i="18"/>
  <c r="A773" i="18" s="1"/>
  <c r="J774" i="18"/>
  <c r="A774" i="18" s="1"/>
  <c r="J775" i="18"/>
  <c r="A775" i="18" s="1"/>
  <c r="J776" i="18"/>
  <c r="A776" i="18" s="1"/>
  <c r="J777" i="18"/>
  <c r="A777" i="18" s="1"/>
  <c r="J778" i="18"/>
  <c r="A778" i="18" s="1"/>
  <c r="J779" i="18"/>
  <c r="A779" i="18" s="1"/>
  <c r="J780" i="18"/>
  <c r="A780" i="18" s="1"/>
  <c r="J781" i="18"/>
  <c r="A781" i="18" s="1"/>
  <c r="J782" i="18"/>
  <c r="A782" i="18" s="1"/>
  <c r="J783" i="18"/>
  <c r="A783" i="18" s="1"/>
  <c r="J784" i="18"/>
  <c r="A784" i="18" s="1"/>
  <c r="J785" i="18"/>
  <c r="A785" i="18" s="1"/>
  <c r="J786" i="18"/>
  <c r="A786" i="18" s="1"/>
  <c r="J787" i="18"/>
  <c r="A787" i="18" s="1"/>
  <c r="J788" i="18"/>
  <c r="A788" i="18" s="1"/>
  <c r="J789" i="18"/>
  <c r="A789" i="18" s="1"/>
  <c r="J790" i="18"/>
  <c r="A790" i="18" s="1"/>
  <c r="J791" i="18"/>
  <c r="A791" i="18" s="1"/>
  <c r="J792" i="18"/>
  <c r="A792" i="18" s="1"/>
  <c r="J793" i="18"/>
  <c r="A793" i="18" s="1"/>
  <c r="J794" i="18"/>
  <c r="A794" i="18" s="1"/>
  <c r="J795" i="18"/>
  <c r="A795" i="18" s="1"/>
  <c r="J796" i="18"/>
  <c r="A796" i="18" s="1"/>
  <c r="J797" i="18"/>
  <c r="A797" i="18" s="1"/>
  <c r="J798" i="18"/>
  <c r="A798" i="18" s="1"/>
  <c r="J799" i="18"/>
  <c r="A799" i="18" s="1"/>
  <c r="J800" i="18"/>
  <c r="A800" i="18" s="1"/>
  <c r="J801" i="18"/>
  <c r="A801" i="18" s="1"/>
  <c r="J802" i="18"/>
  <c r="A802" i="18" s="1"/>
  <c r="J803" i="18"/>
  <c r="A803" i="18" s="1"/>
  <c r="J804" i="18"/>
  <c r="A804" i="18" s="1"/>
  <c r="J805" i="18"/>
  <c r="A805" i="18" s="1"/>
  <c r="J806" i="18"/>
  <c r="A806" i="18" s="1"/>
  <c r="J807" i="18"/>
  <c r="A807" i="18" s="1"/>
  <c r="J808" i="18"/>
  <c r="A808" i="18" s="1"/>
  <c r="J809" i="18"/>
  <c r="A809" i="18" s="1"/>
  <c r="J810" i="18"/>
  <c r="A810" i="18" s="1"/>
  <c r="J811" i="18"/>
  <c r="A811" i="18" s="1"/>
  <c r="J812" i="18"/>
  <c r="A812" i="18" s="1"/>
  <c r="J813" i="18"/>
  <c r="A813" i="18" s="1"/>
  <c r="J814" i="18"/>
  <c r="A814" i="18" s="1"/>
  <c r="J815" i="18"/>
  <c r="A815" i="18" s="1"/>
  <c r="J816" i="18"/>
  <c r="A816" i="18" s="1"/>
  <c r="J817" i="18"/>
  <c r="A817" i="18" s="1"/>
  <c r="J818" i="18"/>
  <c r="A818" i="18" s="1"/>
  <c r="J819" i="18"/>
  <c r="A819" i="18" s="1"/>
  <c r="J820" i="18"/>
  <c r="A820" i="18" s="1"/>
  <c r="J821" i="18"/>
  <c r="A821" i="18" s="1"/>
  <c r="J822" i="18"/>
  <c r="A822" i="18" s="1"/>
  <c r="J823" i="18"/>
  <c r="A823" i="18" s="1"/>
  <c r="J824" i="18"/>
  <c r="A824" i="18" s="1"/>
  <c r="J825" i="18"/>
  <c r="A825" i="18" s="1"/>
  <c r="J826" i="18"/>
  <c r="A826" i="18" s="1"/>
  <c r="J827" i="18"/>
  <c r="A827" i="18" s="1"/>
  <c r="J828" i="18"/>
  <c r="A828" i="18" s="1"/>
  <c r="J829" i="18"/>
  <c r="A829" i="18" s="1"/>
  <c r="J830" i="18"/>
  <c r="A830" i="18" s="1"/>
  <c r="J831" i="18"/>
  <c r="A831" i="18" s="1"/>
  <c r="J832" i="18"/>
  <c r="A832" i="18" s="1"/>
  <c r="J833" i="18"/>
  <c r="A833" i="18" s="1"/>
  <c r="J834" i="18"/>
  <c r="A834" i="18" s="1"/>
  <c r="J835" i="18"/>
  <c r="A835" i="18" s="1"/>
  <c r="J836" i="18"/>
  <c r="A836" i="18" s="1"/>
  <c r="J837" i="18"/>
  <c r="A837" i="18" s="1"/>
  <c r="J838" i="18"/>
  <c r="A838" i="18" s="1"/>
  <c r="J839" i="18"/>
  <c r="A839" i="18" s="1"/>
  <c r="J840" i="18"/>
  <c r="A840" i="18" s="1"/>
  <c r="J841" i="18"/>
  <c r="A841" i="18" s="1"/>
  <c r="J842" i="18"/>
  <c r="A842" i="18" s="1"/>
  <c r="J843" i="18"/>
  <c r="A843" i="18" s="1"/>
  <c r="J844" i="18"/>
  <c r="A844" i="18" s="1"/>
  <c r="J845" i="18"/>
  <c r="A845" i="18" s="1"/>
  <c r="J846" i="18"/>
  <c r="A846" i="18" s="1"/>
  <c r="J847" i="18"/>
  <c r="A847" i="18" s="1"/>
  <c r="J848" i="18"/>
  <c r="A848" i="18" s="1"/>
  <c r="J849" i="18"/>
  <c r="A849" i="18" s="1"/>
  <c r="J850" i="18"/>
  <c r="A850" i="18" s="1"/>
  <c r="J851" i="18"/>
  <c r="A851" i="18" s="1"/>
  <c r="J852" i="18"/>
  <c r="A852" i="18" s="1"/>
  <c r="J853" i="18"/>
  <c r="A853" i="18" s="1"/>
  <c r="J854" i="18"/>
  <c r="A854" i="18" s="1"/>
  <c r="J855" i="18"/>
  <c r="A855" i="18" s="1"/>
  <c r="J856" i="18"/>
  <c r="A856" i="18" s="1"/>
  <c r="J857" i="18"/>
  <c r="A857" i="18" s="1"/>
  <c r="J858" i="18"/>
  <c r="A858" i="18" s="1"/>
  <c r="J859" i="18"/>
  <c r="A859" i="18" s="1"/>
  <c r="J860" i="18"/>
  <c r="A860" i="18" s="1"/>
  <c r="J861" i="18"/>
  <c r="A861" i="18" s="1"/>
  <c r="J862" i="18"/>
  <c r="A862" i="18" s="1"/>
  <c r="J863" i="18"/>
  <c r="A863" i="18" s="1"/>
  <c r="J864" i="18"/>
  <c r="A864" i="18" s="1"/>
  <c r="J865" i="18"/>
  <c r="A865" i="18" s="1"/>
  <c r="J866" i="18"/>
  <c r="A866" i="18" s="1"/>
  <c r="J867" i="18"/>
  <c r="A867" i="18" s="1"/>
  <c r="J868" i="18"/>
  <c r="A868" i="18" s="1"/>
  <c r="J869" i="18"/>
  <c r="A869" i="18" s="1"/>
  <c r="J870" i="18"/>
  <c r="A870" i="18" s="1"/>
  <c r="J871" i="18"/>
  <c r="A871" i="18" s="1"/>
  <c r="J872" i="18"/>
  <c r="A872" i="18" s="1"/>
  <c r="J873" i="18"/>
  <c r="A873" i="18" s="1"/>
  <c r="J874" i="18"/>
  <c r="A874" i="18" s="1"/>
  <c r="J875" i="18"/>
  <c r="A875" i="18" s="1"/>
  <c r="J876" i="18"/>
  <c r="A876" i="18" s="1"/>
  <c r="J877" i="18"/>
  <c r="A877" i="18" s="1"/>
  <c r="J878" i="18"/>
  <c r="A878" i="18" s="1"/>
  <c r="J879" i="18"/>
  <c r="A879" i="18" s="1"/>
  <c r="J880" i="18"/>
  <c r="A880" i="18" s="1"/>
  <c r="J881" i="18"/>
  <c r="A881" i="18" s="1"/>
  <c r="J882" i="18"/>
  <c r="A882" i="18" s="1"/>
  <c r="J883" i="18"/>
  <c r="A883" i="18" s="1"/>
  <c r="J884" i="18"/>
  <c r="A884" i="18" s="1"/>
  <c r="J885" i="18"/>
  <c r="A885" i="18" s="1"/>
  <c r="J886" i="18"/>
  <c r="A886" i="18" s="1"/>
  <c r="J887" i="18"/>
  <c r="A887" i="18" s="1"/>
  <c r="J888" i="18"/>
  <c r="A888" i="18" s="1"/>
  <c r="J889" i="18"/>
  <c r="A889" i="18" s="1"/>
  <c r="J890" i="18"/>
  <c r="A890" i="18" s="1"/>
  <c r="J891" i="18"/>
  <c r="A891" i="18" s="1"/>
  <c r="J892" i="18"/>
  <c r="A892" i="18" s="1"/>
  <c r="J893" i="18"/>
  <c r="A893" i="18" s="1"/>
  <c r="J894" i="18"/>
  <c r="A894" i="18" s="1"/>
  <c r="J895" i="18"/>
  <c r="A895" i="18" s="1"/>
  <c r="J896" i="18"/>
  <c r="A896" i="18" s="1"/>
  <c r="J897" i="18"/>
  <c r="A897" i="18" s="1"/>
  <c r="J898" i="18"/>
  <c r="A898" i="18" s="1"/>
  <c r="J899" i="18"/>
  <c r="A899" i="18" s="1"/>
  <c r="J900" i="18"/>
  <c r="A900" i="18" s="1"/>
  <c r="J901" i="18"/>
  <c r="A901" i="18" s="1"/>
  <c r="J902" i="18"/>
  <c r="A902" i="18" s="1"/>
  <c r="J903" i="18"/>
  <c r="A903" i="18" s="1"/>
  <c r="J904" i="18"/>
  <c r="A904" i="18" s="1"/>
  <c r="J905" i="18"/>
  <c r="A905" i="18" s="1"/>
  <c r="J906" i="18"/>
  <c r="A906" i="18" s="1"/>
  <c r="J907" i="18"/>
  <c r="A907" i="18" s="1"/>
  <c r="J908" i="18"/>
  <c r="A908" i="18" s="1"/>
  <c r="J909" i="18"/>
  <c r="A909" i="18" s="1"/>
  <c r="J910" i="18"/>
  <c r="A910" i="18" s="1"/>
  <c r="J911" i="18"/>
  <c r="A911" i="18" s="1"/>
  <c r="J912" i="18"/>
  <c r="A912" i="18" s="1"/>
  <c r="J913" i="18"/>
  <c r="A913" i="18" s="1"/>
  <c r="J914" i="18"/>
  <c r="A914" i="18" s="1"/>
  <c r="J915" i="18"/>
  <c r="A915" i="18" s="1"/>
  <c r="J916" i="18"/>
  <c r="A916" i="18" s="1"/>
  <c r="J917" i="18"/>
  <c r="A917" i="18" s="1"/>
  <c r="J918" i="18"/>
  <c r="A918" i="18" s="1"/>
  <c r="J919" i="18"/>
  <c r="A919" i="18" s="1"/>
  <c r="J920" i="18"/>
  <c r="A920" i="18" s="1"/>
  <c r="J921" i="18"/>
  <c r="A921" i="18" s="1"/>
  <c r="J922" i="18"/>
  <c r="A922" i="18" s="1"/>
  <c r="J923" i="18"/>
  <c r="A923" i="18" s="1"/>
  <c r="J924" i="18"/>
  <c r="A924" i="18" s="1"/>
  <c r="J925" i="18"/>
  <c r="A925" i="18" s="1"/>
  <c r="J926" i="18"/>
  <c r="A926" i="18" s="1"/>
  <c r="J927" i="18"/>
  <c r="A927" i="18" s="1"/>
  <c r="J928" i="18"/>
  <c r="A928" i="18" s="1"/>
  <c r="J929" i="18"/>
  <c r="A929" i="18" s="1"/>
  <c r="J930" i="18"/>
  <c r="A930" i="18" s="1"/>
  <c r="J931" i="18"/>
  <c r="A931" i="18" s="1"/>
  <c r="J932" i="18"/>
  <c r="A932" i="18" s="1"/>
  <c r="J933" i="18"/>
  <c r="A933" i="18" s="1"/>
  <c r="J934" i="18"/>
  <c r="A934" i="18" s="1"/>
  <c r="J935" i="18"/>
  <c r="A935" i="18" s="1"/>
  <c r="J936" i="18"/>
  <c r="A936" i="18" s="1"/>
  <c r="J937" i="18"/>
  <c r="A937" i="18" s="1"/>
  <c r="J938" i="18"/>
  <c r="A938" i="18" s="1"/>
  <c r="J939" i="18"/>
  <c r="A939" i="18" s="1"/>
  <c r="J940" i="18"/>
  <c r="A940" i="18" s="1"/>
  <c r="J941" i="18"/>
  <c r="A941" i="18" s="1"/>
  <c r="J942" i="18"/>
  <c r="A942" i="18" s="1"/>
  <c r="J943" i="18"/>
  <c r="A943" i="18" s="1"/>
  <c r="J944" i="18"/>
  <c r="A944" i="18" s="1"/>
  <c r="J945" i="18"/>
  <c r="A945" i="18" s="1"/>
  <c r="J946" i="18"/>
  <c r="A946" i="18" s="1"/>
  <c r="J947" i="18"/>
  <c r="A947" i="18" s="1"/>
  <c r="J948" i="18"/>
  <c r="A948" i="18" s="1"/>
  <c r="J949" i="18"/>
  <c r="A949" i="18" s="1"/>
  <c r="J950" i="18"/>
  <c r="A950" i="18" s="1"/>
  <c r="J951" i="18"/>
  <c r="A951" i="18" s="1"/>
  <c r="J952" i="18"/>
  <c r="A952" i="18" s="1"/>
  <c r="J953" i="18"/>
  <c r="A953" i="18" s="1"/>
  <c r="J954" i="18"/>
  <c r="A954" i="18" s="1"/>
  <c r="J955" i="18"/>
  <c r="A955" i="18" s="1"/>
  <c r="J956" i="18"/>
  <c r="A956" i="18" s="1"/>
  <c r="J957" i="18"/>
  <c r="A957" i="18" s="1"/>
  <c r="J958" i="18"/>
  <c r="A958" i="18" s="1"/>
  <c r="J959" i="18"/>
  <c r="A959" i="18" s="1"/>
  <c r="J960" i="18"/>
  <c r="A960" i="18" s="1"/>
  <c r="J961" i="18"/>
  <c r="A961" i="18" s="1"/>
  <c r="J962" i="18"/>
  <c r="A962" i="18" s="1"/>
  <c r="J963" i="18"/>
  <c r="A963" i="18" s="1"/>
  <c r="J964" i="18"/>
  <c r="A964" i="18" s="1"/>
  <c r="J965" i="18"/>
  <c r="A965" i="18" s="1"/>
  <c r="J966" i="18"/>
  <c r="A966" i="18" s="1"/>
  <c r="J967" i="18"/>
  <c r="A967" i="18" s="1"/>
  <c r="J968" i="18"/>
  <c r="A968" i="18" s="1"/>
  <c r="J969" i="18"/>
  <c r="A969" i="18" s="1"/>
  <c r="J970" i="18"/>
  <c r="A970" i="18" s="1"/>
  <c r="J971" i="18"/>
  <c r="A971" i="18" s="1"/>
  <c r="J972" i="18"/>
  <c r="A972" i="18" s="1"/>
  <c r="J973" i="18"/>
  <c r="A973" i="18" s="1"/>
  <c r="J974" i="18"/>
  <c r="A974" i="18" s="1"/>
  <c r="J975" i="18"/>
  <c r="A975" i="18" s="1"/>
  <c r="J976" i="18"/>
  <c r="A976" i="18" s="1"/>
  <c r="J977" i="18"/>
  <c r="A977" i="18" s="1"/>
  <c r="J978" i="18"/>
  <c r="A978" i="18" s="1"/>
  <c r="J979" i="18"/>
  <c r="A979" i="18" s="1"/>
  <c r="J980" i="18"/>
  <c r="A980" i="18" s="1"/>
  <c r="J981" i="18"/>
  <c r="A981" i="18" s="1"/>
  <c r="J982" i="18"/>
  <c r="A982" i="18" s="1"/>
  <c r="J983" i="18"/>
  <c r="A983" i="18" s="1"/>
  <c r="J984" i="18"/>
  <c r="A984" i="18" s="1"/>
  <c r="J985" i="18"/>
  <c r="A985" i="18" s="1"/>
  <c r="J986" i="18"/>
  <c r="A986" i="18" s="1"/>
  <c r="J987" i="18"/>
  <c r="A987" i="18" s="1"/>
  <c r="J988" i="18"/>
  <c r="A988" i="18" s="1"/>
  <c r="J989" i="18"/>
  <c r="A989" i="18" s="1"/>
  <c r="J990" i="18"/>
  <c r="A990" i="18" s="1"/>
  <c r="J991" i="18"/>
  <c r="A991" i="18" s="1"/>
  <c r="J992" i="18"/>
  <c r="A992" i="18" s="1"/>
  <c r="J993" i="18"/>
  <c r="A993" i="18" s="1"/>
  <c r="J994" i="18"/>
  <c r="A994" i="18" s="1"/>
  <c r="J995" i="18"/>
  <c r="A995" i="18" s="1"/>
  <c r="J996" i="18"/>
  <c r="A996" i="18" s="1"/>
  <c r="J997" i="18"/>
  <c r="A997" i="18" s="1"/>
  <c r="J998" i="18"/>
  <c r="A998" i="18" s="1"/>
  <c r="J999" i="18"/>
  <c r="A999" i="18" s="1"/>
  <c r="J1000" i="18"/>
  <c r="A1000" i="18" s="1"/>
  <c r="J1001" i="18"/>
  <c r="A1001" i="18" s="1"/>
  <c r="J1002" i="18"/>
  <c r="A1002" i="18" s="1"/>
  <c r="J1003" i="18"/>
  <c r="A1003" i="18" s="1"/>
  <c r="J1004" i="18"/>
  <c r="A1004" i="18" s="1"/>
  <c r="J1005" i="18"/>
  <c r="A1005" i="18" s="1"/>
  <c r="J1006" i="18"/>
  <c r="A1006" i="18" s="1"/>
  <c r="J1007" i="18"/>
  <c r="A1007" i="18" s="1"/>
  <c r="J1008" i="18"/>
  <c r="A1008" i="18" s="1"/>
  <c r="J1009" i="18"/>
  <c r="A1009" i="18" s="1"/>
  <c r="J1010" i="18"/>
  <c r="A1010" i="18" s="1"/>
  <c r="J1011" i="18"/>
  <c r="A1011" i="18" s="1"/>
  <c r="J1012" i="18"/>
  <c r="A1012" i="18" s="1"/>
  <c r="J1013" i="18"/>
  <c r="A1013" i="18" s="1"/>
  <c r="J1014" i="18"/>
  <c r="A1014" i="18" s="1"/>
  <c r="J1015" i="18"/>
  <c r="A1015" i="18" s="1"/>
  <c r="J1016" i="18"/>
  <c r="A1016" i="18" s="1"/>
  <c r="J1017" i="18"/>
  <c r="A1017" i="18" s="1"/>
  <c r="J1018" i="18"/>
  <c r="A1018" i="18" s="1"/>
  <c r="J1019" i="18"/>
  <c r="A1019" i="18" s="1"/>
  <c r="J1020" i="18"/>
  <c r="A1020" i="18" s="1"/>
  <c r="J1021" i="18"/>
  <c r="A1021" i="18" s="1"/>
  <c r="J1022" i="18"/>
  <c r="A1022" i="18" s="1"/>
  <c r="J1023" i="18"/>
  <c r="A1023" i="18" s="1"/>
  <c r="J1024" i="18"/>
  <c r="A1024" i="18" s="1"/>
  <c r="J1025" i="18"/>
  <c r="A1025" i="18" s="1"/>
  <c r="J1026" i="18"/>
  <c r="A1026" i="18" s="1"/>
  <c r="J1027" i="18"/>
  <c r="A1027" i="18" s="1"/>
  <c r="J1028" i="18"/>
  <c r="A1028" i="18" s="1"/>
  <c r="J1029" i="18"/>
  <c r="A1029" i="18" s="1"/>
  <c r="J1030" i="18"/>
  <c r="A1030" i="18" s="1"/>
  <c r="J1031" i="18"/>
  <c r="A1031" i="18" s="1"/>
  <c r="J1032" i="18"/>
  <c r="A1032" i="18" s="1"/>
  <c r="J1033" i="18"/>
  <c r="A1033" i="18" s="1"/>
  <c r="J1034" i="18"/>
  <c r="A1034" i="18" s="1"/>
  <c r="J1035" i="18"/>
  <c r="A1035" i="18" s="1"/>
  <c r="J1036" i="18"/>
  <c r="A1036" i="18" s="1"/>
  <c r="J1037" i="18"/>
  <c r="A1037" i="18" s="1"/>
  <c r="J1038" i="18"/>
  <c r="A1038" i="18" s="1"/>
  <c r="J1039" i="18"/>
  <c r="A1039" i="18" s="1"/>
  <c r="J1040" i="18"/>
  <c r="A1040" i="18" s="1"/>
  <c r="J1041" i="18"/>
  <c r="A1041" i="18" s="1"/>
  <c r="J1042" i="18"/>
  <c r="A1042" i="18" s="1"/>
  <c r="J1043" i="18"/>
  <c r="A1043" i="18" s="1"/>
  <c r="J1044" i="18"/>
  <c r="A1044" i="18" s="1"/>
  <c r="J1045" i="18"/>
  <c r="A1045" i="18" s="1"/>
  <c r="J1046" i="18"/>
  <c r="A1046" i="18" s="1"/>
  <c r="J1047" i="18"/>
  <c r="A1047" i="18" s="1"/>
  <c r="J1048" i="18"/>
  <c r="A1048" i="18" s="1"/>
  <c r="J1049" i="18"/>
  <c r="A1049" i="18" s="1"/>
  <c r="J1050" i="18"/>
  <c r="A1050" i="18" s="1"/>
  <c r="J1051" i="18"/>
  <c r="A1051" i="18" s="1"/>
  <c r="J1052" i="18"/>
  <c r="A1052" i="18" s="1"/>
  <c r="J1053" i="18"/>
  <c r="A1053" i="18" s="1"/>
  <c r="J1054" i="18"/>
  <c r="A1054" i="18" s="1"/>
  <c r="J1055" i="18"/>
  <c r="A1055" i="18" s="1"/>
  <c r="J1056" i="18"/>
  <c r="A1056" i="18" s="1"/>
  <c r="J1057" i="18"/>
  <c r="A1057" i="18" s="1"/>
  <c r="J1058" i="18"/>
  <c r="A1058" i="18" s="1"/>
  <c r="J1059" i="18"/>
  <c r="A1059" i="18" s="1"/>
  <c r="J1060" i="18"/>
  <c r="A1060" i="18" s="1"/>
  <c r="J1061" i="18"/>
  <c r="A1061" i="18" s="1"/>
  <c r="J1062" i="18"/>
  <c r="A1062" i="18" s="1"/>
  <c r="J1063" i="18"/>
  <c r="A1063" i="18" s="1"/>
  <c r="J1064" i="18"/>
  <c r="A1064" i="18" s="1"/>
  <c r="J1065" i="18"/>
  <c r="A1065" i="18" s="1"/>
  <c r="J1066" i="18"/>
  <c r="A1066" i="18" s="1"/>
  <c r="J1067" i="18"/>
  <c r="A1067" i="18" s="1"/>
  <c r="J1068" i="18"/>
  <c r="A1068" i="18" s="1"/>
  <c r="J1069" i="18"/>
  <c r="A1069" i="18" s="1"/>
  <c r="J1070" i="18"/>
  <c r="A1070" i="18" s="1"/>
  <c r="J1071" i="18"/>
  <c r="A1071" i="18" s="1"/>
  <c r="J1072" i="18"/>
  <c r="A1072" i="18" s="1"/>
  <c r="J1073" i="18"/>
  <c r="A1073" i="18" s="1"/>
  <c r="J1074" i="18"/>
  <c r="A1074" i="18" s="1"/>
  <c r="J1075" i="18"/>
  <c r="A1075" i="18" s="1"/>
  <c r="J1076" i="18"/>
  <c r="A1076" i="18" s="1"/>
  <c r="J1077" i="18"/>
  <c r="A1077" i="18" s="1"/>
  <c r="J1078" i="18"/>
  <c r="A1078" i="18" s="1"/>
  <c r="J1079" i="18"/>
  <c r="A1079" i="18" s="1"/>
  <c r="J1080" i="18"/>
  <c r="A1080" i="18" s="1"/>
  <c r="J1081" i="18"/>
  <c r="A1081" i="18" s="1"/>
  <c r="J1082" i="18"/>
  <c r="A1082" i="18" s="1"/>
  <c r="J1083" i="18"/>
  <c r="A1083" i="18" s="1"/>
  <c r="J1084" i="18"/>
  <c r="A1084" i="18" s="1"/>
  <c r="J1085" i="18"/>
  <c r="A1085" i="18" s="1"/>
  <c r="J1086" i="18"/>
  <c r="A1086" i="18" s="1"/>
  <c r="J1087" i="18"/>
  <c r="A1087" i="18" s="1"/>
  <c r="J1088" i="18"/>
  <c r="A1088" i="18" s="1"/>
  <c r="J1089" i="18"/>
  <c r="A1089" i="18" s="1"/>
  <c r="J1090" i="18"/>
  <c r="A1090" i="18" s="1"/>
  <c r="J1091" i="18"/>
  <c r="A1091" i="18" s="1"/>
  <c r="J1092" i="18"/>
  <c r="A1092" i="18" s="1"/>
  <c r="J1093" i="18"/>
  <c r="A1093" i="18" s="1"/>
  <c r="J1094" i="18"/>
  <c r="A1094" i="18" s="1"/>
  <c r="J1095" i="18"/>
  <c r="A1095" i="18" s="1"/>
  <c r="J1096" i="18"/>
  <c r="A1096" i="18" s="1"/>
  <c r="J1097" i="18"/>
  <c r="A1097" i="18" s="1"/>
  <c r="J1098" i="18"/>
  <c r="A1098" i="18" s="1"/>
  <c r="J1099" i="18"/>
  <c r="A1099" i="18" s="1"/>
  <c r="J1100" i="18"/>
  <c r="A1100" i="18" s="1"/>
  <c r="J1101" i="18"/>
  <c r="A1101" i="18" s="1"/>
  <c r="J1102" i="18"/>
  <c r="A1102" i="18" s="1"/>
  <c r="J1103" i="18"/>
  <c r="A1103" i="18" s="1"/>
  <c r="J1104" i="18"/>
  <c r="A1104" i="18" s="1"/>
  <c r="J1105" i="18"/>
  <c r="A1105" i="18" s="1"/>
  <c r="J1106" i="18"/>
  <c r="A1106" i="18" s="1"/>
  <c r="J1107" i="18"/>
  <c r="A1107" i="18" s="1"/>
  <c r="J1108" i="18"/>
  <c r="A1108" i="18" s="1"/>
  <c r="J1109" i="18"/>
  <c r="A1109" i="18" s="1"/>
  <c r="J1110" i="18"/>
  <c r="A1110" i="18" s="1"/>
  <c r="J1111" i="18"/>
  <c r="A1111" i="18" s="1"/>
  <c r="J1112" i="18"/>
  <c r="A1112" i="18" s="1"/>
  <c r="J1113" i="18"/>
  <c r="A1113" i="18" s="1"/>
  <c r="J1114" i="18"/>
  <c r="A1114" i="18" s="1"/>
  <c r="J1115" i="18"/>
  <c r="A1115" i="18" s="1"/>
  <c r="J1116" i="18"/>
  <c r="A1116" i="18" s="1"/>
  <c r="J1117" i="18"/>
  <c r="A1117" i="18" s="1"/>
  <c r="J1118" i="18"/>
  <c r="A1118" i="18" s="1"/>
  <c r="J1119" i="18"/>
  <c r="A1119" i="18" s="1"/>
  <c r="J1120" i="18"/>
  <c r="A1120" i="18" s="1"/>
  <c r="J1121" i="18"/>
  <c r="A1121" i="18" s="1"/>
  <c r="J1122" i="18"/>
  <c r="A1122" i="18" s="1"/>
  <c r="J1123" i="18"/>
  <c r="A1123" i="18" s="1"/>
  <c r="J1124" i="18"/>
  <c r="A1124" i="18" s="1"/>
  <c r="J1125" i="18"/>
  <c r="A1125" i="18" s="1"/>
  <c r="J1126" i="18"/>
  <c r="A1126" i="18" s="1"/>
  <c r="J1127" i="18"/>
  <c r="A1127" i="18" s="1"/>
  <c r="J1128" i="18"/>
  <c r="A1128" i="18" s="1"/>
  <c r="J1129" i="18"/>
  <c r="A1129" i="18" s="1"/>
  <c r="J1130" i="18"/>
  <c r="A1130" i="18" s="1"/>
  <c r="J1131" i="18"/>
  <c r="A1131" i="18" s="1"/>
  <c r="J1132" i="18"/>
  <c r="A1132" i="18" s="1"/>
  <c r="J1133" i="18"/>
  <c r="A1133" i="18" s="1"/>
  <c r="J1134" i="18"/>
  <c r="A1134" i="18" s="1"/>
  <c r="J1135" i="18"/>
  <c r="A1135" i="18" s="1"/>
  <c r="J1136" i="18"/>
  <c r="A1136" i="18" s="1"/>
  <c r="J1137" i="18"/>
  <c r="A1137" i="18" s="1"/>
  <c r="J1138" i="18"/>
  <c r="A1138" i="18" s="1"/>
  <c r="J1139" i="18"/>
  <c r="A1139" i="18" s="1"/>
  <c r="J1140" i="18"/>
  <c r="A1140" i="18" s="1"/>
  <c r="J1141" i="18"/>
  <c r="A1141" i="18" s="1"/>
  <c r="J1142" i="18"/>
  <c r="A1142" i="18" s="1"/>
  <c r="J1143" i="18"/>
  <c r="A1143" i="18" s="1"/>
  <c r="J1144" i="18"/>
  <c r="A1144" i="18" s="1"/>
  <c r="J1145" i="18"/>
  <c r="A1145" i="18" s="1"/>
  <c r="J1146" i="18"/>
  <c r="A1146" i="18" s="1"/>
  <c r="J1147" i="18"/>
  <c r="A1147" i="18" s="1"/>
  <c r="J1148" i="18"/>
  <c r="A1148" i="18" s="1"/>
  <c r="J1149" i="18"/>
  <c r="A1149" i="18" s="1"/>
  <c r="J1150" i="18"/>
  <c r="A1150" i="18" s="1"/>
  <c r="J1151" i="18"/>
  <c r="A1151" i="18" s="1"/>
  <c r="J1152" i="18"/>
  <c r="A1152" i="18" s="1"/>
  <c r="J1153" i="18"/>
  <c r="A1153" i="18" s="1"/>
  <c r="J1154" i="18"/>
  <c r="A1154" i="18" s="1"/>
  <c r="J1155" i="18"/>
  <c r="A1155" i="18" s="1"/>
  <c r="J1156" i="18"/>
  <c r="A1156" i="18" s="1"/>
  <c r="J1157" i="18"/>
  <c r="A1157" i="18" s="1"/>
  <c r="J1158" i="18"/>
  <c r="A1158" i="18" s="1"/>
  <c r="J1159" i="18"/>
  <c r="A1159" i="18" s="1"/>
  <c r="J1160" i="18"/>
  <c r="A1160" i="18" s="1"/>
  <c r="J1161" i="18"/>
  <c r="A1161" i="18" s="1"/>
  <c r="J1162" i="18"/>
  <c r="A1162" i="18" s="1"/>
  <c r="J1163" i="18"/>
  <c r="A1163" i="18" s="1"/>
  <c r="J1164" i="18"/>
  <c r="A1164" i="18" s="1"/>
  <c r="J1165" i="18"/>
  <c r="A1165" i="18" s="1"/>
  <c r="J1166" i="18"/>
  <c r="A1166" i="18" s="1"/>
  <c r="J1167" i="18"/>
  <c r="A1167" i="18" s="1"/>
  <c r="J1168" i="18"/>
  <c r="A1168" i="18" s="1"/>
  <c r="J1169" i="18"/>
  <c r="A1169" i="18" s="1"/>
  <c r="J1170" i="18"/>
  <c r="A1170" i="18" s="1"/>
  <c r="J1171" i="18"/>
  <c r="A1171" i="18" s="1"/>
  <c r="J1172" i="18"/>
  <c r="A1172" i="18" s="1"/>
  <c r="J1173" i="18"/>
  <c r="A1173" i="18" s="1"/>
  <c r="J1174" i="18"/>
  <c r="A1174" i="18" s="1"/>
  <c r="J1175" i="18"/>
  <c r="A1175" i="18" s="1"/>
  <c r="J1176" i="18"/>
  <c r="A1176" i="18" s="1"/>
  <c r="J1177" i="18"/>
  <c r="A1177" i="18" s="1"/>
  <c r="J1178" i="18"/>
  <c r="A1178" i="18" s="1"/>
  <c r="J1179" i="18"/>
  <c r="A1179" i="18" s="1"/>
  <c r="J1180" i="18"/>
  <c r="A1180" i="18" s="1"/>
  <c r="J1181" i="18"/>
  <c r="A1181" i="18" s="1"/>
  <c r="J1182" i="18"/>
  <c r="A1182" i="18" s="1"/>
  <c r="J1183" i="18"/>
  <c r="A1183" i="18" s="1"/>
  <c r="J1184" i="18"/>
  <c r="A1184" i="18" s="1"/>
  <c r="J1185" i="18"/>
  <c r="A1185" i="18" s="1"/>
  <c r="J1186" i="18"/>
  <c r="A1186" i="18" s="1"/>
  <c r="J1187" i="18"/>
  <c r="A1187" i="18" s="1"/>
  <c r="J1188" i="18"/>
  <c r="A1188" i="18" s="1"/>
  <c r="J1189" i="18"/>
  <c r="A1189" i="18" s="1"/>
  <c r="J1190" i="18"/>
  <c r="A1190" i="18" s="1"/>
  <c r="J1191" i="18"/>
  <c r="A1191" i="18" s="1"/>
  <c r="J1192" i="18"/>
  <c r="A1192" i="18" s="1"/>
  <c r="J1193" i="18"/>
  <c r="A1193" i="18" s="1"/>
  <c r="J1194" i="18"/>
  <c r="A1194" i="18" s="1"/>
  <c r="J1195" i="18"/>
  <c r="A1195" i="18" s="1"/>
  <c r="J1196" i="18"/>
  <c r="A1196" i="18" s="1"/>
  <c r="J1197" i="18"/>
  <c r="A1197" i="18" s="1"/>
  <c r="J1198" i="18"/>
  <c r="A1198" i="18" s="1"/>
  <c r="J1199" i="18"/>
  <c r="A1199" i="18" s="1"/>
  <c r="J1200" i="18"/>
  <c r="A1200" i="18" s="1"/>
  <c r="J1201" i="18"/>
  <c r="A1201" i="18" s="1"/>
  <c r="J1202" i="18"/>
  <c r="A1202" i="18" s="1"/>
  <c r="J1203" i="18"/>
  <c r="A1203" i="18" s="1"/>
  <c r="J1204" i="18"/>
  <c r="A1204" i="18" s="1"/>
  <c r="J1205" i="18"/>
  <c r="A1205" i="18" s="1"/>
  <c r="J1206" i="18"/>
  <c r="A1206" i="18" s="1"/>
  <c r="J1207" i="18"/>
  <c r="A1207" i="18" s="1"/>
  <c r="J1208" i="18"/>
  <c r="A1208" i="18" s="1"/>
  <c r="J1209" i="18"/>
  <c r="A1209" i="18" s="1"/>
  <c r="J1210" i="18"/>
  <c r="A1210" i="18" s="1"/>
  <c r="J1211" i="18"/>
  <c r="A1211" i="18" s="1"/>
  <c r="J1212" i="18"/>
  <c r="A1212" i="18" s="1"/>
  <c r="J1213" i="18"/>
  <c r="A1213" i="18" s="1"/>
  <c r="J1214" i="18"/>
  <c r="A1214" i="18" s="1"/>
  <c r="J1215" i="18"/>
  <c r="A1215" i="18" s="1"/>
  <c r="J1216" i="18"/>
  <c r="A1216" i="18" s="1"/>
  <c r="J1217" i="18"/>
  <c r="A1217" i="18" s="1"/>
  <c r="J1218" i="18"/>
  <c r="A1218" i="18" s="1"/>
  <c r="J1219" i="18"/>
  <c r="A1219" i="18" s="1"/>
  <c r="J1220" i="18"/>
  <c r="A1220" i="18" s="1"/>
  <c r="J1221" i="18"/>
  <c r="A1221" i="18" s="1"/>
  <c r="J1222" i="18"/>
  <c r="A1222" i="18" s="1"/>
  <c r="J1223" i="18"/>
  <c r="A1223" i="18" s="1"/>
  <c r="J1224" i="18"/>
  <c r="A1224" i="18" s="1"/>
  <c r="J1225" i="18"/>
  <c r="A1225" i="18" s="1"/>
  <c r="J1226" i="18"/>
  <c r="A1226" i="18" s="1"/>
  <c r="J1227" i="18"/>
  <c r="A1227" i="18" s="1"/>
  <c r="J1228" i="18"/>
  <c r="A1228" i="18" s="1"/>
  <c r="J1229" i="18"/>
  <c r="A1229" i="18" s="1"/>
  <c r="J1230" i="18"/>
  <c r="A1230" i="18" s="1"/>
  <c r="J1231" i="18"/>
  <c r="A1231" i="18" s="1"/>
  <c r="J1232" i="18"/>
  <c r="A1232" i="18" s="1"/>
  <c r="J1233" i="18"/>
  <c r="A1233" i="18" s="1"/>
  <c r="J1234" i="18"/>
  <c r="A1234" i="18" s="1"/>
  <c r="J1235" i="18"/>
  <c r="A1235" i="18" s="1"/>
  <c r="J1236" i="18"/>
  <c r="A1236" i="18" s="1"/>
  <c r="J1237" i="18"/>
  <c r="A1237" i="18" s="1"/>
  <c r="J1238" i="18"/>
  <c r="A1238" i="18" s="1"/>
  <c r="J1239" i="18"/>
  <c r="A1239" i="18" s="1"/>
  <c r="J1240" i="18"/>
  <c r="A1240" i="18" s="1"/>
  <c r="J1241" i="18"/>
  <c r="A1241" i="18" s="1"/>
  <c r="J1242" i="18"/>
  <c r="A1242" i="18" s="1"/>
  <c r="J1243" i="18"/>
  <c r="A1243" i="18" s="1"/>
  <c r="J1244" i="18"/>
  <c r="A1244" i="18" s="1"/>
  <c r="J1245" i="18"/>
  <c r="A1245" i="18" s="1"/>
  <c r="J1246" i="18"/>
  <c r="A1246" i="18" s="1"/>
  <c r="J1247" i="18"/>
  <c r="A1247" i="18" s="1"/>
  <c r="J1248" i="18"/>
  <c r="A1248" i="18" s="1"/>
  <c r="J1249" i="18"/>
  <c r="A1249" i="18" s="1"/>
  <c r="J1250" i="18"/>
  <c r="A1250" i="18" s="1"/>
  <c r="J1251" i="18"/>
  <c r="A1251" i="18" s="1"/>
  <c r="J1252" i="18"/>
  <c r="A1252" i="18" s="1"/>
  <c r="J1253" i="18"/>
  <c r="A1253" i="18" s="1"/>
  <c r="J1254" i="18"/>
  <c r="A1254" i="18" s="1"/>
  <c r="J1255" i="18"/>
  <c r="A1255" i="18" s="1"/>
  <c r="J1256" i="18"/>
  <c r="A1256" i="18" s="1"/>
  <c r="J1257" i="18"/>
  <c r="A1257" i="18" s="1"/>
  <c r="J1258" i="18"/>
  <c r="A1258" i="18" s="1"/>
  <c r="J1259" i="18"/>
  <c r="A1259" i="18" s="1"/>
  <c r="J1260" i="18"/>
  <c r="A1260" i="18" s="1"/>
  <c r="J1261" i="18"/>
  <c r="A1261" i="18" s="1"/>
  <c r="J1262" i="18"/>
  <c r="A1262" i="18" s="1"/>
  <c r="J1263" i="18"/>
  <c r="A1263" i="18" s="1"/>
  <c r="J1264" i="18"/>
  <c r="A1264" i="18" s="1"/>
  <c r="J1265" i="18"/>
  <c r="A1265" i="18" s="1"/>
  <c r="J1266" i="18"/>
  <c r="A1266" i="18" s="1"/>
  <c r="J1267" i="18"/>
  <c r="A1267" i="18" s="1"/>
  <c r="J1268" i="18"/>
  <c r="A1268" i="18" s="1"/>
  <c r="J1269" i="18"/>
  <c r="A1269" i="18" s="1"/>
  <c r="J1270" i="18"/>
  <c r="A1270" i="18" s="1"/>
  <c r="J1271" i="18"/>
  <c r="A1271" i="18" s="1"/>
  <c r="J1272" i="18"/>
  <c r="A1272" i="18" s="1"/>
  <c r="J1273" i="18"/>
  <c r="A1273" i="18" s="1"/>
  <c r="J1274" i="18"/>
  <c r="A1274" i="18" s="1"/>
  <c r="J1275" i="18"/>
  <c r="A1275" i="18" s="1"/>
  <c r="J1276" i="18"/>
  <c r="A1276" i="18" s="1"/>
  <c r="J1277" i="18"/>
  <c r="A1277" i="18" s="1"/>
  <c r="J1278" i="18"/>
  <c r="A1278" i="18" s="1"/>
  <c r="J1279" i="18"/>
  <c r="A1279" i="18" s="1"/>
  <c r="J1280" i="18"/>
  <c r="A1280" i="18" s="1"/>
  <c r="J1281" i="18"/>
  <c r="A1281" i="18" s="1"/>
  <c r="J1282" i="18"/>
  <c r="A1282" i="18" s="1"/>
  <c r="J1283" i="18"/>
  <c r="A1283" i="18" s="1"/>
  <c r="J1284" i="18"/>
  <c r="A1284" i="18" s="1"/>
  <c r="J1285" i="18"/>
  <c r="A1285" i="18" s="1"/>
  <c r="J1286" i="18"/>
  <c r="A1286" i="18" s="1"/>
  <c r="J1287" i="18"/>
  <c r="A1287" i="18" s="1"/>
  <c r="J1288" i="18"/>
  <c r="A1288" i="18" s="1"/>
  <c r="J1289" i="18"/>
  <c r="A1289" i="18" s="1"/>
  <c r="J1290" i="18"/>
  <c r="A1290" i="18" s="1"/>
  <c r="J1291" i="18"/>
  <c r="A1291" i="18" s="1"/>
  <c r="J1292" i="18"/>
  <c r="A1292" i="18" s="1"/>
  <c r="J1293" i="18"/>
  <c r="A1293" i="18" s="1"/>
  <c r="J1294" i="18"/>
  <c r="A1294" i="18" s="1"/>
  <c r="J1295" i="18"/>
  <c r="A1295" i="18" s="1"/>
  <c r="J1296" i="18"/>
  <c r="A1296" i="18" s="1"/>
  <c r="J1297" i="18"/>
  <c r="A1297" i="18" s="1"/>
  <c r="J1298" i="18"/>
  <c r="A1298" i="18" s="1"/>
  <c r="J1299" i="18"/>
  <c r="A1299" i="18" s="1"/>
  <c r="J1300" i="18"/>
  <c r="A1300" i="18" s="1"/>
  <c r="J1301" i="18"/>
  <c r="A1301" i="18" s="1"/>
  <c r="J1302" i="18"/>
  <c r="A1302" i="18" s="1"/>
  <c r="J1303" i="18"/>
  <c r="A1303" i="18" s="1"/>
  <c r="J1304" i="18"/>
  <c r="A1304" i="18" s="1"/>
  <c r="J1305" i="18"/>
  <c r="A1305" i="18" s="1"/>
  <c r="J1306" i="18"/>
  <c r="A1306" i="18" s="1"/>
  <c r="J1307" i="18"/>
  <c r="A1307" i="18" s="1"/>
  <c r="J1308" i="18"/>
  <c r="A1308" i="18" s="1"/>
  <c r="J1309" i="18"/>
  <c r="A1309" i="18" s="1"/>
  <c r="J1310" i="18"/>
  <c r="A1310" i="18" s="1"/>
  <c r="J1311" i="18"/>
  <c r="A1311" i="18" s="1"/>
  <c r="J1312" i="18"/>
  <c r="A1312" i="18" s="1"/>
  <c r="J1313" i="18"/>
  <c r="A1313" i="18" s="1"/>
  <c r="J1314" i="18"/>
  <c r="A1314" i="18" s="1"/>
  <c r="J1315" i="18"/>
  <c r="A1315" i="18" s="1"/>
  <c r="J1316" i="18"/>
  <c r="A1316" i="18" s="1"/>
  <c r="J1317" i="18"/>
  <c r="A1317" i="18" s="1"/>
  <c r="J1318" i="18"/>
  <c r="A1318" i="18" s="1"/>
  <c r="J1319" i="18"/>
  <c r="A1319" i="18" s="1"/>
  <c r="J1320" i="18"/>
  <c r="A1320" i="18" s="1"/>
  <c r="J1321" i="18"/>
  <c r="A1321" i="18" s="1"/>
  <c r="J1322" i="18"/>
  <c r="A1322" i="18" s="1"/>
  <c r="J1323" i="18"/>
  <c r="A1323" i="18" s="1"/>
  <c r="J1324" i="18"/>
  <c r="A1324" i="18" s="1"/>
  <c r="J1325" i="18"/>
  <c r="A1325" i="18" s="1"/>
  <c r="J1326" i="18"/>
  <c r="A1326" i="18" s="1"/>
  <c r="J1327" i="18"/>
  <c r="A1327" i="18" s="1"/>
  <c r="J1328" i="18"/>
  <c r="A1328" i="18" s="1"/>
  <c r="J1329" i="18"/>
  <c r="A1329" i="18" s="1"/>
  <c r="J1330" i="18"/>
  <c r="A1330" i="18" s="1"/>
  <c r="J1331" i="18"/>
  <c r="A1331" i="18" s="1"/>
  <c r="J1332" i="18"/>
  <c r="A1332" i="18" s="1"/>
  <c r="J1333" i="18"/>
  <c r="A1333" i="18" s="1"/>
  <c r="J1334" i="18"/>
  <c r="A1334" i="18" s="1"/>
  <c r="J1335" i="18"/>
  <c r="A1335" i="18" s="1"/>
  <c r="J1336" i="18"/>
  <c r="A1336" i="18" s="1"/>
  <c r="J1337" i="18"/>
  <c r="A1337" i="18" s="1"/>
  <c r="J1338" i="18"/>
  <c r="A1338" i="18" s="1"/>
  <c r="J1339" i="18"/>
  <c r="A1339" i="18" s="1"/>
  <c r="J1340" i="18"/>
  <c r="A1340" i="18" s="1"/>
  <c r="J1341" i="18"/>
  <c r="A1341" i="18" s="1"/>
  <c r="J1342" i="18"/>
  <c r="A1342" i="18" s="1"/>
  <c r="J1343" i="18"/>
  <c r="A1343" i="18" s="1"/>
  <c r="J1344" i="18"/>
  <c r="A1344" i="18" s="1"/>
  <c r="J1345" i="18"/>
  <c r="A1345" i="18" s="1"/>
  <c r="J1346" i="18"/>
  <c r="A1346" i="18" s="1"/>
  <c r="J1347" i="18"/>
  <c r="A1347" i="18" s="1"/>
  <c r="J1348" i="18"/>
  <c r="A1348" i="18" s="1"/>
  <c r="J1349" i="18"/>
  <c r="A1349" i="18" s="1"/>
  <c r="J1350" i="18"/>
  <c r="A1350" i="18" s="1"/>
  <c r="J1351" i="18"/>
  <c r="A1351" i="18" s="1"/>
  <c r="J1352" i="18"/>
  <c r="A1352" i="18" s="1"/>
  <c r="J1353" i="18"/>
  <c r="A1353" i="18" s="1"/>
  <c r="J1354" i="18"/>
  <c r="A1354" i="18" s="1"/>
  <c r="J1355" i="18"/>
  <c r="A1355" i="18" s="1"/>
  <c r="J1356" i="18"/>
  <c r="A1356" i="18" s="1"/>
  <c r="J1357" i="18"/>
  <c r="A1357" i="18" s="1"/>
  <c r="J1358" i="18"/>
  <c r="A1358" i="18" s="1"/>
  <c r="J1359" i="18"/>
  <c r="A1359" i="18" s="1"/>
  <c r="J1360" i="18"/>
  <c r="A1360" i="18" s="1"/>
  <c r="J1361" i="18"/>
  <c r="A1361" i="18" s="1"/>
  <c r="J1362" i="18"/>
  <c r="A1362" i="18" s="1"/>
  <c r="J1363" i="18"/>
  <c r="A1363" i="18" s="1"/>
  <c r="J1364" i="18"/>
  <c r="A1364" i="18" s="1"/>
  <c r="J1365" i="18"/>
  <c r="A1365" i="18" s="1"/>
  <c r="J1366" i="18"/>
  <c r="A1366" i="18" s="1"/>
  <c r="J1367" i="18"/>
  <c r="A1367" i="18" s="1"/>
  <c r="J1368" i="18"/>
  <c r="A1368" i="18" s="1"/>
  <c r="J1369" i="18"/>
  <c r="A1369" i="18" s="1"/>
  <c r="J1370" i="18"/>
  <c r="A1370" i="18" s="1"/>
  <c r="J1371" i="18"/>
  <c r="A1371" i="18" s="1"/>
  <c r="J1372" i="18"/>
  <c r="A1372" i="18" s="1"/>
  <c r="J1373" i="18"/>
  <c r="A1373" i="18" s="1"/>
  <c r="J1374" i="18"/>
  <c r="A1374" i="18" s="1"/>
  <c r="J1375" i="18"/>
  <c r="A1375" i="18" s="1"/>
  <c r="J1376" i="18"/>
  <c r="A1376" i="18" s="1"/>
  <c r="J1377" i="18"/>
  <c r="A1377" i="18" s="1"/>
  <c r="J1378" i="18"/>
  <c r="A1378" i="18" s="1"/>
  <c r="J1379" i="18"/>
  <c r="A1379" i="18" s="1"/>
  <c r="J1380" i="18"/>
  <c r="A1380" i="18" s="1"/>
  <c r="J1381" i="18"/>
  <c r="A1381" i="18" s="1"/>
  <c r="J1382" i="18"/>
  <c r="A1382" i="18" s="1"/>
  <c r="J1383" i="18"/>
  <c r="A1383" i="18" s="1"/>
  <c r="J1384" i="18"/>
  <c r="A1384" i="18" s="1"/>
  <c r="J1385" i="18"/>
  <c r="A1385" i="18" s="1"/>
  <c r="J1386" i="18"/>
  <c r="A1386" i="18" s="1"/>
  <c r="J1387" i="18"/>
  <c r="A1387" i="18" s="1"/>
  <c r="J1388" i="18"/>
  <c r="A1388" i="18" s="1"/>
  <c r="J1389" i="18"/>
  <c r="A1389" i="18" s="1"/>
  <c r="J1390" i="18"/>
  <c r="A1390" i="18" s="1"/>
  <c r="J1391" i="18"/>
  <c r="A1391" i="18" s="1"/>
  <c r="J1392" i="18"/>
  <c r="A1392" i="18" s="1"/>
  <c r="J1393" i="18"/>
  <c r="A1393" i="18" s="1"/>
  <c r="J1394" i="18"/>
  <c r="A1394" i="18" s="1"/>
  <c r="J1395" i="18"/>
  <c r="A1395" i="18" s="1"/>
  <c r="J1396" i="18"/>
  <c r="A1396" i="18" s="1"/>
  <c r="J1397" i="18"/>
  <c r="A1397" i="18" s="1"/>
  <c r="J1398" i="18"/>
  <c r="A1398" i="18" s="1"/>
  <c r="J1399" i="18"/>
  <c r="A1399" i="18" s="1"/>
  <c r="J1400" i="18"/>
  <c r="A1400" i="18" s="1"/>
  <c r="J1401" i="18"/>
  <c r="A1401" i="18" s="1"/>
  <c r="J1402" i="18"/>
  <c r="A1402" i="18" s="1"/>
  <c r="J1403" i="18"/>
  <c r="A1403" i="18" s="1"/>
  <c r="J1404" i="18"/>
  <c r="A1404" i="18" s="1"/>
  <c r="J1405" i="18"/>
  <c r="A1405" i="18" s="1"/>
  <c r="J1406" i="18"/>
  <c r="A1406" i="18" s="1"/>
  <c r="J1407" i="18"/>
  <c r="A1407" i="18" s="1"/>
  <c r="J1408" i="18"/>
  <c r="A1408" i="18" s="1"/>
  <c r="J1409" i="18"/>
  <c r="A1409" i="18" s="1"/>
  <c r="J1410" i="18"/>
  <c r="A1410" i="18" s="1"/>
  <c r="J1411" i="18"/>
  <c r="A1411" i="18" s="1"/>
  <c r="J1412" i="18"/>
  <c r="A1412" i="18" s="1"/>
  <c r="J1413" i="18"/>
  <c r="A1413" i="18" s="1"/>
  <c r="J1414" i="18"/>
  <c r="A1414" i="18" s="1"/>
  <c r="J1415" i="18"/>
  <c r="A1415" i="18" s="1"/>
  <c r="J1416" i="18"/>
  <c r="A1416" i="18" s="1"/>
  <c r="J1417" i="18"/>
  <c r="A1417" i="18" s="1"/>
  <c r="J1418" i="18"/>
  <c r="A1418" i="18" s="1"/>
  <c r="J1419" i="18"/>
  <c r="A1419" i="18" s="1"/>
  <c r="J1420" i="18"/>
  <c r="A1420" i="18" s="1"/>
  <c r="J1421" i="18"/>
  <c r="A1421" i="18" s="1"/>
  <c r="J1422" i="18"/>
  <c r="A1422" i="18" s="1"/>
  <c r="J1423" i="18"/>
  <c r="A1423" i="18" s="1"/>
  <c r="J1424" i="18"/>
  <c r="A1424" i="18" s="1"/>
  <c r="J1425" i="18"/>
  <c r="A1425" i="18" s="1"/>
  <c r="J1426" i="18"/>
  <c r="A1426" i="18" s="1"/>
  <c r="J1427" i="18"/>
  <c r="A1427" i="18" s="1"/>
  <c r="J1428" i="18"/>
  <c r="A1428" i="18" s="1"/>
  <c r="J1429" i="18"/>
  <c r="A1429" i="18" s="1"/>
  <c r="J1430" i="18"/>
  <c r="A1430" i="18" s="1"/>
  <c r="J1431" i="18"/>
  <c r="A1431" i="18" s="1"/>
  <c r="J1432" i="18"/>
  <c r="A1432" i="18" s="1"/>
  <c r="J1433" i="18"/>
  <c r="A1433" i="18" s="1"/>
  <c r="J1434" i="18"/>
  <c r="A1434" i="18" s="1"/>
  <c r="J1435" i="18"/>
  <c r="A1435" i="18" s="1"/>
  <c r="J1436" i="18"/>
  <c r="A1436" i="18" s="1"/>
  <c r="J1437" i="18"/>
  <c r="A1437" i="18" s="1"/>
  <c r="J1438" i="18"/>
  <c r="A1438" i="18" s="1"/>
  <c r="J1439" i="18"/>
  <c r="A1439" i="18" s="1"/>
  <c r="J1440" i="18"/>
  <c r="A1440" i="18" s="1"/>
  <c r="J1441" i="18"/>
  <c r="A1441" i="18" s="1"/>
  <c r="J1442" i="18"/>
  <c r="A1442" i="18" s="1"/>
  <c r="J1443" i="18"/>
  <c r="A1443" i="18" s="1"/>
  <c r="J1444" i="18"/>
  <c r="A1444" i="18" s="1"/>
  <c r="J1445" i="18"/>
  <c r="A1445" i="18" s="1"/>
  <c r="J1446" i="18"/>
  <c r="A1446" i="18" s="1"/>
  <c r="J1447" i="18"/>
  <c r="A1447" i="18" s="1"/>
  <c r="J1448" i="18"/>
  <c r="A1448" i="18" s="1"/>
  <c r="J1449" i="18"/>
  <c r="A1449" i="18" s="1"/>
  <c r="J1450" i="18"/>
  <c r="A1450" i="18" s="1"/>
  <c r="J1451" i="18"/>
  <c r="A1451" i="18" s="1"/>
  <c r="J1452" i="18"/>
  <c r="A1452" i="18" s="1"/>
  <c r="J1453" i="18"/>
  <c r="A1453" i="18" s="1"/>
  <c r="J1454" i="18"/>
  <c r="A1454" i="18" s="1"/>
  <c r="J1455" i="18"/>
  <c r="A1455" i="18" s="1"/>
  <c r="J1456" i="18"/>
  <c r="A1456" i="18" s="1"/>
  <c r="J1457" i="18"/>
  <c r="A1457" i="18" s="1"/>
  <c r="J1458" i="18"/>
  <c r="A1458" i="18" s="1"/>
  <c r="J1459" i="18"/>
  <c r="A1459" i="18" s="1"/>
  <c r="J1460" i="18"/>
  <c r="A1460" i="18" s="1"/>
  <c r="J1461" i="18"/>
  <c r="A1461" i="18" s="1"/>
  <c r="J1462" i="18"/>
  <c r="A1462" i="18" s="1"/>
  <c r="J1463" i="18"/>
  <c r="A1463" i="18" s="1"/>
  <c r="J1464" i="18"/>
  <c r="A1464" i="18" s="1"/>
  <c r="J1465" i="18"/>
  <c r="A1465" i="18" s="1"/>
  <c r="J1466" i="18"/>
  <c r="A1466" i="18" s="1"/>
  <c r="J1467" i="18"/>
  <c r="A1467" i="18" s="1"/>
  <c r="J1468" i="18"/>
  <c r="A1468" i="18" s="1"/>
  <c r="J1469" i="18"/>
  <c r="A1469" i="18" s="1"/>
  <c r="J1470" i="18"/>
  <c r="A1470" i="18" s="1"/>
  <c r="J1471" i="18"/>
  <c r="A1471" i="18" s="1"/>
  <c r="J1472" i="18"/>
  <c r="A1472" i="18" s="1"/>
  <c r="J1473" i="18"/>
  <c r="A1473" i="18" s="1"/>
  <c r="J1474" i="18"/>
  <c r="A1474" i="18" s="1"/>
  <c r="J1475" i="18"/>
  <c r="A1475" i="18" s="1"/>
  <c r="J1476" i="18"/>
  <c r="A1476" i="18" s="1"/>
  <c r="J1477" i="18"/>
  <c r="A1477" i="18" s="1"/>
  <c r="J1478" i="18"/>
  <c r="A1478" i="18" s="1"/>
  <c r="J1479" i="18"/>
  <c r="A1479" i="18" s="1"/>
  <c r="J1480" i="18"/>
  <c r="A1480" i="18" s="1"/>
  <c r="J1481" i="18"/>
  <c r="A1481" i="18" s="1"/>
  <c r="J1482" i="18"/>
  <c r="A1482" i="18" s="1"/>
  <c r="J1483" i="18"/>
  <c r="A1483" i="18" s="1"/>
  <c r="J1484" i="18"/>
  <c r="A1484" i="18" s="1"/>
  <c r="J1485" i="18"/>
  <c r="A1485" i="18" s="1"/>
  <c r="J1486" i="18"/>
  <c r="A1486" i="18" s="1"/>
  <c r="J1487" i="18"/>
  <c r="A1487" i="18" s="1"/>
  <c r="J1488" i="18"/>
  <c r="A1488" i="18" s="1"/>
  <c r="J1489" i="18"/>
  <c r="A1489" i="18" s="1"/>
  <c r="J1490" i="18"/>
  <c r="A1490" i="18" s="1"/>
  <c r="J1491" i="18"/>
  <c r="A1491" i="18" s="1"/>
  <c r="J1492" i="18"/>
  <c r="A1492" i="18" s="1"/>
  <c r="J1493" i="18"/>
  <c r="A1493" i="18" s="1"/>
  <c r="J1494" i="18"/>
  <c r="A1494" i="18" s="1"/>
  <c r="J1495" i="18"/>
  <c r="A1495" i="18" s="1"/>
  <c r="J1496" i="18"/>
  <c r="A1496" i="18" s="1"/>
  <c r="J1497" i="18"/>
  <c r="A1497" i="18" s="1"/>
  <c r="J1498" i="18"/>
  <c r="A1498" i="18" s="1"/>
  <c r="J1499" i="18"/>
  <c r="A1499" i="18" s="1"/>
  <c r="J1500" i="18"/>
  <c r="A1500" i="18" s="1"/>
  <c r="J1501" i="18"/>
  <c r="A1501" i="18" s="1"/>
  <c r="J1502" i="18"/>
  <c r="A1502" i="18" s="1"/>
  <c r="J1503" i="18"/>
  <c r="A1503" i="18" s="1"/>
  <c r="J1504" i="18"/>
  <c r="A1504" i="18" s="1"/>
  <c r="J1505" i="18"/>
  <c r="A1505" i="18" s="1"/>
  <c r="J1506" i="18"/>
  <c r="A1506" i="18" s="1"/>
  <c r="J1507" i="18"/>
  <c r="A1507" i="18" s="1"/>
  <c r="J1508" i="18"/>
  <c r="A1508" i="18" s="1"/>
  <c r="J1509" i="18"/>
  <c r="A1509" i="18" s="1"/>
  <c r="J1510" i="18"/>
  <c r="A1510" i="18" s="1"/>
  <c r="J1511" i="18"/>
  <c r="A1511" i="18" s="1"/>
  <c r="J1512" i="18"/>
  <c r="A1512" i="18" s="1"/>
  <c r="J1513" i="18"/>
  <c r="A1513" i="18" s="1"/>
  <c r="J1514" i="18"/>
  <c r="A1514" i="18" s="1"/>
  <c r="J1515" i="18"/>
  <c r="A1515" i="18" s="1"/>
  <c r="J1516" i="18"/>
  <c r="A1516" i="18" s="1"/>
  <c r="J1517" i="18"/>
  <c r="A1517" i="18" s="1"/>
  <c r="J1518" i="18"/>
  <c r="A1518" i="18" s="1"/>
  <c r="J1519" i="18"/>
  <c r="A1519" i="18" s="1"/>
  <c r="J1520" i="18"/>
  <c r="A1520" i="18" s="1"/>
  <c r="J1521" i="18"/>
  <c r="A1521" i="18" s="1"/>
  <c r="J1522" i="18"/>
  <c r="A1522" i="18" s="1"/>
  <c r="J1523" i="18"/>
  <c r="A1523" i="18" s="1"/>
  <c r="J1524" i="18"/>
  <c r="A1524" i="18" s="1"/>
  <c r="J1525" i="18"/>
  <c r="A1525" i="18" s="1"/>
  <c r="J1526" i="18"/>
  <c r="A1526" i="18" s="1"/>
  <c r="J1527" i="18"/>
  <c r="A1527" i="18" s="1"/>
  <c r="J1528" i="18"/>
  <c r="A1528" i="18" s="1"/>
  <c r="J1529" i="18"/>
  <c r="A1529" i="18" s="1"/>
  <c r="J1530" i="18"/>
  <c r="A1530" i="18" s="1"/>
  <c r="J1531" i="18"/>
  <c r="A1531" i="18" s="1"/>
  <c r="J1532" i="18"/>
  <c r="A1532" i="18" s="1"/>
  <c r="J1533" i="18"/>
  <c r="A1533" i="18" s="1"/>
  <c r="J1534" i="18"/>
  <c r="A1534" i="18" s="1"/>
  <c r="J1535" i="18"/>
  <c r="A1535" i="18" s="1"/>
  <c r="J1536" i="18"/>
  <c r="A1536" i="18" s="1"/>
  <c r="J1537" i="18"/>
  <c r="A1537" i="18" s="1"/>
  <c r="J1538" i="18"/>
  <c r="A1538" i="18" s="1"/>
  <c r="J1539" i="18"/>
  <c r="A1539" i="18" s="1"/>
  <c r="J1540" i="18"/>
  <c r="A1540" i="18" s="1"/>
  <c r="J1541" i="18"/>
  <c r="A1541" i="18" s="1"/>
  <c r="J1542" i="18"/>
  <c r="A1542" i="18" s="1"/>
  <c r="J1543" i="18"/>
  <c r="A1543" i="18" s="1"/>
  <c r="J1544" i="18"/>
  <c r="A1544" i="18" s="1"/>
  <c r="J1545" i="18"/>
  <c r="A1545" i="18" s="1"/>
  <c r="J1546" i="18"/>
  <c r="A1546" i="18" s="1"/>
  <c r="J1547" i="18"/>
  <c r="A1547" i="18" s="1"/>
  <c r="J1548" i="18"/>
  <c r="A1548" i="18" s="1"/>
  <c r="J1549" i="18"/>
  <c r="A1549" i="18" s="1"/>
  <c r="J1550" i="18"/>
  <c r="A1550" i="18" s="1"/>
  <c r="J1551" i="18"/>
  <c r="A1551" i="18" s="1"/>
  <c r="J1552" i="18"/>
  <c r="A1552" i="18" s="1"/>
  <c r="J1553" i="18"/>
  <c r="A1553" i="18" s="1"/>
  <c r="J1554" i="18"/>
  <c r="A1554" i="18" s="1"/>
  <c r="J1555" i="18"/>
  <c r="A1555" i="18" s="1"/>
  <c r="J1556" i="18"/>
  <c r="A1556" i="18" s="1"/>
  <c r="J1557" i="18"/>
  <c r="A1557" i="18" s="1"/>
  <c r="J1558" i="18"/>
  <c r="A1558" i="18" s="1"/>
  <c r="J1559" i="18"/>
  <c r="A1559" i="18" s="1"/>
  <c r="J1560" i="18"/>
  <c r="A1560" i="18" s="1"/>
  <c r="J1561" i="18"/>
  <c r="A1561" i="18" s="1"/>
  <c r="J1562" i="18"/>
  <c r="A1562" i="18" s="1"/>
  <c r="J1563" i="18"/>
  <c r="A1563" i="18" s="1"/>
  <c r="J1564" i="18"/>
  <c r="A1564" i="18" s="1"/>
  <c r="J1565" i="18"/>
  <c r="A1565" i="18" s="1"/>
  <c r="J1566" i="18"/>
  <c r="A1566" i="18" s="1"/>
  <c r="J1567" i="18"/>
  <c r="A1567" i="18" s="1"/>
  <c r="J1568" i="18"/>
  <c r="A1568" i="18" s="1"/>
  <c r="J1569" i="18"/>
  <c r="A1569" i="18" s="1"/>
  <c r="J1570" i="18"/>
  <c r="A1570" i="18" s="1"/>
  <c r="J1571" i="18"/>
  <c r="A1571" i="18" s="1"/>
  <c r="J1572" i="18"/>
  <c r="A1572" i="18" s="1"/>
  <c r="J1573" i="18"/>
  <c r="A1573" i="18" s="1"/>
  <c r="J1574" i="18"/>
  <c r="A1574" i="18" s="1"/>
  <c r="J1575" i="18"/>
  <c r="A1575" i="18" s="1"/>
  <c r="J1576" i="18"/>
  <c r="A1576" i="18" s="1"/>
  <c r="J1577" i="18"/>
  <c r="A1577" i="18" s="1"/>
  <c r="J1578" i="18"/>
  <c r="A1578" i="18" s="1"/>
  <c r="J1579" i="18"/>
  <c r="A1579" i="18" s="1"/>
  <c r="J1580" i="18"/>
  <c r="A1580" i="18" s="1"/>
  <c r="J1581" i="18"/>
  <c r="A1581" i="18" s="1"/>
  <c r="J1582" i="18"/>
  <c r="A1582" i="18" s="1"/>
  <c r="J1583" i="18"/>
  <c r="A1583" i="18" s="1"/>
  <c r="J1584" i="18"/>
  <c r="A1584" i="18" s="1"/>
  <c r="J1585" i="18"/>
  <c r="A1585" i="18" s="1"/>
  <c r="J1586" i="18"/>
  <c r="A1586" i="18" s="1"/>
  <c r="J1587" i="18"/>
  <c r="A1587" i="18" s="1"/>
  <c r="J1588" i="18"/>
  <c r="A1588" i="18" s="1"/>
  <c r="J1589" i="18"/>
  <c r="A1589" i="18" s="1"/>
  <c r="J1590" i="18"/>
  <c r="A1590" i="18" s="1"/>
  <c r="J1591" i="18"/>
  <c r="A1591" i="18" s="1"/>
  <c r="J1592" i="18"/>
  <c r="A1592" i="18" s="1"/>
  <c r="J1593" i="18"/>
  <c r="A1593" i="18" s="1"/>
  <c r="J1594" i="18"/>
  <c r="A1594" i="18" s="1"/>
  <c r="J1595" i="18"/>
  <c r="A1595" i="18" s="1"/>
  <c r="J1596" i="18"/>
  <c r="A1596" i="18" s="1"/>
  <c r="J1597" i="18"/>
  <c r="A1597" i="18" s="1"/>
  <c r="J1598" i="18"/>
  <c r="A1598" i="18" s="1"/>
  <c r="J1599" i="18"/>
  <c r="A1599" i="18" s="1"/>
  <c r="J1600" i="18"/>
  <c r="A1600" i="18" s="1"/>
  <c r="J1601" i="18"/>
  <c r="A1601" i="18" s="1"/>
  <c r="J1602" i="18"/>
  <c r="A1602" i="18" s="1"/>
  <c r="J1603" i="18"/>
  <c r="A1603" i="18" s="1"/>
  <c r="J1604" i="18"/>
  <c r="A1604" i="18" s="1"/>
  <c r="J1605" i="18"/>
  <c r="A1605" i="18" s="1"/>
  <c r="J1606" i="18"/>
  <c r="A1606" i="18" s="1"/>
  <c r="J1607" i="18"/>
  <c r="A1607" i="18" s="1"/>
  <c r="J1608" i="18"/>
  <c r="A1608" i="18" s="1"/>
  <c r="J1609" i="18"/>
  <c r="A1609" i="18" s="1"/>
  <c r="J1610" i="18"/>
  <c r="A1610" i="18" s="1"/>
  <c r="J1611" i="18"/>
  <c r="A1611" i="18" s="1"/>
  <c r="J1612" i="18"/>
  <c r="A1612" i="18" s="1"/>
  <c r="J1613" i="18"/>
  <c r="A1613" i="18" s="1"/>
  <c r="J1614" i="18"/>
  <c r="A1614" i="18" s="1"/>
  <c r="J1615" i="18"/>
  <c r="A1615" i="18" s="1"/>
  <c r="J1616" i="18"/>
  <c r="A1616" i="18" s="1"/>
  <c r="J1617" i="18"/>
  <c r="A1617" i="18" s="1"/>
  <c r="J1618" i="18"/>
  <c r="A1618" i="18" s="1"/>
  <c r="J1619" i="18"/>
  <c r="A1619" i="18" s="1"/>
  <c r="J1620" i="18"/>
  <c r="A1620" i="18" s="1"/>
  <c r="J1621" i="18"/>
  <c r="A1621" i="18" s="1"/>
  <c r="J1622" i="18"/>
  <c r="A1622" i="18" s="1"/>
  <c r="J1623" i="18"/>
  <c r="A1623" i="18" s="1"/>
  <c r="J1624" i="18"/>
  <c r="A1624" i="18" s="1"/>
  <c r="J1625" i="18"/>
  <c r="A1625" i="18" s="1"/>
  <c r="J1626" i="18"/>
  <c r="A1626" i="18" s="1"/>
  <c r="J1627" i="18"/>
  <c r="A1627" i="18" s="1"/>
  <c r="J1628" i="18"/>
  <c r="A1628" i="18" s="1"/>
  <c r="J1629" i="18"/>
  <c r="A1629" i="18" s="1"/>
  <c r="J1630" i="18"/>
  <c r="A1630" i="18" s="1"/>
  <c r="J1631" i="18"/>
  <c r="A1631" i="18" s="1"/>
  <c r="J1632" i="18"/>
  <c r="A1632" i="18" s="1"/>
  <c r="J1633" i="18"/>
  <c r="A1633" i="18" s="1"/>
  <c r="J1634" i="18"/>
  <c r="A1634" i="18" s="1"/>
  <c r="J1635" i="18"/>
  <c r="A1635" i="18" s="1"/>
  <c r="J1636" i="18"/>
  <c r="A1636" i="18" s="1"/>
  <c r="J1637" i="18"/>
  <c r="A1637" i="18" s="1"/>
  <c r="J1638" i="18"/>
  <c r="A1638" i="18" s="1"/>
  <c r="J1639" i="18"/>
  <c r="A1639" i="18" s="1"/>
  <c r="J1640" i="18"/>
  <c r="A1640" i="18" s="1"/>
  <c r="J1641" i="18"/>
  <c r="A1641" i="18" s="1"/>
  <c r="J1642" i="18"/>
  <c r="A1642" i="18" s="1"/>
  <c r="J1643" i="18"/>
  <c r="A1643" i="18" s="1"/>
  <c r="J1644" i="18"/>
  <c r="A1644" i="18" s="1"/>
  <c r="J1645" i="18"/>
  <c r="A1645" i="18" s="1"/>
  <c r="J1646" i="18"/>
  <c r="A1646" i="18" s="1"/>
  <c r="J1647" i="18"/>
  <c r="A1647" i="18" s="1"/>
  <c r="J1648" i="18"/>
  <c r="A1648" i="18" s="1"/>
  <c r="J1649" i="18"/>
  <c r="A1649" i="18" s="1"/>
  <c r="J1650" i="18"/>
  <c r="A1650" i="18" s="1"/>
  <c r="J1651" i="18"/>
  <c r="A1651" i="18" s="1"/>
  <c r="J1652" i="18"/>
  <c r="A1652" i="18" s="1"/>
  <c r="J1653" i="18"/>
  <c r="A1653" i="18" s="1"/>
  <c r="J1654" i="18"/>
  <c r="A1654" i="18" s="1"/>
  <c r="J1655" i="18"/>
  <c r="A1655" i="18" s="1"/>
  <c r="J1656" i="18"/>
  <c r="A1656" i="18" s="1"/>
  <c r="J1657" i="18"/>
  <c r="A1657" i="18" s="1"/>
  <c r="J1658" i="18"/>
  <c r="A1658" i="18" s="1"/>
  <c r="J1659" i="18"/>
  <c r="A1659" i="18" s="1"/>
  <c r="J1660" i="18"/>
  <c r="A1660" i="18" s="1"/>
  <c r="J1661" i="18"/>
  <c r="A1661" i="18" s="1"/>
  <c r="J1662" i="18"/>
  <c r="A1662" i="18" s="1"/>
  <c r="J1663" i="18"/>
  <c r="A1663" i="18" s="1"/>
  <c r="J1664" i="18"/>
  <c r="A1664" i="18" s="1"/>
  <c r="J1665" i="18"/>
  <c r="A1665" i="18" s="1"/>
  <c r="J1666" i="18"/>
  <c r="A1666" i="18" s="1"/>
  <c r="J1667" i="18"/>
  <c r="A1667" i="18" s="1"/>
  <c r="J1668" i="18"/>
  <c r="A1668" i="18" s="1"/>
  <c r="J1669" i="18"/>
  <c r="A1669" i="18" s="1"/>
  <c r="J1670" i="18"/>
  <c r="A1670" i="18" s="1"/>
  <c r="J1671" i="18"/>
  <c r="A1671" i="18" s="1"/>
  <c r="J1672" i="18"/>
  <c r="A1672" i="18" s="1"/>
  <c r="J1673" i="18"/>
  <c r="A1673" i="18" s="1"/>
  <c r="J1674" i="18"/>
  <c r="A1674" i="18" s="1"/>
  <c r="J1675" i="18"/>
  <c r="A1675" i="18" s="1"/>
  <c r="J1676" i="18"/>
  <c r="A1676" i="18" s="1"/>
  <c r="J1677" i="18"/>
  <c r="A1677" i="18" s="1"/>
  <c r="J1678" i="18"/>
  <c r="A1678" i="18" s="1"/>
  <c r="J1679" i="18"/>
  <c r="A1679" i="18" s="1"/>
  <c r="J1680" i="18"/>
  <c r="A1680" i="18" s="1"/>
  <c r="J1681" i="18"/>
  <c r="A1681" i="18" s="1"/>
  <c r="J1682" i="18"/>
  <c r="A1682" i="18" s="1"/>
  <c r="J1683" i="18"/>
  <c r="A1683" i="18" s="1"/>
  <c r="J1684" i="18"/>
  <c r="A1684" i="18" s="1"/>
  <c r="J1685" i="18"/>
  <c r="A1685" i="18" s="1"/>
  <c r="J1686" i="18"/>
  <c r="A1686" i="18" s="1"/>
  <c r="J1687" i="18"/>
  <c r="A1687" i="18" s="1"/>
  <c r="J1688" i="18"/>
  <c r="A1688" i="18" s="1"/>
  <c r="J1689" i="18"/>
  <c r="A1689" i="18" s="1"/>
  <c r="J1690" i="18"/>
  <c r="A1690" i="18" s="1"/>
  <c r="J1691" i="18"/>
  <c r="A1691" i="18" s="1"/>
  <c r="J1692" i="18"/>
  <c r="A1692" i="18" s="1"/>
  <c r="J1693" i="18"/>
  <c r="A1693" i="18" s="1"/>
  <c r="J1694" i="18"/>
  <c r="A1694" i="18" s="1"/>
  <c r="J1695" i="18"/>
  <c r="A1695" i="18" s="1"/>
  <c r="J1696" i="18"/>
  <c r="A1696" i="18" s="1"/>
  <c r="J1697" i="18"/>
  <c r="A1697" i="18" s="1"/>
  <c r="J1698" i="18"/>
  <c r="A1698" i="18" s="1"/>
  <c r="J1699" i="18"/>
  <c r="A1699" i="18" s="1"/>
  <c r="J1700" i="18"/>
  <c r="A1700" i="18" s="1"/>
  <c r="J1701" i="18"/>
  <c r="A1701" i="18" s="1"/>
  <c r="J1702" i="18"/>
  <c r="A1702" i="18" s="1"/>
  <c r="J1703" i="18"/>
  <c r="A1703" i="18" s="1"/>
  <c r="J1704" i="18"/>
  <c r="A1704" i="18" s="1"/>
  <c r="J1705" i="18"/>
  <c r="A1705" i="18" s="1"/>
  <c r="J1706" i="18"/>
  <c r="A1706" i="18" s="1"/>
  <c r="J1707" i="18"/>
  <c r="A1707" i="18" s="1"/>
  <c r="J1708" i="18"/>
  <c r="A1708" i="18" s="1"/>
  <c r="J1709" i="18"/>
  <c r="A1709" i="18" s="1"/>
  <c r="J1710" i="18"/>
  <c r="A1710" i="18" s="1"/>
  <c r="J1711" i="18"/>
  <c r="A1711" i="18" s="1"/>
  <c r="J1712" i="18"/>
  <c r="A1712" i="18" s="1"/>
  <c r="J1713" i="18"/>
  <c r="A1713" i="18" s="1"/>
  <c r="J1714" i="18"/>
  <c r="A1714" i="18" s="1"/>
  <c r="J1715" i="18"/>
  <c r="A1715" i="18" s="1"/>
  <c r="J1716" i="18"/>
  <c r="A1716" i="18" s="1"/>
  <c r="J1717" i="18"/>
  <c r="A1717" i="18" s="1"/>
  <c r="J1718" i="18"/>
  <c r="A1718" i="18" s="1"/>
  <c r="J1719" i="18"/>
  <c r="A1719" i="18" s="1"/>
  <c r="J1720" i="18"/>
  <c r="A1720" i="18" s="1"/>
  <c r="J1721" i="18"/>
  <c r="A1721" i="18" s="1"/>
  <c r="J1722" i="18"/>
  <c r="A1722" i="18" s="1"/>
  <c r="J1723" i="18"/>
  <c r="A1723" i="18" s="1"/>
  <c r="J1724" i="18"/>
  <c r="A1724" i="18" s="1"/>
  <c r="J1725" i="18"/>
  <c r="A1725" i="18" s="1"/>
  <c r="J1726" i="18"/>
  <c r="A1726" i="18" s="1"/>
  <c r="J1727" i="18"/>
  <c r="A1727" i="18" s="1"/>
  <c r="J1728" i="18"/>
  <c r="A1728" i="18" s="1"/>
  <c r="J1729" i="18"/>
  <c r="A1729" i="18" s="1"/>
  <c r="J1730" i="18"/>
  <c r="A1730" i="18" s="1"/>
  <c r="J1731" i="18"/>
  <c r="A1731" i="18" s="1"/>
  <c r="J1732" i="18"/>
  <c r="A1732" i="18" s="1"/>
  <c r="J1733" i="18"/>
  <c r="A1733" i="18" s="1"/>
  <c r="J1734" i="18"/>
  <c r="A1734" i="18" s="1"/>
  <c r="J1735" i="18"/>
  <c r="A1735" i="18" s="1"/>
  <c r="J1736" i="18"/>
  <c r="A1736" i="18" s="1"/>
  <c r="J1737" i="18"/>
  <c r="A1737" i="18" s="1"/>
  <c r="J1738" i="18"/>
  <c r="A1738" i="18" s="1"/>
  <c r="J1739" i="18"/>
  <c r="A1739" i="18" s="1"/>
  <c r="J1740" i="18"/>
  <c r="A1740" i="18" s="1"/>
  <c r="J1741" i="18"/>
  <c r="A1741" i="18" s="1"/>
  <c r="J1742" i="18"/>
  <c r="A1742" i="18" s="1"/>
  <c r="J1743" i="18"/>
  <c r="A1743" i="18" s="1"/>
  <c r="J1744" i="18"/>
  <c r="A1744" i="18" s="1"/>
  <c r="J1745" i="18"/>
  <c r="A1745" i="18" s="1"/>
  <c r="J1746" i="18"/>
  <c r="A1746" i="18" s="1"/>
  <c r="J1747" i="18"/>
  <c r="A1747" i="18" s="1"/>
  <c r="J1748" i="18"/>
  <c r="A1748" i="18" s="1"/>
  <c r="J1749" i="18"/>
  <c r="A1749" i="18" s="1"/>
  <c r="J1750" i="18"/>
  <c r="A1750" i="18" s="1"/>
  <c r="J1751" i="18"/>
  <c r="A1751" i="18" s="1"/>
  <c r="J1752" i="18"/>
  <c r="A1752" i="18" s="1"/>
  <c r="J1753" i="18"/>
  <c r="A1753" i="18" s="1"/>
  <c r="J1754" i="18"/>
  <c r="A1754" i="18" s="1"/>
  <c r="J1755" i="18"/>
  <c r="A1755" i="18" s="1"/>
  <c r="J1756" i="18"/>
  <c r="A1756" i="18" s="1"/>
  <c r="J1757" i="18"/>
  <c r="A1757" i="18" s="1"/>
  <c r="J1758" i="18"/>
  <c r="A1758" i="18" s="1"/>
  <c r="J1759" i="18"/>
  <c r="A1759" i="18" s="1"/>
  <c r="J1760" i="18"/>
  <c r="A1760" i="18" s="1"/>
  <c r="J1761" i="18"/>
  <c r="A1761" i="18" s="1"/>
  <c r="J1762" i="18"/>
  <c r="A1762" i="18" s="1"/>
  <c r="J1763" i="18"/>
  <c r="A1763" i="18" s="1"/>
  <c r="J1764" i="18"/>
  <c r="A1764" i="18" s="1"/>
  <c r="J1765" i="18"/>
  <c r="A1765" i="18" s="1"/>
  <c r="J1766" i="18"/>
  <c r="A1766" i="18" s="1"/>
  <c r="J1767" i="18"/>
  <c r="A1767" i="18" s="1"/>
  <c r="J1768" i="18"/>
  <c r="A1768" i="18" s="1"/>
  <c r="J1769" i="18"/>
  <c r="A1769" i="18" s="1"/>
  <c r="J1770" i="18"/>
  <c r="A1770" i="18" s="1"/>
  <c r="J1771" i="18"/>
  <c r="A1771" i="18" s="1"/>
  <c r="J1772" i="18"/>
  <c r="A1772" i="18" s="1"/>
  <c r="J1773" i="18"/>
  <c r="A1773" i="18" s="1"/>
  <c r="J1774" i="18"/>
  <c r="A1774" i="18" s="1"/>
  <c r="J1775" i="18"/>
  <c r="A1775" i="18" s="1"/>
  <c r="J1776" i="18"/>
  <c r="A1776" i="18" s="1"/>
  <c r="J1777" i="18"/>
  <c r="A1777" i="18" s="1"/>
  <c r="J1778" i="18"/>
  <c r="A1778" i="18" s="1"/>
  <c r="J1779" i="18"/>
  <c r="A1779" i="18" s="1"/>
  <c r="J1780" i="18"/>
  <c r="A1780" i="18" s="1"/>
  <c r="J1781" i="18"/>
  <c r="A1781" i="18" s="1"/>
  <c r="J1782" i="18"/>
  <c r="A1782" i="18" s="1"/>
  <c r="J1783" i="18"/>
  <c r="A1783" i="18" s="1"/>
  <c r="J1784" i="18"/>
  <c r="A1784" i="18" s="1"/>
  <c r="J1785" i="18"/>
  <c r="A1785" i="18" s="1"/>
  <c r="J1786" i="18"/>
  <c r="A1786" i="18" s="1"/>
  <c r="J1787" i="18"/>
  <c r="A1787" i="18" s="1"/>
  <c r="J1788" i="18"/>
  <c r="A1788" i="18" s="1"/>
  <c r="J1789" i="18"/>
  <c r="A1789" i="18" s="1"/>
  <c r="J1790" i="18"/>
  <c r="A1790" i="18" s="1"/>
  <c r="J1791" i="18"/>
  <c r="A1791" i="18" s="1"/>
  <c r="J1792" i="18"/>
  <c r="A1792" i="18" s="1"/>
  <c r="J1793" i="18"/>
  <c r="A1793" i="18" s="1"/>
  <c r="J1794" i="18"/>
  <c r="A1794" i="18" s="1"/>
  <c r="J1795" i="18"/>
  <c r="A1795" i="18" s="1"/>
  <c r="J1796" i="18"/>
  <c r="A1796" i="18" s="1"/>
  <c r="J1797" i="18"/>
  <c r="A1797" i="18" s="1"/>
  <c r="J1798" i="18"/>
  <c r="A1798" i="18" s="1"/>
  <c r="J1799" i="18"/>
  <c r="A1799" i="18" s="1"/>
  <c r="J1800" i="18"/>
  <c r="A1800" i="18" s="1"/>
  <c r="J1801" i="18"/>
  <c r="A1801" i="18" s="1"/>
  <c r="J1802" i="18"/>
  <c r="A1802" i="18" s="1"/>
  <c r="J1803" i="18"/>
  <c r="A1803" i="18" s="1"/>
  <c r="J1804" i="18"/>
  <c r="A1804" i="18" s="1"/>
  <c r="J1805" i="18"/>
  <c r="A1805" i="18" s="1"/>
  <c r="J1806" i="18"/>
  <c r="A1806" i="18" s="1"/>
  <c r="J1807" i="18"/>
  <c r="A1807" i="18" s="1"/>
  <c r="J1808" i="18"/>
  <c r="A1808" i="18" s="1"/>
  <c r="J1809" i="18"/>
  <c r="A1809" i="18" s="1"/>
  <c r="J1810" i="18"/>
  <c r="A1810" i="18" s="1"/>
  <c r="J1811" i="18"/>
  <c r="A1811" i="18" s="1"/>
  <c r="J1812" i="18"/>
  <c r="A1812" i="18" s="1"/>
  <c r="J1813" i="18"/>
  <c r="A1813" i="18" s="1"/>
  <c r="J1814" i="18"/>
  <c r="A1814" i="18" s="1"/>
  <c r="J1815" i="18"/>
  <c r="A1815" i="18" s="1"/>
  <c r="J1816" i="18"/>
  <c r="A1816" i="18" s="1"/>
  <c r="J1817" i="18"/>
  <c r="A1817" i="18" s="1"/>
  <c r="J1818" i="18"/>
  <c r="A1818" i="18" s="1"/>
  <c r="J1819" i="18"/>
  <c r="A1819" i="18" s="1"/>
  <c r="J1820" i="18"/>
  <c r="A1820" i="18" s="1"/>
  <c r="J1821" i="18"/>
  <c r="A1821" i="18" s="1"/>
  <c r="J1822" i="18"/>
  <c r="A1822" i="18" s="1"/>
  <c r="J1823" i="18"/>
  <c r="A1823" i="18" s="1"/>
  <c r="J1824" i="18"/>
  <c r="A1824" i="18" s="1"/>
  <c r="J1825" i="18"/>
  <c r="A1825" i="18" s="1"/>
  <c r="J1826" i="18"/>
  <c r="A1826" i="18" s="1"/>
  <c r="J1827" i="18"/>
  <c r="A1827" i="18" s="1"/>
  <c r="J1828" i="18"/>
  <c r="A1828" i="18" s="1"/>
  <c r="J1829" i="18"/>
  <c r="A1829" i="18" s="1"/>
  <c r="J1830" i="18"/>
  <c r="A1830" i="18" s="1"/>
  <c r="J1831" i="18"/>
  <c r="A1831" i="18" s="1"/>
  <c r="J1832" i="18"/>
  <c r="A1832" i="18" s="1"/>
  <c r="J1833" i="18"/>
  <c r="A1833" i="18" s="1"/>
  <c r="J1834" i="18"/>
  <c r="A1834" i="18" s="1"/>
  <c r="J1835" i="18"/>
  <c r="A1835" i="18" s="1"/>
  <c r="J1836" i="18"/>
  <c r="A1836" i="18" s="1"/>
  <c r="J1837" i="18"/>
  <c r="A1837" i="18" s="1"/>
  <c r="J1838" i="18"/>
  <c r="A1838" i="18" s="1"/>
  <c r="J1839" i="18"/>
  <c r="A1839" i="18" s="1"/>
  <c r="J1840" i="18"/>
  <c r="A1840" i="18" s="1"/>
  <c r="J1841" i="18"/>
  <c r="A1841" i="18" s="1"/>
  <c r="J1842" i="18"/>
  <c r="A1842" i="18" s="1"/>
  <c r="J1843" i="18"/>
  <c r="A1843" i="18" s="1"/>
  <c r="J1844" i="18"/>
  <c r="A1844" i="18" s="1"/>
  <c r="J1845" i="18"/>
  <c r="A1845" i="18" s="1"/>
  <c r="J1846" i="18"/>
  <c r="A1846" i="18" s="1"/>
  <c r="J1847" i="18"/>
  <c r="A1847" i="18" s="1"/>
  <c r="J1848" i="18"/>
  <c r="A1848" i="18" s="1"/>
  <c r="J1849" i="18"/>
  <c r="A1849" i="18" s="1"/>
  <c r="J1850" i="18"/>
  <c r="A1850" i="18" s="1"/>
  <c r="J1851" i="18"/>
  <c r="A1851" i="18" s="1"/>
  <c r="J1852" i="18"/>
  <c r="A1852" i="18" s="1"/>
  <c r="J1853" i="18"/>
  <c r="A1853" i="18" s="1"/>
  <c r="J1854" i="18"/>
  <c r="A1854" i="18" s="1"/>
  <c r="J1855" i="18"/>
  <c r="A1855" i="18" s="1"/>
  <c r="J1856" i="18"/>
  <c r="A1856" i="18" s="1"/>
  <c r="J1857" i="18"/>
  <c r="A1857" i="18" s="1"/>
  <c r="J1858" i="18"/>
  <c r="A1858" i="18" s="1"/>
  <c r="J1859" i="18"/>
  <c r="A1859" i="18" s="1"/>
  <c r="J1860" i="18"/>
  <c r="A1860" i="18" s="1"/>
  <c r="J1861" i="18"/>
  <c r="A1861" i="18" s="1"/>
  <c r="J1862" i="18"/>
  <c r="A1862" i="18" s="1"/>
  <c r="J1863" i="18"/>
  <c r="A1863" i="18" s="1"/>
  <c r="J1864" i="18"/>
  <c r="A1864" i="18" s="1"/>
  <c r="J1865" i="18"/>
  <c r="A1865" i="18" s="1"/>
  <c r="J1866" i="18"/>
  <c r="A1866" i="18" s="1"/>
  <c r="J1867" i="18"/>
  <c r="A1867" i="18" s="1"/>
  <c r="J1868" i="18"/>
  <c r="A1868" i="18" s="1"/>
  <c r="J1869" i="18"/>
  <c r="A1869" i="18" s="1"/>
  <c r="J1870" i="18"/>
  <c r="A1870" i="18" s="1"/>
  <c r="J1871" i="18"/>
  <c r="A1871" i="18" s="1"/>
  <c r="J1872" i="18"/>
  <c r="A1872" i="18" s="1"/>
  <c r="J1873" i="18"/>
  <c r="A1873" i="18" s="1"/>
  <c r="J1874" i="18"/>
  <c r="A1874" i="18" s="1"/>
  <c r="J1875" i="18"/>
  <c r="A1875" i="18" s="1"/>
  <c r="J1876" i="18"/>
  <c r="A1876" i="18" s="1"/>
  <c r="J1877" i="18"/>
  <c r="A1877" i="18" s="1"/>
  <c r="J1878" i="18"/>
  <c r="A1878" i="18" s="1"/>
  <c r="J1879" i="18"/>
  <c r="A1879" i="18" s="1"/>
  <c r="J1880" i="18"/>
  <c r="A1880" i="18" s="1"/>
  <c r="J1881" i="18"/>
  <c r="A1881" i="18" s="1"/>
  <c r="J1882" i="18"/>
  <c r="A1882" i="18" s="1"/>
  <c r="J1883" i="18"/>
  <c r="A1883" i="18" s="1"/>
  <c r="J1884" i="18"/>
  <c r="A1884" i="18" s="1"/>
  <c r="J1885" i="18"/>
  <c r="A1885" i="18" s="1"/>
  <c r="J1886" i="18"/>
  <c r="A1886" i="18" s="1"/>
  <c r="J1887" i="18"/>
  <c r="A1887" i="18" s="1"/>
  <c r="J1888" i="18"/>
  <c r="A1888" i="18" s="1"/>
  <c r="J1889" i="18"/>
  <c r="A1889" i="18" s="1"/>
  <c r="J1890" i="18"/>
  <c r="A1890" i="18" s="1"/>
  <c r="J1891" i="18"/>
  <c r="A1891" i="18" s="1"/>
  <c r="J1892" i="18"/>
  <c r="A1892" i="18" s="1"/>
  <c r="J1893" i="18"/>
  <c r="A1893" i="18" s="1"/>
  <c r="J1894" i="18"/>
  <c r="A1894" i="18" s="1"/>
  <c r="J1895" i="18"/>
  <c r="A1895" i="18" s="1"/>
  <c r="J1896" i="18"/>
  <c r="A1896" i="18" s="1"/>
  <c r="J1897" i="18"/>
  <c r="A1897" i="18" s="1"/>
  <c r="J1898" i="18"/>
  <c r="A1898" i="18" s="1"/>
  <c r="J1899" i="18"/>
  <c r="A1899" i="18" s="1"/>
  <c r="J1900" i="18"/>
  <c r="A1900" i="18" s="1"/>
  <c r="J1901" i="18"/>
  <c r="A1901" i="18" s="1"/>
  <c r="J1902" i="18"/>
  <c r="A1902" i="18" s="1"/>
  <c r="J1903" i="18"/>
  <c r="A1903" i="18" s="1"/>
  <c r="J1904" i="18"/>
  <c r="A1904" i="18" s="1"/>
  <c r="J1905" i="18"/>
  <c r="A1905" i="18" s="1"/>
  <c r="J1906" i="18"/>
  <c r="A1906" i="18" s="1"/>
  <c r="J1907" i="18"/>
  <c r="A1907" i="18" s="1"/>
  <c r="J1908" i="18"/>
  <c r="A1908" i="18" s="1"/>
  <c r="J1909" i="18"/>
  <c r="A1909" i="18" s="1"/>
  <c r="J1910" i="18"/>
  <c r="A1910" i="18" s="1"/>
  <c r="J1911" i="18"/>
  <c r="A1911" i="18" s="1"/>
  <c r="J1912" i="18"/>
  <c r="A1912" i="18" s="1"/>
  <c r="J1913" i="18"/>
  <c r="A1913" i="18" s="1"/>
  <c r="J1914" i="18"/>
  <c r="A1914" i="18" s="1"/>
  <c r="J1915" i="18"/>
  <c r="A1915" i="18" s="1"/>
  <c r="J1916" i="18"/>
  <c r="A1916" i="18" s="1"/>
  <c r="J1917" i="18"/>
  <c r="A1917" i="18" s="1"/>
  <c r="J1918" i="18"/>
  <c r="A1918" i="18" s="1"/>
  <c r="J1919" i="18"/>
  <c r="A1919" i="18" s="1"/>
  <c r="J1920" i="18"/>
  <c r="A1920" i="18" s="1"/>
  <c r="J1921" i="18"/>
  <c r="A1921" i="18" s="1"/>
  <c r="J1922" i="18"/>
  <c r="A1922" i="18" s="1"/>
  <c r="J1923" i="18"/>
  <c r="A1923" i="18" s="1"/>
  <c r="J1924" i="18"/>
  <c r="A1924" i="18" s="1"/>
  <c r="J1925" i="18"/>
  <c r="A1925" i="18" s="1"/>
  <c r="J1926" i="18"/>
  <c r="A1926" i="18" s="1"/>
  <c r="J1927" i="18"/>
  <c r="A1927" i="18" s="1"/>
  <c r="J1928" i="18"/>
  <c r="A1928" i="18" s="1"/>
  <c r="J1929" i="18"/>
  <c r="A1929" i="18" s="1"/>
  <c r="J1930" i="18"/>
  <c r="A1930" i="18" s="1"/>
  <c r="J1931" i="18"/>
  <c r="A1931" i="18" s="1"/>
  <c r="J1932" i="18"/>
  <c r="A1932" i="18" s="1"/>
  <c r="J1933" i="18"/>
  <c r="A1933" i="18" s="1"/>
  <c r="J1934" i="18"/>
  <c r="A1934" i="18" s="1"/>
  <c r="J1935" i="18"/>
  <c r="A1935" i="18" s="1"/>
  <c r="J1936" i="18"/>
  <c r="A1936" i="18" s="1"/>
  <c r="J1937" i="18"/>
  <c r="A1937" i="18" s="1"/>
  <c r="J1938" i="18"/>
  <c r="A1938" i="18" s="1"/>
  <c r="J1939" i="18"/>
  <c r="A1939" i="18" s="1"/>
  <c r="J1940" i="18"/>
  <c r="A1940" i="18" s="1"/>
  <c r="J1941" i="18"/>
  <c r="A1941" i="18" s="1"/>
  <c r="J1942" i="18"/>
  <c r="A1942" i="18" s="1"/>
  <c r="J1943" i="18"/>
  <c r="A1943" i="18" s="1"/>
  <c r="J1944" i="18"/>
  <c r="A1944" i="18" s="1"/>
  <c r="J1945" i="18"/>
  <c r="A1945" i="18" s="1"/>
  <c r="J1946" i="18"/>
  <c r="A1946" i="18" s="1"/>
  <c r="J1947" i="18"/>
  <c r="A1947" i="18" s="1"/>
  <c r="J1948" i="18"/>
  <c r="A1948" i="18" s="1"/>
  <c r="J1949" i="18"/>
  <c r="A1949" i="18" s="1"/>
  <c r="J1950" i="18"/>
  <c r="A1950" i="18" s="1"/>
  <c r="J1951" i="18"/>
  <c r="A1951" i="18" s="1"/>
  <c r="J1952" i="18"/>
  <c r="A1952" i="18" s="1"/>
  <c r="J1953" i="18"/>
  <c r="A1953" i="18" s="1"/>
  <c r="J1954" i="18"/>
  <c r="A1954" i="18" s="1"/>
  <c r="J1955" i="18"/>
  <c r="A1955" i="18" s="1"/>
  <c r="J1956" i="18"/>
  <c r="A1956" i="18" s="1"/>
  <c r="J1957" i="18"/>
  <c r="A1957" i="18" s="1"/>
  <c r="J1958" i="18"/>
  <c r="A1958" i="18" s="1"/>
  <c r="J1959" i="18"/>
  <c r="A1959" i="18" s="1"/>
  <c r="J1960" i="18"/>
  <c r="A1960" i="18" s="1"/>
  <c r="J1961" i="18"/>
  <c r="A1961" i="18" s="1"/>
  <c r="J1962" i="18"/>
  <c r="A1962" i="18" s="1"/>
  <c r="J1963" i="18"/>
  <c r="A1963" i="18" s="1"/>
  <c r="J1964" i="18"/>
  <c r="A1964" i="18" s="1"/>
  <c r="J1965" i="18"/>
  <c r="A1965" i="18" s="1"/>
  <c r="J1966" i="18"/>
  <c r="A1966" i="18" s="1"/>
  <c r="J1967" i="18"/>
  <c r="A1967" i="18" s="1"/>
  <c r="J1968" i="18"/>
  <c r="A1968" i="18" s="1"/>
  <c r="J1969" i="18"/>
  <c r="A1969" i="18" s="1"/>
  <c r="J1970" i="18"/>
  <c r="A1970" i="18" s="1"/>
  <c r="J1971" i="18"/>
  <c r="A1971" i="18" s="1"/>
  <c r="J1972" i="18"/>
  <c r="A1972" i="18" s="1"/>
  <c r="J1973" i="18"/>
  <c r="A1973" i="18" s="1"/>
  <c r="J1974" i="18"/>
  <c r="A1974" i="18" s="1"/>
  <c r="J1975" i="18"/>
  <c r="A1975" i="18" s="1"/>
  <c r="J1976" i="18"/>
  <c r="A1976" i="18" s="1"/>
  <c r="J1977" i="18"/>
  <c r="A1977" i="18" s="1"/>
  <c r="J1978" i="18"/>
  <c r="A1978" i="18" s="1"/>
  <c r="J1979" i="18"/>
  <c r="A1979" i="18" s="1"/>
  <c r="J1980" i="18"/>
  <c r="A1980" i="18" s="1"/>
  <c r="J1981" i="18"/>
  <c r="A1981" i="18" s="1"/>
  <c r="J1982" i="18"/>
  <c r="A1982" i="18" s="1"/>
  <c r="J1983" i="18"/>
  <c r="A1983" i="18" s="1"/>
  <c r="J1984" i="18"/>
  <c r="A1984" i="18" s="1"/>
  <c r="J1985" i="18"/>
  <c r="A1985" i="18" s="1"/>
  <c r="J1986" i="18"/>
  <c r="A1986" i="18" s="1"/>
  <c r="J1987" i="18"/>
  <c r="A1987" i="18" s="1"/>
  <c r="J1988" i="18"/>
  <c r="A1988" i="18" s="1"/>
  <c r="J1989" i="18"/>
  <c r="A1989" i="18" s="1"/>
  <c r="J1990" i="18"/>
  <c r="A1990" i="18" s="1"/>
  <c r="J1991" i="18"/>
  <c r="A1991" i="18" s="1"/>
  <c r="J1992" i="18"/>
  <c r="A1992" i="18" s="1"/>
  <c r="J1993" i="18"/>
  <c r="A1993" i="18" s="1"/>
  <c r="J1994" i="18"/>
  <c r="A1994" i="18" s="1"/>
  <c r="J1995" i="18"/>
  <c r="A1995" i="18" s="1"/>
  <c r="J1996" i="18"/>
  <c r="A1996" i="18" s="1"/>
  <c r="J1997" i="18"/>
  <c r="A1997" i="18" s="1"/>
  <c r="J1998" i="18"/>
  <c r="A1998" i="18" s="1"/>
  <c r="J1999" i="18"/>
  <c r="A1999" i="18" s="1"/>
  <c r="J2000" i="18"/>
  <c r="A2000" i="18" s="1"/>
  <c r="J2001" i="18"/>
  <c r="A2001" i="18" s="1"/>
  <c r="J2002" i="18"/>
  <c r="A2002" i="18" s="1"/>
  <c r="J2003" i="18"/>
  <c r="A2003" i="18" s="1"/>
  <c r="J2004" i="18"/>
  <c r="A2004" i="18" s="1"/>
  <c r="J2005" i="18"/>
  <c r="A2005" i="18" s="1"/>
  <c r="J2006" i="18"/>
  <c r="A2006" i="18" s="1"/>
  <c r="J2007" i="18"/>
  <c r="A2007" i="18" s="1"/>
  <c r="J2008" i="18"/>
  <c r="A2008" i="18" s="1"/>
  <c r="J2009" i="18"/>
  <c r="A2009" i="18" s="1"/>
  <c r="J2010" i="18"/>
  <c r="A2010" i="18" s="1"/>
  <c r="J2011" i="18"/>
  <c r="A2011" i="18" s="1"/>
  <c r="J2012" i="18"/>
  <c r="A2012" i="18" s="1"/>
  <c r="J2013" i="18"/>
  <c r="A2013" i="18" s="1"/>
  <c r="J2014" i="18"/>
  <c r="A2014" i="18" s="1"/>
  <c r="J2015" i="18"/>
  <c r="A2015" i="18" s="1"/>
  <c r="J2016" i="18"/>
  <c r="A2016" i="18" s="1"/>
  <c r="J2017" i="18"/>
  <c r="A2017" i="18" s="1"/>
  <c r="J2018" i="18"/>
  <c r="A2018" i="18" s="1"/>
  <c r="J2019" i="18"/>
  <c r="A2019" i="18" s="1"/>
  <c r="J2020" i="18"/>
  <c r="A2020" i="18" s="1"/>
  <c r="J2021" i="18"/>
  <c r="A2021" i="18" s="1"/>
  <c r="J2022" i="18"/>
  <c r="A2022" i="18" s="1"/>
  <c r="J2023" i="18"/>
  <c r="A2023" i="18" s="1"/>
  <c r="J2024" i="18"/>
  <c r="A2024" i="18" s="1"/>
  <c r="J2025" i="18"/>
  <c r="A2025" i="18" s="1"/>
  <c r="J2026" i="18"/>
  <c r="A2026" i="18" s="1"/>
  <c r="J2027" i="18"/>
  <c r="A2027" i="18" s="1"/>
  <c r="J2028" i="18"/>
  <c r="A2028" i="18" s="1"/>
  <c r="J2029" i="18"/>
  <c r="A2029" i="18" s="1"/>
  <c r="J2030" i="18"/>
  <c r="A2030" i="18" s="1"/>
  <c r="J2031" i="18"/>
  <c r="A2031" i="18" s="1"/>
  <c r="J2032" i="18"/>
  <c r="A2032" i="18" s="1"/>
  <c r="J2033" i="18"/>
  <c r="A2033" i="18" s="1"/>
  <c r="J2034" i="18"/>
  <c r="A2034" i="18" s="1"/>
  <c r="J2035" i="18"/>
  <c r="A2035" i="18" s="1"/>
  <c r="J2036" i="18"/>
  <c r="A2036" i="18" s="1"/>
  <c r="J2037" i="18"/>
  <c r="A2037" i="18" s="1"/>
  <c r="J2038" i="18"/>
  <c r="A2038" i="18" s="1"/>
  <c r="J2039" i="18"/>
  <c r="A2039" i="18" s="1"/>
  <c r="J2040" i="18"/>
  <c r="A2040" i="18" s="1"/>
  <c r="J2041" i="18"/>
  <c r="A2041" i="18" s="1"/>
  <c r="J2042" i="18"/>
  <c r="A2042" i="18" s="1"/>
  <c r="J2043" i="18"/>
  <c r="A2043" i="18" s="1"/>
  <c r="J2044" i="18"/>
  <c r="A2044" i="18" s="1"/>
  <c r="J2045" i="18"/>
  <c r="A2045" i="18" s="1"/>
  <c r="J2046" i="18"/>
  <c r="A2046" i="18" s="1"/>
  <c r="J2047" i="18"/>
  <c r="A2047" i="18" s="1"/>
  <c r="J2048" i="18"/>
  <c r="A2048" i="18" s="1"/>
  <c r="J2049" i="18"/>
  <c r="A2049" i="18" s="1"/>
  <c r="J2050" i="18"/>
  <c r="A2050" i="18" s="1"/>
  <c r="J2051" i="18"/>
  <c r="A2051" i="18" s="1"/>
  <c r="J2052" i="18"/>
  <c r="A2052" i="18" s="1"/>
  <c r="J2053" i="18"/>
  <c r="A2053" i="18" s="1"/>
  <c r="J2054" i="18"/>
  <c r="A2054" i="18" s="1"/>
  <c r="J2055" i="18"/>
  <c r="A2055" i="18" s="1"/>
  <c r="J2056" i="18"/>
  <c r="A2056" i="18" s="1"/>
  <c r="J2057" i="18"/>
  <c r="A2057" i="18" s="1"/>
  <c r="J2058" i="18"/>
  <c r="A2058" i="18" s="1"/>
  <c r="J2059" i="18"/>
  <c r="A2059" i="18" s="1"/>
  <c r="J2060" i="18"/>
  <c r="A2060" i="18" s="1"/>
  <c r="J2061" i="18"/>
  <c r="A2061" i="18" s="1"/>
  <c r="J2062" i="18"/>
  <c r="A2062" i="18" s="1"/>
  <c r="J2063" i="18"/>
  <c r="A2063" i="18" s="1"/>
  <c r="J2064" i="18"/>
  <c r="A2064" i="18" s="1"/>
  <c r="J2065" i="18"/>
  <c r="A2065" i="18" s="1"/>
  <c r="J2066" i="18"/>
  <c r="A2066" i="18" s="1"/>
  <c r="J2067" i="18"/>
  <c r="A2067" i="18" s="1"/>
  <c r="J2068" i="18"/>
  <c r="A2068" i="18" s="1"/>
  <c r="J2069" i="18"/>
  <c r="A2069" i="18" s="1"/>
  <c r="J2070" i="18"/>
  <c r="A2070" i="18" s="1"/>
  <c r="J2071" i="18"/>
  <c r="A2071" i="18" s="1"/>
  <c r="J2072" i="18"/>
  <c r="A2072" i="18" s="1"/>
  <c r="J2073" i="18"/>
  <c r="A2073" i="18" s="1"/>
  <c r="J2074" i="18"/>
  <c r="A2074" i="18" s="1"/>
  <c r="J2075" i="18"/>
  <c r="A2075" i="18" s="1"/>
  <c r="J2076" i="18"/>
  <c r="A2076" i="18" s="1"/>
  <c r="J2077" i="18"/>
  <c r="A2077" i="18" s="1"/>
  <c r="J2078" i="18"/>
  <c r="A2078" i="18" s="1"/>
  <c r="J2079" i="18"/>
  <c r="A2079" i="18" s="1"/>
  <c r="J2080" i="18"/>
  <c r="A2080" i="18" s="1"/>
  <c r="J2081" i="18"/>
  <c r="A2081" i="18" s="1"/>
  <c r="J2082" i="18"/>
  <c r="A2082" i="18" s="1"/>
  <c r="J2083" i="18"/>
  <c r="A2083" i="18" s="1"/>
  <c r="J2084" i="18"/>
  <c r="A2084" i="18" s="1"/>
  <c r="J2085" i="18"/>
  <c r="A2085" i="18" s="1"/>
  <c r="J2086" i="18"/>
  <c r="A2086" i="18" s="1"/>
  <c r="J2087" i="18"/>
  <c r="A2087" i="18" s="1"/>
  <c r="J2088" i="18"/>
  <c r="A2088" i="18" s="1"/>
  <c r="J2089" i="18"/>
  <c r="A2089" i="18" s="1"/>
  <c r="J2090" i="18"/>
  <c r="A2090" i="18" s="1"/>
  <c r="J2091" i="18"/>
  <c r="A2091" i="18" s="1"/>
  <c r="J2092" i="18"/>
  <c r="A2092" i="18" s="1"/>
  <c r="J2093" i="18"/>
  <c r="A2093" i="18" s="1"/>
  <c r="J2094" i="18"/>
  <c r="A2094" i="18" s="1"/>
  <c r="J2095" i="18"/>
  <c r="A2095" i="18" s="1"/>
  <c r="J2096" i="18"/>
  <c r="A2096" i="18" s="1"/>
  <c r="J2097" i="18"/>
  <c r="A2097" i="18" s="1"/>
  <c r="J2098" i="18"/>
  <c r="A2098" i="18" s="1"/>
  <c r="J2099" i="18"/>
  <c r="A2099" i="18" s="1"/>
  <c r="J2100" i="18"/>
  <c r="A2100" i="18" s="1"/>
  <c r="J2101" i="18"/>
  <c r="A2101" i="18" s="1"/>
  <c r="J2102" i="18"/>
  <c r="A2102" i="18" s="1"/>
  <c r="J2103" i="18"/>
  <c r="A2103" i="18" s="1"/>
  <c r="J2104" i="18"/>
  <c r="A2104" i="18" s="1"/>
  <c r="J2105" i="18"/>
  <c r="A2105" i="18" s="1"/>
  <c r="J2106" i="18"/>
  <c r="A2106" i="18" s="1"/>
  <c r="J2107" i="18"/>
  <c r="A2107" i="18" s="1"/>
  <c r="J2108" i="18"/>
  <c r="A2108" i="18" s="1"/>
  <c r="J2109" i="18"/>
  <c r="A2109" i="18" s="1"/>
  <c r="J2110" i="18"/>
  <c r="A2110" i="18" s="1"/>
  <c r="J2111" i="18"/>
  <c r="A2111" i="18" s="1"/>
  <c r="J2112" i="18"/>
  <c r="A2112" i="18" s="1"/>
  <c r="J2113" i="18"/>
  <c r="A2113" i="18" s="1"/>
  <c r="J2114" i="18"/>
  <c r="A2114" i="18" s="1"/>
  <c r="J2115" i="18"/>
  <c r="A2115" i="18" s="1"/>
  <c r="J2116" i="18"/>
  <c r="A2116" i="18" s="1"/>
  <c r="J2117" i="18"/>
  <c r="A2117" i="18" s="1"/>
  <c r="J2118" i="18"/>
  <c r="A2118" i="18" s="1"/>
  <c r="J2119" i="18"/>
  <c r="A2119" i="18" s="1"/>
  <c r="J2120" i="18"/>
  <c r="A2120" i="18" s="1"/>
  <c r="J2121" i="18"/>
  <c r="A2121" i="18" s="1"/>
  <c r="J2122" i="18"/>
  <c r="A2122" i="18" s="1"/>
  <c r="J2123" i="18"/>
  <c r="A2123" i="18" s="1"/>
  <c r="J2124" i="18"/>
  <c r="A2124" i="18" s="1"/>
  <c r="J2125" i="18"/>
  <c r="A2125" i="18" s="1"/>
  <c r="J2126" i="18"/>
  <c r="A2126" i="18" s="1"/>
  <c r="J2127" i="18"/>
  <c r="A2127" i="18" s="1"/>
  <c r="J2128" i="18"/>
  <c r="A2128" i="18" s="1"/>
  <c r="J2129" i="18"/>
  <c r="A2129" i="18" s="1"/>
  <c r="J2130" i="18"/>
  <c r="A2130" i="18" s="1"/>
  <c r="J2131" i="18"/>
  <c r="A2131" i="18" s="1"/>
  <c r="J2132" i="18"/>
  <c r="A2132" i="18" s="1"/>
  <c r="J2133" i="18"/>
  <c r="A2133" i="18" s="1"/>
  <c r="J2134" i="18"/>
  <c r="A2134" i="18" s="1"/>
  <c r="J2135" i="18"/>
  <c r="A2135" i="18" s="1"/>
  <c r="J2136" i="18"/>
  <c r="A2136" i="18" s="1"/>
  <c r="J2137" i="18"/>
  <c r="A2137" i="18" s="1"/>
  <c r="J2138" i="18"/>
  <c r="A2138" i="18" s="1"/>
  <c r="J2139" i="18"/>
  <c r="A2139" i="18" s="1"/>
  <c r="J2140" i="18"/>
  <c r="A2140" i="18" s="1"/>
  <c r="J2141" i="18"/>
  <c r="A2141" i="18" s="1"/>
  <c r="J2142" i="18"/>
  <c r="A2142" i="18" s="1"/>
  <c r="J2143" i="18"/>
  <c r="A2143" i="18" s="1"/>
  <c r="J2144" i="18"/>
  <c r="A2144" i="18" s="1"/>
  <c r="J2145" i="18"/>
  <c r="A2145" i="18" s="1"/>
  <c r="J2146" i="18"/>
  <c r="A2146" i="18" s="1"/>
  <c r="J2147" i="18"/>
  <c r="A2147" i="18" s="1"/>
  <c r="J2148" i="18"/>
  <c r="A2148" i="18" s="1"/>
  <c r="J2149" i="18"/>
  <c r="A2149" i="18" s="1"/>
  <c r="J2150" i="18"/>
  <c r="A2150" i="18" s="1"/>
  <c r="J2151" i="18"/>
  <c r="A2151" i="18" s="1"/>
  <c r="J2152" i="18"/>
  <c r="A2152" i="18" s="1"/>
  <c r="J2153" i="18"/>
  <c r="A2153" i="18" s="1"/>
  <c r="J2154" i="18"/>
  <c r="A2154" i="18" s="1"/>
  <c r="J2155" i="18"/>
  <c r="A2155" i="18" s="1"/>
  <c r="J2156" i="18"/>
  <c r="A2156" i="18" s="1"/>
  <c r="J2157" i="18"/>
  <c r="A2157" i="18" s="1"/>
  <c r="J2158" i="18"/>
  <c r="A2158" i="18" s="1"/>
  <c r="J2159" i="18"/>
  <c r="A2159" i="18" s="1"/>
  <c r="J2160" i="18"/>
  <c r="A2160" i="18" s="1"/>
  <c r="J2161" i="18"/>
  <c r="A2161" i="18" s="1"/>
  <c r="J2162" i="18"/>
  <c r="A2162" i="18" s="1"/>
  <c r="J2163" i="18"/>
  <c r="A2163" i="18" s="1"/>
  <c r="J2164" i="18"/>
  <c r="A2164" i="18" s="1"/>
  <c r="J2165" i="18"/>
  <c r="A2165" i="18" s="1"/>
  <c r="J2166" i="18"/>
  <c r="A2166" i="18" s="1"/>
  <c r="J2167" i="18"/>
  <c r="A2167" i="18" s="1"/>
  <c r="J2168" i="18"/>
  <c r="A2168" i="18" s="1"/>
  <c r="J2169" i="18"/>
  <c r="A2169" i="18" s="1"/>
  <c r="J2170" i="18"/>
  <c r="A2170" i="18" s="1"/>
  <c r="J2171" i="18"/>
  <c r="A2171" i="18" s="1"/>
  <c r="J2172" i="18"/>
  <c r="A2172" i="18" s="1"/>
  <c r="J2173" i="18"/>
  <c r="A2173" i="18" s="1"/>
  <c r="J2174" i="18"/>
  <c r="A2174" i="18" s="1"/>
  <c r="J2175" i="18"/>
  <c r="A2175" i="18" s="1"/>
  <c r="J2176" i="18"/>
  <c r="A2176" i="18" s="1"/>
  <c r="J2177" i="18"/>
  <c r="A2177" i="18" s="1"/>
  <c r="J2178" i="18"/>
  <c r="A2178" i="18" s="1"/>
  <c r="J2179" i="18"/>
  <c r="A2179" i="18" s="1"/>
  <c r="J2180" i="18"/>
  <c r="A2180" i="18" s="1"/>
  <c r="J2181" i="18"/>
  <c r="A2181" i="18" s="1"/>
  <c r="J2182" i="18"/>
  <c r="A2182" i="18" s="1"/>
  <c r="J2183" i="18"/>
  <c r="A2183" i="18" s="1"/>
  <c r="J2184" i="18"/>
  <c r="A2184" i="18" s="1"/>
  <c r="J2185" i="18"/>
  <c r="A2185" i="18" s="1"/>
  <c r="J2186" i="18"/>
  <c r="A2186" i="18" s="1"/>
  <c r="J2187" i="18"/>
  <c r="A2187" i="18" s="1"/>
  <c r="J2188" i="18"/>
  <c r="A2188" i="18" s="1"/>
  <c r="J2189" i="18"/>
  <c r="A2189" i="18" s="1"/>
  <c r="J2190" i="18"/>
  <c r="A2190" i="18" s="1"/>
  <c r="J2191" i="18"/>
  <c r="A2191" i="18" s="1"/>
  <c r="J2192" i="18"/>
  <c r="A2192" i="18" s="1"/>
  <c r="J2193" i="18"/>
  <c r="A2193" i="18" s="1"/>
  <c r="J2194" i="18"/>
  <c r="A2194" i="18" s="1"/>
  <c r="J2195" i="18"/>
  <c r="A2195" i="18" s="1"/>
  <c r="J2196" i="18"/>
  <c r="A2196" i="18" s="1"/>
  <c r="J2197" i="18"/>
  <c r="A2197" i="18" s="1"/>
  <c r="J2198" i="18"/>
  <c r="A2198" i="18" s="1"/>
  <c r="J2199" i="18"/>
  <c r="A2199" i="18" s="1"/>
  <c r="J2200" i="18"/>
  <c r="A2200" i="18" s="1"/>
  <c r="J2201" i="18"/>
  <c r="A2201" i="18" s="1"/>
  <c r="J2202" i="18"/>
  <c r="A2202" i="18" s="1"/>
  <c r="J2203" i="18"/>
  <c r="A2203" i="18" s="1"/>
  <c r="J2204" i="18"/>
  <c r="A2204" i="18" s="1"/>
  <c r="J2205" i="18"/>
  <c r="A2205" i="18" s="1"/>
  <c r="J2206" i="18"/>
  <c r="A2206" i="18" s="1"/>
  <c r="J2207" i="18"/>
  <c r="A2207" i="18" s="1"/>
  <c r="J2208" i="18"/>
  <c r="A2208" i="18" s="1"/>
  <c r="J2209" i="18"/>
  <c r="A2209" i="18" s="1"/>
  <c r="J2210" i="18"/>
  <c r="A2210" i="18" s="1"/>
  <c r="J2211" i="18"/>
  <c r="A2211" i="18" s="1"/>
  <c r="J2212" i="18"/>
  <c r="A2212" i="18" s="1"/>
  <c r="J2213" i="18"/>
  <c r="A2213" i="18" s="1"/>
  <c r="J2214" i="18"/>
  <c r="A2214" i="18" s="1"/>
  <c r="J2215" i="18"/>
  <c r="A2215" i="18" s="1"/>
  <c r="J2216" i="18"/>
  <c r="A2216" i="18" s="1"/>
  <c r="J2217" i="18"/>
  <c r="A2217" i="18" s="1"/>
  <c r="J2218" i="18"/>
  <c r="A2218" i="18" s="1"/>
  <c r="J2219" i="18"/>
  <c r="A2219" i="18" s="1"/>
  <c r="J2220" i="18"/>
  <c r="A2220" i="18" s="1"/>
  <c r="J2221" i="18"/>
  <c r="A2221" i="18" s="1"/>
  <c r="J2222" i="18"/>
  <c r="A2222" i="18" s="1"/>
  <c r="J2223" i="18"/>
  <c r="A2223" i="18" s="1"/>
  <c r="J2224" i="18"/>
  <c r="A2224" i="18" s="1"/>
  <c r="J2225" i="18"/>
  <c r="A2225" i="18" s="1"/>
  <c r="J2226" i="18"/>
  <c r="A2226" i="18" s="1"/>
  <c r="J2227" i="18"/>
  <c r="A2227" i="18" s="1"/>
  <c r="J2228" i="18"/>
  <c r="A2228" i="18" s="1"/>
  <c r="J2229" i="18"/>
  <c r="A2229" i="18" s="1"/>
  <c r="J2230" i="18"/>
  <c r="A2230" i="18" s="1"/>
  <c r="J2231" i="18"/>
  <c r="A2231" i="18" s="1"/>
  <c r="J2232" i="18"/>
  <c r="A2232" i="18" s="1"/>
  <c r="J2233" i="18"/>
  <c r="A2233" i="18" s="1"/>
  <c r="J2234" i="18"/>
  <c r="A2234" i="18" s="1"/>
  <c r="J2235" i="18"/>
  <c r="A2235" i="18" s="1"/>
  <c r="J2236" i="18"/>
  <c r="A2236" i="18" s="1"/>
  <c r="J2237" i="18"/>
  <c r="A2237" i="18" s="1"/>
  <c r="J2238" i="18"/>
  <c r="A2238" i="18" s="1"/>
  <c r="J2239" i="18"/>
  <c r="A2239" i="18" s="1"/>
  <c r="J2240" i="18"/>
  <c r="A2240" i="18" s="1"/>
  <c r="J2241" i="18"/>
  <c r="A2241" i="18" s="1"/>
  <c r="J2242" i="18"/>
  <c r="A2242" i="18" s="1"/>
  <c r="J2243" i="18"/>
  <c r="A2243" i="18" s="1"/>
  <c r="J2244" i="18"/>
  <c r="A2244" i="18" s="1"/>
  <c r="J2245" i="18"/>
  <c r="A2245" i="18" s="1"/>
  <c r="J2246" i="18"/>
  <c r="A2246" i="18" s="1"/>
  <c r="J2247" i="18"/>
  <c r="A2247" i="18" s="1"/>
  <c r="J2248" i="18"/>
  <c r="A2248" i="18" s="1"/>
  <c r="J2249" i="18"/>
  <c r="A2249" i="18" s="1"/>
  <c r="J2250" i="18"/>
  <c r="A2250" i="18" s="1"/>
  <c r="J2251" i="18"/>
  <c r="A2251" i="18" s="1"/>
  <c r="J2252" i="18"/>
  <c r="A2252" i="18" s="1"/>
  <c r="J2253" i="18"/>
  <c r="A2253" i="18" s="1"/>
  <c r="J2254" i="18"/>
  <c r="A2254" i="18" s="1"/>
  <c r="J2255" i="18"/>
  <c r="A2255" i="18" s="1"/>
  <c r="J2256" i="18"/>
  <c r="A2256" i="18" s="1"/>
  <c r="J2257" i="18"/>
  <c r="A2257" i="18" s="1"/>
  <c r="J2258" i="18"/>
  <c r="A2258" i="18" s="1"/>
  <c r="J2259" i="18"/>
  <c r="A2259" i="18" s="1"/>
  <c r="J2260" i="18"/>
  <c r="A2260" i="18" s="1"/>
  <c r="J2261" i="18"/>
  <c r="A2261" i="18" s="1"/>
  <c r="J2262" i="18"/>
  <c r="A2262" i="18" s="1"/>
  <c r="J2263" i="18"/>
  <c r="A2263" i="18" s="1"/>
  <c r="J2264" i="18"/>
  <c r="A2264" i="18" s="1"/>
  <c r="J2265" i="18"/>
  <c r="A2265" i="18" s="1"/>
  <c r="J2266" i="18"/>
  <c r="A2266" i="18" s="1"/>
  <c r="J2267" i="18"/>
  <c r="A2267" i="18" s="1"/>
  <c r="J2268" i="18"/>
  <c r="A2268" i="18" s="1"/>
  <c r="J2269" i="18"/>
  <c r="A2269" i="18" s="1"/>
  <c r="J2270" i="18"/>
  <c r="A2270" i="18" s="1"/>
  <c r="J2271" i="18"/>
  <c r="A2271" i="18" s="1"/>
  <c r="J2272" i="18"/>
  <c r="A2272" i="18" s="1"/>
  <c r="J2273" i="18"/>
  <c r="A2273" i="18" s="1"/>
  <c r="J2274" i="18"/>
  <c r="A2274" i="18" s="1"/>
  <c r="J2275" i="18"/>
  <c r="A2275" i="18" s="1"/>
  <c r="J2276" i="18"/>
  <c r="A2276" i="18" s="1"/>
  <c r="J2277" i="18"/>
  <c r="A2277" i="18" s="1"/>
  <c r="J2278" i="18"/>
  <c r="A2278" i="18" s="1"/>
  <c r="J2279" i="18"/>
  <c r="A2279" i="18" s="1"/>
  <c r="J2280" i="18"/>
  <c r="A2280" i="18" s="1"/>
  <c r="J2281" i="18"/>
  <c r="A2281" i="18" s="1"/>
  <c r="J2282" i="18"/>
  <c r="A2282" i="18" s="1"/>
  <c r="J2283" i="18"/>
  <c r="A2283" i="18" s="1"/>
  <c r="J2284" i="18"/>
  <c r="A2284" i="18" s="1"/>
  <c r="J2285" i="18"/>
  <c r="A2285" i="18" s="1"/>
  <c r="J2286" i="18"/>
  <c r="A2286" i="18" s="1"/>
  <c r="J2287" i="18"/>
  <c r="A2287" i="18" s="1"/>
  <c r="J2288" i="18"/>
  <c r="A2288" i="18" s="1"/>
  <c r="J2289" i="18"/>
  <c r="A2289" i="18" s="1"/>
  <c r="J2290" i="18"/>
  <c r="A2290" i="18" s="1"/>
  <c r="J2291" i="18"/>
  <c r="A2291" i="18" s="1"/>
  <c r="J2292" i="18"/>
  <c r="A2292" i="18" s="1"/>
  <c r="J2293" i="18"/>
  <c r="A2293" i="18" s="1"/>
  <c r="J2294" i="18"/>
  <c r="A2294" i="18" s="1"/>
  <c r="J2295" i="18"/>
  <c r="A2295" i="18" s="1"/>
  <c r="J2296" i="18"/>
  <c r="A2296" i="18" s="1"/>
  <c r="J2297" i="18"/>
  <c r="A2297" i="18" s="1"/>
  <c r="J2298" i="18"/>
  <c r="A2298" i="18" s="1"/>
  <c r="J2299" i="18"/>
  <c r="A2299" i="18" s="1"/>
  <c r="J2300" i="18"/>
  <c r="A2300" i="18" s="1"/>
  <c r="J2301" i="18"/>
  <c r="A2301" i="18" s="1"/>
  <c r="J2302" i="18"/>
  <c r="A2302" i="18" s="1"/>
  <c r="J2303" i="18"/>
  <c r="A2303" i="18" s="1"/>
  <c r="J2304" i="18"/>
  <c r="A2304" i="18" s="1"/>
  <c r="J2305" i="18"/>
  <c r="A2305" i="18" s="1"/>
  <c r="J2306" i="18"/>
  <c r="A2306" i="18" s="1"/>
  <c r="J2307" i="18"/>
  <c r="A2307" i="18" s="1"/>
  <c r="J2308" i="18"/>
  <c r="A2308" i="18" s="1"/>
  <c r="J2309" i="18"/>
  <c r="A2309" i="18" s="1"/>
  <c r="J2310" i="18"/>
  <c r="A2310" i="18" s="1"/>
  <c r="J2311" i="18"/>
  <c r="A2311" i="18" s="1"/>
  <c r="J2312" i="18"/>
  <c r="A2312" i="18" s="1"/>
  <c r="J2313" i="18"/>
  <c r="A2313" i="18" s="1"/>
  <c r="J2314" i="18"/>
  <c r="A2314" i="18" s="1"/>
  <c r="J2315" i="18"/>
  <c r="A2315" i="18" s="1"/>
  <c r="J2316" i="18"/>
  <c r="A2316" i="18" s="1"/>
  <c r="J2317" i="18"/>
  <c r="A2317" i="18" s="1"/>
  <c r="J2318" i="18"/>
  <c r="A2318" i="18" s="1"/>
  <c r="J2319" i="18"/>
  <c r="A2319" i="18" s="1"/>
  <c r="J2320" i="18"/>
  <c r="A2320" i="18" s="1"/>
  <c r="J2321" i="18"/>
  <c r="A2321" i="18" s="1"/>
  <c r="J2322" i="18"/>
  <c r="A2322" i="18" s="1"/>
  <c r="J2323" i="18"/>
  <c r="A2323" i="18" s="1"/>
  <c r="J2324" i="18"/>
  <c r="A2324" i="18" s="1"/>
  <c r="J2325" i="18"/>
  <c r="A2325" i="18" s="1"/>
  <c r="J2326" i="18"/>
  <c r="A2326" i="18" s="1"/>
  <c r="J2327" i="18"/>
  <c r="A2327" i="18" s="1"/>
  <c r="J2328" i="18"/>
  <c r="A2328" i="18" s="1"/>
  <c r="J2329" i="18"/>
  <c r="A2329" i="18" s="1"/>
  <c r="J2330" i="18"/>
  <c r="A2330" i="18" s="1"/>
  <c r="J2331" i="18"/>
  <c r="A2331" i="18" s="1"/>
  <c r="J2332" i="18"/>
  <c r="A2332" i="18" s="1"/>
  <c r="J2333" i="18"/>
  <c r="A2333" i="18" s="1"/>
  <c r="J2334" i="18"/>
  <c r="A2334" i="18" s="1"/>
  <c r="J2335" i="18"/>
  <c r="A2335" i="18" s="1"/>
  <c r="J2336" i="18"/>
  <c r="A2336" i="18" s="1"/>
  <c r="J2337" i="18"/>
  <c r="A2337" i="18" s="1"/>
  <c r="J2338" i="18"/>
  <c r="A2338" i="18" s="1"/>
  <c r="J2339" i="18"/>
  <c r="A2339" i="18" s="1"/>
  <c r="J2340" i="18"/>
  <c r="A2340" i="18" s="1"/>
  <c r="J2341" i="18"/>
  <c r="A2341" i="18" s="1"/>
  <c r="J2342" i="18"/>
  <c r="A2342" i="18" s="1"/>
  <c r="J2343" i="18"/>
  <c r="A2343" i="18" s="1"/>
  <c r="J2344" i="18"/>
  <c r="A2344" i="18" s="1"/>
  <c r="J2345" i="18"/>
  <c r="A2345" i="18" s="1"/>
  <c r="J2346" i="18"/>
  <c r="A2346" i="18" s="1"/>
  <c r="J2347" i="18"/>
  <c r="A2347" i="18" s="1"/>
  <c r="J2348" i="18"/>
  <c r="A2348" i="18" s="1"/>
  <c r="J2349" i="18"/>
  <c r="A2349" i="18" s="1"/>
  <c r="J2350" i="18"/>
  <c r="A2350" i="18" s="1"/>
  <c r="J2351" i="18"/>
  <c r="A2351" i="18" s="1"/>
  <c r="J2352" i="18"/>
  <c r="A2352" i="18" s="1"/>
  <c r="J2353" i="18"/>
  <c r="A2353" i="18" s="1"/>
  <c r="J2354" i="18"/>
  <c r="A2354" i="18" s="1"/>
  <c r="J2355" i="18"/>
  <c r="A2355" i="18" s="1"/>
  <c r="J2356" i="18"/>
  <c r="A2356" i="18" s="1"/>
  <c r="J2357" i="18"/>
  <c r="A2357" i="18" s="1"/>
  <c r="J2358" i="18"/>
  <c r="A2358" i="18" s="1"/>
  <c r="J2359" i="18"/>
  <c r="A2359" i="18" s="1"/>
  <c r="J2360" i="18"/>
  <c r="A2360" i="18" s="1"/>
  <c r="J2361" i="18"/>
  <c r="A2361" i="18" s="1"/>
  <c r="J2362" i="18"/>
  <c r="A2362" i="18" s="1"/>
  <c r="J2363" i="18"/>
  <c r="A2363" i="18" s="1"/>
  <c r="J2364" i="18"/>
  <c r="A2364" i="18" s="1"/>
  <c r="J2365" i="18"/>
  <c r="A2365" i="18" s="1"/>
  <c r="J2366" i="18"/>
  <c r="A2366" i="18" s="1"/>
  <c r="J2367" i="18"/>
  <c r="A2367" i="18" s="1"/>
  <c r="J2368" i="18"/>
  <c r="A2368" i="18" s="1"/>
  <c r="J2369" i="18"/>
  <c r="A2369" i="18" s="1"/>
  <c r="J2370" i="18"/>
  <c r="A2370" i="18" s="1"/>
  <c r="J2371" i="18"/>
  <c r="A2371" i="18" s="1"/>
  <c r="J2372" i="18"/>
  <c r="A2372" i="18" s="1"/>
  <c r="J2373" i="18"/>
  <c r="A2373" i="18" s="1"/>
  <c r="J2374" i="18"/>
  <c r="A2374" i="18" s="1"/>
  <c r="J2375" i="18"/>
  <c r="A2375" i="18" s="1"/>
  <c r="J2376" i="18"/>
  <c r="A2376" i="18" s="1"/>
  <c r="J2377" i="18"/>
  <c r="A2377" i="18" s="1"/>
  <c r="J2378" i="18"/>
  <c r="A2378" i="18" s="1"/>
  <c r="J2379" i="18"/>
  <c r="A2379" i="18" s="1"/>
  <c r="J2380" i="18"/>
  <c r="A2380" i="18" s="1"/>
  <c r="J2381" i="18"/>
  <c r="A2381" i="18" s="1"/>
  <c r="J2382" i="18"/>
  <c r="A2382" i="18" s="1"/>
  <c r="J2383" i="18"/>
  <c r="A2383" i="18" s="1"/>
  <c r="J2384" i="18"/>
  <c r="A2384" i="18" s="1"/>
  <c r="J2385" i="18"/>
  <c r="A2385" i="18" s="1"/>
  <c r="J2386" i="18"/>
  <c r="A2386" i="18" s="1"/>
  <c r="J2387" i="18"/>
  <c r="A2387" i="18" s="1"/>
  <c r="J2388" i="18"/>
  <c r="A2388" i="18" s="1"/>
  <c r="J2389" i="18"/>
  <c r="A2389" i="18" s="1"/>
  <c r="J2390" i="18"/>
  <c r="A2390" i="18" s="1"/>
  <c r="J2391" i="18"/>
  <c r="A2391" i="18" s="1"/>
  <c r="J2392" i="18"/>
  <c r="A2392" i="18" s="1"/>
  <c r="J2393" i="18"/>
  <c r="A2393" i="18" s="1"/>
  <c r="J2394" i="18"/>
  <c r="A2394" i="18" s="1"/>
  <c r="J2395" i="18"/>
  <c r="A2395" i="18" s="1"/>
  <c r="J2396" i="18"/>
  <c r="A2396" i="18" s="1"/>
  <c r="J2397" i="18"/>
  <c r="A2397" i="18" s="1"/>
  <c r="J2398" i="18"/>
  <c r="A2398" i="18" s="1"/>
  <c r="J2399" i="18"/>
  <c r="A2399" i="18" s="1"/>
  <c r="J2400" i="18"/>
  <c r="A2400" i="18" s="1"/>
  <c r="J2401" i="18"/>
  <c r="A2401" i="18" s="1"/>
  <c r="J2402" i="18"/>
  <c r="A2402" i="18" s="1"/>
  <c r="J2403" i="18"/>
  <c r="A2403" i="18" s="1"/>
  <c r="J2404" i="18"/>
  <c r="A2404" i="18" s="1"/>
  <c r="J2405" i="18"/>
  <c r="A2405" i="18" s="1"/>
  <c r="J2406" i="18"/>
  <c r="A2406" i="18" s="1"/>
  <c r="J2407" i="18"/>
  <c r="A2407" i="18" s="1"/>
  <c r="J2408" i="18"/>
  <c r="A2408" i="18" s="1"/>
  <c r="J2409" i="18"/>
  <c r="A2409" i="18" s="1"/>
  <c r="J2410" i="18"/>
  <c r="A2410" i="18" s="1"/>
  <c r="J2411" i="18"/>
  <c r="A2411" i="18" s="1"/>
  <c r="J2412" i="18"/>
  <c r="A2412" i="18" s="1"/>
  <c r="J2413" i="18"/>
  <c r="A2413" i="18" s="1"/>
  <c r="J2414" i="18"/>
  <c r="A2414" i="18" s="1"/>
  <c r="J2415" i="18"/>
  <c r="A2415" i="18" s="1"/>
  <c r="J2416" i="18"/>
  <c r="A2416" i="18" s="1"/>
  <c r="J2417" i="18"/>
  <c r="A2417" i="18" s="1"/>
  <c r="J2418" i="18"/>
  <c r="A2418" i="18" s="1"/>
  <c r="J2419" i="18"/>
  <c r="A2419" i="18" s="1"/>
  <c r="J2420" i="18"/>
  <c r="A2420" i="18" s="1"/>
  <c r="J2421" i="18"/>
  <c r="A2421" i="18" s="1"/>
  <c r="J2422" i="18"/>
  <c r="A2422" i="18" s="1"/>
  <c r="J2423" i="18"/>
  <c r="A2423" i="18" s="1"/>
  <c r="J2424" i="18"/>
  <c r="A2424" i="18" s="1"/>
  <c r="J2425" i="18"/>
  <c r="A2425" i="18" s="1"/>
  <c r="J2426" i="18"/>
  <c r="A2426" i="18" s="1"/>
  <c r="J2427" i="18"/>
  <c r="A2427" i="18" s="1"/>
  <c r="J2428" i="18"/>
  <c r="A2428" i="18" s="1"/>
  <c r="J2429" i="18"/>
  <c r="A2429" i="18" s="1"/>
  <c r="J2430" i="18"/>
  <c r="A2430" i="18" s="1"/>
  <c r="J2431" i="18"/>
  <c r="A2431" i="18" s="1"/>
  <c r="J2432" i="18"/>
  <c r="A2432" i="18" s="1"/>
  <c r="J2433" i="18"/>
  <c r="A2433" i="18" s="1"/>
  <c r="J2434" i="18"/>
  <c r="A2434" i="18" s="1"/>
  <c r="J2435" i="18"/>
  <c r="A2435" i="18" s="1"/>
  <c r="J2436" i="18"/>
  <c r="A2436" i="18" s="1"/>
  <c r="J2437" i="18"/>
  <c r="A2437" i="18" s="1"/>
  <c r="J2438" i="18"/>
  <c r="A2438" i="18" s="1"/>
  <c r="J2439" i="18"/>
  <c r="A2439" i="18" s="1"/>
  <c r="J2440" i="18"/>
  <c r="A2440" i="18" s="1"/>
  <c r="J2441" i="18"/>
  <c r="A2441" i="18" s="1"/>
  <c r="J2442" i="18"/>
  <c r="A2442" i="18" s="1"/>
  <c r="J2443" i="18"/>
  <c r="A2443" i="18" s="1"/>
  <c r="J2444" i="18"/>
  <c r="A2444" i="18" s="1"/>
  <c r="J2445" i="18"/>
  <c r="A2445" i="18" s="1"/>
  <c r="J2446" i="18"/>
  <c r="A2446" i="18" s="1"/>
  <c r="J2447" i="18"/>
  <c r="A2447" i="18" s="1"/>
  <c r="J2448" i="18"/>
  <c r="A2448" i="18" s="1"/>
  <c r="J2449" i="18"/>
  <c r="A2449" i="18" s="1"/>
  <c r="J2450" i="18"/>
  <c r="A2450" i="18" s="1"/>
  <c r="J2451" i="18"/>
  <c r="A2451" i="18" s="1"/>
  <c r="J2452" i="18"/>
  <c r="A2452" i="18" s="1"/>
  <c r="J2453" i="18"/>
  <c r="A2453" i="18" s="1"/>
  <c r="J2454" i="18"/>
  <c r="A2454" i="18" s="1"/>
  <c r="J2455" i="18"/>
  <c r="A2455" i="18" s="1"/>
  <c r="J2456" i="18"/>
  <c r="A2456" i="18" s="1"/>
  <c r="J2457" i="18"/>
  <c r="A2457" i="18" s="1"/>
  <c r="J2458" i="18"/>
  <c r="A2458" i="18" s="1"/>
  <c r="J2459" i="18"/>
  <c r="A2459" i="18" s="1"/>
  <c r="J2460" i="18"/>
  <c r="A2460" i="18" s="1"/>
  <c r="J2461" i="18"/>
  <c r="A2461" i="18" s="1"/>
  <c r="J2462" i="18"/>
  <c r="A2462" i="18" s="1"/>
  <c r="J2463" i="18"/>
  <c r="A2463" i="18" s="1"/>
  <c r="J2464" i="18"/>
  <c r="A2464" i="18" s="1"/>
  <c r="J2465" i="18"/>
  <c r="A2465" i="18" s="1"/>
  <c r="J2466" i="18"/>
  <c r="A2466" i="18" s="1"/>
  <c r="J2467" i="18"/>
  <c r="A2467" i="18" s="1"/>
  <c r="J2468" i="18"/>
  <c r="A2468" i="18" s="1"/>
  <c r="J2469" i="18"/>
  <c r="A2469" i="18" s="1"/>
  <c r="J2470" i="18"/>
  <c r="A2470" i="18" s="1"/>
  <c r="J2471" i="18"/>
  <c r="A2471" i="18" s="1"/>
  <c r="J2472" i="18"/>
  <c r="A2472" i="18" s="1"/>
  <c r="J2473" i="18"/>
  <c r="A2473" i="18" s="1"/>
  <c r="J2474" i="18"/>
  <c r="A2474" i="18" s="1"/>
  <c r="J2475" i="18"/>
  <c r="A2475" i="18" s="1"/>
  <c r="J2476" i="18"/>
  <c r="A2476" i="18" s="1"/>
  <c r="J2477" i="18"/>
  <c r="A2477" i="18" s="1"/>
  <c r="J2478" i="18"/>
  <c r="A2478" i="18" s="1"/>
  <c r="J2479" i="18"/>
  <c r="A2479" i="18" s="1"/>
  <c r="J2480" i="18"/>
  <c r="A2480" i="18" s="1"/>
  <c r="J2481" i="18"/>
  <c r="A2481" i="18" s="1"/>
  <c r="J2482" i="18"/>
  <c r="A2482" i="18" s="1"/>
  <c r="J2483" i="18"/>
  <c r="A2483" i="18" s="1"/>
  <c r="J2484" i="18"/>
  <c r="A2484" i="18" s="1"/>
  <c r="J2485" i="18"/>
  <c r="A2485" i="18" s="1"/>
  <c r="J2486" i="18"/>
  <c r="A2486" i="18" s="1"/>
  <c r="J2487" i="18"/>
  <c r="A2487" i="18" s="1"/>
  <c r="J2488" i="18"/>
  <c r="A2488" i="18" s="1"/>
  <c r="J2489" i="18"/>
  <c r="A2489" i="18" s="1"/>
  <c r="J2490" i="18"/>
  <c r="A2490" i="18" s="1"/>
  <c r="J2491" i="18"/>
  <c r="A2491" i="18" s="1"/>
  <c r="J2492" i="18"/>
  <c r="A2492" i="18" s="1"/>
  <c r="J2493" i="18"/>
  <c r="A2493" i="18" s="1"/>
  <c r="J2494" i="18"/>
  <c r="A2494" i="18" s="1"/>
  <c r="J2495" i="18"/>
  <c r="A2495" i="18" s="1"/>
  <c r="J2496" i="18"/>
  <c r="A2496" i="18" s="1"/>
  <c r="J2497" i="18"/>
  <c r="A2497" i="18" s="1"/>
  <c r="J2498" i="18"/>
  <c r="A2498" i="18" s="1"/>
  <c r="J2499" i="18"/>
  <c r="A2499" i="18" s="1"/>
  <c r="J2500" i="18"/>
  <c r="A2500" i="18" s="1"/>
  <c r="J2501" i="18"/>
  <c r="A2501" i="18" s="1"/>
  <c r="J2502" i="18"/>
  <c r="A2502" i="18" s="1"/>
  <c r="J2503" i="18"/>
  <c r="A2503" i="18" s="1"/>
  <c r="J2504" i="18"/>
  <c r="A2504" i="18" s="1"/>
  <c r="J2505" i="18"/>
  <c r="A2505" i="18" s="1"/>
  <c r="J2506" i="18"/>
  <c r="A2506" i="18" s="1"/>
  <c r="J2507" i="18"/>
  <c r="A2507" i="18" s="1"/>
  <c r="J2508" i="18"/>
  <c r="A2508" i="18" s="1"/>
  <c r="J2509" i="18"/>
  <c r="A2509" i="18" s="1"/>
  <c r="J2510" i="18"/>
  <c r="A2510" i="18" s="1"/>
  <c r="J2511" i="18"/>
  <c r="A2511" i="18" s="1"/>
  <c r="J2512" i="18"/>
  <c r="A2512" i="18" s="1"/>
  <c r="J2513" i="18"/>
  <c r="A2513" i="18" s="1"/>
  <c r="J2514" i="18"/>
  <c r="A2514" i="18" s="1"/>
  <c r="J2515" i="18"/>
  <c r="A2515" i="18" s="1"/>
  <c r="J2516" i="18"/>
  <c r="A2516" i="18" s="1"/>
  <c r="J2517" i="18"/>
  <c r="A2517" i="18" s="1"/>
  <c r="J2518" i="18"/>
  <c r="A2518" i="18" s="1"/>
  <c r="J2519" i="18"/>
  <c r="A2519" i="18" s="1"/>
  <c r="J2520" i="18"/>
  <c r="A2520" i="18" s="1"/>
  <c r="J2521" i="18"/>
  <c r="A2521" i="18" s="1"/>
  <c r="J2522" i="18"/>
  <c r="A2522" i="18" s="1"/>
  <c r="J2523" i="18"/>
  <c r="A2523" i="18" s="1"/>
  <c r="J2524" i="18"/>
  <c r="A2524" i="18" s="1"/>
  <c r="J2525" i="18"/>
  <c r="A2525" i="18" s="1"/>
  <c r="J2526" i="18"/>
  <c r="A2526" i="18" s="1"/>
  <c r="J2527" i="18"/>
  <c r="A2527" i="18" s="1"/>
  <c r="J2528" i="18"/>
  <c r="A2528" i="18" s="1"/>
  <c r="J2529" i="18"/>
  <c r="A2529" i="18" s="1"/>
  <c r="J2530" i="18"/>
  <c r="A2530" i="18" s="1"/>
  <c r="J2531" i="18"/>
  <c r="A2531" i="18" s="1"/>
  <c r="J2532" i="18"/>
  <c r="A2532" i="18" s="1"/>
  <c r="J2533" i="18"/>
  <c r="A2533" i="18" s="1"/>
  <c r="J2534" i="18"/>
  <c r="A2534" i="18" s="1"/>
  <c r="J2535" i="18"/>
  <c r="A2535" i="18" s="1"/>
  <c r="J2536" i="18"/>
  <c r="A2536" i="18" s="1"/>
  <c r="J2537" i="18"/>
  <c r="A2537" i="18" s="1"/>
  <c r="J2538" i="18"/>
  <c r="A2538" i="18" s="1"/>
  <c r="J2539" i="18"/>
  <c r="A2539" i="18" s="1"/>
  <c r="J2540" i="18"/>
  <c r="A2540" i="18" s="1"/>
  <c r="J2541" i="18"/>
  <c r="A2541" i="18" s="1"/>
  <c r="J2542" i="18"/>
  <c r="A2542" i="18" s="1"/>
  <c r="J2543" i="18"/>
  <c r="A2543" i="18" s="1"/>
  <c r="J2544" i="18"/>
  <c r="A2544" i="18" s="1"/>
  <c r="J2545" i="18"/>
  <c r="A2545" i="18" s="1"/>
  <c r="J2546" i="18"/>
  <c r="A2546" i="18" s="1"/>
  <c r="J2547" i="18"/>
  <c r="A2547" i="18" s="1"/>
  <c r="J2548" i="18"/>
  <c r="A2548" i="18" s="1"/>
  <c r="J2549" i="18"/>
  <c r="A2549" i="18" s="1"/>
  <c r="J2550" i="18"/>
  <c r="A2550" i="18" s="1"/>
  <c r="J2551" i="18"/>
  <c r="A2551" i="18" s="1"/>
  <c r="J2552" i="18"/>
  <c r="A2552" i="18" s="1"/>
  <c r="J2553" i="18"/>
  <c r="A2553" i="18" s="1"/>
  <c r="J2554" i="18"/>
  <c r="A2554" i="18" s="1"/>
  <c r="J2555" i="18"/>
  <c r="A2555" i="18" s="1"/>
  <c r="J2556" i="18"/>
  <c r="A2556" i="18" s="1"/>
  <c r="J2557" i="18"/>
  <c r="A2557" i="18" s="1"/>
  <c r="J2558" i="18"/>
  <c r="A2558" i="18" s="1"/>
  <c r="J2559" i="18"/>
  <c r="A2559" i="18" s="1"/>
  <c r="J2560" i="18"/>
  <c r="A2560" i="18" s="1"/>
  <c r="J2561" i="18"/>
  <c r="A2561" i="18" s="1"/>
  <c r="J2562" i="18"/>
  <c r="A2562" i="18" s="1"/>
  <c r="J2563" i="18"/>
  <c r="A2563" i="18" s="1"/>
  <c r="J2564" i="18"/>
  <c r="A2564" i="18" s="1"/>
  <c r="J2565" i="18"/>
  <c r="A2565" i="18" s="1"/>
  <c r="J2566" i="18"/>
  <c r="A2566" i="18" s="1"/>
  <c r="J2567" i="18"/>
  <c r="A2567" i="18" s="1"/>
  <c r="J2568" i="18"/>
  <c r="A2568" i="18" s="1"/>
  <c r="J2569" i="18"/>
  <c r="A2569" i="18" s="1"/>
  <c r="J2570" i="18"/>
  <c r="A2570" i="18" s="1"/>
  <c r="J2571" i="18"/>
  <c r="A2571" i="18" s="1"/>
  <c r="J2572" i="18"/>
  <c r="A2572" i="18" s="1"/>
  <c r="J2573" i="18"/>
  <c r="A2573" i="18" s="1"/>
  <c r="J2574" i="18"/>
  <c r="A2574" i="18" s="1"/>
  <c r="J2575" i="18"/>
  <c r="A2575" i="18" s="1"/>
  <c r="J2576" i="18"/>
  <c r="A2576" i="18" s="1"/>
  <c r="J2577" i="18"/>
  <c r="A2577" i="18" s="1"/>
  <c r="J2578" i="18"/>
  <c r="A2578" i="18" s="1"/>
  <c r="J2579" i="18"/>
  <c r="A2579" i="18" s="1"/>
  <c r="J2580" i="18"/>
  <c r="A2580" i="18" s="1"/>
  <c r="J2581" i="18"/>
  <c r="A2581" i="18" s="1"/>
  <c r="J2582" i="18"/>
  <c r="A2582" i="18" s="1"/>
  <c r="J2583" i="18"/>
  <c r="A2583" i="18" s="1"/>
  <c r="J2584" i="18"/>
  <c r="A2584" i="18" s="1"/>
  <c r="J2585" i="18"/>
  <c r="A2585" i="18" s="1"/>
  <c r="J2586" i="18"/>
  <c r="A2586" i="18" s="1"/>
  <c r="J2587" i="18"/>
  <c r="A2587" i="18" s="1"/>
  <c r="J2588" i="18"/>
  <c r="A2588" i="18" s="1"/>
  <c r="J2589" i="18"/>
  <c r="A2589" i="18" s="1"/>
  <c r="J2590" i="18"/>
  <c r="A2590" i="18" s="1"/>
  <c r="J2591" i="18"/>
  <c r="A2591" i="18" s="1"/>
  <c r="J2592" i="18"/>
  <c r="A2592" i="18" s="1"/>
  <c r="J2593" i="18"/>
  <c r="A2593" i="18" s="1"/>
  <c r="J2594" i="18"/>
  <c r="A2594" i="18" s="1"/>
  <c r="J2595" i="18"/>
  <c r="A2595" i="18" s="1"/>
  <c r="J2596" i="18"/>
  <c r="A2596" i="18" s="1"/>
  <c r="J2597" i="18"/>
  <c r="A2597" i="18" s="1"/>
  <c r="J2598" i="18"/>
  <c r="A2598" i="18" s="1"/>
  <c r="J2599" i="18"/>
  <c r="A2599" i="18" s="1"/>
  <c r="J2600" i="18"/>
  <c r="A2600" i="18" s="1"/>
  <c r="J2601" i="18"/>
  <c r="A2601" i="18" s="1"/>
  <c r="J2602" i="18"/>
  <c r="A2602" i="18" s="1"/>
  <c r="J2603" i="18"/>
  <c r="A2603" i="18" s="1"/>
  <c r="J2604" i="18"/>
  <c r="A2604" i="18" s="1"/>
  <c r="J2605" i="18"/>
  <c r="A2605" i="18" s="1"/>
  <c r="J2606" i="18"/>
  <c r="A2606" i="18" s="1"/>
  <c r="J2607" i="18"/>
  <c r="A2607" i="18" s="1"/>
  <c r="J2608" i="18"/>
  <c r="A2608" i="18" s="1"/>
  <c r="J2609" i="18"/>
  <c r="A2609" i="18" s="1"/>
  <c r="J2610" i="18"/>
  <c r="A2610" i="18" s="1"/>
  <c r="J2611" i="18"/>
  <c r="A2611" i="18" s="1"/>
  <c r="J2612" i="18"/>
  <c r="A2612" i="18" s="1"/>
  <c r="J2613" i="18"/>
  <c r="A2613" i="18" s="1"/>
  <c r="J2614" i="18"/>
  <c r="A2614" i="18" s="1"/>
  <c r="J2615" i="18"/>
  <c r="A2615" i="18" s="1"/>
  <c r="J2616" i="18"/>
  <c r="A2616" i="18" s="1"/>
  <c r="J2617" i="18"/>
  <c r="A2617" i="18" s="1"/>
  <c r="J2618" i="18"/>
  <c r="A2618" i="18" s="1"/>
  <c r="J2619" i="18"/>
  <c r="A2619" i="18" s="1"/>
  <c r="J2620" i="18"/>
  <c r="A2620" i="18" s="1"/>
  <c r="J2621" i="18"/>
  <c r="A2621" i="18" s="1"/>
  <c r="J2622" i="18"/>
  <c r="A2622" i="18" s="1"/>
  <c r="J2623" i="18"/>
  <c r="A2623" i="18" s="1"/>
  <c r="J2624" i="18"/>
  <c r="A2624" i="18" s="1"/>
  <c r="J2625" i="18"/>
  <c r="A2625" i="18" s="1"/>
  <c r="J2626" i="18"/>
  <c r="A2626" i="18" s="1"/>
  <c r="J2627" i="18"/>
  <c r="A2627" i="18" s="1"/>
  <c r="J2628" i="18"/>
  <c r="A2628" i="18" s="1"/>
  <c r="J2629" i="18"/>
  <c r="A2629" i="18" s="1"/>
  <c r="J2630" i="18"/>
  <c r="A2630" i="18" s="1"/>
  <c r="J2631" i="18"/>
  <c r="A2631" i="18" s="1"/>
  <c r="J2632" i="18"/>
  <c r="A2632" i="18" s="1"/>
  <c r="J2633" i="18"/>
  <c r="A2633" i="18" s="1"/>
  <c r="J2634" i="18"/>
  <c r="A2634" i="18" s="1"/>
  <c r="J2635" i="18"/>
  <c r="A2635" i="18" s="1"/>
  <c r="J2636" i="18"/>
  <c r="A2636" i="18" s="1"/>
  <c r="J2637" i="18"/>
  <c r="A2637" i="18" s="1"/>
  <c r="J2638" i="18"/>
  <c r="A2638" i="18" s="1"/>
  <c r="J2639" i="18"/>
  <c r="A2639" i="18" s="1"/>
  <c r="J2640" i="18"/>
  <c r="A2640" i="18" s="1"/>
  <c r="J2641" i="18"/>
  <c r="A2641" i="18" s="1"/>
  <c r="J2642" i="18"/>
  <c r="A2642" i="18" s="1"/>
  <c r="J2643" i="18"/>
  <c r="A2643" i="18" s="1"/>
  <c r="J2644" i="18"/>
  <c r="A2644" i="18" s="1"/>
  <c r="J2645" i="18"/>
  <c r="A2645" i="18" s="1"/>
  <c r="J2646" i="18"/>
  <c r="A2646" i="18" s="1"/>
  <c r="J2647" i="18"/>
  <c r="A2647" i="18" s="1"/>
  <c r="J2648" i="18"/>
  <c r="A2648" i="18" s="1"/>
  <c r="J2649" i="18"/>
  <c r="A2649" i="18" s="1"/>
  <c r="J2650" i="18"/>
  <c r="A2650" i="18" s="1"/>
  <c r="J2651" i="18"/>
  <c r="A2651" i="18" s="1"/>
  <c r="J2652" i="18"/>
  <c r="A2652" i="18" s="1"/>
  <c r="J2653" i="18"/>
  <c r="A2653" i="18" s="1"/>
  <c r="J2654" i="18"/>
  <c r="A2654" i="18" s="1"/>
  <c r="J2655" i="18"/>
  <c r="A2655" i="18" s="1"/>
  <c r="J2656" i="18"/>
  <c r="A2656" i="18" s="1"/>
  <c r="J2657" i="18"/>
  <c r="A2657" i="18" s="1"/>
  <c r="J2658" i="18"/>
  <c r="A2658" i="18" s="1"/>
  <c r="J2659" i="18"/>
  <c r="A2659" i="18" s="1"/>
  <c r="J2660" i="18"/>
  <c r="A2660" i="18" s="1"/>
  <c r="J2661" i="18"/>
  <c r="A2661" i="18" s="1"/>
  <c r="J2662" i="18"/>
  <c r="A2662" i="18" s="1"/>
  <c r="J2663" i="18"/>
  <c r="A2663" i="18" s="1"/>
  <c r="J2664" i="18"/>
  <c r="A2664" i="18" s="1"/>
  <c r="J2665" i="18"/>
  <c r="A2665" i="18" s="1"/>
  <c r="J2666" i="18"/>
  <c r="A2666" i="18" s="1"/>
  <c r="J2667" i="18"/>
  <c r="A2667" i="18" s="1"/>
  <c r="J2668" i="18"/>
  <c r="A2668" i="18" s="1"/>
  <c r="J2669" i="18"/>
  <c r="A2669" i="18" s="1"/>
  <c r="J2670" i="18"/>
  <c r="A2670" i="18" s="1"/>
  <c r="J2671" i="18"/>
  <c r="A2671" i="18" s="1"/>
  <c r="J2672" i="18"/>
  <c r="A2672" i="18" s="1"/>
  <c r="J2673" i="18"/>
  <c r="A2673" i="18" s="1"/>
  <c r="J2674" i="18"/>
  <c r="A2674" i="18" s="1"/>
  <c r="J2675" i="18"/>
  <c r="A2675" i="18" s="1"/>
  <c r="J2676" i="18"/>
  <c r="A2676" i="18" s="1"/>
  <c r="J2677" i="18"/>
  <c r="A2677" i="18" s="1"/>
  <c r="J2678" i="18"/>
  <c r="A2678" i="18" s="1"/>
  <c r="J2679" i="18"/>
  <c r="A2679" i="18" s="1"/>
  <c r="J2680" i="18"/>
  <c r="A2680" i="18" s="1"/>
  <c r="J2681" i="18"/>
  <c r="A2681" i="18" s="1"/>
  <c r="J2682" i="18"/>
  <c r="A2682" i="18" s="1"/>
  <c r="J2683" i="18"/>
  <c r="A2683" i="18" s="1"/>
  <c r="J2684" i="18"/>
  <c r="A2684" i="18" s="1"/>
  <c r="J2685" i="18"/>
  <c r="A2685" i="18" s="1"/>
  <c r="J2686" i="18"/>
  <c r="A2686" i="18" s="1"/>
  <c r="J2687" i="18"/>
  <c r="A2687" i="18" s="1"/>
  <c r="J2688" i="18"/>
  <c r="A2688" i="18" s="1"/>
  <c r="J2689" i="18"/>
  <c r="A2689" i="18" s="1"/>
  <c r="J2690" i="18"/>
  <c r="A2690" i="18" s="1"/>
  <c r="J2691" i="18"/>
  <c r="A2691" i="18" s="1"/>
  <c r="J2692" i="18"/>
  <c r="A2692" i="18" s="1"/>
  <c r="J2693" i="18"/>
  <c r="A2693" i="18" s="1"/>
  <c r="J2694" i="18"/>
  <c r="A2694" i="18" s="1"/>
  <c r="J2695" i="18"/>
  <c r="A2695" i="18" s="1"/>
  <c r="J2696" i="18"/>
  <c r="A2696" i="18" s="1"/>
  <c r="J2697" i="18"/>
  <c r="A2697" i="18" s="1"/>
  <c r="J2698" i="18"/>
  <c r="A2698" i="18" s="1"/>
  <c r="J2699" i="18"/>
  <c r="A2699" i="18" s="1"/>
  <c r="J2700" i="18"/>
  <c r="A2700" i="18" s="1"/>
  <c r="J2701" i="18"/>
  <c r="A2701" i="18" s="1"/>
  <c r="J2702" i="18"/>
  <c r="A2702" i="18" s="1"/>
  <c r="J2703" i="18"/>
  <c r="A2703" i="18" s="1"/>
  <c r="J2704" i="18"/>
  <c r="A2704" i="18" s="1"/>
  <c r="J2705" i="18"/>
  <c r="A2705" i="18" s="1"/>
  <c r="J2706" i="18"/>
  <c r="A2706" i="18" s="1"/>
  <c r="J2707" i="18"/>
  <c r="A2707" i="18" s="1"/>
  <c r="J2708" i="18"/>
  <c r="A2708" i="18" s="1"/>
  <c r="J2709" i="18"/>
  <c r="A2709" i="18" s="1"/>
  <c r="J2710" i="18"/>
  <c r="A2710" i="18" s="1"/>
  <c r="J2711" i="18"/>
  <c r="A2711" i="18" s="1"/>
  <c r="J2712" i="18"/>
  <c r="A2712" i="18" s="1"/>
  <c r="J2713" i="18"/>
  <c r="A2713" i="18" s="1"/>
  <c r="J2714" i="18"/>
  <c r="A2714" i="18" s="1"/>
  <c r="J2715" i="18"/>
  <c r="A2715" i="18" s="1"/>
  <c r="J2716" i="18"/>
  <c r="A2716" i="18" s="1"/>
  <c r="J2717" i="18"/>
  <c r="A2717" i="18" s="1"/>
  <c r="J2718" i="18"/>
  <c r="A2718" i="18" s="1"/>
  <c r="J2719" i="18"/>
  <c r="A2719" i="18" s="1"/>
  <c r="J2720" i="18"/>
  <c r="A2720" i="18" s="1"/>
  <c r="J2721" i="18"/>
  <c r="A2721" i="18" s="1"/>
  <c r="J2722" i="18"/>
  <c r="A2722" i="18" s="1"/>
  <c r="J2723" i="18"/>
  <c r="A2723" i="18" s="1"/>
  <c r="J2724" i="18"/>
  <c r="A2724" i="18" s="1"/>
  <c r="J2725" i="18"/>
  <c r="A2725" i="18" s="1"/>
  <c r="J2726" i="18"/>
  <c r="A2726" i="18" s="1"/>
  <c r="J2727" i="18"/>
  <c r="A2727" i="18" s="1"/>
  <c r="J2728" i="18"/>
  <c r="A2728" i="18" s="1"/>
  <c r="J2729" i="18"/>
  <c r="A2729" i="18" s="1"/>
  <c r="J2730" i="18"/>
  <c r="A2730" i="18" s="1"/>
  <c r="J2731" i="18"/>
  <c r="A2731" i="18" s="1"/>
  <c r="J2732" i="18"/>
  <c r="A2732" i="18" s="1"/>
  <c r="J2733" i="18"/>
  <c r="A2733" i="18" s="1"/>
  <c r="J2734" i="18"/>
  <c r="A2734" i="18" s="1"/>
  <c r="J2735" i="18"/>
  <c r="A2735" i="18" s="1"/>
  <c r="J2736" i="18"/>
  <c r="A2736" i="18" s="1"/>
  <c r="J2737" i="18"/>
  <c r="A2737" i="18" s="1"/>
  <c r="J2738" i="18"/>
  <c r="A2738" i="18" s="1"/>
  <c r="J2739" i="18"/>
  <c r="A2739" i="18" s="1"/>
  <c r="J2740" i="18"/>
  <c r="A2740" i="18" s="1"/>
  <c r="J2741" i="18"/>
  <c r="A2741" i="18" s="1"/>
  <c r="J2742" i="18"/>
  <c r="A2742" i="18" s="1"/>
  <c r="J2743" i="18"/>
  <c r="A2743" i="18" s="1"/>
  <c r="J2744" i="18"/>
  <c r="A2744" i="18" s="1"/>
  <c r="J2745" i="18"/>
  <c r="A2745" i="18" s="1"/>
  <c r="J2746" i="18"/>
  <c r="A2746" i="18" s="1"/>
  <c r="J2747" i="18"/>
  <c r="A2747" i="18" s="1"/>
  <c r="J2748" i="18"/>
  <c r="A2748" i="18" s="1"/>
  <c r="J2749" i="18"/>
  <c r="A2749" i="18" s="1"/>
  <c r="J2750" i="18"/>
  <c r="A2750" i="18" s="1"/>
  <c r="J2751" i="18"/>
  <c r="A2751" i="18" s="1"/>
  <c r="J2752" i="18"/>
  <c r="A2752" i="18" s="1"/>
  <c r="J2753" i="18"/>
  <c r="A2753" i="18" s="1"/>
  <c r="J2754" i="18"/>
  <c r="A2754" i="18" s="1"/>
  <c r="J2755" i="18"/>
  <c r="A2755" i="18" s="1"/>
  <c r="J2756" i="18"/>
  <c r="A2756" i="18" s="1"/>
  <c r="J2757" i="18"/>
  <c r="A2757" i="18" s="1"/>
  <c r="J2758" i="18"/>
  <c r="A2758" i="18" s="1"/>
  <c r="J2759" i="18"/>
  <c r="A2759" i="18" s="1"/>
  <c r="J2760" i="18"/>
  <c r="A2760" i="18" s="1"/>
  <c r="J2761" i="18"/>
  <c r="A2761" i="18" s="1"/>
  <c r="J2762" i="18"/>
  <c r="A2762" i="18" s="1"/>
  <c r="J2763" i="18"/>
  <c r="A2763" i="18" s="1"/>
  <c r="J2764" i="18"/>
  <c r="A2764" i="18" s="1"/>
  <c r="J2765" i="18"/>
  <c r="A2765" i="18" s="1"/>
  <c r="J2766" i="18"/>
  <c r="A2766" i="18" s="1"/>
  <c r="J2767" i="18"/>
  <c r="A2767" i="18" s="1"/>
  <c r="J2768" i="18"/>
  <c r="A2768" i="18" s="1"/>
  <c r="J2769" i="18"/>
  <c r="A2769" i="18" s="1"/>
  <c r="J2770" i="18"/>
  <c r="A2770" i="18" s="1"/>
  <c r="J2771" i="18"/>
  <c r="A2771" i="18" s="1"/>
  <c r="J2772" i="18"/>
  <c r="A2772" i="18" s="1"/>
  <c r="J2773" i="18"/>
  <c r="A2773" i="18" s="1"/>
  <c r="J2774" i="18"/>
  <c r="A2774" i="18" s="1"/>
  <c r="J2775" i="18"/>
  <c r="A2775" i="18" s="1"/>
  <c r="J2776" i="18"/>
  <c r="A2776" i="18" s="1"/>
  <c r="J2777" i="18"/>
  <c r="A2777" i="18" s="1"/>
  <c r="J2778" i="18"/>
  <c r="A2778" i="18" s="1"/>
  <c r="J2779" i="18"/>
  <c r="A2779" i="18" s="1"/>
  <c r="J2780" i="18"/>
  <c r="A2780" i="18" s="1"/>
  <c r="J2781" i="18"/>
  <c r="A2781" i="18" s="1"/>
  <c r="J2782" i="18"/>
  <c r="A2782" i="18" s="1"/>
  <c r="J2783" i="18"/>
  <c r="A2783" i="18" s="1"/>
  <c r="J2784" i="18"/>
  <c r="A2784" i="18" s="1"/>
  <c r="J2785" i="18"/>
  <c r="A2785" i="18" s="1"/>
  <c r="J2786" i="18"/>
  <c r="A2786" i="18" s="1"/>
  <c r="J2787" i="18"/>
  <c r="A2787" i="18" s="1"/>
  <c r="J2788" i="18"/>
  <c r="A2788" i="18" s="1"/>
  <c r="J2789" i="18"/>
  <c r="A2789" i="18" s="1"/>
  <c r="J2790" i="18"/>
  <c r="A2790" i="18" s="1"/>
  <c r="J2791" i="18"/>
  <c r="A2791" i="18" s="1"/>
  <c r="J2792" i="18"/>
  <c r="A2792" i="18" s="1"/>
  <c r="J2793" i="18"/>
  <c r="A2793" i="18" s="1"/>
  <c r="J2794" i="18"/>
  <c r="A2794" i="18" s="1"/>
  <c r="J2795" i="18"/>
  <c r="A2795" i="18" s="1"/>
  <c r="J2796" i="18"/>
  <c r="A2796" i="18" s="1"/>
  <c r="J2797" i="18"/>
  <c r="A2797" i="18" s="1"/>
  <c r="J2798" i="18"/>
  <c r="A2798" i="18" s="1"/>
  <c r="J2799" i="18"/>
  <c r="A2799" i="18" s="1"/>
  <c r="J2800" i="18"/>
  <c r="A2800" i="18" s="1"/>
  <c r="J2801" i="18"/>
  <c r="A2801" i="18" s="1"/>
  <c r="J2802" i="18"/>
  <c r="A2802" i="18" s="1"/>
  <c r="J2803" i="18"/>
  <c r="A2803" i="18" s="1"/>
  <c r="J2804" i="18"/>
  <c r="A2804" i="18" s="1"/>
  <c r="J2805" i="18"/>
  <c r="A2805" i="18" s="1"/>
  <c r="J2806" i="18"/>
  <c r="A2806" i="18" s="1"/>
  <c r="J2807" i="18"/>
  <c r="A2807" i="18" s="1"/>
  <c r="J2808" i="18"/>
  <c r="A2808" i="18" s="1"/>
  <c r="J2809" i="18"/>
  <c r="A2809" i="18" s="1"/>
  <c r="J2810" i="18"/>
  <c r="A2810" i="18" s="1"/>
  <c r="J2811" i="18"/>
  <c r="A2811" i="18" s="1"/>
  <c r="J2812" i="18"/>
  <c r="A2812" i="18" s="1"/>
  <c r="J2813" i="18"/>
  <c r="A2813" i="18" s="1"/>
  <c r="J2814" i="18"/>
  <c r="A2814" i="18" s="1"/>
  <c r="J2815" i="18"/>
  <c r="A2815" i="18" s="1"/>
  <c r="J2816" i="18"/>
  <c r="A2816" i="18" s="1"/>
  <c r="J2817" i="18"/>
  <c r="A2817" i="18" s="1"/>
  <c r="J2818" i="18"/>
  <c r="A2818" i="18" s="1"/>
  <c r="J2819" i="18"/>
  <c r="A2819" i="18" s="1"/>
  <c r="J2820" i="18"/>
  <c r="A2820" i="18" s="1"/>
  <c r="J2821" i="18"/>
  <c r="A2821" i="18" s="1"/>
  <c r="J2822" i="18"/>
  <c r="A2822" i="18" s="1"/>
  <c r="J2823" i="18"/>
  <c r="A2823" i="18" s="1"/>
  <c r="J2824" i="18"/>
  <c r="A2824" i="18" s="1"/>
  <c r="J2825" i="18"/>
  <c r="A2825" i="18" s="1"/>
  <c r="J2826" i="18"/>
  <c r="A2826" i="18" s="1"/>
  <c r="J2827" i="18"/>
  <c r="A2827" i="18" s="1"/>
  <c r="J2828" i="18"/>
  <c r="A2828" i="18" s="1"/>
  <c r="J2829" i="18"/>
  <c r="A2829" i="18" s="1"/>
  <c r="J2830" i="18"/>
  <c r="A2830" i="18" s="1"/>
  <c r="J2831" i="18"/>
  <c r="A2831" i="18" s="1"/>
  <c r="J2832" i="18"/>
  <c r="A2832" i="18" s="1"/>
  <c r="J2833" i="18"/>
  <c r="A2833" i="18" s="1"/>
  <c r="J2834" i="18"/>
  <c r="A2834" i="18" s="1"/>
  <c r="J2835" i="18"/>
  <c r="A2835" i="18" s="1"/>
  <c r="J2836" i="18"/>
  <c r="A2836" i="18" s="1"/>
  <c r="J2837" i="18"/>
  <c r="A2837" i="18" s="1"/>
  <c r="J2838" i="18"/>
  <c r="A2838" i="18" s="1"/>
  <c r="J2839" i="18"/>
  <c r="A2839" i="18" s="1"/>
  <c r="J2840" i="18"/>
  <c r="A2840" i="18" s="1"/>
  <c r="J2841" i="18"/>
  <c r="A2841" i="18" s="1"/>
  <c r="J2842" i="18"/>
  <c r="A2842" i="18" s="1"/>
  <c r="J2843" i="18"/>
  <c r="A2843" i="18" s="1"/>
  <c r="J2844" i="18"/>
  <c r="A2844" i="18" s="1"/>
  <c r="J2845" i="18"/>
  <c r="A2845" i="18" s="1"/>
  <c r="J2846" i="18"/>
  <c r="A2846" i="18" s="1"/>
  <c r="J2847" i="18"/>
  <c r="A2847" i="18" s="1"/>
  <c r="J2848" i="18"/>
  <c r="A2848" i="18" s="1"/>
  <c r="J2849" i="18"/>
  <c r="A2849" i="18" s="1"/>
  <c r="J2850" i="18"/>
  <c r="A2850" i="18" s="1"/>
  <c r="J2851" i="18"/>
  <c r="A2851" i="18" s="1"/>
  <c r="J2852" i="18"/>
  <c r="A2852" i="18" s="1"/>
  <c r="J2853" i="18"/>
  <c r="A2853" i="18" s="1"/>
  <c r="J2854" i="18"/>
  <c r="A2854" i="18" s="1"/>
  <c r="J2855" i="18"/>
  <c r="A2855" i="18" s="1"/>
  <c r="J2856" i="18"/>
  <c r="A2856" i="18" s="1"/>
  <c r="J2857" i="18"/>
  <c r="A2857" i="18" s="1"/>
  <c r="J2858" i="18"/>
  <c r="A2858" i="18" s="1"/>
  <c r="J2859" i="18"/>
  <c r="A2859" i="18" s="1"/>
  <c r="J2860" i="18"/>
  <c r="A2860" i="18" s="1"/>
  <c r="J2861" i="18"/>
  <c r="A2861" i="18" s="1"/>
  <c r="J2862" i="18"/>
  <c r="A2862" i="18" s="1"/>
  <c r="J2863" i="18"/>
  <c r="A2863" i="18" s="1"/>
  <c r="J2864" i="18"/>
  <c r="A2864" i="18" s="1"/>
  <c r="J2865" i="18"/>
  <c r="A2865" i="18" s="1"/>
  <c r="J2866" i="18"/>
  <c r="A2866" i="18" s="1"/>
  <c r="J2867" i="18"/>
  <c r="A2867" i="18" s="1"/>
  <c r="J2868" i="18"/>
  <c r="A2868" i="18" s="1"/>
  <c r="J2869" i="18"/>
  <c r="A2869" i="18" s="1"/>
  <c r="J2870" i="18"/>
  <c r="A2870" i="18" s="1"/>
  <c r="J2871" i="18"/>
  <c r="A2871" i="18" s="1"/>
  <c r="J2872" i="18"/>
  <c r="A2872" i="18" s="1"/>
  <c r="J2873" i="18"/>
  <c r="A2873" i="18" s="1"/>
  <c r="J2874" i="18"/>
  <c r="A2874" i="18" s="1"/>
  <c r="J2875" i="18"/>
  <c r="A2875" i="18" s="1"/>
  <c r="J2876" i="18"/>
  <c r="A2876" i="18" s="1"/>
  <c r="J2877" i="18"/>
  <c r="A2877" i="18" s="1"/>
  <c r="J2878" i="18"/>
  <c r="A2878" i="18" s="1"/>
  <c r="J2879" i="18"/>
  <c r="A2879" i="18" s="1"/>
  <c r="J2880" i="18"/>
  <c r="A2880" i="18" s="1"/>
  <c r="J2881" i="18"/>
  <c r="A2881" i="18" s="1"/>
  <c r="J2882" i="18"/>
  <c r="A2882" i="18" s="1"/>
  <c r="J2883" i="18"/>
  <c r="A2883" i="18" s="1"/>
  <c r="J2884" i="18"/>
  <c r="A2884" i="18" s="1"/>
  <c r="J2885" i="18"/>
  <c r="A2885" i="18" s="1"/>
  <c r="J2886" i="18"/>
  <c r="A2886" i="18" s="1"/>
  <c r="J2887" i="18"/>
  <c r="A2887" i="18" s="1"/>
  <c r="J2888" i="18"/>
  <c r="A2888" i="18" s="1"/>
  <c r="J2889" i="18"/>
  <c r="A2889" i="18" s="1"/>
  <c r="J2890" i="18"/>
  <c r="A2890" i="18" s="1"/>
  <c r="J2891" i="18"/>
  <c r="A2891" i="18" s="1"/>
  <c r="J2892" i="18"/>
  <c r="A2892" i="18" s="1"/>
  <c r="J2893" i="18"/>
  <c r="A2893" i="18" s="1"/>
  <c r="J2894" i="18"/>
  <c r="A2894" i="18" s="1"/>
  <c r="J2895" i="18"/>
  <c r="A2895" i="18" s="1"/>
  <c r="J2896" i="18"/>
  <c r="A2896" i="18" s="1"/>
  <c r="J2897" i="18"/>
  <c r="A2897" i="18" s="1"/>
  <c r="J2898" i="18"/>
  <c r="A2898" i="18" s="1"/>
  <c r="J2899" i="18"/>
  <c r="A2899" i="18" s="1"/>
  <c r="J2900" i="18"/>
  <c r="A2900" i="18" s="1"/>
  <c r="J2901" i="18"/>
  <c r="A2901" i="18" s="1"/>
  <c r="J2902" i="18"/>
  <c r="A2902" i="18" s="1"/>
  <c r="J2903" i="18"/>
  <c r="A2903" i="18" s="1"/>
  <c r="J2904" i="18"/>
  <c r="A2904" i="18" s="1"/>
  <c r="J2905" i="18"/>
  <c r="A2905" i="18" s="1"/>
  <c r="J2906" i="18"/>
  <c r="A2906" i="18" s="1"/>
  <c r="J2907" i="18"/>
  <c r="A2907" i="18" s="1"/>
  <c r="J2908" i="18"/>
  <c r="A2908" i="18" s="1"/>
  <c r="J2909" i="18"/>
  <c r="A2909" i="18" s="1"/>
  <c r="J2910" i="18"/>
  <c r="A2910" i="18" s="1"/>
  <c r="J2911" i="18"/>
  <c r="A2911" i="18" s="1"/>
  <c r="J2912" i="18"/>
  <c r="A2912" i="18" s="1"/>
  <c r="J2913" i="18"/>
  <c r="A2913" i="18" s="1"/>
  <c r="J2914" i="18"/>
  <c r="A2914" i="18" s="1"/>
  <c r="J2915" i="18"/>
  <c r="A2915" i="18" s="1"/>
  <c r="J2916" i="18"/>
  <c r="A2916" i="18" s="1"/>
  <c r="J2917" i="18"/>
  <c r="A2917" i="18" s="1"/>
  <c r="J2918" i="18"/>
  <c r="A2918" i="18" s="1"/>
  <c r="J2919" i="18"/>
  <c r="A2919" i="18" s="1"/>
  <c r="J2920" i="18"/>
  <c r="A2920" i="18" s="1"/>
  <c r="J2921" i="18"/>
  <c r="A2921" i="18" s="1"/>
  <c r="J2922" i="18"/>
  <c r="A2922" i="18" s="1"/>
  <c r="J2923" i="18"/>
  <c r="A2923" i="18" s="1"/>
  <c r="J2924" i="18"/>
  <c r="A2924" i="18" s="1"/>
  <c r="J2925" i="18"/>
  <c r="A2925" i="18" s="1"/>
  <c r="J2926" i="18"/>
  <c r="A2926" i="18" s="1"/>
  <c r="J2927" i="18"/>
  <c r="A2927" i="18" s="1"/>
  <c r="J2928" i="18"/>
  <c r="A2928" i="18" s="1"/>
  <c r="J2929" i="18"/>
  <c r="A2929" i="18" s="1"/>
  <c r="J2930" i="18"/>
  <c r="A2930" i="18" s="1"/>
  <c r="J2931" i="18"/>
  <c r="A2931" i="18" s="1"/>
  <c r="J2932" i="18"/>
  <c r="A2932" i="18" s="1"/>
  <c r="J2933" i="18"/>
  <c r="A2933" i="18" s="1"/>
  <c r="J2934" i="18"/>
  <c r="A2934" i="18" s="1"/>
  <c r="J2935" i="18"/>
  <c r="A2935" i="18" s="1"/>
  <c r="J2936" i="18"/>
  <c r="A2936" i="18" s="1"/>
  <c r="J2937" i="18"/>
  <c r="A2937" i="18" s="1"/>
  <c r="J2938" i="18"/>
  <c r="A2938" i="18" s="1"/>
  <c r="J2939" i="18"/>
  <c r="A2939" i="18" s="1"/>
  <c r="J2940" i="18"/>
  <c r="A2940" i="18" s="1"/>
  <c r="J2941" i="18"/>
  <c r="A2941" i="18" s="1"/>
  <c r="J2942" i="18"/>
  <c r="A2942" i="18" s="1"/>
  <c r="J2943" i="18"/>
  <c r="A2943" i="18" s="1"/>
  <c r="J2944" i="18"/>
  <c r="A2944" i="18" s="1"/>
  <c r="J2945" i="18"/>
  <c r="A2945" i="18" s="1"/>
  <c r="J2946" i="18"/>
  <c r="A2946" i="18" s="1"/>
  <c r="J2947" i="18"/>
  <c r="A2947" i="18" s="1"/>
  <c r="J2948" i="18"/>
  <c r="A2948" i="18" s="1"/>
  <c r="J2949" i="18"/>
  <c r="A2949" i="18" s="1"/>
  <c r="J2950" i="18"/>
  <c r="A2950" i="18" s="1"/>
  <c r="J2951" i="18"/>
  <c r="A2951" i="18" s="1"/>
  <c r="J2952" i="18"/>
  <c r="A2952" i="18" s="1"/>
  <c r="J2953" i="18"/>
  <c r="A2953" i="18" s="1"/>
  <c r="J2954" i="18"/>
  <c r="A2954" i="18" s="1"/>
  <c r="J2955" i="18"/>
  <c r="A2955" i="18" s="1"/>
  <c r="J2956" i="18"/>
  <c r="A2956" i="18" s="1"/>
  <c r="J2957" i="18"/>
  <c r="A2957" i="18" s="1"/>
  <c r="J2958" i="18"/>
  <c r="A2958" i="18" s="1"/>
  <c r="J2959" i="18"/>
  <c r="A2959" i="18" s="1"/>
  <c r="J2960" i="18"/>
  <c r="A2960" i="18" s="1"/>
  <c r="J2961" i="18"/>
  <c r="A2961" i="18" s="1"/>
  <c r="J2962" i="18"/>
  <c r="A2962" i="18" s="1"/>
  <c r="J2963" i="18"/>
  <c r="A2963" i="18" s="1"/>
  <c r="J2964" i="18"/>
  <c r="A2964" i="18" s="1"/>
  <c r="J2965" i="18"/>
  <c r="A2965" i="18" s="1"/>
  <c r="J2966" i="18"/>
  <c r="A2966" i="18" s="1"/>
  <c r="J2967" i="18"/>
  <c r="A2967" i="18" s="1"/>
  <c r="J2968" i="18"/>
  <c r="A2968" i="18" s="1"/>
  <c r="J2969" i="18"/>
  <c r="A2969" i="18" s="1"/>
  <c r="J2970" i="18"/>
  <c r="A2970" i="18" s="1"/>
  <c r="J2971" i="18"/>
  <c r="A2971" i="18" s="1"/>
  <c r="J2972" i="18"/>
  <c r="A2972" i="18" s="1"/>
  <c r="J2973" i="18"/>
  <c r="A2973" i="18" s="1"/>
  <c r="J2974" i="18"/>
  <c r="A2974" i="18" s="1"/>
  <c r="J2975" i="18"/>
  <c r="A2975" i="18" s="1"/>
  <c r="J2976" i="18"/>
  <c r="A2976" i="18" s="1"/>
  <c r="J2977" i="18"/>
  <c r="A2977" i="18" s="1"/>
  <c r="J2978" i="18"/>
  <c r="A2978" i="18" s="1"/>
  <c r="J2979" i="18"/>
  <c r="A2979" i="18" s="1"/>
  <c r="J2980" i="18"/>
  <c r="A2980" i="18" s="1"/>
  <c r="J2981" i="18"/>
  <c r="A2981" i="18" s="1"/>
  <c r="J2982" i="18"/>
  <c r="A2982" i="18" s="1"/>
  <c r="J2983" i="18"/>
  <c r="A2983" i="18" s="1"/>
  <c r="J2984" i="18"/>
  <c r="A2984" i="18" s="1"/>
  <c r="J2985" i="18"/>
  <c r="A2985" i="18" s="1"/>
  <c r="J2986" i="18"/>
  <c r="A2986" i="18" s="1"/>
  <c r="J2987" i="18"/>
  <c r="A2987" i="18" s="1"/>
  <c r="J2988" i="18"/>
  <c r="A2988" i="18" s="1"/>
  <c r="J2989" i="18"/>
  <c r="A2989" i="18" s="1"/>
  <c r="J2990" i="18"/>
  <c r="A2990" i="18" s="1"/>
  <c r="J2991" i="18"/>
  <c r="A2991" i="18" s="1"/>
  <c r="J2992" i="18"/>
  <c r="A2992" i="18" s="1"/>
  <c r="J2993" i="18"/>
  <c r="A2993" i="18" s="1"/>
  <c r="J2994" i="18"/>
  <c r="A2994" i="18" s="1"/>
  <c r="J2995" i="18"/>
  <c r="A2995" i="18" s="1"/>
  <c r="J2996" i="18"/>
  <c r="A2996" i="18" s="1"/>
  <c r="J2997" i="18"/>
  <c r="A2997" i="18" s="1"/>
  <c r="J2998" i="18"/>
  <c r="A2998" i="18" s="1"/>
  <c r="J2999" i="18"/>
  <c r="A2999" i="18" s="1"/>
  <c r="J3000" i="18"/>
  <c r="A3000" i="18" s="1"/>
  <c r="J3001" i="18"/>
  <c r="A3001" i="18" s="1"/>
  <c r="J3002" i="18"/>
  <c r="A3002" i="18" s="1"/>
  <c r="J3003" i="18"/>
  <c r="A3003" i="18" s="1"/>
  <c r="J3004" i="18"/>
  <c r="A3004" i="18" s="1"/>
  <c r="J3005" i="18"/>
  <c r="A3005" i="18" s="1"/>
  <c r="J3006" i="18"/>
  <c r="A3006" i="18" s="1"/>
  <c r="J3007" i="18"/>
  <c r="A3007" i="18" s="1"/>
  <c r="J3008" i="18"/>
  <c r="A3008" i="18" s="1"/>
  <c r="J3009" i="18"/>
  <c r="A3009" i="18" s="1"/>
  <c r="J3010" i="18"/>
  <c r="A3010" i="18" s="1"/>
  <c r="J3011" i="18"/>
  <c r="A3011" i="18" s="1"/>
  <c r="J3012" i="18"/>
  <c r="A3012" i="18" s="1"/>
  <c r="J3013" i="18"/>
  <c r="A3013" i="18" s="1"/>
  <c r="J3014" i="18"/>
  <c r="A3014" i="18" s="1"/>
  <c r="J3015" i="18"/>
  <c r="A3015" i="18" s="1"/>
  <c r="J3016" i="18"/>
  <c r="A3016" i="18" s="1"/>
  <c r="J3017" i="18"/>
  <c r="A3017" i="18" s="1"/>
  <c r="J3018" i="18"/>
  <c r="A3018" i="18" s="1"/>
  <c r="J3019" i="18"/>
  <c r="A3019" i="18" s="1"/>
  <c r="J3020" i="18"/>
  <c r="A3020" i="18" s="1"/>
  <c r="J3021" i="18"/>
  <c r="A3021" i="18" s="1"/>
  <c r="J3022" i="18"/>
  <c r="A3022" i="18" s="1"/>
  <c r="J3023" i="18"/>
  <c r="A3023" i="18" s="1"/>
  <c r="J3024" i="18"/>
  <c r="A3024" i="18" s="1"/>
  <c r="J3025" i="18"/>
  <c r="A3025" i="18" s="1"/>
  <c r="J3026" i="18"/>
  <c r="A3026" i="18" s="1"/>
  <c r="J3027" i="18"/>
  <c r="A3027" i="18" s="1"/>
  <c r="J3028" i="18"/>
  <c r="A3028" i="18" s="1"/>
  <c r="J3029" i="18"/>
  <c r="A3029" i="18" s="1"/>
  <c r="J3030" i="18"/>
  <c r="A3030" i="18" s="1"/>
  <c r="J3031" i="18"/>
  <c r="A3031" i="18" s="1"/>
  <c r="J3032" i="18"/>
  <c r="A3032" i="18" s="1"/>
  <c r="J3033" i="18"/>
  <c r="A3033" i="18" s="1"/>
  <c r="J3034" i="18"/>
  <c r="A3034" i="18" s="1"/>
  <c r="J3035" i="18"/>
  <c r="A3035" i="18" s="1"/>
  <c r="J3036" i="18"/>
  <c r="A3036" i="18" s="1"/>
  <c r="J3037" i="18"/>
  <c r="A3037" i="18" s="1"/>
  <c r="J3038" i="18"/>
  <c r="A3038" i="18" s="1"/>
  <c r="J3039" i="18"/>
  <c r="A3039" i="18" s="1"/>
  <c r="J3040" i="18"/>
  <c r="A3040" i="18" s="1"/>
  <c r="J3041" i="18"/>
  <c r="A3041" i="18" s="1"/>
  <c r="J3042" i="18"/>
  <c r="A3042" i="18" s="1"/>
  <c r="J3043" i="18"/>
  <c r="A3043" i="18" s="1"/>
  <c r="J3044" i="18"/>
  <c r="A3044" i="18" s="1"/>
  <c r="J3045" i="18"/>
  <c r="A3045" i="18" s="1"/>
  <c r="J2" i="18"/>
  <c r="A2" i="18" s="1"/>
  <c r="J3" i="5"/>
  <c r="A3" i="5" s="1"/>
  <c r="J4" i="5"/>
  <c r="A4" i="5" s="1"/>
  <c r="J5" i="5"/>
  <c r="A5" i="5" s="1"/>
  <c r="J6" i="5"/>
  <c r="A6" i="5" s="1"/>
  <c r="J7" i="5"/>
  <c r="A7" i="5" s="1"/>
  <c r="J8" i="5"/>
  <c r="A8" i="5" s="1"/>
  <c r="J9" i="5"/>
  <c r="A9" i="5" s="1"/>
  <c r="J18" i="5"/>
  <c r="A18" i="5" s="1"/>
  <c r="J19" i="5"/>
  <c r="A19" i="5" s="1"/>
  <c r="J20" i="5"/>
  <c r="A20" i="5" s="1"/>
  <c r="J21" i="5"/>
  <c r="A21" i="5" s="1"/>
  <c r="J22" i="5"/>
  <c r="A22" i="5" s="1"/>
  <c r="J23" i="5"/>
  <c r="A23" i="5" s="1"/>
  <c r="J24" i="5"/>
  <c r="A24" i="5" s="1"/>
  <c r="J25" i="5"/>
  <c r="A25" i="5" s="1"/>
  <c r="J26" i="5"/>
  <c r="A26" i="5" s="1"/>
  <c r="J27" i="5"/>
  <c r="A27" i="5" s="1"/>
  <c r="J28" i="5"/>
  <c r="A28" i="5" s="1"/>
  <c r="J29" i="5"/>
  <c r="A29" i="5" s="1"/>
  <c r="J30" i="5"/>
  <c r="A30" i="5" s="1"/>
  <c r="J31" i="5"/>
  <c r="A31" i="5" s="1"/>
  <c r="J32" i="5"/>
  <c r="A32" i="5" s="1"/>
  <c r="J33" i="5"/>
  <c r="A33" i="5" s="1"/>
  <c r="J34" i="5"/>
  <c r="A34" i="5" s="1"/>
  <c r="J35" i="5"/>
  <c r="A35" i="5" s="1"/>
  <c r="J36" i="5"/>
  <c r="A36" i="5" s="1"/>
  <c r="J37" i="5"/>
  <c r="A37" i="5" s="1"/>
  <c r="J38" i="5"/>
  <c r="A38" i="5" s="1"/>
  <c r="J39" i="5"/>
  <c r="A39" i="5" s="1"/>
  <c r="J40" i="5"/>
  <c r="A40" i="5" s="1"/>
  <c r="J41" i="5"/>
  <c r="A41" i="5" s="1"/>
  <c r="J42" i="5"/>
  <c r="A42" i="5" s="1"/>
  <c r="J43" i="5"/>
  <c r="A43" i="5" s="1"/>
  <c r="J44" i="5"/>
  <c r="A44" i="5" s="1"/>
  <c r="J45" i="5"/>
  <c r="A45" i="5" s="1"/>
  <c r="J46" i="5"/>
  <c r="A46" i="5" s="1"/>
  <c r="J47" i="5"/>
  <c r="A47" i="5" s="1"/>
  <c r="J48" i="5"/>
  <c r="A48" i="5" s="1"/>
  <c r="J49" i="5"/>
  <c r="A49" i="5" s="1"/>
  <c r="J50" i="5"/>
  <c r="A50" i="5" s="1"/>
  <c r="J51" i="5"/>
  <c r="A51" i="5" s="1"/>
  <c r="J52" i="5"/>
  <c r="A52" i="5" s="1"/>
  <c r="J53" i="5"/>
  <c r="A53" i="5" s="1"/>
  <c r="J54" i="5"/>
  <c r="A54" i="5" s="1"/>
  <c r="J55" i="5"/>
  <c r="A55" i="5" s="1"/>
  <c r="J56" i="5"/>
  <c r="A56" i="5" s="1"/>
  <c r="J57" i="5"/>
  <c r="A57" i="5" s="1"/>
  <c r="J58" i="5"/>
  <c r="A58" i="5" s="1"/>
  <c r="J59" i="5"/>
  <c r="A59" i="5" s="1"/>
  <c r="J60" i="5"/>
  <c r="A60" i="5" s="1"/>
  <c r="J61" i="5"/>
  <c r="A61" i="5" s="1"/>
  <c r="J62" i="5"/>
  <c r="A62" i="5" s="1"/>
  <c r="J63" i="5"/>
  <c r="A63" i="5" s="1"/>
  <c r="J64" i="5"/>
  <c r="A64" i="5" s="1"/>
  <c r="J65" i="5"/>
  <c r="A65" i="5" s="1"/>
  <c r="J66" i="5"/>
  <c r="A66" i="5" s="1"/>
  <c r="J67" i="5"/>
  <c r="A67" i="5" s="1"/>
  <c r="J68" i="5"/>
  <c r="A68" i="5" s="1"/>
  <c r="J69" i="5"/>
  <c r="A69" i="5" s="1"/>
  <c r="J70" i="5"/>
  <c r="A70" i="5" s="1"/>
  <c r="J71" i="5"/>
  <c r="A71" i="5" s="1"/>
  <c r="J72" i="5"/>
  <c r="A72" i="5" s="1"/>
  <c r="J73" i="5"/>
  <c r="A73" i="5" s="1"/>
  <c r="J74" i="5"/>
  <c r="A74" i="5" s="1"/>
  <c r="J75" i="5"/>
  <c r="A75" i="5" s="1"/>
  <c r="J76" i="5"/>
  <c r="A76" i="5" s="1"/>
  <c r="J77" i="5"/>
  <c r="A77" i="5" s="1"/>
  <c r="J78" i="5"/>
  <c r="A78" i="5" s="1"/>
  <c r="J79" i="5"/>
  <c r="A79" i="5" s="1"/>
  <c r="J80" i="5"/>
  <c r="A80" i="5" s="1"/>
  <c r="J81" i="5"/>
  <c r="A81" i="5" s="1"/>
  <c r="J82" i="5"/>
  <c r="A82" i="5" s="1"/>
  <c r="J83" i="5"/>
  <c r="A83" i="5" s="1"/>
  <c r="J84" i="5"/>
  <c r="A84" i="5" s="1"/>
  <c r="J85" i="5"/>
  <c r="A85" i="5" s="1"/>
  <c r="J86" i="5"/>
  <c r="A86" i="5" s="1"/>
  <c r="J87" i="5"/>
  <c r="A87" i="5" s="1"/>
  <c r="J88" i="5"/>
  <c r="A88" i="5" s="1"/>
  <c r="J89" i="5"/>
  <c r="A89" i="5" s="1"/>
  <c r="J90" i="5"/>
  <c r="A90" i="5" s="1"/>
  <c r="J91" i="5"/>
  <c r="A91" i="5" s="1"/>
  <c r="J92" i="5"/>
  <c r="A92" i="5" s="1"/>
  <c r="J93" i="5"/>
  <c r="A93" i="5" s="1"/>
  <c r="J94" i="5"/>
  <c r="A94" i="5" s="1"/>
  <c r="J95" i="5"/>
  <c r="A95" i="5" s="1"/>
  <c r="J96" i="5"/>
  <c r="A96" i="5" s="1"/>
  <c r="J97" i="5"/>
  <c r="A97" i="5" s="1"/>
  <c r="J98" i="5"/>
  <c r="A98" i="5" s="1"/>
  <c r="J99" i="5"/>
  <c r="A99" i="5" s="1"/>
  <c r="J100" i="5"/>
  <c r="A100" i="5" s="1"/>
  <c r="J101" i="5"/>
  <c r="A101" i="5" s="1"/>
  <c r="J102" i="5"/>
  <c r="A102" i="5" s="1"/>
  <c r="J103" i="5"/>
  <c r="A103" i="5" s="1"/>
  <c r="J104" i="5"/>
  <c r="A104" i="5" s="1"/>
  <c r="J105" i="5"/>
  <c r="A105" i="5" s="1"/>
  <c r="J106" i="5"/>
  <c r="A106" i="5" s="1"/>
  <c r="J107" i="5"/>
  <c r="A107" i="5" s="1"/>
  <c r="J108" i="5"/>
  <c r="A108" i="5" s="1"/>
  <c r="J109" i="5"/>
  <c r="A109" i="5" s="1"/>
  <c r="J110" i="5"/>
  <c r="A110" i="5" s="1"/>
  <c r="J111" i="5"/>
  <c r="A111" i="5" s="1"/>
  <c r="J112" i="5"/>
  <c r="A112" i="5" s="1"/>
  <c r="J113" i="5"/>
  <c r="A113" i="5" s="1"/>
  <c r="J114" i="5"/>
  <c r="A114" i="5" s="1"/>
  <c r="J115" i="5"/>
  <c r="A115" i="5" s="1"/>
  <c r="J116" i="5"/>
  <c r="A116" i="5" s="1"/>
  <c r="J117" i="5"/>
  <c r="A117" i="5" s="1"/>
  <c r="J118" i="5"/>
  <c r="A118" i="5" s="1"/>
  <c r="J119" i="5"/>
  <c r="A119" i="5" s="1"/>
  <c r="J120" i="5"/>
  <c r="A120" i="5" s="1"/>
  <c r="J121" i="5"/>
  <c r="A121" i="5" s="1"/>
  <c r="J122" i="5"/>
  <c r="A122" i="5" s="1"/>
  <c r="J123" i="5"/>
  <c r="A123" i="5" s="1"/>
  <c r="J124" i="5"/>
  <c r="A124" i="5" s="1"/>
  <c r="J125" i="5"/>
  <c r="A125" i="5" s="1"/>
  <c r="J126" i="5"/>
  <c r="A126" i="5" s="1"/>
  <c r="J127" i="5"/>
  <c r="A127" i="5" s="1"/>
  <c r="J128" i="5"/>
  <c r="A128" i="5" s="1"/>
  <c r="J129" i="5"/>
  <c r="A129" i="5" s="1"/>
  <c r="J130" i="5"/>
  <c r="A130" i="5" s="1"/>
  <c r="J131" i="5"/>
  <c r="J132" i="5"/>
  <c r="J133" i="5"/>
  <c r="J134" i="5"/>
  <c r="J135" i="5"/>
  <c r="A135" i="5" s="1"/>
  <c r="J136" i="5"/>
  <c r="J137" i="5"/>
  <c r="J138" i="5"/>
  <c r="J139" i="5"/>
  <c r="J140" i="5"/>
  <c r="J141" i="5"/>
  <c r="J142" i="5"/>
  <c r="J143" i="5"/>
  <c r="J144" i="5"/>
  <c r="J145" i="5"/>
  <c r="J146" i="5"/>
  <c r="J147" i="5"/>
  <c r="A147" i="5" s="1"/>
  <c r="J148" i="5"/>
  <c r="J149" i="5"/>
  <c r="J150" i="5"/>
  <c r="J151" i="5"/>
  <c r="J152" i="5"/>
  <c r="J153" i="5"/>
  <c r="J154" i="5"/>
  <c r="J155" i="5"/>
  <c r="J156" i="5"/>
  <c r="J157" i="5"/>
  <c r="J158" i="5"/>
  <c r="J159" i="5"/>
  <c r="A159" i="5" s="1"/>
  <c r="J160" i="5"/>
  <c r="J161" i="5"/>
  <c r="J162" i="5"/>
  <c r="J163" i="5"/>
  <c r="J164" i="5"/>
  <c r="J165" i="5"/>
  <c r="J166" i="5"/>
  <c r="J167" i="5"/>
  <c r="J168" i="5"/>
  <c r="J169" i="5"/>
  <c r="J170" i="5"/>
  <c r="J171" i="5"/>
  <c r="A171" i="5" s="1"/>
  <c r="J172" i="5"/>
  <c r="J173" i="5"/>
  <c r="J174" i="5"/>
  <c r="J175" i="5"/>
  <c r="J176" i="5"/>
  <c r="J177" i="5"/>
  <c r="J178" i="5"/>
  <c r="J179" i="5"/>
  <c r="J180" i="5"/>
  <c r="J181" i="5"/>
  <c r="J182" i="5"/>
  <c r="J183" i="5"/>
  <c r="A183" i="5" s="1"/>
  <c r="J184" i="5"/>
  <c r="J185" i="5"/>
  <c r="J186" i="5"/>
  <c r="J187" i="5"/>
  <c r="J188" i="5"/>
  <c r="J189" i="5"/>
  <c r="J190" i="5"/>
  <c r="J191" i="5"/>
  <c r="J192" i="5"/>
  <c r="J193" i="5"/>
  <c r="J194" i="5"/>
  <c r="J195" i="5"/>
  <c r="A195" i="5" s="1"/>
  <c r="J196" i="5"/>
  <c r="J197" i="5"/>
  <c r="J198" i="5"/>
  <c r="J199" i="5"/>
  <c r="J200" i="5"/>
  <c r="J201" i="5"/>
  <c r="J202" i="5"/>
  <c r="J203" i="5"/>
  <c r="J204" i="5"/>
  <c r="J205" i="5"/>
  <c r="J206" i="5"/>
  <c r="J207" i="5"/>
  <c r="A207" i="5" s="1"/>
  <c r="J208" i="5"/>
  <c r="J209" i="5"/>
  <c r="J210" i="5"/>
  <c r="J211" i="5"/>
  <c r="J212" i="5"/>
  <c r="J213" i="5"/>
  <c r="J214" i="5"/>
  <c r="J215" i="5"/>
  <c r="J216" i="5"/>
  <c r="J217" i="5"/>
  <c r="J218" i="5"/>
  <c r="J219" i="5"/>
  <c r="A219" i="5" s="1"/>
  <c r="J220" i="5"/>
  <c r="J221" i="5"/>
  <c r="J222" i="5"/>
  <c r="J223" i="5"/>
  <c r="J224" i="5"/>
  <c r="J225" i="5"/>
  <c r="J226" i="5"/>
  <c r="J227" i="5"/>
  <c r="J228" i="5"/>
  <c r="J229" i="5"/>
  <c r="J230" i="5"/>
  <c r="J231" i="5"/>
  <c r="A231" i="5" s="1"/>
  <c r="J232" i="5"/>
  <c r="J233" i="5"/>
  <c r="J234" i="5"/>
  <c r="J235" i="5"/>
  <c r="J236" i="5"/>
  <c r="J237" i="5"/>
  <c r="J238" i="5"/>
  <c r="J239" i="5"/>
  <c r="J240" i="5"/>
  <c r="J241" i="5"/>
  <c r="J242" i="5"/>
  <c r="J243" i="5"/>
  <c r="A243" i="5" s="1"/>
  <c r="J244" i="5"/>
  <c r="J245" i="5"/>
  <c r="J246" i="5"/>
  <c r="J247" i="5"/>
  <c r="J248" i="5"/>
  <c r="J249" i="5"/>
  <c r="J250" i="5"/>
  <c r="J251" i="5"/>
  <c r="J252" i="5"/>
  <c r="J253" i="5"/>
  <c r="J254" i="5"/>
  <c r="J255" i="5"/>
  <c r="A255" i="5" s="1"/>
  <c r="J256" i="5"/>
  <c r="J257" i="5"/>
  <c r="J258" i="5"/>
  <c r="J259" i="5"/>
  <c r="J260" i="5"/>
  <c r="J261" i="5"/>
  <c r="J262" i="5"/>
  <c r="J263" i="5"/>
  <c r="J266" i="5"/>
  <c r="J267" i="5"/>
  <c r="J268" i="5"/>
  <c r="J269" i="5"/>
  <c r="A269" i="5" s="1"/>
  <c r="J270" i="5"/>
  <c r="J271" i="5"/>
  <c r="J272" i="5"/>
  <c r="J273" i="5"/>
  <c r="J274" i="5"/>
  <c r="J275" i="5"/>
  <c r="J276" i="5"/>
  <c r="J277" i="5"/>
  <c r="J278" i="5"/>
  <c r="J279" i="5"/>
  <c r="J280" i="5"/>
  <c r="J281" i="5"/>
  <c r="A281" i="5" s="1"/>
  <c r="J282" i="5"/>
  <c r="J283" i="5"/>
  <c r="J284" i="5"/>
  <c r="J285" i="5"/>
  <c r="J286" i="5"/>
  <c r="J287" i="5"/>
  <c r="J288" i="5"/>
  <c r="J289" i="5"/>
  <c r="J290" i="5"/>
  <c r="J291" i="5"/>
  <c r="J292" i="5"/>
  <c r="J293" i="5"/>
  <c r="A293" i="5" s="1"/>
  <c r="J294" i="5"/>
  <c r="J295" i="5"/>
  <c r="J296" i="5"/>
  <c r="J297" i="5"/>
  <c r="J298" i="5"/>
  <c r="J299" i="5"/>
  <c r="J300" i="5"/>
  <c r="J301" i="5"/>
  <c r="J302" i="5"/>
  <c r="J303" i="5"/>
  <c r="J304" i="5"/>
  <c r="J305" i="5"/>
  <c r="A305" i="5" s="1"/>
  <c r="J306" i="5"/>
  <c r="J307" i="5"/>
  <c r="J308" i="5"/>
  <c r="J309" i="5"/>
  <c r="J310" i="5"/>
  <c r="J311" i="5"/>
  <c r="J312" i="5"/>
  <c r="J313" i="5"/>
  <c r="J314" i="5"/>
  <c r="J315" i="5"/>
  <c r="J316" i="5"/>
  <c r="J317" i="5"/>
  <c r="A317" i="5" s="1"/>
  <c r="J318" i="5"/>
  <c r="J319" i="5"/>
  <c r="J320" i="5"/>
  <c r="J321" i="5"/>
  <c r="J322" i="5"/>
  <c r="J323" i="5"/>
  <c r="J324" i="5"/>
  <c r="J325" i="5"/>
  <c r="J326" i="5"/>
  <c r="J327" i="5"/>
  <c r="J328" i="5"/>
  <c r="J329" i="5"/>
  <c r="A329" i="5" s="1"/>
  <c r="J330" i="5"/>
  <c r="J331" i="5"/>
  <c r="J332" i="5"/>
  <c r="J333" i="5"/>
  <c r="J334" i="5"/>
  <c r="J335" i="5"/>
  <c r="J336" i="5"/>
  <c r="J337" i="5"/>
  <c r="J338" i="5"/>
  <c r="J339" i="5"/>
  <c r="J340" i="5"/>
  <c r="J341" i="5"/>
  <c r="A341" i="5" s="1"/>
  <c r="J342" i="5"/>
  <c r="J343" i="5"/>
  <c r="J344" i="5"/>
  <c r="J345" i="5"/>
  <c r="J346" i="5"/>
  <c r="J347" i="5"/>
  <c r="J348" i="5"/>
  <c r="J349" i="5"/>
  <c r="J350" i="5"/>
  <c r="J351" i="5"/>
  <c r="J352" i="5"/>
  <c r="J353" i="5"/>
  <c r="A353" i="5" s="1"/>
  <c r="J354" i="5"/>
  <c r="J355" i="5"/>
  <c r="J356" i="5"/>
  <c r="J357" i="5"/>
  <c r="J358" i="5"/>
  <c r="J359" i="5"/>
  <c r="J360" i="5"/>
  <c r="J361" i="5"/>
  <c r="J362" i="5"/>
  <c r="J363" i="5"/>
  <c r="J364" i="5"/>
  <c r="J365" i="5"/>
  <c r="A365" i="5" s="1"/>
  <c r="J366" i="5"/>
  <c r="J367" i="5"/>
  <c r="J368" i="5"/>
  <c r="J369" i="5"/>
  <c r="J370" i="5"/>
  <c r="J371" i="5"/>
  <c r="J372" i="5"/>
  <c r="J373" i="5"/>
  <c r="J374" i="5"/>
  <c r="J375" i="5"/>
  <c r="J376" i="5"/>
  <c r="J377" i="5"/>
  <c r="A377" i="5" s="1"/>
  <c r="J378" i="5"/>
  <c r="J379" i="5"/>
  <c r="J380" i="5"/>
  <c r="J381" i="5"/>
  <c r="J382" i="5"/>
  <c r="J383" i="5"/>
  <c r="J384" i="5"/>
  <c r="J385" i="5"/>
  <c r="J386" i="5"/>
  <c r="J387" i="5"/>
  <c r="J388" i="5"/>
  <c r="J389" i="5"/>
  <c r="A389" i="5" s="1"/>
  <c r="J390" i="5"/>
  <c r="J391" i="5"/>
  <c r="J392" i="5"/>
  <c r="J393" i="5"/>
  <c r="J394" i="5"/>
  <c r="J395" i="5"/>
  <c r="J396" i="5"/>
  <c r="J397" i="5"/>
  <c r="J398" i="5"/>
  <c r="J399" i="5"/>
  <c r="J400" i="5"/>
  <c r="J401" i="5"/>
  <c r="A401" i="5" s="1"/>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A1438" i="5" s="1"/>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59" i="5"/>
  <c r="J1560" i="5"/>
  <c r="J1561" i="5"/>
  <c r="J1562" i="5"/>
  <c r="J1563" i="5"/>
  <c r="J1564" i="5"/>
  <c r="J1565" i="5"/>
  <c r="J1566" i="5"/>
  <c r="J1567" i="5"/>
  <c r="J1568" i="5"/>
  <c r="J1569" i="5"/>
  <c r="J1570" i="5"/>
  <c r="J1571" i="5"/>
  <c r="J1572" i="5"/>
  <c r="J1573" i="5"/>
  <c r="J1574" i="5"/>
  <c r="J1575" i="5"/>
  <c r="J1576"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0" i="5"/>
  <c r="J1601" i="5"/>
  <c r="J1602" i="5"/>
  <c r="J1603" i="5"/>
  <c r="J1604" i="5"/>
  <c r="J1605"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7" i="5"/>
  <c r="J1638" i="5"/>
  <c r="J1639"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5" i="5"/>
  <c r="J1666" i="5"/>
  <c r="J1667" i="5"/>
  <c r="J1668" i="5"/>
  <c r="J1669" i="5"/>
  <c r="J1670" i="5"/>
  <c r="J1671" i="5"/>
  <c r="J1672" i="5"/>
  <c r="J1673" i="5"/>
  <c r="J1674" i="5"/>
  <c r="J1675" i="5"/>
  <c r="J1676" i="5"/>
  <c r="J1677" i="5"/>
  <c r="J1678" i="5"/>
  <c r="J1679" i="5"/>
  <c r="J1680" i="5"/>
  <c r="J1681" i="5"/>
  <c r="J1682" i="5"/>
  <c r="J1683" i="5"/>
  <c r="J1684" i="5"/>
  <c r="J1685" i="5"/>
  <c r="J1686" i="5"/>
  <c r="J1687" i="5"/>
  <c r="J1688" i="5"/>
  <c r="J1689" i="5"/>
  <c r="J1690" i="5"/>
  <c r="J1691" i="5"/>
  <c r="J1692" i="5"/>
  <c r="J1693" i="5"/>
  <c r="J1694" i="5"/>
  <c r="J1695" i="5"/>
  <c r="J1696" i="5"/>
  <c r="J1697" i="5"/>
  <c r="J1698" i="5"/>
  <c r="J1699" i="5"/>
  <c r="J1700" i="5"/>
  <c r="J1701" i="5"/>
  <c r="J1702" i="5"/>
  <c r="J1703" i="5"/>
  <c r="J1704" i="5"/>
  <c r="J1705" i="5"/>
  <c r="J1706" i="5"/>
  <c r="J1707" i="5"/>
  <c r="J1708" i="5"/>
  <c r="J1709" i="5"/>
  <c r="J1710" i="5"/>
  <c r="J1711" i="5"/>
  <c r="J1712" i="5"/>
  <c r="J1713" i="5"/>
  <c r="J1714" i="5"/>
  <c r="J1715" i="5"/>
  <c r="J1716" i="5"/>
  <c r="J1717" i="5"/>
  <c r="J1718" i="5"/>
  <c r="J1719" i="5"/>
  <c r="J1720" i="5"/>
  <c r="J1721" i="5"/>
  <c r="J1722" i="5"/>
  <c r="J1723" i="5"/>
  <c r="J1724" i="5"/>
  <c r="J1725" i="5"/>
  <c r="J1726" i="5"/>
  <c r="A1726" i="5" s="1"/>
  <c r="J1727" i="5"/>
  <c r="J1728" i="5"/>
  <c r="A1728" i="5" s="1"/>
  <c r="J1729" i="5"/>
  <c r="J1730" i="5"/>
  <c r="A1730" i="5" s="1"/>
  <c r="J1731" i="5"/>
  <c r="J1732" i="5"/>
  <c r="A1732" i="5" s="1"/>
  <c r="J1733" i="5"/>
  <c r="J1734" i="5"/>
  <c r="A1734" i="5" s="1"/>
  <c r="J1735" i="5"/>
  <c r="J1736" i="5"/>
  <c r="A1736" i="5" s="1"/>
  <c r="J1737" i="5"/>
  <c r="J1738" i="5"/>
  <c r="A1738" i="5" s="1"/>
  <c r="J1739" i="5"/>
  <c r="J1740" i="5"/>
  <c r="A1740" i="5" s="1"/>
  <c r="J1741" i="5"/>
  <c r="J1742" i="5"/>
  <c r="A1742" i="5" s="1"/>
  <c r="J1743" i="5"/>
  <c r="J1744" i="5"/>
  <c r="A1744" i="5" s="1"/>
  <c r="J1745" i="5"/>
  <c r="J1746" i="5"/>
  <c r="A1746" i="5" s="1"/>
  <c r="J1747" i="5"/>
  <c r="J1748" i="5"/>
  <c r="A1748" i="5" s="1"/>
  <c r="J1749" i="5"/>
  <c r="J1750" i="5"/>
  <c r="A1750" i="5" s="1"/>
  <c r="J1751" i="5"/>
  <c r="J1752" i="5"/>
  <c r="A1752" i="5" s="1"/>
  <c r="J1753" i="5"/>
  <c r="J1754" i="5"/>
  <c r="A1754" i="5" s="1"/>
  <c r="J1755" i="5"/>
  <c r="J1756" i="5"/>
  <c r="A1756" i="5" s="1"/>
  <c r="J1757" i="5"/>
  <c r="J1758" i="5"/>
  <c r="A1758" i="5" s="1"/>
  <c r="J1759" i="5"/>
  <c r="J1760" i="5"/>
  <c r="A1760" i="5" s="1"/>
  <c r="J1761" i="5"/>
  <c r="J1762" i="5"/>
  <c r="A1762" i="5" s="1"/>
  <c r="J1763" i="5"/>
  <c r="J1764" i="5"/>
  <c r="A1764" i="5" s="1"/>
  <c r="J1765" i="5"/>
  <c r="J1766" i="5"/>
  <c r="A1766" i="5" s="1"/>
  <c r="J1767" i="5"/>
  <c r="J1768" i="5"/>
  <c r="A1768" i="5" s="1"/>
  <c r="J1769" i="5"/>
  <c r="J1770" i="5"/>
  <c r="A1770" i="5" s="1"/>
  <c r="J1771" i="5"/>
  <c r="J1772" i="5"/>
  <c r="A1772" i="5" s="1"/>
  <c r="J1773" i="5"/>
  <c r="J1774" i="5"/>
  <c r="A1774" i="5" s="1"/>
  <c r="J1775" i="5"/>
  <c r="J1776" i="5"/>
  <c r="A1776" i="5" s="1"/>
  <c r="J1777" i="5"/>
  <c r="J1778" i="5"/>
  <c r="A1778" i="5" s="1"/>
  <c r="J1779" i="5"/>
  <c r="J1780" i="5"/>
  <c r="A1780" i="5" s="1"/>
  <c r="J1781" i="5"/>
  <c r="J1782" i="5"/>
  <c r="A1782" i="5" s="1"/>
  <c r="J1783" i="5"/>
  <c r="J1784" i="5"/>
  <c r="A1784" i="5" s="1"/>
  <c r="J1785" i="5"/>
  <c r="J1786" i="5"/>
  <c r="A1786" i="5" s="1"/>
  <c r="J1787" i="5"/>
  <c r="J1788" i="5"/>
  <c r="A1788" i="5" s="1"/>
  <c r="J1789" i="5"/>
  <c r="J1790" i="5"/>
  <c r="A1790" i="5" s="1"/>
  <c r="J1791" i="5"/>
  <c r="J1792" i="5"/>
  <c r="A1792" i="5" s="1"/>
  <c r="J1793" i="5"/>
  <c r="J1794" i="5"/>
  <c r="A1794" i="5" s="1"/>
  <c r="J1795" i="5"/>
  <c r="J1796" i="5"/>
  <c r="A1796" i="5" s="1"/>
  <c r="J1797" i="5"/>
  <c r="J1798" i="5"/>
  <c r="A1798" i="5" s="1"/>
  <c r="J1799" i="5"/>
  <c r="J1800" i="5"/>
  <c r="A1800" i="5" s="1"/>
  <c r="J1801" i="5"/>
  <c r="J1802" i="5"/>
  <c r="A1802" i="5" s="1"/>
  <c r="J1803" i="5"/>
  <c r="J1804" i="5"/>
  <c r="A1804" i="5" s="1"/>
  <c r="J1805" i="5"/>
  <c r="J1806" i="5"/>
  <c r="A1806" i="5" s="1"/>
  <c r="J1807" i="5"/>
  <c r="J1808" i="5"/>
  <c r="A1808" i="5" s="1"/>
  <c r="J1809" i="5"/>
  <c r="J1810" i="5"/>
  <c r="A1810" i="5" s="1"/>
  <c r="J1811" i="5"/>
  <c r="J1812" i="5"/>
  <c r="A1812" i="5" s="1"/>
  <c r="J1813" i="5"/>
  <c r="J1814" i="5"/>
  <c r="A1814" i="5" s="1"/>
  <c r="J1815" i="5"/>
  <c r="J1816" i="5"/>
  <c r="A1816" i="5" s="1"/>
  <c r="J1817" i="5"/>
  <c r="J1818" i="5"/>
  <c r="A1818" i="5" s="1"/>
  <c r="J1819" i="5"/>
  <c r="J1820" i="5"/>
  <c r="A1820" i="5" s="1"/>
  <c r="J1821" i="5"/>
  <c r="J1822" i="5"/>
  <c r="A1822" i="5" s="1"/>
  <c r="J1823" i="5"/>
  <c r="J1824" i="5"/>
  <c r="A1824" i="5" s="1"/>
  <c r="J1825" i="5"/>
  <c r="J1826" i="5"/>
  <c r="A1826" i="5" s="1"/>
  <c r="J1827" i="5"/>
  <c r="J1828" i="5"/>
  <c r="A1828" i="5" s="1"/>
  <c r="J1829" i="5"/>
  <c r="J1830" i="5"/>
  <c r="A1830" i="5" s="1"/>
  <c r="J1831" i="5"/>
  <c r="J1832" i="5"/>
  <c r="A1832" i="5" s="1"/>
  <c r="J1833" i="5"/>
  <c r="J1834" i="5"/>
  <c r="A1834" i="5" s="1"/>
  <c r="J1835" i="5"/>
  <c r="J1836" i="5"/>
  <c r="A1836" i="5" s="1"/>
  <c r="J1837" i="5"/>
  <c r="J1838" i="5"/>
  <c r="A1838" i="5" s="1"/>
  <c r="J1839" i="5"/>
  <c r="J1840" i="5"/>
  <c r="A1840" i="5" s="1"/>
  <c r="J1841" i="5"/>
  <c r="J1842" i="5"/>
  <c r="A1842" i="5" s="1"/>
  <c r="J1843" i="5"/>
  <c r="J1844" i="5"/>
  <c r="A1844" i="5" s="1"/>
  <c r="J1845" i="5"/>
  <c r="J1846" i="5"/>
  <c r="A1846" i="5" s="1"/>
  <c r="J1847" i="5"/>
  <c r="J1848" i="5"/>
  <c r="A1848" i="5" s="1"/>
  <c r="J1849" i="5"/>
  <c r="J1850" i="5"/>
  <c r="A1850" i="5" s="1"/>
  <c r="J1851" i="5"/>
  <c r="J1852" i="5"/>
  <c r="A1852" i="5" s="1"/>
  <c r="J1853" i="5"/>
  <c r="J1854" i="5"/>
  <c r="A1854" i="5" s="1"/>
  <c r="J1855" i="5"/>
  <c r="J1856" i="5"/>
  <c r="A1856" i="5" s="1"/>
  <c r="J1857" i="5"/>
  <c r="J1858" i="5"/>
  <c r="A1858" i="5" s="1"/>
  <c r="J1859" i="5"/>
  <c r="J1860" i="5"/>
  <c r="A1860" i="5" s="1"/>
  <c r="J1861" i="5"/>
  <c r="J1862" i="5"/>
  <c r="A1862" i="5" s="1"/>
  <c r="J1863" i="5"/>
  <c r="J1864" i="5"/>
  <c r="A1864" i="5" s="1"/>
  <c r="J1865" i="5"/>
  <c r="J1866" i="5"/>
  <c r="A1866" i="5" s="1"/>
  <c r="J1867" i="5"/>
  <c r="J1868" i="5"/>
  <c r="A1868" i="5" s="1"/>
  <c r="J1869" i="5"/>
  <c r="J1870" i="5"/>
  <c r="A1870" i="5" s="1"/>
  <c r="J1871" i="5"/>
  <c r="J1872" i="5"/>
  <c r="A1872" i="5" s="1"/>
  <c r="J1873" i="5"/>
  <c r="J1874" i="5"/>
  <c r="A1874" i="5" s="1"/>
  <c r="J1875" i="5"/>
  <c r="J1876" i="5"/>
  <c r="A1876" i="5" s="1"/>
  <c r="J1877" i="5"/>
  <c r="J1878" i="5"/>
  <c r="A1878" i="5" s="1"/>
  <c r="J1879" i="5"/>
  <c r="J1880" i="5"/>
  <c r="A1880" i="5" s="1"/>
  <c r="J1881" i="5"/>
  <c r="J1882" i="5"/>
  <c r="A1882" i="5" s="1"/>
  <c r="J1883" i="5"/>
  <c r="J1884" i="5"/>
  <c r="A1884" i="5" s="1"/>
  <c r="J1885" i="5"/>
  <c r="J1886" i="5"/>
  <c r="A1886" i="5" s="1"/>
  <c r="J1887" i="5"/>
  <c r="J1888" i="5"/>
  <c r="A1888" i="5" s="1"/>
  <c r="J1889" i="5"/>
  <c r="J1890" i="5"/>
  <c r="A1890" i="5" s="1"/>
  <c r="J1891" i="5"/>
  <c r="J1892" i="5"/>
  <c r="A1892" i="5" s="1"/>
  <c r="J1893" i="5"/>
  <c r="J1894" i="5"/>
  <c r="A1894" i="5" s="1"/>
  <c r="J1895" i="5"/>
  <c r="J1896" i="5"/>
  <c r="A1896" i="5" s="1"/>
  <c r="J1897" i="5"/>
  <c r="J1898" i="5"/>
  <c r="A1898" i="5" s="1"/>
  <c r="J1899" i="5"/>
  <c r="J1900" i="5"/>
  <c r="A1900" i="5" s="1"/>
  <c r="J1901" i="5"/>
  <c r="J1902" i="5"/>
  <c r="A1902" i="5" s="1"/>
  <c r="J1903" i="5"/>
  <c r="J1904" i="5"/>
  <c r="A1904" i="5" s="1"/>
  <c r="J1905" i="5"/>
  <c r="J1906" i="5"/>
  <c r="A1906" i="5" s="1"/>
  <c r="J1907" i="5"/>
  <c r="J1908" i="5"/>
  <c r="A1908" i="5" s="1"/>
  <c r="J1909" i="5"/>
  <c r="J1910" i="5"/>
  <c r="A1910" i="5" s="1"/>
  <c r="J1911" i="5"/>
  <c r="J1912" i="5"/>
  <c r="A1912" i="5" s="1"/>
  <c r="J1913" i="5"/>
  <c r="J1914" i="5"/>
  <c r="A1914" i="5" s="1"/>
  <c r="J1915" i="5"/>
  <c r="J1916" i="5"/>
  <c r="A1916" i="5" s="1"/>
  <c r="J1917" i="5"/>
  <c r="J1918" i="5"/>
  <c r="A1918" i="5" s="1"/>
  <c r="J1919" i="5"/>
  <c r="J1920" i="5"/>
  <c r="A1920" i="5" s="1"/>
  <c r="J1921" i="5"/>
  <c r="J1922" i="5"/>
  <c r="A1922" i="5" s="1"/>
  <c r="J1923" i="5"/>
  <c r="J1924" i="5"/>
  <c r="A1924" i="5" s="1"/>
  <c r="J1925" i="5"/>
  <c r="J1926" i="5"/>
  <c r="A1926" i="5" s="1"/>
  <c r="J1927" i="5"/>
  <c r="J1928" i="5"/>
  <c r="A1928" i="5" s="1"/>
  <c r="J1929" i="5"/>
  <c r="J1930" i="5"/>
  <c r="A1930" i="5" s="1"/>
  <c r="J1931" i="5"/>
  <c r="J1932" i="5"/>
  <c r="A1932" i="5" s="1"/>
  <c r="J1933" i="5"/>
  <c r="J1934" i="5"/>
  <c r="A1934" i="5" s="1"/>
  <c r="J1935" i="5"/>
  <c r="J1936" i="5"/>
  <c r="A1936" i="5" s="1"/>
  <c r="J1937" i="5"/>
  <c r="J1938" i="5"/>
  <c r="A1938" i="5" s="1"/>
  <c r="J1939" i="5"/>
  <c r="J1940" i="5"/>
  <c r="A1940" i="5" s="1"/>
  <c r="J1941" i="5"/>
  <c r="J1942" i="5"/>
  <c r="A1942" i="5" s="1"/>
  <c r="J1943" i="5"/>
  <c r="J1944" i="5"/>
  <c r="A1944" i="5" s="1"/>
  <c r="J1945" i="5"/>
  <c r="J1946" i="5"/>
  <c r="A1946" i="5" s="1"/>
  <c r="J1947" i="5"/>
  <c r="J1948" i="5"/>
  <c r="A1948" i="5" s="1"/>
  <c r="J1949" i="5"/>
  <c r="J1950" i="5"/>
  <c r="A1950" i="5" s="1"/>
  <c r="J1951" i="5"/>
  <c r="J1952" i="5"/>
  <c r="J1953" i="5"/>
  <c r="A1953" i="5" s="1"/>
  <c r="J1954" i="5"/>
  <c r="J1955" i="5"/>
  <c r="J1956" i="5"/>
  <c r="J1957" i="5"/>
  <c r="A1957" i="5" s="1"/>
  <c r="J1958" i="5"/>
  <c r="J1959" i="5"/>
  <c r="J1960" i="5"/>
  <c r="J1961" i="5"/>
  <c r="A1961" i="5" s="1"/>
  <c r="J1962" i="5"/>
  <c r="J1963" i="5"/>
  <c r="J1964" i="5"/>
  <c r="J1965" i="5"/>
  <c r="A1965" i="5" s="1"/>
  <c r="J1966" i="5"/>
  <c r="J1967" i="5"/>
  <c r="J1968" i="5"/>
  <c r="J1969" i="5"/>
  <c r="A1969" i="5" s="1"/>
  <c r="J1970" i="5"/>
  <c r="J1971" i="5"/>
  <c r="J1972" i="5"/>
  <c r="J1973" i="5"/>
  <c r="A1973" i="5" s="1"/>
  <c r="J1974" i="5"/>
  <c r="J1975" i="5"/>
  <c r="J1976" i="5"/>
  <c r="J1977" i="5"/>
  <c r="A1977" i="5" s="1"/>
  <c r="J1978" i="5"/>
  <c r="J1979" i="5"/>
  <c r="J1980" i="5"/>
  <c r="J1981" i="5"/>
  <c r="A1981" i="5" s="1"/>
  <c r="J1982" i="5"/>
  <c r="J1983" i="5"/>
  <c r="J1984" i="5"/>
  <c r="J1985" i="5"/>
  <c r="A1985" i="5" s="1"/>
  <c r="J1986" i="5"/>
  <c r="J1987" i="5"/>
  <c r="J1988" i="5"/>
  <c r="J1989" i="5"/>
  <c r="A1989" i="5" s="1"/>
  <c r="J1990" i="5"/>
  <c r="J1991" i="5"/>
  <c r="J1992" i="5"/>
  <c r="J1993" i="5"/>
  <c r="A1993" i="5" s="1"/>
  <c r="J1994" i="5"/>
  <c r="J1995" i="5"/>
  <c r="J1996" i="5"/>
  <c r="J1997" i="5"/>
  <c r="A1997" i="5" s="1"/>
  <c r="J1998" i="5"/>
  <c r="J1999" i="5"/>
  <c r="J2000" i="5"/>
  <c r="J2001" i="5"/>
  <c r="A2001" i="5" s="1"/>
  <c r="J2002" i="5"/>
  <c r="J2003" i="5"/>
  <c r="J2004" i="5"/>
  <c r="J2005" i="5"/>
  <c r="A2005" i="5" s="1"/>
  <c r="J2006" i="5"/>
  <c r="J2007" i="5"/>
  <c r="J2008" i="5"/>
  <c r="J2009" i="5"/>
  <c r="A2009" i="5" s="1"/>
  <c r="J2010" i="5"/>
  <c r="J2011" i="5"/>
  <c r="J2012" i="5"/>
  <c r="J2013" i="5"/>
  <c r="A2013" i="5" s="1"/>
  <c r="J2014" i="5"/>
  <c r="J2015" i="5"/>
  <c r="J2016" i="5"/>
  <c r="J2017" i="5"/>
  <c r="A2017" i="5" s="1"/>
  <c r="J2018" i="5"/>
  <c r="J2019" i="5"/>
  <c r="J2020" i="5"/>
  <c r="J2021" i="5"/>
  <c r="A2021" i="5" s="1"/>
  <c r="J2022" i="5"/>
  <c r="J2023" i="5"/>
  <c r="J2024" i="5"/>
  <c r="J2025" i="5"/>
  <c r="A2025" i="5" s="1"/>
  <c r="J2026" i="5"/>
  <c r="J2027" i="5"/>
  <c r="J2028" i="5"/>
  <c r="J2029" i="5"/>
  <c r="A2029" i="5" s="1"/>
  <c r="J2030" i="5"/>
  <c r="J2031" i="5"/>
  <c r="J2032" i="5"/>
  <c r="J2033" i="5"/>
  <c r="A2033" i="5" s="1"/>
  <c r="J2034" i="5"/>
  <c r="J2035" i="5"/>
  <c r="J2036" i="5"/>
  <c r="J2037" i="5"/>
  <c r="A2037" i="5" s="1"/>
  <c r="J2038" i="5"/>
  <c r="J2039" i="5"/>
  <c r="J2040" i="5"/>
  <c r="J2041" i="5"/>
  <c r="A2041" i="5" s="1"/>
  <c r="J2042" i="5"/>
  <c r="J2043" i="5"/>
  <c r="J2044" i="5"/>
  <c r="J2045" i="5"/>
  <c r="A2045" i="5" s="1"/>
  <c r="J2046" i="5"/>
  <c r="J2047" i="5"/>
  <c r="J2048" i="5"/>
  <c r="J2049" i="5"/>
  <c r="A2049" i="5" s="1"/>
  <c r="J2050" i="5"/>
  <c r="J2051" i="5"/>
  <c r="J2052" i="5"/>
  <c r="J2053" i="5"/>
  <c r="A2053" i="5" s="1"/>
  <c r="J2054" i="5"/>
  <c r="J2055" i="5"/>
  <c r="J2056" i="5"/>
  <c r="J2057" i="5"/>
  <c r="A2057" i="5" s="1"/>
  <c r="J2058" i="5"/>
  <c r="J2059" i="5"/>
  <c r="J2060" i="5"/>
  <c r="J2061" i="5"/>
  <c r="A2061" i="5" s="1"/>
  <c r="J2062" i="5"/>
  <c r="J2063" i="5"/>
  <c r="J2064" i="5"/>
  <c r="J2065" i="5"/>
  <c r="A2065" i="5" s="1"/>
  <c r="J2066" i="5"/>
  <c r="J2067" i="5"/>
  <c r="J2068" i="5"/>
  <c r="J2069" i="5"/>
  <c r="A2069" i="5" s="1"/>
  <c r="J2070" i="5"/>
  <c r="J2071" i="5"/>
  <c r="J2072" i="5"/>
  <c r="J2073" i="5"/>
  <c r="A2073" i="5" s="1"/>
  <c r="J2074" i="5"/>
  <c r="J2075" i="5"/>
  <c r="J2076" i="5"/>
  <c r="J2077" i="5"/>
  <c r="A2077" i="5" s="1"/>
  <c r="J2078" i="5"/>
  <c r="J2079" i="5"/>
  <c r="J2080" i="5"/>
  <c r="J2081" i="5"/>
  <c r="A2081" i="5" s="1"/>
  <c r="J2082" i="5"/>
  <c r="J2083" i="5"/>
  <c r="J2084" i="5"/>
  <c r="J2085" i="5"/>
  <c r="A2085" i="5" s="1"/>
  <c r="J2086" i="5"/>
  <c r="J2087" i="5"/>
  <c r="J2088" i="5"/>
  <c r="J2089" i="5"/>
  <c r="A2089" i="5" s="1"/>
  <c r="J2090" i="5"/>
  <c r="J2091" i="5"/>
  <c r="J2092" i="5"/>
  <c r="J2093" i="5"/>
  <c r="A2093" i="5" s="1"/>
  <c r="J2094" i="5"/>
  <c r="J2095" i="5"/>
  <c r="J2096" i="5"/>
  <c r="J2097" i="5"/>
  <c r="A2097" i="5" s="1"/>
  <c r="J2098" i="5"/>
  <c r="J2099" i="5"/>
  <c r="J2100" i="5"/>
  <c r="J2101" i="5"/>
  <c r="A2101" i="5" s="1"/>
  <c r="J2102" i="5"/>
  <c r="J2103" i="5"/>
  <c r="J2104" i="5"/>
  <c r="J2105" i="5"/>
  <c r="A2105" i="5" s="1"/>
  <c r="J2106" i="5"/>
  <c r="J2107" i="5"/>
  <c r="J2108" i="5"/>
  <c r="J2109" i="5"/>
  <c r="A2109" i="5" s="1"/>
  <c r="J2110" i="5"/>
  <c r="J2111" i="5"/>
  <c r="J2112" i="5"/>
  <c r="J2113" i="5"/>
  <c r="A2113" i="5" s="1"/>
  <c r="J2114" i="5"/>
  <c r="J2115" i="5"/>
  <c r="J2116" i="5"/>
  <c r="J2117" i="5"/>
  <c r="A2117" i="5" s="1"/>
  <c r="J2118" i="5"/>
  <c r="J2119" i="5"/>
  <c r="J2120" i="5"/>
  <c r="J2121" i="5"/>
  <c r="A2121" i="5" s="1"/>
  <c r="J2122" i="5"/>
  <c r="J2123" i="5"/>
  <c r="J2124" i="5"/>
  <c r="J2125" i="5"/>
  <c r="A2125" i="5" s="1"/>
  <c r="J2126" i="5"/>
  <c r="J2127" i="5"/>
  <c r="J2128" i="5"/>
  <c r="J2129" i="5"/>
  <c r="A2129" i="5" s="1"/>
  <c r="J2130" i="5"/>
  <c r="J2131" i="5"/>
  <c r="J2132" i="5"/>
  <c r="J2133" i="5"/>
  <c r="A2133" i="5" s="1"/>
  <c r="J2134" i="5"/>
  <c r="J2135" i="5"/>
  <c r="J2136" i="5"/>
  <c r="J2137" i="5"/>
  <c r="A2137" i="5" s="1"/>
  <c r="J2138" i="5"/>
  <c r="J2139" i="5"/>
  <c r="J2140" i="5"/>
  <c r="J2141" i="5"/>
  <c r="A2141" i="5" s="1"/>
  <c r="J2142" i="5"/>
  <c r="J2143" i="5"/>
  <c r="J2144" i="5"/>
  <c r="J2145" i="5"/>
  <c r="A2145" i="5" s="1"/>
  <c r="J2146" i="5"/>
  <c r="J2147" i="5"/>
  <c r="J2148" i="5"/>
  <c r="J2149" i="5"/>
  <c r="A2149" i="5" s="1"/>
  <c r="J2150" i="5"/>
  <c r="J2151" i="5"/>
  <c r="J2152" i="5"/>
  <c r="J2153" i="5"/>
  <c r="A2153" i="5" s="1"/>
  <c r="J2154" i="5"/>
  <c r="J2155" i="5"/>
  <c r="A2155" i="5" s="1"/>
  <c r="J2156" i="5"/>
  <c r="A2156" i="5" s="1"/>
  <c r="J2157" i="5"/>
  <c r="J2158" i="5"/>
  <c r="J2159" i="5"/>
  <c r="A2159" i="5" s="1"/>
  <c r="J2160" i="5"/>
  <c r="A2160" i="5" s="1"/>
  <c r="J2161" i="5"/>
  <c r="J2162" i="5"/>
  <c r="J2163" i="5"/>
  <c r="A2163" i="5" s="1"/>
  <c r="J2164" i="5"/>
  <c r="A2164" i="5" s="1"/>
  <c r="J2165" i="5"/>
  <c r="J2166" i="5"/>
  <c r="J2167" i="5"/>
  <c r="A2167" i="5" s="1"/>
  <c r="J2168" i="5"/>
  <c r="A2168" i="5" s="1"/>
  <c r="J2169" i="5"/>
  <c r="J2170" i="5"/>
  <c r="J2171" i="5"/>
  <c r="A2171" i="5" s="1"/>
  <c r="J2172" i="5"/>
  <c r="A2172" i="5" s="1"/>
  <c r="J2173" i="5"/>
  <c r="J2174" i="5"/>
  <c r="J2175" i="5"/>
  <c r="A2175" i="5" s="1"/>
  <c r="J2176" i="5"/>
  <c r="A2176" i="5" s="1"/>
  <c r="J2177" i="5"/>
  <c r="J2178" i="5"/>
  <c r="J2179" i="5"/>
  <c r="A2179" i="5" s="1"/>
  <c r="J2180" i="5"/>
  <c r="A2180" i="5" s="1"/>
  <c r="J2181" i="5"/>
  <c r="J2182" i="5"/>
  <c r="J2183" i="5"/>
  <c r="A2183" i="5" s="1"/>
  <c r="J2184" i="5"/>
  <c r="A2184" i="5" s="1"/>
  <c r="J2185" i="5"/>
  <c r="J2186" i="5"/>
  <c r="J2187" i="5"/>
  <c r="A2187" i="5" s="1"/>
  <c r="J2188" i="5"/>
  <c r="A2188" i="5" s="1"/>
  <c r="J2189" i="5"/>
  <c r="J2190" i="5"/>
  <c r="J2191" i="5"/>
  <c r="A2191" i="5" s="1"/>
  <c r="J2192" i="5"/>
  <c r="A2192" i="5" s="1"/>
  <c r="J2193" i="5"/>
  <c r="J2194" i="5"/>
  <c r="J2195" i="5"/>
  <c r="A2195" i="5" s="1"/>
  <c r="J2196" i="5"/>
  <c r="A2196" i="5" s="1"/>
  <c r="J2197" i="5"/>
  <c r="J2198" i="5"/>
  <c r="J2199" i="5"/>
  <c r="A2199" i="5" s="1"/>
  <c r="J2200" i="5"/>
  <c r="A2200" i="5" s="1"/>
  <c r="J2201" i="5"/>
  <c r="J2202" i="5"/>
  <c r="J2203" i="5"/>
  <c r="A2203" i="5" s="1"/>
  <c r="J2204" i="5"/>
  <c r="A2204" i="5" s="1"/>
  <c r="J2205" i="5"/>
  <c r="J2206" i="5"/>
  <c r="J2207" i="5"/>
  <c r="A2207" i="5" s="1"/>
  <c r="J2208" i="5"/>
  <c r="A2208" i="5" s="1"/>
  <c r="J2209" i="5"/>
  <c r="J2210" i="5"/>
  <c r="J2211" i="5"/>
  <c r="A2211" i="5" s="1"/>
  <c r="J2212" i="5"/>
  <c r="A2212" i="5" s="1"/>
  <c r="J2213" i="5"/>
  <c r="J2214" i="5"/>
  <c r="J2215" i="5"/>
  <c r="A2215" i="5" s="1"/>
  <c r="J2216" i="5"/>
  <c r="A2216" i="5" s="1"/>
  <c r="J2217" i="5"/>
  <c r="J2218" i="5"/>
  <c r="J2219" i="5"/>
  <c r="A2219" i="5" s="1"/>
  <c r="J2220" i="5"/>
  <c r="A2220" i="5" s="1"/>
  <c r="J2221" i="5"/>
  <c r="J2222" i="5"/>
  <c r="J2223" i="5"/>
  <c r="A2223" i="5" s="1"/>
  <c r="J2224" i="5"/>
  <c r="A2224" i="5" s="1"/>
  <c r="J2225" i="5"/>
  <c r="J2226" i="5"/>
  <c r="J2227" i="5"/>
  <c r="A2227" i="5" s="1"/>
  <c r="J2228" i="5"/>
  <c r="A2228" i="5" s="1"/>
  <c r="J2229" i="5"/>
  <c r="J2230" i="5"/>
  <c r="J2231" i="5"/>
  <c r="A2231" i="5" s="1"/>
  <c r="J2232" i="5"/>
  <c r="A2232" i="5" s="1"/>
  <c r="J2233" i="5"/>
  <c r="J2234" i="5"/>
  <c r="J2235" i="5"/>
  <c r="A2235" i="5" s="1"/>
  <c r="J2236" i="5"/>
  <c r="A2236" i="5" s="1"/>
  <c r="J2237" i="5"/>
  <c r="J2238" i="5"/>
  <c r="J2239" i="5"/>
  <c r="A2239" i="5" s="1"/>
  <c r="J2240" i="5"/>
  <c r="A2240" i="5" s="1"/>
  <c r="J2241" i="5"/>
  <c r="J2242" i="5"/>
  <c r="J2243" i="5"/>
  <c r="A2243" i="5" s="1"/>
  <c r="J2244" i="5"/>
  <c r="A2244" i="5" s="1"/>
  <c r="J2245" i="5"/>
  <c r="J2246" i="5"/>
  <c r="J2247" i="5"/>
  <c r="A2247" i="5" s="1"/>
  <c r="J2248" i="5"/>
  <c r="A2248" i="5" s="1"/>
  <c r="J2249" i="5"/>
  <c r="J2250" i="5"/>
  <c r="J2251" i="5"/>
  <c r="A2251" i="5" s="1"/>
  <c r="J2252" i="5"/>
  <c r="A2252" i="5" s="1"/>
  <c r="J2253" i="5"/>
  <c r="J2254" i="5"/>
  <c r="J2255" i="5"/>
  <c r="A2255" i="5" s="1"/>
  <c r="J2256" i="5"/>
  <c r="A2256" i="5" s="1"/>
  <c r="J2257" i="5"/>
  <c r="J2258" i="5"/>
  <c r="J2259" i="5"/>
  <c r="A2259" i="5" s="1"/>
  <c r="J2260" i="5"/>
  <c r="A2260" i="5" s="1"/>
  <c r="J2261" i="5"/>
  <c r="J2262" i="5"/>
  <c r="J2263" i="5"/>
  <c r="A2263" i="5" s="1"/>
  <c r="J2264" i="5"/>
  <c r="A2264" i="5" s="1"/>
  <c r="J2265" i="5"/>
  <c r="J2266" i="5"/>
  <c r="J2267" i="5"/>
  <c r="A2267" i="5" s="1"/>
  <c r="J2268" i="5"/>
  <c r="A2268" i="5" s="1"/>
  <c r="J2269" i="5"/>
  <c r="J2270" i="5"/>
  <c r="J2271" i="5"/>
  <c r="A2271" i="5" s="1"/>
  <c r="J2272" i="5"/>
  <c r="A2272" i="5" s="1"/>
  <c r="J2273" i="5"/>
  <c r="J2274" i="5"/>
  <c r="J2275" i="5"/>
  <c r="A2275" i="5" s="1"/>
  <c r="J2276" i="5"/>
  <c r="A2276" i="5" s="1"/>
  <c r="J2277" i="5"/>
  <c r="J2278" i="5"/>
  <c r="J2279" i="5"/>
  <c r="A2279" i="5" s="1"/>
  <c r="J2280" i="5"/>
  <c r="A2280" i="5" s="1"/>
  <c r="J2281" i="5"/>
  <c r="J2282" i="5"/>
  <c r="J2283" i="5"/>
  <c r="A2283" i="5" s="1"/>
  <c r="J2284" i="5"/>
  <c r="A2284" i="5" s="1"/>
  <c r="J2285" i="5"/>
  <c r="J2286" i="5"/>
  <c r="J2287" i="5"/>
  <c r="A2287" i="5" s="1"/>
  <c r="J2288" i="5"/>
  <c r="A2288" i="5" s="1"/>
  <c r="J2289" i="5"/>
  <c r="J2290" i="5"/>
  <c r="J2291" i="5"/>
  <c r="A2291" i="5" s="1"/>
  <c r="J2292" i="5"/>
  <c r="A2292" i="5" s="1"/>
  <c r="J2293" i="5"/>
  <c r="J2294" i="5"/>
  <c r="J2295" i="5"/>
  <c r="A2295" i="5" s="1"/>
  <c r="J2296" i="5"/>
  <c r="A2296" i="5" s="1"/>
  <c r="J2297" i="5"/>
  <c r="J2298" i="5"/>
  <c r="J2299" i="5"/>
  <c r="A2299" i="5" s="1"/>
  <c r="J2300" i="5"/>
  <c r="A2300" i="5" s="1"/>
  <c r="J2301" i="5"/>
  <c r="J2302" i="5"/>
  <c r="J2303" i="5"/>
  <c r="A2303" i="5" s="1"/>
  <c r="J2304" i="5"/>
  <c r="A2304" i="5" s="1"/>
  <c r="J2305" i="5"/>
  <c r="J2306" i="5"/>
  <c r="J2307" i="5"/>
  <c r="A2307" i="5" s="1"/>
  <c r="J2308" i="5"/>
  <c r="A2308" i="5" s="1"/>
  <c r="J2309" i="5"/>
  <c r="J2310" i="5"/>
  <c r="J2311" i="5"/>
  <c r="A2311" i="5" s="1"/>
  <c r="J2312" i="5"/>
  <c r="A2312" i="5" s="1"/>
  <c r="J2313" i="5"/>
  <c r="J2314" i="5"/>
  <c r="J2315" i="5"/>
  <c r="A2315" i="5" s="1"/>
  <c r="J2316" i="5"/>
  <c r="A2316" i="5" s="1"/>
  <c r="J2317" i="5"/>
  <c r="J2318" i="5"/>
  <c r="J2319" i="5"/>
  <c r="A2319" i="5" s="1"/>
  <c r="J2320" i="5"/>
  <c r="A2320" i="5" s="1"/>
  <c r="J2321" i="5"/>
  <c r="J2322" i="5"/>
  <c r="J2323" i="5"/>
  <c r="A2323" i="5" s="1"/>
  <c r="J2324" i="5"/>
  <c r="A2324" i="5" s="1"/>
  <c r="J2325" i="5"/>
  <c r="J2326" i="5"/>
  <c r="J2327" i="5"/>
  <c r="A2327" i="5" s="1"/>
  <c r="J2328" i="5"/>
  <c r="A2328" i="5" s="1"/>
  <c r="J2329" i="5"/>
  <c r="J2330" i="5"/>
  <c r="J2331" i="5"/>
  <c r="A2331" i="5" s="1"/>
  <c r="J2332" i="5"/>
  <c r="A2332" i="5" s="1"/>
  <c r="J2333" i="5"/>
  <c r="J2334" i="5"/>
  <c r="J2335" i="5"/>
  <c r="A2335" i="5" s="1"/>
  <c r="J2336" i="5"/>
  <c r="A2336" i="5" s="1"/>
  <c r="J2337" i="5"/>
  <c r="J2338" i="5"/>
  <c r="J2339" i="5"/>
  <c r="A2339" i="5" s="1"/>
  <c r="J2340" i="5"/>
  <c r="A2340" i="5" s="1"/>
  <c r="J2341" i="5"/>
  <c r="J2342" i="5"/>
  <c r="J2343" i="5"/>
  <c r="A2343" i="5" s="1"/>
  <c r="J2344" i="5"/>
  <c r="A2344" i="5" s="1"/>
  <c r="J2345" i="5"/>
  <c r="J2346" i="5"/>
  <c r="J2347" i="5"/>
  <c r="A2347" i="5" s="1"/>
  <c r="J2348" i="5"/>
  <c r="A2348" i="5" s="1"/>
  <c r="J2349" i="5"/>
  <c r="J2350" i="5"/>
  <c r="J2351" i="5"/>
  <c r="A2351" i="5" s="1"/>
  <c r="J2352" i="5"/>
  <c r="J2353" i="5"/>
  <c r="J2354" i="5"/>
  <c r="J2355" i="5"/>
  <c r="A2355" i="5" s="1"/>
  <c r="J2356" i="5"/>
  <c r="A2356" i="5" s="1"/>
  <c r="J2357" i="5"/>
  <c r="J2358" i="5"/>
  <c r="J2359" i="5"/>
  <c r="A2359" i="5" s="1"/>
  <c r="J2360" i="5"/>
  <c r="A2360" i="5" s="1"/>
  <c r="J2361" i="5"/>
  <c r="J2362" i="5"/>
  <c r="J2363" i="5"/>
  <c r="A2363" i="5" s="1"/>
  <c r="J2364" i="5"/>
  <c r="A2364" i="5" s="1"/>
  <c r="J2365" i="5"/>
  <c r="J2366" i="5"/>
  <c r="J2367" i="5"/>
  <c r="A2367" i="5" s="1"/>
  <c r="J2368" i="5"/>
  <c r="J2369" i="5"/>
  <c r="J2370" i="5"/>
  <c r="J2371" i="5"/>
  <c r="A2371" i="5" s="1"/>
  <c r="J2372" i="5"/>
  <c r="A2372" i="5" s="1"/>
  <c r="J2373" i="5"/>
  <c r="J2374" i="5"/>
  <c r="J2375" i="5"/>
  <c r="A2375" i="5" s="1"/>
  <c r="J2376" i="5"/>
  <c r="A2376" i="5" s="1"/>
  <c r="J2377" i="5"/>
  <c r="J2378" i="5"/>
  <c r="J2379" i="5"/>
  <c r="A2379" i="5" s="1"/>
  <c r="J2380" i="5"/>
  <c r="A2380" i="5" s="1"/>
  <c r="J2381" i="5"/>
  <c r="J2382" i="5"/>
  <c r="J2383" i="5"/>
  <c r="A2383" i="5" s="1"/>
  <c r="J2384" i="5"/>
  <c r="J2385" i="5"/>
  <c r="J2386" i="5"/>
  <c r="J2387" i="5"/>
  <c r="A2387" i="5" s="1"/>
  <c r="J2388" i="5"/>
  <c r="A2388" i="5" s="1"/>
  <c r="J2389" i="5"/>
  <c r="J2390" i="5"/>
  <c r="J2391" i="5"/>
  <c r="A2391" i="5" s="1"/>
  <c r="J2392" i="5"/>
  <c r="A2392" i="5" s="1"/>
  <c r="J2393" i="5"/>
  <c r="J2394" i="5"/>
  <c r="J2395" i="5"/>
  <c r="A2395" i="5" s="1"/>
  <c r="J2396" i="5"/>
  <c r="A2396" i="5" s="1"/>
  <c r="J2397" i="5"/>
  <c r="J2398" i="5"/>
  <c r="J2399" i="5"/>
  <c r="A2399" i="5" s="1"/>
  <c r="J2400" i="5"/>
  <c r="J2401" i="5"/>
  <c r="J2402" i="5"/>
  <c r="J2403" i="5"/>
  <c r="A2403" i="5" s="1"/>
  <c r="J2404" i="5"/>
  <c r="A2404" i="5" s="1"/>
  <c r="J2405" i="5"/>
  <c r="J2406" i="5"/>
  <c r="J2407" i="5"/>
  <c r="A2407" i="5" s="1"/>
  <c r="J2408" i="5"/>
  <c r="A2408" i="5" s="1"/>
  <c r="J2409" i="5"/>
  <c r="J2410" i="5"/>
  <c r="J2411" i="5"/>
  <c r="A2411" i="5" s="1"/>
  <c r="J2412" i="5"/>
  <c r="A2412" i="5" s="1"/>
  <c r="J2413" i="5"/>
  <c r="J2414" i="5"/>
  <c r="J2415" i="5"/>
  <c r="A2415" i="5" s="1"/>
  <c r="J2416" i="5"/>
  <c r="J2417" i="5"/>
  <c r="J2418" i="5"/>
  <c r="J2419" i="5"/>
  <c r="A2419" i="5" s="1"/>
  <c r="J2420" i="5"/>
  <c r="A2420" i="5" s="1"/>
  <c r="J2421" i="5"/>
  <c r="J2422" i="5"/>
  <c r="J2423" i="5"/>
  <c r="A2423" i="5" s="1"/>
  <c r="J2424" i="5"/>
  <c r="A2424" i="5" s="1"/>
  <c r="J2425" i="5"/>
  <c r="J2426" i="5"/>
  <c r="J2427" i="5"/>
  <c r="J2428" i="5"/>
  <c r="J2429" i="5"/>
  <c r="J2430" i="5"/>
  <c r="J2431" i="5"/>
  <c r="J2432" i="5"/>
  <c r="J2433" i="5"/>
  <c r="J2434" i="5"/>
  <c r="J2435" i="5"/>
  <c r="J2436" i="5"/>
  <c r="J2437" i="5"/>
  <c r="J2438" i="5"/>
  <c r="J2439" i="5"/>
  <c r="J2440" i="5"/>
  <c r="J2441" i="5"/>
  <c r="J2442" i="5"/>
  <c r="J2443" i="5"/>
  <c r="J2444" i="5"/>
  <c r="J2445" i="5"/>
  <c r="J2446" i="5"/>
  <c r="J2447" i="5"/>
  <c r="J2448" i="5"/>
  <c r="J2449" i="5"/>
  <c r="J2450" i="5"/>
  <c r="J2451" i="5"/>
  <c r="J2452" i="5"/>
  <c r="J2453" i="5"/>
  <c r="J2454" i="5"/>
  <c r="J2455" i="5"/>
  <c r="J2456" i="5"/>
  <c r="J2457" i="5"/>
  <c r="J2458" i="5"/>
  <c r="J2459" i="5"/>
  <c r="J2460" i="5"/>
  <c r="J2461" i="5"/>
  <c r="J2462" i="5"/>
  <c r="J2463" i="5"/>
  <c r="J2464" i="5"/>
  <c r="J2465" i="5"/>
  <c r="J2466" i="5"/>
  <c r="J2467" i="5"/>
  <c r="J2468" i="5"/>
  <c r="J2469" i="5"/>
  <c r="J2470" i="5"/>
  <c r="J2471" i="5"/>
  <c r="J2472" i="5"/>
  <c r="J2473" i="5"/>
  <c r="J2474" i="5"/>
  <c r="J2475" i="5"/>
  <c r="J2476" i="5"/>
  <c r="J2477" i="5"/>
  <c r="J2478" i="5"/>
  <c r="J2479" i="5"/>
  <c r="J2480" i="5"/>
  <c r="J2481" i="5"/>
  <c r="J2482" i="5"/>
  <c r="J2483" i="5"/>
  <c r="J2484" i="5"/>
  <c r="J2485" i="5"/>
  <c r="J2486" i="5"/>
  <c r="J2487" i="5"/>
  <c r="J2488" i="5"/>
  <c r="J2489" i="5"/>
  <c r="J2490" i="5"/>
  <c r="J2491" i="5"/>
  <c r="J2492" i="5"/>
  <c r="J2493" i="5"/>
  <c r="J2494" i="5"/>
  <c r="J2495" i="5"/>
  <c r="J2496" i="5"/>
  <c r="J2497" i="5"/>
  <c r="J2498" i="5"/>
  <c r="J2499" i="5"/>
  <c r="J2500" i="5"/>
  <c r="J2501" i="5"/>
  <c r="J2502" i="5"/>
  <c r="J2503" i="5"/>
  <c r="J2504" i="5"/>
  <c r="J2505" i="5"/>
  <c r="J2506" i="5"/>
  <c r="J2507" i="5"/>
  <c r="J2508" i="5"/>
  <c r="J2509" i="5"/>
  <c r="J2510" i="5"/>
  <c r="J2511" i="5"/>
  <c r="J2512" i="5"/>
  <c r="J2513" i="5"/>
  <c r="J2514" i="5"/>
  <c r="J2515" i="5"/>
  <c r="J2516" i="5"/>
  <c r="J2517" i="5"/>
  <c r="J2518" i="5"/>
  <c r="J2519" i="5"/>
  <c r="J2520" i="5"/>
  <c r="J2521" i="5"/>
  <c r="J2522" i="5"/>
  <c r="J2523" i="5"/>
  <c r="J2524" i="5"/>
  <c r="J2525" i="5"/>
  <c r="J2526" i="5"/>
  <c r="J2527" i="5"/>
  <c r="J2528" i="5"/>
  <c r="J2529" i="5"/>
  <c r="J2530" i="5"/>
  <c r="J2531" i="5"/>
  <c r="J2532" i="5"/>
  <c r="J2533" i="5"/>
  <c r="J2534" i="5"/>
  <c r="J2535" i="5"/>
  <c r="J2536" i="5"/>
  <c r="J2537" i="5"/>
  <c r="J2538" i="5"/>
  <c r="J2539" i="5"/>
  <c r="J2540" i="5"/>
  <c r="J2541" i="5"/>
  <c r="J2542" i="5"/>
  <c r="J2543" i="5"/>
  <c r="J2544" i="5"/>
  <c r="J2545" i="5"/>
  <c r="J2546" i="5"/>
  <c r="J2547" i="5"/>
  <c r="J2548" i="5"/>
  <c r="J2549" i="5"/>
  <c r="J2550" i="5"/>
  <c r="J2551" i="5"/>
  <c r="J2552" i="5"/>
  <c r="J2553" i="5"/>
  <c r="J2554" i="5"/>
  <c r="J2555" i="5"/>
  <c r="J2556" i="5"/>
  <c r="J2557" i="5"/>
  <c r="J2558" i="5"/>
  <c r="J2559" i="5"/>
  <c r="J2560" i="5"/>
  <c r="J2561" i="5"/>
  <c r="J2562" i="5"/>
  <c r="J2563" i="5"/>
  <c r="J2564" i="5"/>
  <c r="J2565" i="5"/>
  <c r="J2566" i="5"/>
  <c r="J2567" i="5"/>
  <c r="J2568" i="5"/>
  <c r="J2569" i="5"/>
  <c r="J2570" i="5"/>
  <c r="J2571" i="5"/>
  <c r="J2572" i="5"/>
  <c r="J2573" i="5"/>
  <c r="J2574" i="5"/>
  <c r="J2575" i="5"/>
  <c r="J2576" i="5"/>
  <c r="J2577" i="5"/>
  <c r="J2578" i="5"/>
  <c r="J2579" i="5"/>
  <c r="J2580" i="5"/>
  <c r="J2581" i="5"/>
  <c r="J2582" i="5"/>
  <c r="J2583" i="5"/>
  <c r="J2584" i="5"/>
  <c r="J2585" i="5"/>
  <c r="J2586" i="5"/>
  <c r="J2587" i="5"/>
  <c r="J2588" i="5"/>
  <c r="J2589" i="5"/>
  <c r="J2590" i="5"/>
  <c r="J2591" i="5"/>
  <c r="J2592" i="5"/>
  <c r="J2593" i="5"/>
  <c r="J2594" i="5"/>
  <c r="J2595" i="5"/>
  <c r="J2596" i="5"/>
  <c r="J2597" i="5"/>
  <c r="J2598" i="5"/>
  <c r="J2599" i="5"/>
  <c r="J2600" i="5"/>
  <c r="J2601" i="5"/>
  <c r="J2602" i="5"/>
  <c r="J2603" i="5"/>
  <c r="J2604" i="5"/>
  <c r="J2605" i="5"/>
  <c r="J2606" i="5"/>
  <c r="J2607" i="5"/>
  <c r="J2608" i="5"/>
  <c r="J2609" i="5"/>
  <c r="J2610" i="5"/>
  <c r="J2611" i="5"/>
  <c r="J2612" i="5"/>
  <c r="J2613" i="5"/>
  <c r="J2614" i="5"/>
  <c r="J2615" i="5"/>
  <c r="J2616" i="5"/>
  <c r="J2617" i="5"/>
  <c r="J2618" i="5"/>
  <c r="J2619" i="5"/>
  <c r="J2620" i="5"/>
  <c r="J2621" i="5"/>
  <c r="J2622" i="5"/>
  <c r="J2623" i="5"/>
  <c r="J2624" i="5"/>
  <c r="J2625" i="5"/>
  <c r="J2626" i="5"/>
  <c r="J2627" i="5"/>
  <c r="J2628" i="5"/>
  <c r="J2629" i="5"/>
  <c r="J2630" i="5"/>
  <c r="J2631" i="5"/>
  <c r="J2632" i="5"/>
  <c r="J2633" i="5"/>
  <c r="J2634" i="5"/>
  <c r="J2635" i="5"/>
  <c r="J2636" i="5"/>
  <c r="J2637" i="5"/>
  <c r="J2638" i="5"/>
  <c r="J2639" i="5"/>
  <c r="J2640" i="5"/>
  <c r="J2641" i="5"/>
  <c r="J2642" i="5"/>
  <c r="J2643" i="5"/>
  <c r="J2644" i="5"/>
  <c r="J2645" i="5"/>
  <c r="J2646" i="5"/>
  <c r="J2647" i="5"/>
  <c r="J2648" i="5"/>
  <c r="J2649" i="5"/>
  <c r="J2650" i="5"/>
  <c r="J2651" i="5"/>
  <c r="J2652" i="5"/>
  <c r="J2653" i="5"/>
  <c r="J2654" i="5"/>
  <c r="J2655" i="5"/>
  <c r="J2656" i="5"/>
  <c r="J2657" i="5"/>
  <c r="J2658" i="5"/>
  <c r="J2659" i="5"/>
  <c r="J2660" i="5"/>
  <c r="J2661" i="5"/>
  <c r="J2662" i="5"/>
  <c r="J2663" i="5"/>
  <c r="J2664" i="5"/>
  <c r="J2665" i="5"/>
  <c r="J2666" i="5"/>
  <c r="J2667" i="5"/>
  <c r="J2668" i="5"/>
  <c r="J2669" i="5"/>
  <c r="J2670" i="5"/>
  <c r="J2671" i="5"/>
  <c r="J2672" i="5"/>
  <c r="J2673" i="5"/>
  <c r="J2674" i="5"/>
  <c r="J2675" i="5"/>
  <c r="J2676" i="5"/>
  <c r="J2677" i="5"/>
  <c r="J2678" i="5"/>
  <c r="J2679" i="5"/>
  <c r="J2680" i="5"/>
  <c r="J2681" i="5"/>
  <c r="J2682" i="5"/>
  <c r="J2683" i="5"/>
  <c r="J2684" i="5"/>
  <c r="J2685" i="5"/>
  <c r="J2686" i="5"/>
  <c r="J2687" i="5"/>
  <c r="J2688" i="5"/>
  <c r="J2689" i="5"/>
  <c r="J2690" i="5"/>
  <c r="J2691" i="5"/>
  <c r="J2692" i="5"/>
  <c r="J2693" i="5"/>
  <c r="J2694" i="5"/>
  <c r="J2695" i="5"/>
  <c r="J2696" i="5"/>
  <c r="J2697" i="5"/>
  <c r="J2698" i="5"/>
  <c r="J2699" i="5"/>
  <c r="J2700" i="5"/>
  <c r="J2701" i="5"/>
  <c r="J2702" i="5"/>
  <c r="J2703" i="5"/>
  <c r="J2704" i="5"/>
  <c r="J2705" i="5"/>
  <c r="J2706" i="5"/>
  <c r="J2707" i="5"/>
  <c r="J2708" i="5"/>
  <c r="J2709" i="5"/>
  <c r="J2710" i="5"/>
  <c r="J2711" i="5"/>
  <c r="J2712" i="5"/>
  <c r="J2713" i="5"/>
  <c r="J2714" i="5"/>
  <c r="J2715" i="5"/>
  <c r="J2716" i="5"/>
  <c r="J2717" i="5"/>
  <c r="J2718" i="5"/>
  <c r="J2719" i="5"/>
  <c r="J2720" i="5"/>
  <c r="J2721" i="5"/>
  <c r="J2722" i="5"/>
  <c r="J2723" i="5"/>
  <c r="J2724" i="5"/>
  <c r="J2725" i="5"/>
  <c r="J2726" i="5"/>
  <c r="J2727" i="5"/>
  <c r="J2728" i="5"/>
  <c r="J2729" i="5"/>
  <c r="J2730" i="5"/>
  <c r="J2731" i="5"/>
  <c r="J2732" i="5"/>
  <c r="J2733" i="5"/>
  <c r="J2734" i="5"/>
  <c r="J2735" i="5"/>
  <c r="J2736" i="5"/>
  <c r="J2737" i="5"/>
  <c r="J2738" i="5"/>
  <c r="J2739" i="5"/>
  <c r="J2740" i="5"/>
  <c r="J2741" i="5"/>
  <c r="J2742" i="5"/>
  <c r="J2743" i="5"/>
  <c r="J2744" i="5"/>
  <c r="J2745" i="5"/>
  <c r="J2746" i="5"/>
  <c r="J2747" i="5"/>
  <c r="J2748" i="5"/>
  <c r="J2749" i="5"/>
  <c r="J2750" i="5"/>
  <c r="J2751" i="5"/>
  <c r="J2752" i="5"/>
  <c r="J2753" i="5"/>
  <c r="J2754" i="5"/>
  <c r="J2755" i="5"/>
  <c r="J2756" i="5"/>
  <c r="J2757" i="5"/>
  <c r="J2758" i="5"/>
  <c r="J2759" i="5"/>
  <c r="J2760" i="5"/>
  <c r="J2761" i="5"/>
  <c r="J2762" i="5"/>
  <c r="J2763" i="5"/>
  <c r="J2764" i="5"/>
  <c r="J2765" i="5"/>
  <c r="J2766" i="5"/>
  <c r="J2767" i="5"/>
  <c r="J2768" i="5"/>
  <c r="J2769" i="5"/>
  <c r="J2770" i="5"/>
  <c r="J2771" i="5"/>
  <c r="J2772" i="5"/>
  <c r="J2773" i="5"/>
  <c r="J2774" i="5"/>
  <c r="J2775" i="5"/>
  <c r="J2776" i="5"/>
  <c r="J2777" i="5"/>
  <c r="J2778" i="5"/>
  <c r="J2779" i="5"/>
  <c r="J2780" i="5"/>
  <c r="J2781" i="5"/>
  <c r="J2782" i="5"/>
  <c r="J2783" i="5"/>
  <c r="J2784" i="5"/>
  <c r="J2785" i="5"/>
  <c r="J2786" i="5"/>
  <c r="J2787" i="5"/>
  <c r="J2788" i="5"/>
  <c r="J2789" i="5"/>
  <c r="J2790" i="5"/>
  <c r="J2791" i="5"/>
  <c r="J2792" i="5"/>
  <c r="J2793" i="5"/>
  <c r="J2794" i="5"/>
  <c r="J2795" i="5"/>
  <c r="J2796" i="5"/>
  <c r="J2797" i="5"/>
  <c r="J2798" i="5"/>
  <c r="J2799" i="5"/>
  <c r="J2800" i="5"/>
  <c r="J2801" i="5"/>
  <c r="J2802" i="5"/>
  <c r="J2803" i="5"/>
  <c r="J2804" i="5"/>
  <c r="J2805" i="5"/>
  <c r="J2806" i="5"/>
  <c r="J2807" i="5"/>
  <c r="J2808" i="5"/>
  <c r="J2809" i="5"/>
  <c r="J2810" i="5"/>
  <c r="J2811" i="5"/>
  <c r="J2812" i="5"/>
  <c r="J2813" i="5"/>
  <c r="J2814" i="5"/>
  <c r="J2815" i="5"/>
  <c r="J2816" i="5"/>
  <c r="J2817" i="5"/>
  <c r="J2818" i="5"/>
  <c r="J2819" i="5"/>
  <c r="J2820" i="5"/>
  <c r="J2821" i="5"/>
  <c r="J2822" i="5"/>
  <c r="J2823" i="5"/>
  <c r="J2824" i="5"/>
  <c r="J2825" i="5"/>
  <c r="J2826" i="5"/>
  <c r="J2827" i="5"/>
  <c r="J2828" i="5"/>
  <c r="J2829" i="5"/>
  <c r="J2830" i="5"/>
  <c r="J2831" i="5"/>
  <c r="J2832" i="5"/>
  <c r="J2833" i="5"/>
  <c r="J2834" i="5"/>
  <c r="J2835" i="5"/>
  <c r="J2836" i="5"/>
  <c r="J2837" i="5"/>
  <c r="J2838" i="5"/>
  <c r="J2839" i="5"/>
  <c r="J2840" i="5"/>
  <c r="J2841" i="5"/>
  <c r="J2842" i="5"/>
  <c r="J2843" i="5"/>
  <c r="J2844" i="5"/>
  <c r="J2845" i="5"/>
  <c r="J2846" i="5"/>
  <c r="J2847" i="5"/>
  <c r="J2848" i="5"/>
  <c r="J2849" i="5"/>
  <c r="J2850" i="5"/>
  <c r="J2851" i="5"/>
  <c r="J2852" i="5"/>
  <c r="J2853" i="5"/>
  <c r="J2854" i="5"/>
  <c r="J2855" i="5"/>
  <c r="J2856" i="5"/>
  <c r="J2857" i="5"/>
  <c r="J2858" i="5"/>
  <c r="J2859" i="5"/>
  <c r="J2860" i="5"/>
  <c r="J2861" i="5"/>
  <c r="J2862" i="5"/>
  <c r="J2863" i="5"/>
  <c r="J2864" i="5"/>
  <c r="J2865" i="5"/>
  <c r="J2866" i="5"/>
  <c r="J2867" i="5"/>
  <c r="J2868" i="5"/>
  <c r="J2869" i="5"/>
  <c r="J2870" i="5"/>
  <c r="J2871" i="5"/>
  <c r="J2872" i="5"/>
  <c r="J2873" i="5"/>
  <c r="J2874" i="5"/>
  <c r="J2875" i="5"/>
  <c r="J2876" i="5"/>
  <c r="J2877" i="5"/>
  <c r="J2878" i="5"/>
  <c r="J2879" i="5"/>
  <c r="J2880" i="5"/>
  <c r="J2881" i="5"/>
  <c r="J2882" i="5"/>
  <c r="J2883" i="5"/>
  <c r="J2884" i="5"/>
  <c r="J2885" i="5"/>
  <c r="J2886" i="5"/>
  <c r="J2887" i="5"/>
  <c r="J2888" i="5"/>
  <c r="J2889" i="5"/>
  <c r="J2890" i="5"/>
  <c r="J2891" i="5"/>
  <c r="J2892" i="5"/>
  <c r="J2893" i="5"/>
  <c r="J2894" i="5"/>
  <c r="J2895" i="5"/>
  <c r="J2896" i="5"/>
  <c r="J2897" i="5"/>
  <c r="J2898" i="5"/>
  <c r="J2899" i="5"/>
  <c r="J2900" i="5"/>
  <c r="J2901" i="5"/>
  <c r="J2902" i="5"/>
  <c r="J2903" i="5"/>
  <c r="J2904" i="5"/>
  <c r="J2905" i="5"/>
  <c r="J2906" i="5"/>
  <c r="J2907" i="5"/>
  <c r="J2908" i="5"/>
  <c r="J2909" i="5"/>
  <c r="J2910" i="5"/>
  <c r="J2911" i="5"/>
  <c r="J2912" i="5"/>
  <c r="J2913" i="5"/>
  <c r="J2914" i="5"/>
  <c r="J2915" i="5"/>
  <c r="J2916" i="5"/>
  <c r="J2917" i="5"/>
  <c r="J2918" i="5"/>
  <c r="J2919" i="5"/>
  <c r="J2920" i="5"/>
  <c r="J2921" i="5"/>
  <c r="J2922" i="5"/>
  <c r="J2923" i="5"/>
  <c r="J2924" i="5"/>
  <c r="J2925" i="5"/>
  <c r="J2926" i="5"/>
  <c r="J2927" i="5"/>
  <c r="J2928" i="5"/>
  <c r="J2929" i="5"/>
  <c r="J2930" i="5"/>
  <c r="J2931" i="5"/>
  <c r="J2932" i="5"/>
  <c r="J2933" i="5"/>
  <c r="J2934" i="5"/>
  <c r="J2935" i="5"/>
  <c r="J2936" i="5"/>
  <c r="J2937" i="5"/>
  <c r="J2938" i="5"/>
  <c r="J2939" i="5"/>
  <c r="J2940" i="5"/>
  <c r="J2941" i="5"/>
  <c r="J2942" i="5"/>
  <c r="J2943" i="5"/>
  <c r="J2944" i="5"/>
  <c r="J2945" i="5"/>
  <c r="J2946" i="5"/>
  <c r="J2947" i="5"/>
  <c r="J2948" i="5"/>
  <c r="J2949" i="5"/>
  <c r="J2950" i="5"/>
  <c r="J2951" i="5"/>
  <c r="J2952" i="5"/>
  <c r="J2953" i="5"/>
  <c r="J2954" i="5"/>
  <c r="J2955" i="5"/>
  <c r="J2956" i="5"/>
  <c r="J2957" i="5"/>
  <c r="J2958" i="5"/>
  <c r="J2959" i="5"/>
  <c r="J2960" i="5"/>
  <c r="J2961" i="5"/>
  <c r="J2962" i="5"/>
  <c r="J2963" i="5"/>
  <c r="J2964" i="5"/>
  <c r="J2965" i="5"/>
  <c r="J2966" i="5"/>
  <c r="J2967" i="5"/>
  <c r="J2968" i="5"/>
  <c r="J2969" i="5"/>
  <c r="J2970" i="5"/>
  <c r="J2971" i="5"/>
  <c r="J2972" i="5"/>
  <c r="J2973" i="5"/>
  <c r="J2974" i="5"/>
  <c r="J2975" i="5"/>
  <c r="J2976" i="5"/>
  <c r="J2977" i="5"/>
  <c r="J2978" i="5"/>
  <c r="J2979" i="5"/>
  <c r="J2980" i="5"/>
  <c r="J2981" i="5"/>
  <c r="J2982" i="5"/>
  <c r="J2983" i="5"/>
  <c r="J2984" i="5"/>
  <c r="J2985" i="5"/>
  <c r="J2986" i="5"/>
  <c r="J2987" i="5"/>
  <c r="J2988" i="5"/>
  <c r="J2989" i="5"/>
  <c r="J2990" i="5"/>
  <c r="J2991" i="5"/>
  <c r="J2992" i="5"/>
  <c r="J2993" i="5"/>
  <c r="J2994" i="5"/>
  <c r="J2995" i="5"/>
  <c r="J2996" i="5"/>
  <c r="J2997" i="5"/>
  <c r="J2998" i="5"/>
  <c r="J2999" i="5"/>
  <c r="J3000" i="5"/>
  <c r="J3001" i="5"/>
  <c r="J3002" i="5"/>
  <c r="J3003" i="5"/>
  <c r="J3004" i="5"/>
  <c r="J3005" i="5"/>
  <c r="J3006" i="5"/>
  <c r="J3007" i="5"/>
  <c r="J3008" i="5"/>
  <c r="J3009" i="5"/>
  <c r="J3010" i="5"/>
  <c r="J3011" i="5"/>
  <c r="J3012" i="5"/>
  <c r="J3013" i="5"/>
  <c r="J3014" i="5"/>
  <c r="J3015" i="5"/>
  <c r="J3016" i="5"/>
  <c r="J3017" i="5"/>
  <c r="J3018" i="5"/>
  <c r="J3019" i="5"/>
  <c r="J3020" i="5"/>
  <c r="J3021" i="5"/>
  <c r="J3022" i="5"/>
  <c r="J3023" i="5"/>
  <c r="J3024" i="5"/>
  <c r="J3025" i="5"/>
  <c r="J3026" i="5"/>
  <c r="J3027" i="5"/>
  <c r="J3028" i="5"/>
  <c r="J3029" i="5"/>
  <c r="J3030" i="5"/>
  <c r="J3031" i="5"/>
  <c r="J3032" i="5"/>
  <c r="J3033" i="5"/>
  <c r="J3034" i="5"/>
  <c r="J3035" i="5"/>
  <c r="J3036" i="5"/>
  <c r="J3037" i="5"/>
  <c r="J3038" i="5"/>
  <c r="J3039" i="5"/>
  <c r="J3040" i="5"/>
  <c r="J3041" i="5"/>
  <c r="J3042" i="5"/>
  <c r="J3043" i="5"/>
  <c r="J3044" i="5"/>
  <c r="J3045" i="5"/>
  <c r="J3046" i="5"/>
  <c r="J3047" i="5"/>
  <c r="J3048" i="5"/>
  <c r="J3049" i="5"/>
  <c r="J3050" i="5"/>
  <c r="J3051" i="5"/>
  <c r="J3052" i="5"/>
  <c r="J3053" i="5"/>
  <c r="J3054" i="5"/>
  <c r="J3055" i="5"/>
  <c r="J3056" i="5"/>
  <c r="J3057" i="5"/>
  <c r="J3058" i="5"/>
  <c r="J3059" i="5"/>
  <c r="J3060" i="5"/>
  <c r="J3061" i="5"/>
  <c r="J3062" i="5"/>
  <c r="J3063" i="5"/>
  <c r="J3064" i="5"/>
  <c r="J3065" i="5"/>
  <c r="J3066" i="5"/>
  <c r="J3067" i="5"/>
  <c r="J3068" i="5"/>
  <c r="J3069" i="5"/>
  <c r="J3070" i="5"/>
  <c r="J3071" i="5"/>
  <c r="J3072" i="5"/>
  <c r="J3073" i="5"/>
  <c r="J3074" i="5"/>
  <c r="J3075" i="5"/>
  <c r="J3076" i="5"/>
  <c r="J3077" i="5"/>
  <c r="J3078" i="5"/>
  <c r="J3079" i="5"/>
  <c r="J3080" i="5"/>
  <c r="J3081" i="5"/>
  <c r="J3082" i="5"/>
  <c r="J3083" i="5"/>
  <c r="J3084" i="5"/>
  <c r="J3085" i="5"/>
  <c r="J3086" i="5"/>
  <c r="J3087" i="5"/>
  <c r="J3088" i="5"/>
  <c r="J3089" i="5"/>
  <c r="J3090" i="5"/>
  <c r="J3091" i="5"/>
  <c r="J3092" i="5"/>
  <c r="J3093" i="5"/>
  <c r="J3094" i="5"/>
  <c r="J3095" i="5"/>
  <c r="J3096" i="5"/>
  <c r="J3097" i="5"/>
  <c r="J3098" i="5"/>
  <c r="J3099" i="5"/>
  <c r="J3100" i="5"/>
  <c r="J3101" i="5"/>
  <c r="J3102" i="5"/>
  <c r="J3103" i="5"/>
  <c r="J3104" i="5"/>
  <c r="J3105" i="5"/>
  <c r="J3106" i="5"/>
  <c r="J3107" i="5"/>
  <c r="J3108" i="5"/>
  <c r="J3109" i="5"/>
  <c r="J3110" i="5"/>
  <c r="J3111" i="5"/>
  <c r="J3112" i="5"/>
  <c r="J3113" i="5"/>
  <c r="J3114" i="5"/>
  <c r="J3115" i="5"/>
  <c r="J3116" i="5"/>
  <c r="J3117" i="5"/>
  <c r="J3118" i="5"/>
  <c r="J3119" i="5"/>
  <c r="J3120" i="5"/>
  <c r="J3121" i="5"/>
  <c r="J3122" i="5"/>
  <c r="J3123" i="5"/>
  <c r="J3124" i="5"/>
  <c r="J3125" i="5"/>
  <c r="J3126" i="5"/>
  <c r="J3127" i="5"/>
  <c r="J3128" i="5"/>
  <c r="J3129" i="5"/>
  <c r="J3130" i="5"/>
  <c r="J3131" i="5"/>
  <c r="J3132" i="5"/>
  <c r="J3133" i="5"/>
  <c r="J3134" i="5"/>
  <c r="J3135" i="5"/>
  <c r="J3136" i="5"/>
  <c r="J3137" i="5"/>
  <c r="J3138" i="5"/>
  <c r="J3139" i="5"/>
  <c r="J3140" i="5"/>
  <c r="J3141" i="5"/>
  <c r="J3142" i="5"/>
  <c r="J3143" i="5"/>
  <c r="J3144" i="5"/>
  <c r="J3145" i="5"/>
  <c r="J3146" i="5"/>
  <c r="J3147" i="5"/>
  <c r="J3148" i="5"/>
  <c r="J3149" i="5"/>
  <c r="J3150" i="5"/>
  <c r="J3151" i="5"/>
  <c r="J3152" i="5"/>
  <c r="J3153" i="5"/>
  <c r="J3154" i="5"/>
  <c r="J3155" i="5"/>
  <c r="J3156" i="5"/>
  <c r="J3157" i="5"/>
  <c r="J3158" i="5"/>
  <c r="J3159" i="5"/>
  <c r="J3160" i="5"/>
  <c r="J3161" i="5"/>
  <c r="J3162" i="5"/>
  <c r="J3163" i="5"/>
  <c r="J3164" i="5"/>
  <c r="J3165" i="5"/>
  <c r="J3166" i="5"/>
  <c r="J3167" i="5"/>
  <c r="J3168" i="5"/>
  <c r="J3169" i="5"/>
  <c r="J3170" i="5"/>
  <c r="J3171" i="5"/>
  <c r="J3172" i="5"/>
  <c r="J3173" i="5"/>
  <c r="J3174" i="5"/>
  <c r="J3175" i="5"/>
  <c r="J3176" i="5"/>
  <c r="J2" i="5"/>
  <c r="A2" i="5" s="1"/>
  <c r="K3" i="5"/>
  <c r="K4" i="5"/>
  <c r="K5" i="5"/>
  <c r="K6" i="5"/>
  <c r="K7" i="5"/>
  <c r="K8" i="5"/>
  <c r="K9"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H3" i="5"/>
  <c r="I3" i="5" s="1"/>
  <c r="K3"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0"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K187" i="18"/>
  <c r="K188" i="18"/>
  <c r="K189" i="18"/>
  <c r="K190" i="18"/>
  <c r="K191" i="18"/>
  <c r="K192" i="18"/>
  <c r="K193" i="18"/>
  <c r="K194" i="18"/>
  <c r="K195" i="18"/>
  <c r="K196" i="18"/>
  <c r="K197" i="18"/>
  <c r="K198" i="18"/>
  <c r="K199" i="18"/>
  <c r="K200" i="18"/>
  <c r="K201" i="18"/>
  <c r="K202" i="18"/>
  <c r="K203" i="18"/>
  <c r="K204" i="18"/>
  <c r="K205" i="18"/>
  <c r="K206" i="18"/>
  <c r="K207" i="18"/>
  <c r="K208" i="18"/>
  <c r="K209" i="18"/>
  <c r="K210" i="18"/>
  <c r="K211" i="18"/>
  <c r="K212" i="18"/>
  <c r="K213" i="18"/>
  <c r="K214" i="18"/>
  <c r="K215" i="18"/>
  <c r="K216" i="18"/>
  <c r="K217" i="18"/>
  <c r="K218" i="18"/>
  <c r="K219" i="18"/>
  <c r="K220" i="18"/>
  <c r="K221" i="18"/>
  <c r="K222" i="18"/>
  <c r="K223" i="18"/>
  <c r="K224" i="18"/>
  <c r="K225" i="18"/>
  <c r="K226" i="18"/>
  <c r="K227" i="18"/>
  <c r="K228"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0"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2" i="18"/>
  <c r="K323" i="18"/>
  <c r="K324" i="18"/>
  <c r="K325" i="18"/>
  <c r="K326" i="18"/>
  <c r="K327" i="18"/>
  <c r="K328" i="18"/>
  <c r="K329" i="18"/>
  <c r="K330" i="18"/>
  <c r="K331" i="18"/>
  <c r="K332" i="18"/>
  <c r="K333" i="18"/>
  <c r="K334" i="18"/>
  <c r="K335" i="18"/>
  <c r="K336" i="18"/>
  <c r="K337" i="18"/>
  <c r="K338" i="18"/>
  <c r="K339" i="18"/>
  <c r="K340" i="18"/>
  <c r="K341" i="18"/>
  <c r="K342" i="18"/>
  <c r="K343" i="18"/>
  <c r="K344" i="18"/>
  <c r="K345" i="18"/>
  <c r="K346" i="18"/>
  <c r="K347" i="18"/>
  <c r="K348" i="18"/>
  <c r="K349" i="18"/>
  <c r="K350" i="18"/>
  <c r="K351" i="18"/>
  <c r="K352" i="18"/>
  <c r="K353" i="18"/>
  <c r="K354" i="18"/>
  <c r="K355" i="18"/>
  <c r="K356" i="18"/>
  <c r="K357" i="18"/>
  <c r="K358" i="18"/>
  <c r="K359" i="18"/>
  <c r="K360" i="18"/>
  <c r="K361" i="18"/>
  <c r="K362" i="18"/>
  <c r="K363" i="18"/>
  <c r="K364" i="18"/>
  <c r="K365" i="18"/>
  <c r="K366" i="18"/>
  <c r="K367" i="18"/>
  <c r="K368" i="18"/>
  <c r="K369" i="18"/>
  <c r="K370" i="18"/>
  <c r="K371" i="18"/>
  <c r="K372" i="18"/>
  <c r="K373"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6" i="18"/>
  <c r="K427" i="18"/>
  <c r="K428" i="18"/>
  <c r="K429" i="18"/>
  <c r="K430" i="18"/>
  <c r="K431" i="18"/>
  <c r="K432" i="18"/>
  <c r="K433" i="18"/>
  <c r="K434" i="18"/>
  <c r="K435" i="18"/>
  <c r="K436" i="18"/>
  <c r="K437" i="18"/>
  <c r="K438" i="18"/>
  <c r="K439" i="18"/>
  <c r="K440" i="18"/>
  <c r="K441" i="18"/>
  <c r="K442" i="18"/>
  <c r="K443" i="18"/>
  <c r="K444" i="18"/>
  <c r="K445" i="18"/>
  <c r="K446" i="18"/>
  <c r="K447" i="18"/>
  <c r="K448" i="18"/>
  <c r="K449" i="18"/>
  <c r="K450" i="18"/>
  <c r="K451"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2" i="18"/>
  <c r="K483" i="18"/>
  <c r="K484" i="18"/>
  <c r="K485" i="18"/>
  <c r="K486" i="18"/>
  <c r="K487" i="18"/>
  <c r="K488" i="18"/>
  <c r="K489" i="18"/>
  <c r="K490" i="18"/>
  <c r="K491" i="18"/>
  <c r="K492" i="18"/>
  <c r="K493" i="18"/>
  <c r="K494" i="18"/>
  <c r="K495" i="18"/>
  <c r="K496" i="18"/>
  <c r="K497" i="18"/>
  <c r="K498" i="18"/>
  <c r="K499" i="18"/>
  <c r="K500" i="18"/>
  <c r="K501" i="18"/>
  <c r="K502" i="18"/>
  <c r="K503" i="18"/>
  <c r="K504" i="18"/>
  <c r="K505" i="18"/>
  <c r="K506" i="18"/>
  <c r="K507" i="18"/>
  <c r="K508" i="18"/>
  <c r="K509" i="18"/>
  <c r="K510" i="18"/>
  <c r="K511" i="18"/>
  <c r="K512" i="18"/>
  <c r="K513" i="18"/>
  <c r="K514" i="18"/>
  <c r="K515" i="18"/>
  <c r="K516" i="18"/>
  <c r="K517" i="18"/>
  <c r="K518" i="18"/>
  <c r="K519" i="18"/>
  <c r="K520" i="18"/>
  <c r="K521" i="18"/>
  <c r="K522" i="18"/>
  <c r="K523" i="18"/>
  <c r="K524" i="18"/>
  <c r="K525" i="18"/>
  <c r="K526" i="18"/>
  <c r="K527" i="18"/>
  <c r="K528" i="18"/>
  <c r="K529" i="18"/>
  <c r="K530" i="18"/>
  <c r="K531" i="18"/>
  <c r="K532" i="18"/>
  <c r="K533" i="18"/>
  <c r="K534" i="18"/>
  <c r="K535" i="18"/>
  <c r="K536" i="18"/>
  <c r="K537" i="18"/>
  <c r="K538" i="18"/>
  <c r="K539" i="18"/>
  <c r="K540" i="18"/>
  <c r="K541" i="18"/>
  <c r="K542" i="18"/>
  <c r="K543" i="18"/>
  <c r="K544" i="18"/>
  <c r="K545" i="18"/>
  <c r="K546" i="18"/>
  <c r="K547" i="18"/>
  <c r="K548" i="18"/>
  <c r="K549" i="18"/>
  <c r="K550" i="18"/>
  <c r="K551" i="18"/>
  <c r="K552" i="18"/>
  <c r="K553" i="18"/>
  <c r="K554" i="18"/>
  <c r="K555" i="18"/>
  <c r="K556" i="18"/>
  <c r="K557" i="18"/>
  <c r="K558" i="18"/>
  <c r="K559" i="18"/>
  <c r="K560" i="18"/>
  <c r="K561" i="18"/>
  <c r="K562" i="18"/>
  <c r="K563" i="18"/>
  <c r="K564" i="18"/>
  <c r="K565" i="18"/>
  <c r="K566" i="18"/>
  <c r="K567" i="18"/>
  <c r="K568" i="18"/>
  <c r="K569" i="18"/>
  <c r="K570" i="18"/>
  <c r="K571" i="18"/>
  <c r="K572" i="18"/>
  <c r="K573" i="18"/>
  <c r="K574" i="18"/>
  <c r="K575" i="18"/>
  <c r="K576" i="18"/>
  <c r="K577" i="18"/>
  <c r="K578" i="18"/>
  <c r="K579" i="18"/>
  <c r="K580" i="18"/>
  <c r="K581" i="18"/>
  <c r="K582" i="18"/>
  <c r="K583" i="18"/>
  <c r="K584" i="18"/>
  <c r="K585" i="18"/>
  <c r="K586" i="18"/>
  <c r="K587" i="18"/>
  <c r="K588" i="18"/>
  <c r="K589" i="18"/>
  <c r="K590" i="18"/>
  <c r="K591" i="18"/>
  <c r="K592" i="18"/>
  <c r="K593" i="18"/>
  <c r="K594" i="18"/>
  <c r="K595" i="18"/>
  <c r="K596" i="18"/>
  <c r="K597" i="18"/>
  <c r="K598" i="18"/>
  <c r="K599" i="18"/>
  <c r="K600" i="18"/>
  <c r="K601" i="18"/>
  <c r="K602" i="18"/>
  <c r="K603" i="18"/>
  <c r="K604" i="18"/>
  <c r="K605" i="18"/>
  <c r="K606" i="18"/>
  <c r="K607" i="18"/>
  <c r="K608" i="18"/>
  <c r="K609" i="18"/>
  <c r="K610" i="18"/>
  <c r="K611" i="18"/>
  <c r="K612" i="18"/>
  <c r="K613" i="18"/>
  <c r="K614" i="18"/>
  <c r="K615" i="18"/>
  <c r="K616" i="18"/>
  <c r="K617" i="18"/>
  <c r="K618" i="18"/>
  <c r="K619" i="18"/>
  <c r="K620" i="18"/>
  <c r="K621" i="18"/>
  <c r="K622" i="18"/>
  <c r="K623" i="18"/>
  <c r="K624" i="18"/>
  <c r="K625" i="18"/>
  <c r="K626" i="18"/>
  <c r="K627" i="18"/>
  <c r="K628" i="18"/>
  <c r="K629" i="18"/>
  <c r="K630" i="18"/>
  <c r="K631" i="18"/>
  <c r="K632" i="18"/>
  <c r="K633" i="18"/>
  <c r="K634" i="18"/>
  <c r="K635" i="18"/>
  <c r="K636" i="18"/>
  <c r="K637" i="18"/>
  <c r="K638" i="18"/>
  <c r="K639" i="18"/>
  <c r="K640" i="18"/>
  <c r="K641" i="18"/>
  <c r="K642" i="18"/>
  <c r="K643" i="18"/>
  <c r="K644" i="18"/>
  <c r="K645" i="18"/>
  <c r="K646" i="18"/>
  <c r="K647" i="18"/>
  <c r="K648" i="18"/>
  <c r="K649" i="18"/>
  <c r="K650" i="18"/>
  <c r="K651" i="18"/>
  <c r="K652" i="18"/>
  <c r="K653" i="18"/>
  <c r="K654" i="18"/>
  <c r="K655" i="18"/>
  <c r="K656" i="18"/>
  <c r="K657" i="18"/>
  <c r="K658" i="18"/>
  <c r="K659" i="18"/>
  <c r="K660" i="18"/>
  <c r="K661" i="18"/>
  <c r="K662" i="18"/>
  <c r="K663" i="18"/>
  <c r="K664" i="18"/>
  <c r="K665" i="18"/>
  <c r="K666" i="18"/>
  <c r="K667" i="18"/>
  <c r="K668" i="18"/>
  <c r="K669" i="18"/>
  <c r="K670" i="18"/>
  <c r="K671" i="18"/>
  <c r="K672" i="18"/>
  <c r="K673" i="18"/>
  <c r="K674" i="18"/>
  <c r="K675" i="18"/>
  <c r="K676" i="18"/>
  <c r="K677" i="18"/>
  <c r="K678" i="18"/>
  <c r="K679" i="18"/>
  <c r="K680" i="18"/>
  <c r="K681" i="18"/>
  <c r="K682" i="18"/>
  <c r="K683" i="18"/>
  <c r="K684" i="18"/>
  <c r="K685" i="18"/>
  <c r="K686" i="18"/>
  <c r="K687" i="18"/>
  <c r="K688" i="18"/>
  <c r="K689" i="18"/>
  <c r="K690" i="18"/>
  <c r="K691" i="18"/>
  <c r="K692" i="18"/>
  <c r="K693" i="18"/>
  <c r="K694" i="18"/>
  <c r="K695" i="18"/>
  <c r="K696" i="18"/>
  <c r="K697" i="18"/>
  <c r="K698" i="18"/>
  <c r="K699" i="18"/>
  <c r="K700" i="18"/>
  <c r="K701" i="18"/>
  <c r="K702" i="18"/>
  <c r="K703" i="18"/>
  <c r="K704" i="18"/>
  <c r="K705" i="18"/>
  <c r="K706" i="18"/>
  <c r="K707" i="18"/>
  <c r="K708" i="18"/>
  <c r="K709" i="18"/>
  <c r="K710" i="18"/>
  <c r="K711" i="18"/>
  <c r="K712" i="18"/>
  <c r="K713" i="18"/>
  <c r="K714" i="18"/>
  <c r="K715" i="18"/>
  <c r="K716" i="18"/>
  <c r="K717" i="18"/>
  <c r="K718" i="18"/>
  <c r="K719" i="18"/>
  <c r="K720" i="18"/>
  <c r="K721" i="18"/>
  <c r="K722" i="18"/>
  <c r="K723" i="18"/>
  <c r="K724" i="18"/>
  <c r="K725" i="18"/>
  <c r="K726" i="18"/>
  <c r="K727" i="18"/>
  <c r="K728" i="18"/>
  <c r="K729" i="18"/>
  <c r="K730" i="18"/>
  <c r="K731" i="18"/>
  <c r="K732" i="18"/>
  <c r="K733" i="18"/>
  <c r="K734" i="18"/>
  <c r="K735" i="18"/>
  <c r="K736" i="18"/>
  <c r="K737" i="18"/>
  <c r="K738" i="18"/>
  <c r="K739" i="18"/>
  <c r="K740" i="18"/>
  <c r="K741" i="18"/>
  <c r="K742" i="18"/>
  <c r="K743" i="18"/>
  <c r="K744" i="18"/>
  <c r="K745" i="18"/>
  <c r="K746" i="18"/>
  <c r="K747" i="18"/>
  <c r="K748" i="18"/>
  <c r="K749" i="18"/>
  <c r="K750" i="18"/>
  <c r="K751" i="18"/>
  <c r="K752" i="18"/>
  <c r="K753" i="18"/>
  <c r="K754" i="18"/>
  <c r="K755" i="18"/>
  <c r="K756" i="18"/>
  <c r="K757" i="18"/>
  <c r="K758" i="18"/>
  <c r="K759" i="18"/>
  <c r="K760" i="18"/>
  <c r="K761" i="18"/>
  <c r="K762" i="18"/>
  <c r="K763" i="18"/>
  <c r="K764" i="18"/>
  <c r="K765" i="18"/>
  <c r="K766" i="18"/>
  <c r="K767" i="18"/>
  <c r="K768" i="18"/>
  <c r="K769" i="18"/>
  <c r="K770" i="18"/>
  <c r="K771" i="18"/>
  <c r="K772" i="18"/>
  <c r="K773" i="18"/>
  <c r="K774" i="18"/>
  <c r="K775" i="18"/>
  <c r="K776" i="18"/>
  <c r="K777" i="18"/>
  <c r="K778" i="18"/>
  <c r="K779" i="18"/>
  <c r="K780" i="18"/>
  <c r="K781" i="18"/>
  <c r="K782" i="18"/>
  <c r="K783" i="18"/>
  <c r="K784" i="18"/>
  <c r="K785" i="18"/>
  <c r="K786" i="18"/>
  <c r="K787" i="18"/>
  <c r="K788" i="18"/>
  <c r="K789" i="18"/>
  <c r="K790" i="18"/>
  <c r="K791" i="18"/>
  <c r="K792" i="18"/>
  <c r="K793" i="18"/>
  <c r="K794" i="18"/>
  <c r="K795" i="18"/>
  <c r="K796" i="18"/>
  <c r="K797" i="18"/>
  <c r="K798" i="18"/>
  <c r="K799" i="18"/>
  <c r="K800" i="18"/>
  <c r="K801" i="18"/>
  <c r="K802" i="18"/>
  <c r="K803" i="18"/>
  <c r="K804" i="18"/>
  <c r="K805" i="18"/>
  <c r="K806" i="18"/>
  <c r="K807" i="18"/>
  <c r="K808" i="18"/>
  <c r="K809" i="18"/>
  <c r="K810" i="18"/>
  <c r="K811" i="18"/>
  <c r="K812" i="18"/>
  <c r="K813" i="18"/>
  <c r="K814" i="18"/>
  <c r="K815" i="18"/>
  <c r="K816" i="18"/>
  <c r="K817" i="18"/>
  <c r="K818" i="18"/>
  <c r="K819" i="18"/>
  <c r="K820" i="18"/>
  <c r="K821" i="18"/>
  <c r="K822" i="18"/>
  <c r="K823" i="18"/>
  <c r="K824" i="18"/>
  <c r="K825" i="18"/>
  <c r="K826" i="18"/>
  <c r="K827" i="18"/>
  <c r="K828" i="18"/>
  <c r="K829" i="18"/>
  <c r="K830" i="18"/>
  <c r="K831" i="18"/>
  <c r="K832" i="18"/>
  <c r="K833" i="18"/>
  <c r="K834" i="18"/>
  <c r="K835" i="18"/>
  <c r="K836" i="18"/>
  <c r="K837" i="18"/>
  <c r="K838" i="18"/>
  <c r="K839" i="18"/>
  <c r="K840" i="18"/>
  <c r="K841" i="18"/>
  <c r="K842" i="18"/>
  <c r="K843" i="18"/>
  <c r="K844" i="18"/>
  <c r="K845" i="18"/>
  <c r="K846" i="18"/>
  <c r="K847" i="18"/>
  <c r="K848" i="18"/>
  <c r="K849" i="18"/>
  <c r="K850" i="18"/>
  <c r="K851" i="18"/>
  <c r="K852" i="18"/>
  <c r="K853" i="18"/>
  <c r="K854" i="18"/>
  <c r="K855" i="18"/>
  <c r="K856" i="18"/>
  <c r="K857" i="18"/>
  <c r="K858" i="18"/>
  <c r="K859" i="18"/>
  <c r="K860" i="18"/>
  <c r="K861" i="18"/>
  <c r="K862" i="18"/>
  <c r="K863" i="18"/>
  <c r="K864" i="18"/>
  <c r="K865" i="18"/>
  <c r="K866" i="18"/>
  <c r="K867" i="18"/>
  <c r="K868" i="18"/>
  <c r="K869" i="18"/>
  <c r="K870" i="18"/>
  <c r="K871" i="18"/>
  <c r="K872" i="18"/>
  <c r="K873" i="18"/>
  <c r="K874" i="18"/>
  <c r="K875" i="18"/>
  <c r="K876" i="18"/>
  <c r="K877" i="18"/>
  <c r="K878" i="18"/>
  <c r="K879" i="18"/>
  <c r="K880" i="18"/>
  <c r="K881" i="18"/>
  <c r="K882" i="18"/>
  <c r="K883" i="18"/>
  <c r="K884" i="18"/>
  <c r="K885" i="18"/>
  <c r="K886" i="18"/>
  <c r="K887" i="18"/>
  <c r="K888" i="18"/>
  <c r="K889" i="18"/>
  <c r="K890" i="18"/>
  <c r="K891" i="18"/>
  <c r="K892" i="18"/>
  <c r="K893" i="18"/>
  <c r="K894" i="18"/>
  <c r="K895" i="18"/>
  <c r="K896" i="18"/>
  <c r="K897" i="18"/>
  <c r="K898" i="18"/>
  <c r="K899" i="18"/>
  <c r="K900" i="18"/>
  <c r="K901" i="18"/>
  <c r="K902" i="18"/>
  <c r="K903" i="18"/>
  <c r="K904" i="18"/>
  <c r="K905" i="18"/>
  <c r="K906" i="18"/>
  <c r="K907" i="18"/>
  <c r="K908" i="18"/>
  <c r="K909" i="18"/>
  <c r="K910" i="18"/>
  <c r="K911" i="18"/>
  <c r="K912" i="18"/>
  <c r="K913" i="18"/>
  <c r="K914" i="18"/>
  <c r="K915" i="18"/>
  <c r="K916" i="18"/>
  <c r="K917" i="18"/>
  <c r="K918" i="18"/>
  <c r="K919" i="18"/>
  <c r="K920" i="18"/>
  <c r="K921" i="18"/>
  <c r="K922" i="18"/>
  <c r="K923" i="18"/>
  <c r="K924" i="18"/>
  <c r="K925" i="18"/>
  <c r="K926" i="18"/>
  <c r="K927" i="18"/>
  <c r="K928" i="18"/>
  <c r="K929" i="18"/>
  <c r="K930" i="18"/>
  <c r="K931" i="18"/>
  <c r="K932" i="18"/>
  <c r="K933" i="18"/>
  <c r="K934" i="18"/>
  <c r="K935" i="18"/>
  <c r="K936" i="18"/>
  <c r="K937" i="18"/>
  <c r="K938" i="18"/>
  <c r="K939" i="18"/>
  <c r="K940" i="18"/>
  <c r="K941" i="18"/>
  <c r="K942" i="18"/>
  <c r="K943" i="18"/>
  <c r="K944" i="18"/>
  <c r="K945" i="18"/>
  <c r="K946" i="18"/>
  <c r="K947" i="18"/>
  <c r="K948" i="18"/>
  <c r="K949" i="18"/>
  <c r="K950" i="18"/>
  <c r="K951" i="18"/>
  <c r="K952" i="18"/>
  <c r="K953" i="18"/>
  <c r="K954" i="18"/>
  <c r="K955" i="18"/>
  <c r="K956" i="18"/>
  <c r="K957" i="18"/>
  <c r="K958" i="18"/>
  <c r="K959" i="18"/>
  <c r="K960" i="18"/>
  <c r="K961" i="18"/>
  <c r="K962" i="18"/>
  <c r="K963" i="18"/>
  <c r="K964" i="18"/>
  <c r="K965" i="18"/>
  <c r="K966" i="18"/>
  <c r="K967" i="18"/>
  <c r="K968" i="18"/>
  <c r="K969" i="18"/>
  <c r="K970" i="18"/>
  <c r="K971" i="18"/>
  <c r="K972" i="18"/>
  <c r="K973" i="18"/>
  <c r="K974" i="18"/>
  <c r="K975" i="18"/>
  <c r="K976" i="18"/>
  <c r="K977" i="18"/>
  <c r="K978" i="18"/>
  <c r="K979" i="18"/>
  <c r="K980" i="18"/>
  <c r="K981" i="18"/>
  <c r="K982" i="18"/>
  <c r="K983" i="18"/>
  <c r="K984" i="18"/>
  <c r="K985" i="18"/>
  <c r="K986" i="18"/>
  <c r="K987" i="18"/>
  <c r="K988" i="18"/>
  <c r="K989" i="18"/>
  <c r="K990" i="18"/>
  <c r="K991" i="18"/>
  <c r="K992" i="18"/>
  <c r="K993" i="18"/>
  <c r="K994" i="18"/>
  <c r="K995" i="18"/>
  <c r="K996" i="18"/>
  <c r="K997" i="18"/>
  <c r="K998" i="18"/>
  <c r="K999" i="18"/>
  <c r="K1000" i="18"/>
  <c r="K1001" i="18"/>
  <c r="K1002" i="18"/>
  <c r="K1003" i="18"/>
  <c r="K1004" i="18"/>
  <c r="K1005" i="18"/>
  <c r="K1006" i="18"/>
  <c r="K1007" i="18"/>
  <c r="K1008" i="18"/>
  <c r="K1009" i="18"/>
  <c r="K1010" i="18"/>
  <c r="K1011" i="18"/>
  <c r="K1012" i="18"/>
  <c r="K1013" i="18"/>
  <c r="K1014" i="18"/>
  <c r="K1015" i="18"/>
  <c r="K1016" i="18"/>
  <c r="K1017" i="18"/>
  <c r="K1018" i="18"/>
  <c r="K1019" i="18"/>
  <c r="K1020" i="18"/>
  <c r="K1021" i="18"/>
  <c r="K1022" i="18"/>
  <c r="K1023" i="18"/>
  <c r="K1024" i="18"/>
  <c r="K1025" i="18"/>
  <c r="K1026" i="18"/>
  <c r="K1027" i="18"/>
  <c r="K1028" i="18"/>
  <c r="K1029" i="18"/>
  <c r="K1030" i="18"/>
  <c r="K1031" i="18"/>
  <c r="K1032" i="18"/>
  <c r="K1033" i="18"/>
  <c r="K1034" i="18"/>
  <c r="K1035" i="18"/>
  <c r="K1036" i="18"/>
  <c r="K1037" i="18"/>
  <c r="K1038" i="18"/>
  <c r="K1039" i="18"/>
  <c r="K1040" i="18"/>
  <c r="K1041" i="18"/>
  <c r="K1042" i="18"/>
  <c r="K1043" i="18"/>
  <c r="K1044" i="18"/>
  <c r="K1045" i="18"/>
  <c r="K1046" i="18"/>
  <c r="K1047" i="18"/>
  <c r="K1048" i="18"/>
  <c r="K1049" i="18"/>
  <c r="K1050" i="18"/>
  <c r="K1051" i="18"/>
  <c r="K1052" i="18"/>
  <c r="K1053" i="18"/>
  <c r="K1054" i="18"/>
  <c r="K1055" i="18"/>
  <c r="K1056" i="18"/>
  <c r="K1057" i="18"/>
  <c r="K1058" i="18"/>
  <c r="K1059" i="18"/>
  <c r="K1060" i="18"/>
  <c r="K1061" i="18"/>
  <c r="K1062" i="18"/>
  <c r="K1063" i="18"/>
  <c r="K1064" i="18"/>
  <c r="K1065" i="18"/>
  <c r="K1066" i="18"/>
  <c r="K1067" i="18"/>
  <c r="K1068" i="18"/>
  <c r="K1069" i="18"/>
  <c r="K1070" i="18"/>
  <c r="K1071" i="18"/>
  <c r="K1072" i="18"/>
  <c r="K1073" i="18"/>
  <c r="K1074" i="18"/>
  <c r="K1075" i="18"/>
  <c r="K1076" i="18"/>
  <c r="K1077" i="18"/>
  <c r="K1078" i="18"/>
  <c r="K1079" i="18"/>
  <c r="K1080" i="18"/>
  <c r="K1081" i="18"/>
  <c r="K1082" i="18"/>
  <c r="K1083" i="18"/>
  <c r="K1084" i="18"/>
  <c r="K1085" i="18"/>
  <c r="K1086" i="18"/>
  <c r="K1087" i="18"/>
  <c r="K1088" i="18"/>
  <c r="K1089" i="18"/>
  <c r="K1090" i="18"/>
  <c r="K1091" i="18"/>
  <c r="K1092" i="18"/>
  <c r="K1093" i="18"/>
  <c r="K1094" i="18"/>
  <c r="K1095" i="18"/>
  <c r="K1096" i="18"/>
  <c r="K1097" i="18"/>
  <c r="K1098" i="18"/>
  <c r="K1099" i="18"/>
  <c r="K1100" i="18"/>
  <c r="K1101" i="18"/>
  <c r="K1102" i="18"/>
  <c r="K1103" i="18"/>
  <c r="K1104" i="18"/>
  <c r="K1105" i="18"/>
  <c r="K1106" i="18"/>
  <c r="K1107" i="18"/>
  <c r="K1108" i="18"/>
  <c r="K1109" i="18"/>
  <c r="K1110" i="18"/>
  <c r="K1111" i="18"/>
  <c r="K1112" i="18"/>
  <c r="K1113" i="18"/>
  <c r="K1114" i="18"/>
  <c r="K1115" i="18"/>
  <c r="K1116" i="18"/>
  <c r="K1117" i="18"/>
  <c r="K1118" i="18"/>
  <c r="K1119" i="18"/>
  <c r="K1120" i="18"/>
  <c r="K1121" i="18"/>
  <c r="K1122" i="18"/>
  <c r="K1123" i="18"/>
  <c r="K1124" i="18"/>
  <c r="K1125" i="18"/>
  <c r="K1126" i="18"/>
  <c r="K1127" i="18"/>
  <c r="K1128" i="18"/>
  <c r="K1129" i="18"/>
  <c r="K1130" i="18"/>
  <c r="K1131" i="18"/>
  <c r="K1132" i="18"/>
  <c r="K1133" i="18"/>
  <c r="K1134" i="18"/>
  <c r="K1135" i="18"/>
  <c r="K1136" i="18"/>
  <c r="K1137" i="18"/>
  <c r="K1138" i="18"/>
  <c r="K1139" i="18"/>
  <c r="K1140" i="18"/>
  <c r="K1141" i="18"/>
  <c r="K1142" i="18"/>
  <c r="K1143" i="18"/>
  <c r="K1144" i="18"/>
  <c r="K1145" i="18"/>
  <c r="K1146" i="18"/>
  <c r="K1147" i="18"/>
  <c r="K1148" i="18"/>
  <c r="K1149" i="18"/>
  <c r="K1150" i="18"/>
  <c r="K1151" i="18"/>
  <c r="K1152" i="18"/>
  <c r="K1153" i="18"/>
  <c r="K1154" i="18"/>
  <c r="K1155" i="18"/>
  <c r="K1156" i="18"/>
  <c r="K1157" i="18"/>
  <c r="K1158" i="18"/>
  <c r="K1159" i="18"/>
  <c r="K1160" i="18"/>
  <c r="K1161" i="18"/>
  <c r="K1162" i="18"/>
  <c r="K1163" i="18"/>
  <c r="K1164" i="18"/>
  <c r="K1165" i="18"/>
  <c r="K1166" i="18"/>
  <c r="K1167" i="18"/>
  <c r="K1168" i="18"/>
  <c r="K1169" i="18"/>
  <c r="K1170" i="18"/>
  <c r="K1171" i="18"/>
  <c r="K1172" i="18"/>
  <c r="K1173" i="18"/>
  <c r="K1174" i="18"/>
  <c r="K1175" i="18"/>
  <c r="K1176" i="18"/>
  <c r="K1177" i="18"/>
  <c r="K1178" i="18"/>
  <c r="K1179" i="18"/>
  <c r="K1180" i="18"/>
  <c r="K1181" i="18"/>
  <c r="K1182" i="18"/>
  <c r="K1183" i="18"/>
  <c r="K1184" i="18"/>
  <c r="K1185" i="18"/>
  <c r="K1186" i="18"/>
  <c r="K1187" i="18"/>
  <c r="K1188" i="18"/>
  <c r="K1189" i="18"/>
  <c r="K1190" i="18"/>
  <c r="K1191" i="18"/>
  <c r="K1192" i="18"/>
  <c r="K1193" i="18"/>
  <c r="K1194" i="18"/>
  <c r="K1195" i="18"/>
  <c r="K1196" i="18"/>
  <c r="K1197" i="18"/>
  <c r="K1198" i="18"/>
  <c r="K1199" i="18"/>
  <c r="K1200" i="18"/>
  <c r="K1201" i="18"/>
  <c r="K1202" i="18"/>
  <c r="K1203" i="18"/>
  <c r="K1204" i="18"/>
  <c r="K1205" i="18"/>
  <c r="K1206" i="18"/>
  <c r="K1207" i="18"/>
  <c r="K1208" i="18"/>
  <c r="K1209" i="18"/>
  <c r="K1210" i="18"/>
  <c r="K1211" i="18"/>
  <c r="K1212" i="18"/>
  <c r="K1213" i="18"/>
  <c r="K1214" i="18"/>
  <c r="K1215" i="18"/>
  <c r="K1216" i="18"/>
  <c r="K1217" i="18"/>
  <c r="K1218" i="18"/>
  <c r="K1219" i="18"/>
  <c r="K1220" i="18"/>
  <c r="K1221" i="18"/>
  <c r="K1222" i="18"/>
  <c r="K1223" i="18"/>
  <c r="K1224" i="18"/>
  <c r="K1225" i="18"/>
  <c r="K1226" i="18"/>
  <c r="K1227" i="18"/>
  <c r="K1228" i="18"/>
  <c r="K1229" i="18"/>
  <c r="K1230" i="18"/>
  <c r="K1231" i="18"/>
  <c r="K1232" i="18"/>
  <c r="K1233" i="18"/>
  <c r="K1234" i="18"/>
  <c r="K1235" i="18"/>
  <c r="K1236" i="18"/>
  <c r="K1237" i="18"/>
  <c r="K1238" i="18"/>
  <c r="K1239" i="18"/>
  <c r="K1240" i="18"/>
  <c r="K1241" i="18"/>
  <c r="K1242" i="18"/>
  <c r="K1243" i="18"/>
  <c r="K1244" i="18"/>
  <c r="K1245" i="18"/>
  <c r="K1246" i="18"/>
  <c r="K1247" i="18"/>
  <c r="K1248" i="18"/>
  <c r="K1249" i="18"/>
  <c r="K1250" i="18"/>
  <c r="K1251" i="18"/>
  <c r="K1252" i="18"/>
  <c r="K1253" i="18"/>
  <c r="K1254" i="18"/>
  <c r="K1255" i="18"/>
  <c r="K1256" i="18"/>
  <c r="K1257" i="18"/>
  <c r="K1258" i="18"/>
  <c r="K1259" i="18"/>
  <c r="K1260" i="18"/>
  <c r="K1261" i="18"/>
  <c r="K1262" i="18"/>
  <c r="K1263" i="18"/>
  <c r="K1264" i="18"/>
  <c r="K1265" i="18"/>
  <c r="K1266" i="18"/>
  <c r="K1267" i="18"/>
  <c r="K1268" i="18"/>
  <c r="K1269" i="18"/>
  <c r="K1270" i="18"/>
  <c r="K1271" i="18"/>
  <c r="K1272" i="18"/>
  <c r="K1273" i="18"/>
  <c r="K1274" i="18"/>
  <c r="K1275" i="18"/>
  <c r="K1276" i="18"/>
  <c r="K1277" i="18"/>
  <c r="K1278" i="18"/>
  <c r="K1279" i="18"/>
  <c r="K1280" i="18"/>
  <c r="K1281" i="18"/>
  <c r="K1282" i="18"/>
  <c r="K1283" i="18"/>
  <c r="K1284" i="18"/>
  <c r="K1285" i="18"/>
  <c r="K1286" i="18"/>
  <c r="K1287" i="18"/>
  <c r="K1288" i="18"/>
  <c r="K1289" i="18"/>
  <c r="K1290" i="18"/>
  <c r="K1291" i="18"/>
  <c r="K1292" i="18"/>
  <c r="K1293" i="18"/>
  <c r="K1294" i="18"/>
  <c r="K1295" i="18"/>
  <c r="K1296" i="18"/>
  <c r="K1297" i="18"/>
  <c r="K1298" i="18"/>
  <c r="K1299" i="18"/>
  <c r="K1300" i="18"/>
  <c r="K1301" i="18"/>
  <c r="K1302" i="18"/>
  <c r="K1303" i="18"/>
  <c r="K1304" i="18"/>
  <c r="K1305" i="18"/>
  <c r="K1306" i="18"/>
  <c r="K1307" i="18"/>
  <c r="K1308" i="18"/>
  <c r="K1309" i="18"/>
  <c r="K1310" i="18"/>
  <c r="K1311" i="18"/>
  <c r="K1312" i="18"/>
  <c r="K1313" i="18"/>
  <c r="K1314" i="18"/>
  <c r="K1315" i="18"/>
  <c r="K1316" i="18"/>
  <c r="K1317" i="18"/>
  <c r="K1318" i="18"/>
  <c r="K1319" i="18"/>
  <c r="K1320" i="18"/>
  <c r="K1321" i="18"/>
  <c r="K1322" i="18"/>
  <c r="K1323" i="18"/>
  <c r="K1324" i="18"/>
  <c r="K1325" i="18"/>
  <c r="K1326" i="18"/>
  <c r="K1327" i="18"/>
  <c r="K1328" i="18"/>
  <c r="K1329" i="18"/>
  <c r="K1330" i="18"/>
  <c r="K1331" i="18"/>
  <c r="K1332" i="18"/>
  <c r="K1333" i="18"/>
  <c r="K1334" i="18"/>
  <c r="K1335" i="18"/>
  <c r="K1336" i="18"/>
  <c r="K1337" i="18"/>
  <c r="K1338" i="18"/>
  <c r="K1339" i="18"/>
  <c r="K1340" i="18"/>
  <c r="K1341" i="18"/>
  <c r="K1342" i="18"/>
  <c r="K1343" i="18"/>
  <c r="K1344" i="18"/>
  <c r="K1345" i="18"/>
  <c r="K1346" i="18"/>
  <c r="K1347" i="18"/>
  <c r="K1348" i="18"/>
  <c r="K1349" i="18"/>
  <c r="K1350" i="18"/>
  <c r="K1351" i="18"/>
  <c r="K1352" i="18"/>
  <c r="K1353" i="18"/>
  <c r="K1354" i="18"/>
  <c r="K1355" i="18"/>
  <c r="K1356" i="18"/>
  <c r="K1357" i="18"/>
  <c r="K1358" i="18"/>
  <c r="K1359" i="18"/>
  <c r="K1360" i="18"/>
  <c r="K1361" i="18"/>
  <c r="K1362" i="18"/>
  <c r="K1363" i="18"/>
  <c r="K1364" i="18"/>
  <c r="K1365" i="18"/>
  <c r="K1366" i="18"/>
  <c r="K1367" i="18"/>
  <c r="K1368" i="18"/>
  <c r="K1369" i="18"/>
  <c r="K1370" i="18"/>
  <c r="K1371" i="18"/>
  <c r="K1372" i="18"/>
  <c r="K1373" i="18"/>
  <c r="K1374" i="18"/>
  <c r="K1375" i="18"/>
  <c r="K1376" i="18"/>
  <c r="K1377" i="18"/>
  <c r="K1378" i="18"/>
  <c r="K1379" i="18"/>
  <c r="K1380" i="18"/>
  <c r="K1381" i="18"/>
  <c r="K1382" i="18"/>
  <c r="K1383" i="18"/>
  <c r="K1384" i="18"/>
  <c r="K1385" i="18"/>
  <c r="K1386" i="18"/>
  <c r="K1387" i="18"/>
  <c r="K1388" i="18"/>
  <c r="K1389" i="18"/>
  <c r="K1390" i="18"/>
  <c r="K1391" i="18"/>
  <c r="K1392" i="18"/>
  <c r="K1393" i="18"/>
  <c r="K1394" i="18"/>
  <c r="K1395" i="18"/>
  <c r="K1396" i="18"/>
  <c r="K1397" i="18"/>
  <c r="K1398" i="18"/>
  <c r="K1399" i="18"/>
  <c r="K1400" i="18"/>
  <c r="K1401" i="18"/>
  <c r="K1402" i="18"/>
  <c r="K1403" i="18"/>
  <c r="K1404" i="18"/>
  <c r="K1405" i="18"/>
  <c r="K1406" i="18"/>
  <c r="K1407" i="18"/>
  <c r="K1408" i="18"/>
  <c r="K1409" i="18"/>
  <c r="K1410" i="18"/>
  <c r="K1411" i="18"/>
  <c r="K1412" i="18"/>
  <c r="K1413" i="18"/>
  <c r="K1414" i="18"/>
  <c r="K1415" i="18"/>
  <c r="K1416" i="18"/>
  <c r="K1417" i="18"/>
  <c r="K1418" i="18"/>
  <c r="K1419" i="18"/>
  <c r="K1420" i="18"/>
  <c r="K1421" i="18"/>
  <c r="K1422" i="18"/>
  <c r="K1423" i="18"/>
  <c r="K1424" i="18"/>
  <c r="K1425" i="18"/>
  <c r="K1426" i="18"/>
  <c r="K1427" i="18"/>
  <c r="K1428" i="18"/>
  <c r="K1429" i="18"/>
  <c r="K1430" i="18"/>
  <c r="K1431" i="18"/>
  <c r="K1432" i="18"/>
  <c r="K1433" i="18"/>
  <c r="K1434" i="18"/>
  <c r="K1435" i="18"/>
  <c r="K1436" i="18"/>
  <c r="K1437" i="18"/>
  <c r="K1438" i="18"/>
  <c r="K1439" i="18"/>
  <c r="K1440" i="18"/>
  <c r="K1441" i="18"/>
  <c r="K1442" i="18"/>
  <c r="K1443" i="18"/>
  <c r="K1444" i="18"/>
  <c r="K1445" i="18"/>
  <c r="K1446" i="18"/>
  <c r="K1447" i="18"/>
  <c r="K1448" i="18"/>
  <c r="K1449" i="18"/>
  <c r="K1450" i="18"/>
  <c r="K1451" i="18"/>
  <c r="K1452" i="18"/>
  <c r="K1453" i="18"/>
  <c r="K1454" i="18"/>
  <c r="K1455" i="18"/>
  <c r="K1456" i="18"/>
  <c r="K1457" i="18"/>
  <c r="K1458" i="18"/>
  <c r="K1459" i="18"/>
  <c r="K1460" i="18"/>
  <c r="K1461" i="18"/>
  <c r="K1462" i="18"/>
  <c r="K1463" i="18"/>
  <c r="K1464" i="18"/>
  <c r="K1465" i="18"/>
  <c r="K1466" i="18"/>
  <c r="K1467" i="18"/>
  <c r="K1468" i="18"/>
  <c r="K1469" i="18"/>
  <c r="K1470" i="18"/>
  <c r="K1471" i="18"/>
  <c r="K1472" i="18"/>
  <c r="K1473" i="18"/>
  <c r="K1474" i="18"/>
  <c r="K1475" i="18"/>
  <c r="K1476" i="18"/>
  <c r="K1477" i="18"/>
  <c r="K1478" i="18"/>
  <c r="K1479" i="18"/>
  <c r="K1480" i="18"/>
  <c r="K1481" i="18"/>
  <c r="K1482" i="18"/>
  <c r="K1483" i="18"/>
  <c r="K1484" i="18"/>
  <c r="K1485" i="18"/>
  <c r="K1486" i="18"/>
  <c r="K1487" i="18"/>
  <c r="K1488" i="18"/>
  <c r="K1489" i="18"/>
  <c r="K1490" i="18"/>
  <c r="K1491" i="18"/>
  <c r="K1492" i="18"/>
  <c r="K1493" i="18"/>
  <c r="K1494" i="18"/>
  <c r="K1495" i="18"/>
  <c r="K1496" i="18"/>
  <c r="K1497" i="18"/>
  <c r="K1498" i="18"/>
  <c r="K1499" i="18"/>
  <c r="K1500" i="18"/>
  <c r="K1501" i="18"/>
  <c r="K1502" i="18"/>
  <c r="K1503" i="18"/>
  <c r="K1504" i="18"/>
  <c r="K1505" i="18"/>
  <c r="K1506" i="18"/>
  <c r="K1507" i="18"/>
  <c r="K1508" i="18"/>
  <c r="K1509" i="18"/>
  <c r="K1510" i="18"/>
  <c r="K1511" i="18"/>
  <c r="K1512" i="18"/>
  <c r="K1513" i="18"/>
  <c r="K1514" i="18"/>
  <c r="K1515" i="18"/>
  <c r="K1516" i="18"/>
  <c r="K1517" i="18"/>
  <c r="K1518" i="18"/>
  <c r="K1519" i="18"/>
  <c r="K1520" i="18"/>
  <c r="K1521" i="18"/>
  <c r="K1522" i="18"/>
  <c r="K1523" i="18"/>
  <c r="K1524" i="18"/>
  <c r="K1525" i="18"/>
  <c r="K1526" i="18"/>
  <c r="K1527" i="18"/>
  <c r="K1528" i="18"/>
  <c r="K1529" i="18"/>
  <c r="K1530" i="18"/>
  <c r="K1531" i="18"/>
  <c r="K1532" i="18"/>
  <c r="K1533" i="18"/>
  <c r="K1534" i="18"/>
  <c r="K1535" i="18"/>
  <c r="K1536" i="18"/>
  <c r="K1537" i="18"/>
  <c r="K1538" i="18"/>
  <c r="K1539" i="18"/>
  <c r="K1540" i="18"/>
  <c r="K1541" i="18"/>
  <c r="K1542" i="18"/>
  <c r="K1543" i="18"/>
  <c r="K1544" i="18"/>
  <c r="K1545" i="18"/>
  <c r="K1546" i="18"/>
  <c r="K1547" i="18"/>
  <c r="K1548" i="18"/>
  <c r="K1549" i="18"/>
  <c r="K1550" i="18"/>
  <c r="K1551" i="18"/>
  <c r="K1552" i="18"/>
  <c r="K1553" i="18"/>
  <c r="K1554" i="18"/>
  <c r="K1555" i="18"/>
  <c r="K1556" i="18"/>
  <c r="K1557" i="18"/>
  <c r="K1558" i="18"/>
  <c r="K1559" i="18"/>
  <c r="K1560" i="18"/>
  <c r="K1561" i="18"/>
  <c r="K1562" i="18"/>
  <c r="K1563" i="18"/>
  <c r="K1564" i="18"/>
  <c r="K1565" i="18"/>
  <c r="K1566" i="18"/>
  <c r="K1567" i="18"/>
  <c r="K1568" i="18"/>
  <c r="K1569" i="18"/>
  <c r="K1570" i="18"/>
  <c r="K1571" i="18"/>
  <c r="K1572" i="18"/>
  <c r="K1573" i="18"/>
  <c r="K1574" i="18"/>
  <c r="K1575" i="18"/>
  <c r="K1576" i="18"/>
  <c r="K1577" i="18"/>
  <c r="K1578" i="18"/>
  <c r="K1579" i="18"/>
  <c r="K1580" i="18"/>
  <c r="K1581" i="18"/>
  <c r="K1582" i="18"/>
  <c r="K1583" i="18"/>
  <c r="K1584" i="18"/>
  <c r="K1585" i="18"/>
  <c r="K1586" i="18"/>
  <c r="K1587" i="18"/>
  <c r="K1588" i="18"/>
  <c r="K1589" i="18"/>
  <c r="K1590" i="18"/>
  <c r="K1591" i="18"/>
  <c r="K1592" i="18"/>
  <c r="K1593" i="18"/>
  <c r="K1594" i="18"/>
  <c r="K1595" i="18"/>
  <c r="K1596" i="18"/>
  <c r="K1597" i="18"/>
  <c r="K1598" i="18"/>
  <c r="K1599" i="18"/>
  <c r="K1600" i="18"/>
  <c r="K1601" i="18"/>
  <c r="K1602" i="18"/>
  <c r="K1603" i="18"/>
  <c r="K1604" i="18"/>
  <c r="K1605" i="18"/>
  <c r="K1606" i="18"/>
  <c r="K1607" i="18"/>
  <c r="K1608" i="18"/>
  <c r="K1609" i="18"/>
  <c r="K1610" i="18"/>
  <c r="K1611" i="18"/>
  <c r="K1612" i="18"/>
  <c r="K1613" i="18"/>
  <c r="K1614" i="18"/>
  <c r="K1615" i="18"/>
  <c r="K1616" i="18"/>
  <c r="K1617" i="18"/>
  <c r="K1618" i="18"/>
  <c r="K1619" i="18"/>
  <c r="K1620" i="18"/>
  <c r="K1621" i="18"/>
  <c r="K1622" i="18"/>
  <c r="K1623" i="18"/>
  <c r="K1624" i="18"/>
  <c r="K1625" i="18"/>
  <c r="K1626" i="18"/>
  <c r="K1627" i="18"/>
  <c r="K1628" i="18"/>
  <c r="K1629" i="18"/>
  <c r="K1630" i="18"/>
  <c r="K1631" i="18"/>
  <c r="K1632" i="18"/>
  <c r="K1633" i="18"/>
  <c r="K1634" i="18"/>
  <c r="K1635" i="18"/>
  <c r="K1636" i="18"/>
  <c r="K1637" i="18"/>
  <c r="K1638" i="18"/>
  <c r="K1639" i="18"/>
  <c r="K1640" i="18"/>
  <c r="K1641" i="18"/>
  <c r="K1642" i="18"/>
  <c r="K1643" i="18"/>
  <c r="K1644" i="18"/>
  <c r="K1645" i="18"/>
  <c r="K1646" i="18"/>
  <c r="K1647" i="18"/>
  <c r="K1648" i="18"/>
  <c r="K1649" i="18"/>
  <c r="K1650" i="18"/>
  <c r="K1651" i="18"/>
  <c r="K1652" i="18"/>
  <c r="K1653" i="18"/>
  <c r="K1654" i="18"/>
  <c r="K1655" i="18"/>
  <c r="K1656" i="18"/>
  <c r="K1657" i="18"/>
  <c r="K1658" i="18"/>
  <c r="K1659" i="18"/>
  <c r="K1660" i="18"/>
  <c r="K1661" i="18"/>
  <c r="K1662" i="18"/>
  <c r="K1663" i="18"/>
  <c r="K1664" i="18"/>
  <c r="K1665" i="18"/>
  <c r="K1666" i="18"/>
  <c r="K1667" i="18"/>
  <c r="K1668" i="18"/>
  <c r="K1669" i="18"/>
  <c r="K1670" i="18"/>
  <c r="K1671" i="18"/>
  <c r="K1672" i="18"/>
  <c r="K1673" i="18"/>
  <c r="K1674" i="18"/>
  <c r="K1675" i="18"/>
  <c r="K1676" i="18"/>
  <c r="K1677" i="18"/>
  <c r="K1678" i="18"/>
  <c r="K1679" i="18"/>
  <c r="K1680" i="18"/>
  <c r="K1681" i="18"/>
  <c r="K1682" i="18"/>
  <c r="K1683" i="18"/>
  <c r="K1684" i="18"/>
  <c r="K1685" i="18"/>
  <c r="K1686" i="18"/>
  <c r="K1687" i="18"/>
  <c r="K1688" i="18"/>
  <c r="K1689" i="18"/>
  <c r="K1690" i="18"/>
  <c r="K1691" i="18"/>
  <c r="K1692" i="18"/>
  <c r="K1693" i="18"/>
  <c r="K1694" i="18"/>
  <c r="K1695" i="18"/>
  <c r="K1696" i="18"/>
  <c r="K1697" i="18"/>
  <c r="K1698" i="18"/>
  <c r="K1699" i="18"/>
  <c r="K1700" i="18"/>
  <c r="K1701" i="18"/>
  <c r="K1702" i="18"/>
  <c r="K1703" i="18"/>
  <c r="K1704" i="18"/>
  <c r="K1705" i="18"/>
  <c r="K1706" i="18"/>
  <c r="K1707" i="18"/>
  <c r="K1708" i="18"/>
  <c r="K1709" i="18"/>
  <c r="K1710" i="18"/>
  <c r="K1711" i="18"/>
  <c r="K1712" i="18"/>
  <c r="K1713" i="18"/>
  <c r="K1714" i="18"/>
  <c r="K1715" i="18"/>
  <c r="K1716" i="18"/>
  <c r="K1717" i="18"/>
  <c r="K1718" i="18"/>
  <c r="K1719" i="18"/>
  <c r="K1720" i="18"/>
  <c r="K1721" i="18"/>
  <c r="K1722" i="18"/>
  <c r="K1723" i="18"/>
  <c r="K1724" i="18"/>
  <c r="K1725" i="18"/>
  <c r="K1726" i="18"/>
  <c r="K1727" i="18"/>
  <c r="K1728" i="18"/>
  <c r="K1729" i="18"/>
  <c r="K1730" i="18"/>
  <c r="K1731" i="18"/>
  <c r="K1732" i="18"/>
  <c r="K1733" i="18"/>
  <c r="K1734" i="18"/>
  <c r="K1735" i="18"/>
  <c r="K1736" i="18"/>
  <c r="K1737" i="18"/>
  <c r="K1738" i="18"/>
  <c r="K1739" i="18"/>
  <c r="K1740" i="18"/>
  <c r="K1741" i="18"/>
  <c r="K1742" i="18"/>
  <c r="K1743" i="18"/>
  <c r="K1744" i="18"/>
  <c r="K1745" i="18"/>
  <c r="K1746" i="18"/>
  <c r="K1747" i="18"/>
  <c r="K1748" i="18"/>
  <c r="K1749" i="18"/>
  <c r="K1750" i="18"/>
  <c r="K1751" i="18"/>
  <c r="K1752" i="18"/>
  <c r="K1753" i="18"/>
  <c r="K1754" i="18"/>
  <c r="K1755" i="18"/>
  <c r="K1756" i="18"/>
  <c r="K1757" i="18"/>
  <c r="K1758" i="18"/>
  <c r="K1759" i="18"/>
  <c r="K1760" i="18"/>
  <c r="K1761" i="18"/>
  <c r="K1762" i="18"/>
  <c r="K1763" i="18"/>
  <c r="K1764" i="18"/>
  <c r="K1765" i="18"/>
  <c r="K1766" i="18"/>
  <c r="K1767" i="18"/>
  <c r="K1768" i="18"/>
  <c r="K1769" i="18"/>
  <c r="K1770" i="18"/>
  <c r="K1771" i="18"/>
  <c r="K1772" i="18"/>
  <c r="K1773" i="18"/>
  <c r="K1774" i="18"/>
  <c r="K1775" i="18"/>
  <c r="K1776" i="18"/>
  <c r="K1777" i="18"/>
  <c r="K1778" i="18"/>
  <c r="K1779" i="18"/>
  <c r="K1780" i="18"/>
  <c r="K1781" i="18"/>
  <c r="K1782" i="18"/>
  <c r="K1783" i="18"/>
  <c r="K1784" i="18"/>
  <c r="K1785" i="18"/>
  <c r="K1786" i="18"/>
  <c r="K1787" i="18"/>
  <c r="K1788" i="18"/>
  <c r="K1789" i="18"/>
  <c r="K1790" i="18"/>
  <c r="K1791" i="18"/>
  <c r="K1792" i="18"/>
  <c r="K1793" i="18"/>
  <c r="K1794" i="18"/>
  <c r="K1795" i="18"/>
  <c r="K1796" i="18"/>
  <c r="K1797" i="18"/>
  <c r="K1798" i="18"/>
  <c r="K1799" i="18"/>
  <c r="K1800" i="18"/>
  <c r="K1801" i="18"/>
  <c r="K1802" i="18"/>
  <c r="K1803" i="18"/>
  <c r="K1804" i="18"/>
  <c r="K1805" i="18"/>
  <c r="K1806" i="18"/>
  <c r="K1807" i="18"/>
  <c r="K1808" i="18"/>
  <c r="K1809" i="18"/>
  <c r="K1810" i="18"/>
  <c r="K1811" i="18"/>
  <c r="K1812" i="18"/>
  <c r="K1813" i="18"/>
  <c r="K1814" i="18"/>
  <c r="K1815" i="18"/>
  <c r="K1816" i="18"/>
  <c r="K1817" i="18"/>
  <c r="K1818" i="18"/>
  <c r="K1819" i="18"/>
  <c r="K1820" i="18"/>
  <c r="K1821" i="18"/>
  <c r="K1822" i="18"/>
  <c r="K1823" i="18"/>
  <c r="K1824" i="18"/>
  <c r="K1825" i="18"/>
  <c r="K1826" i="18"/>
  <c r="K1827" i="18"/>
  <c r="K1828" i="18"/>
  <c r="K1829" i="18"/>
  <c r="K1830" i="18"/>
  <c r="K1831" i="18"/>
  <c r="K1832" i="18"/>
  <c r="K1833" i="18"/>
  <c r="K1834" i="18"/>
  <c r="K1835" i="18"/>
  <c r="K1836" i="18"/>
  <c r="K1837" i="18"/>
  <c r="K1838" i="18"/>
  <c r="K1839" i="18"/>
  <c r="K1840" i="18"/>
  <c r="K1841" i="18"/>
  <c r="K1842" i="18"/>
  <c r="K1843" i="18"/>
  <c r="K1844" i="18"/>
  <c r="K1845" i="18"/>
  <c r="K1846" i="18"/>
  <c r="K1847" i="18"/>
  <c r="K1848" i="18"/>
  <c r="K1849" i="18"/>
  <c r="K1850" i="18"/>
  <c r="K1851" i="18"/>
  <c r="K1852" i="18"/>
  <c r="K1853" i="18"/>
  <c r="K1854" i="18"/>
  <c r="K1855" i="18"/>
  <c r="K1856" i="18"/>
  <c r="K1857" i="18"/>
  <c r="K1858" i="18"/>
  <c r="K1859" i="18"/>
  <c r="K1860" i="18"/>
  <c r="K1861" i="18"/>
  <c r="K1862" i="18"/>
  <c r="K1863" i="18"/>
  <c r="K1864" i="18"/>
  <c r="K1865" i="18"/>
  <c r="K1866" i="18"/>
  <c r="K1867" i="18"/>
  <c r="K1868" i="18"/>
  <c r="K1869" i="18"/>
  <c r="K1870" i="18"/>
  <c r="K1871" i="18"/>
  <c r="K1872" i="18"/>
  <c r="K1873" i="18"/>
  <c r="K1874" i="18"/>
  <c r="K1875" i="18"/>
  <c r="K1876" i="18"/>
  <c r="K1877" i="18"/>
  <c r="K1878" i="18"/>
  <c r="K1879" i="18"/>
  <c r="K1880" i="18"/>
  <c r="K1881" i="18"/>
  <c r="K1882" i="18"/>
  <c r="K1883" i="18"/>
  <c r="K1884" i="18"/>
  <c r="K1885" i="18"/>
  <c r="K1886" i="18"/>
  <c r="K1887" i="18"/>
  <c r="K1888" i="18"/>
  <c r="K1889" i="18"/>
  <c r="K1890" i="18"/>
  <c r="K1891" i="18"/>
  <c r="K1892" i="18"/>
  <c r="K1893" i="18"/>
  <c r="K1894" i="18"/>
  <c r="K1895" i="18"/>
  <c r="K1896" i="18"/>
  <c r="K1897" i="18"/>
  <c r="K1898" i="18"/>
  <c r="K1899" i="18"/>
  <c r="K1900" i="18"/>
  <c r="K1901" i="18"/>
  <c r="K1902" i="18"/>
  <c r="K1903" i="18"/>
  <c r="K1904" i="18"/>
  <c r="K1905" i="18"/>
  <c r="K1906" i="18"/>
  <c r="K1907" i="18"/>
  <c r="K1908" i="18"/>
  <c r="K1909" i="18"/>
  <c r="K1910" i="18"/>
  <c r="K1911" i="18"/>
  <c r="K1912" i="18"/>
  <c r="K1913" i="18"/>
  <c r="K1914" i="18"/>
  <c r="K1915" i="18"/>
  <c r="K1916" i="18"/>
  <c r="K1917" i="18"/>
  <c r="K1918" i="18"/>
  <c r="K1919" i="18"/>
  <c r="K1920" i="18"/>
  <c r="K1921" i="18"/>
  <c r="K1922" i="18"/>
  <c r="K1923" i="18"/>
  <c r="K1924" i="18"/>
  <c r="K1925" i="18"/>
  <c r="K1926" i="18"/>
  <c r="K1927" i="18"/>
  <c r="K1928" i="18"/>
  <c r="K1929" i="18"/>
  <c r="K1930" i="18"/>
  <c r="K1931" i="18"/>
  <c r="K1932" i="18"/>
  <c r="K1933" i="18"/>
  <c r="K1934" i="18"/>
  <c r="K1935" i="18"/>
  <c r="K1936" i="18"/>
  <c r="K1937" i="18"/>
  <c r="K1938" i="18"/>
  <c r="K1939" i="18"/>
  <c r="K1940" i="18"/>
  <c r="K1941" i="18"/>
  <c r="K1942" i="18"/>
  <c r="K1943" i="18"/>
  <c r="K1944" i="18"/>
  <c r="K1945" i="18"/>
  <c r="K1946" i="18"/>
  <c r="K1947" i="18"/>
  <c r="K1948" i="18"/>
  <c r="K1949" i="18"/>
  <c r="K1950" i="18"/>
  <c r="K1951" i="18"/>
  <c r="K1952" i="18"/>
  <c r="K1953" i="18"/>
  <c r="K1954" i="18"/>
  <c r="K1955" i="18"/>
  <c r="K1956" i="18"/>
  <c r="K1957" i="18"/>
  <c r="K1958" i="18"/>
  <c r="K1959" i="18"/>
  <c r="K1960" i="18"/>
  <c r="K1961" i="18"/>
  <c r="K1962" i="18"/>
  <c r="K1963" i="18"/>
  <c r="K1964" i="18"/>
  <c r="K1965" i="18"/>
  <c r="K1966" i="18"/>
  <c r="K1967" i="18"/>
  <c r="K1968" i="18"/>
  <c r="K1969" i="18"/>
  <c r="K1970" i="18"/>
  <c r="K1971" i="18"/>
  <c r="K1972" i="18"/>
  <c r="K1973" i="18"/>
  <c r="K1974" i="18"/>
  <c r="K1975" i="18"/>
  <c r="K1976" i="18"/>
  <c r="K1977" i="18"/>
  <c r="K1978" i="18"/>
  <c r="K1979" i="18"/>
  <c r="K1980" i="18"/>
  <c r="K1981" i="18"/>
  <c r="K1982" i="18"/>
  <c r="K1983" i="18"/>
  <c r="K1984" i="18"/>
  <c r="K1985" i="18"/>
  <c r="K1986" i="18"/>
  <c r="K1987" i="18"/>
  <c r="K1988" i="18"/>
  <c r="K1989" i="18"/>
  <c r="K1990" i="18"/>
  <c r="K1991" i="18"/>
  <c r="K1992" i="18"/>
  <c r="K1993" i="18"/>
  <c r="K1994" i="18"/>
  <c r="K1995" i="18"/>
  <c r="K1996" i="18"/>
  <c r="K1997" i="18"/>
  <c r="K1998" i="18"/>
  <c r="K1999" i="18"/>
  <c r="K2000" i="18"/>
  <c r="K2001" i="18"/>
  <c r="K2002" i="18"/>
  <c r="K2003" i="18"/>
  <c r="K2004" i="18"/>
  <c r="K2005" i="18"/>
  <c r="K2006" i="18"/>
  <c r="K2007" i="18"/>
  <c r="K2008" i="18"/>
  <c r="K2009" i="18"/>
  <c r="K2010" i="18"/>
  <c r="K2011" i="18"/>
  <c r="K2012" i="18"/>
  <c r="K2013" i="18"/>
  <c r="K2014" i="18"/>
  <c r="K2015" i="18"/>
  <c r="K2016" i="18"/>
  <c r="K2017" i="18"/>
  <c r="K2018" i="18"/>
  <c r="K2019" i="18"/>
  <c r="K2020" i="18"/>
  <c r="K2021" i="18"/>
  <c r="K2022" i="18"/>
  <c r="K2023" i="18"/>
  <c r="K2024" i="18"/>
  <c r="K2025" i="18"/>
  <c r="K2026" i="18"/>
  <c r="K2027" i="18"/>
  <c r="K2028" i="18"/>
  <c r="K2029" i="18"/>
  <c r="K2030" i="18"/>
  <c r="K2031" i="18"/>
  <c r="K2032" i="18"/>
  <c r="K2033" i="18"/>
  <c r="K2034" i="18"/>
  <c r="K2035" i="18"/>
  <c r="K2036" i="18"/>
  <c r="K2037" i="18"/>
  <c r="K2038" i="18"/>
  <c r="K2039" i="18"/>
  <c r="K2040" i="18"/>
  <c r="K2041" i="18"/>
  <c r="K2042" i="18"/>
  <c r="K2043" i="18"/>
  <c r="K2044" i="18"/>
  <c r="K2045" i="18"/>
  <c r="K2046" i="18"/>
  <c r="K2047" i="18"/>
  <c r="K2048" i="18"/>
  <c r="K2049" i="18"/>
  <c r="K2050" i="18"/>
  <c r="K2051" i="18"/>
  <c r="K2052" i="18"/>
  <c r="K2053" i="18"/>
  <c r="K2054" i="18"/>
  <c r="K2055" i="18"/>
  <c r="K2056" i="18"/>
  <c r="K2057" i="18"/>
  <c r="K2058" i="18"/>
  <c r="K2059" i="18"/>
  <c r="K2060" i="18"/>
  <c r="K2061" i="18"/>
  <c r="K2062" i="18"/>
  <c r="K2063" i="18"/>
  <c r="K2064" i="18"/>
  <c r="K2065" i="18"/>
  <c r="K2066" i="18"/>
  <c r="K2067" i="18"/>
  <c r="K2068" i="18"/>
  <c r="K2069" i="18"/>
  <c r="K2070" i="18"/>
  <c r="K2071" i="18"/>
  <c r="K2072" i="18"/>
  <c r="K2073" i="18"/>
  <c r="K2074" i="18"/>
  <c r="K2075" i="18"/>
  <c r="K2076" i="18"/>
  <c r="K2077" i="18"/>
  <c r="K2078" i="18"/>
  <c r="K2079" i="18"/>
  <c r="K2080" i="18"/>
  <c r="K2081" i="18"/>
  <c r="K2082" i="18"/>
  <c r="K2083" i="18"/>
  <c r="K2084" i="18"/>
  <c r="K2085" i="18"/>
  <c r="K2086" i="18"/>
  <c r="K2087" i="18"/>
  <c r="K2088" i="18"/>
  <c r="K2089" i="18"/>
  <c r="K2090" i="18"/>
  <c r="K2091" i="18"/>
  <c r="K2092" i="18"/>
  <c r="K2093" i="18"/>
  <c r="K2094" i="18"/>
  <c r="K2095" i="18"/>
  <c r="K2096" i="18"/>
  <c r="K2097" i="18"/>
  <c r="K2098" i="18"/>
  <c r="K2099" i="18"/>
  <c r="K2100" i="18"/>
  <c r="K2101" i="18"/>
  <c r="K2102" i="18"/>
  <c r="K2103" i="18"/>
  <c r="K2104" i="18"/>
  <c r="K2105" i="18"/>
  <c r="K2106" i="18"/>
  <c r="K2107" i="18"/>
  <c r="K2108" i="18"/>
  <c r="K2109" i="18"/>
  <c r="K2110" i="18"/>
  <c r="K2111" i="18"/>
  <c r="K2112" i="18"/>
  <c r="K2113" i="18"/>
  <c r="K2114" i="18"/>
  <c r="K2115" i="18"/>
  <c r="K2116" i="18"/>
  <c r="K2117" i="18"/>
  <c r="K2118" i="18"/>
  <c r="K2119" i="18"/>
  <c r="K2120" i="18"/>
  <c r="K2121" i="18"/>
  <c r="K2122" i="18"/>
  <c r="K2123" i="18"/>
  <c r="K2124" i="18"/>
  <c r="K2125" i="18"/>
  <c r="K2126" i="18"/>
  <c r="K2127" i="18"/>
  <c r="K2128" i="18"/>
  <c r="K2129" i="18"/>
  <c r="K2130" i="18"/>
  <c r="K2131" i="18"/>
  <c r="K2132" i="18"/>
  <c r="K2133" i="18"/>
  <c r="K2134" i="18"/>
  <c r="K2135" i="18"/>
  <c r="K2136" i="18"/>
  <c r="K2137" i="18"/>
  <c r="K2138" i="18"/>
  <c r="K2139" i="18"/>
  <c r="K2140" i="18"/>
  <c r="K2141" i="18"/>
  <c r="K2142" i="18"/>
  <c r="K2143" i="18"/>
  <c r="K2144" i="18"/>
  <c r="K2145" i="18"/>
  <c r="K2146" i="18"/>
  <c r="K2147" i="18"/>
  <c r="K2148" i="18"/>
  <c r="K2149" i="18"/>
  <c r="K2150" i="18"/>
  <c r="K2151" i="18"/>
  <c r="K2152" i="18"/>
  <c r="K2153" i="18"/>
  <c r="K2154" i="18"/>
  <c r="K2155" i="18"/>
  <c r="K2156" i="18"/>
  <c r="K2157" i="18"/>
  <c r="K2158" i="18"/>
  <c r="K2159" i="18"/>
  <c r="K2160" i="18"/>
  <c r="K2161" i="18"/>
  <c r="K2162" i="18"/>
  <c r="K2163" i="18"/>
  <c r="K2164" i="18"/>
  <c r="K2165" i="18"/>
  <c r="K2166" i="18"/>
  <c r="K2167" i="18"/>
  <c r="K2168" i="18"/>
  <c r="K2169" i="18"/>
  <c r="K2170" i="18"/>
  <c r="K2171" i="18"/>
  <c r="K2172" i="18"/>
  <c r="K2173" i="18"/>
  <c r="K2174" i="18"/>
  <c r="K2175" i="18"/>
  <c r="K2176" i="18"/>
  <c r="K2177" i="18"/>
  <c r="K2178" i="18"/>
  <c r="K2179" i="18"/>
  <c r="K2180" i="18"/>
  <c r="K2181" i="18"/>
  <c r="K2182" i="18"/>
  <c r="K2183" i="18"/>
  <c r="K2184" i="18"/>
  <c r="K2185" i="18"/>
  <c r="K2186" i="18"/>
  <c r="K2187" i="18"/>
  <c r="K2188" i="18"/>
  <c r="K2189" i="18"/>
  <c r="K2190" i="18"/>
  <c r="K2191" i="18"/>
  <c r="K2192" i="18"/>
  <c r="K2193" i="18"/>
  <c r="K2194" i="18"/>
  <c r="K2195" i="18"/>
  <c r="K2196" i="18"/>
  <c r="K2197" i="18"/>
  <c r="K2198" i="18"/>
  <c r="K2199" i="18"/>
  <c r="K2200" i="18"/>
  <c r="K2201" i="18"/>
  <c r="K2202" i="18"/>
  <c r="K2203" i="18"/>
  <c r="K2204" i="18"/>
  <c r="K2205" i="18"/>
  <c r="K2206" i="18"/>
  <c r="K2207" i="18"/>
  <c r="K2208" i="18"/>
  <c r="K2209" i="18"/>
  <c r="K2210" i="18"/>
  <c r="K2211" i="18"/>
  <c r="K2212" i="18"/>
  <c r="K2213" i="18"/>
  <c r="K2214" i="18"/>
  <c r="K2215" i="18"/>
  <c r="K2216" i="18"/>
  <c r="K2217" i="18"/>
  <c r="K2218" i="18"/>
  <c r="K2219" i="18"/>
  <c r="K2220" i="18"/>
  <c r="K2221" i="18"/>
  <c r="K2222" i="18"/>
  <c r="K2223" i="18"/>
  <c r="K2224" i="18"/>
  <c r="K2225" i="18"/>
  <c r="K2226" i="18"/>
  <c r="K2227" i="18"/>
  <c r="K2228" i="18"/>
  <c r="K2229" i="18"/>
  <c r="K2230" i="18"/>
  <c r="K2231" i="18"/>
  <c r="K2232" i="18"/>
  <c r="K2233" i="18"/>
  <c r="K2234" i="18"/>
  <c r="K2235" i="18"/>
  <c r="K2236" i="18"/>
  <c r="K2237" i="18"/>
  <c r="K2238" i="18"/>
  <c r="K2239" i="18"/>
  <c r="K2240" i="18"/>
  <c r="K2241" i="18"/>
  <c r="K2242" i="18"/>
  <c r="K2243" i="18"/>
  <c r="K2244" i="18"/>
  <c r="K2245" i="18"/>
  <c r="K2246" i="18"/>
  <c r="K2247" i="18"/>
  <c r="K2248" i="18"/>
  <c r="K2249" i="18"/>
  <c r="K2250" i="18"/>
  <c r="K2251" i="18"/>
  <c r="K2252" i="18"/>
  <c r="K2253" i="18"/>
  <c r="K2254" i="18"/>
  <c r="K2255" i="18"/>
  <c r="K2256" i="18"/>
  <c r="K2257" i="18"/>
  <c r="K2258" i="18"/>
  <c r="K2259" i="18"/>
  <c r="K2260" i="18"/>
  <c r="K2261" i="18"/>
  <c r="K2262" i="18"/>
  <c r="K2263" i="18"/>
  <c r="K2264" i="18"/>
  <c r="K2265" i="18"/>
  <c r="K2266" i="18"/>
  <c r="K2267" i="18"/>
  <c r="K2268" i="18"/>
  <c r="K2269" i="18"/>
  <c r="K2270" i="18"/>
  <c r="K2271" i="18"/>
  <c r="K2272" i="18"/>
  <c r="K2273" i="18"/>
  <c r="K2274" i="18"/>
  <c r="K2275" i="18"/>
  <c r="K2276" i="18"/>
  <c r="K2277" i="18"/>
  <c r="K2278" i="18"/>
  <c r="K2279" i="18"/>
  <c r="K2280" i="18"/>
  <c r="K2281" i="18"/>
  <c r="K2282" i="18"/>
  <c r="K2283" i="18"/>
  <c r="K2284" i="18"/>
  <c r="K2285" i="18"/>
  <c r="K2286" i="18"/>
  <c r="K2287" i="18"/>
  <c r="K2288" i="18"/>
  <c r="K2289" i="18"/>
  <c r="K2290" i="18"/>
  <c r="K2291" i="18"/>
  <c r="K2292" i="18"/>
  <c r="K2293" i="18"/>
  <c r="K2294" i="18"/>
  <c r="K2295" i="18"/>
  <c r="K2296" i="18"/>
  <c r="K2297" i="18"/>
  <c r="K2298" i="18"/>
  <c r="K2299" i="18"/>
  <c r="K2300" i="18"/>
  <c r="K2301" i="18"/>
  <c r="K2302" i="18"/>
  <c r="K2303" i="18"/>
  <c r="K2304" i="18"/>
  <c r="K2305" i="18"/>
  <c r="K2306" i="18"/>
  <c r="K2307" i="18"/>
  <c r="K2308" i="18"/>
  <c r="K2309" i="18"/>
  <c r="K2310" i="18"/>
  <c r="K2311" i="18"/>
  <c r="K2312" i="18"/>
  <c r="K2313" i="18"/>
  <c r="K2314" i="18"/>
  <c r="K2315" i="18"/>
  <c r="K2316" i="18"/>
  <c r="K2317" i="18"/>
  <c r="K2318" i="18"/>
  <c r="K2319" i="18"/>
  <c r="K2320" i="18"/>
  <c r="K2321" i="18"/>
  <c r="K2322" i="18"/>
  <c r="K2323" i="18"/>
  <c r="K2324" i="18"/>
  <c r="K2325" i="18"/>
  <c r="K2326" i="18"/>
  <c r="K2327" i="18"/>
  <c r="K2328" i="18"/>
  <c r="K2329" i="18"/>
  <c r="K2330" i="18"/>
  <c r="K2331" i="18"/>
  <c r="K2332" i="18"/>
  <c r="K2333" i="18"/>
  <c r="K2334" i="18"/>
  <c r="K2335" i="18"/>
  <c r="K2336" i="18"/>
  <c r="K2337" i="18"/>
  <c r="K2338" i="18"/>
  <c r="K2339" i="18"/>
  <c r="K2340" i="18"/>
  <c r="K2341" i="18"/>
  <c r="K2342" i="18"/>
  <c r="K2343" i="18"/>
  <c r="K2344" i="18"/>
  <c r="K2345" i="18"/>
  <c r="K2346" i="18"/>
  <c r="K2347" i="18"/>
  <c r="K2348" i="18"/>
  <c r="K2349" i="18"/>
  <c r="K2350" i="18"/>
  <c r="K2351" i="18"/>
  <c r="K2352" i="18"/>
  <c r="K2353" i="18"/>
  <c r="K2354" i="18"/>
  <c r="K2355" i="18"/>
  <c r="K2356" i="18"/>
  <c r="K2357" i="18"/>
  <c r="K2358" i="18"/>
  <c r="K2359" i="18"/>
  <c r="K2360" i="18"/>
  <c r="K2361" i="18"/>
  <c r="K2362" i="18"/>
  <c r="K2363" i="18"/>
  <c r="K2364" i="18"/>
  <c r="K2365" i="18"/>
  <c r="K2366" i="18"/>
  <c r="K2367" i="18"/>
  <c r="K2368" i="18"/>
  <c r="K2369" i="18"/>
  <c r="K2370" i="18"/>
  <c r="K2371" i="18"/>
  <c r="K2372" i="18"/>
  <c r="K2373" i="18"/>
  <c r="K2374" i="18"/>
  <c r="K2375" i="18"/>
  <c r="K2376" i="18"/>
  <c r="K2377" i="18"/>
  <c r="K2378" i="18"/>
  <c r="K2379" i="18"/>
  <c r="K2380" i="18"/>
  <c r="K2381" i="18"/>
  <c r="K2382" i="18"/>
  <c r="K2383" i="18"/>
  <c r="K2384" i="18"/>
  <c r="K2385" i="18"/>
  <c r="K2386" i="18"/>
  <c r="K2387" i="18"/>
  <c r="K2388" i="18"/>
  <c r="K2389" i="18"/>
  <c r="K2390" i="18"/>
  <c r="K2391" i="18"/>
  <c r="K2392" i="18"/>
  <c r="K2393" i="18"/>
  <c r="K2394" i="18"/>
  <c r="K2395" i="18"/>
  <c r="K2396" i="18"/>
  <c r="K2397" i="18"/>
  <c r="K2398" i="18"/>
  <c r="K2399" i="18"/>
  <c r="K2400" i="18"/>
  <c r="K2401" i="18"/>
  <c r="K2402" i="18"/>
  <c r="K2403" i="18"/>
  <c r="K2404" i="18"/>
  <c r="K2405" i="18"/>
  <c r="K2406" i="18"/>
  <c r="K2407" i="18"/>
  <c r="K2408" i="18"/>
  <c r="K2409" i="18"/>
  <c r="K2410" i="18"/>
  <c r="K2411" i="18"/>
  <c r="K2412" i="18"/>
  <c r="K2413" i="18"/>
  <c r="K2414" i="18"/>
  <c r="K2415" i="18"/>
  <c r="K2416" i="18"/>
  <c r="K2417" i="18"/>
  <c r="K2418" i="18"/>
  <c r="K2419" i="18"/>
  <c r="K2420" i="18"/>
  <c r="K2421" i="18"/>
  <c r="K2422" i="18"/>
  <c r="K2423" i="18"/>
  <c r="K2424" i="18"/>
  <c r="K2425" i="18"/>
  <c r="K2426" i="18"/>
  <c r="K2427" i="18"/>
  <c r="K2428" i="18"/>
  <c r="K2429" i="18"/>
  <c r="K2430" i="18"/>
  <c r="K2431" i="18"/>
  <c r="K2432" i="18"/>
  <c r="K2433" i="18"/>
  <c r="K2434" i="18"/>
  <c r="K2435" i="18"/>
  <c r="K2436" i="18"/>
  <c r="K2437" i="18"/>
  <c r="K2438" i="18"/>
  <c r="K2439" i="18"/>
  <c r="K2440" i="18"/>
  <c r="K2441" i="18"/>
  <c r="K2442" i="18"/>
  <c r="K2443" i="18"/>
  <c r="K2444" i="18"/>
  <c r="K2445" i="18"/>
  <c r="K2446" i="18"/>
  <c r="K2447" i="18"/>
  <c r="K2448" i="18"/>
  <c r="K2449" i="18"/>
  <c r="K2450" i="18"/>
  <c r="K2451" i="18"/>
  <c r="K2452" i="18"/>
  <c r="K2453" i="18"/>
  <c r="K2454" i="18"/>
  <c r="K2455" i="18"/>
  <c r="K2456" i="18"/>
  <c r="K2457" i="18"/>
  <c r="K2458" i="18"/>
  <c r="K2459" i="18"/>
  <c r="K2460" i="18"/>
  <c r="K2461" i="18"/>
  <c r="K2462" i="18"/>
  <c r="K2463" i="18"/>
  <c r="K2464" i="18"/>
  <c r="K2465" i="18"/>
  <c r="K2466" i="18"/>
  <c r="K2467" i="18"/>
  <c r="K2468" i="18"/>
  <c r="K2469" i="18"/>
  <c r="K2470" i="18"/>
  <c r="K2471" i="18"/>
  <c r="K2472" i="18"/>
  <c r="K2473" i="18"/>
  <c r="K2474" i="18"/>
  <c r="K2475" i="18"/>
  <c r="K2476" i="18"/>
  <c r="K2477" i="18"/>
  <c r="K2478" i="18"/>
  <c r="K2479" i="18"/>
  <c r="K2480" i="18"/>
  <c r="K2481" i="18"/>
  <c r="K2482" i="18"/>
  <c r="K2483" i="18"/>
  <c r="K2484" i="18"/>
  <c r="K2485" i="18"/>
  <c r="K2486" i="18"/>
  <c r="K2487" i="18"/>
  <c r="K2488" i="18"/>
  <c r="K2489" i="18"/>
  <c r="K2490" i="18"/>
  <c r="K2491" i="18"/>
  <c r="K2492" i="18"/>
  <c r="K2493" i="18"/>
  <c r="K2494" i="18"/>
  <c r="K2495" i="18"/>
  <c r="K2496" i="18"/>
  <c r="K2497" i="18"/>
  <c r="K2498" i="18"/>
  <c r="K2499" i="18"/>
  <c r="K2500" i="18"/>
  <c r="K2501" i="18"/>
  <c r="K2502" i="18"/>
  <c r="K2503" i="18"/>
  <c r="K2504" i="18"/>
  <c r="K2505" i="18"/>
  <c r="K2506" i="18"/>
  <c r="K2507" i="18"/>
  <c r="K2508" i="18"/>
  <c r="K2509" i="18"/>
  <c r="K2510" i="18"/>
  <c r="K2511" i="18"/>
  <c r="K2512" i="18"/>
  <c r="K2513" i="18"/>
  <c r="K2514" i="18"/>
  <c r="K2515" i="18"/>
  <c r="K2516" i="18"/>
  <c r="K2517" i="18"/>
  <c r="K2518" i="18"/>
  <c r="K2519" i="18"/>
  <c r="K2520" i="18"/>
  <c r="K2521" i="18"/>
  <c r="K2522" i="18"/>
  <c r="K2523" i="18"/>
  <c r="K2524" i="18"/>
  <c r="K2525" i="18"/>
  <c r="K2526" i="18"/>
  <c r="K2527" i="18"/>
  <c r="K2528" i="18"/>
  <c r="K2529" i="18"/>
  <c r="K2530" i="18"/>
  <c r="K2531" i="18"/>
  <c r="K2532" i="18"/>
  <c r="K2533" i="18"/>
  <c r="K2534" i="18"/>
  <c r="K2535" i="18"/>
  <c r="K2536" i="18"/>
  <c r="K2537" i="18"/>
  <c r="K2538" i="18"/>
  <c r="K2539" i="18"/>
  <c r="K2540" i="18"/>
  <c r="K2541" i="18"/>
  <c r="K2542" i="18"/>
  <c r="K2543" i="18"/>
  <c r="K2544" i="18"/>
  <c r="K2545" i="18"/>
  <c r="K2546" i="18"/>
  <c r="K2547" i="18"/>
  <c r="K2548" i="18"/>
  <c r="K2549" i="18"/>
  <c r="K2550" i="18"/>
  <c r="K2551" i="18"/>
  <c r="K2552" i="18"/>
  <c r="K2553" i="18"/>
  <c r="K2554" i="18"/>
  <c r="K2555" i="18"/>
  <c r="K2556" i="18"/>
  <c r="K2557" i="18"/>
  <c r="K2558" i="18"/>
  <c r="K2559" i="18"/>
  <c r="K2560" i="18"/>
  <c r="K2561" i="18"/>
  <c r="K2562" i="18"/>
  <c r="K2563" i="18"/>
  <c r="K2564" i="18"/>
  <c r="K2565" i="18"/>
  <c r="K2566" i="18"/>
  <c r="K2567" i="18"/>
  <c r="K2568" i="18"/>
  <c r="K2569" i="18"/>
  <c r="K2570" i="18"/>
  <c r="K2571" i="18"/>
  <c r="K2572" i="18"/>
  <c r="K2573" i="18"/>
  <c r="K2574" i="18"/>
  <c r="K2575" i="18"/>
  <c r="K2576" i="18"/>
  <c r="K2577" i="18"/>
  <c r="K2578" i="18"/>
  <c r="K2579" i="18"/>
  <c r="K2580" i="18"/>
  <c r="K2581" i="18"/>
  <c r="K2582" i="18"/>
  <c r="K2583" i="18"/>
  <c r="K2584" i="18"/>
  <c r="K2585" i="18"/>
  <c r="K2586" i="18"/>
  <c r="K2587" i="18"/>
  <c r="K2588" i="18"/>
  <c r="K2589" i="18"/>
  <c r="K2590" i="18"/>
  <c r="K2591" i="18"/>
  <c r="K2592" i="18"/>
  <c r="K2593" i="18"/>
  <c r="K2594" i="18"/>
  <c r="K2595" i="18"/>
  <c r="K2596" i="18"/>
  <c r="K2597" i="18"/>
  <c r="K2598" i="18"/>
  <c r="K2599" i="18"/>
  <c r="K2600" i="18"/>
  <c r="K2601" i="18"/>
  <c r="K2602" i="18"/>
  <c r="K2603" i="18"/>
  <c r="K2604" i="18"/>
  <c r="K2605" i="18"/>
  <c r="K2606" i="18"/>
  <c r="K2607" i="18"/>
  <c r="K2608" i="18"/>
  <c r="K2609" i="18"/>
  <c r="K2610" i="18"/>
  <c r="K2611" i="18"/>
  <c r="K2612" i="18"/>
  <c r="K2613" i="18"/>
  <c r="K2614" i="18"/>
  <c r="K2615" i="18"/>
  <c r="K2616" i="18"/>
  <c r="K2617" i="18"/>
  <c r="K2618" i="18"/>
  <c r="K2619" i="18"/>
  <c r="K2620" i="18"/>
  <c r="K2621" i="18"/>
  <c r="K2622" i="18"/>
  <c r="K2623" i="18"/>
  <c r="K2624" i="18"/>
  <c r="K2625" i="18"/>
  <c r="K2626" i="18"/>
  <c r="K2627" i="18"/>
  <c r="K2628" i="18"/>
  <c r="K2629" i="18"/>
  <c r="K2630" i="18"/>
  <c r="K2631" i="18"/>
  <c r="K2632" i="18"/>
  <c r="K2633" i="18"/>
  <c r="K2634" i="18"/>
  <c r="K2635" i="18"/>
  <c r="K2636" i="18"/>
  <c r="K2637" i="18"/>
  <c r="K2638" i="18"/>
  <c r="K2639" i="18"/>
  <c r="K2640" i="18"/>
  <c r="K2641" i="18"/>
  <c r="K2642" i="18"/>
  <c r="K2643" i="18"/>
  <c r="K2644" i="18"/>
  <c r="K2645" i="18"/>
  <c r="K2646" i="18"/>
  <c r="K2647" i="18"/>
  <c r="K2648" i="18"/>
  <c r="K2649" i="18"/>
  <c r="K2650" i="18"/>
  <c r="K2651" i="18"/>
  <c r="K2652" i="18"/>
  <c r="K2653" i="18"/>
  <c r="K2654" i="18"/>
  <c r="K2655" i="18"/>
  <c r="K2656" i="18"/>
  <c r="K2657" i="18"/>
  <c r="K2658" i="18"/>
  <c r="K2659" i="18"/>
  <c r="K2660" i="18"/>
  <c r="K2661" i="18"/>
  <c r="K2662" i="18"/>
  <c r="K2663" i="18"/>
  <c r="K2664" i="18"/>
  <c r="K2665" i="18"/>
  <c r="K2666" i="18"/>
  <c r="K2667" i="18"/>
  <c r="K2668" i="18"/>
  <c r="K2669" i="18"/>
  <c r="K2670" i="18"/>
  <c r="K2671" i="18"/>
  <c r="K2672" i="18"/>
  <c r="K2673" i="18"/>
  <c r="K2674" i="18"/>
  <c r="K2675" i="18"/>
  <c r="K2676" i="18"/>
  <c r="K2677" i="18"/>
  <c r="K2678" i="18"/>
  <c r="K2679" i="18"/>
  <c r="K2680" i="18"/>
  <c r="K2681" i="18"/>
  <c r="K2682" i="18"/>
  <c r="K2683" i="18"/>
  <c r="K2684" i="18"/>
  <c r="K2685" i="18"/>
  <c r="K2686" i="18"/>
  <c r="K2687" i="18"/>
  <c r="K2688" i="18"/>
  <c r="K2689" i="18"/>
  <c r="K2690" i="18"/>
  <c r="K2691" i="18"/>
  <c r="K2692" i="18"/>
  <c r="K2693" i="18"/>
  <c r="K2694" i="18"/>
  <c r="K2695" i="18"/>
  <c r="K2696" i="18"/>
  <c r="K2697" i="18"/>
  <c r="K2698" i="18"/>
  <c r="K2699" i="18"/>
  <c r="K2700" i="18"/>
  <c r="K2701" i="18"/>
  <c r="K2702" i="18"/>
  <c r="K2703" i="18"/>
  <c r="K2704" i="18"/>
  <c r="K2705" i="18"/>
  <c r="K2706" i="18"/>
  <c r="K2707" i="18"/>
  <c r="K2708" i="18"/>
  <c r="K2709" i="18"/>
  <c r="K2710" i="18"/>
  <c r="K2711" i="18"/>
  <c r="K2712" i="18"/>
  <c r="K2713" i="18"/>
  <c r="K2714" i="18"/>
  <c r="K2715" i="18"/>
  <c r="K2716" i="18"/>
  <c r="K2717" i="18"/>
  <c r="K2718" i="18"/>
  <c r="K2719" i="18"/>
  <c r="K2720" i="18"/>
  <c r="K2721" i="18"/>
  <c r="K2722" i="18"/>
  <c r="K2723" i="18"/>
  <c r="K2724" i="18"/>
  <c r="K2725" i="18"/>
  <c r="K2726" i="18"/>
  <c r="K2727" i="18"/>
  <c r="K2728" i="18"/>
  <c r="K2729" i="18"/>
  <c r="K2730" i="18"/>
  <c r="K2731" i="18"/>
  <c r="K2732" i="18"/>
  <c r="K2733" i="18"/>
  <c r="K2734" i="18"/>
  <c r="K2735" i="18"/>
  <c r="K2736" i="18"/>
  <c r="K2737" i="18"/>
  <c r="K2738" i="18"/>
  <c r="K2739" i="18"/>
  <c r="K2740" i="18"/>
  <c r="K2741" i="18"/>
  <c r="K2742" i="18"/>
  <c r="K2743" i="18"/>
  <c r="K2744" i="18"/>
  <c r="K2745" i="18"/>
  <c r="K2746" i="18"/>
  <c r="K2747" i="18"/>
  <c r="K2748" i="18"/>
  <c r="K2749" i="18"/>
  <c r="K2750" i="18"/>
  <c r="K2751" i="18"/>
  <c r="K2752" i="18"/>
  <c r="K2753" i="18"/>
  <c r="K2754" i="18"/>
  <c r="K2755" i="18"/>
  <c r="K2756" i="18"/>
  <c r="K2757" i="18"/>
  <c r="K2758" i="18"/>
  <c r="K2759" i="18"/>
  <c r="K2760" i="18"/>
  <c r="K2761" i="18"/>
  <c r="K2762" i="18"/>
  <c r="K2763" i="18"/>
  <c r="K2764" i="18"/>
  <c r="K2765" i="18"/>
  <c r="K2766" i="18"/>
  <c r="K2767" i="18"/>
  <c r="K2768" i="18"/>
  <c r="K2769" i="18"/>
  <c r="K2770" i="18"/>
  <c r="K2771" i="18"/>
  <c r="K2772" i="18"/>
  <c r="K2773" i="18"/>
  <c r="K2774" i="18"/>
  <c r="K2775" i="18"/>
  <c r="K2776" i="18"/>
  <c r="K2777" i="18"/>
  <c r="K2778" i="18"/>
  <c r="K2779" i="18"/>
  <c r="K2780" i="18"/>
  <c r="K2781" i="18"/>
  <c r="K2782" i="18"/>
  <c r="K2783" i="18"/>
  <c r="K2784" i="18"/>
  <c r="K2785" i="18"/>
  <c r="K2786" i="18"/>
  <c r="K2787" i="18"/>
  <c r="K2788" i="18"/>
  <c r="K2789" i="18"/>
  <c r="K2790" i="18"/>
  <c r="K2791" i="18"/>
  <c r="K2792" i="18"/>
  <c r="K2793" i="18"/>
  <c r="K2794" i="18"/>
  <c r="K2795" i="18"/>
  <c r="K2796" i="18"/>
  <c r="K2797" i="18"/>
  <c r="K2798" i="18"/>
  <c r="K2799" i="18"/>
  <c r="K2800" i="18"/>
  <c r="K2801" i="18"/>
  <c r="K2802" i="18"/>
  <c r="K2803" i="18"/>
  <c r="K2804" i="18"/>
  <c r="K2805" i="18"/>
  <c r="K2806" i="18"/>
  <c r="K2807" i="18"/>
  <c r="K2808" i="18"/>
  <c r="K2809" i="18"/>
  <c r="K2810" i="18"/>
  <c r="K2811" i="18"/>
  <c r="K2812" i="18"/>
  <c r="K2813" i="18"/>
  <c r="K2814" i="18"/>
  <c r="K2815" i="18"/>
  <c r="K2816" i="18"/>
  <c r="K2817" i="18"/>
  <c r="K2818" i="18"/>
  <c r="K2819" i="18"/>
  <c r="K2820" i="18"/>
  <c r="K2821" i="18"/>
  <c r="K2822" i="18"/>
  <c r="K2823" i="18"/>
  <c r="K2824" i="18"/>
  <c r="K2825" i="18"/>
  <c r="K2826" i="18"/>
  <c r="K2827" i="18"/>
  <c r="K2828" i="18"/>
  <c r="K2829" i="18"/>
  <c r="K2830" i="18"/>
  <c r="K2831" i="18"/>
  <c r="K2832" i="18"/>
  <c r="K2833" i="18"/>
  <c r="K2834" i="18"/>
  <c r="K2835" i="18"/>
  <c r="K2836" i="18"/>
  <c r="K2837" i="18"/>
  <c r="K2838" i="18"/>
  <c r="K2839" i="18"/>
  <c r="K2840" i="18"/>
  <c r="K2841" i="18"/>
  <c r="K2842" i="18"/>
  <c r="K2843" i="18"/>
  <c r="K2844" i="18"/>
  <c r="K2845" i="18"/>
  <c r="K2846" i="18"/>
  <c r="K2847" i="18"/>
  <c r="K2848" i="18"/>
  <c r="K2849" i="18"/>
  <c r="K2850" i="18"/>
  <c r="K2851" i="18"/>
  <c r="K2852" i="18"/>
  <c r="K2853" i="18"/>
  <c r="K2854" i="18"/>
  <c r="K2855" i="18"/>
  <c r="K2856" i="18"/>
  <c r="K2857" i="18"/>
  <c r="K2858" i="18"/>
  <c r="K2859" i="18"/>
  <c r="K2860" i="18"/>
  <c r="K2861" i="18"/>
  <c r="K2862" i="18"/>
  <c r="K2863" i="18"/>
  <c r="K2864" i="18"/>
  <c r="K2865" i="18"/>
  <c r="K2866" i="18"/>
  <c r="K2867" i="18"/>
  <c r="K2868" i="18"/>
  <c r="K2869" i="18"/>
  <c r="K2870" i="18"/>
  <c r="K2871" i="18"/>
  <c r="K2872" i="18"/>
  <c r="K2873" i="18"/>
  <c r="K2874" i="18"/>
  <c r="K2875" i="18"/>
  <c r="K2876" i="18"/>
  <c r="K2877" i="18"/>
  <c r="K2878" i="18"/>
  <c r="K2879" i="18"/>
  <c r="K2880" i="18"/>
  <c r="K2881" i="18"/>
  <c r="K2882" i="18"/>
  <c r="K2883" i="18"/>
  <c r="K2884" i="18"/>
  <c r="K2885" i="18"/>
  <c r="K2886" i="18"/>
  <c r="K2887" i="18"/>
  <c r="K2888" i="18"/>
  <c r="K2889" i="18"/>
  <c r="K2890" i="18"/>
  <c r="K2891" i="18"/>
  <c r="K2892" i="18"/>
  <c r="K2893" i="18"/>
  <c r="K2894" i="18"/>
  <c r="K2895" i="18"/>
  <c r="K2896" i="18"/>
  <c r="K2897" i="18"/>
  <c r="K2898" i="18"/>
  <c r="K2899" i="18"/>
  <c r="K2900" i="18"/>
  <c r="K2901" i="18"/>
  <c r="K2902" i="18"/>
  <c r="K2903" i="18"/>
  <c r="K2904" i="18"/>
  <c r="K2905" i="18"/>
  <c r="K2906" i="18"/>
  <c r="K2907" i="18"/>
  <c r="K2908" i="18"/>
  <c r="K2909" i="18"/>
  <c r="K2910" i="18"/>
  <c r="K2911" i="18"/>
  <c r="K2912" i="18"/>
  <c r="K2913" i="18"/>
  <c r="K2914" i="18"/>
  <c r="K2915" i="18"/>
  <c r="K2916" i="18"/>
  <c r="K2917" i="18"/>
  <c r="K2918" i="18"/>
  <c r="K2919" i="18"/>
  <c r="K2920" i="18"/>
  <c r="K2921" i="18"/>
  <c r="K2922" i="18"/>
  <c r="K2923" i="18"/>
  <c r="K2924" i="18"/>
  <c r="K2925" i="18"/>
  <c r="K2926" i="18"/>
  <c r="K2927" i="18"/>
  <c r="K2928" i="18"/>
  <c r="K2929" i="18"/>
  <c r="K2930" i="18"/>
  <c r="K2931" i="18"/>
  <c r="K2932" i="18"/>
  <c r="K2933" i="18"/>
  <c r="K2934" i="18"/>
  <c r="K2935" i="18"/>
  <c r="K2936" i="18"/>
  <c r="K2937" i="18"/>
  <c r="K2938" i="18"/>
  <c r="K2939" i="18"/>
  <c r="K2940" i="18"/>
  <c r="K2941" i="18"/>
  <c r="K2942" i="18"/>
  <c r="K2943" i="18"/>
  <c r="K2944" i="18"/>
  <c r="K2945" i="18"/>
  <c r="K2946" i="18"/>
  <c r="K2947" i="18"/>
  <c r="K2948" i="18"/>
  <c r="K2949" i="18"/>
  <c r="K2950" i="18"/>
  <c r="K2951" i="18"/>
  <c r="K2952" i="18"/>
  <c r="K2953" i="18"/>
  <c r="K2954" i="18"/>
  <c r="K2955" i="18"/>
  <c r="K2956" i="18"/>
  <c r="K2957" i="18"/>
  <c r="K2958" i="18"/>
  <c r="K2959" i="18"/>
  <c r="K2960" i="18"/>
  <c r="K2961" i="18"/>
  <c r="K2962" i="18"/>
  <c r="K2963" i="18"/>
  <c r="K2964" i="18"/>
  <c r="K2965" i="18"/>
  <c r="K2966" i="18"/>
  <c r="K2967" i="18"/>
  <c r="K2968" i="18"/>
  <c r="K2969" i="18"/>
  <c r="K2970" i="18"/>
  <c r="K2971" i="18"/>
  <c r="K2972" i="18"/>
  <c r="K2973" i="18"/>
  <c r="K2974" i="18"/>
  <c r="K2975" i="18"/>
  <c r="K2976" i="18"/>
  <c r="K2977" i="18"/>
  <c r="K2978" i="18"/>
  <c r="K2979" i="18"/>
  <c r="K2980" i="18"/>
  <c r="K2981" i="18"/>
  <c r="K2982" i="18"/>
  <c r="K2983" i="18"/>
  <c r="K2984" i="18"/>
  <c r="K2985" i="18"/>
  <c r="K2986" i="18"/>
  <c r="K2987" i="18"/>
  <c r="K2988" i="18"/>
  <c r="K2989" i="18"/>
  <c r="K2990" i="18"/>
  <c r="K2991" i="18"/>
  <c r="K2992" i="18"/>
  <c r="K2993" i="18"/>
  <c r="K2994" i="18"/>
  <c r="K2995" i="18"/>
  <c r="K2996" i="18"/>
  <c r="K2997" i="18"/>
  <c r="K2998" i="18"/>
  <c r="K2999" i="18"/>
  <c r="K3000" i="18"/>
  <c r="K3001" i="18"/>
  <c r="K3002" i="18"/>
  <c r="K3003" i="18"/>
  <c r="K3004" i="18"/>
  <c r="K3005" i="18"/>
  <c r="K3006" i="18"/>
  <c r="K3007" i="18"/>
  <c r="K3008" i="18"/>
  <c r="K3009" i="18"/>
  <c r="K3010" i="18"/>
  <c r="K3011" i="18"/>
  <c r="K3012" i="18"/>
  <c r="K3013" i="18"/>
  <c r="K3014" i="18"/>
  <c r="K3015" i="18"/>
  <c r="K3016" i="18"/>
  <c r="K3017" i="18"/>
  <c r="K3018" i="18"/>
  <c r="K3019" i="18"/>
  <c r="K3020" i="18"/>
  <c r="K3021" i="18"/>
  <c r="K3022" i="18"/>
  <c r="K3023" i="18"/>
  <c r="K3024" i="18"/>
  <c r="K3025" i="18"/>
  <c r="K3026" i="18"/>
  <c r="K3027" i="18"/>
  <c r="K3028" i="18"/>
  <c r="K3029" i="18"/>
  <c r="K3030" i="18"/>
  <c r="K3031" i="18"/>
  <c r="K3032" i="18"/>
  <c r="K3033" i="18"/>
  <c r="K3034" i="18"/>
  <c r="K3035" i="18"/>
  <c r="K3036" i="18"/>
  <c r="K3037" i="18"/>
  <c r="K3038" i="18"/>
  <c r="K3039" i="18"/>
  <c r="K3040" i="18"/>
  <c r="K3041" i="18"/>
  <c r="K3042" i="18"/>
  <c r="K3043" i="18"/>
  <c r="K3044" i="18"/>
  <c r="K3045" i="18"/>
  <c r="K2" i="18"/>
  <c r="K2" i="5"/>
  <c r="A131" i="5"/>
  <c r="A132" i="5"/>
  <c r="A133" i="5"/>
  <c r="A134" i="5"/>
  <c r="A136" i="5"/>
  <c r="A137" i="5"/>
  <c r="A138" i="5"/>
  <c r="A139" i="5"/>
  <c r="A140" i="5"/>
  <c r="A141" i="5"/>
  <c r="A142" i="5"/>
  <c r="A143" i="5"/>
  <c r="A144" i="5"/>
  <c r="A145" i="5"/>
  <c r="A146" i="5"/>
  <c r="A148" i="5"/>
  <c r="A149" i="5"/>
  <c r="A150" i="5"/>
  <c r="A151" i="5"/>
  <c r="A152" i="5"/>
  <c r="A153" i="5"/>
  <c r="A154" i="5"/>
  <c r="A155" i="5"/>
  <c r="A156" i="5"/>
  <c r="A157" i="5"/>
  <c r="A158" i="5"/>
  <c r="A160" i="5"/>
  <c r="A161" i="5"/>
  <c r="A162" i="5"/>
  <c r="A163" i="5"/>
  <c r="A164" i="5"/>
  <c r="A165" i="5"/>
  <c r="A166" i="5"/>
  <c r="A167" i="5"/>
  <c r="A168" i="5"/>
  <c r="A169" i="5"/>
  <c r="A170" i="5"/>
  <c r="A172" i="5"/>
  <c r="A173" i="5"/>
  <c r="A174" i="5"/>
  <c r="A175" i="5"/>
  <c r="A176" i="5"/>
  <c r="A177" i="5"/>
  <c r="A178" i="5"/>
  <c r="A179" i="5"/>
  <c r="A180" i="5"/>
  <c r="A181" i="5"/>
  <c r="A182" i="5"/>
  <c r="A184" i="5"/>
  <c r="A185" i="5"/>
  <c r="A186" i="5"/>
  <c r="A187" i="5"/>
  <c r="A188" i="5"/>
  <c r="A189" i="5"/>
  <c r="A190" i="5"/>
  <c r="A191" i="5"/>
  <c r="A192" i="5"/>
  <c r="A193" i="5"/>
  <c r="A194" i="5"/>
  <c r="A196" i="5"/>
  <c r="A197" i="5"/>
  <c r="A198" i="5"/>
  <c r="A199" i="5"/>
  <c r="A200" i="5"/>
  <c r="A201" i="5"/>
  <c r="A202" i="5"/>
  <c r="A203" i="5"/>
  <c r="A204" i="5"/>
  <c r="A205" i="5"/>
  <c r="A206" i="5"/>
  <c r="A208" i="5"/>
  <c r="A209" i="5"/>
  <c r="A210" i="5"/>
  <c r="A211" i="5"/>
  <c r="A212" i="5"/>
  <c r="A213" i="5"/>
  <c r="A214" i="5"/>
  <c r="A215" i="5"/>
  <c r="A216" i="5"/>
  <c r="A217" i="5"/>
  <c r="A218" i="5"/>
  <c r="A220" i="5"/>
  <c r="A221" i="5"/>
  <c r="A222" i="5"/>
  <c r="A223" i="5"/>
  <c r="A224" i="5"/>
  <c r="A225" i="5"/>
  <c r="A226" i="5"/>
  <c r="A227" i="5"/>
  <c r="A228" i="5"/>
  <c r="A229" i="5"/>
  <c r="A230" i="5"/>
  <c r="A232" i="5"/>
  <c r="A233" i="5"/>
  <c r="A234" i="5"/>
  <c r="A235" i="5"/>
  <c r="A236" i="5"/>
  <c r="A237" i="5"/>
  <c r="A238" i="5"/>
  <c r="A239" i="5"/>
  <c r="A240" i="5"/>
  <c r="A241" i="5"/>
  <c r="A242" i="5"/>
  <c r="A244" i="5"/>
  <c r="A245" i="5"/>
  <c r="A246" i="5"/>
  <c r="A247" i="5"/>
  <c r="A248" i="5"/>
  <c r="A249" i="5"/>
  <c r="A250" i="5"/>
  <c r="A251" i="5"/>
  <c r="A252" i="5"/>
  <c r="A253" i="5"/>
  <c r="A254" i="5"/>
  <c r="A256" i="5"/>
  <c r="A257" i="5"/>
  <c r="A258" i="5"/>
  <c r="A259" i="5"/>
  <c r="A260" i="5"/>
  <c r="A261" i="5"/>
  <c r="A262" i="5"/>
  <c r="A263" i="5"/>
  <c r="A266" i="5"/>
  <c r="A267" i="5"/>
  <c r="A268" i="5"/>
  <c r="A270" i="5"/>
  <c r="A271" i="5"/>
  <c r="A272" i="5"/>
  <c r="A273" i="5"/>
  <c r="A274" i="5"/>
  <c r="A275" i="5"/>
  <c r="A276" i="5"/>
  <c r="A277" i="5"/>
  <c r="A278" i="5"/>
  <c r="A279" i="5"/>
  <c r="A280" i="5"/>
  <c r="A282" i="5"/>
  <c r="A283" i="5"/>
  <c r="A284" i="5"/>
  <c r="A285" i="5"/>
  <c r="A286" i="5"/>
  <c r="A287" i="5"/>
  <c r="A288" i="5"/>
  <c r="A289" i="5"/>
  <c r="A290" i="5"/>
  <c r="A291" i="5"/>
  <c r="A292" i="5"/>
  <c r="A294" i="5"/>
  <c r="A295" i="5"/>
  <c r="A296" i="5"/>
  <c r="A297" i="5"/>
  <c r="A298" i="5"/>
  <c r="A299" i="5"/>
  <c r="A300" i="5"/>
  <c r="A301" i="5"/>
  <c r="A302" i="5"/>
  <c r="A303" i="5"/>
  <c r="A304" i="5"/>
  <c r="A306" i="5"/>
  <c r="A307" i="5"/>
  <c r="A308" i="5"/>
  <c r="A309" i="5"/>
  <c r="A310" i="5"/>
  <c r="A311" i="5"/>
  <c r="A312" i="5"/>
  <c r="A313" i="5"/>
  <c r="A314" i="5"/>
  <c r="A315" i="5"/>
  <c r="A316" i="5"/>
  <c r="A318" i="5"/>
  <c r="A319" i="5"/>
  <c r="A320" i="5"/>
  <c r="A321" i="5"/>
  <c r="A322" i="5"/>
  <c r="A323" i="5"/>
  <c r="A324" i="5"/>
  <c r="A325" i="5"/>
  <c r="A326" i="5"/>
  <c r="A327" i="5"/>
  <c r="A328" i="5"/>
  <c r="A330" i="5"/>
  <c r="A331" i="5"/>
  <c r="A332" i="5"/>
  <c r="A333" i="5"/>
  <c r="A334" i="5"/>
  <c r="A335" i="5"/>
  <c r="A336" i="5"/>
  <c r="A337" i="5"/>
  <c r="A338" i="5"/>
  <c r="A339" i="5"/>
  <c r="A340" i="5"/>
  <c r="A342" i="5"/>
  <c r="A343" i="5"/>
  <c r="A344" i="5"/>
  <c r="A345" i="5"/>
  <c r="A346" i="5"/>
  <c r="A347" i="5"/>
  <c r="A348" i="5"/>
  <c r="A349" i="5"/>
  <c r="A350" i="5"/>
  <c r="A351" i="5"/>
  <c r="A352" i="5"/>
  <c r="A354" i="5"/>
  <c r="A355" i="5"/>
  <c r="A356" i="5"/>
  <c r="A357" i="5"/>
  <c r="A358" i="5"/>
  <c r="A359" i="5"/>
  <c r="A360" i="5"/>
  <c r="A361" i="5"/>
  <c r="A362" i="5"/>
  <c r="A363" i="5"/>
  <c r="A364" i="5"/>
  <c r="A366" i="5"/>
  <c r="A367" i="5"/>
  <c r="A368" i="5"/>
  <c r="A369" i="5"/>
  <c r="A370" i="5"/>
  <c r="A371" i="5"/>
  <c r="A372" i="5"/>
  <c r="A373" i="5"/>
  <c r="A374" i="5"/>
  <c r="A375" i="5"/>
  <c r="A376" i="5"/>
  <c r="A378" i="5"/>
  <c r="A379" i="5"/>
  <c r="A380" i="5"/>
  <c r="A381" i="5"/>
  <c r="A382" i="5"/>
  <c r="A383" i="5"/>
  <c r="A384" i="5"/>
  <c r="A385" i="5"/>
  <c r="A386" i="5"/>
  <c r="A387" i="5"/>
  <c r="A388" i="5"/>
  <c r="A390" i="5"/>
  <c r="A391" i="5"/>
  <c r="A392" i="5"/>
  <c r="A393" i="5"/>
  <c r="A394" i="5"/>
  <c r="A395" i="5"/>
  <c r="A396" i="5"/>
  <c r="A397" i="5"/>
  <c r="A398" i="5"/>
  <c r="A399" i="5"/>
  <c r="A400"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7" i="5"/>
  <c r="A1729" i="5"/>
  <c r="A1731" i="5"/>
  <c r="A1733" i="5"/>
  <c r="A1735" i="5"/>
  <c r="A1737" i="5"/>
  <c r="A1739" i="5"/>
  <c r="A1741" i="5"/>
  <c r="A1743" i="5"/>
  <c r="A1745" i="5"/>
  <c r="A1747" i="5"/>
  <c r="A1749" i="5"/>
  <c r="A1751" i="5"/>
  <c r="A1753" i="5"/>
  <c r="A1755" i="5"/>
  <c r="A1757" i="5"/>
  <c r="A1759" i="5"/>
  <c r="A1761" i="5"/>
  <c r="A1763" i="5"/>
  <c r="A1765" i="5"/>
  <c r="A1767" i="5"/>
  <c r="A1769" i="5"/>
  <c r="A1771" i="5"/>
  <c r="A1773" i="5"/>
  <c r="A1775" i="5"/>
  <c r="A1777" i="5"/>
  <c r="A1779" i="5"/>
  <c r="A1781" i="5"/>
  <c r="A1783" i="5"/>
  <c r="A1785" i="5"/>
  <c r="A1787" i="5"/>
  <c r="A1789" i="5"/>
  <c r="A1791" i="5"/>
  <c r="A1793" i="5"/>
  <c r="A1795" i="5"/>
  <c r="A1797" i="5"/>
  <c r="A1799" i="5"/>
  <c r="A1801" i="5"/>
  <c r="A1803" i="5"/>
  <c r="A1805" i="5"/>
  <c r="A1807" i="5"/>
  <c r="A1809" i="5"/>
  <c r="A1811" i="5"/>
  <c r="A1813" i="5"/>
  <c r="A1815" i="5"/>
  <c r="A1817" i="5"/>
  <c r="A1819" i="5"/>
  <c r="A1821" i="5"/>
  <c r="A1823" i="5"/>
  <c r="A1825" i="5"/>
  <c r="A1827" i="5"/>
  <c r="A1829" i="5"/>
  <c r="A1831" i="5"/>
  <c r="A1833" i="5"/>
  <c r="A1835" i="5"/>
  <c r="A1837" i="5"/>
  <c r="A1839" i="5"/>
  <c r="A1841" i="5"/>
  <c r="A1843" i="5"/>
  <c r="A1845" i="5"/>
  <c r="A1847" i="5"/>
  <c r="A1849" i="5"/>
  <c r="A1851" i="5"/>
  <c r="A1853" i="5"/>
  <c r="A1855" i="5"/>
  <c r="A1857" i="5"/>
  <c r="A1859" i="5"/>
  <c r="A1861" i="5"/>
  <c r="A1863" i="5"/>
  <c r="A1865" i="5"/>
  <c r="A1867" i="5"/>
  <c r="A1869" i="5"/>
  <c r="A1871" i="5"/>
  <c r="A1873" i="5"/>
  <c r="A1875" i="5"/>
  <c r="A1877" i="5"/>
  <c r="A1879" i="5"/>
  <c r="A1881" i="5"/>
  <c r="A1883" i="5"/>
  <c r="A1885" i="5"/>
  <c r="A1887" i="5"/>
  <c r="A1889" i="5"/>
  <c r="A1891" i="5"/>
  <c r="A1893" i="5"/>
  <c r="A1895" i="5"/>
  <c r="A1897" i="5"/>
  <c r="A1899" i="5"/>
  <c r="A1901" i="5"/>
  <c r="A1903" i="5"/>
  <c r="A1905" i="5"/>
  <c r="A1907" i="5"/>
  <c r="A1909" i="5"/>
  <c r="A1911" i="5"/>
  <c r="A1913" i="5"/>
  <c r="A1915" i="5"/>
  <c r="A1917" i="5"/>
  <c r="A1919" i="5"/>
  <c r="A1921" i="5"/>
  <c r="A1923" i="5"/>
  <c r="A1925" i="5"/>
  <c r="A1927" i="5"/>
  <c r="A1929" i="5"/>
  <c r="A1931" i="5"/>
  <c r="A1933" i="5"/>
  <c r="A1935" i="5"/>
  <c r="A1937" i="5"/>
  <c r="A1939" i="5"/>
  <c r="A1941" i="5"/>
  <c r="A1943" i="5"/>
  <c r="A1945" i="5"/>
  <c r="A1947" i="5"/>
  <c r="A1949" i="5"/>
  <c r="A1951" i="5"/>
  <c r="A1952" i="5"/>
  <c r="A1954" i="5"/>
  <c r="A1955" i="5"/>
  <c r="A1956" i="5"/>
  <c r="A1958" i="5"/>
  <c r="A1959" i="5"/>
  <c r="A1960" i="5"/>
  <c r="A1962" i="5"/>
  <c r="A1963" i="5"/>
  <c r="A1964" i="5"/>
  <c r="A1966" i="5"/>
  <c r="A1967" i="5"/>
  <c r="A1968" i="5"/>
  <c r="A1970" i="5"/>
  <c r="A1971" i="5"/>
  <c r="A1972" i="5"/>
  <c r="A1974" i="5"/>
  <c r="A1975" i="5"/>
  <c r="A1976" i="5"/>
  <c r="A1978" i="5"/>
  <c r="A1979" i="5"/>
  <c r="A1980" i="5"/>
  <c r="A1982" i="5"/>
  <c r="A1983" i="5"/>
  <c r="A1984" i="5"/>
  <c r="A1986" i="5"/>
  <c r="A1987" i="5"/>
  <c r="A1988" i="5"/>
  <c r="A1990" i="5"/>
  <c r="A1991" i="5"/>
  <c r="A1992" i="5"/>
  <c r="A1994" i="5"/>
  <c r="A1995" i="5"/>
  <c r="A1996" i="5"/>
  <c r="A1998" i="5"/>
  <c r="A1999" i="5"/>
  <c r="A2000" i="5"/>
  <c r="A2002" i="5"/>
  <c r="A2003" i="5"/>
  <c r="A2004" i="5"/>
  <c r="A2006" i="5"/>
  <c r="A2007" i="5"/>
  <c r="A2008" i="5"/>
  <c r="A2010" i="5"/>
  <c r="A2011" i="5"/>
  <c r="A2012" i="5"/>
  <c r="A2014" i="5"/>
  <c r="A2015" i="5"/>
  <c r="A2016" i="5"/>
  <c r="A2018" i="5"/>
  <c r="A2019" i="5"/>
  <c r="A2020" i="5"/>
  <c r="A2022" i="5"/>
  <c r="A2023" i="5"/>
  <c r="A2024" i="5"/>
  <c r="A2026" i="5"/>
  <c r="A2027" i="5"/>
  <c r="A2028" i="5"/>
  <c r="A2030" i="5"/>
  <c r="A2031" i="5"/>
  <c r="A2032" i="5"/>
  <c r="A2034" i="5"/>
  <c r="A2035" i="5"/>
  <c r="A2036" i="5"/>
  <c r="A2038" i="5"/>
  <c r="A2039" i="5"/>
  <c r="A2040" i="5"/>
  <c r="A2042" i="5"/>
  <c r="A2043" i="5"/>
  <c r="A2044" i="5"/>
  <c r="A2046" i="5"/>
  <c r="A2047" i="5"/>
  <c r="A2048" i="5"/>
  <c r="A2050" i="5"/>
  <c r="A2051" i="5"/>
  <c r="A2052" i="5"/>
  <c r="A2054" i="5"/>
  <c r="A2055" i="5"/>
  <c r="A2056" i="5"/>
  <c r="A2058" i="5"/>
  <c r="A2059" i="5"/>
  <c r="A2060" i="5"/>
  <c r="A2062" i="5"/>
  <c r="A2063" i="5"/>
  <c r="A2064" i="5"/>
  <c r="A2066" i="5"/>
  <c r="A2067" i="5"/>
  <c r="A2068" i="5"/>
  <c r="A2070" i="5"/>
  <c r="A2071" i="5"/>
  <c r="A2072" i="5"/>
  <c r="A2074" i="5"/>
  <c r="A2075" i="5"/>
  <c r="A2076" i="5"/>
  <c r="A2078" i="5"/>
  <c r="A2079" i="5"/>
  <c r="A2080" i="5"/>
  <c r="A2082" i="5"/>
  <c r="A2083" i="5"/>
  <c r="A2084" i="5"/>
  <c r="A2086" i="5"/>
  <c r="A2087" i="5"/>
  <c r="A2088" i="5"/>
  <c r="A2090" i="5"/>
  <c r="A2091" i="5"/>
  <c r="A2092" i="5"/>
  <c r="A2094" i="5"/>
  <c r="A2095" i="5"/>
  <c r="A2096" i="5"/>
  <c r="A2098" i="5"/>
  <c r="A2099" i="5"/>
  <c r="A2100" i="5"/>
  <c r="A2102" i="5"/>
  <c r="A2103" i="5"/>
  <c r="A2104" i="5"/>
  <c r="A2106" i="5"/>
  <c r="A2107" i="5"/>
  <c r="A2108" i="5"/>
  <c r="A2110" i="5"/>
  <c r="A2111" i="5"/>
  <c r="A2112" i="5"/>
  <c r="A2114" i="5"/>
  <c r="A2115" i="5"/>
  <c r="A2116" i="5"/>
  <c r="A2118" i="5"/>
  <c r="A2119" i="5"/>
  <c r="A2120" i="5"/>
  <c r="A2122" i="5"/>
  <c r="A2123" i="5"/>
  <c r="A2124" i="5"/>
  <c r="A2126" i="5"/>
  <c r="A2127" i="5"/>
  <c r="A2128" i="5"/>
  <c r="A2130" i="5"/>
  <c r="A2131" i="5"/>
  <c r="A2132" i="5"/>
  <c r="A2134" i="5"/>
  <c r="A2135" i="5"/>
  <c r="A2136" i="5"/>
  <c r="A2138" i="5"/>
  <c r="A2139" i="5"/>
  <c r="A2140" i="5"/>
  <c r="A2142" i="5"/>
  <c r="A2143" i="5"/>
  <c r="A2144" i="5"/>
  <c r="A2146" i="5"/>
  <c r="A2147" i="5"/>
  <c r="A2148" i="5"/>
  <c r="A2150" i="5"/>
  <c r="A2151" i="5"/>
  <c r="A2152" i="5"/>
  <c r="A2154" i="5"/>
  <c r="A2157" i="5"/>
  <c r="A2158" i="5"/>
  <c r="A2161" i="5"/>
  <c r="A2162" i="5"/>
  <c r="A2165" i="5"/>
  <c r="A2166" i="5"/>
  <c r="A2169" i="5"/>
  <c r="A2170" i="5"/>
  <c r="A2173" i="5"/>
  <c r="A2174" i="5"/>
  <c r="A2177" i="5"/>
  <c r="A2178" i="5"/>
  <c r="A2181" i="5"/>
  <c r="A2182" i="5"/>
  <c r="A2185" i="5"/>
  <c r="A2186" i="5"/>
  <c r="A2189" i="5"/>
  <c r="A2190" i="5"/>
  <c r="A2193" i="5"/>
  <c r="A2194" i="5"/>
  <c r="A2197" i="5"/>
  <c r="A2198" i="5"/>
  <c r="A2201" i="5"/>
  <c r="A2202" i="5"/>
  <c r="A2205" i="5"/>
  <c r="A2206" i="5"/>
  <c r="A2209" i="5"/>
  <c r="A2210" i="5"/>
  <c r="A2213" i="5"/>
  <c r="A2214" i="5"/>
  <c r="A2217" i="5"/>
  <c r="A2218" i="5"/>
  <c r="A2221" i="5"/>
  <c r="A2222" i="5"/>
  <c r="A2225" i="5"/>
  <c r="A2226" i="5"/>
  <c r="A2229" i="5"/>
  <c r="A2230" i="5"/>
  <c r="A2233" i="5"/>
  <c r="A2234" i="5"/>
  <c r="A2237" i="5"/>
  <c r="A2238" i="5"/>
  <c r="A2241" i="5"/>
  <c r="A2242" i="5"/>
  <c r="A2245" i="5"/>
  <c r="A2246" i="5"/>
  <c r="A2249" i="5"/>
  <c r="A2250" i="5"/>
  <c r="A2253" i="5"/>
  <c r="A2254" i="5"/>
  <c r="A2257" i="5"/>
  <c r="A2258" i="5"/>
  <c r="A2261" i="5"/>
  <c r="A2262" i="5"/>
  <c r="A2265" i="5"/>
  <c r="A2266" i="5"/>
  <c r="A2269" i="5"/>
  <c r="A2270" i="5"/>
  <c r="A2273" i="5"/>
  <c r="A2274" i="5"/>
  <c r="A2277" i="5"/>
  <c r="A2278" i="5"/>
  <c r="A2281" i="5"/>
  <c r="A2282" i="5"/>
  <c r="A2285" i="5"/>
  <c r="A2286" i="5"/>
  <c r="A2289" i="5"/>
  <c r="A2290" i="5"/>
  <c r="A2293" i="5"/>
  <c r="A2294" i="5"/>
  <c r="A2297" i="5"/>
  <c r="A2298" i="5"/>
  <c r="A2301" i="5"/>
  <c r="A2302" i="5"/>
  <c r="A2305" i="5"/>
  <c r="A2306" i="5"/>
  <c r="A2309" i="5"/>
  <c r="A2310" i="5"/>
  <c r="A2313" i="5"/>
  <c r="A2314" i="5"/>
  <c r="A2317" i="5"/>
  <c r="A2318" i="5"/>
  <c r="A2321" i="5"/>
  <c r="A2322" i="5"/>
  <c r="A2325" i="5"/>
  <c r="A2326" i="5"/>
  <c r="A2329" i="5"/>
  <c r="A2330" i="5"/>
  <c r="A2333" i="5"/>
  <c r="A2334" i="5"/>
  <c r="A2337" i="5"/>
  <c r="A2338" i="5"/>
  <c r="A2341" i="5"/>
  <c r="A2342" i="5"/>
  <c r="A2345" i="5"/>
  <c r="A2346" i="5"/>
  <c r="A2349" i="5"/>
  <c r="A2350" i="5"/>
  <c r="A2352" i="5"/>
  <c r="A2353" i="5"/>
  <c r="A2354" i="5"/>
  <c r="A2357" i="5"/>
  <c r="A2358" i="5"/>
  <c r="A2361" i="5"/>
  <c r="A2362" i="5"/>
  <c r="A2365" i="5"/>
  <c r="A2366" i="5"/>
  <c r="A2368" i="5"/>
  <c r="A2369" i="5"/>
  <c r="A2370" i="5"/>
  <c r="A2373" i="5"/>
  <c r="A2374" i="5"/>
  <c r="A2377" i="5"/>
  <c r="A2378" i="5"/>
  <c r="A2381" i="5"/>
  <c r="A2382" i="5"/>
  <c r="A2384" i="5"/>
  <c r="A2385" i="5"/>
  <c r="A2386" i="5"/>
  <c r="A2389" i="5"/>
  <c r="A2390" i="5"/>
  <c r="A2393" i="5"/>
  <c r="A2394" i="5"/>
  <c r="A2397" i="5"/>
  <c r="A2398" i="5"/>
  <c r="A2400" i="5"/>
  <c r="A2401" i="5"/>
  <c r="A2402" i="5"/>
  <c r="A2405" i="5"/>
  <c r="A2406" i="5"/>
  <c r="A2409" i="5"/>
  <c r="A2410" i="5"/>
  <c r="A2413" i="5"/>
  <c r="A2414" i="5"/>
  <c r="A2416" i="5"/>
  <c r="A2417" i="5"/>
  <c r="A2418" i="5"/>
  <c r="A2421" i="5"/>
  <c r="A2422"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H130" i="5"/>
  <c r="I130" i="5" s="1"/>
  <c r="H129" i="5"/>
  <c r="I129" i="5" s="1"/>
  <c r="H128" i="5"/>
  <c r="I128" i="5" s="1"/>
  <c r="H127" i="5"/>
  <c r="I127" i="5" s="1"/>
  <c r="H126" i="5"/>
  <c r="I126" i="5" s="1"/>
  <c r="H125" i="5"/>
  <c r="I125" i="5" s="1"/>
  <c r="H124" i="5"/>
  <c r="I124" i="5" s="1"/>
  <c r="H123" i="5"/>
  <c r="I123" i="5" s="1"/>
  <c r="H122" i="5"/>
  <c r="I122" i="5" s="1"/>
  <c r="H121" i="5"/>
  <c r="I121" i="5" s="1"/>
  <c r="H120" i="5"/>
  <c r="I120" i="5" s="1"/>
  <c r="H119" i="5"/>
  <c r="I119" i="5" s="1"/>
  <c r="H118" i="5"/>
  <c r="I118" i="5" s="1"/>
  <c r="H117" i="5"/>
  <c r="I117" i="5" s="1"/>
  <c r="H116" i="5"/>
  <c r="I116" i="5" s="1"/>
  <c r="H115" i="5"/>
  <c r="I115" i="5" s="1"/>
  <c r="H114" i="5"/>
  <c r="I114" i="5" s="1"/>
  <c r="H113" i="5"/>
  <c r="I113" i="5" s="1"/>
  <c r="H112" i="5"/>
  <c r="I112" i="5" s="1"/>
  <c r="H111" i="5"/>
  <c r="I111" i="5" s="1"/>
  <c r="H110" i="5"/>
  <c r="I110" i="5" s="1"/>
  <c r="H109" i="5"/>
  <c r="I109" i="5" s="1"/>
  <c r="H108" i="5"/>
  <c r="I108" i="5" s="1"/>
  <c r="H107" i="5"/>
  <c r="I107" i="5" s="1"/>
  <c r="H106" i="5"/>
  <c r="I106" i="5" s="1"/>
  <c r="H105" i="5"/>
  <c r="I105" i="5" s="1"/>
  <c r="H104" i="5"/>
  <c r="I104" i="5" s="1"/>
  <c r="H103" i="5"/>
  <c r="I103" i="5" s="1"/>
  <c r="H102" i="5"/>
  <c r="I102" i="5" s="1"/>
  <c r="H101" i="5"/>
  <c r="I101" i="5" s="1"/>
  <c r="H100" i="5"/>
  <c r="I100" i="5" s="1"/>
  <c r="H99" i="5"/>
  <c r="I99" i="5" s="1"/>
  <c r="H98" i="5"/>
  <c r="I98" i="5" s="1"/>
  <c r="H97" i="5"/>
  <c r="I97" i="5" s="1"/>
  <c r="H96" i="5"/>
  <c r="I96" i="5" s="1"/>
  <c r="H95" i="5"/>
  <c r="I95" i="5" s="1"/>
  <c r="H94" i="5"/>
  <c r="I94" i="5" s="1"/>
  <c r="H93" i="5"/>
  <c r="I93" i="5" s="1"/>
  <c r="H92" i="5"/>
  <c r="I92" i="5" s="1"/>
  <c r="H91" i="5"/>
  <c r="I91" i="5" s="1"/>
  <c r="H90" i="5"/>
  <c r="I90" i="5" s="1"/>
  <c r="H89" i="5"/>
  <c r="I89" i="5" s="1"/>
  <c r="H88" i="5"/>
  <c r="I88" i="5" s="1"/>
  <c r="H87" i="5"/>
  <c r="I87" i="5" s="1"/>
  <c r="H86" i="5"/>
  <c r="I86" i="5" s="1"/>
  <c r="H85" i="5"/>
  <c r="I85" i="5" s="1"/>
  <c r="H84" i="5"/>
  <c r="I84" i="5" s="1"/>
  <c r="H83" i="5"/>
  <c r="I83" i="5" s="1"/>
  <c r="H82" i="5"/>
  <c r="I82" i="5" s="1"/>
  <c r="H81" i="5"/>
  <c r="I81" i="5" s="1"/>
  <c r="H80" i="5"/>
  <c r="I80" i="5" s="1"/>
  <c r="H79" i="5"/>
  <c r="I79" i="5" s="1"/>
  <c r="H78" i="5"/>
  <c r="I78" i="5" s="1"/>
  <c r="H77" i="5"/>
  <c r="I77" i="5" s="1"/>
  <c r="H76" i="5"/>
  <c r="I76" i="5" s="1"/>
  <c r="H75" i="5"/>
  <c r="I75" i="5" s="1"/>
  <c r="H74" i="5"/>
  <c r="I74" i="5" s="1"/>
  <c r="H73" i="5"/>
  <c r="I73" i="5" s="1"/>
  <c r="H72" i="5"/>
  <c r="I72" i="5" s="1"/>
  <c r="H71" i="5"/>
  <c r="I71" i="5" s="1"/>
  <c r="H70" i="5"/>
  <c r="I70" i="5" s="1"/>
  <c r="H69" i="5"/>
  <c r="I69" i="5" s="1"/>
  <c r="H68" i="5"/>
  <c r="I68" i="5" s="1"/>
  <c r="H67" i="5"/>
  <c r="I67" i="5" s="1"/>
  <c r="H66" i="5"/>
  <c r="I66" i="5" s="1"/>
  <c r="H65" i="5"/>
  <c r="I65" i="5" s="1"/>
  <c r="H64" i="5"/>
  <c r="I64" i="5" s="1"/>
  <c r="H63" i="5"/>
  <c r="I63" i="5" s="1"/>
  <c r="H62" i="5"/>
  <c r="I62" i="5" s="1"/>
  <c r="H61" i="5"/>
  <c r="I61" i="5" s="1"/>
  <c r="H60" i="5"/>
  <c r="I60" i="5" s="1"/>
  <c r="H59" i="5"/>
  <c r="I59" i="5" s="1"/>
  <c r="H58" i="5"/>
  <c r="I58" i="5" s="1"/>
  <c r="H57" i="5"/>
  <c r="I57" i="5" s="1"/>
  <c r="H56" i="5"/>
  <c r="I56" i="5" s="1"/>
  <c r="H55" i="5"/>
  <c r="I55" i="5" s="1"/>
  <c r="H54" i="5"/>
  <c r="I54" i="5" s="1"/>
  <c r="H53" i="5"/>
  <c r="I53" i="5" s="1"/>
  <c r="H52" i="5"/>
  <c r="I52" i="5" s="1"/>
  <c r="H51" i="5"/>
  <c r="I51" i="5" s="1"/>
  <c r="H50" i="5"/>
  <c r="I50" i="5" s="1"/>
  <c r="H49" i="5"/>
  <c r="I49" i="5" s="1"/>
  <c r="H48" i="5"/>
  <c r="I48" i="5" s="1"/>
  <c r="H47" i="5"/>
  <c r="I47" i="5" s="1"/>
  <c r="H46" i="5"/>
  <c r="I46" i="5" s="1"/>
  <c r="H45" i="5"/>
  <c r="I45" i="5" s="1"/>
  <c r="H44" i="5"/>
  <c r="I44" i="5" s="1"/>
  <c r="H43" i="5"/>
  <c r="I43" i="5" s="1"/>
  <c r="H42" i="5"/>
  <c r="I42" i="5" s="1"/>
  <c r="H41" i="5"/>
  <c r="I41" i="5" s="1"/>
  <c r="H40" i="5"/>
  <c r="I40" i="5" s="1"/>
  <c r="H39" i="5"/>
  <c r="I39" i="5" s="1"/>
  <c r="H38" i="5"/>
  <c r="I38" i="5" s="1"/>
  <c r="H37" i="5"/>
  <c r="I37" i="5" s="1"/>
  <c r="H36" i="5"/>
  <c r="I36" i="5" s="1"/>
  <c r="H35" i="5"/>
  <c r="I35" i="5" s="1"/>
  <c r="H34" i="5"/>
  <c r="I34" i="5" s="1"/>
  <c r="H33" i="5"/>
  <c r="I33" i="5" s="1"/>
  <c r="H32" i="5"/>
  <c r="I32" i="5" s="1"/>
  <c r="H31" i="5"/>
  <c r="I31" i="5" s="1"/>
  <c r="H30" i="5"/>
  <c r="I30" i="5" s="1"/>
  <c r="H29" i="5"/>
  <c r="I29" i="5" s="1"/>
  <c r="H28" i="5"/>
  <c r="I28" i="5" s="1"/>
  <c r="H27" i="5"/>
  <c r="I27" i="5" s="1"/>
  <c r="H26" i="5"/>
  <c r="I26" i="5" s="1"/>
  <c r="H25" i="5"/>
  <c r="I25" i="5" s="1"/>
  <c r="H24" i="5"/>
  <c r="I24" i="5" s="1"/>
  <c r="H23" i="5"/>
  <c r="I23" i="5" s="1"/>
  <c r="H22" i="5"/>
  <c r="I22" i="5" s="1"/>
  <c r="H21" i="5"/>
  <c r="I21" i="5" s="1"/>
  <c r="H20" i="5"/>
  <c r="I20" i="5" s="1"/>
  <c r="H19" i="5"/>
  <c r="I19" i="5" s="1"/>
  <c r="H18" i="5"/>
  <c r="I18" i="5" s="1"/>
  <c r="H9" i="5"/>
  <c r="I9" i="5" s="1"/>
  <c r="H8" i="5"/>
  <c r="I8" i="5" s="1"/>
  <c r="H7" i="5"/>
  <c r="I7" i="5" s="1"/>
  <c r="H6" i="5"/>
  <c r="I6" i="5" s="1"/>
  <c r="H5" i="5"/>
  <c r="I5" i="5" s="1"/>
  <c r="H4" i="5"/>
  <c r="I4" i="5" s="1"/>
  <c r="H2" i="5"/>
  <c r="H3045" i="18"/>
  <c r="I3045" i="18" s="1"/>
  <c r="H3044" i="18"/>
  <c r="I3044" i="18" s="1"/>
  <c r="H3043" i="18"/>
  <c r="I3043" i="18" s="1"/>
  <c r="H3042" i="18"/>
  <c r="I3042" i="18" s="1"/>
  <c r="H3041" i="18"/>
  <c r="I3041" i="18" s="1"/>
  <c r="H3040" i="18"/>
  <c r="I3040" i="18" s="1"/>
  <c r="H3039" i="18"/>
  <c r="I3039" i="18" s="1"/>
  <c r="H3038" i="18"/>
  <c r="I3038" i="18" s="1"/>
  <c r="H3037" i="18"/>
  <c r="I3037" i="18" s="1"/>
  <c r="H3036" i="18"/>
  <c r="I3036" i="18" s="1"/>
  <c r="H3035" i="18"/>
  <c r="I3035" i="18" s="1"/>
  <c r="H3034" i="18"/>
  <c r="I3034" i="18" s="1"/>
  <c r="H3033" i="18"/>
  <c r="I3033" i="18" s="1"/>
  <c r="H3032" i="18"/>
  <c r="I3032" i="18" s="1"/>
  <c r="H3031" i="18"/>
  <c r="I3031" i="18" s="1"/>
  <c r="H3030" i="18"/>
  <c r="I3030" i="18" s="1"/>
  <c r="H3029" i="18"/>
  <c r="I3029" i="18" s="1"/>
  <c r="H3028" i="18"/>
  <c r="I3028" i="18" s="1"/>
  <c r="H3027" i="18"/>
  <c r="I3027" i="18" s="1"/>
  <c r="H3026" i="18"/>
  <c r="I3026" i="18" s="1"/>
  <c r="H3025" i="18"/>
  <c r="I3025" i="18" s="1"/>
  <c r="H3024" i="18"/>
  <c r="I3024" i="18" s="1"/>
  <c r="H3023" i="18"/>
  <c r="I3023" i="18" s="1"/>
  <c r="H3022" i="18"/>
  <c r="I3022" i="18" s="1"/>
  <c r="H3021" i="18"/>
  <c r="I3021" i="18" s="1"/>
  <c r="H3020" i="18"/>
  <c r="I3020" i="18" s="1"/>
  <c r="H3019" i="18"/>
  <c r="I3019" i="18" s="1"/>
  <c r="H3018" i="18"/>
  <c r="I3018" i="18" s="1"/>
  <c r="H3017" i="18"/>
  <c r="I3017" i="18" s="1"/>
  <c r="H3016" i="18"/>
  <c r="I3016" i="18" s="1"/>
  <c r="H3015" i="18"/>
  <c r="I3015" i="18" s="1"/>
  <c r="H3014" i="18"/>
  <c r="I3014" i="18" s="1"/>
  <c r="H3013" i="18"/>
  <c r="I3013" i="18" s="1"/>
  <c r="H3012" i="18"/>
  <c r="I3012" i="18" s="1"/>
  <c r="H3011" i="18"/>
  <c r="I3011" i="18" s="1"/>
  <c r="H3010" i="18"/>
  <c r="I3010" i="18" s="1"/>
  <c r="H3009" i="18"/>
  <c r="I3009" i="18" s="1"/>
  <c r="H3008" i="18"/>
  <c r="I3008" i="18" s="1"/>
  <c r="H3007" i="18"/>
  <c r="I3007" i="18" s="1"/>
  <c r="H3006" i="18"/>
  <c r="I3006" i="18" s="1"/>
  <c r="H3005" i="18"/>
  <c r="I3005" i="18" s="1"/>
  <c r="H3004" i="18"/>
  <c r="I3004" i="18" s="1"/>
  <c r="H3003" i="18"/>
  <c r="I3003" i="18" s="1"/>
  <c r="H3002" i="18"/>
  <c r="I3002" i="18" s="1"/>
  <c r="H3001" i="18"/>
  <c r="I3001" i="18" s="1"/>
  <c r="H3000" i="18"/>
  <c r="I3000" i="18" s="1"/>
  <c r="H2999" i="18"/>
  <c r="I2999" i="18" s="1"/>
  <c r="H2998" i="18"/>
  <c r="I2998" i="18" s="1"/>
  <c r="H2997" i="18"/>
  <c r="I2997" i="18" s="1"/>
  <c r="H2996" i="18"/>
  <c r="I2996" i="18" s="1"/>
  <c r="H2995" i="18"/>
  <c r="I2995" i="18" s="1"/>
  <c r="H2994" i="18"/>
  <c r="I2994" i="18" s="1"/>
  <c r="H2993" i="18"/>
  <c r="I2993" i="18" s="1"/>
  <c r="H2992" i="18"/>
  <c r="I2992" i="18" s="1"/>
  <c r="H2991" i="18"/>
  <c r="I2991" i="18" s="1"/>
  <c r="H2990" i="18"/>
  <c r="I2990" i="18" s="1"/>
  <c r="H2989" i="18"/>
  <c r="I2989" i="18" s="1"/>
  <c r="H2988" i="18"/>
  <c r="I2988" i="18" s="1"/>
  <c r="H2987" i="18"/>
  <c r="I2987" i="18" s="1"/>
  <c r="H2986" i="18"/>
  <c r="I2986" i="18" s="1"/>
  <c r="H2985" i="18"/>
  <c r="I2985" i="18" s="1"/>
  <c r="H2984" i="18"/>
  <c r="I2984" i="18" s="1"/>
  <c r="H2983" i="18"/>
  <c r="I2983" i="18" s="1"/>
  <c r="H2982" i="18"/>
  <c r="I2982" i="18" s="1"/>
  <c r="H2981" i="18"/>
  <c r="I2981" i="18" s="1"/>
  <c r="H2980" i="18"/>
  <c r="I2980" i="18" s="1"/>
  <c r="H2979" i="18"/>
  <c r="I2979" i="18" s="1"/>
  <c r="H2978" i="18"/>
  <c r="I2978" i="18" s="1"/>
  <c r="H2977" i="18"/>
  <c r="I2977" i="18" s="1"/>
  <c r="H2976" i="18"/>
  <c r="I2976" i="18" s="1"/>
  <c r="H2975" i="18"/>
  <c r="I2975" i="18" s="1"/>
  <c r="H2974" i="18"/>
  <c r="I2974" i="18" s="1"/>
  <c r="H2973" i="18"/>
  <c r="I2973" i="18" s="1"/>
  <c r="H2972" i="18"/>
  <c r="I2972" i="18" s="1"/>
  <c r="H2971" i="18"/>
  <c r="I2971" i="18" s="1"/>
  <c r="H2970" i="18"/>
  <c r="I2970" i="18" s="1"/>
  <c r="H2969" i="18"/>
  <c r="I2969" i="18" s="1"/>
  <c r="H2968" i="18"/>
  <c r="I2968" i="18" s="1"/>
  <c r="H2967" i="18"/>
  <c r="I2967" i="18" s="1"/>
  <c r="H2966" i="18"/>
  <c r="I2966" i="18" s="1"/>
  <c r="H2965" i="18"/>
  <c r="I2965" i="18" s="1"/>
  <c r="H2964" i="18"/>
  <c r="I2964" i="18" s="1"/>
  <c r="H2963" i="18"/>
  <c r="I2963" i="18" s="1"/>
  <c r="H2962" i="18"/>
  <c r="I2962" i="18" s="1"/>
  <c r="H2961" i="18"/>
  <c r="I2961" i="18" s="1"/>
  <c r="H2960" i="18"/>
  <c r="I2960" i="18" s="1"/>
  <c r="H2959" i="18"/>
  <c r="I2959" i="18" s="1"/>
  <c r="H2958" i="18"/>
  <c r="I2958" i="18" s="1"/>
  <c r="H2957" i="18"/>
  <c r="I2957" i="18" s="1"/>
  <c r="H2956" i="18"/>
  <c r="I2956" i="18" s="1"/>
  <c r="H2955" i="18"/>
  <c r="I2955" i="18" s="1"/>
  <c r="H2954" i="18"/>
  <c r="I2954" i="18" s="1"/>
  <c r="H2953" i="18"/>
  <c r="I2953" i="18" s="1"/>
  <c r="H2952" i="18"/>
  <c r="I2952" i="18" s="1"/>
  <c r="H2951" i="18"/>
  <c r="I2951" i="18" s="1"/>
  <c r="H2950" i="18"/>
  <c r="I2950" i="18" s="1"/>
  <c r="H2949" i="18"/>
  <c r="I2949" i="18" s="1"/>
  <c r="H2948" i="18"/>
  <c r="I2948" i="18" s="1"/>
  <c r="H2947" i="18"/>
  <c r="I2947" i="18" s="1"/>
  <c r="H2946" i="18"/>
  <c r="I2946" i="18" s="1"/>
  <c r="H2945" i="18"/>
  <c r="I2945" i="18" s="1"/>
  <c r="H2944" i="18"/>
  <c r="I2944" i="18" s="1"/>
  <c r="H2943" i="18"/>
  <c r="I2943" i="18" s="1"/>
  <c r="H2942" i="18"/>
  <c r="I2942" i="18" s="1"/>
  <c r="H2941" i="18"/>
  <c r="I2941" i="18" s="1"/>
  <c r="H2940" i="18"/>
  <c r="I2940" i="18" s="1"/>
  <c r="H2939" i="18"/>
  <c r="I2939" i="18" s="1"/>
  <c r="H2938" i="18"/>
  <c r="I2938" i="18" s="1"/>
  <c r="H2937" i="18"/>
  <c r="I2937" i="18" s="1"/>
  <c r="H2936" i="18"/>
  <c r="I2936" i="18" s="1"/>
  <c r="H2935" i="18"/>
  <c r="I2935" i="18" s="1"/>
  <c r="H2934" i="18"/>
  <c r="I2934" i="18" s="1"/>
  <c r="H2933" i="18"/>
  <c r="I2933" i="18" s="1"/>
  <c r="H2932" i="18"/>
  <c r="I2932" i="18" s="1"/>
  <c r="H2931" i="18"/>
  <c r="I2931" i="18" s="1"/>
  <c r="H2930" i="18"/>
  <c r="I2930" i="18" s="1"/>
  <c r="H2929" i="18"/>
  <c r="I2929" i="18" s="1"/>
  <c r="H2928" i="18"/>
  <c r="I2928" i="18" s="1"/>
  <c r="H2927" i="18"/>
  <c r="I2927" i="18" s="1"/>
  <c r="H2926" i="18"/>
  <c r="I2926" i="18" s="1"/>
  <c r="H2925" i="18"/>
  <c r="I2925" i="18" s="1"/>
  <c r="H2924" i="18"/>
  <c r="I2924" i="18" s="1"/>
  <c r="H2923" i="18"/>
  <c r="I2923" i="18" s="1"/>
  <c r="H2922" i="18"/>
  <c r="I2922" i="18" s="1"/>
  <c r="H2921" i="18"/>
  <c r="I2921" i="18" s="1"/>
  <c r="H2920" i="18"/>
  <c r="I2920" i="18" s="1"/>
  <c r="H2919" i="18"/>
  <c r="I2919" i="18" s="1"/>
  <c r="H2918" i="18"/>
  <c r="I2918" i="18" s="1"/>
  <c r="H2917" i="18"/>
  <c r="I2917" i="18" s="1"/>
  <c r="H2916" i="18"/>
  <c r="I2916" i="18" s="1"/>
  <c r="H2915" i="18"/>
  <c r="I2915" i="18" s="1"/>
  <c r="H2914" i="18"/>
  <c r="I2914" i="18" s="1"/>
  <c r="H2913" i="18"/>
  <c r="I2913" i="18" s="1"/>
  <c r="H2912" i="18"/>
  <c r="I2912" i="18" s="1"/>
  <c r="H2911" i="18"/>
  <c r="I2911" i="18" s="1"/>
  <c r="H2910" i="18"/>
  <c r="I2910" i="18" s="1"/>
  <c r="H2909" i="18"/>
  <c r="I2909" i="18" s="1"/>
  <c r="H2908" i="18"/>
  <c r="I2908" i="18" s="1"/>
  <c r="H2907" i="18"/>
  <c r="I2907" i="18" s="1"/>
  <c r="H2906" i="18"/>
  <c r="I2906" i="18" s="1"/>
  <c r="H2905" i="18"/>
  <c r="I2905" i="18" s="1"/>
  <c r="H2904" i="18"/>
  <c r="I2904" i="18" s="1"/>
  <c r="H2903" i="18"/>
  <c r="I2903" i="18" s="1"/>
  <c r="H2902" i="18"/>
  <c r="I2902" i="18" s="1"/>
  <c r="H2901" i="18"/>
  <c r="I2901" i="18" s="1"/>
  <c r="H2900" i="18"/>
  <c r="I2900" i="18" s="1"/>
  <c r="H2899" i="18"/>
  <c r="I2899" i="18" s="1"/>
  <c r="H2898" i="18"/>
  <c r="I2898" i="18" s="1"/>
  <c r="H2897" i="18"/>
  <c r="I2897" i="18" s="1"/>
  <c r="H2896" i="18"/>
  <c r="I2896" i="18" s="1"/>
  <c r="H2895" i="18"/>
  <c r="I2895" i="18" s="1"/>
  <c r="H2894" i="18"/>
  <c r="I2894" i="18" s="1"/>
  <c r="H2893" i="18"/>
  <c r="I2893" i="18" s="1"/>
  <c r="H2892" i="18"/>
  <c r="I2892" i="18" s="1"/>
  <c r="H2891" i="18"/>
  <c r="I2891" i="18" s="1"/>
  <c r="H2890" i="18"/>
  <c r="I2890" i="18" s="1"/>
  <c r="H2889" i="18"/>
  <c r="I2889" i="18" s="1"/>
  <c r="H2888" i="18"/>
  <c r="I2888" i="18" s="1"/>
  <c r="H2887" i="18"/>
  <c r="I2887" i="18" s="1"/>
  <c r="H2886" i="18"/>
  <c r="I2886" i="18" s="1"/>
  <c r="H2885" i="18"/>
  <c r="I2885" i="18" s="1"/>
  <c r="H2884" i="18"/>
  <c r="I2884" i="18" s="1"/>
  <c r="H2883" i="18"/>
  <c r="I2883" i="18" s="1"/>
  <c r="H2882" i="18"/>
  <c r="I2882" i="18" s="1"/>
  <c r="H2881" i="18"/>
  <c r="I2881" i="18" s="1"/>
  <c r="H2880" i="18"/>
  <c r="I2880" i="18" s="1"/>
  <c r="H2879" i="18"/>
  <c r="I2879" i="18" s="1"/>
  <c r="H2878" i="18"/>
  <c r="I2878" i="18" s="1"/>
  <c r="H2877" i="18"/>
  <c r="I2877" i="18" s="1"/>
  <c r="H2876" i="18"/>
  <c r="I2876" i="18" s="1"/>
  <c r="H2875" i="18"/>
  <c r="I2875" i="18" s="1"/>
  <c r="H2874" i="18"/>
  <c r="I2874" i="18" s="1"/>
  <c r="H2873" i="18"/>
  <c r="I2873" i="18" s="1"/>
  <c r="H2872" i="18"/>
  <c r="I2872" i="18" s="1"/>
  <c r="H2871" i="18"/>
  <c r="I2871" i="18" s="1"/>
  <c r="H2870" i="18"/>
  <c r="I2870" i="18" s="1"/>
  <c r="H2869" i="18"/>
  <c r="I2869" i="18" s="1"/>
  <c r="H2868" i="18"/>
  <c r="I2868" i="18" s="1"/>
  <c r="H2867" i="18"/>
  <c r="I2867" i="18" s="1"/>
  <c r="H2866" i="18"/>
  <c r="I2866" i="18" s="1"/>
  <c r="H2865" i="18"/>
  <c r="I2865" i="18" s="1"/>
  <c r="H2864" i="18"/>
  <c r="I2864" i="18" s="1"/>
  <c r="H2863" i="18"/>
  <c r="I2863" i="18" s="1"/>
  <c r="H2862" i="18"/>
  <c r="I2862" i="18" s="1"/>
  <c r="H2861" i="18"/>
  <c r="I2861" i="18" s="1"/>
  <c r="H2860" i="18"/>
  <c r="I2860" i="18" s="1"/>
  <c r="H2859" i="18"/>
  <c r="I2859" i="18" s="1"/>
  <c r="H2858" i="18"/>
  <c r="I2858" i="18" s="1"/>
  <c r="H2857" i="18"/>
  <c r="I2857" i="18" s="1"/>
  <c r="H2856" i="18"/>
  <c r="I2856" i="18" s="1"/>
  <c r="H2855" i="18"/>
  <c r="I2855" i="18" s="1"/>
  <c r="H2854" i="18"/>
  <c r="I2854" i="18" s="1"/>
  <c r="H2853" i="18"/>
  <c r="I2853" i="18" s="1"/>
  <c r="H2852" i="18"/>
  <c r="I2852" i="18" s="1"/>
  <c r="H2851" i="18"/>
  <c r="I2851" i="18" s="1"/>
  <c r="H2850" i="18"/>
  <c r="I2850" i="18" s="1"/>
  <c r="H2849" i="18"/>
  <c r="I2849" i="18" s="1"/>
  <c r="H2848" i="18"/>
  <c r="I2848" i="18" s="1"/>
  <c r="H2847" i="18"/>
  <c r="I2847" i="18" s="1"/>
  <c r="H2846" i="18"/>
  <c r="I2846" i="18" s="1"/>
  <c r="H2845" i="18"/>
  <c r="I2845" i="18" s="1"/>
  <c r="H2844" i="18"/>
  <c r="I2844" i="18" s="1"/>
  <c r="H2843" i="18"/>
  <c r="I2843" i="18" s="1"/>
  <c r="H2842" i="18"/>
  <c r="I2842" i="18" s="1"/>
  <c r="H2841" i="18"/>
  <c r="I2841" i="18" s="1"/>
  <c r="H2840" i="18"/>
  <c r="I2840" i="18" s="1"/>
  <c r="H2839" i="18"/>
  <c r="I2839" i="18" s="1"/>
  <c r="H2838" i="18"/>
  <c r="I2838" i="18" s="1"/>
  <c r="H2837" i="18"/>
  <c r="I2837" i="18" s="1"/>
  <c r="H2836" i="18"/>
  <c r="I2836" i="18" s="1"/>
  <c r="H2835" i="18"/>
  <c r="I2835" i="18" s="1"/>
  <c r="H2834" i="18"/>
  <c r="I2834" i="18" s="1"/>
  <c r="H2833" i="18"/>
  <c r="I2833" i="18" s="1"/>
  <c r="H2832" i="18"/>
  <c r="I2832" i="18" s="1"/>
  <c r="H2831" i="18"/>
  <c r="I2831" i="18" s="1"/>
  <c r="H2830" i="18"/>
  <c r="I2830" i="18" s="1"/>
  <c r="H2829" i="18"/>
  <c r="I2829" i="18" s="1"/>
  <c r="H2828" i="18"/>
  <c r="I2828" i="18" s="1"/>
  <c r="H2827" i="18"/>
  <c r="I2827" i="18" s="1"/>
  <c r="H2826" i="18"/>
  <c r="I2826" i="18" s="1"/>
  <c r="H2825" i="18"/>
  <c r="I2825" i="18" s="1"/>
  <c r="H2824" i="18"/>
  <c r="I2824" i="18" s="1"/>
  <c r="H2823" i="18"/>
  <c r="I2823" i="18" s="1"/>
  <c r="H2822" i="18"/>
  <c r="I2822" i="18" s="1"/>
  <c r="H2821" i="18"/>
  <c r="I2821" i="18" s="1"/>
  <c r="H2820" i="18"/>
  <c r="I2820" i="18" s="1"/>
  <c r="H2819" i="18"/>
  <c r="I2819" i="18" s="1"/>
  <c r="H2818" i="18"/>
  <c r="I2818" i="18" s="1"/>
  <c r="H2817" i="18"/>
  <c r="I2817" i="18" s="1"/>
  <c r="H2816" i="18"/>
  <c r="I2816" i="18" s="1"/>
  <c r="H2815" i="18"/>
  <c r="I2815" i="18" s="1"/>
  <c r="H2814" i="18"/>
  <c r="I2814" i="18" s="1"/>
  <c r="H2813" i="18"/>
  <c r="I2813" i="18" s="1"/>
  <c r="H2812" i="18"/>
  <c r="I2812" i="18" s="1"/>
  <c r="H2811" i="18"/>
  <c r="I2811" i="18" s="1"/>
  <c r="H2810" i="18"/>
  <c r="I2810" i="18" s="1"/>
  <c r="H2809" i="18"/>
  <c r="I2809" i="18" s="1"/>
  <c r="H2808" i="18"/>
  <c r="I2808" i="18" s="1"/>
  <c r="H2807" i="18"/>
  <c r="I2807" i="18" s="1"/>
  <c r="H2806" i="18"/>
  <c r="I2806" i="18" s="1"/>
  <c r="H2805" i="18"/>
  <c r="I2805" i="18" s="1"/>
  <c r="H2804" i="18"/>
  <c r="I2804" i="18" s="1"/>
  <c r="H2803" i="18"/>
  <c r="I2803" i="18" s="1"/>
  <c r="H2802" i="18"/>
  <c r="I2802" i="18" s="1"/>
  <c r="H2801" i="18"/>
  <c r="I2801" i="18" s="1"/>
  <c r="H2800" i="18"/>
  <c r="I2800" i="18" s="1"/>
  <c r="H2799" i="18"/>
  <c r="I2799" i="18" s="1"/>
  <c r="H2798" i="18"/>
  <c r="I2798" i="18" s="1"/>
  <c r="H2797" i="18"/>
  <c r="I2797" i="18" s="1"/>
  <c r="H2796" i="18"/>
  <c r="I2796" i="18" s="1"/>
  <c r="H2795" i="18"/>
  <c r="I2795" i="18" s="1"/>
  <c r="H2794" i="18"/>
  <c r="I2794" i="18" s="1"/>
  <c r="H2793" i="18"/>
  <c r="I2793" i="18" s="1"/>
  <c r="H2792" i="18"/>
  <c r="I2792" i="18" s="1"/>
  <c r="H2791" i="18"/>
  <c r="I2791" i="18" s="1"/>
  <c r="H2790" i="18"/>
  <c r="I2790" i="18" s="1"/>
  <c r="H2789" i="18"/>
  <c r="I2789" i="18" s="1"/>
  <c r="H2788" i="18"/>
  <c r="I2788" i="18" s="1"/>
  <c r="H2787" i="18"/>
  <c r="I2787" i="18" s="1"/>
  <c r="H2786" i="18"/>
  <c r="I2786" i="18" s="1"/>
  <c r="H2785" i="18"/>
  <c r="I2785" i="18" s="1"/>
  <c r="H2784" i="18"/>
  <c r="I2784" i="18" s="1"/>
  <c r="H2783" i="18"/>
  <c r="I2783" i="18" s="1"/>
  <c r="H2782" i="18"/>
  <c r="I2782" i="18" s="1"/>
  <c r="H2781" i="18"/>
  <c r="I2781" i="18" s="1"/>
  <c r="H2780" i="18"/>
  <c r="I2780" i="18" s="1"/>
  <c r="H2779" i="18"/>
  <c r="I2779" i="18" s="1"/>
  <c r="H2778" i="18"/>
  <c r="I2778" i="18" s="1"/>
  <c r="H2777" i="18"/>
  <c r="I2777" i="18" s="1"/>
  <c r="H2776" i="18"/>
  <c r="I2776" i="18" s="1"/>
  <c r="H2775" i="18"/>
  <c r="I2775" i="18" s="1"/>
  <c r="H2774" i="18"/>
  <c r="I2774" i="18" s="1"/>
  <c r="H2773" i="18"/>
  <c r="I2773" i="18" s="1"/>
  <c r="H2772" i="18"/>
  <c r="I2772" i="18" s="1"/>
  <c r="H2771" i="18"/>
  <c r="I2771" i="18" s="1"/>
  <c r="H2770" i="18"/>
  <c r="I2770" i="18" s="1"/>
  <c r="H2769" i="18"/>
  <c r="I2769" i="18" s="1"/>
  <c r="H2768" i="18"/>
  <c r="I2768" i="18" s="1"/>
  <c r="H2767" i="18"/>
  <c r="I2767" i="18" s="1"/>
  <c r="H2766" i="18"/>
  <c r="I2766" i="18" s="1"/>
  <c r="H2765" i="18"/>
  <c r="I2765" i="18" s="1"/>
  <c r="H2764" i="18"/>
  <c r="I2764" i="18" s="1"/>
  <c r="H2763" i="18"/>
  <c r="I2763" i="18" s="1"/>
  <c r="H2762" i="18"/>
  <c r="I2762" i="18" s="1"/>
  <c r="H2761" i="18"/>
  <c r="I2761" i="18" s="1"/>
  <c r="H2760" i="18"/>
  <c r="I2760" i="18" s="1"/>
  <c r="H2759" i="18"/>
  <c r="I2759" i="18" s="1"/>
  <c r="H2758" i="18"/>
  <c r="I2758" i="18" s="1"/>
  <c r="H2757" i="18"/>
  <c r="I2757" i="18" s="1"/>
  <c r="H2756" i="18"/>
  <c r="I2756" i="18" s="1"/>
  <c r="H2755" i="18"/>
  <c r="I2755" i="18" s="1"/>
  <c r="H2754" i="18"/>
  <c r="I2754" i="18" s="1"/>
  <c r="H2753" i="18"/>
  <c r="I2753" i="18" s="1"/>
  <c r="H2752" i="18"/>
  <c r="I2752" i="18" s="1"/>
  <c r="H2751" i="18"/>
  <c r="I2751" i="18" s="1"/>
  <c r="H2750" i="18"/>
  <c r="I2750" i="18" s="1"/>
  <c r="H2749" i="18"/>
  <c r="I2749" i="18" s="1"/>
  <c r="H2748" i="18"/>
  <c r="I2748" i="18" s="1"/>
  <c r="H2747" i="18"/>
  <c r="I2747" i="18" s="1"/>
  <c r="H2746" i="18"/>
  <c r="I2746" i="18" s="1"/>
  <c r="H2745" i="18"/>
  <c r="I2745" i="18" s="1"/>
  <c r="H2744" i="18"/>
  <c r="I2744" i="18" s="1"/>
  <c r="H2743" i="18"/>
  <c r="I2743" i="18" s="1"/>
  <c r="H2742" i="18"/>
  <c r="I2742" i="18" s="1"/>
  <c r="H2741" i="18"/>
  <c r="I2741" i="18" s="1"/>
  <c r="H2740" i="18"/>
  <c r="I2740" i="18" s="1"/>
  <c r="H2739" i="18"/>
  <c r="I2739" i="18" s="1"/>
  <c r="H2738" i="18"/>
  <c r="I2738" i="18" s="1"/>
  <c r="H2737" i="18"/>
  <c r="I2737" i="18" s="1"/>
  <c r="H2736" i="18"/>
  <c r="I2736" i="18" s="1"/>
  <c r="H2735" i="18"/>
  <c r="I2735" i="18" s="1"/>
  <c r="H2734" i="18"/>
  <c r="I2734" i="18" s="1"/>
  <c r="H2733" i="18"/>
  <c r="I2733" i="18" s="1"/>
  <c r="H2732" i="18"/>
  <c r="I2732" i="18" s="1"/>
  <c r="H2731" i="18"/>
  <c r="I2731" i="18" s="1"/>
  <c r="H2730" i="18"/>
  <c r="I2730" i="18" s="1"/>
  <c r="H2729" i="18"/>
  <c r="I2729" i="18" s="1"/>
  <c r="H2728" i="18"/>
  <c r="I2728" i="18" s="1"/>
  <c r="H2727" i="18"/>
  <c r="I2727" i="18" s="1"/>
  <c r="H2726" i="18"/>
  <c r="I2726" i="18" s="1"/>
  <c r="H2725" i="18"/>
  <c r="I2725" i="18" s="1"/>
  <c r="H2724" i="18"/>
  <c r="I2724" i="18" s="1"/>
  <c r="H2723" i="18"/>
  <c r="I2723" i="18" s="1"/>
  <c r="H2722" i="18"/>
  <c r="I2722" i="18" s="1"/>
  <c r="H2721" i="18"/>
  <c r="I2721" i="18" s="1"/>
  <c r="H2720" i="18"/>
  <c r="I2720" i="18" s="1"/>
  <c r="H2719" i="18"/>
  <c r="I2719" i="18" s="1"/>
  <c r="H2718" i="18"/>
  <c r="I2718" i="18" s="1"/>
  <c r="H2717" i="18"/>
  <c r="I2717" i="18" s="1"/>
  <c r="H2716" i="18"/>
  <c r="I2716" i="18" s="1"/>
  <c r="H2715" i="18"/>
  <c r="I2715" i="18" s="1"/>
  <c r="H2714" i="18"/>
  <c r="I2714" i="18" s="1"/>
  <c r="H2713" i="18"/>
  <c r="I2713" i="18" s="1"/>
  <c r="H2712" i="18"/>
  <c r="I2712" i="18" s="1"/>
  <c r="H2711" i="18"/>
  <c r="I2711" i="18" s="1"/>
  <c r="H2710" i="18"/>
  <c r="I2710" i="18" s="1"/>
  <c r="H2709" i="18"/>
  <c r="I2709" i="18" s="1"/>
  <c r="H2708" i="18"/>
  <c r="I2708" i="18" s="1"/>
  <c r="H2707" i="18"/>
  <c r="I2707" i="18" s="1"/>
  <c r="H2706" i="18"/>
  <c r="I2706" i="18" s="1"/>
  <c r="H2705" i="18"/>
  <c r="I2705" i="18" s="1"/>
  <c r="H2704" i="18"/>
  <c r="I2704" i="18" s="1"/>
  <c r="H2703" i="18"/>
  <c r="I2703" i="18" s="1"/>
  <c r="H2702" i="18"/>
  <c r="I2702" i="18" s="1"/>
  <c r="H2701" i="18"/>
  <c r="I2701" i="18" s="1"/>
  <c r="H2700" i="18"/>
  <c r="I2700" i="18" s="1"/>
  <c r="H2699" i="18"/>
  <c r="I2699" i="18" s="1"/>
  <c r="H2698" i="18"/>
  <c r="I2698" i="18" s="1"/>
  <c r="H2697" i="18"/>
  <c r="I2697" i="18" s="1"/>
  <c r="H2696" i="18"/>
  <c r="I2696" i="18" s="1"/>
  <c r="H2695" i="18"/>
  <c r="I2695" i="18" s="1"/>
  <c r="H2694" i="18"/>
  <c r="I2694" i="18" s="1"/>
  <c r="H2693" i="18"/>
  <c r="I2693" i="18" s="1"/>
  <c r="H2692" i="18"/>
  <c r="I2692" i="18" s="1"/>
  <c r="H2691" i="18"/>
  <c r="I2691" i="18" s="1"/>
  <c r="H2690" i="18"/>
  <c r="I2690" i="18" s="1"/>
  <c r="H2689" i="18"/>
  <c r="I2689" i="18" s="1"/>
  <c r="H2688" i="18"/>
  <c r="I2688" i="18" s="1"/>
  <c r="H2687" i="18"/>
  <c r="I2687" i="18" s="1"/>
  <c r="H2686" i="18"/>
  <c r="I2686" i="18" s="1"/>
  <c r="H2685" i="18"/>
  <c r="I2685" i="18" s="1"/>
  <c r="H2684" i="18"/>
  <c r="I2684" i="18" s="1"/>
  <c r="H2683" i="18"/>
  <c r="I2683" i="18" s="1"/>
  <c r="H2682" i="18"/>
  <c r="I2682" i="18" s="1"/>
  <c r="H2681" i="18"/>
  <c r="I2681" i="18" s="1"/>
  <c r="H2680" i="18"/>
  <c r="I2680" i="18" s="1"/>
  <c r="H2679" i="18"/>
  <c r="I2679" i="18" s="1"/>
  <c r="H2678" i="18"/>
  <c r="I2678" i="18" s="1"/>
  <c r="H2677" i="18"/>
  <c r="I2677" i="18" s="1"/>
  <c r="H2676" i="18"/>
  <c r="I2676" i="18" s="1"/>
  <c r="H2675" i="18"/>
  <c r="I2675" i="18" s="1"/>
  <c r="H2674" i="18"/>
  <c r="I2674" i="18" s="1"/>
  <c r="H2673" i="18"/>
  <c r="I2673" i="18" s="1"/>
  <c r="H2672" i="18"/>
  <c r="I2672" i="18" s="1"/>
  <c r="H2671" i="18"/>
  <c r="I2671" i="18" s="1"/>
  <c r="H2670" i="18"/>
  <c r="I2670" i="18" s="1"/>
  <c r="H2669" i="18"/>
  <c r="I2669" i="18" s="1"/>
  <c r="H2668" i="18"/>
  <c r="I2668" i="18" s="1"/>
  <c r="H2667" i="18"/>
  <c r="I2667" i="18" s="1"/>
  <c r="H2666" i="18"/>
  <c r="I2666" i="18" s="1"/>
  <c r="H2665" i="18"/>
  <c r="I2665" i="18" s="1"/>
  <c r="H2664" i="18"/>
  <c r="I2664" i="18" s="1"/>
  <c r="H2663" i="18"/>
  <c r="I2663" i="18" s="1"/>
  <c r="H2662" i="18"/>
  <c r="I2662" i="18" s="1"/>
  <c r="H2661" i="18"/>
  <c r="I2661" i="18" s="1"/>
  <c r="H2660" i="18"/>
  <c r="I2660" i="18" s="1"/>
  <c r="H2659" i="18"/>
  <c r="I2659" i="18" s="1"/>
  <c r="H2658" i="18"/>
  <c r="I2658" i="18" s="1"/>
  <c r="H2657" i="18"/>
  <c r="I2657" i="18" s="1"/>
  <c r="H2656" i="18"/>
  <c r="I2656" i="18" s="1"/>
  <c r="H2655" i="18"/>
  <c r="I2655" i="18" s="1"/>
  <c r="H2654" i="18"/>
  <c r="I2654" i="18" s="1"/>
  <c r="H2653" i="18"/>
  <c r="I2653" i="18" s="1"/>
  <c r="H2652" i="18"/>
  <c r="I2652" i="18" s="1"/>
  <c r="H2651" i="18"/>
  <c r="I2651" i="18" s="1"/>
  <c r="H2650" i="18"/>
  <c r="I2650" i="18" s="1"/>
  <c r="H2649" i="18"/>
  <c r="I2649" i="18" s="1"/>
  <c r="H2648" i="18"/>
  <c r="I2648" i="18" s="1"/>
  <c r="H2647" i="18"/>
  <c r="I2647" i="18" s="1"/>
  <c r="H2646" i="18"/>
  <c r="I2646" i="18" s="1"/>
  <c r="H2645" i="18"/>
  <c r="I2645" i="18" s="1"/>
  <c r="H2644" i="18"/>
  <c r="I2644" i="18" s="1"/>
  <c r="H2643" i="18"/>
  <c r="I2643" i="18" s="1"/>
  <c r="H2642" i="18"/>
  <c r="I2642" i="18" s="1"/>
  <c r="H2641" i="18"/>
  <c r="I2641" i="18" s="1"/>
  <c r="H2640" i="18"/>
  <c r="I2640" i="18" s="1"/>
  <c r="H2639" i="18"/>
  <c r="I2639" i="18" s="1"/>
  <c r="H2638" i="18"/>
  <c r="I2638" i="18" s="1"/>
  <c r="H2637" i="18"/>
  <c r="I2637" i="18" s="1"/>
  <c r="H2636" i="18"/>
  <c r="I2636" i="18" s="1"/>
  <c r="H2635" i="18"/>
  <c r="I2635" i="18" s="1"/>
  <c r="H2634" i="18"/>
  <c r="I2634" i="18" s="1"/>
  <c r="H2633" i="18"/>
  <c r="I2633" i="18" s="1"/>
  <c r="H2632" i="18"/>
  <c r="I2632" i="18" s="1"/>
  <c r="H2631" i="18"/>
  <c r="I2631" i="18" s="1"/>
  <c r="H2630" i="18"/>
  <c r="I2630" i="18" s="1"/>
  <c r="H2629" i="18"/>
  <c r="I2629" i="18" s="1"/>
  <c r="H2628" i="18"/>
  <c r="I2628" i="18" s="1"/>
  <c r="H2627" i="18"/>
  <c r="I2627" i="18" s="1"/>
  <c r="H2626" i="18"/>
  <c r="I2626" i="18" s="1"/>
  <c r="H2625" i="18"/>
  <c r="I2625" i="18" s="1"/>
  <c r="H2624" i="18"/>
  <c r="I2624" i="18" s="1"/>
  <c r="H2623" i="18"/>
  <c r="I2623" i="18" s="1"/>
  <c r="H2622" i="18"/>
  <c r="I2622" i="18" s="1"/>
  <c r="H2621" i="18"/>
  <c r="I2621" i="18" s="1"/>
  <c r="H2620" i="18"/>
  <c r="I2620" i="18" s="1"/>
  <c r="H2619" i="18"/>
  <c r="I2619" i="18" s="1"/>
  <c r="H2618" i="18"/>
  <c r="I2618" i="18" s="1"/>
  <c r="H2617" i="18"/>
  <c r="I2617" i="18" s="1"/>
  <c r="H2616" i="18"/>
  <c r="I2616" i="18" s="1"/>
  <c r="H2615" i="18"/>
  <c r="I2615" i="18" s="1"/>
  <c r="H2614" i="18"/>
  <c r="I2614" i="18" s="1"/>
  <c r="H2613" i="18"/>
  <c r="I2613" i="18" s="1"/>
  <c r="H2612" i="18"/>
  <c r="I2612" i="18" s="1"/>
  <c r="H2611" i="18"/>
  <c r="I2611" i="18" s="1"/>
  <c r="H2610" i="18"/>
  <c r="I2610" i="18" s="1"/>
  <c r="H2609" i="18"/>
  <c r="I2609" i="18" s="1"/>
  <c r="H2608" i="18"/>
  <c r="I2608" i="18" s="1"/>
  <c r="H2607" i="18"/>
  <c r="I2607" i="18" s="1"/>
  <c r="H2606" i="18"/>
  <c r="I2606" i="18" s="1"/>
  <c r="H2605" i="18"/>
  <c r="I2605" i="18" s="1"/>
  <c r="H2604" i="18"/>
  <c r="I2604" i="18" s="1"/>
  <c r="H2603" i="18"/>
  <c r="I2603" i="18" s="1"/>
  <c r="H2602" i="18"/>
  <c r="I2602" i="18" s="1"/>
  <c r="H2601" i="18"/>
  <c r="I2601" i="18" s="1"/>
  <c r="H2600" i="18"/>
  <c r="I2600" i="18" s="1"/>
  <c r="H2599" i="18"/>
  <c r="I2599" i="18" s="1"/>
  <c r="H2598" i="18"/>
  <c r="I2598" i="18" s="1"/>
  <c r="H2597" i="18"/>
  <c r="I2597" i="18" s="1"/>
  <c r="H2596" i="18"/>
  <c r="I2596" i="18" s="1"/>
  <c r="H2595" i="18"/>
  <c r="I2595" i="18" s="1"/>
  <c r="H2594" i="18"/>
  <c r="I2594" i="18" s="1"/>
  <c r="H2593" i="18"/>
  <c r="I2593" i="18" s="1"/>
  <c r="H2592" i="18"/>
  <c r="I2592" i="18" s="1"/>
  <c r="H2591" i="18"/>
  <c r="I2591" i="18" s="1"/>
  <c r="H2590" i="18"/>
  <c r="I2590" i="18" s="1"/>
  <c r="H2589" i="18"/>
  <c r="I2589" i="18" s="1"/>
  <c r="H2588" i="18"/>
  <c r="I2588" i="18" s="1"/>
  <c r="H2587" i="18"/>
  <c r="I2587" i="18" s="1"/>
  <c r="H2586" i="18"/>
  <c r="I2586" i="18" s="1"/>
  <c r="H2585" i="18"/>
  <c r="I2585" i="18" s="1"/>
  <c r="H2584" i="18"/>
  <c r="I2584" i="18" s="1"/>
  <c r="H2583" i="18"/>
  <c r="I2583" i="18" s="1"/>
  <c r="H2582" i="18"/>
  <c r="I2582" i="18" s="1"/>
  <c r="H2581" i="18"/>
  <c r="I2581" i="18" s="1"/>
  <c r="H2580" i="18"/>
  <c r="I2580" i="18" s="1"/>
  <c r="H2579" i="18"/>
  <c r="I2579" i="18" s="1"/>
  <c r="H2578" i="18"/>
  <c r="I2578" i="18" s="1"/>
  <c r="H2577" i="18"/>
  <c r="I2577" i="18" s="1"/>
  <c r="H2576" i="18"/>
  <c r="I2576" i="18" s="1"/>
  <c r="H2575" i="18"/>
  <c r="I2575" i="18" s="1"/>
  <c r="H2574" i="18"/>
  <c r="I2574" i="18" s="1"/>
  <c r="H2573" i="18"/>
  <c r="I2573" i="18" s="1"/>
  <c r="H2572" i="18"/>
  <c r="I2572" i="18" s="1"/>
  <c r="H2571" i="18"/>
  <c r="I2571" i="18" s="1"/>
  <c r="H2570" i="18"/>
  <c r="I2570" i="18" s="1"/>
  <c r="H2569" i="18"/>
  <c r="I2569" i="18" s="1"/>
  <c r="H2568" i="18"/>
  <c r="I2568" i="18" s="1"/>
  <c r="H2567" i="18"/>
  <c r="I2567" i="18" s="1"/>
  <c r="H2566" i="18"/>
  <c r="I2566" i="18" s="1"/>
  <c r="H2565" i="18"/>
  <c r="I2565" i="18" s="1"/>
  <c r="H2564" i="18"/>
  <c r="I2564" i="18" s="1"/>
  <c r="H2563" i="18"/>
  <c r="I2563" i="18" s="1"/>
  <c r="H2562" i="18"/>
  <c r="I2562" i="18" s="1"/>
  <c r="H2561" i="18"/>
  <c r="I2561" i="18" s="1"/>
  <c r="H2560" i="18"/>
  <c r="I2560" i="18" s="1"/>
  <c r="H2559" i="18"/>
  <c r="I2559" i="18" s="1"/>
  <c r="H2558" i="18"/>
  <c r="I2558" i="18" s="1"/>
  <c r="H2557" i="18"/>
  <c r="I2557" i="18" s="1"/>
  <c r="H2556" i="18"/>
  <c r="I2556" i="18" s="1"/>
  <c r="H2555" i="18"/>
  <c r="I2555" i="18" s="1"/>
  <c r="H2554" i="18"/>
  <c r="I2554" i="18" s="1"/>
  <c r="H2553" i="18"/>
  <c r="I2553" i="18" s="1"/>
  <c r="H2552" i="18"/>
  <c r="I2552" i="18" s="1"/>
  <c r="H2551" i="18"/>
  <c r="I2551" i="18" s="1"/>
  <c r="H2550" i="18"/>
  <c r="I2550" i="18" s="1"/>
  <c r="H2549" i="18"/>
  <c r="I2549" i="18" s="1"/>
  <c r="H2548" i="18"/>
  <c r="I2548" i="18" s="1"/>
  <c r="H2547" i="18"/>
  <c r="I2547" i="18" s="1"/>
  <c r="H2546" i="18"/>
  <c r="I2546" i="18" s="1"/>
  <c r="H2545" i="18"/>
  <c r="I2545" i="18" s="1"/>
  <c r="H2544" i="18"/>
  <c r="I2544" i="18" s="1"/>
  <c r="H2543" i="18"/>
  <c r="I2543" i="18" s="1"/>
  <c r="H2542" i="18"/>
  <c r="I2542" i="18" s="1"/>
  <c r="H2541" i="18"/>
  <c r="I2541" i="18" s="1"/>
  <c r="H2540" i="18"/>
  <c r="I2540" i="18" s="1"/>
  <c r="H2539" i="18"/>
  <c r="I2539" i="18" s="1"/>
  <c r="H2538" i="18"/>
  <c r="I2538" i="18" s="1"/>
  <c r="H2537" i="18"/>
  <c r="I2537" i="18" s="1"/>
  <c r="H2536" i="18"/>
  <c r="I2536" i="18" s="1"/>
  <c r="H2535" i="18"/>
  <c r="I2535" i="18" s="1"/>
  <c r="H2534" i="18"/>
  <c r="I2534" i="18" s="1"/>
  <c r="H2533" i="18"/>
  <c r="I2533" i="18" s="1"/>
  <c r="H2532" i="18"/>
  <c r="I2532" i="18" s="1"/>
  <c r="H2531" i="18"/>
  <c r="I2531" i="18" s="1"/>
  <c r="H2530" i="18"/>
  <c r="I2530" i="18" s="1"/>
  <c r="H2529" i="18"/>
  <c r="I2529" i="18" s="1"/>
  <c r="H2528" i="18"/>
  <c r="I2528" i="18" s="1"/>
  <c r="H2527" i="18"/>
  <c r="I2527" i="18" s="1"/>
  <c r="H2526" i="18"/>
  <c r="I2526" i="18" s="1"/>
  <c r="H2525" i="18"/>
  <c r="I2525" i="18" s="1"/>
  <c r="H2524" i="18"/>
  <c r="I2524" i="18" s="1"/>
  <c r="H2523" i="18"/>
  <c r="I2523" i="18" s="1"/>
  <c r="H2522" i="18"/>
  <c r="I2522" i="18" s="1"/>
  <c r="H2521" i="18"/>
  <c r="I2521" i="18" s="1"/>
  <c r="H2520" i="18"/>
  <c r="I2520" i="18" s="1"/>
  <c r="H2519" i="18"/>
  <c r="I2519" i="18" s="1"/>
  <c r="H2518" i="18"/>
  <c r="I2518" i="18" s="1"/>
  <c r="H2517" i="18"/>
  <c r="I2517" i="18" s="1"/>
  <c r="H2516" i="18"/>
  <c r="I2516" i="18" s="1"/>
  <c r="H2515" i="18"/>
  <c r="I2515" i="18" s="1"/>
  <c r="H2514" i="18"/>
  <c r="I2514" i="18" s="1"/>
  <c r="H2513" i="18"/>
  <c r="I2513" i="18" s="1"/>
  <c r="H2512" i="18"/>
  <c r="I2512" i="18" s="1"/>
  <c r="H2511" i="18"/>
  <c r="I2511" i="18" s="1"/>
  <c r="H2510" i="18"/>
  <c r="I2510" i="18" s="1"/>
  <c r="H2509" i="18"/>
  <c r="I2509" i="18" s="1"/>
  <c r="H2508" i="18"/>
  <c r="I2508" i="18" s="1"/>
  <c r="H2507" i="18"/>
  <c r="I2507" i="18" s="1"/>
  <c r="H2506" i="18"/>
  <c r="I2506" i="18" s="1"/>
  <c r="H2505" i="18"/>
  <c r="I2505" i="18" s="1"/>
  <c r="H2504" i="18"/>
  <c r="I2504" i="18" s="1"/>
  <c r="H2503" i="18"/>
  <c r="I2503" i="18" s="1"/>
  <c r="H2502" i="18"/>
  <c r="I2502" i="18" s="1"/>
  <c r="H2501" i="18"/>
  <c r="I2501" i="18" s="1"/>
  <c r="H2500" i="18"/>
  <c r="I2500" i="18" s="1"/>
  <c r="H2499" i="18"/>
  <c r="I2499" i="18" s="1"/>
  <c r="H2498" i="18"/>
  <c r="I2498" i="18" s="1"/>
  <c r="H2497" i="18"/>
  <c r="I2497" i="18" s="1"/>
  <c r="H2496" i="18"/>
  <c r="I2496" i="18" s="1"/>
  <c r="H2495" i="18"/>
  <c r="I2495" i="18" s="1"/>
  <c r="H2494" i="18"/>
  <c r="I2494" i="18" s="1"/>
  <c r="H2493" i="18"/>
  <c r="I2493" i="18" s="1"/>
  <c r="H2492" i="18"/>
  <c r="I2492" i="18" s="1"/>
  <c r="H2491" i="18"/>
  <c r="I2491" i="18" s="1"/>
  <c r="H2490" i="18"/>
  <c r="I2490" i="18" s="1"/>
  <c r="H2489" i="18"/>
  <c r="I2489" i="18" s="1"/>
  <c r="H2488" i="18"/>
  <c r="I2488" i="18" s="1"/>
  <c r="H2487" i="18"/>
  <c r="I2487" i="18" s="1"/>
  <c r="H2486" i="18"/>
  <c r="I2486" i="18" s="1"/>
  <c r="H2485" i="18"/>
  <c r="I2485" i="18" s="1"/>
  <c r="H2484" i="18"/>
  <c r="I2484" i="18" s="1"/>
  <c r="H2483" i="18"/>
  <c r="I2483" i="18" s="1"/>
  <c r="H2482" i="18"/>
  <c r="I2482" i="18" s="1"/>
  <c r="H2481" i="18"/>
  <c r="I2481" i="18" s="1"/>
  <c r="H2480" i="18"/>
  <c r="I2480" i="18" s="1"/>
  <c r="H2479" i="18"/>
  <c r="I2479" i="18" s="1"/>
  <c r="H2478" i="18"/>
  <c r="I2478" i="18" s="1"/>
  <c r="H2477" i="18"/>
  <c r="I2477" i="18" s="1"/>
  <c r="H2476" i="18"/>
  <c r="I2476" i="18" s="1"/>
  <c r="H2475" i="18"/>
  <c r="I2475" i="18" s="1"/>
  <c r="H2474" i="18"/>
  <c r="I2474" i="18" s="1"/>
  <c r="H2473" i="18"/>
  <c r="I2473" i="18" s="1"/>
  <c r="H2472" i="18"/>
  <c r="I2472" i="18" s="1"/>
  <c r="H2471" i="18"/>
  <c r="I2471" i="18" s="1"/>
  <c r="H2470" i="18"/>
  <c r="I2470" i="18" s="1"/>
  <c r="H2469" i="18"/>
  <c r="I2469" i="18" s="1"/>
  <c r="H2468" i="18"/>
  <c r="I2468" i="18" s="1"/>
  <c r="H2467" i="18"/>
  <c r="I2467" i="18" s="1"/>
  <c r="H2466" i="18"/>
  <c r="I2466" i="18" s="1"/>
  <c r="H2465" i="18"/>
  <c r="I2465" i="18" s="1"/>
  <c r="H2464" i="18"/>
  <c r="I2464" i="18" s="1"/>
  <c r="H2463" i="18"/>
  <c r="I2463" i="18" s="1"/>
  <c r="H2462" i="18"/>
  <c r="I2462" i="18" s="1"/>
  <c r="H2461" i="18"/>
  <c r="I2461" i="18" s="1"/>
  <c r="H2460" i="18"/>
  <c r="I2460" i="18" s="1"/>
  <c r="H2459" i="18"/>
  <c r="I2459" i="18" s="1"/>
  <c r="H2458" i="18"/>
  <c r="I2458" i="18" s="1"/>
  <c r="H2457" i="18"/>
  <c r="I2457" i="18" s="1"/>
  <c r="H2456" i="18"/>
  <c r="I2456" i="18" s="1"/>
  <c r="H2455" i="18"/>
  <c r="I2455" i="18" s="1"/>
  <c r="H2454" i="18"/>
  <c r="I2454" i="18" s="1"/>
  <c r="H2453" i="18"/>
  <c r="I2453" i="18" s="1"/>
  <c r="H2452" i="18"/>
  <c r="I2452" i="18" s="1"/>
  <c r="H2451" i="18"/>
  <c r="I2451" i="18" s="1"/>
  <c r="H2450" i="18"/>
  <c r="I2450" i="18" s="1"/>
  <c r="H2449" i="18"/>
  <c r="I2449" i="18" s="1"/>
  <c r="H2448" i="18"/>
  <c r="I2448" i="18" s="1"/>
  <c r="H2447" i="18"/>
  <c r="I2447" i="18" s="1"/>
  <c r="H2446" i="18"/>
  <c r="I2446" i="18" s="1"/>
  <c r="H2445" i="18"/>
  <c r="I2445" i="18" s="1"/>
  <c r="H2444" i="18"/>
  <c r="I2444" i="18" s="1"/>
  <c r="H2443" i="18"/>
  <c r="I2443" i="18" s="1"/>
  <c r="H2442" i="18"/>
  <c r="I2442" i="18" s="1"/>
  <c r="H2441" i="18"/>
  <c r="I2441" i="18" s="1"/>
  <c r="H2440" i="18"/>
  <c r="I2440" i="18" s="1"/>
  <c r="H2439" i="18"/>
  <c r="I2439" i="18" s="1"/>
  <c r="H2438" i="18"/>
  <c r="I2438" i="18" s="1"/>
  <c r="H2437" i="18"/>
  <c r="I2437" i="18" s="1"/>
  <c r="H2436" i="18"/>
  <c r="I2436" i="18" s="1"/>
  <c r="H2435" i="18"/>
  <c r="I2435" i="18" s="1"/>
  <c r="H2434" i="18"/>
  <c r="I2434" i="18" s="1"/>
  <c r="H2433" i="18"/>
  <c r="I2433" i="18" s="1"/>
  <c r="H2432" i="18"/>
  <c r="I2432" i="18" s="1"/>
  <c r="H2431" i="18"/>
  <c r="I2431" i="18" s="1"/>
  <c r="H2430" i="18"/>
  <c r="I2430" i="18" s="1"/>
  <c r="H2429" i="18"/>
  <c r="I2429" i="18" s="1"/>
  <c r="H2428" i="18"/>
  <c r="I2428" i="18" s="1"/>
  <c r="H2427" i="18"/>
  <c r="I2427" i="18" s="1"/>
  <c r="H2426" i="18"/>
  <c r="I2426" i="18" s="1"/>
  <c r="H2425" i="18"/>
  <c r="I2425" i="18" s="1"/>
  <c r="H2424" i="18"/>
  <c r="I2424" i="18" s="1"/>
  <c r="H2423" i="18"/>
  <c r="I2423" i="18" s="1"/>
  <c r="H2422" i="18"/>
  <c r="I2422" i="18" s="1"/>
  <c r="H2421" i="18"/>
  <c r="I2421" i="18" s="1"/>
  <c r="H2420" i="18"/>
  <c r="I2420" i="18" s="1"/>
  <c r="H2419" i="18"/>
  <c r="I2419" i="18" s="1"/>
  <c r="H2418" i="18"/>
  <c r="I2418" i="18" s="1"/>
  <c r="H2417" i="18"/>
  <c r="I2417" i="18" s="1"/>
  <c r="H2416" i="18"/>
  <c r="I2416" i="18" s="1"/>
  <c r="H2415" i="18"/>
  <c r="I2415" i="18" s="1"/>
  <c r="H2414" i="18"/>
  <c r="I2414" i="18" s="1"/>
  <c r="H2413" i="18"/>
  <c r="I2413" i="18" s="1"/>
  <c r="H2412" i="18"/>
  <c r="I2412" i="18" s="1"/>
  <c r="H2411" i="18"/>
  <c r="I2411" i="18" s="1"/>
  <c r="H2410" i="18"/>
  <c r="I2410" i="18" s="1"/>
  <c r="H2409" i="18"/>
  <c r="I2409" i="18" s="1"/>
  <c r="H2408" i="18"/>
  <c r="I2408" i="18" s="1"/>
  <c r="H2407" i="18"/>
  <c r="I2407" i="18" s="1"/>
  <c r="H2406" i="18"/>
  <c r="I2406" i="18" s="1"/>
  <c r="H2405" i="18"/>
  <c r="I2405" i="18" s="1"/>
  <c r="H2404" i="18"/>
  <c r="I2404" i="18" s="1"/>
  <c r="H2403" i="18"/>
  <c r="I2403" i="18" s="1"/>
  <c r="H2402" i="18"/>
  <c r="I2402" i="18" s="1"/>
  <c r="H2401" i="18"/>
  <c r="I2401" i="18" s="1"/>
  <c r="H2400" i="18"/>
  <c r="I2400" i="18" s="1"/>
  <c r="H2399" i="18"/>
  <c r="I2399" i="18" s="1"/>
  <c r="H2398" i="18"/>
  <c r="I2398" i="18" s="1"/>
  <c r="H2397" i="18"/>
  <c r="I2397" i="18" s="1"/>
  <c r="H2396" i="18"/>
  <c r="I2396" i="18" s="1"/>
  <c r="H2395" i="18"/>
  <c r="I2395" i="18" s="1"/>
  <c r="H2394" i="18"/>
  <c r="I2394" i="18" s="1"/>
  <c r="H2393" i="18"/>
  <c r="I2393" i="18" s="1"/>
  <c r="H2392" i="18"/>
  <c r="I2392" i="18" s="1"/>
  <c r="H2391" i="18"/>
  <c r="I2391" i="18" s="1"/>
  <c r="H2390" i="18"/>
  <c r="I2390" i="18" s="1"/>
  <c r="H2389" i="18"/>
  <c r="I2389" i="18" s="1"/>
  <c r="H2388" i="18"/>
  <c r="I2388" i="18" s="1"/>
  <c r="H2387" i="18"/>
  <c r="I2387" i="18" s="1"/>
  <c r="H2386" i="18"/>
  <c r="I2386" i="18" s="1"/>
  <c r="H2385" i="18"/>
  <c r="I2385" i="18" s="1"/>
  <c r="H2384" i="18"/>
  <c r="I2384" i="18" s="1"/>
  <c r="H2383" i="18"/>
  <c r="I2383" i="18" s="1"/>
  <c r="H2382" i="18"/>
  <c r="I2382" i="18" s="1"/>
  <c r="H2381" i="18"/>
  <c r="I2381" i="18" s="1"/>
  <c r="H2380" i="18"/>
  <c r="I2380" i="18" s="1"/>
  <c r="H2379" i="18"/>
  <c r="I2379" i="18" s="1"/>
  <c r="H2378" i="18"/>
  <c r="I2378" i="18" s="1"/>
  <c r="H2377" i="18"/>
  <c r="I2377" i="18" s="1"/>
  <c r="H2376" i="18"/>
  <c r="I2376" i="18" s="1"/>
  <c r="H2375" i="18"/>
  <c r="I2375" i="18" s="1"/>
  <c r="H2374" i="18"/>
  <c r="I2374" i="18" s="1"/>
  <c r="H2373" i="18"/>
  <c r="I2373" i="18" s="1"/>
  <c r="H2372" i="18"/>
  <c r="I2372" i="18" s="1"/>
  <c r="H2371" i="18"/>
  <c r="I2371" i="18" s="1"/>
  <c r="H2370" i="18"/>
  <c r="I2370" i="18" s="1"/>
  <c r="H2369" i="18"/>
  <c r="I2369" i="18" s="1"/>
  <c r="H2368" i="18"/>
  <c r="I2368" i="18" s="1"/>
  <c r="H2367" i="18"/>
  <c r="I2367" i="18" s="1"/>
  <c r="H2366" i="18"/>
  <c r="I2366" i="18" s="1"/>
  <c r="H2365" i="18"/>
  <c r="I2365" i="18" s="1"/>
  <c r="H2364" i="18"/>
  <c r="I2364" i="18" s="1"/>
  <c r="H2363" i="18"/>
  <c r="I2363" i="18" s="1"/>
  <c r="H2362" i="18"/>
  <c r="I2362" i="18" s="1"/>
  <c r="H2361" i="18"/>
  <c r="I2361" i="18" s="1"/>
  <c r="H2360" i="18"/>
  <c r="I2360" i="18" s="1"/>
  <c r="H2359" i="18"/>
  <c r="I2359" i="18" s="1"/>
  <c r="H2358" i="18"/>
  <c r="I2358" i="18" s="1"/>
  <c r="H2357" i="18"/>
  <c r="I2357" i="18" s="1"/>
  <c r="H2356" i="18"/>
  <c r="I2356" i="18" s="1"/>
  <c r="H2355" i="18"/>
  <c r="I2355" i="18" s="1"/>
  <c r="H2354" i="18"/>
  <c r="I2354" i="18" s="1"/>
  <c r="H2353" i="18"/>
  <c r="I2353" i="18" s="1"/>
  <c r="H2352" i="18"/>
  <c r="I2352" i="18" s="1"/>
  <c r="H2351" i="18"/>
  <c r="I2351" i="18" s="1"/>
  <c r="H2350" i="18"/>
  <c r="I2350" i="18" s="1"/>
  <c r="H2349" i="18"/>
  <c r="I2349" i="18" s="1"/>
  <c r="H2348" i="18"/>
  <c r="I2348" i="18" s="1"/>
  <c r="H2347" i="18"/>
  <c r="I2347" i="18" s="1"/>
  <c r="H2346" i="18"/>
  <c r="I2346" i="18" s="1"/>
  <c r="H2345" i="18"/>
  <c r="I2345" i="18" s="1"/>
  <c r="H2344" i="18"/>
  <c r="I2344" i="18" s="1"/>
  <c r="H2343" i="18"/>
  <c r="I2343" i="18" s="1"/>
  <c r="H2342" i="18"/>
  <c r="I2342" i="18" s="1"/>
  <c r="H2341" i="18"/>
  <c r="I2341" i="18" s="1"/>
  <c r="H2340" i="18"/>
  <c r="I2340" i="18" s="1"/>
  <c r="H2339" i="18"/>
  <c r="I2339" i="18" s="1"/>
  <c r="H2338" i="18"/>
  <c r="I2338" i="18" s="1"/>
  <c r="H2337" i="18"/>
  <c r="I2337" i="18" s="1"/>
  <c r="H2336" i="18"/>
  <c r="I2336" i="18" s="1"/>
  <c r="H2335" i="18"/>
  <c r="I2335" i="18" s="1"/>
  <c r="H2334" i="18"/>
  <c r="I2334" i="18" s="1"/>
  <c r="H2333" i="18"/>
  <c r="I2333" i="18" s="1"/>
  <c r="H2332" i="18"/>
  <c r="I2332" i="18" s="1"/>
  <c r="H2331" i="18"/>
  <c r="I2331" i="18" s="1"/>
  <c r="H2330" i="18"/>
  <c r="I2330" i="18" s="1"/>
  <c r="H2329" i="18"/>
  <c r="I2329" i="18" s="1"/>
  <c r="H2328" i="18"/>
  <c r="I2328" i="18" s="1"/>
  <c r="H2327" i="18"/>
  <c r="I2327" i="18" s="1"/>
  <c r="H2326" i="18"/>
  <c r="I2326" i="18" s="1"/>
  <c r="H2325" i="18"/>
  <c r="I2325" i="18" s="1"/>
  <c r="H2324" i="18"/>
  <c r="I2324" i="18" s="1"/>
  <c r="H2323" i="18"/>
  <c r="I2323" i="18" s="1"/>
  <c r="H2322" i="18"/>
  <c r="I2322" i="18" s="1"/>
  <c r="H2321" i="18"/>
  <c r="I2321" i="18" s="1"/>
  <c r="H2320" i="18"/>
  <c r="I2320" i="18" s="1"/>
  <c r="H2319" i="18"/>
  <c r="I2319" i="18" s="1"/>
  <c r="H2318" i="18"/>
  <c r="I2318" i="18" s="1"/>
  <c r="H2317" i="18"/>
  <c r="I2317" i="18" s="1"/>
  <c r="H2316" i="18"/>
  <c r="I2316" i="18" s="1"/>
  <c r="H2315" i="18"/>
  <c r="I2315" i="18" s="1"/>
  <c r="H2314" i="18"/>
  <c r="I2314" i="18" s="1"/>
  <c r="H2313" i="18"/>
  <c r="I2313" i="18" s="1"/>
  <c r="H2312" i="18"/>
  <c r="I2312" i="18" s="1"/>
  <c r="H2311" i="18"/>
  <c r="I2311" i="18" s="1"/>
  <c r="H2310" i="18"/>
  <c r="I2310" i="18" s="1"/>
  <c r="H2309" i="18"/>
  <c r="I2309" i="18" s="1"/>
  <c r="H2308" i="18"/>
  <c r="I2308" i="18" s="1"/>
  <c r="H2307" i="18"/>
  <c r="I2307" i="18" s="1"/>
  <c r="H2306" i="18"/>
  <c r="I2306" i="18" s="1"/>
  <c r="H2305" i="18"/>
  <c r="I2305" i="18" s="1"/>
  <c r="H2304" i="18"/>
  <c r="I2304" i="18" s="1"/>
  <c r="H2303" i="18"/>
  <c r="I2303" i="18" s="1"/>
  <c r="H2302" i="18"/>
  <c r="I2302" i="18" s="1"/>
  <c r="H2301" i="18"/>
  <c r="I2301" i="18" s="1"/>
  <c r="H2300" i="18"/>
  <c r="I2300" i="18" s="1"/>
  <c r="H2299" i="18"/>
  <c r="I2299" i="18" s="1"/>
  <c r="H2298" i="18"/>
  <c r="I2298" i="18" s="1"/>
  <c r="H2297" i="18"/>
  <c r="I2297" i="18" s="1"/>
  <c r="H2296" i="18"/>
  <c r="I2296" i="18" s="1"/>
  <c r="H2295" i="18"/>
  <c r="I2295" i="18" s="1"/>
  <c r="H2294" i="18"/>
  <c r="I2294" i="18" s="1"/>
  <c r="H2293" i="18"/>
  <c r="I2293" i="18" s="1"/>
  <c r="H2292" i="18"/>
  <c r="I2292" i="18" s="1"/>
  <c r="H2291" i="18"/>
  <c r="I2291" i="18" s="1"/>
  <c r="H2290" i="18"/>
  <c r="I2290" i="18" s="1"/>
  <c r="H2289" i="18"/>
  <c r="I2289" i="18" s="1"/>
  <c r="H2288" i="18"/>
  <c r="I2288" i="18" s="1"/>
  <c r="H2287" i="18"/>
  <c r="I2287" i="18" s="1"/>
  <c r="H2286" i="18"/>
  <c r="I2286" i="18" s="1"/>
  <c r="H2285" i="18"/>
  <c r="I2285" i="18" s="1"/>
  <c r="H2284" i="18"/>
  <c r="I2284" i="18" s="1"/>
  <c r="H2283" i="18"/>
  <c r="I2283" i="18" s="1"/>
  <c r="H2282" i="18"/>
  <c r="I2282" i="18" s="1"/>
  <c r="H2281" i="18"/>
  <c r="I2281" i="18" s="1"/>
  <c r="H2280" i="18"/>
  <c r="I2280" i="18" s="1"/>
  <c r="H2279" i="18"/>
  <c r="I2279" i="18" s="1"/>
  <c r="H2278" i="18"/>
  <c r="I2278" i="18" s="1"/>
  <c r="H2277" i="18"/>
  <c r="I2277" i="18" s="1"/>
  <c r="H2276" i="18"/>
  <c r="I2276" i="18" s="1"/>
  <c r="H2275" i="18"/>
  <c r="I2275" i="18" s="1"/>
  <c r="H2274" i="18"/>
  <c r="I2274" i="18" s="1"/>
  <c r="H2273" i="18"/>
  <c r="I2273" i="18" s="1"/>
  <c r="H2272" i="18"/>
  <c r="I2272" i="18" s="1"/>
  <c r="H2271" i="18"/>
  <c r="I2271" i="18" s="1"/>
  <c r="H2270" i="18"/>
  <c r="I2270" i="18" s="1"/>
  <c r="H2269" i="18"/>
  <c r="I2269" i="18" s="1"/>
  <c r="H2268" i="18"/>
  <c r="I2268" i="18" s="1"/>
  <c r="H2267" i="18"/>
  <c r="I2267" i="18" s="1"/>
  <c r="H2266" i="18"/>
  <c r="I2266" i="18" s="1"/>
  <c r="H2265" i="18"/>
  <c r="I2265" i="18" s="1"/>
  <c r="H2264" i="18"/>
  <c r="I2264" i="18" s="1"/>
  <c r="H2263" i="18"/>
  <c r="I2263" i="18" s="1"/>
  <c r="H2262" i="18"/>
  <c r="I2262" i="18" s="1"/>
  <c r="H2261" i="18"/>
  <c r="I2261" i="18" s="1"/>
  <c r="H2260" i="18"/>
  <c r="I2260" i="18" s="1"/>
  <c r="H2259" i="18"/>
  <c r="I2259" i="18" s="1"/>
  <c r="H2258" i="18"/>
  <c r="I2258" i="18" s="1"/>
  <c r="H2257" i="18"/>
  <c r="I2257" i="18" s="1"/>
  <c r="H2256" i="18"/>
  <c r="I2256" i="18" s="1"/>
  <c r="H2255" i="18"/>
  <c r="I2255" i="18" s="1"/>
  <c r="H2254" i="18"/>
  <c r="I2254" i="18" s="1"/>
  <c r="H2253" i="18"/>
  <c r="I2253" i="18" s="1"/>
  <c r="H2252" i="18"/>
  <c r="I2252" i="18" s="1"/>
  <c r="H2251" i="18"/>
  <c r="I2251" i="18" s="1"/>
  <c r="H2250" i="18"/>
  <c r="I2250" i="18" s="1"/>
  <c r="H2249" i="18"/>
  <c r="I2249" i="18" s="1"/>
  <c r="H2248" i="18"/>
  <c r="I2248" i="18" s="1"/>
  <c r="H2247" i="18"/>
  <c r="I2247" i="18" s="1"/>
  <c r="H2246" i="18"/>
  <c r="I2246" i="18" s="1"/>
  <c r="H2245" i="18"/>
  <c r="I2245" i="18" s="1"/>
  <c r="H2244" i="18"/>
  <c r="I2244" i="18" s="1"/>
  <c r="H2243" i="18"/>
  <c r="I2243" i="18" s="1"/>
  <c r="H2242" i="18"/>
  <c r="I2242" i="18" s="1"/>
  <c r="H2241" i="18"/>
  <c r="I2241" i="18" s="1"/>
  <c r="H2240" i="18"/>
  <c r="I2240" i="18" s="1"/>
  <c r="H2239" i="18"/>
  <c r="I2239" i="18" s="1"/>
  <c r="H2238" i="18"/>
  <c r="I2238" i="18" s="1"/>
  <c r="H2237" i="18"/>
  <c r="I2237" i="18" s="1"/>
  <c r="H2236" i="18"/>
  <c r="I2236" i="18" s="1"/>
  <c r="H2235" i="18"/>
  <c r="I2235" i="18" s="1"/>
  <c r="H2234" i="18"/>
  <c r="I2234" i="18" s="1"/>
  <c r="H2233" i="18"/>
  <c r="I2233" i="18" s="1"/>
  <c r="H2232" i="18"/>
  <c r="I2232" i="18" s="1"/>
  <c r="H2231" i="18"/>
  <c r="I2231" i="18" s="1"/>
  <c r="H2230" i="18"/>
  <c r="I2230" i="18" s="1"/>
  <c r="H2229" i="18"/>
  <c r="I2229" i="18" s="1"/>
  <c r="H2228" i="18"/>
  <c r="I2228" i="18" s="1"/>
  <c r="H2227" i="18"/>
  <c r="I2227" i="18" s="1"/>
  <c r="H2226" i="18"/>
  <c r="I2226" i="18" s="1"/>
  <c r="H2225" i="18"/>
  <c r="I2225" i="18" s="1"/>
  <c r="H2224" i="18"/>
  <c r="I2224" i="18" s="1"/>
  <c r="H2223" i="18"/>
  <c r="I2223" i="18" s="1"/>
  <c r="H2222" i="18"/>
  <c r="I2222" i="18" s="1"/>
  <c r="H2221" i="18"/>
  <c r="I2221" i="18" s="1"/>
  <c r="H2220" i="18"/>
  <c r="I2220" i="18" s="1"/>
  <c r="H2219" i="18"/>
  <c r="I2219" i="18" s="1"/>
  <c r="H2218" i="18"/>
  <c r="I2218" i="18" s="1"/>
  <c r="H2217" i="18"/>
  <c r="I2217" i="18" s="1"/>
  <c r="H2216" i="18"/>
  <c r="I2216" i="18" s="1"/>
  <c r="H2215" i="18"/>
  <c r="I2215" i="18" s="1"/>
  <c r="H2214" i="18"/>
  <c r="I2214" i="18" s="1"/>
  <c r="H2213" i="18"/>
  <c r="I2213" i="18" s="1"/>
  <c r="H2212" i="18"/>
  <c r="I2212" i="18" s="1"/>
  <c r="H2211" i="18"/>
  <c r="I2211" i="18" s="1"/>
  <c r="H2210" i="18"/>
  <c r="I2210" i="18" s="1"/>
  <c r="H2209" i="18"/>
  <c r="I2209" i="18" s="1"/>
  <c r="H2208" i="18"/>
  <c r="I2208" i="18" s="1"/>
  <c r="H2207" i="18"/>
  <c r="I2207" i="18" s="1"/>
  <c r="H2206" i="18"/>
  <c r="I2206" i="18" s="1"/>
  <c r="H2205" i="18"/>
  <c r="I2205" i="18" s="1"/>
  <c r="H2204" i="18"/>
  <c r="I2204" i="18" s="1"/>
  <c r="H2203" i="18"/>
  <c r="I2203" i="18" s="1"/>
  <c r="H2202" i="18"/>
  <c r="I2202" i="18" s="1"/>
  <c r="H2201" i="18"/>
  <c r="I2201" i="18" s="1"/>
  <c r="H2200" i="18"/>
  <c r="I2200" i="18" s="1"/>
  <c r="H2199" i="18"/>
  <c r="I2199" i="18" s="1"/>
  <c r="H2198" i="18"/>
  <c r="I2198" i="18" s="1"/>
  <c r="H2197" i="18"/>
  <c r="I2197" i="18" s="1"/>
  <c r="H2196" i="18"/>
  <c r="I2196" i="18" s="1"/>
  <c r="H2195" i="18"/>
  <c r="I2195" i="18" s="1"/>
  <c r="H2194" i="18"/>
  <c r="I2194" i="18" s="1"/>
  <c r="H2193" i="18"/>
  <c r="I2193" i="18" s="1"/>
  <c r="H2192" i="18"/>
  <c r="I2192" i="18" s="1"/>
  <c r="H2191" i="18"/>
  <c r="I2191" i="18" s="1"/>
  <c r="H2190" i="18"/>
  <c r="I2190" i="18" s="1"/>
  <c r="H2189" i="18"/>
  <c r="I2189" i="18" s="1"/>
  <c r="H2188" i="18"/>
  <c r="I2188" i="18" s="1"/>
  <c r="H2187" i="18"/>
  <c r="I2187" i="18" s="1"/>
  <c r="H2186" i="18"/>
  <c r="I2186" i="18" s="1"/>
  <c r="H2185" i="18"/>
  <c r="I2185" i="18" s="1"/>
  <c r="H2184" i="18"/>
  <c r="I2184" i="18" s="1"/>
  <c r="H2183" i="18"/>
  <c r="I2183" i="18" s="1"/>
  <c r="H2182" i="18"/>
  <c r="I2182" i="18" s="1"/>
  <c r="H2181" i="18"/>
  <c r="I2181" i="18" s="1"/>
  <c r="H2180" i="18"/>
  <c r="I2180" i="18" s="1"/>
  <c r="H2179" i="18"/>
  <c r="I2179" i="18" s="1"/>
  <c r="H2178" i="18"/>
  <c r="I2178" i="18" s="1"/>
  <c r="H2177" i="18"/>
  <c r="I2177" i="18" s="1"/>
  <c r="H2176" i="18"/>
  <c r="I2176" i="18" s="1"/>
  <c r="H2175" i="18"/>
  <c r="I2175" i="18" s="1"/>
  <c r="H2174" i="18"/>
  <c r="I2174" i="18" s="1"/>
  <c r="H2173" i="18"/>
  <c r="I2173" i="18" s="1"/>
  <c r="H2172" i="18"/>
  <c r="I2172" i="18" s="1"/>
  <c r="H2171" i="18"/>
  <c r="I2171" i="18" s="1"/>
  <c r="H2170" i="18"/>
  <c r="I2170" i="18" s="1"/>
  <c r="H2169" i="18"/>
  <c r="I2169" i="18" s="1"/>
  <c r="H2168" i="18"/>
  <c r="I2168" i="18" s="1"/>
  <c r="H2167" i="18"/>
  <c r="I2167" i="18" s="1"/>
  <c r="H2166" i="18"/>
  <c r="I2166" i="18" s="1"/>
  <c r="H2165" i="18"/>
  <c r="I2165" i="18" s="1"/>
  <c r="H2164" i="18"/>
  <c r="I2164" i="18" s="1"/>
  <c r="H2163" i="18"/>
  <c r="I2163" i="18" s="1"/>
  <c r="H2162" i="18"/>
  <c r="I2162" i="18" s="1"/>
  <c r="H2161" i="18"/>
  <c r="I2161" i="18" s="1"/>
  <c r="H2160" i="18"/>
  <c r="I2160" i="18" s="1"/>
  <c r="H2159" i="18"/>
  <c r="I2159" i="18" s="1"/>
  <c r="H2158" i="18"/>
  <c r="I2158" i="18" s="1"/>
  <c r="H2157" i="18"/>
  <c r="I2157" i="18" s="1"/>
  <c r="H2156" i="18"/>
  <c r="I2156" i="18" s="1"/>
  <c r="H2155" i="18"/>
  <c r="I2155" i="18" s="1"/>
  <c r="H2154" i="18"/>
  <c r="I2154" i="18" s="1"/>
  <c r="H2153" i="18"/>
  <c r="I2153" i="18" s="1"/>
  <c r="H2152" i="18"/>
  <c r="I2152" i="18" s="1"/>
  <c r="H2151" i="18"/>
  <c r="I2151" i="18" s="1"/>
  <c r="H2150" i="18"/>
  <c r="I2150" i="18" s="1"/>
  <c r="H2149" i="18"/>
  <c r="I2149" i="18" s="1"/>
  <c r="H2148" i="18"/>
  <c r="I2148" i="18" s="1"/>
  <c r="H2147" i="18"/>
  <c r="I2147" i="18" s="1"/>
  <c r="H2146" i="18"/>
  <c r="I2146" i="18" s="1"/>
  <c r="H2145" i="18"/>
  <c r="I2145" i="18" s="1"/>
  <c r="H2144" i="18"/>
  <c r="I2144" i="18" s="1"/>
  <c r="H2143" i="18"/>
  <c r="I2143" i="18" s="1"/>
  <c r="H2142" i="18"/>
  <c r="I2142" i="18" s="1"/>
  <c r="H2141" i="18"/>
  <c r="I2141" i="18" s="1"/>
  <c r="H2140" i="18"/>
  <c r="I2140" i="18" s="1"/>
  <c r="H2139" i="18"/>
  <c r="I2139" i="18" s="1"/>
  <c r="H2138" i="18"/>
  <c r="I2138" i="18" s="1"/>
  <c r="H2137" i="18"/>
  <c r="I2137" i="18" s="1"/>
  <c r="H2136" i="18"/>
  <c r="I2136" i="18" s="1"/>
  <c r="H2135" i="18"/>
  <c r="I2135" i="18" s="1"/>
  <c r="H2134" i="18"/>
  <c r="I2134" i="18" s="1"/>
  <c r="H2133" i="18"/>
  <c r="I2133" i="18" s="1"/>
  <c r="H2132" i="18"/>
  <c r="I2132" i="18" s="1"/>
  <c r="H2131" i="18"/>
  <c r="I2131" i="18" s="1"/>
  <c r="H2130" i="18"/>
  <c r="I2130" i="18" s="1"/>
  <c r="H2129" i="18"/>
  <c r="I2129" i="18" s="1"/>
  <c r="H2128" i="18"/>
  <c r="I2128" i="18" s="1"/>
  <c r="H2127" i="18"/>
  <c r="I2127" i="18" s="1"/>
  <c r="H2126" i="18"/>
  <c r="I2126" i="18" s="1"/>
  <c r="H2125" i="18"/>
  <c r="I2125" i="18" s="1"/>
  <c r="H2124" i="18"/>
  <c r="I2124" i="18" s="1"/>
  <c r="H2123" i="18"/>
  <c r="I2123" i="18" s="1"/>
  <c r="H2122" i="18"/>
  <c r="I2122" i="18" s="1"/>
  <c r="H2121" i="18"/>
  <c r="I2121" i="18" s="1"/>
  <c r="H2120" i="18"/>
  <c r="I2120" i="18" s="1"/>
  <c r="H2119" i="18"/>
  <c r="I2119" i="18" s="1"/>
  <c r="H2118" i="18"/>
  <c r="I2118" i="18" s="1"/>
  <c r="H2117" i="18"/>
  <c r="I2117" i="18" s="1"/>
  <c r="H2116" i="18"/>
  <c r="I2116" i="18" s="1"/>
  <c r="H2115" i="18"/>
  <c r="I2115" i="18" s="1"/>
  <c r="H2114" i="18"/>
  <c r="I2114" i="18" s="1"/>
  <c r="H2113" i="18"/>
  <c r="I2113" i="18" s="1"/>
  <c r="H2112" i="18"/>
  <c r="I2112" i="18" s="1"/>
  <c r="H2111" i="18"/>
  <c r="I2111" i="18" s="1"/>
  <c r="H2110" i="18"/>
  <c r="I2110" i="18" s="1"/>
  <c r="H2109" i="18"/>
  <c r="I2109" i="18" s="1"/>
  <c r="H2108" i="18"/>
  <c r="I2108" i="18" s="1"/>
  <c r="H2107" i="18"/>
  <c r="I2107" i="18" s="1"/>
  <c r="H2106" i="18"/>
  <c r="I2106" i="18" s="1"/>
  <c r="H2105" i="18"/>
  <c r="I2105" i="18" s="1"/>
  <c r="H2104" i="18"/>
  <c r="I2104" i="18" s="1"/>
  <c r="H2103" i="18"/>
  <c r="I2103" i="18" s="1"/>
  <c r="H2102" i="18"/>
  <c r="I2102" i="18" s="1"/>
  <c r="H2101" i="18"/>
  <c r="I2101" i="18" s="1"/>
  <c r="H2100" i="18"/>
  <c r="I2100" i="18" s="1"/>
  <c r="H2099" i="18"/>
  <c r="I2099" i="18" s="1"/>
  <c r="H2098" i="18"/>
  <c r="I2098" i="18" s="1"/>
  <c r="H2097" i="18"/>
  <c r="I2097" i="18" s="1"/>
  <c r="H2096" i="18"/>
  <c r="I2096" i="18" s="1"/>
  <c r="H2095" i="18"/>
  <c r="I2095" i="18" s="1"/>
  <c r="H2094" i="18"/>
  <c r="I2094" i="18" s="1"/>
  <c r="H2093" i="18"/>
  <c r="I2093" i="18" s="1"/>
  <c r="H2092" i="18"/>
  <c r="I2092" i="18" s="1"/>
  <c r="H2091" i="18"/>
  <c r="I2091" i="18" s="1"/>
  <c r="H2090" i="18"/>
  <c r="I2090" i="18" s="1"/>
  <c r="H2089" i="18"/>
  <c r="I2089" i="18" s="1"/>
  <c r="H2088" i="18"/>
  <c r="I2088" i="18" s="1"/>
  <c r="H2087" i="18"/>
  <c r="I2087" i="18" s="1"/>
  <c r="H2086" i="18"/>
  <c r="I2086" i="18" s="1"/>
  <c r="H2085" i="18"/>
  <c r="I2085" i="18" s="1"/>
  <c r="H2084" i="18"/>
  <c r="I2084" i="18" s="1"/>
  <c r="H2083" i="18"/>
  <c r="I2083" i="18" s="1"/>
  <c r="H2082" i="18"/>
  <c r="I2082" i="18" s="1"/>
  <c r="H2081" i="18"/>
  <c r="I2081" i="18" s="1"/>
  <c r="H2080" i="18"/>
  <c r="I2080" i="18" s="1"/>
  <c r="H2079" i="18"/>
  <c r="I2079" i="18" s="1"/>
  <c r="H2078" i="18"/>
  <c r="I2078" i="18" s="1"/>
  <c r="H2077" i="18"/>
  <c r="I2077" i="18" s="1"/>
  <c r="H2076" i="18"/>
  <c r="I2076" i="18" s="1"/>
  <c r="H2075" i="18"/>
  <c r="I2075" i="18" s="1"/>
  <c r="H2074" i="18"/>
  <c r="I2074" i="18" s="1"/>
  <c r="H2073" i="18"/>
  <c r="I2073" i="18" s="1"/>
  <c r="H2072" i="18"/>
  <c r="I2072" i="18" s="1"/>
  <c r="H2071" i="18"/>
  <c r="I2071" i="18" s="1"/>
  <c r="H2070" i="18"/>
  <c r="I2070" i="18" s="1"/>
  <c r="H2069" i="18"/>
  <c r="I2069" i="18" s="1"/>
  <c r="H2068" i="18"/>
  <c r="I2068" i="18" s="1"/>
  <c r="H2067" i="18"/>
  <c r="I2067" i="18" s="1"/>
  <c r="H2066" i="18"/>
  <c r="I2066" i="18" s="1"/>
  <c r="H2065" i="18"/>
  <c r="I2065" i="18" s="1"/>
  <c r="H2064" i="18"/>
  <c r="I2064" i="18" s="1"/>
  <c r="H2063" i="18"/>
  <c r="I2063" i="18" s="1"/>
  <c r="H2062" i="18"/>
  <c r="I2062" i="18" s="1"/>
  <c r="H2061" i="18"/>
  <c r="I2061" i="18" s="1"/>
  <c r="H2060" i="18"/>
  <c r="I2060" i="18" s="1"/>
  <c r="H2059" i="18"/>
  <c r="I2059" i="18" s="1"/>
  <c r="H2058" i="18"/>
  <c r="I2058" i="18" s="1"/>
  <c r="H2057" i="18"/>
  <c r="I2057" i="18" s="1"/>
  <c r="H2056" i="18"/>
  <c r="I2056" i="18" s="1"/>
  <c r="H2055" i="18"/>
  <c r="I2055" i="18" s="1"/>
  <c r="H2054" i="18"/>
  <c r="I2054" i="18" s="1"/>
  <c r="H2053" i="18"/>
  <c r="I2053" i="18" s="1"/>
  <c r="H2052" i="18"/>
  <c r="I2052" i="18" s="1"/>
  <c r="H2051" i="18"/>
  <c r="I2051" i="18" s="1"/>
  <c r="H2050" i="18"/>
  <c r="I2050" i="18" s="1"/>
  <c r="H2049" i="18"/>
  <c r="I2049" i="18" s="1"/>
  <c r="H2048" i="18"/>
  <c r="I2048" i="18" s="1"/>
  <c r="H2047" i="18"/>
  <c r="I2047" i="18" s="1"/>
  <c r="H2046" i="18"/>
  <c r="I2046" i="18" s="1"/>
  <c r="H2045" i="18"/>
  <c r="I2045" i="18" s="1"/>
  <c r="H2044" i="18"/>
  <c r="I2044" i="18" s="1"/>
  <c r="H2043" i="18"/>
  <c r="I2043" i="18" s="1"/>
  <c r="H2042" i="18"/>
  <c r="I2042" i="18" s="1"/>
  <c r="H2041" i="18"/>
  <c r="I2041" i="18" s="1"/>
  <c r="H2040" i="18"/>
  <c r="I2040" i="18" s="1"/>
  <c r="H2039" i="18"/>
  <c r="I2039" i="18" s="1"/>
  <c r="H2038" i="18"/>
  <c r="I2038" i="18" s="1"/>
  <c r="H2037" i="18"/>
  <c r="I2037" i="18" s="1"/>
  <c r="H2036" i="18"/>
  <c r="I2036" i="18" s="1"/>
  <c r="H2035" i="18"/>
  <c r="I2035" i="18" s="1"/>
  <c r="H2034" i="18"/>
  <c r="I2034" i="18" s="1"/>
  <c r="H2033" i="18"/>
  <c r="I2033" i="18" s="1"/>
  <c r="H2032" i="18"/>
  <c r="I2032" i="18" s="1"/>
  <c r="H2031" i="18"/>
  <c r="I2031" i="18" s="1"/>
  <c r="H2030" i="18"/>
  <c r="I2030" i="18" s="1"/>
  <c r="H2029" i="18"/>
  <c r="I2029" i="18" s="1"/>
  <c r="H2028" i="18"/>
  <c r="I2028" i="18" s="1"/>
  <c r="H2027" i="18"/>
  <c r="I2027" i="18" s="1"/>
  <c r="H2026" i="18"/>
  <c r="I2026" i="18" s="1"/>
  <c r="H2025" i="18"/>
  <c r="I2025" i="18" s="1"/>
  <c r="H2024" i="18"/>
  <c r="I2024" i="18" s="1"/>
  <c r="H2023" i="18"/>
  <c r="I2023" i="18" s="1"/>
  <c r="H2022" i="18"/>
  <c r="I2022" i="18" s="1"/>
  <c r="H2021" i="18"/>
  <c r="I2021" i="18" s="1"/>
  <c r="H2020" i="18"/>
  <c r="I2020" i="18" s="1"/>
  <c r="H2019" i="18"/>
  <c r="I2019" i="18" s="1"/>
  <c r="H2018" i="18"/>
  <c r="I2018" i="18" s="1"/>
  <c r="H2017" i="18"/>
  <c r="I2017" i="18" s="1"/>
  <c r="H2016" i="18"/>
  <c r="I2016" i="18" s="1"/>
  <c r="H2015" i="18"/>
  <c r="I2015" i="18" s="1"/>
  <c r="H2014" i="18"/>
  <c r="I2014" i="18" s="1"/>
  <c r="H2013" i="18"/>
  <c r="I2013" i="18" s="1"/>
  <c r="H2012" i="18"/>
  <c r="I2012" i="18" s="1"/>
  <c r="H2011" i="18"/>
  <c r="I2011" i="18" s="1"/>
  <c r="H2010" i="18"/>
  <c r="I2010" i="18" s="1"/>
  <c r="H2009" i="18"/>
  <c r="I2009" i="18" s="1"/>
  <c r="H2008" i="18"/>
  <c r="I2008" i="18" s="1"/>
  <c r="H2007" i="18"/>
  <c r="I2007" i="18" s="1"/>
  <c r="H2006" i="18"/>
  <c r="I2006" i="18" s="1"/>
  <c r="H2005" i="18"/>
  <c r="I2005" i="18" s="1"/>
  <c r="H2004" i="18"/>
  <c r="I2004" i="18" s="1"/>
  <c r="H2003" i="18"/>
  <c r="I2003" i="18" s="1"/>
  <c r="H2002" i="18"/>
  <c r="I2002" i="18" s="1"/>
  <c r="H2001" i="18"/>
  <c r="I2001" i="18" s="1"/>
  <c r="H2000" i="18"/>
  <c r="I2000" i="18" s="1"/>
  <c r="H1999" i="18"/>
  <c r="I1999" i="18" s="1"/>
  <c r="H1998" i="18"/>
  <c r="I1998" i="18" s="1"/>
  <c r="H1997" i="18"/>
  <c r="I1997" i="18" s="1"/>
  <c r="H1996" i="18"/>
  <c r="I1996" i="18" s="1"/>
  <c r="H1995" i="18"/>
  <c r="I1995" i="18" s="1"/>
  <c r="H1994" i="18"/>
  <c r="I1994" i="18" s="1"/>
  <c r="H1993" i="18"/>
  <c r="I1993" i="18" s="1"/>
  <c r="H1992" i="18"/>
  <c r="I1992" i="18" s="1"/>
  <c r="H1991" i="18"/>
  <c r="I1991" i="18" s="1"/>
  <c r="H1990" i="18"/>
  <c r="I1990" i="18" s="1"/>
  <c r="H1989" i="18"/>
  <c r="I1989" i="18" s="1"/>
  <c r="H1988" i="18"/>
  <c r="I1988" i="18" s="1"/>
  <c r="H1987" i="18"/>
  <c r="I1987" i="18" s="1"/>
  <c r="H1986" i="18"/>
  <c r="I1986" i="18" s="1"/>
  <c r="H1985" i="18"/>
  <c r="I1985" i="18" s="1"/>
  <c r="H1984" i="18"/>
  <c r="I1984" i="18" s="1"/>
  <c r="H1983" i="18"/>
  <c r="I1983" i="18" s="1"/>
  <c r="H1982" i="18"/>
  <c r="I1982" i="18" s="1"/>
  <c r="H1981" i="18"/>
  <c r="I1981" i="18" s="1"/>
  <c r="H1980" i="18"/>
  <c r="I1980" i="18" s="1"/>
  <c r="H1979" i="18"/>
  <c r="I1979" i="18" s="1"/>
  <c r="H1978" i="18"/>
  <c r="I1978" i="18" s="1"/>
  <c r="H1977" i="18"/>
  <c r="I1977" i="18" s="1"/>
  <c r="H1976" i="18"/>
  <c r="I1976" i="18" s="1"/>
  <c r="H1975" i="18"/>
  <c r="I1975" i="18" s="1"/>
  <c r="H1974" i="18"/>
  <c r="I1974" i="18" s="1"/>
  <c r="H1973" i="18"/>
  <c r="I1973" i="18" s="1"/>
  <c r="H1972" i="18"/>
  <c r="I1972" i="18" s="1"/>
  <c r="H1971" i="18"/>
  <c r="I1971" i="18" s="1"/>
  <c r="H1970" i="18"/>
  <c r="I1970" i="18" s="1"/>
  <c r="H1969" i="18"/>
  <c r="I1969" i="18" s="1"/>
  <c r="H1968" i="18"/>
  <c r="I1968" i="18" s="1"/>
  <c r="H1967" i="18"/>
  <c r="I1967" i="18" s="1"/>
  <c r="H1966" i="18"/>
  <c r="I1966" i="18" s="1"/>
  <c r="H1965" i="18"/>
  <c r="I1965" i="18" s="1"/>
  <c r="H1964" i="18"/>
  <c r="I1964" i="18" s="1"/>
  <c r="H1963" i="18"/>
  <c r="I1963" i="18" s="1"/>
  <c r="H1962" i="18"/>
  <c r="I1962" i="18" s="1"/>
  <c r="H1961" i="18"/>
  <c r="I1961" i="18" s="1"/>
  <c r="H1960" i="18"/>
  <c r="I1960" i="18" s="1"/>
  <c r="H1959" i="18"/>
  <c r="I1959" i="18" s="1"/>
  <c r="H1958" i="18"/>
  <c r="I1958" i="18" s="1"/>
  <c r="H1957" i="18"/>
  <c r="I1957" i="18" s="1"/>
  <c r="H1956" i="18"/>
  <c r="I1956" i="18" s="1"/>
  <c r="H1955" i="18"/>
  <c r="I1955" i="18" s="1"/>
  <c r="H1954" i="18"/>
  <c r="I1954" i="18" s="1"/>
  <c r="H1953" i="18"/>
  <c r="I1953" i="18" s="1"/>
  <c r="H1952" i="18"/>
  <c r="I1952" i="18" s="1"/>
  <c r="H1951" i="18"/>
  <c r="I1951" i="18" s="1"/>
  <c r="H1950" i="18"/>
  <c r="I1950" i="18" s="1"/>
  <c r="H1949" i="18"/>
  <c r="I1949" i="18" s="1"/>
  <c r="H1948" i="18"/>
  <c r="I1948" i="18" s="1"/>
  <c r="H1947" i="18"/>
  <c r="I1947" i="18" s="1"/>
  <c r="H1946" i="18"/>
  <c r="I1946" i="18" s="1"/>
  <c r="H1945" i="18"/>
  <c r="I1945" i="18" s="1"/>
  <c r="H1944" i="18"/>
  <c r="I1944" i="18" s="1"/>
  <c r="H1943" i="18"/>
  <c r="I1943" i="18" s="1"/>
  <c r="H1942" i="18"/>
  <c r="I1942" i="18" s="1"/>
  <c r="H1941" i="18"/>
  <c r="I1941" i="18" s="1"/>
  <c r="H1940" i="18"/>
  <c r="I1940" i="18" s="1"/>
  <c r="H1939" i="18"/>
  <c r="I1939" i="18" s="1"/>
  <c r="H1938" i="18"/>
  <c r="I1938" i="18" s="1"/>
  <c r="H1937" i="18"/>
  <c r="I1937" i="18" s="1"/>
  <c r="H1936" i="18"/>
  <c r="I1936" i="18" s="1"/>
  <c r="H1935" i="18"/>
  <c r="I1935" i="18" s="1"/>
  <c r="H1934" i="18"/>
  <c r="I1934" i="18" s="1"/>
  <c r="H1933" i="18"/>
  <c r="I1933" i="18" s="1"/>
  <c r="H1932" i="18"/>
  <c r="I1932" i="18" s="1"/>
  <c r="H1931" i="18"/>
  <c r="I1931" i="18" s="1"/>
  <c r="H1930" i="18"/>
  <c r="I1930" i="18" s="1"/>
  <c r="H1929" i="18"/>
  <c r="I1929" i="18" s="1"/>
  <c r="H1928" i="18"/>
  <c r="I1928" i="18" s="1"/>
  <c r="H1927" i="18"/>
  <c r="I1927" i="18" s="1"/>
  <c r="H1926" i="18"/>
  <c r="I1926" i="18" s="1"/>
  <c r="H1925" i="18"/>
  <c r="I1925" i="18" s="1"/>
  <c r="H1924" i="18"/>
  <c r="I1924" i="18" s="1"/>
  <c r="H1923" i="18"/>
  <c r="I1923" i="18" s="1"/>
  <c r="H1922" i="18"/>
  <c r="I1922" i="18" s="1"/>
  <c r="H1921" i="18"/>
  <c r="I1921" i="18" s="1"/>
  <c r="H1920" i="18"/>
  <c r="I1920" i="18" s="1"/>
  <c r="H1919" i="18"/>
  <c r="I1919" i="18" s="1"/>
  <c r="H1918" i="18"/>
  <c r="I1918" i="18" s="1"/>
  <c r="H1917" i="18"/>
  <c r="I1917" i="18" s="1"/>
  <c r="H1916" i="18"/>
  <c r="I1916" i="18" s="1"/>
  <c r="H1915" i="18"/>
  <c r="I1915" i="18" s="1"/>
  <c r="H1914" i="18"/>
  <c r="I1914" i="18" s="1"/>
  <c r="H1913" i="18"/>
  <c r="I1913" i="18" s="1"/>
  <c r="H1912" i="18"/>
  <c r="I1912" i="18" s="1"/>
  <c r="H1911" i="18"/>
  <c r="I1911" i="18" s="1"/>
  <c r="H1910" i="18"/>
  <c r="I1910" i="18" s="1"/>
  <c r="H1909" i="18"/>
  <c r="I1909" i="18" s="1"/>
  <c r="H1908" i="18"/>
  <c r="I1908" i="18" s="1"/>
  <c r="H1907" i="18"/>
  <c r="I1907" i="18" s="1"/>
  <c r="H1906" i="18"/>
  <c r="I1906" i="18" s="1"/>
  <c r="H1905" i="18"/>
  <c r="I1905" i="18" s="1"/>
  <c r="H1904" i="18"/>
  <c r="I1904" i="18" s="1"/>
  <c r="H1903" i="18"/>
  <c r="I1903" i="18" s="1"/>
  <c r="H1902" i="18"/>
  <c r="I1902" i="18" s="1"/>
  <c r="H1901" i="18"/>
  <c r="I1901" i="18" s="1"/>
  <c r="H1900" i="18"/>
  <c r="I1900" i="18" s="1"/>
  <c r="H1899" i="18"/>
  <c r="I1899" i="18" s="1"/>
  <c r="H1898" i="18"/>
  <c r="I1898" i="18" s="1"/>
  <c r="H1897" i="18"/>
  <c r="I1897" i="18" s="1"/>
  <c r="H1896" i="18"/>
  <c r="I1896" i="18" s="1"/>
  <c r="H1895" i="18"/>
  <c r="I1895" i="18" s="1"/>
  <c r="H1894" i="18"/>
  <c r="I1894" i="18" s="1"/>
  <c r="H1893" i="18"/>
  <c r="I1893" i="18" s="1"/>
  <c r="H1892" i="18"/>
  <c r="I1892" i="18" s="1"/>
  <c r="H1891" i="18"/>
  <c r="I1891" i="18" s="1"/>
  <c r="H1890" i="18"/>
  <c r="I1890" i="18" s="1"/>
  <c r="H1889" i="18"/>
  <c r="I1889" i="18" s="1"/>
  <c r="H1888" i="18"/>
  <c r="I1888" i="18" s="1"/>
  <c r="H1887" i="18"/>
  <c r="I1887" i="18" s="1"/>
  <c r="H1886" i="18"/>
  <c r="I1886" i="18" s="1"/>
  <c r="H1885" i="18"/>
  <c r="I1885" i="18" s="1"/>
  <c r="H1884" i="18"/>
  <c r="I1884" i="18" s="1"/>
  <c r="H1883" i="18"/>
  <c r="I1883" i="18" s="1"/>
  <c r="H1882" i="18"/>
  <c r="I1882" i="18" s="1"/>
  <c r="H1881" i="18"/>
  <c r="I1881" i="18" s="1"/>
  <c r="H1880" i="18"/>
  <c r="I1880" i="18" s="1"/>
  <c r="H1879" i="18"/>
  <c r="I1879" i="18" s="1"/>
  <c r="H1878" i="18"/>
  <c r="I1878" i="18" s="1"/>
  <c r="H1877" i="18"/>
  <c r="I1877" i="18" s="1"/>
  <c r="H1876" i="18"/>
  <c r="I1876" i="18" s="1"/>
  <c r="H1875" i="18"/>
  <c r="I1875" i="18" s="1"/>
  <c r="H1874" i="18"/>
  <c r="I1874" i="18" s="1"/>
  <c r="H1873" i="18"/>
  <c r="I1873" i="18" s="1"/>
  <c r="H1872" i="18"/>
  <c r="I1872" i="18" s="1"/>
  <c r="H1871" i="18"/>
  <c r="I1871" i="18" s="1"/>
  <c r="H1870" i="18"/>
  <c r="I1870" i="18" s="1"/>
  <c r="H1869" i="18"/>
  <c r="I1869" i="18" s="1"/>
  <c r="H1868" i="18"/>
  <c r="I1868" i="18" s="1"/>
  <c r="H1867" i="18"/>
  <c r="I1867" i="18" s="1"/>
  <c r="H1866" i="18"/>
  <c r="I1866" i="18" s="1"/>
  <c r="H1865" i="18"/>
  <c r="I1865" i="18" s="1"/>
  <c r="H1864" i="18"/>
  <c r="I1864" i="18" s="1"/>
  <c r="H1863" i="18"/>
  <c r="I1863" i="18" s="1"/>
  <c r="H1862" i="18"/>
  <c r="I1862" i="18" s="1"/>
  <c r="H1861" i="18"/>
  <c r="I1861" i="18" s="1"/>
  <c r="H1860" i="18"/>
  <c r="I1860" i="18" s="1"/>
  <c r="H1859" i="18"/>
  <c r="I1859" i="18" s="1"/>
  <c r="H1858" i="18"/>
  <c r="I1858" i="18" s="1"/>
  <c r="H1857" i="18"/>
  <c r="I1857" i="18" s="1"/>
  <c r="H1856" i="18"/>
  <c r="I1856" i="18" s="1"/>
  <c r="H1855" i="18"/>
  <c r="I1855" i="18" s="1"/>
  <c r="H1854" i="18"/>
  <c r="I1854" i="18" s="1"/>
  <c r="H1853" i="18"/>
  <c r="I1853" i="18" s="1"/>
  <c r="H1852" i="18"/>
  <c r="I1852" i="18" s="1"/>
  <c r="H1851" i="18"/>
  <c r="I1851" i="18" s="1"/>
  <c r="H1850" i="18"/>
  <c r="I1850" i="18" s="1"/>
  <c r="H1849" i="18"/>
  <c r="I1849" i="18" s="1"/>
  <c r="H1848" i="18"/>
  <c r="I1848" i="18" s="1"/>
  <c r="H1847" i="18"/>
  <c r="I1847" i="18" s="1"/>
  <c r="H1846" i="18"/>
  <c r="I1846" i="18" s="1"/>
  <c r="H1845" i="18"/>
  <c r="I1845" i="18" s="1"/>
  <c r="H1844" i="18"/>
  <c r="I1844" i="18" s="1"/>
  <c r="H1843" i="18"/>
  <c r="I1843" i="18" s="1"/>
  <c r="H1842" i="18"/>
  <c r="I1842" i="18" s="1"/>
  <c r="H1841" i="18"/>
  <c r="I1841" i="18" s="1"/>
  <c r="H1840" i="18"/>
  <c r="I1840" i="18" s="1"/>
  <c r="H1839" i="18"/>
  <c r="I1839" i="18" s="1"/>
  <c r="H1838" i="18"/>
  <c r="I1838" i="18" s="1"/>
  <c r="H1837" i="18"/>
  <c r="I1837" i="18" s="1"/>
  <c r="H1836" i="18"/>
  <c r="I1836" i="18" s="1"/>
  <c r="H1835" i="18"/>
  <c r="I1835" i="18" s="1"/>
  <c r="H1834" i="18"/>
  <c r="I1834" i="18" s="1"/>
  <c r="H1833" i="18"/>
  <c r="I1833" i="18" s="1"/>
  <c r="H1832" i="18"/>
  <c r="I1832" i="18" s="1"/>
  <c r="H1831" i="18"/>
  <c r="I1831" i="18" s="1"/>
  <c r="H1830" i="18"/>
  <c r="I1830" i="18" s="1"/>
  <c r="H1829" i="18"/>
  <c r="I1829" i="18" s="1"/>
  <c r="H1828" i="18"/>
  <c r="I1828" i="18" s="1"/>
  <c r="H1827" i="18"/>
  <c r="I1827" i="18" s="1"/>
  <c r="H1826" i="18"/>
  <c r="I1826" i="18" s="1"/>
  <c r="H1825" i="18"/>
  <c r="I1825" i="18" s="1"/>
  <c r="H1824" i="18"/>
  <c r="I1824" i="18" s="1"/>
  <c r="H1823" i="18"/>
  <c r="I1823" i="18" s="1"/>
  <c r="H1822" i="18"/>
  <c r="I1822" i="18" s="1"/>
  <c r="H1821" i="18"/>
  <c r="I1821" i="18" s="1"/>
  <c r="H1820" i="18"/>
  <c r="I1820" i="18" s="1"/>
  <c r="H1819" i="18"/>
  <c r="I1819" i="18" s="1"/>
  <c r="H1818" i="18"/>
  <c r="I1818" i="18" s="1"/>
  <c r="H1817" i="18"/>
  <c r="I1817" i="18" s="1"/>
  <c r="H1816" i="18"/>
  <c r="I1816" i="18" s="1"/>
  <c r="H1815" i="18"/>
  <c r="I1815" i="18" s="1"/>
  <c r="H1814" i="18"/>
  <c r="I1814" i="18" s="1"/>
  <c r="H1813" i="18"/>
  <c r="I1813" i="18" s="1"/>
  <c r="H1812" i="18"/>
  <c r="I1812" i="18" s="1"/>
  <c r="H1811" i="18"/>
  <c r="I1811" i="18" s="1"/>
  <c r="H1810" i="18"/>
  <c r="I1810" i="18" s="1"/>
  <c r="H1809" i="18"/>
  <c r="I1809" i="18" s="1"/>
  <c r="H1808" i="18"/>
  <c r="I1808" i="18" s="1"/>
  <c r="H1807" i="18"/>
  <c r="I1807" i="18" s="1"/>
  <c r="H1806" i="18"/>
  <c r="I1806" i="18" s="1"/>
  <c r="H1805" i="18"/>
  <c r="I1805" i="18" s="1"/>
  <c r="H1804" i="18"/>
  <c r="I1804" i="18" s="1"/>
  <c r="H1803" i="18"/>
  <c r="I1803" i="18" s="1"/>
  <c r="H1802" i="18"/>
  <c r="I1802" i="18" s="1"/>
  <c r="H1801" i="18"/>
  <c r="I1801" i="18" s="1"/>
  <c r="H1800" i="18"/>
  <c r="I1800" i="18" s="1"/>
  <c r="H1799" i="18"/>
  <c r="I1799" i="18" s="1"/>
  <c r="H1798" i="18"/>
  <c r="I1798" i="18" s="1"/>
  <c r="H1797" i="18"/>
  <c r="I1797" i="18" s="1"/>
  <c r="H1796" i="18"/>
  <c r="I1796" i="18" s="1"/>
  <c r="H1795" i="18"/>
  <c r="I1795" i="18" s="1"/>
  <c r="H1794" i="18"/>
  <c r="I1794" i="18" s="1"/>
  <c r="H1793" i="18"/>
  <c r="I1793" i="18" s="1"/>
  <c r="H1792" i="18"/>
  <c r="I1792" i="18" s="1"/>
  <c r="H1791" i="18"/>
  <c r="I1791" i="18" s="1"/>
  <c r="H1790" i="18"/>
  <c r="I1790" i="18" s="1"/>
  <c r="H1789" i="18"/>
  <c r="I1789" i="18" s="1"/>
  <c r="H1788" i="18"/>
  <c r="I1788" i="18" s="1"/>
  <c r="H1787" i="18"/>
  <c r="I1787" i="18" s="1"/>
  <c r="H1786" i="18"/>
  <c r="I1786" i="18" s="1"/>
  <c r="H1785" i="18"/>
  <c r="I1785" i="18" s="1"/>
  <c r="H1784" i="18"/>
  <c r="I1784" i="18" s="1"/>
  <c r="H1783" i="18"/>
  <c r="I1783" i="18" s="1"/>
  <c r="H1782" i="18"/>
  <c r="I1782" i="18" s="1"/>
  <c r="H1781" i="18"/>
  <c r="I1781" i="18" s="1"/>
  <c r="H1780" i="18"/>
  <c r="I1780" i="18" s="1"/>
  <c r="H1779" i="18"/>
  <c r="I1779" i="18" s="1"/>
  <c r="H1778" i="18"/>
  <c r="I1778" i="18" s="1"/>
  <c r="H1777" i="18"/>
  <c r="I1777" i="18" s="1"/>
  <c r="H1776" i="18"/>
  <c r="I1776" i="18" s="1"/>
  <c r="H1775" i="18"/>
  <c r="I1775" i="18" s="1"/>
  <c r="H1774" i="18"/>
  <c r="I1774" i="18" s="1"/>
  <c r="H1773" i="18"/>
  <c r="I1773" i="18" s="1"/>
  <c r="H1772" i="18"/>
  <c r="I1772" i="18" s="1"/>
  <c r="H1771" i="18"/>
  <c r="I1771" i="18" s="1"/>
  <c r="H1770" i="18"/>
  <c r="I1770" i="18" s="1"/>
  <c r="H1769" i="18"/>
  <c r="I1769" i="18" s="1"/>
  <c r="H1768" i="18"/>
  <c r="I1768" i="18" s="1"/>
  <c r="H1767" i="18"/>
  <c r="I1767" i="18" s="1"/>
  <c r="H1766" i="18"/>
  <c r="I1766" i="18" s="1"/>
  <c r="H1765" i="18"/>
  <c r="I1765" i="18" s="1"/>
  <c r="H1764" i="18"/>
  <c r="I1764" i="18" s="1"/>
  <c r="H1763" i="18"/>
  <c r="I1763" i="18" s="1"/>
  <c r="H1762" i="18"/>
  <c r="I1762" i="18" s="1"/>
  <c r="H1761" i="18"/>
  <c r="I1761" i="18" s="1"/>
  <c r="H1760" i="18"/>
  <c r="I1760" i="18" s="1"/>
  <c r="H1759" i="18"/>
  <c r="I1759" i="18" s="1"/>
  <c r="H1758" i="18"/>
  <c r="I1758" i="18" s="1"/>
  <c r="H1757" i="18"/>
  <c r="I1757" i="18" s="1"/>
  <c r="H1756" i="18"/>
  <c r="I1756" i="18" s="1"/>
  <c r="H1755" i="18"/>
  <c r="I1755" i="18" s="1"/>
  <c r="H1754" i="18"/>
  <c r="I1754" i="18" s="1"/>
  <c r="H1753" i="18"/>
  <c r="I1753" i="18" s="1"/>
  <c r="H1752" i="18"/>
  <c r="I1752" i="18" s="1"/>
  <c r="H1751" i="18"/>
  <c r="I1751" i="18" s="1"/>
  <c r="H1750" i="18"/>
  <c r="I1750" i="18" s="1"/>
  <c r="H1749" i="18"/>
  <c r="I1749" i="18" s="1"/>
  <c r="H1748" i="18"/>
  <c r="I1748" i="18" s="1"/>
  <c r="H1747" i="18"/>
  <c r="I1747" i="18" s="1"/>
  <c r="H1746" i="18"/>
  <c r="I1746" i="18" s="1"/>
  <c r="H1745" i="18"/>
  <c r="I1745" i="18" s="1"/>
  <c r="H1744" i="18"/>
  <c r="I1744" i="18" s="1"/>
  <c r="H1743" i="18"/>
  <c r="I1743" i="18" s="1"/>
  <c r="H1742" i="18"/>
  <c r="I1742" i="18" s="1"/>
  <c r="H1741" i="18"/>
  <c r="I1741" i="18" s="1"/>
  <c r="H1740" i="18"/>
  <c r="I1740" i="18" s="1"/>
  <c r="H1739" i="18"/>
  <c r="I1739" i="18" s="1"/>
  <c r="H1738" i="18"/>
  <c r="I1738" i="18" s="1"/>
  <c r="H1737" i="18"/>
  <c r="I1737" i="18" s="1"/>
  <c r="H1736" i="18"/>
  <c r="I1736" i="18" s="1"/>
  <c r="H1735" i="18"/>
  <c r="I1735" i="18" s="1"/>
  <c r="H1734" i="18"/>
  <c r="I1734" i="18" s="1"/>
  <c r="H1733" i="18"/>
  <c r="I1733" i="18" s="1"/>
  <c r="H1732" i="18"/>
  <c r="I1732" i="18" s="1"/>
  <c r="H1731" i="18"/>
  <c r="I1731" i="18" s="1"/>
  <c r="H1730" i="18"/>
  <c r="I1730" i="18" s="1"/>
  <c r="H1729" i="18"/>
  <c r="I1729" i="18" s="1"/>
  <c r="H1728" i="18"/>
  <c r="I1728" i="18" s="1"/>
  <c r="H1727" i="18"/>
  <c r="I1727" i="18" s="1"/>
  <c r="H1726" i="18"/>
  <c r="I1726" i="18" s="1"/>
  <c r="H1725" i="18"/>
  <c r="I1725" i="18" s="1"/>
  <c r="H1724" i="18"/>
  <c r="I1724" i="18" s="1"/>
  <c r="H1723" i="18"/>
  <c r="I1723" i="18" s="1"/>
  <c r="H1722" i="18"/>
  <c r="I1722" i="18" s="1"/>
  <c r="H1721" i="18"/>
  <c r="I1721" i="18" s="1"/>
  <c r="H1720" i="18"/>
  <c r="I1720" i="18" s="1"/>
  <c r="H1719" i="18"/>
  <c r="I1719" i="18" s="1"/>
  <c r="H1718" i="18"/>
  <c r="I1718" i="18" s="1"/>
  <c r="H1717" i="18"/>
  <c r="I1717" i="18" s="1"/>
  <c r="H1716" i="18"/>
  <c r="I1716" i="18" s="1"/>
  <c r="H1715" i="18"/>
  <c r="I1715" i="18" s="1"/>
  <c r="H1714" i="18"/>
  <c r="I1714" i="18" s="1"/>
  <c r="H1713" i="18"/>
  <c r="I1713" i="18" s="1"/>
  <c r="H1712" i="18"/>
  <c r="I1712" i="18" s="1"/>
  <c r="H1711" i="18"/>
  <c r="I1711" i="18" s="1"/>
  <c r="H1710" i="18"/>
  <c r="I1710" i="18" s="1"/>
  <c r="H1709" i="18"/>
  <c r="I1709" i="18" s="1"/>
  <c r="H1708" i="18"/>
  <c r="I1708" i="18" s="1"/>
  <c r="H1707" i="18"/>
  <c r="I1707" i="18" s="1"/>
  <c r="H1706" i="18"/>
  <c r="I1706" i="18" s="1"/>
  <c r="H1705" i="18"/>
  <c r="I1705" i="18" s="1"/>
  <c r="H1704" i="18"/>
  <c r="I1704" i="18" s="1"/>
  <c r="H1703" i="18"/>
  <c r="I1703" i="18" s="1"/>
  <c r="H1702" i="18"/>
  <c r="I1702" i="18" s="1"/>
  <c r="H1701" i="18"/>
  <c r="I1701" i="18" s="1"/>
  <c r="H1700" i="18"/>
  <c r="I1700" i="18" s="1"/>
  <c r="H1699" i="18"/>
  <c r="I1699" i="18" s="1"/>
  <c r="H1698" i="18"/>
  <c r="I1698" i="18" s="1"/>
  <c r="H1697" i="18"/>
  <c r="I1697" i="18" s="1"/>
  <c r="H1696" i="18"/>
  <c r="I1696" i="18" s="1"/>
  <c r="H1695" i="18"/>
  <c r="I1695" i="18" s="1"/>
  <c r="H1694" i="18"/>
  <c r="I1694" i="18" s="1"/>
  <c r="H1693" i="18"/>
  <c r="I1693" i="18" s="1"/>
  <c r="H1692" i="18"/>
  <c r="I1692" i="18" s="1"/>
  <c r="H1691" i="18"/>
  <c r="I1691" i="18" s="1"/>
  <c r="H1690" i="18"/>
  <c r="I1690" i="18" s="1"/>
  <c r="H1689" i="18"/>
  <c r="I1689" i="18" s="1"/>
  <c r="H1688" i="18"/>
  <c r="I1688" i="18" s="1"/>
  <c r="H1687" i="18"/>
  <c r="I1687" i="18" s="1"/>
  <c r="H1686" i="18"/>
  <c r="I1686" i="18" s="1"/>
  <c r="H1685" i="18"/>
  <c r="I1685" i="18" s="1"/>
  <c r="H1684" i="18"/>
  <c r="I1684" i="18" s="1"/>
  <c r="H1683" i="18"/>
  <c r="I1683" i="18" s="1"/>
  <c r="H1682" i="18"/>
  <c r="I1682" i="18" s="1"/>
  <c r="H1681" i="18"/>
  <c r="I1681" i="18" s="1"/>
  <c r="H1680" i="18"/>
  <c r="I1680" i="18" s="1"/>
  <c r="H1679" i="18"/>
  <c r="I1679" i="18" s="1"/>
  <c r="H1678" i="18"/>
  <c r="I1678" i="18" s="1"/>
  <c r="H1677" i="18"/>
  <c r="I1677" i="18" s="1"/>
  <c r="H1676" i="18"/>
  <c r="I1676" i="18" s="1"/>
  <c r="H1675" i="18"/>
  <c r="I1675" i="18" s="1"/>
  <c r="H1674" i="18"/>
  <c r="I1674" i="18" s="1"/>
  <c r="H1673" i="18"/>
  <c r="I1673" i="18" s="1"/>
  <c r="H1672" i="18"/>
  <c r="I1672" i="18" s="1"/>
  <c r="H1671" i="18"/>
  <c r="I1671" i="18" s="1"/>
  <c r="H1670" i="18"/>
  <c r="I1670" i="18" s="1"/>
  <c r="H1669" i="18"/>
  <c r="I1669" i="18" s="1"/>
  <c r="H1668" i="18"/>
  <c r="I1668" i="18" s="1"/>
  <c r="H1667" i="18"/>
  <c r="I1667" i="18" s="1"/>
  <c r="H1666" i="18"/>
  <c r="I1666" i="18" s="1"/>
  <c r="H1665" i="18"/>
  <c r="I1665" i="18" s="1"/>
  <c r="H1664" i="18"/>
  <c r="I1664" i="18" s="1"/>
  <c r="H1663" i="18"/>
  <c r="I1663" i="18" s="1"/>
  <c r="H1662" i="18"/>
  <c r="I1662" i="18" s="1"/>
  <c r="H1661" i="18"/>
  <c r="I1661" i="18" s="1"/>
  <c r="H1660" i="18"/>
  <c r="I1660" i="18" s="1"/>
  <c r="H1659" i="18"/>
  <c r="I1659" i="18" s="1"/>
  <c r="H1658" i="18"/>
  <c r="I1658" i="18" s="1"/>
  <c r="H1657" i="18"/>
  <c r="I1657" i="18" s="1"/>
  <c r="H1656" i="18"/>
  <c r="I1656" i="18" s="1"/>
  <c r="H1655" i="18"/>
  <c r="I1655" i="18" s="1"/>
  <c r="H1654" i="18"/>
  <c r="I1654" i="18" s="1"/>
  <c r="H1653" i="18"/>
  <c r="I1653" i="18" s="1"/>
  <c r="H1652" i="18"/>
  <c r="I1652" i="18" s="1"/>
  <c r="H1651" i="18"/>
  <c r="I1651" i="18" s="1"/>
  <c r="H1650" i="18"/>
  <c r="I1650" i="18" s="1"/>
  <c r="H1649" i="18"/>
  <c r="I1649" i="18" s="1"/>
  <c r="H1648" i="18"/>
  <c r="I1648" i="18" s="1"/>
  <c r="H1647" i="18"/>
  <c r="I1647" i="18" s="1"/>
  <c r="H1646" i="18"/>
  <c r="I1646" i="18" s="1"/>
  <c r="H1645" i="18"/>
  <c r="I1645" i="18" s="1"/>
  <c r="H1644" i="18"/>
  <c r="I1644" i="18" s="1"/>
  <c r="H1643" i="18"/>
  <c r="I1643" i="18" s="1"/>
  <c r="H1642" i="18"/>
  <c r="I1642" i="18" s="1"/>
  <c r="H1641" i="18"/>
  <c r="I1641" i="18" s="1"/>
  <c r="H1640" i="18"/>
  <c r="I1640" i="18" s="1"/>
  <c r="H1639" i="18"/>
  <c r="I1639" i="18" s="1"/>
  <c r="H1638" i="18"/>
  <c r="I1638" i="18" s="1"/>
  <c r="H1637" i="18"/>
  <c r="I1637" i="18" s="1"/>
  <c r="H1636" i="18"/>
  <c r="I1636" i="18" s="1"/>
  <c r="H1635" i="18"/>
  <c r="I1635" i="18" s="1"/>
  <c r="H1634" i="18"/>
  <c r="I1634" i="18" s="1"/>
  <c r="H1633" i="18"/>
  <c r="I1633" i="18" s="1"/>
  <c r="H1632" i="18"/>
  <c r="I1632" i="18" s="1"/>
  <c r="H1631" i="18"/>
  <c r="I1631" i="18" s="1"/>
  <c r="H1630" i="18"/>
  <c r="I1630" i="18" s="1"/>
  <c r="H1629" i="18"/>
  <c r="I1629" i="18" s="1"/>
  <c r="H1628" i="18"/>
  <c r="I1628" i="18" s="1"/>
  <c r="H1627" i="18"/>
  <c r="I1627" i="18" s="1"/>
  <c r="H1626" i="18"/>
  <c r="I1626" i="18" s="1"/>
  <c r="H1625" i="18"/>
  <c r="I1625" i="18" s="1"/>
  <c r="H1624" i="18"/>
  <c r="I1624" i="18" s="1"/>
  <c r="H1623" i="18"/>
  <c r="I1623" i="18" s="1"/>
  <c r="H1622" i="18"/>
  <c r="I1622" i="18" s="1"/>
  <c r="H1621" i="18"/>
  <c r="I1621" i="18" s="1"/>
  <c r="H1620" i="18"/>
  <c r="I1620" i="18" s="1"/>
  <c r="H1619" i="18"/>
  <c r="I1619" i="18" s="1"/>
  <c r="H1618" i="18"/>
  <c r="I1618" i="18" s="1"/>
  <c r="H1617" i="18"/>
  <c r="I1617" i="18" s="1"/>
  <c r="H1616" i="18"/>
  <c r="I1616" i="18" s="1"/>
  <c r="H1615" i="18"/>
  <c r="I1615" i="18" s="1"/>
  <c r="H1614" i="18"/>
  <c r="I1614" i="18" s="1"/>
  <c r="H1613" i="18"/>
  <c r="I1613" i="18" s="1"/>
  <c r="H1612" i="18"/>
  <c r="I1612" i="18" s="1"/>
  <c r="H1611" i="18"/>
  <c r="I1611" i="18" s="1"/>
  <c r="H1610" i="18"/>
  <c r="I1610" i="18" s="1"/>
  <c r="H1609" i="18"/>
  <c r="I1609" i="18" s="1"/>
  <c r="H1608" i="18"/>
  <c r="I1608" i="18" s="1"/>
  <c r="H1607" i="18"/>
  <c r="I1607" i="18" s="1"/>
  <c r="H1606" i="18"/>
  <c r="I1606" i="18" s="1"/>
  <c r="H1605" i="18"/>
  <c r="I1605" i="18" s="1"/>
  <c r="H1604" i="18"/>
  <c r="I1604" i="18" s="1"/>
  <c r="H1603" i="18"/>
  <c r="I1603" i="18" s="1"/>
  <c r="H1602" i="18"/>
  <c r="I1602" i="18" s="1"/>
  <c r="H1601" i="18"/>
  <c r="I1601" i="18" s="1"/>
  <c r="H1600" i="18"/>
  <c r="I1600" i="18" s="1"/>
  <c r="H1599" i="18"/>
  <c r="I1599" i="18" s="1"/>
  <c r="H1598" i="18"/>
  <c r="I1598" i="18" s="1"/>
  <c r="H1597" i="18"/>
  <c r="I1597" i="18" s="1"/>
  <c r="H1596" i="18"/>
  <c r="I1596" i="18" s="1"/>
  <c r="H1595" i="18"/>
  <c r="I1595" i="18" s="1"/>
  <c r="H1594" i="18"/>
  <c r="I1594" i="18" s="1"/>
  <c r="H1593" i="18"/>
  <c r="I1593" i="18" s="1"/>
  <c r="H1592" i="18"/>
  <c r="I1592" i="18" s="1"/>
  <c r="H1591" i="18"/>
  <c r="I1591" i="18" s="1"/>
  <c r="H1590" i="18"/>
  <c r="I1590" i="18" s="1"/>
  <c r="H1589" i="18"/>
  <c r="I1589" i="18" s="1"/>
  <c r="H1588" i="18"/>
  <c r="I1588" i="18" s="1"/>
  <c r="H1587" i="18"/>
  <c r="I1587" i="18" s="1"/>
  <c r="H1586" i="18"/>
  <c r="I1586" i="18" s="1"/>
  <c r="H1585" i="18"/>
  <c r="I1585" i="18" s="1"/>
  <c r="H1584" i="18"/>
  <c r="I1584" i="18" s="1"/>
  <c r="H1583" i="18"/>
  <c r="I1583" i="18" s="1"/>
  <c r="H1582" i="18"/>
  <c r="I1582" i="18" s="1"/>
  <c r="H1581" i="18"/>
  <c r="I1581" i="18" s="1"/>
  <c r="H1580" i="18"/>
  <c r="I1580" i="18" s="1"/>
  <c r="H1579" i="18"/>
  <c r="I1579" i="18" s="1"/>
  <c r="H1578" i="18"/>
  <c r="I1578" i="18" s="1"/>
  <c r="H1577" i="18"/>
  <c r="I1577" i="18" s="1"/>
  <c r="H1576" i="18"/>
  <c r="I1576" i="18" s="1"/>
  <c r="H1575" i="18"/>
  <c r="I1575" i="18" s="1"/>
  <c r="H1574" i="18"/>
  <c r="I1574" i="18" s="1"/>
  <c r="H1573" i="18"/>
  <c r="I1573" i="18" s="1"/>
  <c r="H1572" i="18"/>
  <c r="I1572" i="18" s="1"/>
  <c r="H1571" i="18"/>
  <c r="I1571" i="18" s="1"/>
  <c r="H1570" i="18"/>
  <c r="I1570" i="18" s="1"/>
  <c r="H1569" i="18"/>
  <c r="I1569" i="18" s="1"/>
  <c r="H1568" i="18"/>
  <c r="I1568" i="18" s="1"/>
  <c r="H1567" i="18"/>
  <c r="I1567" i="18" s="1"/>
  <c r="H1566" i="18"/>
  <c r="I1566" i="18" s="1"/>
  <c r="H1565" i="18"/>
  <c r="I1565" i="18" s="1"/>
  <c r="H1564" i="18"/>
  <c r="I1564" i="18" s="1"/>
  <c r="H1563" i="18"/>
  <c r="I1563" i="18" s="1"/>
  <c r="H1562" i="18"/>
  <c r="I1562" i="18" s="1"/>
  <c r="H1561" i="18"/>
  <c r="I1561" i="18" s="1"/>
  <c r="H1560" i="18"/>
  <c r="I1560" i="18" s="1"/>
  <c r="H1559" i="18"/>
  <c r="I1559" i="18" s="1"/>
  <c r="H1558" i="18"/>
  <c r="I1558" i="18" s="1"/>
  <c r="H1557" i="18"/>
  <c r="I1557" i="18" s="1"/>
  <c r="H1556" i="18"/>
  <c r="I1556" i="18" s="1"/>
  <c r="H1555" i="18"/>
  <c r="I1555" i="18" s="1"/>
  <c r="H1554" i="18"/>
  <c r="I1554" i="18" s="1"/>
  <c r="H1553" i="18"/>
  <c r="I1553" i="18" s="1"/>
  <c r="H1552" i="18"/>
  <c r="I1552" i="18" s="1"/>
  <c r="H1551" i="18"/>
  <c r="I1551" i="18" s="1"/>
  <c r="H1550" i="18"/>
  <c r="I1550" i="18" s="1"/>
  <c r="H1549" i="18"/>
  <c r="I1549" i="18" s="1"/>
  <c r="H1548" i="18"/>
  <c r="I1548" i="18" s="1"/>
  <c r="H1547" i="18"/>
  <c r="I1547" i="18" s="1"/>
  <c r="H1546" i="18"/>
  <c r="I1546" i="18" s="1"/>
  <c r="H1545" i="18"/>
  <c r="I1545" i="18" s="1"/>
  <c r="H1544" i="18"/>
  <c r="I1544" i="18" s="1"/>
  <c r="H1543" i="18"/>
  <c r="I1543" i="18" s="1"/>
  <c r="H1542" i="18"/>
  <c r="I1542" i="18" s="1"/>
  <c r="H1541" i="18"/>
  <c r="I1541" i="18" s="1"/>
  <c r="H1540" i="18"/>
  <c r="I1540" i="18" s="1"/>
  <c r="H1539" i="18"/>
  <c r="I1539" i="18" s="1"/>
  <c r="H1538" i="18"/>
  <c r="I1538" i="18" s="1"/>
  <c r="H1537" i="18"/>
  <c r="I1537" i="18" s="1"/>
  <c r="H1536" i="18"/>
  <c r="I1536" i="18" s="1"/>
  <c r="H1535" i="18"/>
  <c r="I1535" i="18" s="1"/>
  <c r="H1534" i="18"/>
  <c r="I1534" i="18" s="1"/>
  <c r="H1533" i="18"/>
  <c r="I1533" i="18" s="1"/>
  <c r="H1532" i="18"/>
  <c r="I1532" i="18" s="1"/>
  <c r="H1531" i="18"/>
  <c r="I1531" i="18" s="1"/>
  <c r="H1530" i="18"/>
  <c r="I1530" i="18" s="1"/>
  <c r="H1529" i="18"/>
  <c r="I1529" i="18" s="1"/>
  <c r="H1528" i="18"/>
  <c r="I1528" i="18" s="1"/>
  <c r="H1527" i="18"/>
  <c r="I1527" i="18" s="1"/>
  <c r="H1526" i="18"/>
  <c r="I1526" i="18" s="1"/>
  <c r="H1525" i="18"/>
  <c r="I1525" i="18" s="1"/>
  <c r="H1524" i="18"/>
  <c r="I1524" i="18" s="1"/>
  <c r="H1523" i="18"/>
  <c r="I1523" i="18" s="1"/>
  <c r="H1522" i="18"/>
  <c r="I1522" i="18" s="1"/>
  <c r="H1521" i="18"/>
  <c r="I1521" i="18" s="1"/>
  <c r="H1520" i="18"/>
  <c r="I1520" i="18" s="1"/>
  <c r="H1519" i="18"/>
  <c r="I1519" i="18" s="1"/>
  <c r="H1518" i="18"/>
  <c r="I1518" i="18" s="1"/>
  <c r="H1517" i="18"/>
  <c r="I1517" i="18" s="1"/>
  <c r="H1516" i="18"/>
  <c r="I1516" i="18" s="1"/>
  <c r="H1515" i="18"/>
  <c r="I1515" i="18" s="1"/>
  <c r="H1514" i="18"/>
  <c r="I1514" i="18" s="1"/>
  <c r="H1513" i="18"/>
  <c r="I1513" i="18" s="1"/>
  <c r="H1512" i="18"/>
  <c r="I1512" i="18" s="1"/>
  <c r="H1511" i="18"/>
  <c r="I1511" i="18" s="1"/>
  <c r="H1510" i="18"/>
  <c r="I1510" i="18" s="1"/>
  <c r="H1509" i="18"/>
  <c r="I1509" i="18" s="1"/>
  <c r="H1508" i="18"/>
  <c r="I1508" i="18" s="1"/>
  <c r="H1507" i="18"/>
  <c r="I1507" i="18" s="1"/>
  <c r="H1506" i="18"/>
  <c r="I1506" i="18" s="1"/>
  <c r="H1505" i="18"/>
  <c r="I1505" i="18" s="1"/>
  <c r="H1504" i="18"/>
  <c r="I1504" i="18" s="1"/>
  <c r="H1503" i="18"/>
  <c r="I1503" i="18" s="1"/>
  <c r="H1502" i="18"/>
  <c r="I1502" i="18" s="1"/>
  <c r="H1501" i="18"/>
  <c r="I1501" i="18" s="1"/>
  <c r="H1500" i="18"/>
  <c r="I1500" i="18" s="1"/>
  <c r="H1499" i="18"/>
  <c r="I1499" i="18" s="1"/>
  <c r="H1498" i="18"/>
  <c r="I1498" i="18" s="1"/>
  <c r="H1497" i="18"/>
  <c r="I1497" i="18" s="1"/>
  <c r="H1496" i="18"/>
  <c r="I1496" i="18" s="1"/>
  <c r="H1495" i="18"/>
  <c r="I1495" i="18" s="1"/>
  <c r="H1494" i="18"/>
  <c r="I1494" i="18" s="1"/>
  <c r="H1493" i="18"/>
  <c r="I1493" i="18" s="1"/>
  <c r="H1492" i="18"/>
  <c r="I1492" i="18" s="1"/>
  <c r="H1491" i="18"/>
  <c r="I1491" i="18" s="1"/>
  <c r="H1490" i="18"/>
  <c r="I1490" i="18" s="1"/>
  <c r="H1489" i="18"/>
  <c r="I1489" i="18" s="1"/>
  <c r="H1488" i="18"/>
  <c r="I1488" i="18" s="1"/>
  <c r="H1487" i="18"/>
  <c r="I1487" i="18" s="1"/>
  <c r="H1486" i="18"/>
  <c r="I1486" i="18" s="1"/>
  <c r="H1485" i="18"/>
  <c r="I1485" i="18" s="1"/>
  <c r="H1484" i="18"/>
  <c r="I1484" i="18" s="1"/>
  <c r="H1483" i="18"/>
  <c r="I1483" i="18" s="1"/>
  <c r="H1482" i="18"/>
  <c r="I1482" i="18" s="1"/>
  <c r="H1481" i="18"/>
  <c r="I1481" i="18" s="1"/>
  <c r="H1480" i="18"/>
  <c r="I1480" i="18" s="1"/>
  <c r="H1479" i="18"/>
  <c r="I1479" i="18" s="1"/>
  <c r="H1478" i="18"/>
  <c r="I1478" i="18" s="1"/>
  <c r="H1477" i="18"/>
  <c r="I1477" i="18" s="1"/>
  <c r="H1476" i="18"/>
  <c r="I1476" i="18" s="1"/>
  <c r="H1475" i="18"/>
  <c r="I1475" i="18" s="1"/>
  <c r="H1474" i="18"/>
  <c r="I1474" i="18" s="1"/>
  <c r="H1473" i="18"/>
  <c r="I1473" i="18" s="1"/>
  <c r="H1472" i="18"/>
  <c r="I1472" i="18" s="1"/>
  <c r="H1471" i="18"/>
  <c r="I1471" i="18" s="1"/>
  <c r="H1470" i="18"/>
  <c r="I1470" i="18" s="1"/>
  <c r="H1469" i="18"/>
  <c r="I1469" i="18" s="1"/>
  <c r="H1468" i="18"/>
  <c r="I1468" i="18" s="1"/>
  <c r="H1467" i="18"/>
  <c r="I1467" i="18" s="1"/>
  <c r="H1466" i="18"/>
  <c r="I1466" i="18" s="1"/>
  <c r="H1465" i="18"/>
  <c r="I1465" i="18" s="1"/>
  <c r="H1464" i="18"/>
  <c r="I1464" i="18" s="1"/>
  <c r="H1463" i="18"/>
  <c r="I1463" i="18" s="1"/>
  <c r="H1462" i="18"/>
  <c r="I1462" i="18" s="1"/>
  <c r="H1461" i="18"/>
  <c r="I1461" i="18" s="1"/>
  <c r="H1460" i="18"/>
  <c r="I1460" i="18" s="1"/>
  <c r="H1459" i="18"/>
  <c r="I1459" i="18" s="1"/>
  <c r="H1458" i="18"/>
  <c r="I1458" i="18" s="1"/>
  <c r="H1457" i="18"/>
  <c r="I1457" i="18" s="1"/>
  <c r="H1456" i="18"/>
  <c r="I1456" i="18" s="1"/>
  <c r="H1455" i="18"/>
  <c r="I1455" i="18" s="1"/>
  <c r="H1454" i="18"/>
  <c r="I1454" i="18" s="1"/>
  <c r="H1453" i="18"/>
  <c r="I1453" i="18" s="1"/>
  <c r="H1452" i="18"/>
  <c r="I1452" i="18" s="1"/>
  <c r="H1451" i="18"/>
  <c r="I1451" i="18" s="1"/>
  <c r="H1450" i="18"/>
  <c r="I1450" i="18" s="1"/>
  <c r="H1449" i="18"/>
  <c r="I1449" i="18" s="1"/>
  <c r="H1448" i="18"/>
  <c r="I1448" i="18" s="1"/>
  <c r="H1447" i="18"/>
  <c r="I1447" i="18" s="1"/>
  <c r="H1446" i="18"/>
  <c r="I1446" i="18" s="1"/>
  <c r="H1445" i="18"/>
  <c r="I1445" i="18" s="1"/>
  <c r="H1444" i="18"/>
  <c r="I1444" i="18" s="1"/>
  <c r="H1443" i="18"/>
  <c r="I1443" i="18" s="1"/>
  <c r="H1442" i="18"/>
  <c r="I1442" i="18" s="1"/>
  <c r="H1441" i="18"/>
  <c r="I1441" i="18" s="1"/>
  <c r="H1440" i="18"/>
  <c r="I1440" i="18" s="1"/>
  <c r="H1439" i="18"/>
  <c r="I1439" i="18" s="1"/>
  <c r="H1438" i="18"/>
  <c r="I1438" i="18" s="1"/>
  <c r="H1437" i="18"/>
  <c r="I1437" i="18" s="1"/>
  <c r="H1436" i="18"/>
  <c r="I1436" i="18" s="1"/>
  <c r="H1435" i="18"/>
  <c r="I1435" i="18" s="1"/>
  <c r="H1434" i="18"/>
  <c r="I1434" i="18" s="1"/>
  <c r="H1433" i="18"/>
  <c r="I1433" i="18" s="1"/>
  <c r="H1432" i="18"/>
  <c r="I1432" i="18" s="1"/>
  <c r="H1431" i="18"/>
  <c r="I1431" i="18" s="1"/>
  <c r="H1430" i="18"/>
  <c r="I1430" i="18" s="1"/>
  <c r="H1429" i="18"/>
  <c r="I1429" i="18" s="1"/>
  <c r="H1428" i="18"/>
  <c r="I1428" i="18" s="1"/>
  <c r="H1427" i="18"/>
  <c r="I1427" i="18" s="1"/>
  <c r="H1426" i="18"/>
  <c r="I1426" i="18" s="1"/>
  <c r="H1425" i="18"/>
  <c r="I1425" i="18" s="1"/>
  <c r="H1424" i="18"/>
  <c r="I1424" i="18" s="1"/>
  <c r="H1423" i="18"/>
  <c r="I1423" i="18" s="1"/>
  <c r="H1422" i="18"/>
  <c r="I1422" i="18" s="1"/>
  <c r="H1421" i="18"/>
  <c r="I1421" i="18" s="1"/>
  <c r="H1420" i="18"/>
  <c r="I1420" i="18" s="1"/>
  <c r="H1419" i="18"/>
  <c r="I1419" i="18" s="1"/>
  <c r="H1418" i="18"/>
  <c r="I1418" i="18" s="1"/>
  <c r="H1417" i="18"/>
  <c r="I1417" i="18" s="1"/>
  <c r="H1416" i="18"/>
  <c r="I1416" i="18" s="1"/>
  <c r="H1415" i="18"/>
  <c r="I1415" i="18" s="1"/>
  <c r="H1414" i="18"/>
  <c r="I1414" i="18" s="1"/>
  <c r="H1413" i="18"/>
  <c r="I1413" i="18" s="1"/>
  <c r="H1412" i="18"/>
  <c r="I1412" i="18" s="1"/>
  <c r="H1411" i="18"/>
  <c r="I1411" i="18" s="1"/>
  <c r="H1410" i="18"/>
  <c r="I1410" i="18" s="1"/>
  <c r="H1409" i="18"/>
  <c r="I1409" i="18" s="1"/>
  <c r="H1408" i="18"/>
  <c r="I1408" i="18" s="1"/>
  <c r="H1407" i="18"/>
  <c r="I1407" i="18" s="1"/>
  <c r="H1406" i="18"/>
  <c r="I1406" i="18" s="1"/>
  <c r="H1405" i="18"/>
  <c r="I1405" i="18" s="1"/>
  <c r="H1404" i="18"/>
  <c r="I1404" i="18" s="1"/>
  <c r="H1403" i="18"/>
  <c r="I1403" i="18" s="1"/>
  <c r="H1402" i="18"/>
  <c r="I1402" i="18" s="1"/>
  <c r="H1401" i="18"/>
  <c r="I1401" i="18" s="1"/>
  <c r="H1400" i="18"/>
  <c r="I1400" i="18" s="1"/>
  <c r="H1399" i="18"/>
  <c r="I1399" i="18" s="1"/>
  <c r="H1398" i="18"/>
  <c r="I1398" i="18" s="1"/>
  <c r="H1397" i="18"/>
  <c r="I1397" i="18" s="1"/>
  <c r="H1396" i="18"/>
  <c r="I1396" i="18" s="1"/>
  <c r="H1395" i="18"/>
  <c r="I1395" i="18" s="1"/>
  <c r="H1394" i="18"/>
  <c r="I1394" i="18" s="1"/>
  <c r="H1393" i="18"/>
  <c r="I1393" i="18" s="1"/>
  <c r="H1392" i="18"/>
  <c r="I1392" i="18" s="1"/>
  <c r="H1391" i="18"/>
  <c r="I1391" i="18" s="1"/>
  <c r="H1390" i="18"/>
  <c r="I1390" i="18" s="1"/>
  <c r="H1389" i="18"/>
  <c r="I1389" i="18" s="1"/>
  <c r="H1388" i="18"/>
  <c r="I1388" i="18" s="1"/>
  <c r="H1387" i="18"/>
  <c r="I1387" i="18" s="1"/>
  <c r="H1386" i="18"/>
  <c r="I1386" i="18" s="1"/>
  <c r="H1385" i="18"/>
  <c r="I1385" i="18" s="1"/>
  <c r="H1384" i="18"/>
  <c r="I1384" i="18" s="1"/>
  <c r="H1383" i="18"/>
  <c r="I1383" i="18" s="1"/>
  <c r="H1382" i="18"/>
  <c r="I1382" i="18" s="1"/>
  <c r="H1381" i="18"/>
  <c r="I1381" i="18" s="1"/>
  <c r="H1380" i="18"/>
  <c r="I1380" i="18" s="1"/>
  <c r="H1379" i="18"/>
  <c r="I1379" i="18" s="1"/>
  <c r="H1378" i="18"/>
  <c r="I1378" i="18" s="1"/>
  <c r="H1377" i="18"/>
  <c r="I1377" i="18" s="1"/>
  <c r="H1376" i="18"/>
  <c r="I1376" i="18" s="1"/>
  <c r="H1375" i="18"/>
  <c r="I1375" i="18" s="1"/>
  <c r="H1374" i="18"/>
  <c r="I1374" i="18" s="1"/>
  <c r="H1373" i="18"/>
  <c r="I1373" i="18" s="1"/>
  <c r="H1372" i="18"/>
  <c r="I1372" i="18" s="1"/>
  <c r="H1371" i="18"/>
  <c r="I1371" i="18" s="1"/>
  <c r="H1370" i="18"/>
  <c r="I1370" i="18" s="1"/>
  <c r="H1369" i="18"/>
  <c r="I1369" i="18" s="1"/>
  <c r="H1368" i="18"/>
  <c r="I1368" i="18" s="1"/>
  <c r="H1367" i="18"/>
  <c r="I1367" i="18" s="1"/>
  <c r="H1366" i="18"/>
  <c r="I1366" i="18" s="1"/>
  <c r="H1365" i="18"/>
  <c r="I1365" i="18" s="1"/>
  <c r="H1364" i="18"/>
  <c r="I1364" i="18" s="1"/>
  <c r="H1363" i="18"/>
  <c r="I1363" i="18" s="1"/>
  <c r="H1362" i="18"/>
  <c r="I1362" i="18" s="1"/>
  <c r="H1361" i="18"/>
  <c r="I1361" i="18" s="1"/>
  <c r="H1360" i="18"/>
  <c r="I1360" i="18" s="1"/>
  <c r="H1359" i="18"/>
  <c r="I1359" i="18" s="1"/>
  <c r="H1358" i="18"/>
  <c r="I1358" i="18" s="1"/>
  <c r="H1357" i="18"/>
  <c r="I1357" i="18" s="1"/>
  <c r="H1356" i="18"/>
  <c r="I1356" i="18" s="1"/>
  <c r="H1355" i="18"/>
  <c r="I1355" i="18" s="1"/>
  <c r="H1354" i="18"/>
  <c r="I1354" i="18" s="1"/>
  <c r="H1353" i="18"/>
  <c r="I1353" i="18" s="1"/>
  <c r="H1352" i="18"/>
  <c r="I1352" i="18" s="1"/>
  <c r="H1351" i="18"/>
  <c r="I1351" i="18" s="1"/>
  <c r="H1350" i="18"/>
  <c r="I1350" i="18" s="1"/>
  <c r="H1349" i="18"/>
  <c r="I1349" i="18" s="1"/>
  <c r="H1348" i="18"/>
  <c r="I1348" i="18" s="1"/>
  <c r="H1347" i="18"/>
  <c r="I1347" i="18" s="1"/>
  <c r="H1346" i="18"/>
  <c r="I1346" i="18" s="1"/>
  <c r="H1345" i="18"/>
  <c r="I1345" i="18" s="1"/>
  <c r="H1344" i="18"/>
  <c r="I1344" i="18" s="1"/>
  <c r="H1343" i="18"/>
  <c r="I1343" i="18" s="1"/>
  <c r="H1342" i="18"/>
  <c r="I1342" i="18" s="1"/>
  <c r="H1341" i="18"/>
  <c r="I1341" i="18" s="1"/>
  <c r="H1340" i="18"/>
  <c r="I1340" i="18" s="1"/>
  <c r="H1339" i="18"/>
  <c r="I1339" i="18" s="1"/>
  <c r="H1338" i="18"/>
  <c r="I1338" i="18" s="1"/>
  <c r="H1337" i="18"/>
  <c r="I1337" i="18" s="1"/>
  <c r="H1336" i="18"/>
  <c r="I1336" i="18" s="1"/>
  <c r="H1335" i="18"/>
  <c r="I1335" i="18" s="1"/>
  <c r="H1334" i="18"/>
  <c r="I1334" i="18" s="1"/>
  <c r="H1333" i="18"/>
  <c r="I1333" i="18" s="1"/>
  <c r="H1332" i="18"/>
  <c r="I1332" i="18" s="1"/>
  <c r="H1331" i="18"/>
  <c r="I1331" i="18" s="1"/>
  <c r="H1330" i="18"/>
  <c r="I1330" i="18" s="1"/>
  <c r="H1329" i="18"/>
  <c r="I1329" i="18" s="1"/>
  <c r="H1328" i="18"/>
  <c r="I1328" i="18" s="1"/>
  <c r="H1327" i="18"/>
  <c r="I1327" i="18" s="1"/>
  <c r="H1326" i="18"/>
  <c r="I1326" i="18" s="1"/>
  <c r="H1325" i="18"/>
  <c r="I1325" i="18" s="1"/>
  <c r="H1324" i="18"/>
  <c r="I1324" i="18" s="1"/>
  <c r="H1323" i="18"/>
  <c r="I1323" i="18" s="1"/>
  <c r="H1322" i="18"/>
  <c r="I1322" i="18" s="1"/>
  <c r="H1321" i="18"/>
  <c r="I1321" i="18" s="1"/>
  <c r="H1320" i="18"/>
  <c r="I1320" i="18" s="1"/>
  <c r="H1319" i="18"/>
  <c r="I1319" i="18" s="1"/>
  <c r="H1318" i="18"/>
  <c r="I1318" i="18" s="1"/>
  <c r="H1317" i="18"/>
  <c r="I1317" i="18" s="1"/>
  <c r="H1316" i="18"/>
  <c r="I1316" i="18" s="1"/>
  <c r="H1315" i="18"/>
  <c r="I1315" i="18" s="1"/>
  <c r="H1314" i="18"/>
  <c r="I1314" i="18" s="1"/>
  <c r="H1313" i="18"/>
  <c r="I1313" i="18" s="1"/>
  <c r="H1312" i="18"/>
  <c r="I1312" i="18" s="1"/>
  <c r="H1311" i="18"/>
  <c r="I1311" i="18" s="1"/>
  <c r="H1310" i="18"/>
  <c r="I1310" i="18" s="1"/>
  <c r="H1309" i="18"/>
  <c r="I1309" i="18" s="1"/>
  <c r="H1308" i="18"/>
  <c r="I1308" i="18" s="1"/>
  <c r="H1307" i="18"/>
  <c r="I1307" i="18" s="1"/>
  <c r="H1306" i="18"/>
  <c r="I1306" i="18" s="1"/>
  <c r="H1305" i="18"/>
  <c r="I1305" i="18" s="1"/>
  <c r="H1304" i="18"/>
  <c r="I1304" i="18" s="1"/>
  <c r="H1303" i="18"/>
  <c r="I1303" i="18" s="1"/>
  <c r="H1302" i="18"/>
  <c r="I1302" i="18" s="1"/>
  <c r="H1301" i="18"/>
  <c r="I1301" i="18" s="1"/>
  <c r="H1300" i="18"/>
  <c r="I1300" i="18" s="1"/>
  <c r="H1299" i="18"/>
  <c r="I1299" i="18" s="1"/>
  <c r="H1298" i="18"/>
  <c r="I1298" i="18" s="1"/>
  <c r="H1297" i="18"/>
  <c r="I1297" i="18" s="1"/>
  <c r="H1296" i="18"/>
  <c r="I1296" i="18" s="1"/>
  <c r="H1295" i="18"/>
  <c r="I1295" i="18" s="1"/>
  <c r="H1294" i="18"/>
  <c r="I1294" i="18" s="1"/>
  <c r="H1293" i="18"/>
  <c r="I1293" i="18" s="1"/>
  <c r="H1292" i="18"/>
  <c r="I1292" i="18" s="1"/>
  <c r="H1291" i="18"/>
  <c r="I1291" i="18" s="1"/>
  <c r="H1290" i="18"/>
  <c r="I1290" i="18" s="1"/>
  <c r="H1289" i="18"/>
  <c r="I1289" i="18" s="1"/>
  <c r="H1288" i="18"/>
  <c r="I1288" i="18" s="1"/>
  <c r="H1287" i="18"/>
  <c r="I1287" i="18" s="1"/>
  <c r="H1286" i="18"/>
  <c r="I1286" i="18" s="1"/>
  <c r="H1285" i="18"/>
  <c r="I1285" i="18" s="1"/>
  <c r="H1284" i="18"/>
  <c r="I1284" i="18" s="1"/>
  <c r="H1283" i="18"/>
  <c r="I1283" i="18" s="1"/>
  <c r="H1282" i="18"/>
  <c r="I1282" i="18" s="1"/>
  <c r="H1281" i="18"/>
  <c r="I1281" i="18" s="1"/>
  <c r="H1280" i="18"/>
  <c r="I1280" i="18" s="1"/>
  <c r="H1279" i="18"/>
  <c r="I1279" i="18" s="1"/>
  <c r="H1278" i="18"/>
  <c r="I1278" i="18" s="1"/>
  <c r="H1277" i="18"/>
  <c r="I1277" i="18" s="1"/>
  <c r="H1276" i="18"/>
  <c r="I1276" i="18" s="1"/>
  <c r="H1275" i="18"/>
  <c r="I1275" i="18" s="1"/>
  <c r="H1274" i="18"/>
  <c r="I1274" i="18" s="1"/>
  <c r="H1273" i="18"/>
  <c r="I1273" i="18" s="1"/>
  <c r="H1272" i="18"/>
  <c r="I1272" i="18" s="1"/>
  <c r="H1271" i="18"/>
  <c r="I1271" i="18" s="1"/>
  <c r="H1270" i="18"/>
  <c r="I1270" i="18" s="1"/>
  <c r="H1269" i="18"/>
  <c r="I1269" i="18" s="1"/>
  <c r="H1268" i="18"/>
  <c r="I1268" i="18" s="1"/>
  <c r="H1267" i="18"/>
  <c r="I1267" i="18" s="1"/>
  <c r="H1266" i="18"/>
  <c r="I1266" i="18" s="1"/>
  <c r="H1265" i="18"/>
  <c r="I1265" i="18" s="1"/>
  <c r="H1264" i="18"/>
  <c r="I1264" i="18" s="1"/>
  <c r="H1263" i="18"/>
  <c r="I1263" i="18" s="1"/>
  <c r="H1262" i="18"/>
  <c r="I1262" i="18" s="1"/>
  <c r="H1261" i="18"/>
  <c r="I1261" i="18" s="1"/>
  <c r="H1260" i="18"/>
  <c r="I1260" i="18" s="1"/>
  <c r="H1259" i="18"/>
  <c r="I1259" i="18" s="1"/>
  <c r="H1258" i="18"/>
  <c r="I1258" i="18" s="1"/>
  <c r="H1257" i="18"/>
  <c r="I1257" i="18" s="1"/>
  <c r="H1256" i="18"/>
  <c r="I1256" i="18" s="1"/>
  <c r="H1255" i="18"/>
  <c r="I1255" i="18" s="1"/>
  <c r="H1254" i="18"/>
  <c r="I1254" i="18" s="1"/>
  <c r="H1253" i="18"/>
  <c r="I1253" i="18" s="1"/>
  <c r="H1252" i="18"/>
  <c r="I1252" i="18" s="1"/>
  <c r="H1251" i="18"/>
  <c r="I1251" i="18" s="1"/>
  <c r="H1250" i="18"/>
  <c r="I1250" i="18" s="1"/>
  <c r="H1249" i="18"/>
  <c r="I1249" i="18" s="1"/>
  <c r="H1248" i="18"/>
  <c r="I1248" i="18" s="1"/>
  <c r="H1247" i="18"/>
  <c r="I1247" i="18" s="1"/>
  <c r="H1246" i="18"/>
  <c r="I1246" i="18" s="1"/>
  <c r="H1245" i="18"/>
  <c r="I1245" i="18" s="1"/>
  <c r="H1244" i="18"/>
  <c r="I1244" i="18" s="1"/>
  <c r="H1243" i="18"/>
  <c r="I1243" i="18" s="1"/>
  <c r="H1242" i="18"/>
  <c r="I1242" i="18" s="1"/>
  <c r="H1241" i="18"/>
  <c r="I1241" i="18" s="1"/>
  <c r="H1240" i="18"/>
  <c r="I1240" i="18" s="1"/>
  <c r="H1239" i="18"/>
  <c r="I1239" i="18" s="1"/>
  <c r="H1238" i="18"/>
  <c r="I1238" i="18" s="1"/>
  <c r="H1237" i="18"/>
  <c r="I1237" i="18" s="1"/>
  <c r="H1236" i="18"/>
  <c r="I1236" i="18" s="1"/>
  <c r="H1235" i="18"/>
  <c r="I1235" i="18" s="1"/>
  <c r="H1234" i="18"/>
  <c r="I1234" i="18" s="1"/>
  <c r="H1233" i="18"/>
  <c r="I1233" i="18" s="1"/>
  <c r="H1232" i="18"/>
  <c r="I1232" i="18" s="1"/>
  <c r="H1231" i="18"/>
  <c r="I1231" i="18" s="1"/>
  <c r="H1230" i="18"/>
  <c r="I1230" i="18" s="1"/>
  <c r="H1229" i="18"/>
  <c r="I1229" i="18" s="1"/>
  <c r="H1228" i="18"/>
  <c r="I1228" i="18" s="1"/>
  <c r="H1227" i="18"/>
  <c r="I1227" i="18" s="1"/>
  <c r="H1226" i="18"/>
  <c r="I1226" i="18" s="1"/>
  <c r="H1225" i="18"/>
  <c r="I1225" i="18" s="1"/>
  <c r="H1224" i="18"/>
  <c r="I1224" i="18" s="1"/>
  <c r="H1223" i="18"/>
  <c r="I1223" i="18" s="1"/>
  <c r="H1222" i="18"/>
  <c r="I1222" i="18" s="1"/>
  <c r="H1221" i="18"/>
  <c r="I1221" i="18" s="1"/>
  <c r="H1220" i="18"/>
  <c r="I1220" i="18" s="1"/>
  <c r="H1219" i="18"/>
  <c r="I1219" i="18" s="1"/>
  <c r="H1218" i="18"/>
  <c r="I1218" i="18" s="1"/>
  <c r="H1217" i="18"/>
  <c r="I1217" i="18" s="1"/>
  <c r="H1216" i="18"/>
  <c r="I1216" i="18" s="1"/>
  <c r="H1215" i="18"/>
  <c r="I1215" i="18" s="1"/>
  <c r="H1214" i="18"/>
  <c r="I1214" i="18" s="1"/>
  <c r="H1213" i="18"/>
  <c r="I1213" i="18" s="1"/>
  <c r="H1212" i="18"/>
  <c r="I1212" i="18" s="1"/>
  <c r="H1211" i="18"/>
  <c r="I1211" i="18" s="1"/>
  <c r="H1210" i="18"/>
  <c r="I1210" i="18" s="1"/>
  <c r="H1209" i="18"/>
  <c r="I1209" i="18" s="1"/>
  <c r="H1208" i="18"/>
  <c r="I1208" i="18" s="1"/>
  <c r="H1207" i="18"/>
  <c r="I1207" i="18" s="1"/>
  <c r="H1206" i="18"/>
  <c r="I1206" i="18" s="1"/>
  <c r="H1205" i="18"/>
  <c r="I1205" i="18" s="1"/>
  <c r="H1204" i="18"/>
  <c r="I1204" i="18" s="1"/>
  <c r="H1203" i="18"/>
  <c r="I1203" i="18" s="1"/>
  <c r="H1202" i="18"/>
  <c r="I1202" i="18" s="1"/>
  <c r="H1201" i="18"/>
  <c r="I1201" i="18" s="1"/>
  <c r="H1200" i="18"/>
  <c r="I1200" i="18" s="1"/>
  <c r="H1199" i="18"/>
  <c r="I1199" i="18" s="1"/>
  <c r="H1198" i="18"/>
  <c r="I1198" i="18" s="1"/>
  <c r="H1197" i="18"/>
  <c r="I1197" i="18" s="1"/>
  <c r="H1196" i="18"/>
  <c r="I1196" i="18" s="1"/>
  <c r="H1195" i="18"/>
  <c r="I1195" i="18" s="1"/>
  <c r="H1194" i="18"/>
  <c r="I1194" i="18" s="1"/>
  <c r="H1193" i="18"/>
  <c r="I1193" i="18" s="1"/>
  <c r="H1192" i="18"/>
  <c r="I1192" i="18" s="1"/>
  <c r="H1191" i="18"/>
  <c r="I1191" i="18" s="1"/>
  <c r="H1190" i="18"/>
  <c r="I1190" i="18" s="1"/>
  <c r="H1189" i="18"/>
  <c r="I1189" i="18" s="1"/>
  <c r="H1188" i="18"/>
  <c r="I1188" i="18" s="1"/>
  <c r="H1187" i="18"/>
  <c r="I1187" i="18" s="1"/>
  <c r="H1186" i="18"/>
  <c r="I1186" i="18" s="1"/>
  <c r="H1185" i="18"/>
  <c r="I1185" i="18" s="1"/>
  <c r="H1184" i="18"/>
  <c r="I1184" i="18" s="1"/>
  <c r="H1183" i="18"/>
  <c r="I1183" i="18" s="1"/>
  <c r="H1182" i="18"/>
  <c r="I1182" i="18" s="1"/>
  <c r="H1181" i="18"/>
  <c r="I1181" i="18" s="1"/>
  <c r="H1180" i="18"/>
  <c r="I1180" i="18" s="1"/>
  <c r="H1179" i="18"/>
  <c r="I1179" i="18" s="1"/>
  <c r="H1178" i="18"/>
  <c r="I1178" i="18" s="1"/>
  <c r="H1177" i="18"/>
  <c r="I1177" i="18" s="1"/>
  <c r="H1176" i="18"/>
  <c r="I1176" i="18" s="1"/>
  <c r="H1175" i="18"/>
  <c r="I1175" i="18" s="1"/>
  <c r="H1174" i="18"/>
  <c r="I1174" i="18" s="1"/>
  <c r="H1173" i="18"/>
  <c r="I1173" i="18" s="1"/>
  <c r="H1172" i="18"/>
  <c r="I1172" i="18" s="1"/>
  <c r="H1171" i="18"/>
  <c r="I1171" i="18" s="1"/>
  <c r="H1170" i="18"/>
  <c r="I1170" i="18" s="1"/>
  <c r="H1169" i="18"/>
  <c r="I1169" i="18" s="1"/>
  <c r="H1168" i="18"/>
  <c r="I1168" i="18" s="1"/>
  <c r="H1167" i="18"/>
  <c r="I1167" i="18" s="1"/>
  <c r="H1166" i="18"/>
  <c r="I1166" i="18" s="1"/>
  <c r="H1165" i="18"/>
  <c r="I1165" i="18" s="1"/>
  <c r="H1164" i="18"/>
  <c r="I1164" i="18" s="1"/>
  <c r="H1163" i="18"/>
  <c r="I1163" i="18" s="1"/>
  <c r="H1162" i="18"/>
  <c r="I1162" i="18" s="1"/>
  <c r="H1161" i="18"/>
  <c r="I1161" i="18" s="1"/>
  <c r="H1160" i="18"/>
  <c r="I1160" i="18" s="1"/>
  <c r="H1159" i="18"/>
  <c r="I1159" i="18" s="1"/>
  <c r="H1158" i="18"/>
  <c r="I1158" i="18" s="1"/>
  <c r="H1157" i="18"/>
  <c r="I1157" i="18" s="1"/>
  <c r="H1156" i="18"/>
  <c r="I1156" i="18" s="1"/>
  <c r="H1155" i="18"/>
  <c r="I1155" i="18" s="1"/>
  <c r="H1154" i="18"/>
  <c r="I1154" i="18" s="1"/>
  <c r="H1153" i="18"/>
  <c r="I1153" i="18" s="1"/>
  <c r="H1152" i="18"/>
  <c r="I1152" i="18" s="1"/>
  <c r="H1151" i="18"/>
  <c r="I1151" i="18" s="1"/>
  <c r="H1150" i="18"/>
  <c r="I1150" i="18" s="1"/>
  <c r="H1149" i="18"/>
  <c r="I1149" i="18" s="1"/>
  <c r="H1148" i="18"/>
  <c r="I1148" i="18" s="1"/>
  <c r="H1147" i="18"/>
  <c r="I1147" i="18" s="1"/>
  <c r="H1146" i="18"/>
  <c r="I1146" i="18" s="1"/>
  <c r="H1145" i="18"/>
  <c r="I1145" i="18" s="1"/>
  <c r="H1144" i="18"/>
  <c r="I1144" i="18" s="1"/>
  <c r="H1143" i="18"/>
  <c r="I1143" i="18" s="1"/>
  <c r="H1142" i="18"/>
  <c r="I1142" i="18" s="1"/>
  <c r="H1141" i="18"/>
  <c r="I1141" i="18" s="1"/>
  <c r="H1140" i="18"/>
  <c r="I1140" i="18" s="1"/>
  <c r="H1139" i="18"/>
  <c r="I1139" i="18" s="1"/>
  <c r="H1138" i="18"/>
  <c r="I1138" i="18" s="1"/>
  <c r="H1137" i="18"/>
  <c r="I1137" i="18" s="1"/>
  <c r="H1136" i="18"/>
  <c r="I1136" i="18" s="1"/>
  <c r="H1135" i="18"/>
  <c r="I1135" i="18" s="1"/>
  <c r="H1134" i="18"/>
  <c r="I1134" i="18" s="1"/>
  <c r="H1133" i="18"/>
  <c r="I1133" i="18" s="1"/>
  <c r="H1132" i="18"/>
  <c r="I1132" i="18" s="1"/>
  <c r="H1131" i="18"/>
  <c r="I1131" i="18" s="1"/>
  <c r="H1130" i="18"/>
  <c r="I1130" i="18" s="1"/>
  <c r="H1129" i="18"/>
  <c r="I1129" i="18" s="1"/>
  <c r="H1128" i="18"/>
  <c r="I1128" i="18" s="1"/>
  <c r="H1127" i="18"/>
  <c r="I1127" i="18" s="1"/>
  <c r="H1126" i="18"/>
  <c r="I1126" i="18" s="1"/>
  <c r="H1125" i="18"/>
  <c r="I1125" i="18" s="1"/>
  <c r="H1124" i="18"/>
  <c r="I1124" i="18" s="1"/>
  <c r="H1123" i="18"/>
  <c r="I1123" i="18" s="1"/>
  <c r="H1122" i="18"/>
  <c r="I1122" i="18" s="1"/>
  <c r="H1121" i="18"/>
  <c r="I1121" i="18" s="1"/>
  <c r="H1120" i="18"/>
  <c r="I1120" i="18" s="1"/>
  <c r="H1119" i="18"/>
  <c r="I1119" i="18" s="1"/>
  <c r="H1118" i="18"/>
  <c r="I1118" i="18" s="1"/>
  <c r="H1117" i="18"/>
  <c r="I1117" i="18" s="1"/>
  <c r="H1116" i="18"/>
  <c r="I1116" i="18" s="1"/>
  <c r="H1115" i="18"/>
  <c r="I1115" i="18" s="1"/>
  <c r="H1114" i="18"/>
  <c r="I1114" i="18" s="1"/>
  <c r="H1113" i="18"/>
  <c r="I1113" i="18" s="1"/>
  <c r="H1112" i="18"/>
  <c r="I1112" i="18" s="1"/>
  <c r="H1111" i="18"/>
  <c r="I1111" i="18" s="1"/>
  <c r="H1110" i="18"/>
  <c r="I1110" i="18" s="1"/>
  <c r="H1109" i="18"/>
  <c r="I1109" i="18" s="1"/>
  <c r="H1108" i="18"/>
  <c r="I1108" i="18" s="1"/>
  <c r="H1107" i="18"/>
  <c r="I1107" i="18" s="1"/>
  <c r="H1106" i="18"/>
  <c r="I1106" i="18" s="1"/>
  <c r="H1105" i="18"/>
  <c r="I1105" i="18" s="1"/>
  <c r="H1104" i="18"/>
  <c r="I1104" i="18" s="1"/>
  <c r="H1103" i="18"/>
  <c r="I1103" i="18" s="1"/>
  <c r="H1102" i="18"/>
  <c r="I1102" i="18" s="1"/>
  <c r="H1101" i="18"/>
  <c r="I1101" i="18" s="1"/>
  <c r="H1100" i="18"/>
  <c r="I1100" i="18" s="1"/>
  <c r="H1099" i="18"/>
  <c r="I1099" i="18" s="1"/>
  <c r="H1098" i="18"/>
  <c r="I1098" i="18" s="1"/>
  <c r="H1097" i="18"/>
  <c r="I1097" i="18" s="1"/>
  <c r="H1096" i="18"/>
  <c r="I1096" i="18" s="1"/>
  <c r="H1095" i="18"/>
  <c r="I1095" i="18" s="1"/>
  <c r="H1094" i="18"/>
  <c r="I1094" i="18" s="1"/>
  <c r="H1093" i="18"/>
  <c r="I1093" i="18" s="1"/>
  <c r="H1092" i="18"/>
  <c r="I1092" i="18" s="1"/>
  <c r="H1091" i="18"/>
  <c r="I1091" i="18" s="1"/>
  <c r="H1090" i="18"/>
  <c r="I1090" i="18" s="1"/>
  <c r="H1089" i="18"/>
  <c r="I1089" i="18" s="1"/>
  <c r="H1088" i="18"/>
  <c r="I1088" i="18" s="1"/>
  <c r="H1087" i="18"/>
  <c r="I1087" i="18" s="1"/>
  <c r="H1086" i="18"/>
  <c r="I1086" i="18" s="1"/>
  <c r="H1085" i="18"/>
  <c r="I1085" i="18" s="1"/>
  <c r="H1084" i="18"/>
  <c r="I1084" i="18" s="1"/>
  <c r="H1083" i="18"/>
  <c r="I1083" i="18" s="1"/>
  <c r="H1082" i="18"/>
  <c r="I1082" i="18" s="1"/>
  <c r="H1081" i="18"/>
  <c r="I1081" i="18" s="1"/>
  <c r="H1080" i="18"/>
  <c r="I1080" i="18" s="1"/>
  <c r="H1079" i="18"/>
  <c r="I1079" i="18" s="1"/>
  <c r="H1078" i="18"/>
  <c r="I1078" i="18" s="1"/>
  <c r="H1077" i="18"/>
  <c r="I1077" i="18" s="1"/>
  <c r="H1076" i="18"/>
  <c r="I1076" i="18" s="1"/>
  <c r="H1075" i="18"/>
  <c r="I1075" i="18" s="1"/>
  <c r="H1074" i="18"/>
  <c r="I1074" i="18" s="1"/>
  <c r="H1073" i="18"/>
  <c r="I1073" i="18" s="1"/>
  <c r="H1072" i="18"/>
  <c r="I1072" i="18" s="1"/>
  <c r="H1071" i="18"/>
  <c r="I1071" i="18" s="1"/>
  <c r="H1070" i="18"/>
  <c r="I1070" i="18" s="1"/>
  <c r="H1069" i="18"/>
  <c r="I1069" i="18" s="1"/>
  <c r="H1068" i="18"/>
  <c r="I1068" i="18" s="1"/>
  <c r="H1067" i="18"/>
  <c r="I1067" i="18" s="1"/>
  <c r="H1066" i="18"/>
  <c r="I1066" i="18" s="1"/>
  <c r="H1065" i="18"/>
  <c r="I1065" i="18" s="1"/>
  <c r="H1064" i="18"/>
  <c r="I1064" i="18" s="1"/>
  <c r="H1063" i="18"/>
  <c r="I1063" i="18" s="1"/>
  <c r="H1062" i="18"/>
  <c r="I1062" i="18" s="1"/>
  <c r="H1061" i="18"/>
  <c r="I1061" i="18" s="1"/>
  <c r="H1060" i="18"/>
  <c r="I1060" i="18" s="1"/>
  <c r="H1059" i="18"/>
  <c r="I1059" i="18" s="1"/>
  <c r="H1058" i="18"/>
  <c r="I1058" i="18" s="1"/>
  <c r="H1057" i="18"/>
  <c r="I1057" i="18" s="1"/>
  <c r="H1056" i="18"/>
  <c r="I1056" i="18" s="1"/>
  <c r="H1055" i="18"/>
  <c r="I1055" i="18" s="1"/>
  <c r="H1054" i="18"/>
  <c r="I1054" i="18" s="1"/>
  <c r="H1053" i="18"/>
  <c r="I1053" i="18" s="1"/>
  <c r="H1052" i="18"/>
  <c r="I1052" i="18" s="1"/>
  <c r="H1051" i="18"/>
  <c r="I1051" i="18" s="1"/>
  <c r="H1050" i="18"/>
  <c r="I1050" i="18" s="1"/>
  <c r="H1049" i="18"/>
  <c r="I1049" i="18" s="1"/>
  <c r="H1048" i="18"/>
  <c r="I1048" i="18" s="1"/>
  <c r="H1047" i="18"/>
  <c r="I1047" i="18" s="1"/>
  <c r="H1046" i="18"/>
  <c r="I1046" i="18" s="1"/>
  <c r="H1045" i="18"/>
  <c r="I1045" i="18" s="1"/>
  <c r="H1044" i="18"/>
  <c r="I1044" i="18" s="1"/>
  <c r="H1043" i="18"/>
  <c r="I1043" i="18" s="1"/>
  <c r="H1042" i="18"/>
  <c r="I1042" i="18" s="1"/>
  <c r="H1041" i="18"/>
  <c r="I1041" i="18" s="1"/>
  <c r="H1040" i="18"/>
  <c r="I1040" i="18" s="1"/>
  <c r="H1039" i="18"/>
  <c r="I1039" i="18" s="1"/>
  <c r="H1038" i="18"/>
  <c r="I1038" i="18" s="1"/>
  <c r="H1037" i="18"/>
  <c r="I1037" i="18" s="1"/>
  <c r="H1036" i="18"/>
  <c r="I1036" i="18" s="1"/>
  <c r="H1035" i="18"/>
  <c r="I1035" i="18" s="1"/>
  <c r="H1034" i="18"/>
  <c r="I1034" i="18" s="1"/>
  <c r="H1033" i="18"/>
  <c r="I1033" i="18" s="1"/>
  <c r="H1032" i="18"/>
  <c r="I1032" i="18" s="1"/>
  <c r="H1031" i="18"/>
  <c r="I1031" i="18" s="1"/>
  <c r="H1030" i="18"/>
  <c r="I1030" i="18" s="1"/>
  <c r="H1029" i="18"/>
  <c r="I1029" i="18" s="1"/>
  <c r="H1028" i="18"/>
  <c r="I1028" i="18" s="1"/>
  <c r="H1027" i="18"/>
  <c r="I1027" i="18" s="1"/>
  <c r="H1026" i="18"/>
  <c r="I1026" i="18" s="1"/>
  <c r="H1025" i="18"/>
  <c r="I1025" i="18" s="1"/>
  <c r="H1024" i="18"/>
  <c r="I1024" i="18" s="1"/>
  <c r="H1023" i="18"/>
  <c r="I1023" i="18" s="1"/>
  <c r="H1022" i="18"/>
  <c r="I1022" i="18" s="1"/>
  <c r="H1021" i="18"/>
  <c r="I1021" i="18" s="1"/>
  <c r="H1020" i="18"/>
  <c r="I1020" i="18" s="1"/>
  <c r="H1019" i="18"/>
  <c r="I1019" i="18" s="1"/>
  <c r="H1018" i="18"/>
  <c r="I1018" i="18" s="1"/>
  <c r="H1017" i="18"/>
  <c r="I1017" i="18" s="1"/>
  <c r="H1016" i="18"/>
  <c r="I1016" i="18" s="1"/>
  <c r="H1015" i="18"/>
  <c r="I1015" i="18" s="1"/>
  <c r="H1014" i="18"/>
  <c r="I1014" i="18" s="1"/>
  <c r="H1013" i="18"/>
  <c r="I1013" i="18" s="1"/>
  <c r="H1012" i="18"/>
  <c r="I1012" i="18" s="1"/>
  <c r="H1011" i="18"/>
  <c r="I1011" i="18" s="1"/>
  <c r="H1010" i="18"/>
  <c r="I1010" i="18" s="1"/>
  <c r="H1009" i="18"/>
  <c r="I1009" i="18" s="1"/>
  <c r="H1008" i="18"/>
  <c r="I1008" i="18" s="1"/>
  <c r="H1007" i="18"/>
  <c r="I1007" i="18" s="1"/>
  <c r="H1006" i="18"/>
  <c r="I1006" i="18" s="1"/>
  <c r="H1005" i="18"/>
  <c r="I1005" i="18" s="1"/>
  <c r="H1004" i="18"/>
  <c r="I1004" i="18" s="1"/>
  <c r="H1003" i="18"/>
  <c r="I1003" i="18" s="1"/>
  <c r="H1002" i="18"/>
  <c r="I1002" i="18" s="1"/>
  <c r="H1001" i="18"/>
  <c r="I1001" i="18" s="1"/>
  <c r="H1000" i="18"/>
  <c r="I1000" i="18" s="1"/>
  <c r="H999" i="18"/>
  <c r="I999" i="18" s="1"/>
  <c r="H998" i="18"/>
  <c r="I998" i="18" s="1"/>
  <c r="H997" i="18"/>
  <c r="I997" i="18" s="1"/>
  <c r="H996" i="18"/>
  <c r="I996" i="18" s="1"/>
  <c r="H995" i="18"/>
  <c r="I995" i="18" s="1"/>
  <c r="H994" i="18"/>
  <c r="I994" i="18" s="1"/>
  <c r="H993" i="18"/>
  <c r="I993" i="18" s="1"/>
  <c r="H992" i="18"/>
  <c r="I992" i="18" s="1"/>
  <c r="H991" i="18"/>
  <c r="I991" i="18" s="1"/>
  <c r="H990" i="18"/>
  <c r="I990" i="18" s="1"/>
  <c r="H989" i="18"/>
  <c r="I989" i="18" s="1"/>
  <c r="H988" i="18"/>
  <c r="I988" i="18" s="1"/>
  <c r="H987" i="18"/>
  <c r="I987" i="18" s="1"/>
  <c r="H986" i="18"/>
  <c r="I986" i="18" s="1"/>
  <c r="H985" i="18"/>
  <c r="I985" i="18" s="1"/>
  <c r="H984" i="18"/>
  <c r="I984" i="18" s="1"/>
  <c r="H983" i="18"/>
  <c r="I983" i="18" s="1"/>
  <c r="H982" i="18"/>
  <c r="I982" i="18" s="1"/>
  <c r="H981" i="18"/>
  <c r="I981" i="18" s="1"/>
  <c r="H980" i="18"/>
  <c r="I980" i="18" s="1"/>
  <c r="H979" i="18"/>
  <c r="I979" i="18" s="1"/>
  <c r="H978" i="18"/>
  <c r="I978" i="18" s="1"/>
  <c r="H977" i="18"/>
  <c r="I977" i="18" s="1"/>
  <c r="H976" i="18"/>
  <c r="I976" i="18" s="1"/>
  <c r="H975" i="18"/>
  <c r="I975" i="18" s="1"/>
  <c r="H974" i="18"/>
  <c r="I974" i="18" s="1"/>
  <c r="H973" i="18"/>
  <c r="I973" i="18" s="1"/>
  <c r="H972" i="18"/>
  <c r="I972" i="18" s="1"/>
  <c r="H971" i="18"/>
  <c r="I971" i="18" s="1"/>
  <c r="H970" i="18"/>
  <c r="I970" i="18" s="1"/>
  <c r="H969" i="18"/>
  <c r="I969" i="18" s="1"/>
  <c r="H968" i="18"/>
  <c r="I968" i="18" s="1"/>
  <c r="H967" i="18"/>
  <c r="I967" i="18" s="1"/>
  <c r="H966" i="18"/>
  <c r="I966" i="18" s="1"/>
  <c r="H965" i="18"/>
  <c r="I965" i="18" s="1"/>
  <c r="H964" i="18"/>
  <c r="I964" i="18" s="1"/>
  <c r="H963" i="18"/>
  <c r="I963" i="18" s="1"/>
  <c r="H962" i="18"/>
  <c r="I962" i="18" s="1"/>
  <c r="H961" i="18"/>
  <c r="I961" i="18" s="1"/>
  <c r="H960" i="18"/>
  <c r="I960" i="18" s="1"/>
  <c r="H959" i="18"/>
  <c r="I959" i="18" s="1"/>
  <c r="H958" i="18"/>
  <c r="I958" i="18" s="1"/>
  <c r="H957" i="18"/>
  <c r="I957" i="18" s="1"/>
  <c r="H956" i="18"/>
  <c r="I956" i="18" s="1"/>
  <c r="H955" i="18"/>
  <c r="I955" i="18" s="1"/>
  <c r="H954" i="18"/>
  <c r="I954" i="18" s="1"/>
  <c r="H953" i="18"/>
  <c r="I953" i="18" s="1"/>
  <c r="H952" i="18"/>
  <c r="I952" i="18" s="1"/>
  <c r="H951" i="18"/>
  <c r="I951" i="18" s="1"/>
  <c r="H950" i="18"/>
  <c r="I950" i="18" s="1"/>
  <c r="H949" i="18"/>
  <c r="I949" i="18" s="1"/>
  <c r="H948" i="18"/>
  <c r="I948" i="18" s="1"/>
  <c r="H947" i="18"/>
  <c r="I947" i="18" s="1"/>
  <c r="H946" i="18"/>
  <c r="I946" i="18" s="1"/>
  <c r="H945" i="18"/>
  <c r="I945" i="18" s="1"/>
  <c r="H944" i="18"/>
  <c r="I944" i="18" s="1"/>
  <c r="H943" i="18"/>
  <c r="I943" i="18" s="1"/>
  <c r="H942" i="18"/>
  <c r="I942" i="18" s="1"/>
  <c r="H941" i="18"/>
  <c r="I941" i="18" s="1"/>
  <c r="H940" i="18"/>
  <c r="I940" i="18" s="1"/>
  <c r="H939" i="18"/>
  <c r="I939" i="18" s="1"/>
  <c r="H938" i="18"/>
  <c r="I938" i="18" s="1"/>
  <c r="H937" i="18"/>
  <c r="I937" i="18" s="1"/>
  <c r="H936" i="18"/>
  <c r="I936" i="18" s="1"/>
  <c r="H935" i="18"/>
  <c r="I935" i="18" s="1"/>
  <c r="H934" i="18"/>
  <c r="I934" i="18" s="1"/>
  <c r="H933" i="18"/>
  <c r="I933" i="18" s="1"/>
  <c r="H932" i="18"/>
  <c r="I932" i="18" s="1"/>
  <c r="H931" i="18"/>
  <c r="I931" i="18" s="1"/>
  <c r="H930" i="18"/>
  <c r="I930" i="18" s="1"/>
  <c r="H929" i="18"/>
  <c r="I929" i="18" s="1"/>
  <c r="H928" i="18"/>
  <c r="I928" i="18" s="1"/>
  <c r="H927" i="18"/>
  <c r="I927" i="18" s="1"/>
  <c r="H926" i="18"/>
  <c r="I926" i="18" s="1"/>
  <c r="H925" i="18"/>
  <c r="I925" i="18" s="1"/>
  <c r="H924" i="18"/>
  <c r="I924" i="18" s="1"/>
  <c r="H923" i="18"/>
  <c r="I923" i="18" s="1"/>
  <c r="H922" i="18"/>
  <c r="I922" i="18" s="1"/>
  <c r="H921" i="18"/>
  <c r="I921" i="18" s="1"/>
  <c r="H920" i="18"/>
  <c r="I920" i="18" s="1"/>
  <c r="H919" i="18"/>
  <c r="I919" i="18" s="1"/>
  <c r="H918" i="18"/>
  <c r="I918" i="18" s="1"/>
  <c r="H917" i="18"/>
  <c r="I917" i="18" s="1"/>
  <c r="H916" i="18"/>
  <c r="I916" i="18" s="1"/>
  <c r="H915" i="18"/>
  <c r="I915" i="18" s="1"/>
  <c r="H914" i="18"/>
  <c r="I914" i="18" s="1"/>
  <c r="H913" i="18"/>
  <c r="I913" i="18" s="1"/>
  <c r="H912" i="18"/>
  <c r="I912" i="18" s="1"/>
  <c r="H911" i="18"/>
  <c r="I911" i="18" s="1"/>
  <c r="H910" i="18"/>
  <c r="I910" i="18" s="1"/>
  <c r="H909" i="18"/>
  <c r="I909" i="18" s="1"/>
  <c r="H908" i="18"/>
  <c r="I908" i="18" s="1"/>
  <c r="H907" i="18"/>
  <c r="I907" i="18" s="1"/>
  <c r="H906" i="18"/>
  <c r="I906" i="18" s="1"/>
  <c r="H905" i="18"/>
  <c r="I905" i="18" s="1"/>
  <c r="H904" i="18"/>
  <c r="I904" i="18" s="1"/>
  <c r="H903" i="18"/>
  <c r="I903" i="18" s="1"/>
  <c r="H902" i="18"/>
  <c r="I902" i="18" s="1"/>
  <c r="H901" i="18"/>
  <c r="I901" i="18" s="1"/>
  <c r="H900" i="18"/>
  <c r="I900" i="18" s="1"/>
  <c r="H899" i="18"/>
  <c r="I899" i="18" s="1"/>
  <c r="H898" i="18"/>
  <c r="I898" i="18" s="1"/>
  <c r="H897" i="18"/>
  <c r="I897" i="18" s="1"/>
  <c r="H896" i="18"/>
  <c r="I896" i="18" s="1"/>
  <c r="H895" i="18"/>
  <c r="I895" i="18" s="1"/>
  <c r="H894" i="18"/>
  <c r="I894" i="18" s="1"/>
  <c r="H893" i="18"/>
  <c r="I893" i="18" s="1"/>
  <c r="H892" i="18"/>
  <c r="I892" i="18" s="1"/>
  <c r="H891" i="18"/>
  <c r="I891" i="18" s="1"/>
  <c r="H890" i="18"/>
  <c r="I890" i="18" s="1"/>
  <c r="H889" i="18"/>
  <c r="I889" i="18" s="1"/>
  <c r="H888" i="18"/>
  <c r="I888" i="18" s="1"/>
  <c r="H887" i="18"/>
  <c r="I887" i="18" s="1"/>
  <c r="H886" i="18"/>
  <c r="I886" i="18" s="1"/>
  <c r="H885" i="18"/>
  <c r="I885" i="18" s="1"/>
  <c r="H884" i="18"/>
  <c r="I884" i="18" s="1"/>
  <c r="H883" i="18"/>
  <c r="I883" i="18" s="1"/>
  <c r="H882" i="18"/>
  <c r="I882" i="18" s="1"/>
  <c r="H881" i="18"/>
  <c r="I881" i="18" s="1"/>
  <c r="H880" i="18"/>
  <c r="I880" i="18" s="1"/>
  <c r="H879" i="18"/>
  <c r="I879" i="18" s="1"/>
  <c r="H878" i="18"/>
  <c r="I878" i="18" s="1"/>
  <c r="H877" i="18"/>
  <c r="I877" i="18" s="1"/>
  <c r="H876" i="18"/>
  <c r="I876" i="18" s="1"/>
  <c r="H875" i="18"/>
  <c r="I875" i="18" s="1"/>
  <c r="H874" i="18"/>
  <c r="I874" i="18" s="1"/>
  <c r="H873" i="18"/>
  <c r="I873" i="18" s="1"/>
  <c r="H872" i="18"/>
  <c r="I872" i="18" s="1"/>
  <c r="H871" i="18"/>
  <c r="I871" i="18" s="1"/>
  <c r="H870" i="18"/>
  <c r="I870" i="18" s="1"/>
  <c r="H869" i="18"/>
  <c r="I869" i="18" s="1"/>
  <c r="H868" i="18"/>
  <c r="I868" i="18" s="1"/>
  <c r="H867" i="18"/>
  <c r="I867" i="18" s="1"/>
  <c r="H866" i="18"/>
  <c r="I866" i="18" s="1"/>
  <c r="H865" i="18"/>
  <c r="I865" i="18" s="1"/>
  <c r="H864" i="18"/>
  <c r="I864" i="18" s="1"/>
  <c r="H863" i="18"/>
  <c r="I863" i="18" s="1"/>
  <c r="H862" i="18"/>
  <c r="I862" i="18" s="1"/>
  <c r="H861" i="18"/>
  <c r="I861" i="18" s="1"/>
  <c r="H860" i="18"/>
  <c r="I860" i="18" s="1"/>
  <c r="H859" i="18"/>
  <c r="I859" i="18" s="1"/>
  <c r="H858" i="18"/>
  <c r="I858" i="18" s="1"/>
  <c r="H857" i="18"/>
  <c r="I857" i="18" s="1"/>
  <c r="H856" i="18"/>
  <c r="I856" i="18" s="1"/>
  <c r="H855" i="18"/>
  <c r="I855" i="18" s="1"/>
  <c r="H854" i="18"/>
  <c r="I854" i="18" s="1"/>
  <c r="H853" i="18"/>
  <c r="I853" i="18" s="1"/>
  <c r="H852" i="18"/>
  <c r="I852" i="18" s="1"/>
  <c r="H851" i="18"/>
  <c r="I851" i="18" s="1"/>
  <c r="H850" i="18"/>
  <c r="I850" i="18" s="1"/>
  <c r="H849" i="18"/>
  <c r="I849" i="18" s="1"/>
  <c r="H848" i="18"/>
  <c r="I848" i="18" s="1"/>
  <c r="H847" i="18"/>
  <c r="I847" i="18" s="1"/>
  <c r="H846" i="18"/>
  <c r="I846" i="18" s="1"/>
  <c r="H845" i="18"/>
  <c r="I845" i="18" s="1"/>
  <c r="H844" i="18"/>
  <c r="I844" i="18" s="1"/>
  <c r="H843" i="18"/>
  <c r="I843" i="18" s="1"/>
  <c r="H842" i="18"/>
  <c r="I842" i="18" s="1"/>
  <c r="H841" i="18"/>
  <c r="I841" i="18" s="1"/>
  <c r="H840" i="18"/>
  <c r="I840" i="18" s="1"/>
  <c r="H839" i="18"/>
  <c r="I839" i="18" s="1"/>
  <c r="H838" i="18"/>
  <c r="I838" i="18" s="1"/>
  <c r="H837" i="18"/>
  <c r="I837" i="18" s="1"/>
  <c r="H836" i="18"/>
  <c r="I836" i="18" s="1"/>
  <c r="H835" i="18"/>
  <c r="I835" i="18" s="1"/>
  <c r="H834" i="18"/>
  <c r="I834" i="18" s="1"/>
  <c r="H833" i="18"/>
  <c r="I833" i="18" s="1"/>
  <c r="H832" i="18"/>
  <c r="I832" i="18" s="1"/>
  <c r="H831" i="18"/>
  <c r="I831" i="18" s="1"/>
  <c r="H830" i="18"/>
  <c r="I830" i="18" s="1"/>
  <c r="H829" i="18"/>
  <c r="I829" i="18" s="1"/>
  <c r="H828" i="18"/>
  <c r="I828" i="18" s="1"/>
  <c r="H827" i="18"/>
  <c r="I827" i="18" s="1"/>
  <c r="H826" i="18"/>
  <c r="I826" i="18" s="1"/>
  <c r="H825" i="18"/>
  <c r="I825" i="18" s="1"/>
  <c r="H824" i="18"/>
  <c r="I824" i="18" s="1"/>
  <c r="H823" i="18"/>
  <c r="I823" i="18" s="1"/>
  <c r="H822" i="18"/>
  <c r="I822" i="18" s="1"/>
  <c r="H821" i="18"/>
  <c r="I821" i="18" s="1"/>
  <c r="H820" i="18"/>
  <c r="I820" i="18" s="1"/>
  <c r="H819" i="18"/>
  <c r="I819" i="18" s="1"/>
  <c r="H818" i="18"/>
  <c r="I818" i="18" s="1"/>
  <c r="H817" i="18"/>
  <c r="I817" i="18" s="1"/>
  <c r="H816" i="18"/>
  <c r="I816" i="18" s="1"/>
  <c r="H815" i="18"/>
  <c r="I815" i="18" s="1"/>
  <c r="H814" i="18"/>
  <c r="I814" i="18" s="1"/>
  <c r="H813" i="18"/>
  <c r="I813" i="18" s="1"/>
  <c r="H812" i="18"/>
  <c r="I812" i="18" s="1"/>
  <c r="H811" i="18"/>
  <c r="I811" i="18" s="1"/>
  <c r="H810" i="18"/>
  <c r="I810" i="18" s="1"/>
  <c r="H809" i="18"/>
  <c r="I809" i="18" s="1"/>
  <c r="H808" i="18"/>
  <c r="I808" i="18" s="1"/>
  <c r="H807" i="18"/>
  <c r="I807" i="18" s="1"/>
  <c r="H806" i="18"/>
  <c r="I806" i="18" s="1"/>
  <c r="H805" i="18"/>
  <c r="I805" i="18" s="1"/>
  <c r="H804" i="18"/>
  <c r="I804" i="18" s="1"/>
  <c r="H803" i="18"/>
  <c r="I803" i="18" s="1"/>
  <c r="H802" i="18"/>
  <c r="I802" i="18" s="1"/>
  <c r="H801" i="18"/>
  <c r="I801" i="18" s="1"/>
  <c r="H800" i="18"/>
  <c r="I800" i="18" s="1"/>
  <c r="H799" i="18"/>
  <c r="I799" i="18" s="1"/>
  <c r="H798" i="18"/>
  <c r="I798" i="18" s="1"/>
  <c r="H797" i="18"/>
  <c r="I797" i="18" s="1"/>
  <c r="H796" i="18"/>
  <c r="I796" i="18" s="1"/>
  <c r="H795" i="18"/>
  <c r="I795" i="18" s="1"/>
  <c r="H794" i="18"/>
  <c r="I794" i="18" s="1"/>
  <c r="H793" i="18"/>
  <c r="I793" i="18" s="1"/>
  <c r="H792" i="18"/>
  <c r="I792" i="18" s="1"/>
  <c r="H791" i="18"/>
  <c r="I791" i="18" s="1"/>
  <c r="H790" i="18"/>
  <c r="I790" i="18" s="1"/>
  <c r="H789" i="18"/>
  <c r="I789" i="18" s="1"/>
  <c r="H788" i="18"/>
  <c r="I788" i="18" s="1"/>
  <c r="H787" i="18"/>
  <c r="I787" i="18" s="1"/>
  <c r="H786" i="18"/>
  <c r="I786" i="18" s="1"/>
  <c r="H785" i="18"/>
  <c r="I785" i="18" s="1"/>
  <c r="H784" i="18"/>
  <c r="I784" i="18" s="1"/>
  <c r="H783" i="18"/>
  <c r="I783" i="18" s="1"/>
  <c r="H782" i="18"/>
  <c r="I782" i="18" s="1"/>
  <c r="H781" i="18"/>
  <c r="I781" i="18" s="1"/>
  <c r="H780" i="18"/>
  <c r="I780" i="18" s="1"/>
  <c r="H779" i="18"/>
  <c r="I779" i="18" s="1"/>
  <c r="H778" i="18"/>
  <c r="I778" i="18" s="1"/>
  <c r="H777" i="18"/>
  <c r="I777" i="18" s="1"/>
  <c r="H776" i="18"/>
  <c r="I776" i="18" s="1"/>
  <c r="H775" i="18"/>
  <c r="I775" i="18" s="1"/>
  <c r="H774" i="18"/>
  <c r="I774" i="18" s="1"/>
  <c r="H773" i="18"/>
  <c r="I773" i="18" s="1"/>
  <c r="H772" i="18"/>
  <c r="I772" i="18" s="1"/>
  <c r="H771" i="18"/>
  <c r="I771" i="18" s="1"/>
  <c r="H770" i="18"/>
  <c r="I770" i="18" s="1"/>
  <c r="H769" i="18"/>
  <c r="I769" i="18" s="1"/>
  <c r="H768" i="18"/>
  <c r="I768" i="18" s="1"/>
  <c r="H767" i="18"/>
  <c r="I767" i="18" s="1"/>
  <c r="H766" i="18"/>
  <c r="I766" i="18" s="1"/>
  <c r="H765" i="18"/>
  <c r="I765" i="18" s="1"/>
  <c r="H764" i="18"/>
  <c r="I764" i="18" s="1"/>
  <c r="H763" i="18"/>
  <c r="I763" i="18" s="1"/>
  <c r="H762" i="18"/>
  <c r="I762" i="18" s="1"/>
  <c r="H761" i="18"/>
  <c r="I761" i="18" s="1"/>
  <c r="H760" i="18"/>
  <c r="I760" i="18" s="1"/>
  <c r="H759" i="18"/>
  <c r="I759" i="18" s="1"/>
  <c r="H758" i="18"/>
  <c r="I758" i="18" s="1"/>
  <c r="H757" i="18"/>
  <c r="I757" i="18" s="1"/>
  <c r="H756" i="18"/>
  <c r="I756" i="18" s="1"/>
  <c r="H755" i="18"/>
  <c r="I755" i="18" s="1"/>
  <c r="H754" i="18"/>
  <c r="I754" i="18" s="1"/>
  <c r="H753" i="18"/>
  <c r="I753" i="18" s="1"/>
  <c r="H752" i="18"/>
  <c r="I752" i="18" s="1"/>
  <c r="H751" i="18"/>
  <c r="I751" i="18" s="1"/>
  <c r="H750" i="18"/>
  <c r="I750" i="18" s="1"/>
  <c r="H749" i="18"/>
  <c r="I749" i="18" s="1"/>
  <c r="H748" i="18"/>
  <c r="I748" i="18" s="1"/>
  <c r="H747" i="18"/>
  <c r="I747" i="18" s="1"/>
  <c r="H746" i="18"/>
  <c r="I746" i="18" s="1"/>
  <c r="H745" i="18"/>
  <c r="I745" i="18" s="1"/>
  <c r="H744" i="18"/>
  <c r="I744" i="18" s="1"/>
  <c r="H743" i="18"/>
  <c r="I743" i="18" s="1"/>
  <c r="H742" i="18"/>
  <c r="I742" i="18" s="1"/>
  <c r="H741" i="18"/>
  <c r="I741" i="18" s="1"/>
  <c r="H740" i="18"/>
  <c r="I740" i="18" s="1"/>
  <c r="H739" i="18"/>
  <c r="I739" i="18" s="1"/>
  <c r="H738" i="18"/>
  <c r="I738" i="18" s="1"/>
  <c r="H737" i="18"/>
  <c r="I737" i="18" s="1"/>
  <c r="H736" i="18"/>
  <c r="I736" i="18" s="1"/>
  <c r="H735" i="18"/>
  <c r="I735" i="18" s="1"/>
  <c r="H734" i="18"/>
  <c r="I734" i="18" s="1"/>
  <c r="H733" i="18"/>
  <c r="I733" i="18" s="1"/>
  <c r="H732" i="18"/>
  <c r="I732" i="18" s="1"/>
  <c r="H731" i="18"/>
  <c r="I731" i="18" s="1"/>
  <c r="H730" i="18"/>
  <c r="I730" i="18" s="1"/>
  <c r="H729" i="18"/>
  <c r="I729" i="18" s="1"/>
  <c r="H728" i="18"/>
  <c r="I728" i="18" s="1"/>
  <c r="H727" i="18"/>
  <c r="I727" i="18" s="1"/>
  <c r="H726" i="18"/>
  <c r="I726" i="18" s="1"/>
  <c r="H725" i="18"/>
  <c r="I725" i="18" s="1"/>
  <c r="H724" i="18"/>
  <c r="I724" i="18" s="1"/>
  <c r="H723" i="18"/>
  <c r="I723" i="18" s="1"/>
  <c r="H722" i="18"/>
  <c r="I722" i="18" s="1"/>
  <c r="H721" i="18"/>
  <c r="I721" i="18" s="1"/>
  <c r="H720" i="18"/>
  <c r="I720" i="18" s="1"/>
  <c r="H719" i="18"/>
  <c r="I719" i="18" s="1"/>
  <c r="H718" i="18"/>
  <c r="I718" i="18" s="1"/>
  <c r="H717" i="18"/>
  <c r="I717" i="18" s="1"/>
  <c r="H716" i="18"/>
  <c r="I716" i="18" s="1"/>
  <c r="H715" i="18"/>
  <c r="I715" i="18" s="1"/>
  <c r="H714" i="18"/>
  <c r="I714" i="18" s="1"/>
  <c r="H713" i="18"/>
  <c r="I713" i="18" s="1"/>
  <c r="H712" i="18"/>
  <c r="I712" i="18" s="1"/>
  <c r="H711" i="18"/>
  <c r="I711" i="18" s="1"/>
  <c r="H710" i="18"/>
  <c r="I710" i="18" s="1"/>
  <c r="H709" i="18"/>
  <c r="I709" i="18" s="1"/>
  <c r="H708" i="18"/>
  <c r="I708" i="18" s="1"/>
  <c r="H707" i="18"/>
  <c r="I707" i="18" s="1"/>
  <c r="H706" i="18"/>
  <c r="I706" i="18" s="1"/>
  <c r="H705" i="18"/>
  <c r="I705" i="18" s="1"/>
  <c r="H704" i="18"/>
  <c r="I704" i="18" s="1"/>
  <c r="H703" i="18"/>
  <c r="I703" i="18" s="1"/>
  <c r="H702" i="18"/>
  <c r="I702" i="18" s="1"/>
  <c r="H701" i="18"/>
  <c r="I701" i="18" s="1"/>
  <c r="H700" i="18"/>
  <c r="I700" i="18" s="1"/>
  <c r="H699" i="18"/>
  <c r="I699" i="18" s="1"/>
  <c r="H698" i="18"/>
  <c r="I698" i="18" s="1"/>
  <c r="H697" i="18"/>
  <c r="I697" i="18" s="1"/>
  <c r="H696" i="18"/>
  <c r="I696" i="18" s="1"/>
  <c r="H695" i="18"/>
  <c r="I695" i="18" s="1"/>
  <c r="H694" i="18"/>
  <c r="I694" i="18" s="1"/>
  <c r="H693" i="18"/>
  <c r="I693" i="18" s="1"/>
  <c r="H692" i="18"/>
  <c r="I692" i="18" s="1"/>
  <c r="H691" i="18"/>
  <c r="I691" i="18" s="1"/>
  <c r="H690" i="18"/>
  <c r="I690" i="18" s="1"/>
  <c r="H689" i="18"/>
  <c r="I689" i="18" s="1"/>
  <c r="H688" i="18"/>
  <c r="I688" i="18" s="1"/>
  <c r="H687" i="18"/>
  <c r="I687" i="18" s="1"/>
  <c r="H686" i="18"/>
  <c r="I686" i="18" s="1"/>
  <c r="H685" i="18"/>
  <c r="I685" i="18" s="1"/>
  <c r="H684" i="18"/>
  <c r="I684" i="18" s="1"/>
  <c r="H683" i="18"/>
  <c r="I683" i="18" s="1"/>
  <c r="H682" i="18"/>
  <c r="I682" i="18" s="1"/>
  <c r="H681" i="18"/>
  <c r="I681" i="18" s="1"/>
  <c r="H680" i="18"/>
  <c r="I680" i="18" s="1"/>
  <c r="H679" i="18"/>
  <c r="I679" i="18" s="1"/>
  <c r="H678" i="18"/>
  <c r="I678" i="18" s="1"/>
  <c r="H677" i="18"/>
  <c r="I677" i="18" s="1"/>
  <c r="H676" i="18"/>
  <c r="I676" i="18" s="1"/>
  <c r="H675" i="18"/>
  <c r="I675" i="18" s="1"/>
  <c r="H674" i="18"/>
  <c r="I674" i="18" s="1"/>
  <c r="H673" i="18"/>
  <c r="I673" i="18" s="1"/>
  <c r="H672" i="18"/>
  <c r="I672" i="18" s="1"/>
  <c r="H671" i="18"/>
  <c r="I671" i="18" s="1"/>
  <c r="H670" i="18"/>
  <c r="I670" i="18" s="1"/>
  <c r="H669" i="18"/>
  <c r="I669" i="18" s="1"/>
  <c r="H668" i="18"/>
  <c r="I668" i="18" s="1"/>
  <c r="H667" i="18"/>
  <c r="I667" i="18" s="1"/>
  <c r="H666" i="18"/>
  <c r="I666" i="18" s="1"/>
  <c r="H665" i="18"/>
  <c r="I665" i="18" s="1"/>
  <c r="H664" i="18"/>
  <c r="I664" i="18" s="1"/>
  <c r="H663" i="18"/>
  <c r="I663" i="18" s="1"/>
  <c r="H662" i="18"/>
  <c r="I662" i="18" s="1"/>
  <c r="H661" i="18"/>
  <c r="I661" i="18" s="1"/>
  <c r="H660" i="18"/>
  <c r="I660" i="18" s="1"/>
  <c r="H659" i="18"/>
  <c r="I659" i="18" s="1"/>
  <c r="H658" i="18"/>
  <c r="I658" i="18" s="1"/>
  <c r="H657" i="18"/>
  <c r="I657" i="18" s="1"/>
  <c r="H656" i="18"/>
  <c r="I656" i="18" s="1"/>
  <c r="H655" i="18"/>
  <c r="I655" i="18" s="1"/>
  <c r="H654" i="18"/>
  <c r="I654" i="18" s="1"/>
  <c r="H653" i="18"/>
  <c r="I653" i="18" s="1"/>
  <c r="H652" i="18"/>
  <c r="I652" i="18" s="1"/>
  <c r="H651" i="18"/>
  <c r="I651" i="18" s="1"/>
  <c r="H650" i="18"/>
  <c r="I650" i="18" s="1"/>
  <c r="H649" i="18"/>
  <c r="I649" i="18" s="1"/>
  <c r="H648" i="18"/>
  <c r="I648" i="18" s="1"/>
  <c r="H647" i="18"/>
  <c r="I647" i="18" s="1"/>
  <c r="H646" i="18"/>
  <c r="I646" i="18" s="1"/>
  <c r="H645" i="18"/>
  <c r="I645" i="18" s="1"/>
  <c r="H644" i="18"/>
  <c r="I644" i="18" s="1"/>
  <c r="H643" i="18"/>
  <c r="I643" i="18" s="1"/>
  <c r="H642" i="18"/>
  <c r="I642" i="18" s="1"/>
  <c r="H641" i="18"/>
  <c r="I641" i="18" s="1"/>
  <c r="H640" i="18"/>
  <c r="I640" i="18" s="1"/>
  <c r="H639" i="18"/>
  <c r="I639" i="18" s="1"/>
  <c r="H638" i="18"/>
  <c r="I638" i="18" s="1"/>
  <c r="H637" i="18"/>
  <c r="I637" i="18" s="1"/>
  <c r="H636" i="18"/>
  <c r="I636" i="18" s="1"/>
  <c r="H635" i="18"/>
  <c r="I635" i="18" s="1"/>
  <c r="H634" i="18"/>
  <c r="I634" i="18" s="1"/>
  <c r="H633" i="18"/>
  <c r="I633" i="18" s="1"/>
  <c r="H632" i="18"/>
  <c r="I632" i="18" s="1"/>
  <c r="H631" i="18"/>
  <c r="I631" i="18" s="1"/>
  <c r="H630" i="18"/>
  <c r="I630" i="18" s="1"/>
  <c r="H629" i="18"/>
  <c r="I629" i="18" s="1"/>
  <c r="H628" i="18"/>
  <c r="I628" i="18" s="1"/>
  <c r="H627" i="18"/>
  <c r="I627" i="18" s="1"/>
  <c r="H626" i="18"/>
  <c r="I626" i="18" s="1"/>
  <c r="H625" i="18"/>
  <c r="I625" i="18" s="1"/>
  <c r="H624" i="18"/>
  <c r="I624" i="18" s="1"/>
  <c r="H623" i="18"/>
  <c r="I623" i="18" s="1"/>
  <c r="H622" i="18"/>
  <c r="I622" i="18" s="1"/>
  <c r="H621" i="18"/>
  <c r="I621" i="18" s="1"/>
  <c r="H620" i="18"/>
  <c r="I620" i="18" s="1"/>
  <c r="H619" i="18"/>
  <c r="I619" i="18" s="1"/>
  <c r="H618" i="18"/>
  <c r="I618" i="18" s="1"/>
  <c r="H617" i="18"/>
  <c r="I617" i="18" s="1"/>
  <c r="H616" i="18"/>
  <c r="I616" i="18" s="1"/>
  <c r="H615" i="18"/>
  <c r="I615" i="18" s="1"/>
  <c r="H614" i="18"/>
  <c r="I614" i="18" s="1"/>
  <c r="H613" i="18"/>
  <c r="I613" i="18" s="1"/>
  <c r="H612" i="18"/>
  <c r="I612" i="18" s="1"/>
  <c r="H611" i="18"/>
  <c r="I611" i="18" s="1"/>
  <c r="H610" i="18"/>
  <c r="I610" i="18" s="1"/>
  <c r="H609" i="18"/>
  <c r="I609" i="18" s="1"/>
  <c r="H608" i="18"/>
  <c r="I608" i="18" s="1"/>
  <c r="H607" i="18"/>
  <c r="I607" i="18" s="1"/>
  <c r="H606" i="18"/>
  <c r="I606" i="18" s="1"/>
  <c r="H605" i="18"/>
  <c r="I605" i="18" s="1"/>
  <c r="H604" i="18"/>
  <c r="I604" i="18" s="1"/>
  <c r="H603" i="18"/>
  <c r="I603" i="18" s="1"/>
  <c r="H602" i="18"/>
  <c r="I602" i="18" s="1"/>
  <c r="H601" i="18"/>
  <c r="I601" i="18" s="1"/>
  <c r="H600" i="18"/>
  <c r="I600" i="18" s="1"/>
  <c r="H599" i="18"/>
  <c r="I599" i="18" s="1"/>
  <c r="H598" i="18"/>
  <c r="I598" i="18" s="1"/>
  <c r="H597" i="18"/>
  <c r="I597" i="18" s="1"/>
  <c r="H596" i="18"/>
  <c r="I596" i="18" s="1"/>
  <c r="H595" i="18"/>
  <c r="I595" i="18" s="1"/>
  <c r="H594" i="18"/>
  <c r="I594" i="18" s="1"/>
  <c r="H593" i="18"/>
  <c r="I593" i="18" s="1"/>
  <c r="H592" i="18"/>
  <c r="I592" i="18" s="1"/>
  <c r="H591" i="18"/>
  <c r="I591" i="18" s="1"/>
  <c r="H590" i="18"/>
  <c r="I590" i="18" s="1"/>
  <c r="H589" i="18"/>
  <c r="I589" i="18" s="1"/>
  <c r="H588" i="18"/>
  <c r="I588" i="18" s="1"/>
  <c r="H587" i="18"/>
  <c r="I587" i="18" s="1"/>
  <c r="H586" i="18"/>
  <c r="I586" i="18" s="1"/>
  <c r="H585" i="18"/>
  <c r="I585" i="18" s="1"/>
  <c r="H584" i="18"/>
  <c r="I584" i="18" s="1"/>
  <c r="H583" i="18"/>
  <c r="I583" i="18" s="1"/>
  <c r="H582" i="18"/>
  <c r="I582" i="18" s="1"/>
  <c r="H581" i="18"/>
  <c r="I581" i="18" s="1"/>
  <c r="H580" i="18"/>
  <c r="I580" i="18" s="1"/>
  <c r="H579" i="18"/>
  <c r="I579" i="18" s="1"/>
  <c r="H578" i="18"/>
  <c r="I578" i="18" s="1"/>
  <c r="H577" i="18"/>
  <c r="I577" i="18" s="1"/>
  <c r="H576" i="18"/>
  <c r="I576" i="18" s="1"/>
  <c r="H575" i="18"/>
  <c r="I575" i="18" s="1"/>
  <c r="H574" i="18"/>
  <c r="I574" i="18" s="1"/>
  <c r="H573" i="18"/>
  <c r="I573" i="18" s="1"/>
  <c r="H572" i="18"/>
  <c r="I572" i="18" s="1"/>
  <c r="H571" i="18"/>
  <c r="I571" i="18" s="1"/>
  <c r="H570" i="18"/>
  <c r="I570" i="18" s="1"/>
  <c r="H569" i="18"/>
  <c r="I569" i="18" s="1"/>
  <c r="H568" i="18"/>
  <c r="I568" i="18" s="1"/>
  <c r="H567" i="18"/>
  <c r="I567" i="18" s="1"/>
  <c r="H566" i="18"/>
  <c r="I566" i="18" s="1"/>
  <c r="H565" i="18"/>
  <c r="I565" i="18" s="1"/>
  <c r="H564" i="18"/>
  <c r="I564" i="18" s="1"/>
  <c r="H563" i="18"/>
  <c r="I563" i="18" s="1"/>
  <c r="H562" i="18"/>
  <c r="I562" i="18" s="1"/>
  <c r="H561" i="18"/>
  <c r="I561" i="18" s="1"/>
  <c r="H560" i="18"/>
  <c r="I560" i="18" s="1"/>
  <c r="H559" i="18"/>
  <c r="I559" i="18" s="1"/>
  <c r="H558" i="18"/>
  <c r="I558" i="18" s="1"/>
  <c r="H557" i="18"/>
  <c r="I557" i="18" s="1"/>
  <c r="H556" i="18"/>
  <c r="I556" i="18" s="1"/>
  <c r="H555" i="18"/>
  <c r="I555" i="18" s="1"/>
  <c r="H554" i="18"/>
  <c r="I554" i="18" s="1"/>
  <c r="H553" i="18"/>
  <c r="I553" i="18" s="1"/>
  <c r="H552" i="18"/>
  <c r="I552" i="18" s="1"/>
  <c r="H551" i="18"/>
  <c r="I551" i="18" s="1"/>
  <c r="H550" i="18"/>
  <c r="I550" i="18" s="1"/>
  <c r="H549" i="18"/>
  <c r="I549" i="18" s="1"/>
  <c r="H548" i="18"/>
  <c r="I548" i="18" s="1"/>
  <c r="H547" i="18"/>
  <c r="I547" i="18" s="1"/>
  <c r="H546" i="18"/>
  <c r="I546" i="18" s="1"/>
  <c r="H545" i="18"/>
  <c r="I545" i="18" s="1"/>
  <c r="H544" i="18"/>
  <c r="I544" i="18" s="1"/>
  <c r="H543" i="18"/>
  <c r="I543" i="18" s="1"/>
  <c r="H542" i="18"/>
  <c r="I542" i="18" s="1"/>
  <c r="H541" i="18"/>
  <c r="I541" i="18" s="1"/>
  <c r="H540" i="18"/>
  <c r="I540" i="18" s="1"/>
  <c r="H539" i="18"/>
  <c r="I539" i="18" s="1"/>
  <c r="H538" i="18"/>
  <c r="I538" i="18" s="1"/>
  <c r="H537" i="18"/>
  <c r="I537" i="18" s="1"/>
  <c r="H536" i="18"/>
  <c r="I536" i="18" s="1"/>
  <c r="H535" i="18"/>
  <c r="I535" i="18" s="1"/>
  <c r="H534" i="18"/>
  <c r="I534" i="18" s="1"/>
  <c r="H533" i="18"/>
  <c r="I533" i="18" s="1"/>
  <c r="H532" i="18"/>
  <c r="I532" i="18" s="1"/>
  <c r="H531" i="18"/>
  <c r="I531" i="18" s="1"/>
  <c r="H530" i="18"/>
  <c r="I530" i="18" s="1"/>
  <c r="H529" i="18"/>
  <c r="I529" i="18" s="1"/>
  <c r="H528" i="18"/>
  <c r="I528" i="18" s="1"/>
  <c r="H527" i="18"/>
  <c r="I527" i="18" s="1"/>
  <c r="H526" i="18"/>
  <c r="I526" i="18" s="1"/>
  <c r="H525" i="18"/>
  <c r="I525" i="18" s="1"/>
  <c r="H524" i="18"/>
  <c r="I524" i="18" s="1"/>
  <c r="H523" i="18"/>
  <c r="I523" i="18" s="1"/>
  <c r="H522" i="18"/>
  <c r="I522" i="18" s="1"/>
  <c r="H521" i="18"/>
  <c r="I521" i="18" s="1"/>
  <c r="H520" i="18"/>
  <c r="I520" i="18" s="1"/>
  <c r="H519" i="18"/>
  <c r="I519" i="18" s="1"/>
  <c r="H518" i="18"/>
  <c r="I518" i="18" s="1"/>
  <c r="H517" i="18"/>
  <c r="I517" i="18" s="1"/>
  <c r="H516" i="18"/>
  <c r="I516" i="18" s="1"/>
  <c r="H515" i="18"/>
  <c r="I515" i="18" s="1"/>
  <c r="H514" i="18"/>
  <c r="I514" i="18" s="1"/>
  <c r="H513" i="18"/>
  <c r="I513" i="18" s="1"/>
  <c r="H512" i="18"/>
  <c r="I512" i="18" s="1"/>
  <c r="H511" i="18"/>
  <c r="I511" i="18" s="1"/>
  <c r="H510" i="18"/>
  <c r="I510" i="18" s="1"/>
  <c r="H509" i="18"/>
  <c r="I509" i="18" s="1"/>
  <c r="H508" i="18"/>
  <c r="I508" i="18" s="1"/>
  <c r="H507" i="18"/>
  <c r="I507" i="18" s="1"/>
  <c r="H506" i="18"/>
  <c r="I506" i="18" s="1"/>
  <c r="H505" i="18"/>
  <c r="I505" i="18" s="1"/>
  <c r="H504" i="18"/>
  <c r="I504" i="18" s="1"/>
  <c r="H503" i="18"/>
  <c r="I503" i="18" s="1"/>
  <c r="H502" i="18"/>
  <c r="I502" i="18" s="1"/>
  <c r="H501" i="18"/>
  <c r="I501" i="18" s="1"/>
  <c r="H500" i="18"/>
  <c r="I500" i="18" s="1"/>
  <c r="H499" i="18"/>
  <c r="I499" i="18" s="1"/>
  <c r="H498" i="18"/>
  <c r="I498" i="18" s="1"/>
  <c r="H497" i="18"/>
  <c r="I497" i="18" s="1"/>
  <c r="H496" i="18"/>
  <c r="I496" i="18" s="1"/>
  <c r="H495" i="18"/>
  <c r="I495" i="18" s="1"/>
  <c r="H494" i="18"/>
  <c r="I494" i="18" s="1"/>
  <c r="H493" i="18"/>
  <c r="I493" i="18" s="1"/>
  <c r="H492" i="18"/>
  <c r="I492" i="18" s="1"/>
  <c r="H491" i="18"/>
  <c r="I491" i="18" s="1"/>
  <c r="H490" i="18"/>
  <c r="I490" i="18" s="1"/>
  <c r="H489" i="18"/>
  <c r="I489" i="18" s="1"/>
  <c r="H488" i="18"/>
  <c r="I488" i="18" s="1"/>
  <c r="H487" i="18"/>
  <c r="I487" i="18" s="1"/>
  <c r="H486" i="18"/>
  <c r="I486" i="18" s="1"/>
  <c r="H485" i="18"/>
  <c r="I485" i="18" s="1"/>
  <c r="H484" i="18"/>
  <c r="I484" i="18" s="1"/>
  <c r="H483" i="18"/>
  <c r="I483" i="18" s="1"/>
  <c r="H482" i="18"/>
  <c r="I482" i="18" s="1"/>
  <c r="H481" i="18"/>
  <c r="I481" i="18" s="1"/>
  <c r="H480" i="18"/>
  <c r="I480" i="18" s="1"/>
  <c r="H479" i="18"/>
  <c r="I479" i="18" s="1"/>
  <c r="H478" i="18"/>
  <c r="I478" i="18" s="1"/>
  <c r="H477" i="18"/>
  <c r="I477" i="18" s="1"/>
  <c r="H476" i="18"/>
  <c r="I476" i="18" s="1"/>
  <c r="H475" i="18"/>
  <c r="I475" i="18" s="1"/>
  <c r="H474" i="18"/>
  <c r="I474" i="18" s="1"/>
  <c r="H473" i="18"/>
  <c r="I473" i="18" s="1"/>
  <c r="H472" i="18"/>
  <c r="I472" i="18" s="1"/>
  <c r="H471" i="18"/>
  <c r="I471" i="18" s="1"/>
  <c r="H470" i="18"/>
  <c r="I470" i="18" s="1"/>
  <c r="H469" i="18"/>
  <c r="I469" i="18" s="1"/>
  <c r="H468" i="18"/>
  <c r="I468" i="18" s="1"/>
  <c r="H467" i="18"/>
  <c r="I467" i="18" s="1"/>
  <c r="H466" i="18"/>
  <c r="I466" i="18" s="1"/>
  <c r="H465" i="18"/>
  <c r="I465" i="18" s="1"/>
  <c r="H464" i="18"/>
  <c r="I464" i="18" s="1"/>
  <c r="H463" i="18"/>
  <c r="I463" i="18" s="1"/>
  <c r="H462" i="18"/>
  <c r="I462" i="18" s="1"/>
  <c r="H461" i="18"/>
  <c r="I461" i="18" s="1"/>
  <c r="H460" i="18"/>
  <c r="I460" i="18" s="1"/>
  <c r="H459" i="18"/>
  <c r="I459" i="18" s="1"/>
  <c r="H458" i="18"/>
  <c r="I458" i="18" s="1"/>
  <c r="H457" i="18"/>
  <c r="I457" i="18" s="1"/>
  <c r="H456" i="18"/>
  <c r="I456" i="18" s="1"/>
  <c r="H455" i="18"/>
  <c r="I455" i="18" s="1"/>
  <c r="H454" i="18"/>
  <c r="I454" i="18" s="1"/>
  <c r="H453" i="18"/>
  <c r="I453" i="18" s="1"/>
  <c r="H452" i="18"/>
  <c r="I452" i="18" s="1"/>
  <c r="H451" i="18"/>
  <c r="I451" i="18" s="1"/>
  <c r="H450" i="18"/>
  <c r="I450" i="18" s="1"/>
  <c r="H449" i="18"/>
  <c r="I449" i="18" s="1"/>
  <c r="H448" i="18"/>
  <c r="I448" i="18" s="1"/>
  <c r="H447" i="18"/>
  <c r="I447" i="18" s="1"/>
  <c r="H446" i="18"/>
  <c r="I446" i="18" s="1"/>
  <c r="H445" i="18"/>
  <c r="I445" i="18" s="1"/>
  <c r="H444" i="18"/>
  <c r="I444" i="18" s="1"/>
  <c r="H443" i="18"/>
  <c r="I443" i="18" s="1"/>
  <c r="H442" i="18"/>
  <c r="I442" i="18" s="1"/>
  <c r="H441" i="18"/>
  <c r="I441" i="18" s="1"/>
  <c r="H440" i="18"/>
  <c r="I440" i="18" s="1"/>
  <c r="H439" i="18"/>
  <c r="I439" i="18" s="1"/>
  <c r="H438" i="18"/>
  <c r="I438" i="18" s="1"/>
  <c r="H437" i="18"/>
  <c r="I437" i="18" s="1"/>
  <c r="H436" i="18"/>
  <c r="I436" i="18" s="1"/>
  <c r="H435" i="18"/>
  <c r="I435" i="18" s="1"/>
  <c r="H434" i="18"/>
  <c r="I434" i="18" s="1"/>
  <c r="H433" i="18"/>
  <c r="I433" i="18" s="1"/>
  <c r="H432" i="18"/>
  <c r="I432" i="18" s="1"/>
  <c r="H431" i="18"/>
  <c r="I431" i="18" s="1"/>
  <c r="H430" i="18"/>
  <c r="I430" i="18" s="1"/>
  <c r="H429" i="18"/>
  <c r="I429" i="18" s="1"/>
  <c r="H428" i="18"/>
  <c r="I428" i="18" s="1"/>
  <c r="H427" i="18"/>
  <c r="I427" i="18" s="1"/>
  <c r="H426" i="18"/>
  <c r="I426" i="18" s="1"/>
  <c r="H425" i="18"/>
  <c r="I425" i="18" s="1"/>
  <c r="H424" i="18"/>
  <c r="I424" i="18" s="1"/>
  <c r="H423" i="18"/>
  <c r="I423" i="18" s="1"/>
  <c r="H422" i="18"/>
  <c r="I422" i="18" s="1"/>
  <c r="H421" i="18"/>
  <c r="I421" i="18" s="1"/>
  <c r="H420" i="18"/>
  <c r="I420" i="18" s="1"/>
  <c r="H419" i="18"/>
  <c r="I419" i="18" s="1"/>
  <c r="H418" i="18"/>
  <c r="I418" i="18" s="1"/>
  <c r="H417" i="18"/>
  <c r="I417" i="18" s="1"/>
  <c r="H416" i="18"/>
  <c r="I416" i="18" s="1"/>
  <c r="H415" i="18"/>
  <c r="I415" i="18" s="1"/>
  <c r="H414" i="18"/>
  <c r="I414" i="18" s="1"/>
  <c r="H413" i="18"/>
  <c r="I413" i="18" s="1"/>
  <c r="H412" i="18"/>
  <c r="I412" i="18" s="1"/>
  <c r="H411" i="18"/>
  <c r="I411" i="18" s="1"/>
  <c r="H410" i="18"/>
  <c r="I410" i="18" s="1"/>
  <c r="H409" i="18"/>
  <c r="I409" i="18" s="1"/>
  <c r="H408" i="18"/>
  <c r="I408" i="18" s="1"/>
  <c r="H407" i="18"/>
  <c r="I407" i="18" s="1"/>
  <c r="H406" i="18"/>
  <c r="I406" i="18" s="1"/>
  <c r="H405" i="18"/>
  <c r="I405" i="18" s="1"/>
  <c r="H404" i="18"/>
  <c r="I404" i="18" s="1"/>
  <c r="H403" i="18"/>
  <c r="I403" i="18" s="1"/>
  <c r="H402" i="18"/>
  <c r="I402" i="18" s="1"/>
  <c r="H401" i="18"/>
  <c r="I401" i="18" s="1"/>
  <c r="H400" i="18"/>
  <c r="I400" i="18" s="1"/>
  <c r="H399" i="18"/>
  <c r="I399" i="18" s="1"/>
  <c r="H398" i="18"/>
  <c r="I398" i="18" s="1"/>
  <c r="H397" i="18"/>
  <c r="I397" i="18" s="1"/>
  <c r="H396" i="18"/>
  <c r="I396" i="18" s="1"/>
  <c r="H395" i="18"/>
  <c r="I395" i="18" s="1"/>
  <c r="H394" i="18"/>
  <c r="I394" i="18" s="1"/>
  <c r="H393" i="18"/>
  <c r="I393" i="18" s="1"/>
  <c r="H392" i="18"/>
  <c r="I392" i="18" s="1"/>
  <c r="H391" i="18"/>
  <c r="I391" i="18" s="1"/>
  <c r="H390" i="18"/>
  <c r="I390" i="18" s="1"/>
  <c r="H389" i="18"/>
  <c r="I389" i="18" s="1"/>
  <c r="H388" i="18"/>
  <c r="I388" i="18" s="1"/>
  <c r="H387" i="18"/>
  <c r="I387" i="18" s="1"/>
  <c r="H386" i="18"/>
  <c r="I386" i="18" s="1"/>
  <c r="H385" i="18"/>
  <c r="I385" i="18" s="1"/>
  <c r="H384" i="18"/>
  <c r="I384" i="18" s="1"/>
  <c r="H383" i="18"/>
  <c r="I383" i="18" s="1"/>
  <c r="H382" i="18"/>
  <c r="I382" i="18" s="1"/>
  <c r="H381" i="18"/>
  <c r="I381" i="18" s="1"/>
  <c r="H380" i="18"/>
  <c r="I380" i="18" s="1"/>
  <c r="H379" i="18"/>
  <c r="I379" i="18" s="1"/>
  <c r="H378" i="18"/>
  <c r="I378" i="18" s="1"/>
  <c r="H377" i="18"/>
  <c r="I377" i="18" s="1"/>
  <c r="H376" i="18"/>
  <c r="I376" i="18" s="1"/>
  <c r="H375" i="18"/>
  <c r="I375" i="18" s="1"/>
  <c r="H374" i="18"/>
  <c r="I374" i="18" s="1"/>
  <c r="H373" i="18"/>
  <c r="I373" i="18" s="1"/>
  <c r="H372" i="18"/>
  <c r="I372" i="18" s="1"/>
  <c r="H371" i="18"/>
  <c r="I371" i="18" s="1"/>
  <c r="H370" i="18"/>
  <c r="I370" i="18" s="1"/>
  <c r="H369" i="18"/>
  <c r="I369" i="18" s="1"/>
  <c r="H368" i="18"/>
  <c r="I368" i="18" s="1"/>
  <c r="H367" i="18"/>
  <c r="I367" i="18" s="1"/>
  <c r="H366" i="18"/>
  <c r="I366" i="18" s="1"/>
  <c r="H365" i="18"/>
  <c r="I365" i="18" s="1"/>
  <c r="H364" i="18"/>
  <c r="I364" i="18" s="1"/>
  <c r="H363" i="18"/>
  <c r="I363" i="18" s="1"/>
  <c r="H362" i="18"/>
  <c r="I362" i="18" s="1"/>
  <c r="H361" i="18"/>
  <c r="I361" i="18" s="1"/>
  <c r="H360" i="18"/>
  <c r="I360" i="18" s="1"/>
  <c r="H359" i="18"/>
  <c r="I359" i="18" s="1"/>
  <c r="H358" i="18"/>
  <c r="I358" i="18" s="1"/>
  <c r="H357" i="18"/>
  <c r="I357" i="18" s="1"/>
  <c r="H356" i="18"/>
  <c r="I356" i="18" s="1"/>
  <c r="H355" i="18"/>
  <c r="I355" i="18" s="1"/>
  <c r="H354" i="18"/>
  <c r="I354" i="18" s="1"/>
  <c r="H353" i="18"/>
  <c r="I353" i="18" s="1"/>
  <c r="H352" i="18"/>
  <c r="I352" i="18" s="1"/>
  <c r="H351" i="18"/>
  <c r="I351" i="18" s="1"/>
  <c r="H350" i="18"/>
  <c r="I350" i="18" s="1"/>
  <c r="H349" i="18"/>
  <c r="I349" i="18" s="1"/>
  <c r="H348" i="18"/>
  <c r="I348" i="18" s="1"/>
  <c r="H347" i="18"/>
  <c r="I347" i="18" s="1"/>
  <c r="H346" i="18"/>
  <c r="I346" i="18" s="1"/>
  <c r="H345" i="18"/>
  <c r="I345" i="18" s="1"/>
  <c r="H344" i="18"/>
  <c r="I344" i="18" s="1"/>
  <c r="H343" i="18"/>
  <c r="I343" i="18" s="1"/>
  <c r="H342" i="18"/>
  <c r="I342" i="18" s="1"/>
  <c r="H341" i="18"/>
  <c r="I341" i="18" s="1"/>
  <c r="H340" i="18"/>
  <c r="I340" i="18" s="1"/>
  <c r="H339" i="18"/>
  <c r="I339" i="18" s="1"/>
  <c r="H338" i="18"/>
  <c r="I338" i="18" s="1"/>
  <c r="H337" i="18"/>
  <c r="I337" i="18" s="1"/>
  <c r="H336" i="18"/>
  <c r="I336" i="18" s="1"/>
  <c r="H335" i="18"/>
  <c r="I335" i="18" s="1"/>
  <c r="H334" i="18"/>
  <c r="I334" i="18" s="1"/>
  <c r="H333" i="18"/>
  <c r="I333" i="18" s="1"/>
  <c r="H332" i="18"/>
  <c r="I332" i="18" s="1"/>
  <c r="H331" i="18"/>
  <c r="I331" i="18" s="1"/>
  <c r="H330" i="18"/>
  <c r="I330" i="18" s="1"/>
  <c r="H329" i="18"/>
  <c r="I329" i="18" s="1"/>
  <c r="H328" i="18"/>
  <c r="I328" i="18" s="1"/>
  <c r="H327" i="18"/>
  <c r="I327" i="18" s="1"/>
  <c r="H326" i="18"/>
  <c r="I326" i="18" s="1"/>
  <c r="H325" i="18"/>
  <c r="I325" i="18" s="1"/>
  <c r="H324" i="18"/>
  <c r="I324" i="18" s="1"/>
  <c r="H323" i="18"/>
  <c r="I323" i="18" s="1"/>
  <c r="H322" i="18"/>
  <c r="I322" i="18" s="1"/>
  <c r="H321" i="18"/>
  <c r="I321" i="18" s="1"/>
  <c r="H320" i="18"/>
  <c r="I320" i="18" s="1"/>
  <c r="H319" i="18"/>
  <c r="I319" i="18" s="1"/>
  <c r="H318" i="18"/>
  <c r="I318" i="18" s="1"/>
  <c r="H317" i="18"/>
  <c r="I317" i="18" s="1"/>
  <c r="H316" i="18"/>
  <c r="I316" i="18" s="1"/>
  <c r="H315" i="18"/>
  <c r="I315" i="18" s="1"/>
  <c r="H314" i="18"/>
  <c r="I314" i="18" s="1"/>
  <c r="H313" i="18"/>
  <c r="I313" i="18" s="1"/>
  <c r="H312" i="18"/>
  <c r="I312" i="18" s="1"/>
  <c r="H311" i="18"/>
  <c r="I311" i="18" s="1"/>
  <c r="H310" i="18"/>
  <c r="I310" i="18" s="1"/>
  <c r="H309" i="18"/>
  <c r="I309" i="18" s="1"/>
  <c r="H308" i="18"/>
  <c r="I308" i="18" s="1"/>
  <c r="H307" i="18"/>
  <c r="I307" i="18" s="1"/>
  <c r="H306" i="18"/>
  <c r="I306" i="18" s="1"/>
  <c r="H305" i="18"/>
  <c r="I305" i="18" s="1"/>
  <c r="H304" i="18"/>
  <c r="I304" i="18" s="1"/>
  <c r="H303" i="18"/>
  <c r="I303" i="18" s="1"/>
  <c r="H302" i="18"/>
  <c r="I302" i="18" s="1"/>
  <c r="H301" i="18"/>
  <c r="I301" i="18" s="1"/>
  <c r="H300" i="18"/>
  <c r="I300" i="18" s="1"/>
  <c r="H299" i="18"/>
  <c r="I299" i="18" s="1"/>
  <c r="H298" i="18"/>
  <c r="I298" i="18" s="1"/>
  <c r="H297" i="18"/>
  <c r="I297" i="18" s="1"/>
  <c r="H296" i="18"/>
  <c r="I296" i="18" s="1"/>
  <c r="H295" i="18"/>
  <c r="I295" i="18" s="1"/>
  <c r="H294" i="18"/>
  <c r="I294" i="18" s="1"/>
  <c r="H293" i="18"/>
  <c r="I293" i="18" s="1"/>
  <c r="H292" i="18"/>
  <c r="I292" i="18" s="1"/>
  <c r="H291" i="18"/>
  <c r="I291" i="18" s="1"/>
  <c r="H290" i="18"/>
  <c r="I290" i="18" s="1"/>
  <c r="H289" i="18"/>
  <c r="I289" i="18" s="1"/>
  <c r="H288" i="18"/>
  <c r="I288" i="18" s="1"/>
  <c r="H287" i="18"/>
  <c r="I287" i="18" s="1"/>
  <c r="H286" i="18"/>
  <c r="I286" i="18" s="1"/>
  <c r="H285" i="18"/>
  <c r="I285" i="18" s="1"/>
  <c r="H284" i="18"/>
  <c r="I284" i="18" s="1"/>
  <c r="H283" i="18"/>
  <c r="I283" i="18" s="1"/>
  <c r="H282" i="18"/>
  <c r="I282" i="18" s="1"/>
  <c r="H281" i="18"/>
  <c r="I281" i="18" s="1"/>
  <c r="H280" i="18"/>
  <c r="I280" i="18" s="1"/>
  <c r="H279" i="18"/>
  <c r="I279" i="18" s="1"/>
  <c r="H278" i="18"/>
  <c r="I278" i="18" s="1"/>
  <c r="H277" i="18"/>
  <c r="I277" i="18" s="1"/>
  <c r="H276" i="18"/>
  <c r="I276" i="18" s="1"/>
  <c r="H275" i="18"/>
  <c r="I275" i="18" s="1"/>
  <c r="H274" i="18"/>
  <c r="I274" i="18" s="1"/>
  <c r="H273" i="18"/>
  <c r="I273" i="18" s="1"/>
  <c r="H272" i="18"/>
  <c r="I272" i="18" s="1"/>
  <c r="H271" i="18"/>
  <c r="I271" i="18" s="1"/>
  <c r="H270" i="18"/>
  <c r="I270" i="18" s="1"/>
  <c r="H269" i="18"/>
  <c r="I269" i="18" s="1"/>
  <c r="H268" i="18"/>
  <c r="I268" i="18" s="1"/>
  <c r="H267" i="18"/>
  <c r="I267" i="18" s="1"/>
  <c r="H266" i="18"/>
  <c r="I266" i="18" s="1"/>
  <c r="H265" i="18"/>
  <c r="I265" i="18" s="1"/>
  <c r="H264" i="18"/>
  <c r="I264" i="18" s="1"/>
  <c r="H263" i="18"/>
  <c r="I263" i="18" s="1"/>
  <c r="H262" i="18"/>
  <c r="I262" i="18" s="1"/>
  <c r="H261" i="18"/>
  <c r="I261" i="18" s="1"/>
  <c r="H260" i="18"/>
  <c r="I260" i="18" s="1"/>
  <c r="H259" i="18"/>
  <c r="I259" i="18" s="1"/>
  <c r="H258" i="18"/>
  <c r="I258" i="18" s="1"/>
  <c r="H257" i="18"/>
  <c r="I257" i="18" s="1"/>
  <c r="H256" i="18"/>
  <c r="I256" i="18" s="1"/>
  <c r="H255" i="18"/>
  <c r="I255" i="18" s="1"/>
  <c r="H254" i="18"/>
  <c r="I254" i="18" s="1"/>
  <c r="H253" i="18"/>
  <c r="I253" i="18" s="1"/>
  <c r="H252" i="18"/>
  <c r="I252" i="18" s="1"/>
  <c r="H251" i="18"/>
  <c r="I251" i="18" s="1"/>
  <c r="H250" i="18"/>
  <c r="I250" i="18" s="1"/>
  <c r="H249" i="18"/>
  <c r="I249" i="18" s="1"/>
  <c r="H248" i="18"/>
  <c r="I248" i="18" s="1"/>
  <c r="H247" i="18"/>
  <c r="I247" i="18" s="1"/>
  <c r="H246" i="18"/>
  <c r="I246" i="18" s="1"/>
  <c r="H245" i="18"/>
  <c r="I245" i="18" s="1"/>
  <c r="H244" i="18"/>
  <c r="I244" i="18" s="1"/>
  <c r="H243" i="18"/>
  <c r="I243" i="18" s="1"/>
  <c r="H242" i="18"/>
  <c r="I242" i="18" s="1"/>
  <c r="H241" i="18"/>
  <c r="I241" i="18" s="1"/>
  <c r="H240" i="18"/>
  <c r="I240" i="18" s="1"/>
  <c r="H239" i="18"/>
  <c r="I239" i="18" s="1"/>
  <c r="H238" i="18"/>
  <c r="I238" i="18" s="1"/>
  <c r="H237" i="18"/>
  <c r="I237" i="18" s="1"/>
  <c r="H236" i="18"/>
  <c r="I236" i="18" s="1"/>
  <c r="H235" i="18"/>
  <c r="I235" i="18" s="1"/>
  <c r="H234" i="18"/>
  <c r="I234" i="18" s="1"/>
  <c r="H233" i="18"/>
  <c r="I233" i="18" s="1"/>
  <c r="H232" i="18"/>
  <c r="I232" i="18" s="1"/>
  <c r="H231" i="18"/>
  <c r="I231" i="18" s="1"/>
  <c r="H230" i="18"/>
  <c r="I230" i="18" s="1"/>
  <c r="H229" i="18"/>
  <c r="I229" i="18" s="1"/>
  <c r="H228" i="18"/>
  <c r="I228" i="18" s="1"/>
  <c r="H227" i="18"/>
  <c r="I227" i="18" s="1"/>
  <c r="H226" i="18"/>
  <c r="I226" i="18" s="1"/>
  <c r="H225" i="18"/>
  <c r="I225" i="18" s="1"/>
  <c r="H224" i="18"/>
  <c r="I224" i="18" s="1"/>
  <c r="H223" i="18"/>
  <c r="I223" i="18" s="1"/>
  <c r="H222" i="18"/>
  <c r="I222" i="18" s="1"/>
  <c r="H221" i="18"/>
  <c r="I221" i="18" s="1"/>
  <c r="H220" i="18"/>
  <c r="I220" i="18" s="1"/>
  <c r="H219" i="18"/>
  <c r="I219" i="18" s="1"/>
  <c r="H218" i="18"/>
  <c r="I218" i="18" s="1"/>
  <c r="H217" i="18"/>
  <c r="I217" i="18" s="1"/>
  <c r="H216" i="18"/>
  <c r="I216" i="18" s="1"/>
  <c r="H215" i="18"/>
  <c r="I215" i="18" s="1"/>
  <c r="H214" i="18"/>
  <c r="I214" i="18" s="1"/>
  <c r="H213" i="18"/>
  <c r="I213" i="18" s="1"/>
  <c r="H212" i="18"/>
  <c r="I212" i="18" s="1"/>
  <c r="H211" i="18"/>
  <c r="I211" i="18" s="1"/>
  <c r="H210" i="18"/>
  <c r="I210" i="18" s="1"/>
  <c r="H209" i="18"/>
  <c r="I209" i="18" s="1"/>
  <c r="H208" i="18"/>
  <c r="I208" i="18" s="1"/>
  <c r="H207" i="18"/>
  <c r="I207" i="18" s="1"/>
  <c r="H206" i="18"/>
  <c r="I206" i="18" s="1"/>
  <c r="H205" i="18"/>
  <c r="I205" i="18" s="1"/>
  <c r="H204" i="18"/>
  <c r="I204" i="18" s="1"/>
  <c r="H203" i="18"/>
  <c r="I203" i="18" s="1"/>
  <c r="H202" i="18"/>
  <c r="I202" i="18" s="1"/>
  <c r="H201" i="18"/>
  <c r="I201" i="18" s="1"/>
  <c r="H200" i="18"/>
  <c r="I200" i="18" s="1"/>
  <c r="H199" i="18"/>
  <c r="I199" i="18" s="1"/>
  <c r="H198" i="18"/>
  <c r="I198" i="18" s="1"/>
  <c r="H197" i="18"/>
  <c r="I197" i="18" s="1"/>
  <c r="H196" i="18"/>
  <c r="I196" i="18" s="1"/>
  <c r="H195" i="18"/>
  <c r="I195" i="18" s="1"/>
  <c r="H194" i="18"/>
  <c r="I194" i="18" s="1"/>
  <c r="H193" i="18"/>
  <c r="I193" i="18" s="1"/>
  <c r="H192" i="18"/>
  <c r="I192" i="18" s="1"/>
  <c r="H191" i="18"/>
  <c r="I191" i="18" s="1"/>
  <c r="H190" i="18"/>
  <c r="I190" i="18" s="1"/>
  <c r="H189" i="18"/>
  <c r="I189" i="18" s="1"/>
  <c r="H188" i="18"/>
  <c r="I188" i="18" s="1"/>
  <c r="H187" i="18"/>
  <c r="I187" i="18" s="1"/>
  <c r="H186" i="18"/>
  <c r="I186" i="18" s="1"/>
  <c r="H185" i="18"/>
  <c r="I185" i="18" s="1"/>
  <c r="H184" i="18"/>
  <c r="I184" i="18" s="1"/>
  <c r="H183" i="18"/>
  <c r="I183" i="18" s="1"/>
  <c r="H182" i="18"/>
  <c r="I182" i="18" s="1"/>
  <c r="H181" i="18"/>
  <c r="I181" i="18" s="1"/>
  <c r="H180" i="18"/>
  <c r="I180" i="18" s="1"/>
  <c r="H179" i="18"/>
  <c r="I179" i="18" s="1"/>
  <c r="H178" i="18"/>
  <c r="I178" i="18" s="1"/>
  <c r="H177" i="18"/>
  <c r="I177" i="18" s="1"/>
  <c r="H176" i="18"/>
  <c r="I176" i="18" s="1"/>
  <c r="H175" i="18"/>
  <c r="I175" i="18" s="1"/>
  <c r="H174" i="18"/>
  <c r="I174" i="18" s="1"/>
  <c r="H173" i="18"/>
  <c r="I173" i="18" s="1"/>
  <c r="H172" i="18"/>
  <c r="I172" i="18" s="1"/>
  <c r="H171" i="18"/>
  <c r="I171" i="18" s="1"/>
  <c r="H170" i="18"/>
  <c r="I170" i="18" s="1"/>
  <c r="H169" i="18"/>
  <c r="I169" i="18" s="1"/>
  <c r="H168" i="18"/>
  <c r="I168" i="18" s="1"/>
  <c r="H167" i="18"/>
  <c r="I167" i="18" s="1"/>
  <c r="H166" i="18"/>
  <c r="I166" i="18" s="1"/>
  <c r="H165" i="18"/>
  <c r="I165" i="18" s="1"/>
  <c r="H164" i="18"/>
  <c r="I164" i="18" s="1"/>
  <c r="H163" i="18"/>
  <c r="I163" i="18" s="1"/>
  <c r="H162" i="18"/>
  <c r="I162" i="18" s="1"/>
  <c r="H161" i="18"/>
  <c r="I161" i="18" s="1"/>
  <c r="H160" i="18"/>
  <c r="I160" i="18" s="1"/>
  <c r="H159" i="18"/>
  <c r="I159" i="18" s="1"/>
  <c r="H158" i="18"/>
  <c r="I158" i="18" s="1"/>
  <c r="H157" i="18"/>
  <c r="I157" i="18" s="1"/>
  <c r="H156" i="18"/>
  <c r="I156" i="18" s="1"/>
  <c r="H155" i="18"/>
  <c r="I155" i="18" s="1"/>
  <c r="H154" i="18"/>
  <c r="I154" i="18" s="1"/>
  <c r="H153" i="18"/>
  <c r="I153" i="18" s="1"/>
  <c r="H152" i="18"/>
  <c r="I152" i="18" s="1"/>
  <c r="H151" i="18"/>
  <c r="I151" i="18" s="1"/>
  <c r="H150" i="18"/>
  <c r="I150" i="18" s="1"/>
  <c r="H149" i="18"/>
  <c r="I149" i="18" s="1"/>
  <c r="H148" i="18"/>
  <c r="I148" i="18" s="1"/>
  <c r="H147" i="18"/>
  <c r="I147" i="18" s="1"/>
  <c r="H146" i="18"/>
  <c r="I146" i="18" s="1"/>
  <c r="H145" i="18"/>
  <c r="I145" i="18" s="1"/>
  <c r="H144" i="18"/>
  <c r="I144" i="18" s="1"/>
  <c r="H143" i="18"/>
  <c r="I143" i="18" s="1"/>
  <c r="H142" i="18"/>
  <c r="I142" i="18" s="1"/>
  <c r="H141" i="18"/>
  <c r="I141" i="18" s="1"/>
  <c r="H140" i="18"/>
  <c r="I140" i="18" s="1"/>
  <c r="H139" i="18"/>
  <c r="I139" i="18" s="1"/>
  <c r="H138" i="18"/>
  <c r="I138" i="18" s="1"/>
  <c r="H137" i="18"/>
  <c r="I137" i="18" s="1"/>
  <c r="H136" i="18"/>
  <c r="I136" i="18" s="1"/>
  <c r="H135" i="18"/>
  <c r="I135" i="18" s="1"/>
  <c r="H134" i="18"/>
  <c r="I134" i="18" s="1"/>
  <c r="H133" i="18"/>
  <c r="I133" i="18" s="1"/>
  <c r="H132" i="18"/>
  <c r="I132" i="18" s="1"/>
  <c r="H131" i="18"/>
  <c r="I131" i="18" s="1"/>
  <c r="H130" i="18"/>
  <c r="I130" i="18" s="1"/>
  <c r="H129" i="18"/>
  <c r="I129" i="18" s="1"/>
  <c r="H128" i="18"/>
  <c r="I128" i="18" s="1"/>
  <c r="H127" i="18"/>
  <c r="I127" i="18" s="1"/>
  <c r="H126" i="18"/>
  <c r="I126" i="18" s="1"/>
  <c r="H125" i="18"/>
  <c r="I125" i="18" s="1"/>
  <c r="H124" i="18"/>
  <c r="I124" i="18" s="1"/>
  <c r="H123" i="18"/>
  <c r="I123" i="18" s="1"/>
  <c r="H122" i="18"/>
  <c r="I122" i="18" s="1"/>
  <c r="H121" i="18"/>
  <c r="I121" i="18" s="1"/>
  <c r="H120" i="18"/>
  <c r="I120" i="18" s="1"/>
  <c r="H119" i="18"/>
  <c r="I119" i="18" s="1"/>
  <c r="H118" i="18"/>
  <c r="I118" i="18" s="1"/>
  <c r="H117" i="18"/>
  <c r="I117" i="18" s="1"/>
  <c r="H116" i="18"/>
  <c r="I116" i="18" s="1"/>
  <c r="H115" i="18"/>
  <c r="I115" i="18" s="1"/>
  <c r="H114" i="18"/>
  <c r="I114" i="18" s="1"/>
  <c r="H113" i="18"/>
  <c r="I113" i="18" s="1"/>
  <c r="H112" i="18"/>
  <c r="I112" i="18" s="1"/>
  <c r="H111" i="18"/>
  <c r="I111" i="18" s="1"/>
  <c r="H110" i="18"/>
  <c r="I110" i="18" s="1"/>
  <c r="H109" i="18"/>
  <c r="I109" i="18" s="1"/>
  <c r="H108" i="18"/>
  <c r="I108" i="18" s="1"/>
  <c r="H107" i="18"/>
  <c r="I107" i="18" s="1"/>
  <c r="H106" i="18"/>
  <c r="I106" i="18" s="1"/>
  <c r="H105" i="18"/>
  <c r="I105" i="18" s="1"/>
  <c r="H104" i="18"/>
  <c r="I104" i="18" s="1"/>
  <c r="H103" i="18"/>
  <c r="I103" i="18" s="1"/>
  <c r="H102" i="18"/>
  <c r="I102" i="18" s="1"/>
  <c r="H101" i="18"/>
  <c r="I101" i="18" s="1"/>
  <c r="H100" i="18"/>
  <c r="I100" i="18" s="1"/>
  <c r="H99" i="18"/>
  <c r="I99" i="18" s="1"/>
  <c r="H98" i="18"/>
  <c r="I98" i="18" s="1"/>
  <c r="H97" i="18"/>
  <c r="I97" i="18" s="1"/>
  <c r="H96" i="18"/>
  <c r="I96" i="18" s="1"/>
  <c r="H95" i="18"/>
  <c r="I95" i="18" s="1"/>
  <c r="H94" i="18"/>
  <c r="I94" i="18" s="1"/>
  <c r="H93" i="18"/>
  <c r="I93" i="18" s="1"/>
  <c r="H92" i="18"/>
  <c r="I92" i="18" s="1"/>
  <c r="H91" i="18"/>
  <c r="I91" i="18" s="1"/>
  <c r="H90" i="18"/>
  <c r="I90" i="18" s="1"/>
  <c r="H89" i="18"/>
  <c r="I89" i="18" s="1"/>
  <c r="H88" i="18"/>
  <c r="I88" i="18" s="1"/>
  <c r="H87" i="18"/>
  <c r="I87" i="18" s="1"/>
  <c r="H86" i="18"/>
  <c r="I86" i="18" s="1"/>
  <c r="H85" i="18"/>
  <c r="I85" i="18" s="1"/>
  <c r="H84" i="18"/>
  <c r="I84" i="18" s="1"/>
  <c r="H83" i="18"/>
  <c r="I83" i="18" s="1"/>
  <c r="H82" i="18"/>
  <c r="I82" i="18" s="1"/>
  <c r="H81" i="18"/>
  <c r="I81" i="18" s="1"/>
  <c r="H80" i="18"/>
  <c r="I80" i="18" s="1"/>
  <c r="H79" i="18"/>
  <c r="I79" i="18" s="1"/>
  <c r="H78" i="18"/>
  <c r="I78" i="18" s="1"/>
  <c r="H77" i="18"/>
  <c r="I77" i="18" s="1"/>
  <c r="H76" i="18"/>
  <c r="I76" i="18" s="1"/>
  <c r="H75" i="18"/>
  <c r="I75" i="18" s="1"/>
  <c r="H74" i="18"/>
  <c r="I74" i="18" s="1"/>
  <c r="H73" i="18"/>
  <c r="I73" i="18" s="1"/>
  <c r="H72" i="18"/>
  <c r="I72" i="18" s="1"/>
  <c r="H71" i="18"/>
  <c r="I71" i="18" s="1"/>
  <c r="H70" i="18"/>
  <c r="I70" i="18" s="1"/>
  <c r="H69" i="18"/>
  <c r="I69" i="18" s="1"/>
  <c r="H68" i="18"/>
  <c r="I68" i="18" s="1"/>
  <c r="H67" i="18"/>
  <c r="I67" i="18" s="1"/>
  <c r="H66" i="18"/>
  <c r="I66" i="18" s="1"/>
  <c r="H65" i="18"/>
  <c r="I65" i="18" s="1"/>
  <c r="H64" i="18"/>
  <c r="I64" i="18" s="1"/>
  <c r="H63" i="18"/>
  <c r="I63" i="18" s="1"/>
  <c r="H62" i="18"/>
  <c r="I62" i="18" s="1"/>
  <c r="H61" i="18"/>
  <c r="I61" i="18" s="1"/>
  <c r="H60" i="18"/>
  <c r="I60" i="18" s="1"/>
  <c r="H59" i="18"/>
  <c r="I59" i="18" s="1"/>
  <c r="H58" i="18"/>
  <c r="I58" i="18" s="1"/>
  <c r="H57" i="18"/>
  <c r="I57" i="18" s="1"/>
  <c r="H56" i="18"/>
  <c r="I56" i="18" s="1"/>
  <c r="H55" i="18"/>
  <c r="I55" i="18" s="1"/>
  <c r="H54" i="18"/>
  <c r="I54" i="18" s="1"/>
  <c r="H53" i="18"/>
  <c r="I53" i="18" s="1"/>
  <c r="H52" i="18"/>
  <c r="I52" i="18" s="1"/>
  <c r="H51" i="18"/>
  <c r="I51" i="18" s="1"/>
  <c r="H50" i="18"/>
  <c r="I50" i="18" s="1"/>
  <c r="H49" i="18"/>
  <c r="I49" i="18" s="1"/>
  <c r="H48" i="18"/>
  <c r="I48" i="18" s="1"/>
  <c r="H47" i="18"/>
  <c r="I47" i="18" s="1"/>
  <c r="H46" i="18"/>
  <c r="I46" i="18" s="1"/>
  <c r="H45" i="18"/>
  <c r="I45" i="18" s="1"/>
  <c r="H44" i="18"/>
  <c r="I44" i="18" s="1"/>
  <c r="H43" i="18"/>
  <c r="I43" i="18" s="1"/>
  <c r="H42" i="18"/>
  <c r="I42" i="18" s="1"/>
  <c r="H41" i="18"/>
  <c r="I41" i="18" s="1"/>
  <c r="H40" i="18"/>
  <c r="I40" i="18" s="1"/>
  <c r="H39" i="18"/>
  <c r="I39" i="18" s="1"/>
  <c r="H38" i="18"/>
  <c r="I38" i="18" s="1"/>
  <c r="H37" i="18"/>
  <c r="I37" i="18" s="1"/>
  <c r="H36" i="18"/>
  <c r="I36" i="18" s="1"/>
  <c r="H35" i="18"/>
  <c r="I35" i="18" s="1"/>
  <c r="H34" i="18"/>
  <c r="I34" i="18" s="1"/>
  <c r="H33" i="18"/>
  <c r="I33" i="18" s="1"/>
  <c r="H32" i="18"/>
  <c r="I32" i="18" s="1"/>
  <c r="H31" i="18"/>
  <c r="I31" i="18" s="1"/>
  <c r="H30" i="18"/>
  <c r="I30" i="18" s="1"/>
  <c r="H29" i="18"/>
  <c r="I29" i="18" s="1"/>
  <c r="H28" i="18"/>
  <c r="I28" i="18" s="1"/>
  <c r="H27" i="18"/>
  <c r="I27" i="18" s="1"/>
  <c r="H26" i="18"/>
  <c r="I26" i="18" s="1"/>
  <c r="H25" i="18"/>
  <c r="I25" i="18" s="1"/>
  <c r="H24" i="18"/>
  <c r="I24" i="18" s="1"/>
  <c r="H23" i="18"/>
  <c r="I23" i="18" s="1"/>
  <c r="H22" i="18"/>
  <c r="I22" i="18" s="1"/>
  <c r="H21" i="18"/>
  <c r="I21" i="18" s="1"/>
  <c r="H20" i="18"/>
  <c r="I20" i="18" s="1"/>
  <c r="H19" i="18"/>
  <c r="I19" i="18" s="1"/>
  <c r="H18" i="18"/>
  <c r="I18" i="18" s="1"/>
  <c r="H17" i="18"/>
  <c r="I17" i="18" s="1"/>
  <c r="H16" i="18"/>
  <c r="I16" i="18" s="1"/>
  <c r="H15" i="18"/>
  <c r="I15" i="18" s="1"/>
  <c r="H14" i="18"/>
  <c r="I14" i="18" s="1"/>
  <c r="H13" i="18"/>
  <c r="I13" i="18" s="1"/>
  <c r="H12" i="18"/>
  <c r="I12" i="18" s="1"/>
  <c r="H11" i="18"/>
  <c r="I11" i="18" s="1"/>
  <c r="H10" i="18"/>
  <c r="I10" i="18" s="1"/>
  <c r="H9" i="18"/>
  <c r="I9" i="18" s="1"/>
  <c r="H8" i="18"/>
  <c r="I8" i="18" s="1"/>
  <c r="H7" i="18"/>
  <c r="I7" i="18" s="1"/>
  <c r="H6" i="18"/>
  <c r="I6" i="18" s="1"/>
  <c r="H5" i="18"/>
  <c r="I5" i="18" s="1"/>
  <c r="H4" i="18"/>
  <c r="I4" i="18" s="1"/>
  <c r="H3" i="18"/>
  <c r="I3" i="18" s="1"/>
  <c r="H2" i="18"/>
  <c r="I2" i="18" s="1"/>
  <c r="A193" i="11" l="1"/>
  <c r="A217" i="11"/>
  <c r="A97" i="11"/>
  <c r="A133" i="11"/>
  <c r="A85" i="11"/>
  <c r="A161" i="11"/>
  <c r="A109" i="11"/>
  <c r="A77" i="11"/>
  <c r="A17" i="11"/>
  <c r="A33" i="11"/>
  <c r="A206" i="11"/>
  <c r="A202" i="11"/>
  <c r="A178" i="11"/>
  <c r="A214" i="11"/>
  <c r="A130" i="11"/>
  <c r="A90" i="11"/>
  <c r="A114" i="11"/>
  <c r="A66" i="11"/>
  <c r="A46" i="11"/>
  <c r="A106" i="11"/>
  <c r="A54" i="11"/>
  <c r="C6" i="3"/>
  <c r="A207" i="11"/>
  <c r="A123" i="11"/>
  <c r="A165" i="11"/>
  <c r="A153" i="11"/>
  <c r="A125" i="11"/>
  <c r="A69" i="11"/>
  <c r="A25" i="11"/>
  <c r="A45" i="11"/>
  <c r="A61" i="11"/>
  <c r="A13" i="11"/>
  <c r="A5" i="11"/>
  <c r="A175" i="11"/>
  <c r="A194" i="11"/>
  <c r="A218" i="11"/>
  <c r="A98" i="11"/>
  <c r="A190" i="11"/>
  <c r="A154" i="11"/>
  <c r="A174" i="11"/>
  <c r="A150" i="11"/>
  <c r="A197" i="11"/>
  <c r="A110" i="11"/>
  <c r="A42" i="11"/>
  <c r="A18" i="11"/>
  <c r="A14" i="11"/>
  <c r="A191" i="11"/>
  <c r="A95" i="11"/>
  <c r="A199" i="11"/>
  <c r="A188" i="11"/>
  <c r="A143" i="11"/>
  <c r="A103" i="11"/>
  <c r="A59" i="11"/>
  <c r="A100" i="11"/>
  <c r="A203" i="11"/>
  <c r="A167" i="11"/>
  <c r="A91" i="11"/>
  <c r="A151" i="11"/>
  <c r="A84" i="11"/>
  <c r="A80" i="11"/>
  <c r="A75" i="11"/>
  <c r="A171" i="11"/>
  <c r="A72" i="11"/>
  <c r="A196" i="11"/>
  <c r="A195" i="11"/>
  <c r="A147" i="11"/>
  <c r="A51" i="11"/>
  <c r="A179" i="11"/>
  <c r="A131" i="11"/>
  <c r="A127" i="11"/>
  <c r="A27" i="11"/>
  <c r="A43" i="11"/>
  <c r="A63" i="11"/>
  <c r="A34" i="11"/>
  <c r="A7" i="11"/>
  <c r="A144" i="11"/>
  <c r="A140" i="11"/>
  <c r="A74" i="11"/>
  <c r="A138" i="11"/>
  <c r="A185" i="11"/>
  <c r="A183" i="11"/>
  <c r="A220" i="11"/>
  <c r="A49" i="11"/>
  <c r="A57" i="11"/>
  <c r="A156" i="11"/>
  <c r="A2" i="11"/>
  <c r="A70" i="11"/>
  <c r="A159" i="11"/>
  <c r="A170" i="11"/>
  <c r="A136" i="11"/>
  <c r="A210" i="11"/>
  <c r="A99" i="11"/>
  <c r="A135" i="11"/>
  <c r="A219" i="11"/>
  <c r="A223" i="11"/>
  <c r="A215" i="11"/>
  <c r="A211" i="11"/>
  <c r="A163" i="11"/>
  <c r="A160" i="11"/>
  <c r="A172" i="11"/>
  <c r="A115" i="11"/>
  <c r="A187" i="11"/>
  <c r="A111" i="11"/>
  <c r="A107" i="11"/>
  <c r="A139" i="11"/>
  <c r="A137" i="11"/>
  <c r="A184" i="11"/>
  <c r="A71" i="11"/>
  <c r="A29" i="11"/>
  <c r="I2" i="5"/>
  <c r="H2377" i="9"/>
  <c r="I2377" i="9" s="1"/>
  <c r="H2378" i="9"/>
  <c r="I2378" i="9" s="1"/>
  <c r="H2379" i="9"/>
  <c r="I2379" i="9" s="1"/>
  <c r="H2380" i="9"/>
  <c r="I2380" i="9" s="1"/>
  <c r="H2381" i="9"/>
  <c r="I2381" i="9" s="1"/>
  <c r="H2382" i="9"/>
  <c r="I2382" i="9" s="1"/>
  <c r="H2383" i="9"/>
  <c r="I2383" i="9" s="1"/>
  <c r="H2384" i="9"/>
  <c r="I2384" i="9" s="1"/>
  <c r="H2385" i="9"/>
  <c r="I2385" i="9" s="1"/>
  <c r="H2386" i="9"/>
  <c r="I2386" i="9" s="1"/>
  <c r="H2387" i="9"/>
  <c r="I2387" i="9" s="1"/>
  <c r="H2388" i="9"/>
  <c r="I2388" i="9" s="1"/>
  <c r="H2389" i="9"/>
  <c r="I2389" i="9" s="1"/>
  <c r="H2390" i="9"/>
  <c r="I2390" i="9" s="1"/>
  <c r="H2391" i="9"/>
  <c r="I2391" i="9" s="1"/>
  <c r="H2392" i="9"/>
  <c r="I2392" i="9" s="1"/>
  <c r="H2393" i="9"/>
  <c r="I2393" i="9" s="1"/>
  <c r="H2394" i="9"/>
  <c r="I2394" i="9" s="1"/>
  <c r="H2395" i="9"/>
  <c r="I2395" i="9" s="1"/>
  <c r="H2396" i="9"/>
  <c r="I2396" i="9" s="1"/>
  <c r="H2397" i="9"/>
  <c r="I2397" i="9" s="1"/>
  <c r="H2398" i="9"/>
  <c r="I2398" i="9" s="1"/>
  <c r="H2399" i="9"/>
  <c r="I2399" i="9" s="1"/>
  <c r="H2400" i="9"/>
  <c r="I2400" i="9" s="1"/>
  <c r="H2401" i="9"/>
  <c r="I2401" i="9" s="1"/>
  <c r="H2402" i="9"/>
  <c r="I2402" i="9" s="1"/>
  <c r="H2403" i="9"/>
  <c r="I2403" i="9" s="1"/>
  <c r="H2404" i="9"/>
  <c r="I2404" i="9" s="1"/>
  <c r="H2405" i="9"/>
  <c r="I2405" i="9" s="1"/>
  <c r="H2406" i="9"/>
  <c r="I2406" i="9" s="1"/>
  <c r="H2407" i="9"/>
  <c r="I2407" i="9" s="1"/>
  <c r="H2408" i="9"/>
  <c r="I2408" i="9" s="1"/>
  <c r="H2409" i="9"/>
  <c r="I2409" i="9" s="1"/>
  <c r="H2410" i="9"/>
  <c r="I2410" i="9" s="1"/>
  <c r="H2411" i="9"/>
  <c r="I2411" i="9" s="1"/>
  <c r="H2412" i="9"/>
  <c r="I2412" i="9" s="1"/>
  <c r="H2413" i="9"/>
  <c r="I2413" i="9" s="1"/>
  <c r="H2414" i="9"/>
  <c r="I2414" i="9" s="1"/>
  <c r="H2415" i="9"/>
  <c r="I2415" i="9" s="1"/>
  <c r="H2416" i="9"/>
  <c r="I2416" i="9" s="1"/>
  <c r="H2417" i="9"/>
  <c r="I2417" i="9" s="1"/>
  <c r="H2418" i="9"/>
  <c r="I2418" i="9" s="1"/>
  <c r="H2419" i="9"/>
  <c r="I2419" i="9" s="1"/>
  <c r="H2420" i="9"/>
  <c r="I2420" i="9" s="1"/>
  <c r="H2421" i="9"/>
  <c r="I2421" i="9" s="1"/>
  <c r="H2422" i="9"/>
  <c r="I2422" i="9" s="1"/>
  <c r="H2423" i="9"/>
  <c r="I2423" i="9" s="1"/>
  <c r="H2424" i="9"/>
  <c r="I2424" i="9" s="1"/>
  <c r="H2425" i="9"/>
  <c r="I2425" i="9" s="1"/>
  <c r="H2426" i="9"/>
  <c r="I2426" i="9" s="1"/>
  <c r="H2427" i="9"/>
  <c r="I2427" i="9" s="1"/>
  <c r="H2428" i="9"/>
  <c r="I2428" i="9" s="1"/>
  <c r="H2429" i="9"/>
  <c r="I2429" i="9" s="1"/>
  <c r="H2430" i="9"/>
  <c r="I2430" i="9" s="1"/>
  <c r="H2431" i="9"/>
  <c r="I2431" i="9" s="1"/>
  <c r="H2432" i="9"/>
  <c r="I2432" i="9" s="1"/>
  <c r="H2433" i="9"/>
  <c r="I2433" i="9" s="1"/>
  <c r="H2434" i="9"/>
  <c r="I2434" i="9" s="1"/>
  <c r="H2435" i="9"/>
  <c r="I2435" i="9" s="1"/>
  <c r="H2436" i="9"/>
  <c r="I2436" i="9" s="1"/>
  <c r="H2437" i="9"/>
  <c r="I2437" i="9" s="1"/>
  <c r="H2438" i="9"/>
  <c r="I2438" i="9" s="1"/>
  <c r="H2439" i="9"/>
  <c r="I2439" i="9" s="1"/>
  <c r="H2440" i="9"/>
  <c r="I2440" i="9" s="1"/>
  <c r="H2441" i="9"/>
  <c r="I2441" i="9" s="1"/>
  <c r="H2442" i="9"/>
  <c r="I2442" i="9" s="1"/>
  <c r="H2443" i="9"/>
  <c r="I2443" i="9" s="1"/>
  <c r="H2444" i="9"/>
  <c r="I2444" i="9" s="1"/>
  <c r="H2445" i="9"/>
  <c r="I2445" i="9" s="1"/>
  <c r="H2446" i="9"/>
  <c r="I2446" i="9" s="1"/>
  <c r="H2447" i="9"/>
  <c r="I2447" i="9" s="1"/>
  <c r="H2448" i="9"/>
  <c r="I2448" i="9" s="1"/>
  <c r="H2449" i="9"/>
  <c r="I2449" i="9" s="1"/>
  <c r="H2450" i="9"/>
  <c r="I2450" i="9" s="1"/>
  <c r="H2451" i="9"/>
  <c r="I2451" i="9" s="1"/>
  <c r="H2452" i="9"/>
  <c r="I2452" i="9" s="1"/>
  <c r="H2453" i="9"/>
  <c r="I2453" i="9" s="1"/>
  <c r="H2454" i="9"/>
  <c r="I2454" i="9" s="1"/>
  <c r="H2455" i="9"/>
  <c r="I2455" i="9" s="1"/>
  <c r="H2456" i="9"/>
  <c r="I2456" i="9" s="1"/>
  <c r="H2457" i="9"/>
  <c r="I2457" i="9" s="1"/>
  <c r="H2458" i="9"/>
  <c r="I2458" i="9" s="1"/>
  <c r="H2459" i="9"/>
  <c r="I2459" i="9" s="1"/>
  <c r="H2460" i="9"/>
  <c r="I2460" i="9" s="1"/>
  <c r="H2461" i="9"/>
  <c r="I2461" i="9" s="1"/>
  <c r="H2462" i="9"/>
  <c r="I2462" i="9" s="1"/>
  <c r="H2463" i="9"/>
  <c r="I2463" i="9" s="1"/>
  <c r="H2464" i="9"/>
  <c r="I2464" i="9" s="1"/>
  <c r="H2465" i="9"/>
  <c r="I2465" i="9" s="1"/>
  <c r="H2466" i="9"/>
  <c r="I2466" i="9" s="1"/>
  <c r="H2467" i="9"/>
  <c r="I2467" i="9" s="1"/>
  <c r="H2468" i="9"/>
  <c r="I2468" i="9" s="1"/>
  <c r="H2469" i="9"/>
  <c r="I2469" i="9" s="1"/>
  <c r="H2470" i="9"/>
  <c r="I2470" i="9" s="1"/>
  <c r="H2471" i="9"/>
  <c r="I2471" i="9" s="1"/>
  <c r="H2472" i="9"/>
  <c r="I2472" i="9" s="1"/>
  <c r="C32" i="3" l="1"/>
  <c r="M38" i="1"/>
  <c r="L38" i="1"/>
  <c r="K38" i="1"/>
  <c r="J38" i="1"/>
  <c r="I38" i="1"/>
  <c r="H38" i="1"/>
  <c r="G38" i="1"/>
  <c r="F38" i="1"/>
  <c r="E38" i="1"/>
  <c r="D38" i="1"/>
  <c r="C38" i="1"/>
  <c r="B38" i="1"/>
  <c r="M29" i="1"/>
  <c r="L29" i="1"/>
  <c r="K29" i="1"/>
  <c r="J29" i="1"/>
  <c r="I29" i="1"/>
  <c r="H29" i="1"/>
  <c r="G29" i="1"/>
  <c r="F29" i="1"/>
  <c r="E29" i="1"/>
  <c r="D29" i="1"/>
  <c r="C29" i="1"/>
  <c r="B29" i="1"/>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D1" i="2"/>
  <c r="E1" i="2" s="1"/>
  <c r="F1" i="2" s="1"/>
  <c r="G1" i="2" s="1"/>
  <c r="H1" i="2" s="1"/>
  <c r="I1" i="2" s="1"/>
  <c r="J1" i="2" s="1"/>
  <c r="K1" i="2" s="1"/>
  <c r="L1" i="2" s="1"/>
  <c r="M1" i="2" s="1"/>
  <c r="N1" i="2" s="1"/>
  <c r="O1" i="2" s="1"/>
  <c r="P1" i="2" s="1"/>
  <c r="Q1" i="2" s="1"/>
  <c r="R1" i="2" s="1"/>
  <c r="S1" i="2" s="1"/>
  <c r="T1" i="2" s="1"/>
  <c r="U1" i="2" s="1"/>
  <c r="V1" i="2" s="1"/>
  <c r="W1" i="2" s="1"/>
  <c r="X1" i="2" s="1"/>
  <c r="Y1" i="2" s="1"/>
  <c r="Z1" i="2" s="1"/>
  <c r="AA1" i="2" s="1"/>
  <c r="AB1" i="2" s="1"/>
  <c r="AC1" i="2" s="1"/>
  <c r="AD1" i="2" s="1"/>
  <c r="AE1" i="2" s="1"/>
  <c r="AF1" i="2" s="1"/>
  <c r="AG1" i="2" s="1"/>
  <c r="AH1" i="2" s="1"/>
  <c r="AI1" i="2" s="1"/>
  <c r="AJ1" i="2" s="1"/>
  <c r="AK1" i="2" s="1"/>
  <c r="AL1" i="2" s="1"/>
  <c r="I2" i="9" l="1"/>
  <c r="H2313" i="9" l="1"/>
  <c r="I2313" i="9" s="1"/>
  <c r="H2314" i="9"/>
  <c r="I2314" i="9" s="1"/>
  <c r="H2315" i="9"/>
  <c r="I2315" i="9" s="1"/>
  <c r="H2316" i="9"/>
  <c r="I2316" i="9" s="1"/>
  <c r="H2317" i="9"/>
  <c r="I2317" i="9" s="1"/>
  <c r="H2318" i="9"/>
  <c r="I2318" i="9" s="1"/>
  <c r="H2319" i="9"/>
  <c r="I2319" i="9" s="1"/>
  <c r="H2320" i="9"/>
  <c r="I2320" i="9" s="1"/>
  <c r="H2321" i="9"/>
  <c r="I2321" i="9" s="1"/>
  <c r="H2322" i="9"/>
  <c r="I2322" i="9" s="1"/>
  <c r="H2323" i="9"/>
  <c r="I2323" i="9" s="1"/>
  <c r="H2324" i="9"/>
  <c r="I2324" i="9" s="1"/>
  <c r="H2325" i="9"/>
  <c r="I2325" i="9" s="1"/>
  <c r="H2326" i="9"/>
  <c r="I2326" i="9" s="1"/>
  <c r="H2327" i="9"/>
  <c r="I2327" i="9" s="1"/>
  <c r="H2328" i="9"/>
  <c r="I2328" i="9" s="1"/>
  <c r="H2329" i="9"/>
  <c r="I2329" i="9" s="1"/>
  <c r="H2330" i="9"/>
  <c r="I2330" i="9" s="1"/>
  <c r="H2331" i="9"/>
  <c r="I2331" i="9" s="1"/>
  <c r="H2332" i="9"/>
  <c r="I2332" i="9" s="1"/>
  <c r="H2333" i="9"/>
  <c r="I2333" i="9" s="1"/>
  <c r="H2334" i="9"/>
  <c r="I2334" i="9" s="1"/>
  <c r="H2335" i="9"/>
  <c r="I2335" i="9" s="1"/>
  <c r="H2336" i="9"/>
  <c r="I2336" i="9" s="1"/>
  <c r="H2337" i="9"/>
  <c r="I2337" i="9" s="1"/>
  <c r="H2338" i="9"/>
  <c r="I2338" i="9" s="1"/>
  <c r="H2339" i="9"/>
  <c r="I2339" i="9" s="1"/>
  <c r="H2340" i="9"/>
  <c r="I2340" i="9" s="1"/>
  <c r="H2341" i="9"/>
  <c r="I2341" i="9" s="1"/>
  <c r="H2342" i="9"/>
  <c r="I2342" i="9" s="1"/>
  <c r="H2343" i="9"/>
  <c r="I2343" i="9" s="1"/>
  <c r="H2344" i="9"/>
  <c r="I2344" i="9" s="1"/>
  <c r="H2345" i="9"/>
  <c r="I2345" i="9" s="1"/>
  <c r="H2346" i="9"/>
  <c r="I2346" i="9" s="1"/>
  <c r="H2347" i="9"/>
  <c r="I2347" i="9" s="1"/>
  <c r="H2348" i="9"/>
  <c r="I2348" i="9" s="1"/>
  <c r="H2349" i="9"/>
  <c r="I2349" i="9" s="1"/>
  <c r="H2350" i="9"/>
  <c r="I2350" i="9" s="1"/>
  <c r="H2351" i="9"/>
  <c r="I2351" i="9" s="1"/>
  <c r="H2352" i="9"/>
  <c r="I2352" i="9" s="1"/>
  <c r="H2353" i="9"/>
  <c r="I2353" i="9" s="1"/>
  <c r="H2354" i="9"/>
  <c r="I2354" i="9" s="1"/>
  <c r="H2355" i="9"/>
  <c r="I2355" i="9" s="1"/>
  <c r="H2356" i="9"/>
  <c r="I2356" i="9" s="1"/>
  <c r="H2357" i="9"/>
  <c r="I2357" i="9" s="1"/>
  <c r="H2358" i="9"/>
  <c r="I2358" i="9" s="1"/>
  <c r="H2359" i="9"/>
  <c r="I2359" i="9" s="1"/>
  <c r="H2360" i="9"/>
  <c r="I2360" i="9" s="1"/>
  <c r="H2361" i="9"/>
  <c r="I2361" i="9" s="1"/>
  <c r="H2362" i="9"/>
  <c r="I2362" i="9" s="1"/>
  <c r="H2363" i="9"/>
  <c r="I2363" i="9" s="1"/>
  <c r="H2364" i="9"/>
  <c r="I2364" i="9" s="1"/>
  <c r="H2365" i="9"/>
  <c r="I2365" i="9" s="1"/>
  <c r="H2366" i="9"/>
  <c r="I2366" i="9" s="1"/>
  <c r="H2367" i="9"/>
  <c r="I2367" i="9" s="1"/>
  <c r="H2368" i="9"/>
  <c r="I2368" i="9" s="1"/>
  <c r="H2369" i="9"/>
  <c r="I2369" i="9" s="1"/>
  <c r="H2370" i="9"/>
  <c r="I2370" i="9" s="1"/>
  <c r="H2371" i="9"/>
  <c r="I2371" i="9" s="1"/>
  <c r="H2372" i="9"/>
  <c r="I2372" i="9" s="1"/>
  <c r="H2373" i="9"/>
  <c r="I2373" i="9" s="1"/>
  <c r="H2374" i="9"/>
  <c r="I2374" i="9" s="1"/>
  <c r="H2375" i="9"/>
  <c r="I2375" i="9" s="1"/>
  <c r="H2376" i="9"/>
  <c r="I2376" i="9" s="1"/>
  <c r="C30" i="6" l="1"/>
  <c r="A2" i="8" l="1"/>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F4" i="7"/>
  <c r="B4" i="8" s="1"/>
  <c r="F5" i="7"/>
  <c r="F6" i="7"/>
  <c r="B6" i="8" s="1"/>
  <c r="F7" i="7"/>
  <c r="B7" i="8" s="1"/>
  <c r="F8" i="7"/>
  <c r="B8" i="8" s="1"/>
  <c r="F9" i="7"/>
  <c r="F10" i="7"/>
  <c r="B10" i="8" s="1"/>
  <c r="F11" i="7"/>
  <c r="G11" i="7" s="1"/>
  <c r="F12" i="7"/>
  <c r="F13" i="7"/>
  <c r="F14" i="7"/>
  <c r="F15" i="7"/>
  <c r="F16" i="7"/>
  <c r="F17" i="7"/>
  <c r="F18" i="7"/>
  <c r="F19" i="7"/>
  <c r="F20" i="7"/>
  <c r="F21" i="7"/>
  <c r="F22" i="7"/>
  <c r="F23" i="7"/>
  <c r="F24" i="7"/>
  <c r="F25" i="7"/>
  <c r="F26" i="7"/>
  <c r="F27" i="7"/>
  <c r="F28" i="7"/>
  <c r="F29" i="7"/>
  <c r="F30" i="7"/>
  <c r="F31" i="7"/>
  <c r="F32" i="7"/>
  <c r="F33" i="7"/>
  <c r="F34" i="7"/>
  <c r="F35" i="7"/>
  <c r="F36" i="7"/>
  <c r="B36" i="8" s="1"/>
  <c r="F37" i="7"/>
  <c r="F38" i="7"/>
  <c r="F39" i="7"/>
  <c r="F40" i="7"/>
  <c r="F41" i="7"/>
  <c r="B41" i="8" s="1"/>
  <c r="F42" i="7"/>
  <c r="F43" i="7"/>
  <c r="F44" i="7"/>
  <c r="F45" i="7"/>
  <c r="B45" i="8" s="1"/>
  <c r="F46" i="7"/>
  <c r="F47" i="7"/>
  <c r="F48" i="7"/>
  <c r="F49" i="7"/>
  <c r="B49" i="8" s="1"/>
  <c r="F50" i="7"/>
  <c r="F51" i="7"/>
  <c r="F52" i="7"/>
  <c r="F53" i="7"/>
  <c r="B53" i="8" s="1"/>
  <c r="F54" i="7"/>
  <c r="F55" i="7"/>
  <c r="F56" i="7"/>
  <c r="F57" i="7"/>
  <c r="B57" i="8" s="1"/>
  <c r="F58" i="7"/>
  <c r="F59" i="7"/>
  <c r="F60" i="7"/>
  <c r="F61" i="7"/>
  <c r="B61" i="8" s="1"/>
  <c r="F62" i="7"/>
  <c r="F63" i="7"/>
  <c r="F64" i="7"/>
  <c r="F65" i="7"/>
  <c r="B65" i="8" s="1"/>
  <c r="F66" i="7"/>
  <c r="F67" i="7"/>
  <c r="F68" i="7"/>
  <c r="F69" i="7"/>
  <c r="B69" i="8" s="1"/>
  <c r="F70" i="7"/>
  <c r="F71" i="7"/>
  <c r="F72" i="7"/>
  <c r="F73" i="7"/>
  <c r="B73" i="8" s="1"/>
  <c r="F74" i="7"/>
  <c r="F75" i="7"/>
  <c r="F76" i="7"/>
  <c r="F77" i="7"/>
  <c r="B77" i="8" s="1"/>
  <c r="F78" i="7"/>
  <c r="F79" i="7"/>
  <c r="F80" i="7"/>
  <c r="F81" i="7"/>
  <c r="B81" i="8" s="1"/>
  <c r="F82" i="7"/>
  <c r="F83" i="7"/>
  <c r="F84" i="7"/>
  <c r="F85" i="7"/>
  <c r="B85" i="8" s="1"/>
  <c r="F86" i="7"/>
  <c r="F87" i="7"/>
  <c r="F88" i="7"/>
  <c r="F89" i="7"/>
  <c r="B89" i="8" s="1"/>
  <c r="F90" i="7"/>
  <c r="F91" i="7"/>
  <c r="F92" i="7"/>
  <c r="F93" i="7"/>
  <c r="B93" i="8" s="1"/>
  <c r="F94" i="7"/>
  <c r="F95" i="7"/>
  <c r="F96" i="7"/>
  <c r="F97" i="7"/>
  <c r="B97" i="8" s="1"/>
  <c r="F98" i="7"/>
  <c r="F99" i="7"/>
  <c r="F100" i="7"/>
  <c r="F101" i="7"/>
  <c r="B101" i="8" s="1"/>
  <c r="F102" i="7"/>
  <c r="F103" i="7"/>
  <c r="F104" i="7"/>
  <c r="F105" i="7"/>
  <c r="O105" i="8" s="1"/>
  <c r="F3" i="7"/>
  <c r="D36" i="6"/>
  <c r="C36" i="6"/>
  <c r="B14" i="1" s="1"/>
  <c r="AQ20" i="4"/>
  <c r="AQ6" i="4"/>
  <c r="AQ7" i="4"/>
  <c r="AQ9" i="4"/>
  <c r="AQ13" i="4"/>
  <c r="AQ14" i="4"/>
  <c r="AQ15" i="4" s="1"/>
  <c r="AQ21" i="4"/>
  <c r="B17" i="1"/>
  <c r="F8" i="4" s="1"/>
  <c r="F32" i="4" s="1"/>
  <c r="G33" i="2"/>
  <c r="F33" i="2"/>
  <c r="C18" i="2"/>
  <c r="C15" i="2"/>
  <c r="G24" i="2"/>
  <c r="F24" i="2"/>
  <c r="C10" i="3"/>
  <c r="C9" i="3"/>
  <c r="C17" i="2"/>
  <c r="C8" i="2"/>
  <c r="C16" i="2" s="1"/>
  <c r="C42" i="2" s="1"/>
  <c r="D16" i="2" s="1"/>
  <c r="D42" i="2" s="1"/>
  <c r="E16" i="2" s="1"/>
  <c r="E42" i="2" s="1"/>
  <c r="F16" i="2" s="1"/>
  <c r="F42" i="2" s="1"/>
  <c r="G16" i="2" s="1"/>
  <c r="G42" i="2" s="1"/>
  <c r="H16" i="2" s="1"/>
  <c r="H42" i="2" s="1"/>
  <c r="I16" i="2" s="1"/>
  <c r="I42" i="2" s="1"/>
  <c r="J16" i="2" s="1"/>
  <c r="J42" i="2" s="1"/>
  <c r="K16" i="2" s="1"/>
  <c r="K42" i="2" s="1"/>
  <c r="L16" i="2" s="1"/>
  <c r="L42" i="2" s="1"/>
  <c r="M16" i="2" s="1"/>
  <c r="M42" i="2" s="1"/>
  <c r="N16" i="2" s="1"/>
  <c r="N42" i="2" s="1"/>
  <c r="O16" i="2" s="1"/>
  <c r="O42" i="2" s="1"/>
  <c r="P16" i="2" s="1"/>
  <c r="P42" i="2" s="1"/>
  <c r="Q16" i="2" s="1"/>
  <c r="Q42" i="2" s="1"/>
  <c r="R16" i="2" s="1"/>
  <c r="R42" i="2" s="1"/>
  <c r="S16" i="2" s="1"/>
  <c r="S42" i="2" s="1"/>
  <c r="T16" i="2" s="1"/>
  <c r="T42" i="2" s="1"/>
  <c r="U16" i="2" s="1"/>
  <c r="U42" i="2" s="1"/>
  <c r="V16" i="2" s="1"/>
  <c r="V42" i="2" s="1"/>
  <c r="W16" i="2" s="1"/>
  <c r="W42" i="2" s="1"/>
  <c r="X16" i="2" s="1"/>
  <c r="X42" i="2" s="1"/>
  <c r="Y16" i="2" s="1"/>
  <c r="Y42" i="2" s="1"/>
  <c r="Z16" i="2" s="1"/>
  <c r="Z42" i="2" s="1"/>
  <c r="AA16" i="2" s="1"/>
  <c r="AA42" i="2" s="1"/>
  <c r="AB16" i="2" s="1"/>
  <c r="AB42" i="2" s="1"/>
  <c r="AC16" i="2" s="1"/>
  <c r="AC42" i="2" s="1"/>
  <c r="AD16" i="2" s="1"/>
  <c r="AD42" i="2" s="1"/>
  <c r="AE16" i="2" s="1"/>
  <c r="AE42" i="2" s="1"/>
  <c r="AF16" i="2" s="1"/>
  <c r="AF42" i="2" s="1"/>
  <c r="AG16" i="2" s="1"/>
  <c r="AG42" i="2" s="1"/>
  <c r="AH16" i="2" s="1"/>
  <c r="AH42" i="2" s="1"/>
  <c r="AI16" i="2" s="1"/>
  <c r="AI42" i="2" s="1"/>
  <c r="AJ16" i="2" s="1"/>
  <c r="AJ42" i="2" s="1"/>
  <c r="AK16" i="2" s="1"/>
  <c r="AK42" i="2" s="1"/>
  <c r="AL16" i="2" s="1"/>
  <c r="AL42" i="2" s="1"/>
  <c r="AP14" i="4" s="1"/>
  <c r="AP15" i="4" s="1"/>
  <c r="D3" i="2"/>
  <c r="E3" i="2" s="1"/>
  <c r="F3" i="2" s="1"/>
  <c r="G3" i="2" s="1"/>
  <c r="H3" i="2" s="1"/>
  <c r="I3" i="2" s="1"/>
  <c r="J3" i="2" s="1"/>
  <c r="K3" i="2" s="1"/>
  <c r="L3" i="2" s="1"/>
  <c r="M3" i="2" s="1"/>
  <c r="N3" i="2" s="1"/>
  <c r="O3" i="2" s="1"/>
  <c r="P3" i="2" s="1"/>
  <c r="Q3" i="2" s="1"/>
  <c r="R3" i="2" s="1"/>
  <c r="S3" i="2" s="1"/>
  <c r="T3" i="2" s="1"/>
  <c r="U3" i="2" s="1"/>
  <c r="V3" i="2" s="1"/>
  <c r="W3" i="2" s="1"/>
  <c r="X3" i="2" s="1"/>
  <c r="Y3" i="2" s="1"/>
  <c r="Y2" i="2" s="1"/>
  <c r="B4" i="1"/>
  <c r="B19" i="1" s="1"/>
  <c r="C19" i="1" s="1"/>
  <c r="D19" i="1" s="1"/>
  <c r="E19" i="1" s="1"/>
  <c r="F19" i="1" s="1"/>
  <c r="G19" i="1" s="1"/>
  <c r="H19" i="1" s="1"/>
  <c r="I19" i="1" s="1"/>
  <c r="J19" i="1" s="1"/>
  <c r="K19" i="1" s="1"/>
  <c r="L19" i="1" s="1"/>
  <c r="M19" i="1" s="1"/>
  <c r="C46" i="3" l="1"/>
  <c r="C2" i="3"/>
  <c r="AQ16" i="4"/>
  <c r="AA35" i="2"/>
  <c r="AA21" i="4" s="1"/>
  <c r="AD35" i="2"/>
  <c r="AD21" i="4" s="1"/>
  <c r="AL35" i="2"/>
  <c r="AL21" i="4" s="1"/>
  <c r="H35" i="2"/>
  <c r="H21" i="4" s="1"/>
  <c r="P35" i="2"/>
  <c r="P21" i="4" s="1"/>
  <c r="X35" i="2"/>
  <c r="X21" i="4" s="1"/>
  <c r="AQ22" i="4"/>
  <c r="O35" i="2"/>
  <c r="O21" i="4" s="1"/>
  <c r="T35" i="2"/>
  <c r="T21" i="4" s="1"/>
  <c r="L35" i="2"/>
  <c r="L21" i="4" s="1"/>
  <c r="D35" i="2"/>
  <c r="D21" i="4" s="1"/>
  <c r="AP21" i="4"/>
  <c r="AH35" i="2"/>
  <c r="AH21" i="4" s="1"/>
  <c r="Z35" i="2"/>
  <c r="Z21" i="4" s="1"/>
  <c r="W35" i="2"/>
  <c r="W21" i="4" s="1"/>
  <c r="G35" i="2"/>
  <c r="G21" i="4" s="1"/>
  <c r="AK35" i="2"/>
  <c r="AK21" i="4" s="1"/>
  <c r="AC35" i="2"/>
  <c r="AC21" i="4" s="1"/>
  <c r="S35" i="2"/>
  <c r="S21" i="4" s="1"/>
  <c r="K35" i="2"/>
  <c r="K21" i="4" s="1"/>
  <c r="AO21" i="4"/>
  <c r="AG35" i="2"/>
  <c r="AG21" i="4" s="1"/>
  <c r="E8" i="4"/>
  <c r="E32" i="4" s="1"/>
  <c r="AK8" i="4"/>
  <c r="AK32" i="4" s="1"/>
  <c r="U8" i="4"/>
  <c r="U32" i="4" s="1"/>
  <c r="AG8" i="4"/>
  <c r="AG32" i="4" s="1"/>
  <c r="Q8" i="4"/>
  <c r="Q32" i="4" s="1"/>
  <c r="AC8" i="4"/>
  <c r="AC32" i="4" s="1"/>
  <c r="M8" i="4"/>
  <c r="M32" i="4" s="1"/>
  <c r="AO8" i="4"/>
  <c r="AO32" i="4" s="1"/>
  <c r="Y8" i="4"/>
  <c r="Y32" i="4" s="1"/>
  <c r="I8" i="4"/>
  <c r="I32" i="4" s="1"/>
  <c r="H9" i="4"/>
  <c r="J14" i="4"/>
  <c r="J15" i="4" s="1"/>
  <c r="G104" i="7"/>
  <c r="E104" i="8"/>
  <c r="I104" i="8"/>
  <c r="M104" i="8"/>
  <c r="Q104" i="8"/>
  <c r="U104" i="8"/>
  <c r="Y104" i="8"/>
  <c r="AC104" i="8"/>
  <c r="AG104" i="8"/>
  <c r="AK104" i="8"/>
  <c r="AO104" i="8"/>
  <c r="F104" i="8"/>
  <c r="J104" i="8"/>
  <c r="N104" i="8"/>
  <c r="R104" i="8"/>
  <c r="V104" i="8"/>
  <c r="Z104" i="8"/>
  <c r="AD104" i="8"/>
  <c r="AH104" i="8"/>
  <c r="AL104" i="8"/>
  <c r="C104" i="8"/>
  <c r="G104" i="8"/>
  <c r="K104" i="8"/>
  <c r="O104" i="8"/>
  <c r="S104" i="8"/>
  <c r="W104" i="8"/>
  <c r="AA104" i="8"/>
  <c r="AE104" i="8"/>
  <c r="AI104" i="8"/>
  <c r="AM104" i="8"/>
  <c r="D104" i="8"/>
  <c r="H104" i="8"/>
  <c r="L104" i="8"/>
  <c r="P104" i="8"/>
  <c r="T104" i="8"/>
  <c r="X104" i="8"/>
  <c r="AB104" i="8"/>
  <c r="AF104" i="8"/>
  <c r="AJ104" i="8"/>
  <c r="AN104" i="8"/>
  <c r="G100" i="7"/>
  <c r="E100" i="8"/>
  <c r="I100" i="8"/>
  <c r="M100" i="8"/>
  <c r="Q100" i="8"/>
  <c r="U100" i="8"/>
  <c r="Y100" i="8"/>
  <c r="AC100" i="8"/>
  <c r="AG100" i="8"/>
  <c r="AK100" i="8"/>
  <c r="AO100" i="8"/>
  <c r="F100" i="8"/>
  <c r="J100" i="8"/>
  <c r="N100" i="8"/>
  <c r="R100" i="8"/>
  <c r="V100" i="8"/>
  <c r="Z100" i="8"/>
  <c r="AD100" i="8"/>
  <c r="AH100" i="8"/>
  <c r="AL100" i="8"/>
  <c r="C100" i="8"/>
  <c r="G100" i="8"/>
  <c r="K100" i="8"/>
  <c r="O100" i="8"/>
  <c r="S100" i="8"/>
  <c r="W100" i="8"/>
  <c r="AA100" i="8"/>
  <c r="AE100" i="8"/>
  <c r="AI100" i="8"/>
  <c r="AM100" i="8"/>
  <c r="D100" i="8"/>
  <c r="H100" i="8"/>
  <c r="L100" i="8"/>
  <c r="P100" i="8"/>
  <c r="T100" i="8"/>
  <c r="X100" i="8"/>
  <c r="AB100" i="8"/>
  <c r="AF100" i="8"/>
  <c r="AJ100" i="8"/>
  <c r="AN100" i="8"/>
  <c r="G96" i="7"/>
  <c r="E96" i="8"/>
  <c r="I96" i="8"/>
  <c r="M96" i="8"/>
  <c r="Q96" i="8"/>
  <c r="U96" i="8"/>
  <c r="Y96" i="8"/>
  <c r="AC96" i="8"/>
  <c r="AG96" i="8"/>
  <c r="AK96" i="8"/>
  <c r="AO96" i="8"/>
  <c r="F96" i="8"/>
  <c r="J96" i="8"/>
  <c r="N96" i="8"/>
  <c r="R96" i="8"/>
  <c r="V96" i="8"/>
  <c r="Z96" i="8"/>
  <c r="AD96" i="8"/>
  <c r="AH96" i="8"/>
  <c r="AL96" i="8"/>
  <c r="C96" i="8"/>
  <c r="G96" i="8"/>
  <c r="K96" i="8"/>
  <c r="O96" i="8"/>
  <c r="S96" i="8"/>
  <c r="W96" i="8"/>
  <c r="AA96" i="8"/>
  <c r="AE96" i="8"/>
  <c r="AI96" i="8"/>
  <c r="AM96" i="8"/>
  <c r="D96" i="8"/>
  <c r="H96" i="8"/>
  <c r="L96" i="8"/>
  <c r="P96" i="8"/>
  <c r="T96" i="8"/>
  <c r="X96" i="8"/>
  <c r="AB96" i="8"/>
  <c r="AF96" i="8"/>
  <c r="AJ96" i="8"/>
  <c r="AN96" i="8"/>
  <c r="G92" i="7"/>
  <c r="E92" i="8"/>
  <c r="I92" i="8"/>
  <c r="M92" i="8"/>
  <c r="Q92" i="8"/>
  <c r="U92" i="8"/>
  <c r="Y92" i="8"/>
  <c r="AC92" i="8"/>
  <c r="AG92" i="8"/>
  <c r="AK92" i="8"/>
  <c r="AO92" i="8"/>
  <c r="F92" i="8"/>
  <c r="J92" i="8"/>
  <c r="N92" i="8"/>
  <c r="R92" i="8"/>
  <c r="V92" i="8"/>
  <c r="Z92" i="8"/>
  <c r="AD92" i="8"/>
  <c r="AH92" i="8"/>
  <c r="AL92" i="8"/>
  <c r="C92" i="8"/>
  <c r="G92" i="8"/>
  <c r="K92" i="8"/>
  <c r="O92" i="8"/>
  <c r="S92" i="8"/>
  <c r="W92" i="8"/>
  <c r="AA92" i="8"/>
  <c r="AE92" i="8"/>
  <c r="AI92" i="8"/>
  <c r="AM92" i="8"/>
  <c r="D92" i="8"/>
  <c r="H92" i="8"/>
  <c r="L92" i="8"/>
  <c r="P92" i="8"/>
  <c r="T92" i="8"/>
  <c r="X92" i="8"/>
  <c r="AB92" i="8"/>
  <c r="AF92" i="8"/>
  <c r="AJ92" i="8"/>
  <c r="AN92" i="8"/>
  <c r="G88" i="7"/>
  <c r="F88" i="8"/>
  <c r="J88" i="8"/>
  <c r="N88" i="8"/>
  <c r="C88" i="8"/>
  <c r="G88" i="8"/>
  <c r="E88" i="8"/>
  <c r="L88" i="8"/>
  <c r="Q88" i="8"/>
  <c r="U88" i="8"/>
  <c r="Y88" i="8"/>
  <c r="AC88" i="8"/>
  <c r="AG88" i="8"/>
  <c r="AK88" i="8"/>
  <c r="AO88" i="8"/>
  <c r="H88" i="8"/>
  <c r="M88" i="8"/>
  <c r="R88" i="8"/>
  <c r="V88" i="8"/>
  <c r="Z88" i="8"/>
  <c r="AD88" i="8"/>
  <c r="AH88" i="8"/>
  <c r="AL88" i="8"/>
  <c r="I88" i="8"/>
  <c r="O88" i="8"/>
  <c r="S88" i="8"/>
  <c r="W88" i="8"/>
  <c r="AA88" i="8"/>
  <c r="AE88" i="8"/>
  <c r="AI88" i="8"/>
  <c r="AM88" i="8"/>
  <c r="D88" i="8"/>
  <c r="K88" i="8"/>
  <c r="P88" i="8"/>
  <c r="T88" i="8"/>
  <c r="X88" i="8"/>
  <c r="AB88" i="8"/>
  <c r="AF88" i="8"/>
  <c r="AJ88" i="8"/>
  <c r="AN88" i="8"/>
  <c r="G84" i="7"/>
  <c r="E84" i="8"/>
  <c r="I84" i="8"/>
  <c r="M84" i="8"/>
  <c r="Q84" i="8"/>
  <c r="U84" i="8"/>
  <c r="Y84" i="8"/>
  <c r="AC84" i="8"/>
  <c r="AG84" i="8"/>
  <c r="AK84" i="8"/>
  <c r="AO84" i="8"/>
  <c r="F84" i="8"/>
  <c r="J84" i="8"/>
  <c r="N84" i="8"/>
  <c r="R84" i="8"/>
  <c r="V84" i="8"/>
  <c r="Z84" i="8"/>
  <c r="AD84" i="8"/>
  <c r="AH84" i="8"/>
  <c r="AL84" i="8"/>
  <c r="C84" i="8"/>
  <c r="G84" i="8"/>
  <c r="K84" i="8"/>
  <c r="O84" i="8"/>
  <c r="S84" i="8"/>
  <c r="W84" i="8"/>
  <c r="AA84" i="8"/>
  <c r="AE84" i="8"/>
  <c r="AI84" i="8"/>
  <c r="AM84" i="8"/>
  <c r="D84" i="8"/>
  <c r="H84" i="8"/>
  <c r="L84" i="8"/>
  <c r="P84" i="8"/>
  <c r="T84" i="8"/>
  <c r="X84" i="8"/>
  <c r="AB84" i="8"/>
  <c r="AF84" i="8"/>
  <c r="AJ84" i="8"/>
  <c r="AN84" i="8"/>
  <c r="G80" i="7"/>
  <c r="E80" i="8"/>
  <c r="I80" i="8"/>
  <c r="M80" i="8"/>
  <c r="Q80" i="8"/>
  <c r="U80" i="8"/>
  <c r="Y80" i="8"/>
  <c r="AC80" i="8"/>
  <c r="AG80" i="8"/>
  <c r="AK80" i="8"/>
  <c r="AO80" i="8"/>
  <c r="F80" i="8"/>
  <c r="J80" i="8"/>
  <c r="N80" i="8"/>
  <c r="R80" i="8"/>
  <c r="V80" i="8"/>
  <c r="Z80" i="8"/>
  <c r="AD80" i="8"/>
  <c r="AH80" i="8"/>
  <c r="AL80" i="8"/>
  <c r="C80" i="8"/>
  <c r="G80" i="8"/>
  <c r="K80" i="8"/>
  <c r="O80" i="8"/>
  <c r="S80" i="8"/>
  <c r="W80" i="8"/>
  <c r="AA80" i="8"/>
  <c r="AE80" i="8"/>
  <c r="AI80" i="8"/>
  <c r="AM80" i="8"/>
  <c r="D80" i="8"/>
  <c r="H80" i="8"/>
  <c r="L80" i="8"/>
  <c r="P80" i="8"/>
  <c r="T80" i="8"/>
  <c r="X80" i="8"/>
  <c r="AB80" i="8"/>
  <c r="AF80" i="8"/>
  <c r="AJ80" i="8"/>
  <c r="AN80" i="8"/>
  <c r="G76" i="7"/>
  <c r="E76" i="8"/>
  <c r="I76" i="8"/>
  <c r="M76" i="8"/>
  <c r="Q76" i="8"/>
  <c r="U76" i="8"/>
  <c r="Y76" i="8"/>
  <c r="AC76" i="8"/>
  <c r="AG76" i="8"/>
  <c r="AK76" i="8"/>
  <c r="AO76" i="8"/>
  <c r="F76" i="8"/>
  <c r="J76" i="8"/>
  <c r="N76" i="8"/>
  <c r="R76" i="8"/>
  <c r="V76" i="8"/>
  <c r="Z76" i="8"/>
  <c r="AD76" i="8"/>
  <c r="AH76" i="8"/>
  <c r="AL76" i="8"/>
  <c r="C76" i="8"/>
  <c r="G76" i="8"/>
  <c r="K76" i="8"/>
  <c r="O76" i="8"/>
  <c r="S76" i="8"/>
  <c r="W76" i="8"/>
  <c r="AA76" i="8"/>
  <c r="AE76" i="8"/>
  <c r="AI76" i="8"/>
  <c r="AM76" i="8"/>
  <c r="D76" i="8"/>
  <c r="H76" i="8"/>
  <c r="L76" i="8"/>
  <c r="P76" i="8"/>
  <c r="T76" i="8"/>
  <c r="X76" i="8"/>
  <c r="AB76" i="8"/>
  <c r="AF76" i="8"/>
  <c r="AJ76" i="8"/>
  <c r="AN76" i="8"/>
  <c r="G72" i="7"/>
  <c r="E72" i="8"/>
  <c r="I72" i="8"/>
  <c r="M72" i="8"/>
  <c r="Q72" i="8"/>
  <c r="U72" i="8"/>
  <c r="Y72" i="8"/>
  <c r="AC72" i="8"/>
  <c r="AG72" i="8"/>
  <c r="AK72" i="8"/>
  <c r="AO72" i="8"/>
  <c r="F72" i="8"/>
  <c r="J72" i="8"/>
  <c r="N72" i="8"/>
  <c r="R72" i="8"/>
  <c r="V72" i="8"/>
  <c r="Z72" i="8"/>
  <c r="AD72" i="8"/>
  <c r="AH72" i="8"/>
  <c r="AL72" i="8"/>
  <c r="C72" i="8"/>
  <c r="G72" i="8"/>
  <c r="K72" i="8"/>
  <c r="O72" i="8"/>
  <c r="S72" i="8"/>
  <c r="W72" i="8"/>
  <c r="AA72" i="8"/>
  <c r="AE72" i="8"/>
  <c r="AI72" i="8"/>
  <c r="AM72" i="8"/>
  <c r="D72" i="8"/>
  <c r="H72" i="8"/>
  <c r="L72" i="8"/>
  <c r="P72" i="8"/>
  <c r="T72" i="8"/>
  <c r="X72" i="8"/>
  <c r="AB72" i="8"/>
  <c r="AF72" i="8"/>
  <c r="AJ72" i="8"/>
  <c r="AN72" i="8"/>
  <c r="G68" i="7"/>
  <c r="F68" i="8"/>
  <c r="J68" i="8"/>
  <c r="N68" i="8"/>
  <c r="R68" i="8"/>
  <c r="V68" i="8"/>
  <c r="Z68" i="8"/>
  <c r="AD68" i="8"/>
  <c r="AH68" i="8"/>
  <c r="AL68" i="8"/>
  <c r="C68" i="8"/>
  <c r="G68" i="8"/>
  <c r="K68" i="8"/>
  <c r="O68" i="8"/>
  <c r="S68" i="8"/>
  <c r="W68" i="8"/>
  <c r="AA68" i="8"/>
  <c r="AE68" i="8"/>
  <c r="AI68" i="8"/>
  <c r="AM68" i="8"/>
  <c r="D68" i="8"/>
  <c r="H68" i="8"/>
  <c r="L68" i="8"/>
  <c r="P68" i="8"/>
  <c r="T68" i="8"/>
  <c r="X68" i="8"/>
  <c r="AB68" i="8"/>
  <c r="AF68" i="8"/>
  <c r="AJ68" i="8"/>
  <c r="AN68" i="8"/>
  <c r="E68" i="8"/>
  <c r="I68" i="8"/>
  <c r="M68" i="8"/>
  <c r="Q68" i="8"/>
  <c r="U68" i="8"/>
  <c r="Y68" i="8"/>
  <c r="AC68" i="8"/>
  <c r="AG68" i="8"/>
  <c r="AK68" i="8"/>
  <c r="AO68" i="8"/>
  <c r="G64" i="7"/>
  <c r="F64" i="8"/>
  <c r="J64" i="8"/>
  <c r="N64" i="8"/>
  <c r="R64" i="8"/>
  <c r="V64" i="8"/>
  <c r="Z64" i="8"/>
  <c r="AD64" i="8"/>
  <c r="AH64" i="8"/>
  <c r="AL64" i="8"/>
  <c r="C64" i="8"/>
  <c r="G64" i="8"/>
  <c r="K64" i="8"/>
  <c r="O64" i="8"/>
  <c r="S64" i="8"/>
  <c r="W64" i="8"/>
  <c r="AA64" i="8"/>
  <c r="AE64" i="8"/>
  <c r="AI64" i="8"/>
  <c r="AM64" i="8"/>
  <c r="D64" i="8"/>
  <c r="H64" i="8"/>
  <c r="L64" i="8"/>
  <c r="P64" i="8"/>
  <c r="T64" i="8"/>
  <c r="X64" i="8"/>
  <c r="AB64" i="8"/>
  <c r="AF64" i="8"/>
  <c r="AJ64" i="8"/>
  <c r="AN64" i="8"/>
  <c r="E64" i="8"/>
  <c r="I64" i="8"/>
  <c r="M64" i="8"/>
  <c r="Q64" i="8"/>
  <c r="U64" i="8"/>
  <c r="Y64" i="8"/>
  <c r="AC64" i="8"/>
  <c r="AG64" i="8"/>
  <c r="AK64" i="8"/>
  <c r="AO64" i="8"/>
  <c r="G60" i="7"/>
  <c r="F60" i="8"/>
  <c r="J60" i="8"/>
  <c r="N60" i="8"/>
  <c r="R60" i="8"/>
  <c r="V60" i="8"/>
  <c r="Z60" i="8"/>
  <c r="AD60" i="8"/>
  <c r="AH60" i="8"/>
  <c r="AL60" i="8"/>
  <c r="C60" i="8"/>
  <c r="G60" i="8"/>
  <c r="K60" i="8"/>
  <c r="O60" i="8"/>
  <c r="S60" i="8"/>
  <c r="W60" i="8"/>
  <c r="AA60" i="8"/>
  <c r="AE60" i="8"/>
  <c r="AI60" i="8"/>
  <c r="AM60" i="8"/>
  <c r="D60" i="8"/>
  <c r="H60" i="8"/>
  <c r="L60" i="8"/>
  <c r="P60" i="8"/>
  <c r="T60" i="8"/>
  <c r="X60" i="8"/>
  <c r="AB60" i="8"/>
  <c r="AF60" i="8"/>
  <c r="AJ60" i="8"/>
  <c r="AN60" i="8"/>
  <c r="E60" i="8"/>
  <c r="I60" i="8"/>
  <c r="M60" i="8"/>
  <c r="Q60" i="8"/>
  <c r="U60" i="8"/>
  <c r="Y60" i="8"/>
  <c r="AC60" i="8"/>
  <c r="AG60" i="8"/>
  <c r="AK60" i="8"/>
  <c r="AO60" i="8"/>
  <c r="G56" i="7"/>
  <c r="F56" i="8"/>
  <c r="J56" i="8"/>
  <c r="N56" i="8"/>
  <c r="R56" i="8"/>
  <c r="V56" i="8"/>
  <c r="Z56" i="8"/>
  <c r="AD56" i="8"/>
  <c r="AH56" i="8"/>
  <c r="AL56" i="8"/>
  <c r="C56" i="8"/>
  <c r="G56" i="8"/>
  <c r="K56" i="8"/>
  <c r="O56" i="8"/>
  <c r="S56" i="8"/>
  <c r="W56" i="8"/>
  <c r="AA56" i="8"/>
  <c r="AE56" i="8"/>
  <c r="AI56" i="8"/>
  <c r="AM56" i="8"/>
  <c r="D56" i="8"/>
  <c r="H56" i="8"/>
  <c r="L56" i="8"/>
  <c r="P56" i="8"/>
  <c r="T56" i="8"/>
  <c r="X56" i="8"/>
  <c r="AB56" i="8"/>
  <c r="AF56" i="8"/>
  <c r="AJ56" i="8"/>
  <c r="AN56" i="8"/>
  <c r="E56" i="8"/>
  <c r="I56" i="8"/>
  <c r="M56" i="8"/>
  <c r="Q56" i="8"/>
  <c r="U56" i="8"/>
  <c r="Y56" i="8"/>
  <c r="AC56" i="8"/>
  <c r="AG56" i="8"/>
  <c r="AK56" i="8"/>
  <c r="AO56" i="8"/>
  <c r="G52" i="7"/>
  <c r="F52" i="8"/>
  <c r="J52" i="8"/>
  <c r="N52" i="8"/>
  <c r="R52" i="8"/>
  <c r="V52" i="8"/>
  <c r="Z52" i="8"/>
  <c r="AD52" i="8"/>
  <c r="AH52" i="8"/>
  <c r="AL52" i="8"/>
  <c r="C52" i="8"/>
  <c r="G52" i="8"/>
  <c r="K52" i="8"/>
  <c r="O52" i="8"/>
  <c r="S52" i="8"/>
  <c r="W52" i="8"/>
  <c r="AA52" i="8"/>
  <c r="AE52" i="8"/>
  <c r="AI52" i="8"/>
  <c r="AM52" i="8"/>
  <c r="D52" i="8"/>
  <c r="H52" i="8"/>
  <c r="L52" i="8"/>
  <c r="P52" i="8"/>
  <c r="T52" i="8"/>
  <c r="X52" i="8"/>
  <c r="AB52" i="8"/>
  <c r="AF52" i="8"/>
  <c r="AJ52" i="8"/>
  <c r="AN52" i="8"/>
  <c r="E52" i="8"/>
  <c r="I52" i="8"/>
  <c r="M52" i="8"/>
  <c r="Q52" i="8"/>
  <c r="U52" i="8"/>
  <c r="Y52" i="8"/>
  <c r="AC52" i="8"/>
  <c r="AG52" i="8"/>
  <c r="AK52" i="8"/>
  <c r="AO52" i="8"/>
  <c r="G48" i="7"/>
  <c r="F48" i="8"/>
  <c r="J48" i="8"/>
  <c r="N48" i="8"/>
  <c r="R48" i="8"/>
  <c r="V48" i="8"/>
  <c r="Z48" i="8"/>
  <c r="AD48" i="8"/>
  <c r="AH48" i="8"/>
  <c r="AL48" i="8"/>
  <c r="C48" i="8"/>
  <c r="G48" i="8"/>
  <c r="K48" i="8"/>
  <c r="O48" i="8"/>
  <c r="S48" i="8"/>
  <c r="W48" i="8"/>
  <c r="AA48" i="8"/>
  <c r="AE48" i="8"/>
  <c r="AI48" i="8"/>
  <c r="AM48" i="8"/>
  <c r="D48" i="8"/>
  <c r="H48" i="8"/>
  <c r="L48" i="8"/>
  <c r="P48" i="8"/>
  <c r="T48" i="8"/>
  <c r="X48" i="8"/>
  <c r="AB48" i="8"/>
  <c r="AF48" i="8"/>
  <c r="AJ48" i="8"/>
  <c r="AN48" i="8"/>
  <c r="E48" i="8"/>
  <c r="I48" i="8"/>
  <c r="M48" i="8"/>
  <c r="Q48" i="8"/>
  <c r="U48" i="8"/>
  <c r="Y48" i="8"/>
  <c r="AC48" i="8"/>
  <c r="AG48" i="8"/>
  <c r="AK48" i="8"/>
  <c r="AO48" i="8"/>
  <c r="G44" i="7"/>
  <c r="F44" i="8"/>
  <c r="J44" i="8"/>
  <c r="N44" i="8"/>
  <c r="R44" i="8"/>
  <c r="V44" i="8"/>
  <c r="Z44" i="8"/>
  <c r="AD44" i="8"/>
  <c r="AH44" i="8"/>
  <c r="AL44" i="8"/>
  <c r="C44" i="8"/>
  <c r="G44" i="8"/>
  <c r="K44" i="8"/>
  <c r="O44" i="8"/>
  <c r="S44" i="8"/>
  <c r="W44" i="8"/>
  <c r="AA44" i="8"/>
  <c r="AE44" i="8"/>
  <c r="AI44" i="8"/>
  <c r="AM44" i="8"/>
  <c r="D44" i="8"/>
  <c r="H44" i="8"/>
  <c r="L44" i="8"/>
  <c r="P44" i="8"/>
  <c r="T44" i="8"/>
  <c r="X44" i="8"/>
  <c r="AB44" i="8"/>
  <c r="AF44" i="8"/>
  <c r="AJ44" i="8"/>
  <c r="AN44" i="8"/>
  <c r="E44" i="8"/>
  <c r="I44" i="8"/>
  <c r="M44" i="8"/>
  <c r="Q44" i="8"/>
  <c r="U44" i="8"/>
  <c r="Y44" i="8"/>
  <c r="AC44" i="8"/>
  <c r="AG44" i="8"/>
  <c r="AK44" i="8"/>
  <c r="AO44" i="8"/>
  <c r="G40" i="7"/>
  <c r="F40" i="8"/>
  <c r="J40" i="8"/>
  <c r="N40" i="8"/>
  <c r="R40" i="8"/>
  <c r="V40" i="8"/>
  <c r="Z40" i="8"/>
  <c r="AD40" i="8"/>
  <c r="AH40" i="8"/>
  <c r="AL40" i="8"/>
  <c r="C40" i="8"/>
  <c r="G40" i="8"/>
  <c r="K40" i="8"/>
  <c r="O40" i="8"/>
  <c r="S40" i="8"/>
  <c r="W40" i="8"/>
  <c r="AA40" i="8"/>
  <c r="AE40" i="8"/>
  <c r="AI40" i="8"/>
  <c r="AM40" i="8"/>
  <c r="D40" i="8"/>
  <c r="H40" i="8"/>
  <c r="L40" i="8"/>
  <c r="P40" i="8"/>
  <c r="T40" i="8"/>
  <c r="X40" i="8"/>
  <c r="AB40" i="8"/>
  <c r="AF40" i="8"/>
  <c r="AJ40" i="8"/>
  <c r="AN40" i="8"/>
  <c r="E40" i="8"/>
  <c r="I40" i="8"/>
  <c r="M40" i="8"/>
  <c r="Q40" i="8"/>
  <c r="U40" i="8"/>
  <c r="Y40" i="8"/>
  <c r="AC40" i="8"/>
  <c r="AG40" i="8"/>
  <c r="AK40" i="8"/>
  <c r="AO40" i="8"/>
  <c r="C37" i="8"/>
  <c r="G37" i="8"/>
  <c r="K37" i="8"/>
  <c r="O37" i="8"/>
  <c r="S37" i="8"/>
  <c r="W37" i="8"/>
  <c r="AA37" i="8"/>
  <c r="AE37" i="8"/>
  <c r="AI37" i="8"/>
  <c r="AM37" i="8"/>
  <c r="D37" i="8"/>
  <c r="H37" i="8"/>
  <c r="L37" i="8"/>
  <c r="P37" i="8"/>
  <c r="T37" i="8"/>
  <c r="X37" i="8"/>
  <c r="AB37" i="8"/>
  <c r="AF37" i="8"/>
  <c r="AJ37" i="8"/>
  <c r="AN37" i="8"/>
  <c r="E37" i="8"/>
  <c r="I37" i="8"/>
  <c r="M37" i="8"/>
  <c r="Q37" i="8"/>
  <c r="U37" i="8"/>
  <c r="Y37" i="8"/>
  <c r="AC37" i="8"/>
  <c r="AG37" i="8"/>
  <c r="AK37" i="8"/>
  <c r="AO37" i="8"/>
  <c r="F37" i="8"/>
  <c r="J37" i="8"/>
  <c r="N37" i="8"/>
  <c r="R37" i="8"/>
  <c r="V37" i="8"/>
  <c r="Z37" i="8"/>
  <c r="AD37" i="8"/>
  <c r="AH37" i="8"/>
  <c r="AL37" i="8"/>
  <c r="G33" i="7"/>
  <c r="E33" i="8"/>
  <c r="I33" i="8"/>
  <c r="M33" i="8"/>
  <c r="Q33" i="8"/>
  <c r="U33" i="8"/>
  <c r="Y33" i="8"/>
  <c r="AC33" i="8"/>
  <c r="AG33" i="8"/>
  <c r="AK33" i="8"/>
  <c r="AO33" i="8"/>
  <c r="F33" i="8"/>
  <c r="J33" i="8"/>
  <c r="N33" i="8"/>
  <c r="R33" i="8"/>
  <c r="V33" i="8"/>
  <c r="Z33" i="8"/>
  <c r="AD33" i="8"/>
  <c r="AH33" i="8"/>
  <c r="AL33" i="8"/>
  <c r="C33" i="8"/>
  <c r="G33" i="8"/>
  <c r="K33" i="8"/>
  <c r="O33" i="8"/>
  <c r="S33" i="8"/>
  <c r="W33" i="8"/>
  <c r="AA33" i="8"/>
  <c r="AE33" i="8"/>
  <c r="AI33" i="8"/>
  <c r="AM33" i="8"/>
  <c r="D33" i="8"/>
  <c r="H33" i="8"/>
  <c r="L33" i="8"/>
  <c r="P33" i="8"/>
  <c r="T33" i="8"/>
  <c r="X33" i="8"/>
  <c r="AB33" i="8"/>
  <c r="AF33" i="8"/>
  <c r="AJ33" i="8"/>
  <c r="AN33" i="8"/>
  <c r="G29" i="7"/>
  <c r="E29" i="8"/>
  <c r="I29" i="8"/>
  <c r="M29" i="8"/>
  <c r="Q29" i="8"/>
  <c r="U29" i="8"/>
  <c r="Y29" i="8"/>
  <c r="AC29" i="8"/>
  <c r="AG29" i="8"/>
  <c r="AK29" i="8"/>
  <c r="AO29" i="8"/>
  <c r="F29" i="8"/>
  <c r="J29" i="8"/>
  <c r="N29" i="8"/>
  <c r="R29" i="8"/>
  <c r="V29" i="8"/>
  <c r="Z29" i="8"/>
  <c r="AD29" i="8"/>
  <c r="AH29" i="8"/>
  <c r="AL29" i="8"/>
  <c r="C29" i="8"/>
  <c r="G29" i="8"/>
  <c r="K29" i="8"/>
  <c r="O29" i="8"/>
  <c r="S29" i="8"/>
  <c r="W29" i="8"/>
  <c r="AA29" i="8"/>
  <c r="AE29" i="8"/>
  <c r="AI29" i="8"/>
  <c r="AM29" i="8"/>
  <c r="D29" i="8"/>
  <c r="H29" i="8"/>
  <c r="L29" i="8"/>
  <c r="P29" i="8"/>
  <c r="T29" i="8"/>
  <c r="X29" i="8"/>
  <c r="AB29" i="8"/>
  <c r="AF29" i="8"/>
  <c r="AJ29" i="8"/>
  <c r="AN29" i="8"/>
  <c r="G25" i="7"/>
  <c r="C25" i="8"/>
  <c r="G25" i="8"/>
  <c r="K25" i="8"/>
  <c r="O25" i="8"/>
  <c r="S25" i="8"/>
  <c r="W25" i="8"/>
  <c r="AA25" i="8"/>
  <c r="AE25" i="8"/>
  <c r="AI25" i="8"/>
  <c r="AM25" i="8"/>
  <c r="D25" i="8"/>
  <c r="H25" i="8"/>
  <c r="L25" i="8"/>
  <c r="P25" i="8"/>
  <c r="T25" i="8"/>
  <c r="X25" i="8"/>
  <c r="AB25" i="8"/>
  <c r="AF25" i="8"/>
  <c r="AJ25" i="8"/>
  <c r="AN25" i="8"/>
  <c r="E25" i="8"/>
  <c r="I25" i="8"/>
  <c r="M25" i="8"/>
  <c r="Q25" i="8"/>
  <c r="U25" i="8"/>
  <c r="Y25" i="8"/>
  <c r="AC25" i="8"/>
  <c r="AG25" i="8"/>
  <c r="AK25" i="8"/>
  <c r="AO25" i="8"/>
  <c r="F25" i="8"/>
  <c r="J25" i="8"/>
  <c r="N25" i="8"/>
  <c r="R25" i="8"/>
  <c r="V25" i="8"/>
  <c r="Z25" i="8"/>
  <c r="AD25" i="8"/>
  <c r="AH25" i="8"/>
  <c r="AL25" i="8"/>
  <c r="G21" i="7"/>
  <c r="C21" i="8"/>
  <c r="G21" i="8"/>
  <c r="K21" i="8"/>
  <c r="O21" i="8"/>
  <c r="S21" i="8"/>
  <c r="W21" i="8"/>
  <c r="AA21" i="8"/>
  <c r="AE21" i="8"/>
  <c r="AI21" i="8"/>
  <c r="AM21" i="8"/>
  <c r="D21" i="8"/>
  <c r="H21" i="8"/>
  <c r="L21" i="8"/>
  <c r="P21" i="8"/>
  <c r="T21" i="8"/>
  <c r="X21" i="8"/>
  <c r="AB21" i="8"/>
  <c r="AF21" i="8"/>
  <c r="AJ21" i="8"/>
  <c r="AN21" i="8"/>
  <c r="E21" i="8"/>
  <c r="I21" i="8"/>
  <c r="M21" i="8"/>
  <c r="Q21" i="8"/>
  <c r="U21" i="8"/>
  <c r="Y21" i="8"/>
  <c r="AC21" i="8"/>
  <c r="AG21" i="8"/>
  <c r="AK21" i="8"/>
  <c r="AO21" i="8"/>
  <c r="F21" i="8"/>
  <c r="J21" i="8"/>
  <c r="N21" i="8"/>
  <c r="R21" i="8"/>
  <c r="V21" i="8"/>
  <c r="Z21" i="8"/>
  <c r="AD21" i="8"/>
  <c r="AH21" i="8"/>
  <c r="AL21" i="8"/>
  <c r="G17" i="7"/>
  <c r="F17" i="8"/>
  <c r="J17" i="8"/>
  <c r="N17" i="8"/>
  <c r="R17" i="8"/>
  <c r="V17" i="8"/>
  <c r="Z17" i="8"/>
  <c r="AD17" i="8"/>
  <c r="AH17" i="8"/>
  <c r="AL17" i="8"/>
  <c r="C17" i="8"/>
  <c r="G17" i="8"/>
  <c r="K17" i="8"/>
  <c r="O17" i="8"/>
  <c r="S17" i="8"/>
  <c r="W17" i="8"/>
  <c r="AA17" i="8"/>
  <c r="AE17" i="8"/>
  <c r="AI17" i="8"/>
  <c r="AM17" i="8"/>
  <c r="D17" i="8"/>
  <c r="H17" i="8"/>
  <c r="L17" i="8"/>
  <c r="P17" i="8"/>
  <c r="T17" i="8"/>
  <c r="X17" i="8"/>
  <c r="AB17" i="8"/>
  <c r="AF17" i="8"/>
  <c r="AJ17" i="8"/>
  <c r="AN17" i="8"/>
  <c r="E17" i="8"/>
  <c r="I17" i="8"/>
  <c r="M17" i="8"/>
  <c r="Q17" i="8"/>
  <c r="U17" i="8"/>
  <c r="Y17" i="8"/>
  <c r="AC17" i="8"/>
  <c r="AG17" i="8"/>
  <c r="AK17" i="8"/>
  <c r="AO17" i="8"/>
  <c r="G13" i="7"/>
  <c r="F13" i="8"/>
  <c r="J13" i="8"/>
  <c r="N13" i="8"/>
  <c r="R13" i="8"/>
  <c r="V13" i="8"/>
  <c r="Z13" i="8"/>
  <c r="AD13" i="8"/>
  <c r="AH13" i="8"/>
  <c r="AL13" i="8"/>
  <c r="C13" i="8"/>
  <c r="G13" i="8"/>
  <c r="K13" i="8"/>
  <c r="O13" i="8"/>
  <c r="S13" i="8"/>
  <c r="W13" i="8"/>
  <c r="AA13" i="8"/>
  <c r="AE13" i="8"/>
  <c r="AI13" i="8"/>
  <c r="AM13" i="8"/>
  <c r="D13" i="8"/>
  <c r="H13" i="8"/>
  <c r="L13" i="8"/>
  <c r="P13" i="8"/>
  <c r="T13" i="8"/>
  <c r="X13" i="8"/>
  <c r="AB13" i="8"/>
  <c r="AF13" i="8"/>
  <c r="AJ13" i="8"/>
  <c r="AN13" i="8"/>
  <c r="E13" i="8"/>
  <c r="I13" i="8"/>
  <c r="M13" i="8"/>
  <c r="Q13" i="8"/>
  <c r="U13" i="8"/>
  <c r="Y13" i="8"/>
  <c r="AC13" i="8"/>
  <c r="AG13" i="8"/>
  <c r="AK13" i="8"/>
  <c r="AO13" i="8"/>
  <c r="G9" i="7"/>
  <c r="E9" i="8"/>
  <c r="I9" i="8"/>
  <c r="M9" i="8"/>
  <c r="Q9" i="8"/>
  <c r="U9" i="8"/>
  <c r="Y9" i="8"/>
  <c r="AC9" i="8"/>
  <c r="AG9" i="8"/>
  <c r="AK9" i="8"/>
  <c r="AO9" i="8"/>
  <c r="F9" i="8"/>
  <c r="J9" i="8"/>
  <c r="N9" i="8"/>
  <c r="R9" i="8"/>
  <c r="V9" i="8"/>
  <c r="Z9" i="8"/>
  <c r="AD9" i="8"/>
  <c r="AH9" i="8"/>
  <c r="AL9" i="8"/>
  <c r="C9" i="8"/>
  <c r="G9" i="8"/>
  <c r="K9" i="8"/>
  <c r="O9" i="8"/>
  <c r="S9" i="8"/>
  <c r="W9" i="8"/>
  <c r="AA9" i="8"/>
  <c r="AE9" i="8"/>
  <c r="AI9" i="8"/>
  <c r="AM9" i="8"/>
  <c r="D9" i="8"/>
  <c r="H9" i="8"/>
  <c r="L9" i="8"/>
  <c r="P9" i="8"/>
  <c r="T9" i="8"/>
  <c r="X9" i="8"/>
  <c r="AB9" i="8"/>
  <c r="AF9" i="8"/>
  <c r="AJ9" i="8"/>
  <c r="AN9" i="8"/>
  <c r="G5" i="7"/>
  <c r="E5" i="8"/>
  <c r="I5" i="8"/>
  <c r="M5" i="8"/>
  <c r="Q5" i="8"/>
  <c r="U5" i="8"/>
  <c r="Y5" i="8"/>
  <c r="AC5" i="8"/>
  <c r="AG5" i="8"/>
  <c r="AK5" i="8"/>
  <c r="AO5" i="8"/>
  <c r="F5" i="8"/>
  <c r="J5" i="8"/>
  <c r="N5" i="8"/>
  <c r="R5" i="8"/>
  <c r="V5" i="8"/>
  <c r="Z5" i="8"/>
  <c r="AD5" i="8"/>
  <c r="AH5" i="8"/>
  <c r="AL5" i="8"/>
  <c r="C5" i="8"/>
  <c r="G5" i="8"/>
  <c r="K5" i="8"/>
  <c r="O5" i="8"/>
  <c r="S5" i="8"/>
  <c r="W5" i="8"/>
  <c r="AA5" i="8"/>
  <c r="AE5" i="8"/>
  <c r="AI5" i="8"/>
  <c r="AM5" i="8"/>
  <c r="D5" i="8"/>
  <c r="H5" i="8"/>
  <c r="L5" i="8"/>
  <c r="P5" i="8"/>
  <c r="T5" i="8"/>
  <c r="X5" i="8"/>
  <c r="AB5" i="8"/>
  <c r="AF5" i="8"/>
  <c r="AJ5" i="8"/>
  <c r="AN5" i="8"/>
  <c r="B105" i="8"/>
  <c r="B37" i="8"/>
  <c r="B33" i="8"/>
  <c r="B29" i="8"/>
  <c r="B25" i="8"/>
  <c r="B21" i="8"/>
  <c r="B17" i="8"/>
  <c r="B13" i="8"/>
  <c r="AL105" i="8"/>
  <c r="AH105" i="8"/>
  <c r="AD105" i="8"/>
  <c r="Z105" i="8"/>
  <c r="S105" i="8"/>
  <c r="AH14" i="4"/>
  <c r="AH15" i="4" s="1"/>
  <c r="AF9" i="4"/>
  <c r="F9" i="4"/>
  <c r="AJ8" i="4"/>
  <c r="AJ32" i="4" s="1"/>
  <c r="AF8" i="4"/>
  <c r="AF32" i="4" s="1"/>
  <c r="X8" i="4"/>
  <c r="X32" i="4" s="1"/>
  <c r="T8" i="4"/>
  <c r="T32" i="4" s="1"/>
  <c r="P8" i="4"/>
  <c r="P32" i="4" s="1"/>
  <c r="L8" i="4"/>
  <c r="L32" i="4" s="1"/>
  <c r="H8" i="4"/>
  <c r="H32" i="4" s="1"/>
  <c r="D8" i="4"/>
  <c r="D32" i="4" s="1"/>
  <c r="G103" i="7"/>
  <c r="D103" i="8"/>
  <c r="H103" i="8"/>
  <c r="L103" i="8"/>
  <c r="P103" i="8"/>
  <c r="T103" i="8"/>
  <c r="X103" i="8"/>
  <c r="AB103" i="8"/>
  <c r="AF103" i="8"/>
  <c r="AJ103" i="8"/>
  <c r="AN103" i="8"/>
  <c r="E103" i="8"/>
  <c r="I103" i="8"/>
  <c r="M103" i="8"/>
  <c r="Q103" i="8"/>
  <c r="U103" i="8"/>
  <c r="Y103" i="8"/>
  <c r="AC103" i="8"/>
  <c r="AG103" i="8"/>
  <c r="AK103" i="8"/>
  <c r="AO103" i="8"/>
  <c r="F103" i="8"/>
  <c r="J103" i="8"/>
  <c r="N103" i="8"/>
  <c r="R103" i="8"/>
  <c r="V103" i="8"/>
  <c r="Z103" i="8"/>
  <c r="AD103" i="8"/>
  <c r="AH103" i="8"/>
  <c r="AL103" i="8"/>
  <c r="C103" i="8"/>
  <c r="G103" i="8"/>
  <c r="K103" i="8"/>
  <c r="O103" i="8"/>
  <c r="S103" i="8"/>
  <c r="W103" i="8"/>
  <c r="AA103" i="8"/>
  <c r="AE103" i="8"/>
  <c r="AI103" i="8"/>
  <c r="AM103" i="8"/>
  <c r="G99" i="7"/>
  <c r="D99" i="8"/>
  <c r="H99" i="8"/>
  <c r="L99" i="8"/>
  <c r="P99" i="8"/>
  <c r="T99" i="8"/>
  <c r="X99" i="8"/>
  <c r="AB99" i="8"/>
  <c r="AF99" i="8"/>
  <c r="AJ99" i="8"/>
  <c r="AN99" i="8"/>
  <c r="E99" i="8"/>
  <c r="I99" i="8"/>
  <c r="M99" i="8"/>
  <c r="Q99" i="8"/>
  <c r="U99" i="8"/>
  <c r="Y99" i="8"/>
  <c r="AC99" i="8"/>
  <c r="AG99" i="8"/>
  <c r="AK99" i="8"/>
  <c r="AO99" i="8"/>
  <c r="F99" i="8"/>
  <c r="J99" i="8"/>
  <c r="N99" i="8"/>
  <c r="R99" i="8"/>
  <c r="V99" i="8"/>
  <c r="Z99" i="8"/>
  <c r="AD99" i="8"/>
  <c r="AH99" i="8"/>
  <c r="AL99" i="8"/>
  <c r="C99" i="8"/>
  <c r="G99" i="8"/>
  <c r="K99" i="8"/>
  <c r="O99" i="8"/>
  <c r="S99" i="8"/>
  <c r="W99" i="8"/>
  <c r="AA99" i="8"/>
  <c r="AE99" i="8"/>
  <c r="AI99" i="8"/>
  <c r="AM99" i="8"/>
  <c r="G95" i="7"/>
  <c r="D95" i="8"/>
  <c r="H95" i="8"/>
  <c r="L95" i="8"/>
  <c r="P95" i="8"/>
  <c r="T95" i="8"/>
  <c r="X95" i="8"/>
  <c r="AB95" i="8"/>
  <c r="AF95" i="8"/>
  <c r="AJ95" i="8"/>
  <c r="AN95" i="8"/>
  <c r="E95" i="8"/>
  <c r="I95" i="8"/>
  <c r="M95" i="8"/>
  <c r="Q95" i="8"/>
  <c r="U95" i="8"/>
  <c r="Y95" i="8"/>
  <c r="AC95" i="8"/>
  <c r="AG95" i="8"/>
  <c r="AK95" i="8"/>
  <c r="AO95" i="8"/>
  <c r="F95" i="8"/>
  <c r="J95" i="8"/>
  <c r="N95" i="8"/>
  <c r="R95" i="8"/>
  <c r="V95" i="8"/>
  <c r="Z95" i="8"/>
  <c r="AD95" i="8"/>
  <c r="AH95" i="8"/>
  <c r="AL95" i="8"/>
  <c r="C95" i="8"/>
  <c r="G95" i="8"/>
  <c r="K95" i="8"/>
  <c r="O95" i="8"/>
  <c r="S95" i="8"/>
  <c r="W95" i="8"/>
  <c r="AA95" i="8"/>
  <c r="AE95" i="8"/>
  <c r="AI95" i="8"/>
  <c r="AM95" i="8"/>
  <c r="G91" i="7"/>
  <c r="D91" i="8"/>
  <c r="H91" i="8"/>
  <c r="L91" i="8"/>
  <c r="P91" i="8"/>
  <c r="T91" i="8"/>
  <c r="X91" i="8"/>
  <c r="AB91" i="8"/>
  <c r="AF91" i="8"/>
  <c r="AJ91" i="8"/>
  <c r="AN91" i="8"/>
  <c r="E91" i="8"/>
  <c r="I91" i="8"/>
  <c r="M91" i="8"/>
  <c r="Q91" i="8"/>
  <c r="U91" i="8"/>
  <c r="Y91" i="8"/>
  <c r="AC91" i="8"/>
  <c r="AG91" i="8"/>
  <c r="AK91" i="8"/>
  <c r="AO91" i="8"/>
  <c r="F91" i="8"/>
  <c r="J91" i="8"/>
  <c r="N91" i="8"/>
  <c r="R91" i="8"/>
  <c r="V91" i="8"/>
  <c r="Z91" i="8"/>
  <c r="AD91" i="8"/>
  <c r="AH91" i="8"/>
  <c r="AL91" i="8"/>
  <c r="C91" i="8"/>
  <c r="G91" i="8"/>
  <c r="K91" i="8"/>
  <c r="O91" i="8"/>
  <c r="S91" i="8"/>
  <c r="W91" i="8"/>
  <c r="AA91" i="8"/>
  <c r="AE91" i="8"/>
  <c r="AI91" i="8"/>
  <c r="AM91" i="8"/>
  <c r="G87" i="7"/>
  <c r="D87" i="8"/>
  <c r="H87" i="8"/>
  <c r="L87" i="8"/>
  <c r="P87" i="8"/>
  <c r="T87" i="8"/>
  <c r="X87" i="8"/>
  <c r="AB87" i="8"/>
  <c r="AF87" i="8"/>
  <c r="E87" i="8"/>
  <c r="I87" i="8"/>
  <c r="M87" i="8"/>
  <c r="Q87" i="8"/>
  <c r="U87" i="8"/>
  <c r="Y87" i="8"/>
  <c r="AC87" i="8"/>
  <c r="AG87" i="8"/>
  <c r="AK87" i="8"/>
  <c r="AO87" i="8"/>
  <c r="F87" i="8"/>
  <c r="J87" i="8"/>
  <c r="N87" i="8"/>
  <c r="R87" i="8"/>
  <c r="V87" i="8"/>
  <c r="Z87" i="8"/>
  <c r="AD87" i="8"/>
  <c r="AH87" i="8"/>
  <c r="AL87" i="8"/>
  <c r="C87" i="8"/>
  <c r="G87" i="8"/>
  <c r="K87" i="8"/>
  <c r="O87" i="8"/>
  <c r="S87" i="8"/>
  <c r="W87" i="8"/>
  <c r="AA87" i="8"/>
  <c r="AE87" i="8"/>
  <c r="AI87" i="8"/>
  <c r="AJ87" i="8"/>
  <c r="AM87" i="8"/>
  <c r="AN87" i="8"/>
  <c r="G75" i="7"/>
  <c r="D75" i="8"/>
  <c r="H75" i="8"/>
  <c r="L75" i="8"/>
  <c r="P75" i="8"/>
  <c r="T75" i="8"/>
  <c r="X75" i="8"/>
  <c r="AB75" i="8"/>
  <c r="AF75" i="8"/>
  <c r="AJ75" i="8"/>
  <c r="AN75" i="8"/>
  <c r="E75" i="8"/>
  <c r="I75" i="8"/>
  <c r="M75" i="8"/>
  <c r="Q75" i="8"/>
  <c r="U75" i="8"/>
  <c r="Y75" i="8"/>
  <c r="AC75" i="8"/>
  <c r="AG75" i="8"/>
  <c r="AK75" i="8"/>
  <c r="AO75" i="8"/>
  <c r="F75" i="8"/>
  <c r="J75" i="8"/>
  <c r="N75" i="8"/>
  <c r="R75" i="8"/>
  <c r="V75" i="8"/>
  <c r="Z75" i="8"/>
  <c r="AD75" i="8"/>
  <c r="AH75" i="8"/>
  <c r="AL75" i="8"/>
  <c r="C75" i="8"/>
  <c r="G75" i="8"/>
  <c r="K75" i="8"/>
  <c r="O75" i="8"/>
  <c r="S75" i="8"/>
  <c r="W75" i="8"/>
  <c r="AA75" i="8"/>
  <c r="AE75" i="8"/>
  <c r="AI75" i="8"/>
  <c r="AM75" i="8"/>
  <c r="G67" i="7"/>
  <c r="E67" i="8"/>
  <c r="I67" i="8"/>
  <c r="M67" i="8"/>
  <c r="Q67" i="8"/>
  <c r="U67" i="8"/>
  <c r="Y67" i="8"/>
  <c r="AC67" i="8"/>
  <c r="AG67" i="8"/>
  <c r="AK67" i="8"/>
  <c r="AO67" i="8"/>
  <c r="F67" i="8"/>
  <c r="J67" i="8"/>
  <c r="N67" i="8"/>
  <c r="R67" i="8"/>
  <c r="V67" i="8"/>
  <c r="Z67" i="8"/>
  <c r="AD67" i="8"/>
  <c r="AH67" i="8"/>
  <c r="AL67" i="8"/>
  <c r="C67" i="8"/>
  <c r="G67" i="8"/>
  <c r="K67" i="8"/>
  <c r="O67" i="8"/>
  <c r="S67" i="8"/>
  <c r="W67" i="8"/>
  <c r="AA67" i="8"/>
  <c r="AE67" i="8"/>
  <c r="AI67" i="8"/>
  <c r="AM67" i="8"/>
  <c r="D67" i="8"/>
  <c r="H67" i="8"/>
  <c r="L67" i="8"/>
  <c r="P67" i="8"/>
  <c r="T67" i="8"/>
  <c r="X67" i="8"/>
  <c r="AB67" i="8"/>
  <c r="AF67" i="8"/>
  <c r="AJ67" i="8"/>
  <c r="AN67" i="8"/>
  <c r="G59" i="7"/>
  <c r="E59" i="8"/>
  <c r="I59" i="8"/>
  <c r="M59" i="8"/>
  <c r="Q59" i="8"/>
  <c r="U59" i="8"/>
  <c r="Y59" i="8"/>
  <c r="AC59" i="8"/>
  <c r="AG59" i="8"/>
  <c r="AK59" i="8"/>
  <c r="AO59" i="8"/>
  <c r="F59" i="8"/>
  <c r="J59" i="8"/>
  <c r="N59" i="8"/>
  <c r="R59" i="8"/>
  <c r="V59" i="8"/>
  <c r="Z59" i="8"/>
  <c r="AD59" i="8"/>
  <c r="AH59" i="8"/>
  <c r="AL59" i="8"/>
  <c r="C59" i="8"/>
  <c r="G59" i="8"/>
  <c r="K59" i="8"/>
  <c r="O59" i="8"/>
  <c r="S59" i="8"/>
  <c r="W59" i="8"/>
  <c r="AA59" i="8"/>
  <c r="AE59" i="8"/>
  <c r="AI59" i="8"/>
  <c r="AM59" i="8"/>
  <c r="D59" i="8"/>
  <c r="H59" i="8"/>
  <c r="L59" i="8"/>
  <c r="P59" i="8"/>
  <c r="T59" i="8"/>
  <c r="X59" i="8"/>
  <c r="AB59" i="8"/>
  <c r="AF59" i="8"/>
  <c r="AJ59" i="8"/>
  <c r="AN59" i="8"/>
  <c r="G51" i="7"/>
  <c r="E51" i="8"/>
  <c r="I51" i="8"/>
  <c r="M51" i="8"/>
  <c r="Q51" i="8"/>
  <c r="U51" i="8"/>
  <c r="Y51" i="8"/>
  <c r="AC51" i="8"/>
  <c r="AG51" i="8"/>
  <c r="AK51" i="8"/>
  <c r="AO51" i="8"/>
  <c r="F51" i="8"/>
  <c r="J51" i="8"/>
  <c r="N51" i="8"/>
  <c r="R51" i="8"/>
  <c r="V51" i="8"/>
  <c r="Z51" i="8"/>
  <c r="AD51" i="8"/>
  <c r="AH51" i="8"/>
  <c r="AL51" i="8"/>
  <c r="C51" i="8"/>
  <c r="G51" i="8"/>
  <c r="K51" i="8"/>
  <c r="O51" i="8"/>
  <c r="S51" i="8"/>
  <c r="W51" i="8"/>
  <c r="AA51" i="8"/>
  <c r="AE51" i="8"/>
  <c r="AI51" i="8"/>
  <c r="AM51" i="8"/>
  <c r="D51" i="8"/>
  <c r="H51" i="8"/>
  <c r="L51" i="8"/>
  <c r="P51" i="8"/>
  <c r="T51" i="8"/>
  <c r="X51" i="8"/>
  <c r="AB51" i="8"/>
  <c r="AF51" i="8"/>
  <c r="AJ51" i="8"/>
  <c r="AN51" i="8"/>
  <c r="G47" i="7"/>
  <c r="E47" i="8"/>
  <c r="I47" i="8"/>
  <c r="M47" i="8"/>
  <c r="Q47" i="8"/>
  <c r="U47" i="8"/>
  <c r="Y47" i="8"/>
  <c r="AC47" i="8"/>
  <c r="AG47" i="8"/>
  <c r="AK47" i="8"/>
  <c r="AO47" i="8"/>
  <c r="F47" i="8"/>
  <c r="J47" i="8"/>
  <c r="N47" i="8"/>
  <c r="R47" i="8"/>
  <c r="V47" i="8"/>
  <c r="Z47" i="8"/>
  <c r="AD47" i="8"/>
  <c r="AH47" i="8"/>
  <c r="AL47" i="8"/>
  <c r="C47" i="8"/>
  <c r="G47" i="8"/>
  <c r="K47" i="8"/>
  <c r="O47" i="8"/>
  <c r="S47" i="8"/>
  <c r="W47" i="8"/>
  <c r="AA47" i="8"/>
  <c r="AE47" i="8"/>
  <c r="AI47" i="8"/>
  <c r="AM47" i="8"/>
  <c r="D47" i="8"/>
  <c r="H47" i="8"/>
  <c r="L47" i="8"/>
  <c r="P47" i="8"/>
  <c r="T47" i="8"/>
  <c r="X47" i="8"/>
  <c r="AB47" i="8"/>
  <c r="AF47" i="8"/>
  <c r="AJ47" i="8"/>
  <c r="AN47" i="8"/>
  <c r="G43" i="7"/>
  <c r="E43" i="8"/>
  <c r="I43" i="8"/>
  <c r="M43" i="8"/>
  <c r="Q43" i="8"/>
  <c r="U43" i="8"/>
  <c r="Y43" i="8"/>
  <c r="AC43" i="8"/>
  <c r="AG43" i="8"/>
  <c r="AK43" i="8"/>
  <c r="AO43" i="8"/>
  <c r="F43" i="8"/>
  <c r="J43" i="8"/>
  <c r="N43" i="8"/>
  <c r="R43" i="8"/>
  <c r="V43" i="8"/>
  <c r="Z43" i="8"/>
  <c r="AD43" i="8"/>
  <c r="AH43" i="8"/>
  <c r="AL43" i="8"/>
  <c r="C43" i="8"/>
  <c r="G43" i="8"/>
  <c r="K43" i="8"/>
  <c r="O43" i="8"/>
  <c r="S43" i="8"/>
  <c r="W43" i="8"/>
  <c r="AA43" i="8"/>
  <c r="AE43" i="8"/>
  <c r="AI43" i="8"/>
  <c r="AM43" i="8"/>
  <c r="D43" i="8"/>
  <c r="H43" i="8"/>
  <c r="L43" i="8"/>
  <c r="P43" i="8"/>
  <c r="T43" i="8"/>
  <c r="X43" i="8"/>
  <c r="AB43" i="8"/>
  <c r="AF43" i="8"/>
  <c r="AJ43" i="8"/>
  <c r="AN43" i="8"/>
  <c r="G39" i="7"/>
  <c r="E39" i="8"/>
  <c r="I39" i="8"/>
  <c r="M39" i="8"/>
  <c r="Q39" i="8"/>
  <c r="U39" i="8"/>
  <c r="Y39" i="8"/>
  <c r="AC39" i="8"/>
  <c r="AG39" i="8"/>
  <c r="AK39" i="8"/>
  <c r="AO39" i="8"/>
  <c r="F39" i="8"/>
  <c r="J39" i="8"/>
  <c r="N39" i="8"/>
  <c r="R39" i="8"/>
  <c r="V39" i="8"/>
  <c r="Z39" i="8"/>
  <c r="AD39" i="8"/>
  <c r="AH39" i="8"/>
  <c r="AL39" i="8"/>
  <c r="C39" i="8"/>
  <c r="G39" i="8"/>
  <c r="K39" i="8"/>
  <c r="O39" i="8"/>
  <c r="S39" i="8"/>
  <c r="W39" i="8"/>
  <c r="AA39" i="8"/>
  <c r="AE39" i="8"/>
  <c r="AI39" i="8"/>
  <c r="AM39" i="8"/>
  <c r="D39" i="8"/>
  <c r="H39" i="8"/>
  <c r="L39" i="8"/>
  <c r="P39" i="8"/>
  <c r="T39" i="8"/>
  <c r="X39" i="8"/>
  <c r="AB39" i="8"/>
  <c r="AF39" i="8"/>
  <c r="AJ39" i="8"/>
  <c r="AN39" i="8"/>
  <c r="G32" i="7"/>
  <c r="D32" i="8"/>
  <c r="H32" i="8"/>
  <c r="L32" i="8"/>
  <c r="P32" i="8"/>
  <c r="T32" i="8"/>
  <c r="X32" i="8"/>
  <c r="AB32" i="8"/>
  <c r="AF32" i="8"/>
  <c r="AJ32" i="8"/>
  <c r="AN32" i="8"/>
  <c r="E32" i="8"/>
  <c r="I32" i="8"/>
  <c r="M32" i="8"/>
  <c r="Q32" i="8"/>
  <c r="U32" i="8"/>
  <c r="Y32" i="8"/>
  <c r="AC32" i="8"/>
  <c r="AG32" i="8"/>
  <c r="AK32" i="8"/>
  <c r="AO32" i="8"/>
  <c r="F32" i="8"/>
  <c r="J32" i="8"/>
  <c r="N32" i="8"/>
  <c r="R32" i="8"/>
  <c r="V32" i="8"/>
  <c r="Z32" i="8"/>
  <c r="AD32" i="8"/>
  <c r="AH32" i="8"/>
  <c r="AL32" i="8"/>
  <c r="C32" i="8"/>
  <c r="G32" i="8"/>
  <c r="K32" i="8"/>
  <c r="O32" i="8"/>
  <c r="S32" i="8"/>
  <c r="W32" i="8"/>
  <c r="AA32" i="8"/>
  <c r="AE32" i="8"/>
  <c r="AI32" i="8"/>
  <c r="AM32" i="8"/>
  <c r="G28" i="7"/>
  <c r="F28" i="8"/>
  <c r="J28" i="8"/>
  <c r="N28" i="8"/>
  <c r="R28" i="8"/>
  <c r="D28" i="8"/>
  <c r="H28" i="8"/>
  <c r="L28" i="8"/>
  <c r="P28" i="8"/>
  <c r="T28" i="8"/>
  <c r="X28" i="8"/>
  <c r="AB28" i="8"/>
  <c r="AF28" i="8"/>
  <c r="AJ28" i="8"/>
  <c r="C28" i="8"/>
  <c r="K28" i="8"/>
  <c r="S28" i="8"/>
  <c r="Y28" i="8"/>
  <c r="AD28" i="8"/>
  <c r="AI28" i="8"/>
  <c r="AN28" i="8"/>
  <c r="E28" i="8"/>
  <c r="M28" i="8"/>
  <c r="U28" i="8"/>
  <c r="Z28" i="8"/>
  <c r="AE28" i="8"/>
  <c r="AK28" i="8"/>
  <c r="AO28" i="8"/>
  <c r="G28" i="8"/>
  <c r="O28" i="8"/>
  <c r="V28" i="8"/>
  <c r="AA28" i="8"/>
  <c r="AG28" i="8"/>
  <c r="AL28" i="8"/>
  <c r="I28" i="8"/>
  <c r="Q28" i="8"/>
  <c r="W28" i="8"/>
  <c r="AC28" i="8"/>
  <c r="AH28" i="8"/>
  <c r="AM28" i="8"/>
  <c r="G24" i="7"/>
  <c r="F24" i="8"/>
  <c r="J24" i="8"/>
  <c r="N24" i="8"/>
  <c r="R24" i="8"/>
  <c r="V24" i="8"/>
  <c r="Z24" i="8"/>
  <c r="AD24" i="8"/>
  <c r="AH24" i="8"/>
  <c r="AL24" i="8"/>
  <c r="C24" i="8"/>
  <c r="G24" i="8"/>
  <c r="K24" i="8"/>
  <c r="O24" i="8"/>
  <c r="S24" i="8"/>
  <c r="W24" i="8"/>
  <c r="AA24" i="8"/>
  <c r="AE24" i="8"/>
  <c r="AI24" i="8"/>
  <c r="AM24" i="8"/>
  <c r="D24" i="8"/>
  <c r="H24" i="8"/>
  <c r="L24" i="8"/>
  <c r="P24" i="8"/>
  <c r="T24" i="8"/>
  <c r="X24" i="8"/>
  <c r="AB24" i="8"/>
  <c r="AF24" i="8"/>
  <c r="AJ24" i="8"/>
  <c r="AN24" i="8"/>
  <c r="E24" i="8"/>
  <c r="I24" i="8"/>
  <c r="M24" i="8"/>
  <c r="Q24" i="8"/>
  <c r="U24" i="8"/>
  <c r="Y24" i="8"/>
  <c r="AC24" i="8"/>
  <c r="AG24" i="8"/>
  <c r="AK24" i="8"/>
  <c r="AO24" i="8"/>
  <c r="G20" i="7"/>
  <c r="F20" i="8"/>
  <c r="J20" i="8"/>
  <c r="D20" i="8"/>
  <c r="I20" i="8"/>
  <c r="N20" i="8"/>
  <c r="R20" i="8"/>
  <c r="V20" i="8"/>
  <c r="Z20" i="8"/>
  <c r="AD20" i="8"/>
  <c r="AH20" i="8"/>
  <c r="AL20" i="8"/>
  <c r="E20" i="8"/>
  <c r="K20" i="8"/>
  <c r="O20" i="8"/>
  <c r="S20" i="8"/>
  <c r="W20" i="8"/>
  <c r="AA20" i="8"/>
  <c r="AE20" i="8"/>
  <c r="AI20" i="8"/>
  <c r="AM20" i="8"/>
  <c r="G20" i="8"/>
  <c r="L20" i="8"/>
  <c r="P20" i="8"/>
  <c r="T20" i="8"/>
  <c r="X20" i="8"/>
  <c r="AB20" i="8"/>
  <c r="AF20" i="8"/>
  <c r="AJ20" i="8"/>
  <c r="AN20" i="8"/>
  <c r="C20" i="8"/>
  <c r="H20" i="8"/>
  <c r="M20" i="8"/>
  <c r="Q20" i="8"/>
  <c r="U20" i="8"/>
  <c r="Y20" i="8"/>
  <c r="AC20" i="8"/>
  <c r="AG20" i="8"/>
  <c r="AK20" i="8"/>
  <c r="AO20" i="8"/>
  <c r="G16" i="7"/>
  <c r="E16" i="8"/>
  <c r="I16" i="8"/>
  <c r="M16" i="8"/>
  <c r="Q16" i="8"/>
  <c r="U16" i="8"/>
  <c r="Y16" i="8"/>
  <c r="AC16" i="8"/>
  <c r="AG16" i="8"/>
  <c r="AK16" i="8"/>
  <c r="AO16" i="8"/>
  <c r="F16" i="8"/>
  <c r="J16" i="8"/>
  <c r="N16" i="8"/>
  <c r="R16" i="8"/>
  <c r="V16" i="8"/>
  <c r="Z16" i="8"/>
  <c r="AD16" i="8"/>
  <c r="AH16" i="8"/>
  <c r="AL16" i="8"/>
  <c r="C16" i="8"/>
  <c r="G16" i="8"/>
  <c r="K16" i="8"/>
  <c r="O16" i="8"/>
  <c r="S16" i="8"/>
  <c r="W16" i="8"/>
  <c r="AA16" i="8"/>
  <c r="AE16" i="8"/>
  <c r="AI16" i="8"/>
  <c r="AM16" i="8"/>
  <c r="D16" i="8"/>
  <c r="H16" i="8"/>
  <c r="L16" i="8"/>
  <c r="P16" i="8"/>
  <c r="T16" i="8"/>
  <c r="X16" i="8"/>
  <c r="AB16" i="8"/>
  <c r="AF16" i="8"/>
  <c r="AJ16" i="8"/>
  <c r="AN16" i="8"/>
  <c r="G12" i="7"/>
  <c r="E12" i="8"/>
  <c r="I12" i="8"/>
  <c r="M12" i="8"/>
  <c r="Q12" i="8"/>
  <c r="U12" i="8"/>
  <c r="Y12" i="8"/>
  <c r="AC12" i="8"/>
  <c r="AG12" i="8"/>
  <c r="AK12" i="8"/>
  <c r="AO12" i="8"/>
  <c r="F12" i="8"/>
  <c r="J12" i="8"/>
  <c r="N12" i="8"/>
  <c r="R12" i="8"/>
  <c r="V12" i="8"/>
  <c r="Z12" i="8"/>
  <c r="AD12" i="8"/>
  <c r="AH12" i="8"/>
  <c r="AL12" i="8"/>
  <c r="C12" i="8"/>
  <c r="G12" i="8"/>
  <c r="K12" i="8"/>
  <c r="O12" i="8"/>
  <c r="S12" i="8"/>
  <c r="W12" i="8"/>
  <c r="AA12" i="8"/>
  <c r="AE12" i="8"/>
  <c r="AI12" i="8"/>
  <c r="AM12" i="8"/>
  <c r="D12" i="8"/>
  <c r="H12" i="8"/>
  <c r="L12" i="8"/>
  <c r="P12" i="8"/>
  <c r="T12" i="8"/>
  <c r="X12" i="8"/>
  <c r="AB12" i="8"/>
  <c r="AF12" i="8"/>
  <c r="AJ12" i="8"/>
  <c r="AN12" i="8"/>
  <c r="G8" i="7"/>
  <c r="D8" i="8"/>
  <c r="H8" i="8"/>
  <c r="L8" i="8"/>
  <c r="P8" i="8"/>
  <c r="T8" i="8"/>
  <c r="X8" i="8"/>
  <c r="AB8" i="8"/>
  <c r="AF8" i="8"/>
  <c r="AJ8" i="8"/>
  <c r="AN8" i="8"/>
  <c r="E8" i="8"/>
  <c r="I8" i="8"/>
  <c r="M8" i="8"/>
  <c r="Q8" i="8"/>
  <c r="U8" i="8"/>
  <c r="Y8" i="8"/>
  <c r="AC8" i="8"/>
  <c r="AG8" i="8"/>
  <c r="AK8" i="8"/>
  <c r="AO8" i="8"/>
  <c r="F8" i="8"/>
  <c r="J8" i="8"/>
  <c r="N8" i="8"/>
  <c r="R8" i="8"/>
  <c r="V8" i="8"/>
  <c r="Z8" i="8"/>
  <c r="AD8" i="8"/>
  <c r="AH8" i="8"/>
  <c r="AL8" i="8"/>
  <c r="C8" i="8"/>
  <c r="G8" i="8"/>
  <c r="K8" i="8"/>
  <c r="O8" i="8"/>
  <c r="S8" i="8"/>
  <c r="W8" i="8"/>
  <c r="AA8" i="8"/>
  <c r="AE8" i="8"/>
  <c r="AI8" i="8"/>
  <c r="AM8" i="8"/>
  <c r="G4" i="7"/>
  <c r="D4" i="8"/>
  <c r="H4" i="8"/>
  <c r="L4" i="8"/>
  <c r="P4" i="8"/>
  <c r="T4" i="8"/>
  <c r="X4" i="8"/>
  <c r="AB4" i="8"/>
  <c r="AF4" i="8"/>
  <c r="AJ4" i="8"/>
  <c r="AN4" i="8"/>
  <c r="E4" i="8"/>
  <c r="I4" i="8"/>
  <c r="M4" i="8"/>
  <c r="Q4" i="8"/>
  <c r="U4" i="8"/>
  <c r="Y4" i="8"/>
  <c r="AC4" i="8"/>
  <c r="AG4" i="8"/>
  <c r="AK4" i="8"/>
  <c r="AO4" i="8"/>
  <c r="F4" i="8"/>
  <c r="J4" i="8"/>
  <c r="N4" i="8"/>
  <c r="R4" i="8"/>
  <c r="V4" i="8"/>
  <c r="Z4" i="8"/>
  <c r="AD4" i="8"/>
  <c r="AH4" i="8"/>
  <c r="AL4" i="8"/>
  <c r="C4" i="8"/>
  <c r="G4" i="8"/>
  <c r="K4" i="8"/>
  <c r="O4" i="8"/>
  <c r="S4" i="8"/>
  <c r="W4" i="8"/>
  <c r="AA4" i="8"/>
  <c r="AE4" i="8"/>
  <c r="AI4" i="8"/>
  <c r="AM4" i="8"/>
  <c r="B104" i="8"/>
  <c r="B100" i="8"/>
  <c r="B96" i="8"/>
  <c r="B92" i="8"/>
  <c r="B88" i="8"/>
  <c r="B84" i="8"/>
  <c r="B80" i="8"/>
  <c r="B76" i="8"/>
  <c r="B72" i="8"/>
  <c r="B68" i="8"/>
  <c r="B64" i="8"/>
  <c r="B60" i="8"/>
  <c r="B56" i="8"/>
  <c r="B52" i="8"/>
  <c r="B48" i="8"/>
  <c r="B44" i="8"/>
  <c r="B40" i="8"/>
  <c r="B32" i="8"/>
  <c r="B28" i="8"/>
  <c r="B24" i="8"/>
  <c r="B20" i="8"/>
  <c r="B16" i="8"/>
  <c r="B12" i="8"/>
  <c r="AO105" i="8"/>
  <c r="AK105" i="8"/>
  <c r="AG105" i="8"/>
  <c r="AC105" i="8"/>
  <c r="X105" i="8"/>
  <c r="R105" i="8"/>
  <c r="G83" i="7"/>
  <c r="D83" i="8"/>
  <c r="H83" i="8"/>
  <c r="L83" i="8"/>
  <c r="P83" i="8"/>
  <c r="T83" i="8"/>
  <c r="X83" i="8"/>
  <c r="AB83" i="8"/>
  <c r="AF83" i="8"/>
  <c r="AJ83" i="8"/>
  <c r="AN83" i="8"/>
  <c r="E83" i="8"/>
  <c r="I83" i="8"/>
  <c r="M83" i="8"/>
  <c r="Q83" i="8"/>
  <c r="U83" i="8"/>
  <c r="Y83" i="8"/>
  <c r="AC83" i="8"/>
  <c r="AG83" i="8"/>
  <c r="AK83" i="8"/>
  <c r="AO83" i="8"/>
  <c r="F83" i="8"/>
  <c r="J83" i="8"/>
  <c r="N83" i="8"/>
  <c r="R83" i="8"/>
  <c r="V83" i="8"/>
  <c r="Z83" i="8"/>
  <c r="AD83" i="8"/>
  <c r="AH83" i="8"/>
  <c r="AL83" i="8"/>
  <c r="C83" i="8"/>
  <c r="G83" i="8"/>
  <c r="K83" i="8"/>
  <c r="O83" i="8"/>
  <c r="S83" i="8"/>
  <c r="W83" i="8"/>
  <c r="AA83" i="8"/>
  <c r="AE83" i="8"/>
  <c r="AI83" i="8"/>
  <c r="AM83" i="8"/>
  <c r="G79" i="7"/>
  <c r="D79" i="8"/>
  <c r="H79" i="8"/>
  <c r="L79" i="8"/>
  <c r="P79" i="8"/>
  <c r="T79" i="8"/>
  <c r="X79" i="8"/>
  <c r="AB79" i="8"/>
  <c r="AF79" i="8"/>
  <c r="AJ79" i="8"/>
  <c r="AN79" i="8"/>
  <c r="E79" i="8"/>
  <c r="I79" i="8"/>
  <c r="M79" i="8"/>
  <c r="Q79" i="8"/>
  <c r="U79" i="8"/>
  <c r="Y79" i="8"/>
  <c r="AC79" i="8"/>
  <c r="AG79" i="8"/>
  <c r="AK79" i="8"/>
  <c r="AO79" i="8"/>
  <c r="F79" i="8"/>
  <c r="J79" i="8"/>
  <c r="N79" i="8"/>
  <c r="R79" i="8"/>
  <c r="V79" i="8"/>
  <c r="Z79" i="8"/>
  <c r="AD79" i="8"/>
  <c r="AH79" i="8"/>
  <c r="AL79" i="8"/>
  <c r="C79" i="8"/>
  <c r="G79" i="8"/>
  <c r="K79" i="8"/>
  <c r="O79" i="8"/>
  <c r="S79" i="8"/>
  <c r="W79" i="8"/>
  <c r="AA79" i="8"/>
  <c r="AE79" i="8"/>
  <c r="AI79" i="8"/>
  <c r="AM79" i="8"/>
  <c r="G71" i="7"/>
  <c r="C71" i="8"/>
  <c r="G71" i="8"/>
  <c r="D71" i="8"/>
  <c r="H71" i="8"/>
  <c r="L71" i="8"/>
  <c r="E71" i="8"/>
  <c r="K71" i="8"/>
  <c r="P71" i="8"/>
  <c r="T71" i="8"/>
  <c r="X71" i="8"/>
  <c r="AB71" i="8"/>
  <c r="AF71" i="8"/>
  <c r="AJ71" i="8"/>
  <c r="AN71" i="8"/>
  <c r="F71" i="8"/>
  <c r="M71" i="8"/>
  <c r="Q71" i="8"/>
  <c r="U71" i="8"/>
  <c r="Y71" i="8"/>
  <c r="AC71" i="8"/>
  <c r="AG71" i="8"/>
  <c r="AK71" i="8"/>
  <c r="AO71" i="8"/>
  <c r="I71" i="8"/>
  <c r="N71" i="8"/>
  <c r="R71" i="8"/>
  <c r="V71" i="8"/>
  <c r="Z71" i="8"/>
  <c r="AD71" i="8"/>
  <c r="AH71" i="8"/>
  <c r="AL71" i="8"/>
  <c r="J71" i="8"/>
  <c r="O71" i="8"/>
  <c r="S71" i="8"/>
  <c r="W71" i="8"/>
  <c r="AA71" i="8"/>
  <c r="AE71" i="8"/>
  <c r="AI71" i="8"/>
  <c r="AM71" i="8"/>
  <c r="G63" i="7"/>
  <c r="E63" i="8"/>
  <c r="I63" i="8"/>
  <c r="M63" i="8"/>
  <c r="Q63" i="8"/>
  <c r="U63" i="8"/>
  <c r="Y63" i="8"/>
  <c r="AC63" i="8"/>
  <c r="AG63" i="8"/>
  <c r="AK63" i="8"/>
  <c r="AO63" i="8"/>
  <c r="F63" i="8"/>
  <c r="J63" i="8"/>
  <c r="N63" i="8"/>
  <c r="R63" i="8"/>
  <c r="V63" i="8"/>
  <c r="Z63" i="8"/>
  <c r="AD63" i="8"/>
  <c r="AH63" i="8"/>
  <c r="AL63" i="8"/>
  <c r="C63" i="8"/>
  <c r="G63" i="8"/>
  <c r="K63" i="8"/>
  <c r="O63" i="8"/>
  <c r="S63" i="8"/>
  <c r="W63" i="8"/>
  <c r="AA63" i="8"/>
  <c r="AE63" i="8"/>
  <c r="AI63" i="8"/>
  <c r="AM63" i="8"/>
  <c r="D63" i="8"/>
  <c r="H63" i="8"/>
  <c r="L63" i="8"/>
  <c r="P63" i="8"/>
  <c r="T63" i="8"/>
  <c r="X63" i="8"/>
  <c r="AB63" i="8"/>
  <c r="AF63" i="8"/>
  <c r="AJ63" i="8"/>
  <c r="AN63" i="8"/>
  <c r="G55" i="7"/>
  <c r="E55" i="8"/>
  <c r="I55" i="8"/>
  <c r="M55" i="8"/>
  <c r="Q55" i="8"/>
  <c r="U55" i="8"/>
  <c r="Y55" i="8"/>
  <c r="AC55" i="8"/>
  <c r="AG55" i="8"/>
  <c r="AK55" i="8"/>
  <c r="AO55" i="8"/>
  <c r="F55" i="8"/>
  <c r="J55" i="8"/>
  <c r="N55" i="8"/>
  <c r="R55" i="8"/>
  <c r="V55" i="8"/>
  <c r="Z55" i="8"/>
  <c r="AD55" i="8"/>
  <c r="AH55" i="8"/>
  <c r="AL55" i="8"/>
  <c r="C55" i="8"/>
  <c r="G55" i="8"/>
  <c r="K55" i="8"/>
  <c r="O55" i="8"/>
  <c r="S55" i="8"/>
  <c r="W55" i="8"/>
  <c r="AA55" i="8"/>
  <c r="AE55" i="8"/>
  <c r="AI55" i="8"/>
  <c r="AM55" i="8"/>
  <c r="D55" i="8"/>
  <c r="H55" i="8"/>
  <c r="L55" i="8"/>
  <c r="P55" i="8"/>
  <c r="T55" i="8"/>
  <c r="X55" i="8"/>
  <c r="AB55" i="8"/>
  <c r="AF55" i="8"/>
  <c r="AJ55" i="8"/>
  <c r="AN55" i="8"/>
  <c r="G36" i="7"/>
  <c r="D36" i="8"/>
  <c r="E36" i="8"/>
  <c r="I36" i="8"/>
  <c r="F36" i="8"/>
  <c r="J36" i="8"/>
  <c r="N36" i="8"/>
  <c r="R36" i="8"/>
  <c r="V36" i="8"/>
  <c r="Z36" i="8"/>
  <c r="C36" i="8"/>
  <c r="G36" i="8"/>
  <c r="K36" i="8"/>
  <c r="O36" i="8"/>
  <c r="S36" i="8"/>
  <c r="W36" i="8"/>
  <c r="H36" i="8"/>
  <c r="Q36" i="8"/>
  <c r="Y36" i="8"/>
  <c r="AD36" i="8"/>
  <c r="AH36" i="8"/>
  <c r="AL36" i="8"/>
  <c r="L36" i="8"/>
  <c r="T36" i="8"/>
  <c r="AA36" i="8"/>
  <c r="AE36" i="8"/>
  <c r="AI36" i="8"/>
  <c r="AM36" i="8"/>
  <c r="M36" i="8"/>
  <c r="U36" i="8"/>
  <c r="AB36" i="8"/>
  <c r="AF36" i="8"/>
  <c r="AJ36" i="8"/>
  <c r="AN36" i="8"/>
  <c r="P36" i="8"/>
  <c r="X36" i="8"/>
  <c r="AC36" i="8"/>
  <c r="AG36" i="8"/>
  <c r="AK36" i="8"/>
  <c r="AO36" i="8"/>
  <c r="C35" i="2"/>
  <c r="C21" i="4" s="1"/>
  <c r="V35" i="2"/>
  <c r="V21" i="4" s="1"/>
  <c r="R35" i="2"/>
  <c r="R21" i="4" s="1"/>
  <c r="N35" i="2"/>
  <c r="N21" i="4" s="1"/>
  <c r="J35" i="2"/>
  <c r="J21" i="4" s="1"/>
  <c r="F35" i="2"/>
  <c r="F21" i="4" s="1"/>
  <c r="AN21" i="4"/>
  <c r="AJ35" i="2"/>
  <c r="AJ21" i="4" s="1"/>
  <c r="AF35" i="2"/>
  <c r="AF21" i="4" s="1"/>
  <c r="AB35" i="2"/>
  <c r="AB21" i="4" s="1"/>
  <c r="C8" i="4"/>
  <c r="V14" i="4"/>
  <c r="V15" i="4" s="1"/>
  <c r="T9" i="4"/>
  <c r="AQ8" i="4"/>
  <c r="AQ32" i="4" s="1"/>
  <c r="AM8" i="4"/>
  <c r="AM32" i="4" s="1"/>
  <c r="AI8" i="4"/>
  <c r="AI32" i="4" s="1"/>
  <c r="AE8" i="4"/>
  <c r="AE32" i="4" s="1"/>
  <c r="AA8" i="4"/>
  <c r="AA32" i="4" s="1"/>
  <c r="W8" i="4"/>
  <c r="W32" i="4" s="1"/>
  <c r="S8" i="4"/>
  <c r="S32" i="4" s="1"/>
  <c r="O8" i="4"/>
  <c r="O32" i="4" s="1"/>
  <c r="K8" i="4"/>
  <c r="K32" i="4" s="1"/>
  <c r="G8" i="4"/>
  <c r="G32" i="4" s="1"/>
  <c r="C3" i="8"/>
  <c r="G3" i="8"/>
  <c r="K3" i="8"/>
  <c r="O3" i="8"/>
  <c r="S3" i="8"/>
  <c r="W3" i="8"/>
  <c r="AA3" i="8"/>
  <c r="AE3" i="8"/>
  <c r="AI3" i="8"/>
  <c r="AM3" i="8"/>
  <c r="D3" i="8"/>
  <c r="H3" i="8"/>
  <c r="L3" i="8"/>
  <c r="P3" i="8"/>
  <c r="T3" i="8"/>
  <c r="X3" i="8"/>
  <c r="AB3" i="8"/>
  <c r="AF3" i="8"/>
  <c r="AJ3" i="8"/>
  <c r="AN3" i="8"/>
  <c r="E3" i="8"/>
  <c r="I3" i="8"/>
  <c r="M3" i="8"/>
  <c r="Q3" i="8"/>
  <c r="U3" i="8"/>
  <c r="Y3" i="8"/>
  <c r="AC3" i="8"/>
  <c r="AG3" i="8"/>
  <c r="AK3" i="8"/>
  <c r="AO3" i="8"/>
  <c r="F3" i="8"/>
  <c r="J3" i="8"/>
  <c r="N3" i="8"/>
  <c r="R3" i="8"/>
  <c r="V3" i="8"/>
  <c r="Z3" i="8"/>
  <c r="AD3" i="8"/>
  <c r="AH3" i="8"/>
  <c r="AL3" i="8"/>
  <c r="G102" i="7"/>
  <c r="C102" i="8"/>
  <c r="G102" i="8"/>
  <c r="K102" i="8"/>
  <c r="O102" i="8"/>
  <c r="S102" i="8"/>
  <c r="W102" i="8"/>
  <c r="AA102" i="8"/>
  <c r="AE102" i="8"/>
  <c r="AI102" i="8"/>
  <c r="AM102" i="8"/>
  <c r="D102" i="8"/>
  <c r="H102" i="8"/>
  <c r="L102" i="8"/>
  <c r="P102" i="8"/>
  <c r="T102" i="8"/>
  <c r="X102" i="8"/>
  <c r="AB102" i="8"/>
  <c r="AF102" i="8"/>
  <c r="AJ102" i="8"/>
  <c r="AN102" i="8"/>
  <c r="E102" i="8"/>
  <c r="I102" i="8"/>
  <c r="M102" i="8"/>
  <c r="Q102" i="8"/>
  <c r="U102" i="8"/>
  <c r="Y102" i="8"/>
  <c r="AC102" i="8"/>
  <c r="AG102" i="8"/>
  <c r="AK102" i="8"/>
  <c r="AO102" i="8"/>
  <c r="F102" i="8"/>
  <c r="J102" i="8"/>
  <c r="N102" i="8"/>
  <c r="R102" i="8"/>
  <c r="V102" i="8"/>
  <c r="Z102" i="8"/>
  <c r="AD102" i="8"/>
  <c r="AH102" i="8"/>
  <c r="AL102" i="8"/>
  <c r="G98" i="7"/>
  <c r="C98" i="8"/>
  <c r="G98" i="8"/>
  <c r="K98" i="8"/>
  <c r="O98" i="8"/>
  <c r="S98" i="8"/>
  <c r="W98" i="8"/>
  <c r="AA98" i="8"/>
  <c r="AE98" i="8"/>
  <c r="AI98" i="8"/>
  <c r="AM98" i="8"/>
  <c r="D98" i="8"/>
  <c r="H98" i="8"/>
  <c r="L98" i="8"/>
  <c r="P98" i="8"/>
  <c r="T98" i="8"/>
  <c r="X98" i="8"/>
  <c r="AB98" i="8"/>
  <c r="AF98" i="8"/>
  <c r="AJ98" i="8"/>
  <c r="AN98" i="8"/>
  <c r="E98" i="8"/>
  <c r="I98" i="8"/>
  <c r="M98" i="8"/>
  <c r="Q98" i="8"/>
  <c r="U98" i="8"/>
  <c r="Y98" i="8"/>
  <c r="AC98" i="8"/>
  <c r="AG98" i="8"/>
  <c r="AK98" i="8"/>
  <c r="AO98" i="8"/>
  <c r="F98" i="8"/>
  <c r="J98" i="8"/>
  <c r="N98" i="8"/>
  <c r="R98" i="8"/>
  <c r="V98" i="8"/>
  <c r="Z98" i="8"/>
  <c r="AD98" i="8"/>
  <c r="AH98" i="8"/>
  <c r="AL98" i="8"/>
  <c r="G94" i="7"/>
  <c r="C94" i="8"/>
  <c r="G94" i="8"/>
  <c r="K94" i="8"/>
  <c r="O94" i="8"/>
  <c r="S94" i="8"/>
  <c r="W94" i="8"/>
  <c r="AA94" i="8"/>
  <c r="AE94" i="8"/>
  <c r="AI94" i="8"/>
  <c r="AM94" i="8"/>
  <c r="D94" i="8"/>
  <c r="H94" i="8"/>
  <c r="L94" i="8"/>
  <c r="P94" i="8"/>
  <c r="T94" i="8"/>
  <c r="X94" i="8"/>
  <c r="AB94" i="8"/>
  <c r="AF94" i="8"/>
  <c r="AJ94" i="8"/>
  <c r="AN94" i="8"/>
  <c r="E94" i="8"/>
  <c r="I94" i="8"/>
  <c r="M94" i="8"/>
  <c r="Q94" i="8"/>
  <c r="U94" i="8"/>
  <c r="Y94" i="8"/>
  <c r="AC94" i="8"/>
  <c r="AG94" i="8"/>
  <c r="AK94" i="8"/>
  <c r="AO94" i="8"/>
  <c r="F94" i="8"/>
  <c r="J94" i="8"/>
  <c r="N94" i="8"/>
  <c r="R94" i="8"/>
  <c r="V94" i="8"/>
  <c r="Z94" i="8"/>
  <c r="AD94" i="8"/>
  <c r="AH94" i="8"/>
  <c r="AL94" i="8"/>
  <c r="G90" i="7"/>
  <c r="C90" i="8"/>
  <c r="G90" i="8"/>
  <c r="K90" i="8"/>
  <c r="O90" i="8"/>
  <c r="S90" i="8"/>
  <c r="W90" i="8"/>
  <c r="AA90" i="8"/>
  <c r="AE90" i="8"/>
  <c r="AI90" i="8"/>
  <c r="AM90" i="8"/>
  <c r="D90" i="8"/>
  <c r="H90" i="8"/>
  <c r="L90" i="8"/>
  <c r="P90" i="8"/>
  <c r="T90" i="8"/>
  <c r="X90" i="8"/>
  <c r="AB90" i="8"/>
  <c r="AF90" i="8"/>
  <c r="AJ90" i="8"/>
  <c r="AN90" i="8"/>
  <c r="E90" i="8"/>
  <c r="I90" i="8"/>
  <c r="M90" i="8"/>
  <c r="Q90" i="8"/>
  <c r="U90" i="8"/>
  <c r="Y90" i="8"/>
  <c r="AC90" i="8"/>
  <c r="AG90" i="8"/>
  <c r="AK90" i="8"/>
  <c r="AO90" i="8"/>
  <c r="F90" i="8"/>
  <c r="J90" i="8"/>
  <c r="N90" i="8"/>
  <c r="R90" i="8"/>
  <c r="V90" i="8"/>
  <c r="Z90" i="8"/>
  <c r="AD90" i="8"/>
  <c r="AH90" i="8"/>
  <c r="AL90" i="8"/>
  <c r="G86" i="7"/>
  <c r="C86" i="8"/>
  <c r="G86" i="8"/>
  <c r="K86" i="8"/>
  <c r="O86" i="8"/>
  <c r="S86" i="8"/>
  <c r="W86" i="8"/>
  <c r="AA86" i="8"/>
  <c r="AE86" i="8"/>
  <c r="AI86" i="8"/>
  <c r="AM86" i="8"/>
  <c r="D86" i="8"/>
  <c r="H86" i="8"/>
  <c r="L86" i="8"/>
  <c r="P86" i="8"/>
  <c r="T86" i="8"/>
  <c r="X86" i="8"/>
  <c r="AB86" i="8"/>
  <c r="AF86" i="8"/>
  <c r="AJ86" i="8"/>
  <c r="AN86" i="8"/>
  <c r="E86" i="8"/>
  <c r="I86" i="8"/>
  <c r="M86" i="8"/>
  <c r="Q86" i="8"/>
  <c r="U86" i="8"/>
  <c r="Y86" i="8"/>
  <c r="AC86" i="8"/>
  <c r="AG86" i="8"/>
  <c r="AK86" i="8"/>
  <c r="AO86" i="8"/>
  <c r="F86" i="8"/>
  <c r="J86" i="8"/>
  <c r="N86" i="8"/>
  <c r="R86" i="8"/>
  <c r="V86" i="8"/>
  <c r="Z86" i="8"/>
  <c r="AD86" i="8"/>
  <c r="AH86" i="8"/>
  <c r="AL86" i="8"/>
  <c r="G82" i="7"/>
  <c r="C82" i="8"/>
  <c r="G82" i="8"/>
  <c r="K82" i="8"/>
  <c r="O82" i="8"/>
  <c r="S82" i="8"/>
  <c r="W82" i="8"/>
  <c r="AA82" i="8"/>
  <c r="AE82" i="8"/>
  <c r="AI82" i="8"/>
  <c r="AM82" i="8"/>
  <c r="D82" i="8"/>
  <c r="H82" i="8"/>
  <c r="L82" i="8"/>
  <c r="P82" i="8"/>
  <c r="T82" i="8"/>
  <c r="X82" i="8"/>
  <c r="AB82" i="8"/>
  <c r="AF82" i="8"/>
  <c r="AJ82" i="8"/>
  <c r="AN82" i="8"/>
  <c r="E82" i="8"/>
  <c r="I82" i="8"/>
  <c r="M82" i="8"/>
  <c r="Q82" i="8"/>
  <c r="U82" i="8"/>
  <c r="Y82" i="8"/>
  <c r="AC82" i="8"/>
  <c r="AG82" i="8"/>
  <c r="AK82" i="8"/>
  <c r="AO82" i="8"/>
  <c r="F82" i="8"/>
  <c r="J82" i="8"/>
  <c r="N82" i="8"/>
  <c r="R82" i="8"/>
  <c r="V82" i="8"/>
  <c r="Z82" i="8"/>
  <c r="AD82" i="8"/>
  <c r="AH82" i="8"/>
  <c r="AL82" i="8"/>
  <c r="G78" i="7"/>
  <c r="C78" i="8"/>
  <c r="G78" i="8"/>
  <c r="K78" i="8"/>
  <c r="O78" i="8"/>
  <c r="S78" i="8"/>
  <c r="W78" i="8"/>
  <c r="AA78" i="8"/>
  <c r="AE78" i="8"/>
  <c r="AI78" i="8"/>
  <c r="AM78" i="8"/>
  <c r="D78" i="8"/>
  <c r="H78" i="8"/>
  <c r="L78" i="8"/>
  <c r="P78" i="8"/>
  <c r="T78" i="8"/>
  <c r="X78" i="8"/>
  <c r="AB78" i="8"/>
  <c r="AF78" i="8"/>
  <c r="AJ78" i="8"/>
  <c r="AN78" i="8"/>
  <c r="E78" i="8"/>
  <c r="I78" i="8"/>
  <c r="M78" i="8"/>
  <c r="Q78" i="8"/>
  <c r="U78" i="8"/>
  <c r="Y78" i="8"/>
  <c r="AC78" i="8"/>
  <c r="AG78" i="8"/>
  <c r="AK78" i="8"/>
  <c r="AO78" i="8"/>
  <c r="F78" i="8"/>
  <c r="J78" i="8"/>
  <c r="N78" i="8"/>
  <c r="R78" i="8"/>
  <c r="V78" i="8"/>
  <c r="Z78" i="8"/>
  <c r="AD78" i="8"/>
  <c r="AH78" i="8"/>
  <c r="AL78" i="8"/>
  <c r="G74" i="7"/>
  <c r="C74" i="8"/>
  <c r="G74" i="8"/>
  <c r="K74" i="8"/>
  <c r="O74" i="8"/>
  <c r="S74" i="8"/>
  <c r="W74" i="8"/>
  <c r="AA74" i="8"/>
  <c r="AE74" i="8"/>
  <c r="AI74" i="8"/>
  <c r="AM74" i="8"/>
  <c r="D74" i="8"/>
  <c r="H74" i="8"/>
  <c r="L74" i="8"/>
  <c r="P74" i="8"/>
  <c r="T74" i="8"/>
  <c r="X74" i="8"/>
  <c r="AB74" i="8"/>
  <c r="AF74" i="8"/>
  <c r="AJ74" i="8"/>
  <c r="AN74" i="8"/>
  <c r="E74" i="8"/>
  <c r="I74" i="8"/>
  <c r="M74" i="8"/>
  <c r="Q74" i="8"/>
  <c r="U74" i="8"/>
  <c r="Y74" i="8"/>
  <c r="AC74" i="8"/>
  <c r="AG74" i="8"/>
  <c r="AK74" i="8"/>
  <c r="AO74" i="8"/>
  <c r="F74" i="8"/>
  <c r="J74" i="8"/>
  <c r="N74" i="8"/>
  <c r="R74" i="8"/>
  <c r="V74" i="8"/>
  <c r="Z74" i="8"/>
  <c r="AD74" i="8"/>
  <c r="AH74" i="8"/>
  <c r="AL74" i="8"/>
  <c r="G70" i="7"/>
  <c r="D70" i="8"/>
  <c r="H70" i="8"/>
  <c r="E70" i="8"/>
  <c r="I70" i="8"/>
  <c r="M70" i="8"/>
  <c r="Q70" i="8"/>
  <c r="U70" i="8"/>
  <c r="Y70" i="8"/>
  <c r="AC70" i="8"/>
  <c r="AG70" i="8"/>
  <c r="AK70" i="8"/>
  <c r="AO70" i="8"/>
  <c r="F70" i="8"/>
  <c r="J70" i="8"/>
  <c r="N70" i="8"/>
  <c r="R70" i="8"/>
  <c r="V70" i="8"/>
  <c r="Z70" i="8"/>
  <c r="AD70" i="8"/>
  <c r="AH70" i="8"/>
  <c r="AL70" i="8"/>
  <c r="C70" i="8"/>
  <c r="G70" i="8"/>
  <c r="K70" i="8"/>
  <c r="O70" i="8"/>
  <c r="S70" i="8"/>
  <c r="W70" i="8"/>
  <c r="AA70" i="8"/>
  <c r="AE70" i="8"/>
  <c r="AI70" i="8"/>
  <c r="AM70" i="8"/>
  <c r="L70" i="8"/>
  <c r="AB70" i="8"/>
  <c r="P70" i="8"/>
  <c r="AF70" i="8"/>
  <c r="T70" i="8"/>
  <c r="AJ70" i="8"/>
  <c r="X70" i="8"/>
  <c r="AN70" i="8"/>
  <c r="G66" i="7"/>
  <c r="D66" i="8"/>
  <c r="H66" i="8"/>
  <c r="L66" i="8"/>
  <c r="P66" i="8"/>
  <c r="T66" i="8"/>
  <c r="X66" i="8"/>
  <c r="AB66" i="8"/>
  <c r="AF66" i="8"/>
  <c r="AJ66" i="8"/>
  <c r="AN66" i="8"/>
  <c r="E66" i="8"/>
  <c r="I66" i="8"/>
  <c r="M66" i="8"/>
  <c r="Q66" i="8"/>
  <c r="U66" i="8"/>
  <c r="Y66" i="8"/>
  <c r="AC66" i="8"/>
  <c r="AG66" i="8"/>
  <c r="AK66" i="8"/>
  <c r="AO66" i="8"/>
  <c r="F66" i="8"/>
  <c r="J66" i="8"/>
  <c r="N66" i="8"/>
  <c r="R66" i="8"/>
  <c r="V66" i="8"/>
  <c r="Z66" i="8"/>
  <c r="AD66" i="8"/>
  <c r="AH66" i="8"/>
  <c r="AL66" i="8"/>
  <c r="C66" i="8"/>
  <c r="G66" i="8"/>
  <c r="K66" i="8"/>
  <c r="O66" i="8"/>
  <c r="S66" i="8"/>
  <c r="W66" i="8"/>
  <c r="AA66" i="8"/>
  <c r="AE66" i="8"/>
  <c r="AI66" i="8"/>
  <c r="AM66" i="8"/>
  <c r="G62" i="7"/>
  <c r="D62" i="8"/>
  <c r="H62" i="8"/>
  <c r="L62" i="8"/>
  <c r="P62" i="8"/>
  <c r="T62" i="8"/>
  <c r="X62" i="8"/>
  <c r="AB62" i="8"/>
  <c r="AF62" i="8"/>
  <c r="AJ62" i="8"/>
  <c r="AN62" i="8"/>
  <c r="E62" i="8"/>
  <c r="I62" i="8"/>
  <c r="M62" i="8"/>
  <c r="Q62" i="8"/>
  <c r="U62" i="8"/>
  <c r="Y62" i="8"/>
  <c r="AC62" i="8"/>
  <c r="AG62" i="8"/>
  <c r="AK62" i="8"/>
  <c r="AO62" i="8"/>
  <c r="F62" i="8"/>
  <c r="J62" i="8"/>
  <c r="N62" i="8"/>
  <c r="R62" i="8"/>
  <c r="V62" i="8"/>
  <c r="Z62" i="8"/>
  <c r="AD62" i="8"/>
  <c r="AH62" i="8"/>
  <c r="AL62" i="8"/>
  <c r="C62" i="8"/>
  <c r="G62" i="8"/>
  <c r="K62" i="8"/>
  <c r="O62" i="8"/>
  <c r="S62" i="8"/>
  <c r="W62" i="8"/>
  <c r="AA62" i="8"/>
  <c r="AE62" i="8"/>
  <c r="AI62" i="8"/>
  <c r="AM62" i="8"/>
  <c r="G58" i="7"/>
  <c r="D58" i="8"/>
  <c r="H58" i="8"/>
  <c r="L58" i="8"/>
  <c r="P58" i="8"/>
  <c r="T58" i="8"/>
  <c r="X58" i="8"/>
  <c r="AB58" i="8"/>
  <c r="AF58" i="8"/>
  <c r="AJ58" i="8"/>
  <c r="AN58" i="8"/>
  <c r="E58" i="8"/>
  <c r="I58" i="8"/>
  <c r="M58" i="8"/>
  <c r="Q58" i="8"/>
  <c r="U58" i="8"/>
  <c r="Y58" i="8"/>
  <c r="AC58" i="8"/>
  <c r="AG58" i="8"/>
  <c r="AK58" i="8"/>
  <c r="AO58" i="8"/>
  <c r="F58" i="8"/>
  <c r="J58" i="8"/>
  <c r="N58" i="8"/>
  <c r="R58" i="8"/>
  <c r="V58" i="8"/>
  <c r="Z58" i="8"/>
  <c r="AD58" i="8"/>
  <c r="AH58" i="8"/>
  <c r="AL58" i="8"/>
  <c r="C58" i="8"/>
  <c r="G58" i="8"/>
  <c r="K58" i="8"/>
  <c r="O58" i="8"/>
  <c r="S58" i="8"/>
  <c r="W58" i="8"/>
  <c r="AA58" i="8"/>
  <c r="AE58" i="8"/>
  <c r="AI58" i="8"/>
  <c r="AM58" i="8"/>
  <c r="G54" i="7"/>
  <c r="D54" i="8"/>
  <c r="H54" i="8"/>
  <c r="L54" i="8"/>
  <c r="P54" i="8"/>
  <c r="T54" i="8"/>
  <c r="X54" i="8"/>
  <c r="AB54" i="8"/>
  <c r="AF54" i="8"/>
  <c r="AJ54" i="8"/>
  <c r="AN54" i="8"/>
  <c r="E54" i="8"/>
  <c r="I54" i="8"/>
  <c r="M54" i="8"/>
  <c r="Q54" i="8"/>
  <c r="U54" i="8"/>
  <c r="Y54" i="8"/>
  <c r="AC54" i="8"/>
  <c r="AG54" i="8"/>
  <c r="AK54" i="8"/>
  <c r="AO54" i="8"/>
  <c r="F54" i="8"/>
  <c r="J54" i="8"/>
  <c r="N54" i="8"/>
  <c r="R54" i="8"/>
  <c r="V54" i="8"/>
  <c r="Z54" i="8"/>
  <c r="AD54" i="8"/>
  <c r="AH54" i="8"/>
  <c r="AL54" i="8"/>
  <c r="C54" i="8"/>
  <c r="G54" i="8"/>
  <c r="K54" i="8"/>
  <c r="O54" i="8"/>
  <c r="S54" i="8"/>
  <c r="W54" i="8"/>
  <c r="AA54" i="8"/>
  <c r="AE54" i="8"/>
  <c r="AI54" i="8"/>
  <c r="AM54" i="8"/>
  <c r="G50" i="7"/>
  <c r="D50" i="8"/>
  <c r="H50" i="8"/>
  <c r="L50" i="8"/>
  <c r="P50" i="8"/>
  <c r="T50" i="8"/>
  <c r="X50" i="8"/>
  <c r="AB50" i="8"/>
  <c r="AF50" i="8"/>
  <c r="AJ50" i="8"/>
  <c r="AN50" i="8"/>
  <c r="E50" i="8"/>
  <c r="I50" i="8"/>
  <c r="M50" i="8"/>
  <c r="Q50" i="8"/>
  <c r="U50" i="8"/>
  <c r="Y50" i="8"/>
  <c r="AC50" i="8"/>
  <c r="AG50" i="8"/>
  <c r="AK50" i="8"/>
  <c r="AO50" i="8"/>
  <c r="F50" i="8"/>
  <c r="J50" i="8"/>
  <c r="N50" i="8"/>
  <c r="R50" i="8"/>
  <c r="V50" i="8"/>
  <c r="Z50" i="8"/>
  <c r="AD50" i="8"/>
  <c r="AH50" i="8"/>
  <c r="AL50" i="8"/>
  <c r="C50" i="8"/>
  <c r="G50" i="8"/>
  <c r="K50" i="8"/>
  <c r="O50" i="8"/>
  <c r="S50" i="8"/>
  <c r="W50" i="8"/>
  <c r="AA50" i="8"/>
  <c r="AE50" i="8"/>
  <c r="AI50" i="8"/>
  <c r="AM50" i="8"/>
  <c r="G46" i="7"/>
  <c r="D46" i="8"/>
  <c r="H46" i="8"/>
  <c r="L46" i="8"/>
  <c r="P46" i="8"/>
  <c r="T46" i="8"/>
  <c r="X46" i="8"/>
  <c r="AB46" i="8"/>
  <c r="AF46" i="8"/>
  <c r="AJ46" i="8"/>
  <c r="AN46" i="8"/>
  <c r="E46" i="8"/>
  <c r="I46" i="8"/>
  <c r="M46" i="8"/>
  <c r="Q46" i="8"/>
  <c r="U46" i="8"/>
  <c r="Y46" i="8"/>
  <c r="AC46" i="8"/>
  <c r="AG46" i="8"/>
  <c r="AK46" i="8"/>
  <c r="AO46" i="8"/>
  <c r="F46" i="8"/>
  <c r="J46" i="8"/>
  <c r="N46" i="8"/>
  <c r="R46" i="8"/>
  <c r="V46" i="8"/>
  <c r="Z46" i="8"/>
  <c r="AD46" i="8"/>
  <c r="AH46" i="8"/>
  <c r="AL46" i="8"/>
  <c r="C46" i="8"/>
  <c r="G46" i="8"/>
  <c r="K46" i="8"/>
  <c r="O46" i="8"/>
  <c r="S46" i="8"/>
  <c r="W46" i="8"/>
  <c r="AA46" i="8"/>
  <c r="AE46" i="8"/>
  <c r="AI46" i="8"/>
  <c r="AM46" i="8"/>
  <c r="G42" i="7"/>
  <c r="D42" i="8"/>
  <c r="H42" i="8"/>
  <c r="L42" i="8"/>
  <c r="P42" i="8"/>
  <c r="T42" i="8"/>
  <c r="X42" i="8"/>
  <c r="AB42" i="8"/>
  <c r="AF42" i="8"/>
  <c r="AJ42" i="8"/>
  <c r="AN42" i="8"/>
  <c r="E42" i="8"/>
  <c r="I42" i="8"/>
  <c r="M42" i="8"/>
  <c r="Q42" i="8"/>
  <c r="U42" i="8"/>
  <c r="Y42" i="8"/>
  <c r="AC42" i="8"/>
  <c r="AG42" i="8"/>
  <c r="AK42" i="8"/>
  <c r="AO42" i="8"/>
  <c r="F42" i="8"/>
  <c r="J42" i="8"/>
  <c r="N42" i="8"/>
  <c r="R42" i="8"/>
  <c r="V42" i="8"/>
  <c r="Z42" i="8"/>
  <c r="AD42" i="8"/>
  <c r="AH42" i="8"/>
  <c r="AL42" i="8"/>
  <c r="C42" i="8"/>
  <c r="G42" i="8"/>
  <c r="K42" i="8"/>
  <c r="O42" i="8"/>
  <c r="S42" i="8"/>
  <c r="W42" i="8"/>
  <c r="AA42" i="8"/>
  <c r="AE42" i="8"/>
  <c r="AI42" i="8"/>
  <c r="AM42" i="8"/>
  <c r="G38" i="7"/>
  <c r="D38" i="8"/>
  <c r="H38" i="8"/>
  <c r="L38" i="8"/>
  <c r="P38" i="8"/>
  <c r="T38" i="8"/>
  <c r="X38" i="8"/>
  <c r="AB38" i="8"/>
  <c r="AF38" i="8"/>
  <c r="AJ38" i="8"/>
  <c r="AN38" i="8"/>
  <c r="E38" i="8"/>
  <c r="I38" i="8"/>
  <c r="M38" i="8"/>
  <c r="Q38" i="8"/>
  <c r="U38" i="8"/>
  <c r="Y38" i="8"/>
  <c r="AC38" i="8"/>
  <c r="AG38" i="8"/>
  <c r="AK38" i="8"/>
  <c r="AO38" i="8"/>
  <c r="F38" i="8"/>
  <c r="J38" i="8"/>
  <c r="N38" i="8"/>
  <c r="R38" i="8"/>
  <c r="V38" i="8"/>
  <c r="Z38" i="8"/>
  <c r="AD38" i="8"/>
  <c r="AH38" i="8"/>
  <c r="AL38" i="8"/>
  <c r="C38" i="8"/>
  <c r="G38" i="8"/>
  <c r="K38" i="8"/>
  <c r="O38" i="8"/>
  <c r="S38" i="8"/>
  <c r="W38" i="8"/>
  <c r="AA38" i="8"/>
  <c r="AE38" i="8"/>
  <c r="AI38" i="8"/>
  <c r="AM38" i="8"/>
  <c r="G35" i="7"/>
  <c r="C35" i="8"/>
  <c r="G35" i="8"/>
  <c r="K35" i="8"/>
  <c r="O35" i="8"/>
  <c r="S35" i="8"/>
  <c r="W35" i="8"/>
  <c r="AA35" i="8"/>
  <c r="AE35" i="8"/>
  <c r="AI35" i="8"/>
  <c r="AM35" i="8"/>
  <c r="D35" i="8"/>
  <c r="H35" i="8"/>
  <c r="L35" i="8"/>
  <c r="P35" i="8"/>
  <c r="T35" i="8"/>
  <c r="X35" i="8"/>
  <c r="AB35" i="8"/>
  <c r="AF35" i="8"/>
  <c r="AJ35" i="8"/>
  <c r="AN35" i="8"/>
  <c r="E35" i="8"/>
  <c r="I35" i="8"/>
  <c r="M35" i="8"/>
  <c r="Q35" i="8"/>
  <c r="U35" i="8"/>
  <c r="Y35" i="8"/>
  <c r="AC35" i="8"/>
  <c r="AG35" i="8"/>
  <c r="AK35" i="8"/>
  <c r="AO35" i="8"/>
  <c r="F35" i="8"/>
  <c r="J35" i="8"/>
  <c r="N35" i="8"/>
  <c r="R35" i="8"/>
  <c r="V35" i="8"/>
  <c r="Z35" i="8"/>
  <c r="AD35" i="8"/>
  <c r="AH35" i="8"/>
  <c r="AL35" i="8"/>
  <c r="G31" i="7"/>
  <c r="C31" i="8"/>
  <c r="G31" i="8"/>
  <c r="K31" i="8"/>
  <c r="O31" i="8"/>
  <c r="S31" i="8"/>
  <c r="W31" i="8"/>
  <c r="AA31" i="8"/>
  <c r="AE31" i="8"/>
  <c r="AI31" i="8"/>
  <c r="AM31" i="8"/>
  <c r="D31" i="8"/>
  <c r="H31" i="8"/>
  <c r="L31" i="8"/>
  <c r="P31" i="8"/>
  <c r="T31" i="8"/>
  <c r="X31" i="8"/>
  <c r="AB31" i="8"/>
  <c r="AF31" i="8"/>
  <c r="AJ31" i="8"/>
  <c r="AN31" i="8"/>
  <c r="E31" i="8"/>
  <c r="I31" i="8"/>
  <c r="M31" i="8"/>
  <c r="Q31" i="8"/>
  <c r="U31" i="8"/>
  <c r="Y31" i="8"/>
  <c r="AC31" i="8"/>
  <c r="AG31" i="8"/>
  <c r="AK31" i="8"/>
  <c r="AO31" i="8"/>
  <c r="F31" i="8"/>
  <c r="J31" i="8"/>
  <c r="N31" i="8"/>
  <c r="R31" i="8"/>
  <c r="V31" i="8"/>
  <c r="Z31" i="8"/>
  <c r="AD31" i="8"/>
  <c r="AH31" i="8"/>
  <c r="AL31" i="8"/>
  <c r="G27" i="7"/>
  <c r="E27" i="8"/>
  <c r="I27" i="8"/>
  <c r="M27" i="8"/>
  <c r="Q27" i="8"/>
  <c r="U27" i="8"/>
  <c r="Y27" i="8"/>
  <c r="AC27" i="8"/>
  <c r="AG27" i="8"/>
  <c r="AK27" i="8"/>
  <c r="AO27" i="8"/>
  <c r="F27" i="8"/>
  <c r="J27" i="8"/>
  <c r="N27" i="8"/>
  <c r="C27" i="8"/>
  <c r="G27" i="8"/>
  <c r="K27" i="8"/>
  <c r="O27" i="8"/>
  <c r="S27" i="8"/>
  <c r="W27" i="8"/>
  <c r="AA27" i="8"/>
  <c r="AE27" i="8"/>
  <c r="AI27" i="8"/>
  <c r="AM27" i="8"/>
  <c r="D27" i="8"/>
  <c r="R27" i="8"/>
  <c r="Z27" i="8"/>
  <c r="AH27" i="8"/>
  <c r="H27" i="8"/>
  <c r="T27" i="8"/>
  <c r="AB27" i="8"/>
  <c r="AJ27" i="8"/>
  <c r="L27" i="8"/>
  <c r="V27" i="8"/>
  <c r="AD27" i="8"/>
  <c r="AL27" i="8"/>
  <c r="P27" i="8"/>
  <c r="X27" i="8"/>
  <c r="AF27" i="8"/>
  <c r="AN27" i="8"/>
  <c r="G23" i="7"/>
  <c r="E23" i="8"/>
  <c r="I23" i="8"/>
  <c r="M23" i="8"/>
  <c r="Q23" i="8"/>
  <c r="U23" i="8"/>
  <c r="Y23" i="8"/>
  <c r="AC23" i="8"/>
  <c r="AG23" i="8"/>
  <c r="AK23" i="8"/>
  <c r="AO23" i="8"/>
  <c r="F23" i="8"/>
  <c r="J23" i="8"/>
  <c r="N23" i="8"/>
  <c r="R23" i="8"/>
  <c r="V23" i="8"/>
  <c r="Z23" i="8"/>
  <c r="AD23" i="8"/>
  <c r="AH23" i="8"/>
  <c r="AL23" i="8"/>
  <c r="C23" i="8"/>
  <c r="G23" i="8"/>
  <c r="K23" i="8"/>
  <c r="O23" i="8"/>
  <c r="S23" i="8"/>
  <c r="W23" i="8"/>
  <c r="AA23" i="8"/>
  <c r="AE23" i="8"/>
  <c r="AI23" i="8"/>
  <c r="AM23" i="8"/>
  <c r="D23" i="8"/>
  <c r="H23" i="8"/>
  <c r="L23" i="8"/>
  <c r="P23" i="8"/>
  <c r="T23" i="8"/>
  <c r="X23" i="8"/>
  <c r="AB23" i="8"/>
  <c r="AF23" i="8"/>
  <c r="AJ23" i="8"/>
  <c r="AN23" i="8"/>
  <c r="G19" i="7"/>
  <c r="D19" i="8"/>
  <c r="H19" i="8"/>
  <c r="L19" i="8"/>
  <c r="P19" i="8"/>
  <c r="T19" i="8"/>
  <c r="X19" i="8"/>
  <c r="AB19" i="8"/>
  <c r="E19" i="8"/>
  <c r="I19" i="8"/>
  <c r="M19" i="8"/>
  <c r="Q19" i="8"/>
  <c r="U19" i="8"/>
  <c r="Y19" i="8"/>
  <c r="AC19" i="8"/>
  <c r="AG19" i="8"/>
  <c r="AK19" i="8"/>
  <c r="AO19" i="8"/>
  <c r="F19" i="8"/>
  <c r="J19" i="8"/>
  <c r="N19" i="8"/>
  <c r="R19" i="8"/>
  <c r="V19" i="8"/>
  <c r="Z19" i="8"/>
  <c r="AD19" i="8"/>
  <c r="C19" i="8"/>
  <c r="G19" i="8"/>
  <c r="K19" i="8"/>
  <c r="O19" i="8"/>
  <c r="S19" i="8"/>
  <c r="AF19" i="8"/>
  <c r="AL19" i="8"/>
  <c r="W19" i="8"/>
  <c r="AH19" i="8"/>
  <c r="AM19" i="8"/>
  <c r="AA19" i="8"/>
  <c r="AI19" i="8"/>
  <c r="AN19" i="8"/>
  <c r="AE19" i="8"/>
  <c r="AJ19" i="8"/>
  <c r="G15" i="7"/>
  <c r="D15" i="8"/>
  <c r="H15" i="8"/>
  <c r="L15" i="8"/>
  <c r="P15" i="8"/>
  <c r="T15" i="8"/>
  <c r="X15" i="8"/>
  <c r="AB15" i="8"/>
  <c r="AF15" i="8"/>
  <c r="AJ15" i="8"/>
  <c r="AN15" i="8"/>
  <c r="E15" i="8"/>
  <c r="I15" i="8"/>
  <c r="M15" i="8"/>
  <c r="Q15" i="8"/>
  <c r="U15" i="8"/>
  <c r="Y15" i="8"/>
  <c r="AC15" i="8"/>
  <c r="AG15" i="8"/>
  <c r="AK15" i="8"/>
  <c r="AO15" i="8"/>
  <c r="F15" i="8"/>
  <c r="J15" i="8"/>
  <c r="N15" i="8"/>
  <c r="R15" i="8"/>
  <c r="V15" i="8"/>
  <c r="Z15" i="8"/>
  <c r="AD15" i="8"/>
  <c r="AH15" i="8"/>
  <c r="AL15" i="8"/>
  <c r="C15" i="8"/>
  <c r="G15" i="8"/>
  <c r="K15" i="8"/>
  <c r="O15" i="8"/>
  <c r="S15" i="8"/>
  <c r="W15" i="8"/>
  <c r="AA15" i="8"/>
  <c r="AE15" i="8"/>
  <c r="AI15" i="8"/>
  <c r="AM15" i="8"/>
  <c r="G7" i="7"/>
  <c r="C7" i="8"/>
  <c r="G7" i="8"/>
  <c r="K7" i="8"/>
  <c r="O7" i="8"/>
  <c r="S7" i="8"/>
  <c r="W7" i="8"/>
  <c r="AA7" i="8"/>
  <c r="AE7" i="8"/>
  <c r="AI7" i="8"/>
  <c r="AM7" i="8"/>
  <c r="D7" i="8"/>
  <c r="H7" i="8"/>
  <c r="L7" i="8"/>
  <c r="P7" i="8"/>
  <c r="T7" i="8"/>
  <c r="X7" i="8"/>
  <c r="AB7" i="8"/>
  <c r="AF7" i="8"/>
  <c r="AJ7" i="8"/>
  <c r="AN7" i="8"/>
  <c r="E7" i="8"/>
  <c r="I7" i="8"/>
  <c r="M7" i="8"/>
  <c r="Q7" i="8"/>
  <c r="U7" i="8"/>
  <c r="Y7" i="8"/>
  <c r="AC7" i="8"/>
  <c r="AG7" i="8"/>
  <c r="AK7" i="8"/>
  <c r="AO7" i="8"/>
  <c r="F7" i="8"/>
  <c r="J7" i="8"/>
  <c r="N7" i="8"/>
  <c r="R7" i="8"/>
  <c r="V7" i="8"/>
  <c r="Z7" i="8"/>
  <c r="AD7" i="8"/>
  <c r="AH7" i="8"/>
  <c r="AL7" i="8"/>
  <c r="U2" i="7"/>
  <c r="N2" i="8" s="1"/>
  <c r="B103" i="8"/>
  <c r="B99" i="8"/>
  <c r="B95" i="8"/>
  <c r="B91" i="8"/>
  <c r="B87" i="8"/>
  <c r="B83" i="8"/>
  <c r="B79" i="8"/>
  <c r="B75" i="8"/>
  <c r="B71" i="8"/>
  <c r="B67" i="8"/>
  <c r="B63" i="8"/>
  <c r="B59" i="8"/>
  <c r="B55" i="8"/>
  <c r="B51" i="8"/>
  <c r="B47" i="8"/>
  <c r="B43" i="8"/>
  <c r="B39" i="8"/>
  <c r="B35" i="8"/>
  <c r="B31" i="8"/>
  <c r="B27" i="8"/>
  <c r="B23" i="8"/>
  <c r="B19" i="8"/>
  <c r="B15" i="8"/>
  <c r="AN105" i="8"/>
  <c r="AJ105" i="8"/>
  <c r="AF105" i="8"/>
  <c r="AB105" i="8"/>
  <c r="W105" i="8"/>
  <c r="X14" i="4"/>
  <c r="X15" i="4" s="1"/>
  <c r="AD9" i="4"/>
  <c r="AN8" i="4"/>
  <c r="AN32" i="4" s="1"/>
  <c r="AB8" i="4"/>
  <c r="AB32" i="4" s="1"/>
  <c r="Y35" i="2"/>
  <c r="Y21" i="4" s="1"/>
  <c r="U35" i="2"/>
  <c r="U21" i="4" s="1"/>
  <c r="Q35" i="2"/>
  <c r="Q21" i="4" s="1"/>
  <c r="M35" i="2"/>
  <c r="M21" i="4" s="1"/>
  <c r="I35" i="2"/>
  <c r="I21" i="4" s="1"/>
  <c r="E35" i="2"/>
  <c r="E21" i="4" s="1"/>
  <c r="AM21" i="4"/>
  <c r="AI35" i="2"/>
  <c r="AI21" i="4" s="1"/>
  <c r="AE35" i="2"/>
  <c r="AE21" i="4" s="1"/>
  <c r="AJ14" i="4"/>
  <c r="AJ15" i="4" s="1"/>
  <c r="L14" i="4"/>
  <c r="L15" i="4" s="1"/>
  <c r="AP9" i="4"/>
  <c r="R9" i="4"/>
  <c r="AP8" i="4"/>
  <c r="AP32" i="4" s="1"/>
  <c r="AL8" i="4"/>
  <c r="AL32" i="4" s="1"/>
  <c r="AH8" i="4"/>
  <c r="AH32" i="4" s="1"/>
  <c r="AD8" i="4"/>
  <c r="AD32" i="4" s="1"/>
  <c r="Z8" i="4"/>
  <c r="Z32" i="4" s="1"/>
  <c r="V8" i="4"/>
  <c r="V32" i="4" s="1"/>
  <c r="R8" i="4"/>
  <c r="R32" i="4" s="1"/>
  <c r="N8" i="4"/>
  <c r="N32" i="4" s="1"/>
  <c r="J8" i="4"/>
  <c r="J32" i="4" s="1"/>
  <c r="G105" i="7"/>
  <c r="F105" i="8"/>
  <c r="J105" i="8"/>
  <c r="C105" i="8"/>
  <c r="G105" i="8"/>
  <c r="K105" i="8"/>
  <c r="D105" i="8"/>
  <c r="H105" i="8"/>
  <c r="L105" i="8"/>
  <c r="P105" i="8"/>
  <c r="T105" i="8"/>
  <c r="E105" i="8"/>
  <c r="I105" i="8"/>
  <c r="M105" i="8"/>
  <c r="Q105" i="8"/>
  <c r="U105" i="8"/>
  <c r="Y105" i="8"/>
  <c r="G101" i="7"/>
  <c r="F101" i="8"/>
  <c r="J101" i="8"/>
  <c r="N101" i="8"/>
  <c r="R101" i="8"/>
  <c r="V101" i="8"/>
  <c r="Z101" i="8"/>
  <c r="AD101" i="8"/>
  <c r="AH101" i="8"/>
  <c r="AL101" i="8"/>
  <c r="C101" i="8"/>
  <c r="G101" i="8"/>
  <c r="K101" i="8"/>
  <c r="O101" i="8"/>
  <c r="S101" i="8"/>
  <c r="W101" i="8"/>
  <c r="AA101" i="8"/>
  <c r="AE101" i="8"/>
  <c r="AI101" i="8"/>
  <c r="AM101" i="8"/>
  <c r="D101" i="8"/>
  <c r="H101" i="8"/>
  <c r="L101" i="8"/>
  <c r="P101" i="8"/>
  <c r="T101" i="8"/>
  <c r="X101" i="8"/>
  <c r="AB101" i="8"/>
  <c r="AF101" i="8"/>
  <c r="AJ101" i="8"/>
  <c r="AN101" i="8"/>
  <c r="E101" i="8"/>
  <c r="I101" i="8"/>
  <c r="M101" i="8"/>
  <c r="Q101" i="8"/>
  <c r="U101" i="8"/>
  <c r="Y101" i="8"/>
  <c r="AC101" i="8"/>
  <c r="AG101" i="8"/>
  <c r="AK101" i="8"/>
  <c r="AO101" i="8"/>
  <c r="G97" i="7"/>
  <c r="F97" i="8"/>
  <c r="J97" i="8"/>
  <c r="N97" i="8"/>
  <c r="R97" i="8"/>
  <c r="V97" i="8"/>
  <c r="Z97" i="8"/>
  <c r="AD97" i="8"/>
  <c r="AH97" i="8"/>
  <c r="AL97" i="8"/>
  <c r="C97" i="8"/>
  <c r="G97" i="8"/>
  <c r="K97" i="8"/>
  <c r="O97" i="8"/>
  <c r="S97" i="8"/>
  <c r="W97" i="8"/>
  <c r="AA97" i="8"/>
  <c r="AE97" i="8"/>
  <c r="AI97" i="8"/>
  <c r="AM97" i="8"/>
  <c r="D97" i="8"/>
  <c r="H97" i="8"/>
  <c r="L97" i="8"/>
  <c r="P97" i="8"/>
  <c r="T97" i="8"/>
  <c r="X97" i="8"/>
  <c r="AB97" i="8"/>
  <c r="AF97" i="8"/>
  <c r="AJ97" i="8"/>
  <c r="AN97" i="8"/>
  <c r="E97" i="8"/>
  <c r="I97" i="8"/>
  <c r="M97" i="8"/>
  <c r="Q97" i="8"/>
  <c r="U97" i="8"/>
  <c r="Y97" i="8"/>
  <c r="AC97" i="8"/>
  <c r="AG97" i="8"/>
  <c r="AK97" i="8"/>
  <c r="AO97" i="8"/>
  <c r="G93" i="7"/>
  <c r="F93" i="8"/>
  <c r="J93" i="8"/>
  <c r="N93" i="8"/>
  <c r="R93" i="8"/>
  <c r="V93" i="8"/>
  <c r="Z93" i="8"/>
  <c r="AD93" i="8"/>
  <c r="AH93" i="8"/>
  <c r="AL93" i="8"/>
  <c r="C93" i="8"/>
  <c r="G93" i="8"/>
  <c r="K93" i="8"/>
  <c r="O93" i="8"/>
  <c r="S93" i="8"/>
  <c r="W93" i="8"/>
  <c r="AA93" i="8"/>
  <c r="AE93" i="8"/>
  <c r="AI93" i="8"/>
  <c r="AM93" i="8"/>
  <c r="D93" i="8"/>
  <c r="H93" i="8"/>
  <c r="L93" i="8"/>
  <c r="P93" i="8"/>
  <c r="T93" i="8"/>
  <c r="X93" i="8"/>
  <c r="AB93" i="8"/>
  <c r="AF93" i="8"/>
  <c r="AJ93" i="8"/>
  <c r="AN93" i="8"/>
  <c r="E93" i="8"/>
  <c r="I93" i="8"/>
  <c r="M93" i="8"/>
  <c r="Q93" i="8"/>
  <c r="U93" i="8"/>
  <c r="Y93" i="8"/>
  <c r="AC93" i="8"/>
  <c r="AG93" i="8"/>
  <c r="AK93" i="8"/>
  <c r="AO93" i="8"/>
  <c r="G89" i="7"/>
  <c r="F89" i="8"/>
  <c r="J89" i="8"/>
  <c r="N89" i="8"/>
  <c r="R89" i="8"/>
  <c r="V89" i="8"/>
  <c r="Z89" i="8"/>
  <c r="AD89" i="8"/>
  <c r="AH89" i="8"/>
  <c r="AL89" i="8"/>
  <c r="C89" i="8"/>
  <c r="G89" i="8"/>
  <c r="K89" i="8"/>
  <c r="O89" i="8"/>
  <c r="S89" i="8"/>
  <c r="W89" i="8"/>
  <c r="AA89" i="8"/>
  <c r="AE89" i="8"/>
  <c r="AI89" i="8"/>
  <c r="AM89" i="8"/>
  <c r="D89" i="8"/>
  <c r="H89" i="8"/>
  <c r="L89" i="8"/>
  <c r="P89" i="8"/>
  <c r="T89" i="8"/>
  <c r="X89" i="8"/>
  <c r="AB89" i="8"/>
  <c r="AF89" i="8"/>
  <c r="AJ89" i="8"/>
  <c r="AN89" i="8"/>
  <c r="E89" i="8"/>
  <c r="I89" i="8"/>
  <c r="M89" i="8"/>
  <c r="Q89" i="8"/>
  <c r="U89" i="8"/>
  <c r="Y89" i="8"/>
  <c r="AC89" i="8"/>
  <c r="AG89" i="8"/>
  <c r="AK89" i="8"/>
  <c r="AO89" i="8"/>
  <c r="G85" i="7"/>
  <c r="F85" i="8"/>
  <c r="J85" i="8"/>
  <c r="N85" i="8"/>
  <c r="R85" i="8"/>
  <c r="V85" i="8"/>
  <c r="Z85" i="8"/>
  <c r="AD85" i="8"/>
  <c r="AH85" i="8"/>
  <c r="AL85" i="8"/>
  <c r="C85" i="8"/>
  <c r="G85" i="8"/>
  <c r="K85" i="8"/>
  <c r="O85" i="8"/>
  <c r="S85" i="8"/>
  <c r="W85" i="8"/>
  <c r="AA85" i="8"/>
  <c r="AE85" i="8"/>
  <c r="AI85" i="8"/>
  <c r="AM85" i="8"/>
  <c r="D85" i="8"/>
  <c r="H85" i="8"/>
  <c r="L85" i="8"/>
  <c r="P85" i="8"/>
  <c r="T85" i="8"/>
  <c r="X85" i="8"/>
  <c r="AB85" i="8"/>
  <c r="AF85" i="8"/>
  <c r="AJ85" i="8"/>
  <c r="AN85" i="8"/>
  <c r="E85" i="8"/>
  <c r="I85" i="8"/>
  <c r="M85" i="8"/>
  <c r="Q85" i="8"/>
  <c r="U85" i="8"/>
  <c r="Y85" i="8"/>
  <c r="AC85" i="8"/>
  <c r="AG85" i="8"/>
  <c r="AK85" i="8"/>
  <c r="AO85" i="8"/>
  <c r="G81" i="7"/>
  <c r="F81" i="8"/>
  <c r="J81" i="8"/>
  <c r="N81" i="8"/>
  <c r="R81" i="8"/>
  <c r="V81" i="8"/>
  <c r="Z81" i="8"/>
  <c r="AD81" i="8"/>
  <c r="AH81" i="8"/>
  <c r="AL81" i="8"/>
  <c r="C81" i="8"/>
  <c r="G81" i="8"/>
  <c r="K81" i="8"/>
  <c r="O81" i="8"/>
  <c r="S81" i="8"/>
  <c r="W81" i="8"/>
  <c r="AA81" i="8"/>
  <c r="AE81" i="8"/>
  <c r="AI81" i="8"/>
  <c r="AM81" i="8"/>
  <c r="D81" i="8"/>
  <c r="H81" i="8"/>
  <c r="L81" i="8"/>
  <c r="P81" i="8"/>
  <c r="T81" i="8"/>
  <c r="X81" i="8"/>
  <c r="AB81" i="8"/>
  <c r="AF81" i="8"/>
  <c r="AJ81" i="8"/>
  <c r="AN81" i="8"/>
  <c r="E81" i="8"/>
  <c r="I81" i="8"/>
  <c r="M81" i="8"/>
  <c r="Q81" i="8"/>
  <c r="U81" i="8"/>
  <c r="Y81" i="8"/>
  <c r="AC81" i="8"/>
  <c r="AG81" i="8"/>
  <c r="AK81" i="8"/>
  <c r="AO81" i="8"/>
  <c r="G77" i="7"/>
  <c r="F77" i="8"/>
  <c r="J77" i="8"/>
  <c r="N77" i="8"/>
  <c r="R77" i="8"/>
  <c r="V77" i="8"/>
  <c r="Z77" i="8"/>
  <c r="AD77" i="8"/>
  <c r="AH77" i="8"/>
  <c r="AL77" i="8"/>
  <c r="C77" i="8"/>
  <c r="G77" i="8"/>
  <c r="K77" i="8"/>
  <c r="O77" i="8"/>
  <c r="S77" i="8"/>
  <c r="W77" i="8"/>
  <c r="AA77" i="8"/>
  <c r="AE77" i="8"/>
  <c r="AI77" i="8"/>
  <c r="AM77" i="8"/>
  <c r="D77" i="8"/>
  <c r="H77" i="8"/>
  <c r="L77" i="8"/>
  <c r="P77" i="8"/>
  <c r="T77" i="8"/>
  <c r="X77" i="8"/>
  <c r="AB77" i="8"/>
  <c r="AF77" i="8"/>
  <c r="AJ77" i="8"/>
  <c r="AN77" i="8"/>
  <c r="E77" i="8"/>
  <c r="I77" i="8"/>
  <c r="M77" i="8"/>
  <c r="Q77" i="8"/>
  <c r="U77" i="8"/>
  <c r="Y77" i="8"/>
  <c r="AC77" i="8"/>
  <c r="AG77" i="8"/>
  <c r="AK77" i="8"/>
  <c r="AO77" i="8"/>
  <c r="G73" i="7"/>
  <c r="F73" i="8"/>
  <c r="J73" i="8"/>
  <c r="N73" i="8"/>
  <c r="R73" i="8"/>
  <c r="V73" i="8"/>
  <c r="Z73" i="8"/>
  <c r="AD73" i="8"/>
  <c r="AH73" i="8"/>
  <c r="AL73" i="8"/>
  <c r="C73" i="8"/>
  <c r="G73" i="8"/>
  <c r="K73" i="8"/>
  <c r="O73" i="8"/>
  <c r="S73" i="8"/>
  <c r="W73" i="8"/>
  <c r="AA73" i="8"/>
  <c r="AE73" i="8"/>
  <c r="AI73" i="8"/>
  <c r="AM73" i="8"/>
  <c r="D73" i="8"/>
  <c r="H73" i="8"/>
  <c r="L73" i="8"/>
  <c r="P73" i="8"/>
  <c r="T73" i="8"/>
  <c r="X73" i="8"/>
  <c r="AB73" i="8"/>
  <c r="AF73" i="8"/>
  <c r="AJ73" i="8"/>
  <c r="AN73" i="8"/>
  <c r="E73" i="8"/>
  <c r="I73" i="8"/>
  <c r="M73" i="8"/>
  <c r="Q73" i="8"/>
  <c r="U73" i="8"/>
  <c r="Y73" i="8"/>
  <c r="AC73" i="8"/>
  <c r="AG73" i="8"/>
  <c r="AK73" i="8"/>
  <c r="AO73" i="8"/>
  <c r="G69" i="7"/>
  <c r="C69" i="8"/>
  <c r="G69" i="8"/>
  <c r="K69" i="8"/>
  <c r="O69" i="8"/>
  <c r="S69" i="8"/>
  <c r="W69" i="8"/>
  <c r="AA69" i="8"/>
  <c r="AE69" i="8"/>
  <c r="AI69" i="8"/>
  <c r="AM69" i="8"/>
  <c r="D69" i="8"/>
  <c r="H69" i="8"/>
  <c r="L69" i="8"/>
  <c r="P69" i="8"/>
  <c r="T69" i="8"/>
  <c r="X69" i="8"/>
  <c r="AB69" i="8"/>
  <c r="AF69" i="8"/>
  <c r="AJ69" i="8"/>
  <c r="AN69" i="8"/>
  <c r="E69" i="8"/>
  <c r="I69" i="8"/>
  <c r="M69" i="8"/>
  <c r="Q69" i="8"/>
  <c r="U69" i="8"/>
  <c r="Y69" i="8"/>
  <c r="AC69" i="8"/>
  <c r="AG69" i="8"/>
  <c r="AK69" i="8"/>
  <c r="AO69" i="8"/>
  <c r="F69" i="8"/>
  <c r="J69" i="8"/>
  <c r="N69" i="8"/>
  <c r="R69" i="8"/>
  <c r="V69" i="8"/>
  <c r="Z69" i="8"/>
  <c r="AD69" i="8"/>
  <c r="AH69" i="8"/>
  <c r="AL69" i="8"/>
  <c r="G65" i="7"/>
  <c r="C65" i="8"/>
  <c r="G65" i="8"/>
  <c r="K65" i="8"/>
  <c r="O65" i="8"/>
  <c r="S65" i="8"/>
  <c r="W65" i="8"/>
  <c r="AA65" i="8"/>
  <c r="AE65" i="8"/>
  <c r="AI65" i="8"/>
  <c r="AM65" i="8"/>
  <c r="D65" i="8"/>
  <c r="H65" i="8"/>
  <c r="L65" i="8"/>
  <c r="P65" i="8"/>
  <c r="T65" i="8"/>
  <c r="X65" i="8"/>
  <c r="AB65" i="8"/>
  <c r="AF65" i="8"/>
  <c r="AJ65" i="8"/>
  <c r="AN65" i="8"/>
  <c r="E65" i="8"/>
  <c r="I65" i="8"/>
  <c r="M65" i="8"/>
  <c r="Q65" i="8"/>
  <c r="U65" i="8"/>
  <c r="Y65" i="8"/>
  <c r="AC65" i="8"/>
  <c r="AG65" i="8"/>
  <c r="AK65" i="8"/>
  <c r="AO65" i="8"/>
  <c r="F65" i="8"/>
  <c r="J65" i="8"/>
  <c r="N65" i="8"/>
  <c r="R65" i="8"/>
  <c r="V65" i="8"/>
  <c r="Z65" i="8"/>
  <c r="AD65" i="8"/>
  <c r="AH65" i="8"/>
  <c r="AL65" i="8"/>
  <c r="G61" i="7"/>
  <c r="C61" i="8"/>
  <c r="G61" i="8"/>
  <c r="K61" i="8"/>
  <c r="O61" i="8"/>
  <c r="S61" i="8"/>
  <c r="W61" i="8"/>
  <c r="AA61" i="8"/>
  <c r="AE61" i="8"/>
  <c r="AI61" i="8"/>
  <c r="AM61" i="8"/>
  <c r="D61" i="8"/>
  <c r="H61" i="8"/>
  <c r="L61" i="8"/>
  <c r="P61" i="8"/>
  <c r="T61" i="8"/>
  <c r="X61" i="8"/>
  <c r="AB61" i="8"/>
  <c r="AF61" i="8"/>
  <c r="AJ61" i="8"/>
  <c r="AN61" i="8"/>
  <c r="E61" i="8"/>
  <c r="I61" i="8"/>
  <c r="M61" i="8"/>
  <c r="Q61" i="8"/>
  <c r="U61" i="8"/>
  <c r="Y61" i="8"/>
  <c r="AC61" i="8"/>
  <c r="AG61" i="8"/>
  <c r="AK61" i="8"/>
  <c r="AO61" i="8"/>
  <c r="F61" i="8"/>
  <c r="J61" i="8"/>
  <c r="N61" i="8"/>
  <c r="R61" i="8"/>
  <c r="V61" i="8"/>
  <c r="Z61" i="8"/>
  <c r="AD61" i="8"/>
  <c r="AH61" i="8"/>
  <c r="AL61" i="8"/>
  <c r="G57" i="7"/>
  <c r="C57" i="8"/>
  <c r="G57" i="8"/>
  <c r="K57" i="8"/>
  <c r="O57" i="8"/>
  <c r="S57" i="8"/>
  <c r="W57" i="8"/>
  <c r="AA57" i="8"/>
  <c r="AE57" i="8"/>
  <c r="AI57" i="8"/>
  <c r="AM57" i="8"/>
  <c r="D57" i="8"/>
  <c r="H57" i="8"/>
  <c r="L57" i="8"/>
  <c r="P57" i="8"/>
  <c r="T57" i="8"/>
  <c r="X57" i="8"/>
  <c r="AB57" i="8"/>
  <c r="AF57" i="8"/>
  <c r="AJ57" i="8"/>
  <c r="AN57" i="8"/>
  <c r="E57" i="8"/>
  <c r="I57" i="8"/>
  <c r="M57" i="8"/>
  <c r="Q57" i="8"/>
  <c r="U57" i="8"/>
  <c r="Y57" i="8"/>
  <c r="AC57" i="8"/>
  <c r="AG57" i="8"/>
  <c r="AK57" i="8"/>
  <c r="AO57" i="8"/>
  <c r="F57" i="8"/>
  <c r="J57" i="8"/>
  <c r="N57" i="8"/>
  <c r="R57" i="8"/>
  <c r="V57" i="8"/>
  <c r="Z57" i="8"/>
  <c r="AD57" i="8"/>
  <c r="AH57" i="8"/>
  <c r="AL57" i="8"/>
  <c r="G53" i="7"/>
  <c r="C53" i="8"/>
  <c r="G53" i="8"/>
  <c r="K53" i="8"/>
  <c r="O53" i="8"/>
  <c r="S53" i="8"/>
  <c r="W53" i="8"/>
  <c r="AA53" i="8"/>
  <c r="AE53" i="8"/>
  <c r="D53" i="8"/>
  <c r="H53" i="8"/>
  <c r="L53" i="8"/>
  <c r="P53" i="8"/>
  <c r="T53" i="8"/>
  <c r="X53" i="8"/>
  <c r="AB53" i="8"/>
  <c r="AF53" i="8"/>
  <c r="E53" i="8"/>
  <c r="I53" i="8"/>
  <c r="M53" i="8"/>
  <c r="Q53" i="8"/>
  <c r="U53" i="8"/>
  <c r="Y53" i="8"/>
  <c r="AC53" i="8"/>
  <c r="AG53" i="8"/>
  <c r="F53" i="8"/>
  <c r="J53" i="8"/>
  <c r="N53" i="8"/>
  <c r="R53" i="8"/>
  <c r="V53" i="8"/>
  <c r="Z53" i="8"/>
  <c r="AD53" i="8"/>
  <c r="AH53" i="8"/>
  <c r="AI53" i="8"/>
  <c r="AM53" i="8"/>
  <c r="AJ53" i="8"/>
  <c r="AN53" i="8"/>
  <c r="AK53" i="8"/>
  <c r="AO53" i="8"/>
  <c r="AL53" i="8"/>
  <c r="G49" i="7"/>
  <c r="C49" i="8"/>
  <c r="G49" i="8"/>
  <c r="K49" i="8"/>
  <c r="O49" i="8"/>
  <c r="S49" i="8"/>
  <c r="W49" i="8"/>
  <c r="AA49" i="8"/>
  <c r="AE49" i="8"/>
  <c r="AI49" i="8"/>
  <c r="AM49" i="8"/>
  <c r="D49" i="8"/>
  <c r="H49" i="8"/>
  <c r="L49" i="8"/>
  <c r="P49" i="8"/>
  <c r="T49" i="8"/>
  <c r="X49" i="8"/>
  <c r="AB49" i="8"/>
  <c r="AF49" i="8"/>
  <c r="AJ49" i="8"/>
  <c r="AN49" i="8"/>
  <c r="E49" i="8"/>
  <c r="I49" i="8"/>
  <c r="M49" i="8"/>
  <c r="Q49" i="8"/>
  <c r="U49" i="8"/>
  <c r="Y49" i="8"/>
  <c r="AC49" i="8"/>
  <c r="AG49" i="8"/>
  <c r="AK49" i="8"/>
  <c r="AO49" i="8"/>
  <c r="F49" i="8"/>
  <c r="J49" i="8"/>
  <c r="N49" i="8"/>
  <c r="R49" i="8"/>
  <c r="V49" i="8"/>
  <c r="Z49" i="8"/>
  <c r="AD49" i="8"/>
  <c r="AH49" i="8"/>
  <c r="AL49" i="8"/>
  <c r="G45" i="7"/>
  <c r="C45" i="8"/>
  <c r="G45" i="8"/>
  <c r="K45" i="8"/>
  <c r="O45" i="8"/>
  <c r="S45" i="8"/>
  <c r="W45" i="8"/>
  <c r="AA45" i="8"/>
  <c r="AE45" i="8"/>
  <c r="AI45" i="8"/>
  <c r="AM45" i="8"/>
  <c r="D45" i="8"/>
  <c r="H45" i="8"/>
  <c r="L45" i="8"/>
  <c r="P45" i="8"/>
  <c r="T45" i="8"/>
  <c r="X45" i="8"/>
  <c r="AB45" i="8"/>
  <c r="AF45" i="8"/>
  <c r="AJ45" i="8"/>
  <c r="AN45" i="8"/>
  <c r="E45" i="8"/>
  <c r="I45" i="8"/>
  <c r="M45" i="8"/>
  <c r="Q45" i="8"/>
  <c r="U45" i="8"/>
  <c r="Y45" i="8"/>
  <c r="AC45" i="8"/>
  <c r="AG45" i="8"/>
  <c r="AK45" i="8"/>
  <c r="AO45" i="8"/>
  <c r="F45" i="8"/>
  <c r="J45" i="8"/>
  <c r="N45" i="8"/>
  <c r="R45" i="8"/>
  <c r="V45" i="8"/>
  <c r="Z45" i="8"/>
  <c r="AD45" i="8"/>
  <c r="AH45" i="8"/>
  <c r="AL45" i="8"/>
  <c r="G41" i="7"/>
  <c r="C41" i="8"/>
  <c r="G41" i="8"/>
  <c r="K41" i="8"/>
  <c r="O41" i="8"/>
  <c r="S41" i="8"/>
  <c r="W41" i="8"/>
  <c r="AA41" i="8"/>
  <c r="AE41" i="8"/>
  <c r="AI41" i="8"/>
  <c r="AM41" i="8"/>
  <c r="D41" i="8"/>
  <c r="H41" i="8"/>
  <c r="L41" i="8"/>
  <c r="P41" i="8"/>
  <c r="T41" i="8"/>
  <c r="X41" i="8"/>
  <c r="AB41" i="8"/>
  <c r="AF41" i="8"/>
  <c r="AJ41" i="8"/>
  <c r="AN41" i="8"/>
  <c r="E41" i="8"/>
  <c r="I41" i="8"/>
  <c r="M41" i="8"/>
  <c r="Q41" i="8"/>
  <c r="U41" i="8"/>
  <c r="Y41" i="8"/>
  <c r="AC41" i="8"/>
  <c r="AG41" i="8"/>
  <c r="AK41" i="8"/>
  <c r="AO41" i="8"/>
  <c r="F41" i="8"/>
  <c r="J41" i="8"/>
  <c r="N41" i="8"/>
  <c r="R41" i="8"/>
  <c r="V41" i="8"/>
  <c r="Z41" i="8"/>
  <c r="AD41" i="8"/>
  <c r="AH41" i="8"/>
  <c r="AL41" i="8"/>
  <c r="G37" i="7"/>
  <c r="G34" i="7"/>
  <c r="F34" i="8"/>
  <c r="J34" i="8"/>
  <c r="N34" i="8"/>
  <c r="R34" i="8"/>
  <c r="V34" i="8"/>
  <c r="Z34" i="8"/>
  <c r="AD34" i="8"/>
  <c r="AH34" i="8"/>
  <c r="AL34" i="8"/>
  <c r="C34" i="8"/>
  <c r="G34" i="8"/>
  <c r="K34" i="8"/>
  <c r="O34" i="8"/>
  <c r="S34" i="8"/>
  <c r="W34" i="8"/>
  <c r="AA34" i="8"/>
  <c r="AE34" i="8"/>
  <c r="AI34" i="8"/>
  <c r="AM34" i="8"/>
  <c r="D34" i="8"/>
  <c r="H34" i="8"/>
  <c r="L34" i="8"/>
  <c r="P34" i="8"/>
  <c r="T34" i="8"/>
  <c r="X34" i="8"/>
  <c r="AB34" i="8"/>
  <c r="AF34" i="8"/>
  <c r="AJ34" i="8"/>
  <c r="AN34" i="8"/>
  <c r="E34" i="8"/>
  <c r="I34" i="8"/>
  <c r="M34" i="8"/>
  <c r="Q34" i="8"/>
  <c r="U34" i="8"/>
  <c r="Y34" i="8"/>
  <c r="AC34" i="8"/>
  <c r="AG34" i="8"/>
  <c r="AK34" i="8"/>
  <c r="AO34" i="8"/>
  <c r="G30" i="7"/>
  <c r="F30" i="8"/>
  <c r="J30" i="8"/>
  <c r="N30" i="8"/>
  <c r="R30" i="8"/>
  <c r="V30" i="8"/>
  <c r="Z30" i="8"/>
  <c r="AD30" i="8"/>
  <c r="AH30" i="8"/>
  <c r="AL30" i="8"/>
  <c r="C30" i="8"/>
  <c r="G30" i="8"/>
  <c r="K30" i="8"/>
  <c r="O30" i="8"/>
  <c r="S30" i="8"/>
  <c r="W30" i="8"/>
  <c r="AA30" i="8"/>
  <c r="AE30" i="8"/>
  <c r="AI30" i="8"/>
  <c r="AM30" i="8"/>
  <c r="D30" i="8"/>
  <c r="H30" i="8"/>
  <c r="L30" i="8"/>
  <c r="P30" i="8"/>
  <c r="T30" i="8"/>
  <c r="X30" i="8"/>
  <c r="AB30" i="8"/>
  <c r="AF30" i="8"/>
  <c r="AJ30" i="8"/>
  <c r="AN30" i="8"/>
  <c r="E30" i="8"/>
  <c r="I30" i="8"/>
  <c r="M30" i="8"/>
  <c r="Q30" i="8"/>
  <c r="U30" i="8"/>
  <c r="Y30" i="8"/>
  <c r="AC30" i="8"/>
  <c r="AG30" i="8"/>
  <c r="AK30" i="8"/>
  <c r="AO30" i="8"/>
  <c r="G26" i="7"/>
  <c r="D26" i="8"/>
  <c r="H26" i="8"/>
  <c r="L26" i="8"/>
  <c r="P26" i="8"/>
  <c r="T26" i="8"/>
  <c r="X26" i="8"/>
  <c r="AB26" i="8"/>
  <c r="AF26" i="8"/>
  <c r="AJ26" i="8"/>
  <c r="AN26" i="8"/>
  <c r="E26" i="8"/>
  <c r="I26" i="8"/>
  <c r="M26" i="8"/>
  <c r="Q26" i="8"/>
  <c r="U26" i="8"/>
  <c r="Y26" i="8"/>
  <c r="AC26" i="8"/>
  <c r="AG26" i="8"/>
  <c r="AK26" i="8"/>
  <c r="AO26" i="8"/>
  <c r="F26" i="8"/>
  <c r="J26" i="8"/>
  <c r="N26" i="8"/>
  <c r="R26" i="8"/>
  <c r="V26" i="8"/>
  <c r="Z26" i="8"/>
  <c r="AD26" i="8"/>
  <c r="AH26" i="8"/>
  <c r="AL26" i="8"/>
  <c r="C26" i="8"/>
  <c r="G26" i="8"/>
  <c r="K26" i="8"/>
  <c r="O26" i="8"/>
  <c r="S26" i="8"/>
  <c r="W26" i="8"/>
  <c r="AA26" i="8"/>
  <c r="AE26" i="8"/>
  <c r="AI26" i="8"/>
  <c r="AM26" i="8"/>
  <c r="G22" i="7"/>
  <c r="D22" i="8"/>
  <c r="H22" i="8"/>
  <c r="L22" i="8"/>
  <c r="P22" i="8"/>
  <c r="T22" i="8"/>
  <c r="X22" i="8"/>
  <c r="AB22" i="8"/>
  <c r="AF22" i="8"/>
  <c r="AJ22" i="8"/>
  <c r="AN22" i="8"/>
  <c r="E22" i="8"/>
  <c r="I22" i="8"/>
  <c r="M22" i="8"/>
  <c r="Q22" i="8"/>
  <c r="U22" i="8"/>
  <c r="Y22" i="8"/>
  <c r="AC22" i="8"/>
  <c r="AG22" i="8"/>
  <c r="AK22" i="8"/>
  <c r="AO22" i="8"/>
  <c r="F22" i="8"/>
  <c r="J22" i="8"/>
  <c r="N22" i="8"/>
  <c r="R22" i="8"/>
  <c r="V22" i="8"/>
  <c r="Z22" i="8"/>
  <c r="AD22" i="8"/>
  <c r="AH22" i="8"/>
  <c r="AL22" i="8"/>
  <c r="C22" i="8"/>
  <c r="G22" i="8"/>
  <c r="K22" i="8"/>
  <c r="O22" i="8"/>
  <c r="S22" i="8"/>
  <c r="W22" i="8"/>
  <c r="AA22" i="8"/>
  <c r="AE22" i="8"/>
  <c r="AI22" i="8"/>
  <c r="AM22" i="8"/>
  <c r="G18" i="7"/>
  <c r="C18" i="8"/>
  <c r="G18" i="8"/>
  <c r="K18" i="8"/>
  <c r="O18" i="8"/>
  <c r="S18" i="8"/>
  <c r="W18" i="8"/>
  <c r="AA18" i="8"/>
  <c r="AE18" i="8"/>
  <c r="AI18" i="8"/>
  <c r="AM18" i="8"/>
  <c r="D18" i="8"/>
  <c r="H18" i="8"/>
  <c r="L18" i="8"/>
  <c r="P18" i="8"/>
  <c r="T18" i="8"/>
  <c r="X18" i="8"/>
  <c r="AB18" i="8"/>
  <c r="AF18" i="8"/>
  <c r="AJ18" i="8"/>
  <c r="AN18" i="8"/>
  <c r="E18" i="8"/>
  <c r="I18" i="8"/>
  <c r="M18" i="8"/>
  <c r="Q18" i="8"/>
  <c r="U18" i="8"/>
  <c r="Y18" i="8"/>
  <c r="AC18" i="8"/>
  <c r="AG18" i="8"/>
  <c r="AK18" i="8"/>
  <c r="AO18" i="8"/>
  <c r="F18" i="8"/>
  <c r="J18" i="8"/>
  <c r="N18" i="8"/>
  <c r="R18" i="8"/>
  <c r="V18" i="8"/>
  <c r="Z18" i="8"/>
  <c r="AD18" i="8"/>
  <c r="AH18" i="8"/>
  <c r="AL18" i="8"/>
  <c r="G14" i="7"/>
  <c r="C14" i="8"/>
  <c r="G14" i="8"/>
  <c r="K14" i="8"/>
  <c r="O14" i="8"/>
  <c r="S14" i="8"/>
  <c r="W14" i="8"/>
  <c r="AA14" i="8"/>
  <c r="AE14" i="8"/>
  <c r="AI14" i="8"/>
  <c r="AM14" i="8"/>
  <c r="D14" i="8"/>
  <c r="H14" i="8"/>
  <c r="L14" i="8"/>
  <c r="P14" i="8"/>
  <c r="T14" i="8"/>
  <c r="X14" i="8"/>
  <c r="AB14" i="8"/>
  <c r="AF14" i="8"/>
  <c r="AJ14" i="8"/>
  <c r="AN14" i="8"/>
  <c r="E14" i="8"/>
  <c r="I14" i="8"/>
  <c r="M14" i="8"/>
  <c r="Q14" i="8"/>
  <c r="U14" i="8"/>
  <c r="Y14" i="8"/>
  <c r="AC14" i="8"/>
  <c r="AG14" i="8"/>
  <c r="AK14" i="8"/>
  <c r="AO14" i="8"/>
  <c r="F14" i="8"/>
  <c r="J14" i="8"/>
  <c r="N14" i="8"/>
  <c r="R14" i="8"/>
  <c r="V14" i="8"/>
  <c r="Z14" i="8"/>
  <c r="AD14" i="8"/>
  <c r="AH14" i="8"/>
  <c r="AL14" i="8"/>
  <c r="G10" i="7"/>
  <c r="F10" i="8"/>
  <c r="C10" i="8"/>
  <c r="G10" i="8"/>
  <c r="K10" i="8"/>
  <c r="O10" i="8"/>
  <c r="S10" i="8"/>
  <c r="W10" i="8"/>
  <c r="D10" i="8"/>
  <c r="H10" i="8"/>
  <c r="L10" i="8"/>
  <c r="P10" i="8"/>
  <c r="T10" i="8"/>
  <c r="X10" i="8"/>
  <c r="AB10" i="8"/>
  <c r="E10" i="8"/>
  <c r="I10" i="8"/>
  <c r="M10" i="8"/>
  <c r="Q10" i="8"/>
  <c r="U10" i="8"/>
  <c r="Y10" i="8"/>
  <c r="AC10" i="8"/>
  <c r="J10" i="8"/>
  <c r="Z10" i="8"/>
  <c r="AF10" i="8"/>
  <c r="AJ10" i="8"/>
  <c r="AN10" i="8"/>
  <c r="N10" i="8"/>
  <c r="AA10" i="8"/>
  <c r="AG10" i="8"/>
  <c r="AK10" i="8"/>
  <c r="AO10" i="8"/>
  <c r="R10" i="8"/>
  <c r="AD10" i="8"/>
  <c r="AH10" i="8"/>
  <c r="AL10" i="8"/>
  <c r="V10" i="8"/>
  <c r="AE10" i="8"/>
  <c r="AI10" i="8"/>
  <c r="AM10" i="8"/>
  <c r="G6" i="7"/>
  <c r="F6" i="8"/>
  <c r="J6" i="8"/>
  <c r="N6" i="8"/>
  <c r="R6" i="8"/>
  <c r="V6" i="8"/>
  <c r="Z6" i="8"/>
  <c r="AD6" i="8"/>
  <c r="AH6" i="8"/>
  <c r="AL6" i="8"/>
  <c r="C6" i="8"/>
  <c r="G6" i="8"/>
  <c r="K6" i="8"/>
  <c r="O6" i="8"/>
  <c r="S6" i="8"/>
  <c r="W6" i="8"/>
  <c r="AA6" i="8"/>
  <c r="AE6" i="8"/>
  <c r="AI6" i="8"/>
  <c r="AM6" i="8"/>
  <c r="D6" i="8"/>
  <c r="H6" i="8"/>
  <c r="L6" i="8"/>
  <c r="P6" i="8"/>
  <c r="T6" i="8"/>
  <c r="X6" i="8"/>
  <c r="AB6" i="8"/>
  <c r="AF6" i="8"/>
  <c r="AJ6" i="8"/>
  <c r="AN6" i="8"/>
  <c r="E6" i="8"/>
  <c r="I6" i="8"/>
  <c r="M6" i="8"/>
  <c r="Q6" i="8"/>
  <c r="U6" i="8"/>
  <c r="Y6" i="8"/>
  <c r="AC6" i="8"/>
  <c r="AG6" i="8"/>
  <c r="AK6" i="8"/>
  <c r="AO6" i="8"/>
  <c r="B3" i="8"/>
  <c r="B102" i="8"/>
  <c r="B98" i="8"/>
  <c r="B94" i="8"/>
  <c r="B90" i="8"/>
  <c r="B86" i="8"/>
  <c r="B82" i="8"/>
  <c r="B78" i="8"/>
  <c r="B74" i="8"/>
  <c r="B70" i="8"/>
  <c r="B66" i="8"/>
  <c r="B62" i="8"/>
  <c r="B58" i="8"/>
  <c r="B54" i="8"/>
  <c r="B50" i="8"/>
  <c r="B46" i="8"/>
  <c r="B42" i="8"/>
  <c r="B38" i="8"/>
  <c r="B34" i="8"/>
  <c r="B30" i="8"/>
  <c r="B26" i="8"/>
  <c r="B22" i="8"/>
  <c r="B18" i="8"/>
  <c r="B14" i="8"/>
  <c r="B9" i="8"/>
  <c r="B5" i="8"/>
  <c r="AM105" i="8"/>
  <c r="AI105" i="8"/>
  <c r="AE105" i="8"/>
  <c r="AA105" i="8"/>
  <c r="V105" i="8"/>
  <c r="N105" i="8"/>
  <c r="N11" i="8"/>
  <c r="AK11" i="8"/>
  <c r="Y11" i="8"/>
  <c r="M11" i="8"/>
  <c r="AL11" i="8"/>
  <c r="Z11" i="8"/>
  <c r="AJ11" i="8"/>
  <c r="X11" i="8"/>
  <c r="L11" i="8"/>
  <c r="K11" i="8"/>
  <c r="W11" i="8"/>
  <c r="AH11" i="8"/>
  <c r="V11" i="8"/>
  <c r="J11" i="8"/>
  <c r="AI11" i="8"/>
  <c r="AG11" i="8"/>
  <c r="U11" i="8"/>
  <c r="I11" i="8"/>
  <c r="AF11" i="8"/>
  <c r="T11" i="8"/>
  <c r="H11" i="8"/>
  <c r="B11" i="8"/>
  <c r="AE11" i="8"/>
  <c r="S11" i="8"/>
  <c r="G11" i="8"/>
  <c r="AD11" i="8"/>
  <c r="R11" i="8"/>
  <c r="F11" i="8"/>
  <c r="AO11" i="8"/>
  <c r="AC11" i="8"/>
  <c r="Q11" i="8"/>
  <c r="E11" i="8"/>
  <c r="AN11" i="8"/>
  <c r="AB11" i="8"/>
  <c r="P11" i="8"/>
  <c r="D11" i="8"/>
  <c r="AM11" i="8"/>
  <c r="AA11" i="8"/>
  <c r="O11" i="8"/>
  <c r="C11" i="8"/>
  <c r="D3" i="3"/>
  <c r="D32" i="3" s="1"/>
  <c r="C25" i="3"/>
  <c r="C27" i="3"/>
  <c r="C7" i="3"/>
  <c r="C28" i="3"/>
  <c r="C29" i="3"/>
  <c r="C30" i="3"/>
  <c r="C45" i="4" s="1"/>
  <c r="C16" i="3"/>
  <c r="C31" i="3"/>
  <c r="C17" i="3"/>
  <c r="C33" i="3"/>
  <c r="C18" i="3"/>
  <c r="C42" i="3" s="1"/>
  <c r="C24" i="3"/>
  <c r="C19" i="3"/>
  <c r="C15" i="3"/>
  <c r="C5" i="3" s="1"/>
  <c r="C26" i="3"/>
  <c r="C48" i="3"/>
  <c r="AK14" i="4"/>
  <c r="AK15" i="4" s="1"/>
  <c r="Y14" i="4"/>
  <c r="Y15" i="4" s="1"/>
  <c r="M14" i="4"/>
  <c r="M15" i="4" s="1"/>
  <c r="AG9" i="4"/>
  <c r="U9" i="4"/>
  <c r="I9" i="4"/>
  <c r="I2" i="7"/>
  <c r="B2" i="8" s="1"/>
  <c r="V2" i="7"/>
  <c r="O2" i="8" s="1"/>
  <c r="J2" i="7"/>
  <c r="C2" i="8" s="1"/>
  <c r="AI14" i="4"/>
  <c r="AI15" i="4" s="1"/>
  <c r="W14" i="4"/>
  <c r="W15" i="4" s="1"/>
  <c r="K14" i="4"/>
  <c r="K15" i="4" s="1"/>
  <c r="AE9" i="4"/>
  <c r="S9" i="4"/>
  <c r="G9" i="4"/>
  <c r="T2" i="7"/>
  <c r="M2" i="8" s="1"/>
  <c r="AE2" i="7"/>
  <c r="X2" i="8" s="1"/>
  <c r="S2" i="7"/>
  <c r="L2" i="8" s="1"/>
  <c r="AG14" i="4"/>
  <c r="AG15" i="4" s="1"/>
  <c r="U14" i="4"/>
  <c r="U15" i="4" s="1"/>
  <c r="I14" i="4"/>
  <c r="I15" i="4" s="1"/>
  <c r="AO9" i="4"/>
  <c r="AC9" i="4"/>
  <c r="Q9" i="4"/>
  <c r="E9" i="4"/>
  <c r="AD2" i="7"/>
  <c r="W2" i="8" s="1"/>
  <c r="R2" i="7"/>
  <c r="K2" i="8" s="1"/>
  <c r="C14" i="4"/>
  <c r="C15" i="4" s="1"/>
  <c r="AF14" i="4"/>
  <c r="AF15" i="4" s="1"/>
  <c r="T14" i="4"/>
  <c r="T15" i="4" s="1"/>
  <c r="H14" i="4"/>
  <c r="H15" i="4" s="1"/>
  <c r="AN9" i="4"/>
  <c r="AB9" i="4"/>
  <c r="P9" i="4"/>
  <c r="D9" i="4"/>
  <c r="AC2" i="7"/>
  <c r="V2" i="8" s="1"/>
  <c r="Q2" i="7"/>
  <c r="J2" i="8" s="1"/>
  <c r="AE14" i="4"/>
  <c r="AE15" i="4" s="1"/>
  <c r="S14" i="4"/>
  <c r="S15" i="4" s="1"/>
  <c r="G14" i="4"/>
  <c r="G15" i="4" s="1"/>
  <c r="AM9" i="4"/>
  <c r="AA9" i="4"/>
  <c r="O9" i="4"/>
  <c r="AB2" i="7"/>
  <c r="U2" i="8" s="1"/>
  <c r="P2" i="7"/>
  <c r="I2" i="8" s="1"/>
  <c r="AD14" i="4"/>
  <c r="AD15" i="4" s="1"/>
  <c r="R14" i="4"/>
  <c r="R15" i="4" s="1"/>
  <c r="F14" i="4"/>
  <c r="F15" i="4" s="1"/>
  <c r="AL9" i="4"/>
  <c r="Z9" i="4"/>
  <c r="N9" i="4"/>
  <c r="AA2" i="7"/>
  <c r="T2" i="8" s="1"/>
  <c r="O2" i="7"/>
  <c r="H2" i="8" s="1"/>
  <c r="AO14" i="4"/>
  <c r="AO15" i="4" s="1"/>
  <c r="AC14" i="4"/>
  <c r="AC15" i="4" s="1"/>
  <c r="Q14" i="4"/>
  <c r="Q15" i="4" s="1"/>
  <c r="E14" i="4"/>
  <c r="E15" i="4" s="1"/>
  <c r="AK9" i="4"/>
  <c r="Y9" i="4"/>
  <c r="M9" i="4"/>
  <c r="Z2" i="7"/>
  <c r="S2" i="8" s="1"/>
  <c r="N2" i="7"/>
  <c r="G2" i="8" s="1"/>
  <c r="AN14" i="4"/>
  <c r="AN15" i="4" s="1"/>
  <c r="AB14" i="4"/>
  <c r="AB15" i="4" s="1"/>
  <c r="P14" i="4"/>
  <c r="P15" i="4" s="1"/>
  <c r="D14" i="4"/>
  <c r="D15" i="4" s="1"/>
  <c r="AJ9" i="4"/>
  <c r="X9" i="4"/>
  <c r="L9" i="4"/>
  <c r="Y2" i="7"/>
  <c r="R2" i="8" s="1"/>
  <c r="M2" i="7"/>
  <c r="F2" i="8" s="1"/>
  <c r="AM14" i="4"/>
  <c r="AM15" i="4" s="1"/>
  <c r="AA14" i="4"/>
  <c r="AA15" i="4" s="1"/>
  <c r="O14" i="4"/>
  <c r="O15" i="4" s="1"/>
  <c r="AI9" i="4"/>
  <c r="W9" i="4"/>
  <c r="K9" i="4"/>
  <c r="X2" i="7"/>
  <c r="Q2" i="8" s="1"/>
  <c r="L2" i="7"/>
  <c r="E2" i="8" s="1"/>
  <c r="AL14" i="4"/>
  <c r="AL15" i="4" s="1"/>
  <c r="Z14" i="4"/>
  <c r="Z15" i="4" s="1"/>
  <c r="N14" i="4"/>
  <c r="N15" i="4" s="1"/>
  <c r="AH9" i="4"/>
  <c r="V9" i="4"/>
  <c r="J9" i="4"/>
  <c r="W2" i="7"/>
  <c r="P2" i="8" s="1"/>
  <c r="K2" i="7"/>
  <c r="D2" i="8" s="1"/>
  <c r="G3" i="7"/>
  <c r="C9" i="4"/>
  <c r="Z3" i="2"/>
  <c r="AF2" i="7" s="1"/>
  <c r="Y2" i="8" s="1"/>
  <c r="C1" i="4"/>
  <c r="P2" i="2"/>
  <c r="O2" i="2"/>
  <c r="N2" i="2"/>
  <c r="C2" i="2"/>
  <c r="D2" i="2"/>
  <c r="X2" i="2"/>
  <c r="L2" i="2"/>
  <c r="W2" i="2"/>
  <c r="K2" i="2"/>
  <c r="U2" i="2"/>
  <c r="I2" i="2"/>
  <c r="M2" i="2"/>
  <c r="J2" i="2"/>
  <c r="T2" i="2"/>
  <c r="H2" i="2"/>
  <c r="V2" i="2"/>
  <c r="S2" i="2"/>
  <c r="G2" i="2"/>
  <c r="R2" i="2"/>
  <c r="F2" i="2"/>
  <c r="Q2" i="2"/>
  <c r="E2" i="2"/>
  <c r="B22" i="1"/>
  <c r="B28" i="1" s="1"/>
  <c r="B37" i="1" s="1"/>
  <c r="C32" i="4" l="1"/>
  <c r="D46" i="3"/>
  <c r="D2" i="3"/>
  <c r="D1" i="4"/>
  <c r="C43" i="3"/>
  <c r="AQ10" i="4"/>
  <c r="AQ18" i="4" s="1"/>
  <c r="AQ24" i="4" s="1"/>
  <c r="D48" i="3"/>
  <c r="E3" i="3"/>
  <c r="B1" i="8"/>
  <c r="C29" i="2" s="1"/>
  <c r="AD1" i="8"/>
  <c r="AE29" i="2" s="1"/>
  <c r="N1" i="8"/>
  <c r="O29" i="2" s="1"/>
  <c r="AK1" i="8"/>
  <c r="AL29" i="2" s="1"/>
  <c r="U1" i="8"/>
  <c r="V29" i="2" s="1"/>
  <c r="E1" i="8"/>
  <c r="F29" i="2" s="1"/>
  <c r="AB1" i="8"/>
  <c r="AC29" i="2" s="1"/>
  <c r="L1" i="8"/>
  <c r="M29" i="2" s="1"/>
  <c r="AI1" i="8"/>
  <c r="AJ29" i="2" s="1"/>
  <c r="S1" i="8"/>
  <c r="T29" i="2" s="1"/>
  <c r="C1" i="8"/>
  <c r="D29" i="2" s="1"/>
  <c r="Z1" i="8"/>
  <c r="AA29" i="2" s="1"/>
  <c r="J1" i="8"/>
  <c r="K29" i="2" s="1"/>
  <c r="AG1" i="8"/>
  <c r="AH29" i="2" s="1"/>
  <c r="Q1" i="8"/>
  <c r="R29" i="2" s="1"/>
  <c r="AN1" i="8"/>
  <c r="X1" i="8"/>
  <c r="Y29" i="2" s="1"/>
  <c r="H1" i="8"/>
  <c r="I29" i="2" s="1"/>
  <c r="AE1" i="8"/>
  <c r="AF29" i="2" s="1"/>
  <c r="O1" i="8"/>
  <c r="P29" i="2" s="1"/>
  <c r="AL1" i="8"/>
  <c r="V1" i="8"/>
  <c r="W29" i="2" s="1"/>
  <c r="F1" i="8"/>
  <c r="G29" i="2" s="1"/>
  <c r="AC1" i="8"/>
  <c r="AD29" i="2" s="1"/>
  <c r="M1" i="8"/>
  <c r="N29" i="2" s="1"/>
  <c r="AJ1" i="8"/>
  <c r="AK29" i="2" s="1"/>
  <c r="T1" i="8"/>
  <c r="U29" i="2" s="1"/>
  <c r="D1" i="8"/>
  <c r="E29" i="2" s="1"/>
  <c r="AA1" i="8"/>
  <c r="AB29" i="2" s="1"/>
  <c r="K1" i="8"/>
  <c r="L29" i="2" s="1"/>
  <c r="AH1" i="8"/>
  <c r="AI29" i="2" s="1"/>
  <c r="R1" i="8"/>
  <c r="S29" i="2" s="1"/>
  <c r="AO1" i="8"/>
  <c r="Y1" i="8"/>
  <c r="Z29" i="2" s="1"/>
  <c r="I1" i="8"/>
  <c r="J29" i="2" s="1"/>
  <c r="AF1" i="8"/>
  <c r="AG29" i="2" s="1"/>
  <c r="P1" i="8"/>
  <c r="Q29" i="2" s="1"/>
  <c r="AM1" i="8"/>
  <c r="W1" i="8"/>
  <c r="X29" i="2" s="1"/>
  <c r="G1" i="8"/>
  <c r="H29" i="2" s="1"/>
  <c r="C44" i="3"/>
  <c r="D10" i="3"/>
  <c r="C38" i="4"/>
  <c r="C39" i="4" s="1"/>
  <c r="C33" i="4"/>
  <c r="C20" i="3"/>
  <c r="C34" i="3"/>
  <c r="D24" i="3"/>
  <c r="D27" i="3"/>
  <c r="D30" i="3"/>
  <c r="D45" i="4" s="1"/>
  <c r="D25" i="3"/>
  <c r="D28" i="3"/>
  <c r="D31" i="3"/>
  <c r="D6" i="3"/>
  <c r="D17" i="3"/>
  <c r="D26" i="3"/>
  <c r="D29" i="3"/>
  <c r="D33" i="3"/>
  <c r="D15" i="3"/>
  <c r="D18" i="3"/>
  <c r="D7" i="3"/>
  <c r="D19" i="3"/>
  <c r="D16" i="3"/>
  <c r="B13" i="1"/>
  <c r="D30" i="6"/>
  <c r="AA3" i="2"/>
  <c r="AG2" i="7" s="1"/>
  <c r="Z2" i="8" s="1"/>
  <c r="Z2" i="2"/>
  <c r="C22" i="1"/>
  <c r="C28" i="1" s="1"/>
  <c r="C37" i="1" s="1"/>
  <c r="E16" i="3" l="1"/>
  <c r="E32" i="3"/>
  <c r="C38" i="3"/>
  <c r="C39" i="3" s="1"/>
  <c r="F3" i="3"/>
  <c r="E7" i="3"/>
  <c r="E29" i="3"/>
  <c r="D12" i="3"/>
  <c r="D44" i="3" s="1"/>
  <c r="C47" i="3"/>
  <c r="C44" i="4"/>
  <c r="C46" i="4" s="1"/>
  <c r="D11" i="3"/>
  <c r="D43" i="3" s="1"/>
  <c r="E46" i="3"/>
  <c r="E2" i="3"/>
  <c r="E28" i="3"/>
  <c r="C31" i="4"/>
  <c r="E1" i="4"/>
  <c r="E18" i="3"/>
  <c r="E26" i="3"/>
  <c r="E25" i="3"/>
  <c r="E30" i="3"/>
  <c r="E45" i="4" s="1"/>
  <c r="E15" i="3"/>
  <c r="E17" i="3"/>
  <c r="E6" i="3"/>
  <c r="E27" i="3"/>
  <c r="E48" i="3"/>
  <c r="E33" i="3"/>
  <c r="E31" i="3"/>
  <c r="E19" i="3"/>
  <c r="E24" i="3"/>
  <c r="C49" i="3"/>
  <c r="D30" i="2"/>
  <c r="H30" i="2"/>
  <c r="L30" i="2"/>
  <c r="P30" i="2"/>
  <c r="T30" i="2"/>
  <c r="X30" i="2"/>
  <c r="AB30" i="2"/>
  <c r="AF30" i="2"/>
  <c r="AJ30" i="2"/>
  <c r="E30" i="2"/>
  <c r="I30" i="2"/>
  <c r="M30" i="2"/>
  <c r="Q30" i="2"/>
  <c r="U30" i="2"/>
  <c r="Y30" i="2"/>
  <c r="AC30" i="2"/>
  <c r="AG30" i="2"/>
  <c r="AK30" i="2"/>
  <c r="F30" i="2"/>
  <c r="J30" i="2"/>
  <c r="N30" i="2"/>
  <c r="R30" i="2"/>
  <c r="V30" i="2"/>
  <c r="Z30" i="2"/>
  <c r="AD30" i="2"/>
  <c r="AH30" i="2"/>
  <c r="AL30" i="2"/>
  <c r="G30" i="2"/>
  <c r="K30" i="2"/>
  <c r="O30" i="2"/>
  <c r="S30" i="2"/>
  <c r="W30" i="2"/>
  <c r="AA30" i="2"/>
  <c r="AE30" i="2"/>
  <c r="AI30" i="2"/>
  <c r="C30" i="2"/>
  <c r="D5" i="3"/>
  <c r="D44" i="4" s="1"/>
  <c r="D46" i="4" s="1"/>
  <c r="C37" i="4"/>
  <c r="C40" i="4" s="1"/>
  <c r="D34" i="3"/>
  <c r="D20" i="3"/>
  <c r="F7" i="3"/>
  <c r="F24" i="3"/>
  <c r="F30" i="3"/>
  <c r="F45" i="4" s="1"/>
  <c r="F19" i="3"/>
  <c r="F25" i="3"/>
  <c r="F28" i="3"/>
  <c r="F17" i="3"/>
  <c r="F26" i="3"/>
  <c r="F29" i="3"/>
  <c r="D42" i="3"/>
  <c r="G3" i="3"/>
  <c r="G32" i="3" s="1"/>
  <c r="F48" i="3"/>
  <c r="AB3" i="2"/>
  <c r="AH2" i="7" s="1"/>
  <c r="AA2" i="8" s="1"/>
  <c r="AA2" i="2"/>
  <c r="D22" i="1"/>
  <c r="D28" i="1" s="1"/>
  <c r="D37" i="1" s="1"/>
  <c r="F2" i="3" l="1"/>
  <c r="F32" i="3"/>
  <c r="F18" i="3"/>
  <c r="F6" i="3"/>
  <c r="F16" i="3"/>
  <c r="D47" i="3"/>
  <c r="F33" i="3"/>
  <c r="F27" i="3"/>
  <c r="F15" i="3"/>
  <c r="F1" i="4"/>
  <c r="F31" i="3"/>
  <c r="F46" i="3"/>
  <c r="G46" i="3"/>
  <c r="G2" i="3"/>
  <c r="E5" i="3"/>
  <c r="E44" i="4" s="1"/>
  <c r="E46" i="4" s="1"/>
  <c r="E34" i="3"/>
  <c r="E20" i="3"/>
  <c r="D38" i="3"/>
  <c r="D9" i="3"/>
  <c r="C30" i="4"/>
  <c r="C34" i="4" s="1"/>
  <c r="G15" i="3"/>
  <c r="G18" i="3"/>
  <c r="G24" i="3"/>
  <c r="G27" i="3"/>
  <c r="G30" i="3"/>
  <c r="G45" i="4" s="1"/>
  <c r="G16" i="3"/>
  <c r="G19" i="3"/>
  <c r="G25" i="3"/>
  <c r="G28" i="3"/>
  <c r="G31" i="3"/>
  <c r="G6" i="3"/>
  <c r="G17" i="3"/>
  <c r="G33" i="3"/>
  <c r="G26" i="3"/>
  <c r="G29" i="3"/>
  <c r="G7" i="3"/>
  <c r="E11" i="3"/>
  <c r="E43" i="3" s="1"/>
  <c r="E47" i="3" s="1"/>
  <c r="D31" i="4"/>
  <c r="E12" i="3"/>
  <c r="E44" i="3" s="1"/>
  <c r="D37" i="4"/>
  <c r="D49" i="3"/>
  <c r="E10" i="3"/>
  <c r="E42" i="3" s="1"/>
  <c r="D33" i="4"/>
  <c r="D38" i="4"/>
  <c r="D39" i="4" s="1"/>
  <c r="H3" i="3"/>
  <c r="H32" i="3" s="1"/>
  <c r="G48" i="3"/>
  <c r="G1" i="4"/>
  <c r="AC3" i="2"/>
  <c r="AI2" i="7" s="1"/>
  <c r="AB2" i="8" s="1"/>
  <c r="AB2" i="2"/>
  <c r="E22" i="1"/>
  <c r="E28" i="1" s="1"/>
  <c r="E37" i="1" s="1"/>
  <c r="F5" i="3" l="1"/>
  <c r="F44" i="4" s="1"/>
  <c r="F46" i="4" s="1"/>
  <c r="F20" i="3"/>
  <c r="F34" i="3"/>
  <c r="E38" i="3"/>
  <c r="H46" i="3"/>
  <c r="H2" i="3"/>
  <c r="D40" i="4"/>
  <c r="C42" i="4"/>
  <c r="C48" i="4" s="1"/>
  <c r="G5" i="3"/>
  <c r="G44" i="4" s="1"/>
  <c r="G46" i="4" s="1"/>
  <c r="D39" i="3"/>
  <c r="E9" i="3" s="1"/>
  <c r="F11" i="3"/>
  <c r="F43" i="3" s="1"/>
  <c r="F47" i="3" s="1"/>
  <c r="E31" i="4"/>
  <c r="G34" i="3"/>
  <c r="G20" i="3"/>
  <c r="F10" i="3"/>
  <c r="F42" i="3" s="1"/>
  <c r="E33" i="4"/>
  <c r="E38" i="4"/>
  <c r="E39" i="4" s="1"/>
  <c r="H26" i="3"/>
  <c r="H29" i="3"/>
  <c r="H33" i="3"/>
  <c r="H7" i="3"/>
  <c r="H24" i="3"/>
  <c r="H27" i="3"/>
  <c r="H30" i="3"/>
  <c r="H45" i="4" s="1"/>
  <c r="H16" i="3"/>
  <c r="H19" i="3"/>
  <c r="H6" i="3"/>
  <c r="H25" i="3"/>
  <c r="H28" i="3"/>
  <c r="H31" i="3"/>
  <c r="H17" i="3"/>
  <c r="H15" i="3"/>
  <c r="H18" i="3"/>
  <c r="F12" i="3"/>
  <c r="F44" i="3" s="1"/>
  <c r="E37" i="4"/>
  <c r="E49" i="3"/>
  <c r="I3" i="3"/>
  <c r="I32" i="3" s="1"/>
  <c r="H48" i="3"/>
  <c r="H1" i="4"/>
  <c r="AD3" i="2"/>
  <c r="AJ2" i="7" s="1"/>
  <c r="AC2" i="8" s="1"/>
  <c r="AC2" i="2"/>
  <c r="F22" i="1"/>
  <c r="F28" i="1" s="1"/>
  <c r="F37" i="1" s="1"/>
  <c r="F38" i="3" l="1"/>
  <c r="E40" i="4"/>
  <c r="E39" i="3"/>
  <c r="F9" i="3" s="1"/>
  <c r="I46" i="3"/>
  <c r="I2" i="3"/>
  <c r="D30" i="4"/>
  <c r="D34" i="4" s="1"/>
  <c r="H5" i="3"/>
  <c r="H44" i="4" s="1"/>
  <c r="H46" i="4" s="1"/>
  <c r="I26" i="3"/>
  <c r="I29" i="3"/>
  <c r="I33" i="3"/>
  <c r="I15" i="3"/>
  <c r="I18" i="3"/>
  <c r="I7" i="3"/>
  <c r="I30" i="3"/>
  <c r="I45" i="4" s="1"/>
  <c r="I24" i="3"/>
  <c r="I27" i="3"/>
  <c r="I16" i="3"/>
  <c r="I19" i="3"/>
  <c r="I25" i="3"/>
  <c r="I28" i="3"/>
  <c r="I31" i="3"/>
  <c r="I6" i="3"/>
  <c r="I17" i="3"/>
  <c r="G12" i="3"/>
  <c r="G44" i="3" s="1"/>
  <c r="F37" i="4"/>
  <c r="F49" i="3"/>
  <c r="G10" i="3"/>
  <c r="G42" i="3" s="1"/>
  <c r="F38" i="4"/>
  <c r="F39" i="4" s="1"/>
  <c r="F33" i="4"/>
  <c r="H34" i="3"/>
  <c r="G38" i="3"/>
  <c r="H20" i="3"/>
  <c r="G11" i="3"/>
  <c r="G43" i="3" s="1"/>
  <c r="G47" i="3" s="1"/>
  <c r="F31" i="4"/>
  <c r="J3" i="3"/>
  <c r="J32" i="3" s="1"/>
  <c r="I48" i="3"/>
  <c r="I1" i="4"/>
  <c r="AE3" i="2"/>
  <c r="AK2" i="7" s="1"/>
  <c r="AD2" i="8" s="1"/>
  <c r="AD2" i="2"/>
  <c r="G22" i="1"/>
  <c r="F39" i="3" l="1"/>
  <c r="G9" i="3" s="1"/>
  <c r="G39" i="3" s="1"/>
  <c r="E30" i="4"/>
  <c r="E34" i="4" s="1"/>
  <c r="E42" i="4" s="1"/>
  <c r="E48" i="4" s="1"/>
  <c r="J46" i="3"/>
  <c r="J2" i="3"/>
  <c r="F40" i="4"/>
  <c r="D42" i="4"/>
  <c r="D48" i="4" s="1"/>
  <c r="I5" i="3"/>
  <c r="I44" i="4" s="1"/>
  <c r="I46" i="4" s="1"/>
  <c r="E6" i="2"/>
  <c r="E21" i="2" s="1"/>
  <c r="F6" i="2"/>
  <c r="F21" i="2" s="1"/>
  <c r="H6" i="2"/>
  <c r="H21" i="2" s="1"/>
  <c r="L6" i="2"/>
  <c r="L21" i="2" s="1"/>
  <c r="J6" i="2"/>
  <c r="J21" i="2" s="1"/>
  <c r="T6" i="2"/>
  <c r="T21" i="2" s="1"/>
  <c r="N6" i="2"/>
  <c r="N21" i="2" s="1"/>
  <c r="G6" i="2"/>
  <c r="G21" i="2" s="1"/>
  <c r="K6" i="2"/>
  <c r="K21" i="2" s="1"/>
  <c r="U6" i="2"/>
  <c r="U21" i="2" s="1"/>
  <c r="M6" i="2"/>
  <c r="M21" i="2" s="1"/>
  <c r="Q6" i="2"/>
  <c r="Q21" i="2" s="1"/>
  <c r="D6" i="2"/>
  <c r="O6" i="2"/>
  <c r="O21" i="2" s="1"/>
  <c r="I6" i="2"/>
  <c r="I21" i="2" s="1"/>
  <c r="R6" i="2"/>
  <c r="R21" i="2" s="1"/>
  <c r="S6" i="2"/>
  <c r="S21" i="2" s="1"/>
  <c r="P6" i="2"/>
  <c r="P21" i="2" s="1"/>
  <c r="C6" i="2"/>
  <c r="C11" i="2" s="1"/>
  <c r="H24" i="2" s="1"/>
  <c r="H38" i="3"/>
  <c r="H10" i="3"/>
  <c r="H42" i="3" s="1"/>
  <c r="G33" i="4"/>
  <c r="G38" i="4"/>
  <c r="G39" i="4" s="1"/>
  <c r="I34" i="3"/>
  <c r="J26" i="3"/>
  <c r="J29" i="3"/>
  <c r="J33" i="3"/>
  <c r="J15" i="3"/>
  <c r="J18" i="3"/>
  <c r="J7" i="3"/>
  <c r="J24" i="3"/>
  <c r="J27" i="3"/>
  <c r="J30" i="3"/>
  <c r="J45" i="4" s="1"/>
  <c r="J16" i="3"/>
  <c r="J19" i="3"/>
  <c r="J25" i="3"/>
  <c r="J28" i="3"/>
  <c r="J31" i="3"/>
  <c r="J6" i="3"/>
  <c r="J17" i="3"/>
  <c r="H12" i="3"/>
  <c r="H44" i="3" s="1"/>
  <c r="G37" i="4"/>
  <c r="G49" i="3"/>
  <c r="I20" i="3"/>
  <c r="H11" i="3"/>
  <c r="H43" i="3" s="1"/>
  <c r="H47" i="3" s="1"/>
  <c r="G31" i="4"/>
  <c r="K3" i="3"/>
  <c r="K32" i="3" s="1"/>
  <c r="J48" i="3"/>
  <c r="J1" i="4"/>
  <c r="AF3" i="2"/>
  <c r="AL2" i="7" s="1"/>
  <c r="AE2" i="8" s="1"/>
  <c r="AE2" i="2"/>
  <c r="G28" i="1"/>
  <c r="H22" i="1"/>
  <c r="H28" i="1" s="1"/>
  <c r="H37" i="1" s="1"/>
  <c r="F30" i="4" l="1"/>
  <c r="F34" i="4" s="1"/>
  <c r="F42" i="4" s="1"/>
  <c r="F48" i="4" s="1"/>
  <c r="G40" i="4"/>
  <c r="I38" i="3"/>
  <c r="K46" i="3"/>
  <c r="K2" i="3"/>
  <c r="V6" i="2"/>
  <c r="V21" i="2" s="1"/>
  <c r="W6" i="2"/>
  <c r="W21" i="2" s="1"/>
  <c r="X6" i="2"/>
  <c r="X21" i="2" s="1"/>
  <c r="Y6" i="2"/>
  <c r="Y21" i="2" s="1"/>
  <c r="J5" i="3"/>
  <c r="J44" i="4" s="1"/>
  <c r="J46" i="4" s="1"/>
  <c r="J34" i="3"/>
  <c r="I12" i="3"/>
  <c r="I44" i="3" s="1"/>
  <c r="H37" i="4"/>
  <c r="H49" i="3"/>
  <c r="J20" i="3"/>
  <c r="K17" i="3"/>
  <c r="K26" i="3"/>
  <c r="K29" i="3"/>
  <c r="K33" i="3"/>
  <c r="K15" i="3"/>
  <c r="K18" i="3"/>
  <c r="K7" i="3"/>
  <c r="K16" i="3"/>
  <c r="K24" i="3"/>
  <c r="K27" i="3"/>
  <c r="K30" i="3"/>
  <c r="K45" i="4" s="1"/>
  <c r="K19" i="3"/>
  <c r="K28" i="3"/>
  <c r="K25" i="3"/>
  <c r="K31" i="3"/>
  <c r="K6" i="3"/>
  <c r="G30" i="4"/>
  <c r="G34" i="4" s="1"/>
  <c r="H9" i="3"/>
  <c r="H39" i="3" s="1"/>
  <c r="I11" i="3"/>
  <c r="I43" i="3" s="1"/>
  <c r="I47" i="3" s="1"/>
  <c r="H31" i="4"/>
  <c r="I10" i="3"/>
  <c r="I42" i="3" s="1"/>
  <c r="H33" i="4"/>
  <c r="H38" i="4"/>
  <c r="H39" i="4" s="1"/>
  <c r="L3" i="3"/>
  <c r="L32" i="3" s="1"/>
  <c r="K48" i="3"/>
  <c r="K1" i="4"/>
  <c r="AG3" i="2"/>
  <c r="AM2" i="7" s="1"/>
  <c r="AF2" i="8" s="1"/>
  <c r="AF2" i="2"/>
  <c r="G37" i="1"/>
  <c r="C31" i="2" s="1"/>
  <c r="C32" i="2" s="1"/>
  <c r="C22" i="2"/>
  <c r="C23" i="2" s="1"/>
  <c r="D22" i="2" s="1"/>
  <c r="H7" i="2"/>
  <c r="H11" i="2"/>
  <c r="M24" i="2" s="1"/>
  <c r="U7" i="2"/>
  <c r="U11" i="2"/>
  <c r="O7" i="2"/>
  <c r="O11" i="2"/>
  <c r="T7" i="2"/>
  <c r="T11" i="2"/>
  <c r="D7" i="2"/>
  <c r="D11" i="2"/>
  <c r="I24" i="2" s="1"/>
  <c r="D21" i="2"/>
  <c r="L7" i="2"/>
  <c r="L11" i="2"/>
  <c r="I7" i="2"/>
  <c r="I11" i="2"/>
  <c r="N24" i="2" s="1"/>
  <c r="K7" i="2"/>
  <c r="K11" i="2"/>
  <c r="P24" i="2" s="1"/>
  <c r="F7" i="2"/>
  <c r="F11" i="2"/>
  <c r="K24" i="2" s="1"/>
  <c r="R7" i="2"/>
  <c r="R11" i="2"/>
  <c r="Q7" i="2"/>
  <c r="Q11" i="2"/>
  <c r="E7" i="2"/>
  <c r="E11" i="2"/>
  <c r="J24" i="2" s="1"/>
  <c r="J7" i="2"/>
  <c r="J11" i="2"/>
  <c r="O24" i="2" s="1"/>
  <c r="S7" i="2"/>
  <c r="S11" i="2"/>
  <c r="X24" i="2" s="1"/>
  <c r="P7" i="2"/>
  <c r="P11" i="2"/>
  <c r="G7" i="2"/>
  <c r="G11" i="2"/>
  <c r="L24" i="2" s="1"/>
  <c r="M7" i="2"/>
  <c r="M11" i="2"/>
  <c r="N7" i="2"/>
  <c r="N11" i="2"/>
  <c r="C21" i="2"/>
  <c r="C7" i="2"/>
  <c r="I22" i="1"/>
  <c r="I28" i="1" s="1"/>
  <c r="I37" i="1" s="1"/>
  <c r="V24" i="2" l="1"/>
  <c r="R24" i="2"/>
  <c r="Y24" i="2"/>
  <c r="U24" i="2"/>
  <c r="S24" i="2"/>
  <c r="T24" i="2"/>
  <c r="W24" i="2"/>
  <c r="Q24" i="2"/>
  <c r="Z24" i="2"/>
  <c r="L46" i="3"/>
  <c r="L2" i="3"/>
  <c r="J38" i="3"/>
  <c r="H40" i="4"/>
  <c r="K5" i="3"/>
  <c r="K44" i="4" s="1"/>
  <c r="K46" i="4" s="1"/>
  <c r="G42" i="4"/>
  <c r="G48" i="4" s="1"/>
  <c r="W11" i="2"/>
  <c r="AB24" i="2" s="1"/>
  <c r="V7" i="2"/>
  <c r="V12" i="2" s="1"/>
  <c r="W7" i="2"/>
  <c r="W12" i="2" s="1"/>
  <c r="D31" i="2"/>
  <c r="D32" i="2" s="1"/>
  <c r="K20" i="3"/>
  <c r="H30" i="4"/>
  <c r="H34" i="4" s="1"/>
  <c r="I9" i="3"/>
  <c r="I39" i="3" s="1"/>
  <c r="L25" i="3"/>
  <c r="L28" i="3"/>
  <c r="L31" i="3"/>
  <c r="L6" i="3"/>
  <c r="L26" i="3"/>
  <c r="L29" i="3"/>
  <c r="L33" i="3"/>
  <c r="L15" i="3"/>
  <c r="L18" i="3"/>
  <c r="L7" i="3"/>
  <c r="L30" i="3"/>
  <c r="L45" i="4" s="1"/>
  <c r="L24" i="3"/>
  <c r="L27" i="3"/>
  <c r="L16" i="3"/>
  <c r="L19" i="3"/>
  <c r="L17" i="3"/>
  <c r="K34" i="3"/>
  <c r="J10" i="3"/>
  <c r="J42" i="3" s="1"/>
  <c r="I33" i="4"/>
  <c r="I38" i="4"/>
  <c r="I39" i="4" s="1"/>
  <c r="J11" i="3"/>
  <c r="J43" i="3" s="1"/>
  <c r="J47" i="3" s="1"/>
  <c r="I31" i="4"/>
  <c r="J12" i="3"/>
  <c r="J44" i="3" s="1"/>
  <c r="I37" i="4"/>
  <c r="I49" i="3"/>
  <c r="M3" i="3"/>
  <c r="M32" i="3" s="1"/>
  <c r="L48" i="3"/>
  <c r="L1" i="4"/>
  <c r="C43" i="2"/>
  <c r="D17" i="2" s="1"/>
  <c r="D43" i="2" s="1"/>
  <c r="AH3" i="2"/>
  <c r="AN2" i="7" s="1"/>
  <c r="AG2" i="8" s="1"/>
  <c r="AG2" i="2"/>
  <c r="D23" i="2"/>
  <c r="E22" i="2" s="1"/>
  <c r="E23" i="2" s="1"/>
  <c r="F22" i="2" s="1"/>
  <c r="U12" i="2"/>
  <c r="I12" i="2"/>
  <c r="L12" i="2"/>
  <c r="J12" i="2"/>
  <c r="H12" i="2"/>
  <c r="H34" i="2" s="1"/>
  <c r="M12" i="2"/>
  <c r="R12" i="2"/>
  <c r="T12" i="2"/>
  <c r="Q12" i="2"/>
  <c r="D12" i="2"/>
  <c r="I33" i="2" s="1"/>
  <c r="P12" i="2"/>
  <c r="N12" i="2"/>
  <c r="F12" i="2"/>
  <c r="C12" i="2"/>
  <c r="H33" i="2" s="1"/>
  <c r="O12" i="2"/>
  <c r="E12" i="2"/>
  <c r="G12" i="2"/>
  <c r="C26" i="2"/>
  <c r="C21" i="3" s="1"/>
  <c r="S12" i="2"/>
  <c r="K12" i="2"/>
  <c r="V11" i="2"/>
  <c r="AA24" i="2" s="1"/>
  <c r="Y7" i="2"/>
  <c r="Y11" i="2"/>
  <c r="AD24" i="2" s="1"/>
  <c r="X7" i="2"/>
  <c r="X11" i="2"/>
  <c r="AC24" i="2" s="1"/>
  <c r="J22" i="1"/>
  <c r="K38" i="3" l="1"/>
  <c r="M46" i="3"/>
  <c r="M2" i="3"/>
  <c r="I40" i="4"/>
  <c r="H42" i="4"/>
  <c r="H48" i="4" s="1"/>
  <c r="S33" i="2"/>
  <c r="E31" i="2"/>
  <c r="E32" i="2" s="1"/>
  <c r="F31" i="2" s="1"/>
  <c r="F32" i="2" s="1"/>
  <c r="C7" i="4"/>
  <c r="J28" i="1"/>
  <c r="J37" i="1" s="1"/>
  <c r="AA6" i="2"/>
  <c r="AD6" i="2"/>
  <c r="AB6" i="2"/>
  <c r="Z6" i="2"/>
  <c r="AC6" i="2"/>
  <c r="AE6" i="2"/>
  <c r="AG6" i="2"/>
  <c r="AG21" i="2" s="1"/>
  <c r="L5" i="3"/>
  <c r="L44" i="4" s="1"/>
  <c r="L46" i="4" s="1"/>
  <c r="AF6" i="2"/>
  <c r="L20" i="3"/>
  <c r="K10" i="3"/>
  <c r="K42" i="3" s="1"/>
  <c r="J33" i="4"/>
  <c r="J38" i="4"/>
  <c r="J39" i="4" s="1"/>
  <c r="L34" i="3"/>
  <c r="I30" i="4"/>
  <c r="I34" i="4" s="1"/>
  <c r="J9" i="3"/>
  <c r="J39" i="3" s="1"/>
  <c r="K9" i="3" s="1"/>
  <c r="K12" i="3"/>
  <c r="K44" i="3" s="1"/>
  <c r="J37" i="4"/>
  <c r="J49" i="3"/>
  <c r="K11" i="3"/>
  <c r="K43" i="3" s="1"/>
  <c r="K47" i="3" s="1"/>
  <c r="J31" i="4"/>
  <c r="M25" i="3"/>
  <c r="M28" i="3"/>
  <c r="M31" i="3"/>
  <c r="M17" i="3"/>
  <c r="M26" i="3"/>
  <c r="M29" i="3"/>
  <c r="M33" i="3"/>
  <c r="M15" i="3"/>
  <c r="M18" i="3"/>
  <c r="M7" i="3"/>
  <c r="M24" i="3"/>
  <c r="M27" i="3"/>
  <c r="M30" i="3"/>
  <c r="M45" i="4" s="1"/>
  <c r="M16" i="3"/>
  <c r="M19" i="3"/>
  <c r="M6" i="3"/>
  <c r="N3" i="3"/>
  <c r="N32" i="3" s="1"/>
  <c r="M48" i="3"/>
  <c r="M1" i="4"/>
  <c r="E17" i="2"/>
  <c r="E43" i="2" s="1"/>
  <c r="D7" i="4"/>
  <c r="D34" i="2"/>
  <c r="D20" i="4" s="1"/>
  <c r="D22" i="4" s="1"/>
  <c r="AI3" i="2"/>
  <c r="AO2" i="7" s="1"/>
  <c r="AH2" i="8" s="1"/>
  <c r="AH2" i="2"/>
  <c r="AH6" i="2" s="1"/>
  <c r="K34" i="2"/>
  <c r="K20" i="4" s="1"/>
  <c r="K22" i="4" s="1"/>
  <c r="P33" i="2"/>
  <c r="S34" i="2"/>
  <c r="S20" i="4" s="1"/>
  <c r="S22" i="4" s="1"/>
  <c r="X33" i="2"/>
  <c r="T34" i="2"/>
  <c r="T20" i="4" s="1"/>
  <c r="T22" i="4" s="1"/>
  <c r="Y33" i="2"/>
  <c r="I34" i="2"/>
  <c r="I20" i="4" s="1"/>
  <c r="I22" i="4" s="1"/>
  <c r="N33" i="2"/>
  <c r="U34" i="2"/>
  <c r="U20" i="4" s="1"/>
  <c r="U22" i="4" s="1"/>
  <c r="Z33" i="2"/>
  <c r="G34" i="2"/>
  <c r="G20" i="4" s="1"/>
  <c r="G22" i="4" s="1"/>
  <c r="L33" i="2"/>
  <c r="E34" i="2"/>
  <c r="E20" i="4" s="1"/>
  <c r="E22" i="4" s="1"/>
  <c r="J33" i="2"/>
  <c r="R34" i="2"/>
  <c r="R20" i="4" s="1"/>
  <c r="R22" i="4" s="1"/>
  <c r="W33" i="2"/>
  <c r="W34" i="2"/>
  <c r="W20" i="4" s="1"/>
  <c r="W22" i="4" s="1"/>
  <c r="AB33" i="2"/>
  <c r="M34" i="2"/>
  <c r="M20" i="4" s="1"/>
  <c r="M22" i="4" s="1"/>
  <c r="R33" i="2"/>
  <c r="O34" i="2"/>
  <c r="O20" i="4" s="1"/>
  <c r="O22" i="4" s="1"/>
  <c r="T33" i="2"/>
  <c r="J34" i="2"/>
  <c r="J20" i="4" s="1"/>
  <c r="J22" i="4" s="1"/>
  <c r="O33" i="2"/>
  <c r="P34" i="2"/>
  <c r="P20" i="4" s="1"/>
  <c r="P22" i="4" s="1"/>
  <c r="U33" i="2"/>
  <c r="Q34" i="2"/>
  <c r="Q20" i="4" s="1"/>
  <c r="Q22" i="4" s="1"/>
  <c r="V33" i="2"/>
  <c r="H20" i="4"/>
  <c r="H22" i="4" s="1"/>
  <c r="M33" i="2"/>
  <c r="F34" i="2"/>
  <c r="F20" i="4" s="1"/>
  <c r="F22" i="4" s="1"/>
  <c r="K33" i="2"/>
  <c r="L34" i="2"/>
  <c r="L20" i="4" s="1"/>
  <c r="L22" i="4" s="1"/>
  <c r="Q33" i="2"/>
  <c r="D26" i="2"/>
  <c r="D21" i="3" s="1"/>
  <c r="N34" i="2"/>
  <c r="N20" i="4" s="1"/>
  <c r="N22" i="4" s="1"/>
  <c r="V34" i="2"/>
  <c r="V20" i="4" s="1"/>
  <c r="V22" i="4" s="1"/>
  <c r="AA33" i="2"/>
  <c r="C34" i="2"/>
  <c r="E26" i="2"/>
  <c r="Y12" i="2"/>
  <c r="X12" i="2"/>
  <c r="F23" i="2"/>
  <c r="G22" i="2" s="1"/>
  <c r="K22" i="1"/>
  <c r="K28" i="1" s="1"/>
  <c r="K37" i="1" s="1"/>
  <c r="M5" i="3" l="1"/>
  <c r="M44" i="4" s="1"/>
  <c r="M46" i="4" s="1"/>
  <c r="N46" i="3"/>
  <c r="N2" i="3"/>
  <c r="J40" i="4"/>
  <c r="I42" i="4"/>
  <c r="I48" i="4" s="1"/>
  <c r="AG11" i="2"/>
  <c r="AL24" i="2" s="1"/>
  <c r="F36" i="2"/>
  <c r="F35" i="3" s="1"/>
  <c r="AG7" i="2"/>
  <c r="AG12" i="2" s="1"/>
  <c r="D36" i="2"/>
  <c r="D38" i="2" s="1"/>
  <c r="C20" i="4"/>
  <c r="C22" i="4" s="1"/>
  <c r="C36" i="2"/>
  <c r="C38" i="2" s="1"/>
  <c r="C39" i="2" s="1"/>
  <c r="C6" i="4" s="1"/>
  <c r="C10" i="4" s="1"/>
  <c r="E36" i="2"/>
  <c r="E35" i="3" s="1"/>
  <c r="G31" i="2"/>
  <c r="G32" i="2" s="1"/>
  <c r="G36" i="2" s="1"/>
  <c r="AF11" i="2"/>
  <c r="AK24" i="2" s="1"/>
  <c r="AF7" i="2"/>
  <c r="AF12" i="2" s="1"/>
  <c r="AF21" i="2"/>
  <c r="AC7" i="2"/>
  <c r="AC11" i="2"/>
  <c r="AH24" i="2" s="1"/>
  <c r="AC21" i="2"/>
  <c r="AA21" i="2"/>
  <c r="AA7" i="2"/>
  <c r="AA11" i="2"/>
  <c r="AF24" i="2" s="1"/>
  <c r="Z11" i="2"/>
  <c r="AE24" i="2" s="1"/>
  <c r="Z7" i="2"/>
  <c r="Z21" i="2"/>
  <c r="AB21" i="2"/>
  <c r="AB11" i="2"/>
  <c r="AG24" i="2" s="1"/>
  <c r="AB7" i="2"/>
  <c r="AE7" i="2"/>
  <c r="AE11" i="2"/>
  <c r="AJ24" i="2" s="1"/>
  <c r="AE21" i="2"/>
  <c r="AD21" i="2"/>
  <c r="AD7" i="2"/>
  <c r="AD11" i="2"/>
  <c r="AI24" i="2" s="1"/>
  <c r="M20" i="3"/>
  <c r="L12" i="3"/>
  <c r="L44" i="3" s="1"/>
  <c r="K37" i="4"/>
  <c r="K49" i="3"/>
  <c r="N25" i="3"/>
  <c r="N28" i="3"/>
  <c r="N31" i="3"/>
  <c r="N17" i="3"/>
  <c r="N26" i="3"/>
  <c r="N29" i="3"/>
  <c r="N33" i="3"/>
  <c r="N15" i="3"/>
  <c r="N18" i="3"/>
  <c r="N7" i="3"/>
  <c r="N16" i="3"/>
  <c r="N24" i="3"/>
  <c r="N27" i="3"/>
  <c r="N30" i="3"/>
  <c r="N45" i="4" s="1"/>
  <c r="N19" i="3"/>
  <c r="N6" i="3"/>
  <c r="J30" i="4"/>
  <c r="J34" i="4" s="1"/>
  <c r="K39" i="3"/>
  <c r="M34" i="3"/>
  <c r="L10" i="3"/>
  <c r="L42" i="3" s="1"/>
  <c r="K38" i="4"/>
  <c r="K39" i="4" s="1"/>
  <c r="K33" i="4"/>
  <c r="L11" i="3"/>
  <c r="L43" i="3" s="1"/>
  <c r="L47" i="3" s="1"/>
  <c r="K31" i="4"/>
  <c r="L38" i="3"/>
  <c r="O3" i="3"/>
  <c r="O32" i="3" s="1"/>
  <c r="N48" i="3"/>
  <c r="N1" i="4"/>
  <c r="F17" i="2"/>
  <c r="F43" i="2" s="1"/>
  <c r="E7" i="4"/>
  <c r="AJ3" i="2"/>
  <c r="AP2" i="7" s="1"/>
  <c r="AI2" i="8" s="1"/>
  <c r="AI2" i="2"/>
  <c r="AI6" i="2" s="1"/>
  <c r="AH11" i="2"/>
  <c r="AH7" i="2"/>
  <c r="AH21" i="2"/>
  <c r="F26" i="2"/>
  <c r="Y34" i="2"/>
  <c r="Y20" i="4" s="1"/>
  <c r="Y22" i="4" s="1"/>
  <c r="AD33" i="2"/>
  <c r="E21" i="3"/>
  <c r="X34" i="2"/>
  <c r="X20" i="4" s="1"/>
  <c r="X22" i="4" s="1"/>
  <c r="AC33" i="2"/>
  <c r="C44" i="2"/>
  <c r="G23" i="2"/>
  <c r="H22" i="2" s="1"/>
  <c r="L22" i="1"/>
  <c r="L28" i="1" s="1"/>
  <c r="L37" i="1" s="1"/>
  <c r="O46" i="3" l="1"/>
  <c r="O2" i="3"/>
  <c r="N5" i="3"/>
  <c r="N44" i="4" s="1"/>
  <c r="N46" i="4" s="1"/>
  <c r="K40" i="4"/>
  <c r="AF34" i="2"/>
  <c r="AF20" i="4" s="1"/>
  <c r="AF22" i="4" s="1"/>
  <c r="J42" i="4"/>
  <c r="J48" i="4" s="1"/>
  <c r="D35" i="3"/>
  <c r="H31" i="2"/>
  <c r="G35" i="3"/>
  <c r="AD12" i="2"/>
  <c r="AE12" i="2"/>
  <c r="AL33" i="2" s="1"/>
  <c r="AB12" i="2"/>
  <c r="AA12" i="2"/>
  <c r="AF33" i="2" s="1"/>
  <c r="AC12" i="2"/>
  <c r="Z12" i="2"/>
  <c r="AE33" i="2" s="1"/>
  <c r="K30" i="4"/>
  <c r="K34" i="4" s="1"/>
  <c r="L9" i="3"/>
  <c r="L39" i="3" s="1"/>
  <c r="N34" i="3"/>
  <c r="M11" i="3"/>
  <c r="M43" i="3" s="1"/>
  <c r="M47" i="3" s="1"/>
  <c r="L31" i="4"/>
  <c r="M12" i="3"/>
  <c r="M44" i="3" s="1"/>
  <c r="L37" i="4"/>
  <c r="L49" i="3"/>
  <c r="O16" i="3"/>
  <c r="O19" i="3"/>
  <c r="O25" i="3"/>
  <c r="O28" i="3"/>
  <c r="O31" i="3"/>
  <c r="O6" i="3"/>
  <c r="O17" i="3"/>
  <c r="O26" i="3"/>
  <c r="O29" i="3"/>
  <c r="O33" i="3"/>
  <c r="O15" i="3"/>
  <c r="O18" i="3"/>
  <c r="O7" i="3"/>
  <c r="O24" i="3"/>
  <c r="O30" i="3"/>
  <c r="O45" i="4" s="1"/>
  <c r="O27" i="3"/>
  <c r="M10" i="3"/>
  <c r="M42" i="3" s="1"/>
  <c r="L38" i="4"/>
  <c r="L39" i="4" s="1"/>
  <c r="L33" i="4"/>
  <c r="N20" i="3"/>
  <c r="M38" i="3"/>
  <c r="P3" i="3"/>
  <c r="P32" i="3" s="1"/>
  <c r="O48" i="3"/>
  <c r="O1" i="4"/>
  <c r="G17" i="2"/>
  <c r="G43" i="2" s="1"/>
  <c r="F7" i="4"/>
  <c r="F38" i="2"/>
  <c r="C35" i="3"/>
  <c r="D18" i="2"/>
  <c r="D44" i="2" s="1"/>
  <c r="C13" i="4"/>
  <c r="F21" i="3"/>
  <c r="E38" i="2"/>
  <c r="AI11" i="2"/>
  <c r="AI7" i="2"/>
  <c r="AI21" i="2"/>
  <c r="AH12" i="2"/>
  <c r="AK3" i="2"/>
  <c r="AQ2" i="7" s="1"/>
  <c r="AJ2" i="8" s="1"/>
  <c r="AJ2" i="2"/>
  <c r="AJ6" i="2" s="1"/>
  <c r="AG34" i="2"/>
  <c r="AG20" i="4" s="1"/>
  <c r="AG22" i="4" s="1"/>
  <c r="D15" i="2"/>
  <c r="D39" i="2" s="1"/>
  <c r="D6" i="4" s="1"/>
  <c r="D10" i="4" s="1"/>
  <c r="C40" i="3"/>
  <c r="G26" i="2"/>
  <c r="H23" i="2"/>
  <c r="I22" i="2" s="1"/>
  <c r="M22" i="1"/>
  <c r="M28" i="1" s="1"/>
  <c r="M37" i="1" s="1"/>
  <c r="N38" i="3" l="1"/>
  <c r="P46" i="3"/>
  <c r="P2" i="3"/>
  <c r="L40" i="4"/>
  <c r="AG33" i="2"/>
  <c r="AI33" i="2"/>
  <c r="C16" i="4"/>
  <c r="C18" i="4" s="1"/>
  <c r="C24" i="4" s="1"/>
  <c r="C49" i="4" s="1"/>
  <c r="AH33" i="2"/>
  <c r="K42" i="4"/>
  <c r="K48" i="4" s="1"/>
  <c r="AJ33" i="2"/>
  <c r="AK33" i="2"/>
  <c r="AA34" i="2"/>
  <c r="AA20" i="4" s="1"/>
  <c r="AA22" i="4" s="1"/>
  <c r="AD34" i="2"/>
  <c r="AD20" i="4" s="1"/>
  <c r="AD22" i="4" s="1"/>
  <c r="AC34" i="2"/>
  <c r="AC20" i="4" s="1"/>
  <c r="AC22" i="4" s="1"/>
  <c r="AB34" i="2"/>
  <c r="AB20" i="4" s="1"/>
  <c r="AB22" i="4" s="1"/>
  <c r="O5" i="3"/>
  <c r="O44" i="4" s="1"/>
  <c r="O46" i="4" s="1"/>
  <c r="Z34" i="2"/>
  <c r="Z20" i="4" s="1"/>
  <c r="Z22" i="4" s="1"/>
  <c r="AE34" i="2"/>
  <c r="AE20" i="4" s="1"/>
  <c r="AE22" i="4" s="1"/>
  <c r="H32" i="2"/>
  <c r="H36" i="2" s="1"/>
  <c r="O20" i="3"/>
  <c r="N12" i="3"/>
  <c r="N44" i="3" s="1"/>
  <c r="M37" i="4"/>
  <c r="M49" i="3"/>
  <c r="P24" i="3"/>
  <c r="P27" i="3"/>
  <c r="P30" i="3"/>
  <c r="P45" i="4" s="1"/>
  <c r="P25" i="3"/>
  <c r="P28" i="3"/>
  <c r="P31" i="3"/>
  <c r="P6" i="3"/>
  <c r="P17" i="3"/>
  <c r="P26" i="3"/>
  <c r="P29" i="3"/>
  <c r="P33" i="3"/>
  <c r="P15" i="3"/>
  <c r="P18" i="3"/>
  <c r="P7" i="3"/>
  <c r="P19" i="3"/>
  <c r="P16" i="3"/>
  <c r="N11" i="3"/>
  <c r="N43" i="3" s="1"/>
  <c r="N47" i="3" s="1"/>
  <c r="M31" i="4"/>
  <c r="N10" i="3"/>
  <c r="N42" i="3" s="1"/>
  <c r="M33" i="4"/>
  <c r="M38" i="4"/>
  <c r="M39" i="4" s="1"/>
  <c r="L30" i="4"/>
  <c r="L34" i="4" s="1"/>
  <c r="M9" i="3"/>
  <c r="M39" i="3" s="1"/>
  <c r="O34" i="3"/>
  <c r="Q3" i="3"/>
  <c r="Q32" i="3" s="1"/>
  <c r="P48" i="3"/>
  <c r="P1" i="4"/>
  <c r="H17" i="2"/>
  <c r="H43" i="2" s="1"/>
  <c r="G7" i="4"/>
  <c r="E18" i="2"/>
  <c r="E44" i="2" s="1"/>
  <c r="D13" i="4"/>
  <c r="AH34" i="2"/>
  <c r="AH20" i="4" s="1"/>
  <c r="AH22" i="4" s="1"/>
  <c r="AI12" i="2"/>
  <c r="AJ7" i="2"/>
  <c r="AJ11" i="2"/>
  <c r="AJ21" i="2"/>
  <c r="AL3" i="2"/>
  <c r="AR2" i="7" s="1"/>
  <c r="AK2" i="8" s="1"/>
  <c r="AK2" i="2"/>
  <c r="AK6" i="2" s="1"/>
  <c r="G38" i="2"/>
  <c r="G21" i="3"/>
  <c r="E15" i="2"/>
  <c r="E39" i="2" s="1"/>
  <c r="E6" i="4" s="1"/>
  <c r="E10" i="4" s="1"/>
  <c r="D40" i="3"/>
  <c r="H26" i="2"/>
  <c r="I23" i="2"/>
  <c r="J22" i="2" s="1"/>
  <c r="L42" i="4" l="1"/>
  <c r="L48" i="4" s="1"/>
  <c r="Q46" i="3"/>
  <c r="Q2" i="3"/>
  <c r="M40" i="4"/>
  <c r="D16" i="4"/>
  <c r="D18" i="4" s="1"/>
  <c r="D24" i="4" s="1"/>
  <c r="D49" i="4" s="1"/>
  <c r="I31" i="2"/>
  <c r="I32" i="2" s="1"/>
  <c r="P5" i="3"/>
  <c r="P44" i="4" s="1"/>
  <c r="P46" i="4" s="1"/>
  <c r="H35" i="3"/>
  <c r="P34" i="3"/>
  <c r="Q24" i="3"/>
  <c r="Q27" i="3"/>
  <c r="Q30" i="3"/>
  <c r="Q45" i="4" s="1"/>
  <c r="Q16" i="3"/>
  <c r="Q19" i="3"/>
  <c r="Q6" i="3"/>
  <c r="Q25" i="3"/>
  <c r="Q28" i="3"/>
  <c r="Q31" i="3"/>
  <c r="Q17" i="3"/>
  <c r="Q26" i="3"/>
  <c r="Q29" i="3"/>
  <c r="Q33" i="3"/>
  <c r="Q7" i="3"/>
  <c r="Q15" i="3"/>
  <c r="Q18" i="3"/>
  <c r="P20" i="3"/>
  <c r="O11" i="3"/>
  <c r="O43" i="3" s="1"/>
  <c r="O47" i="3" s="1"/>
  <c r="N31" i="4"/>
  <c r="M30" i="4"/>
  <c r="M34" i="4" s="1"/>
  <c r="N9" i="3"/>
  <c r="N39" i="3" s="1"/>
  <c r="O12" i="3"/>
  <c r="O44" i="3" s="1"/>
  <c r="N37" i="4"/>
  <c r="N49" i="3"/>
  <c r="O10" i="3"/>
  <c r="O42" i="3" s="1"/>
  <c r="N38" i="4"/>
  <c r="N39" i="4" s="1"/>
  <c r="N33" i="4"/>
  <c r="O38" i="3"/>
  <c r="R3" i="3"/>
  <c r="R32" i="3" s="1"/>
  <c r="Q48" i="3"/>
  <c r="Q1" i="4"/>
  <c r="F18" i="2"/>
  <c r="F44" i="2" s="1"/>
  <c r="E13" i="4"/>
  <c r="I17" i="2"/>
  <c r="I43" i="2" s="1"/>
  <c r="H7" i="4"/>
  <c r="AI34" i="2"/>
  <c r="AI20" i="4" s="1"/>
  <c r="AI22" i="4" s="1"/>
  <c r="AS2" i="7"/>
  <c r="AL2" i="8" s="1"/>
  <c r="AL2" i="2"/>
  <c r="AJ12" i="2"/>
  <c r="AK11" i="2"/>
  <c r="AK7" i="2"/>
  <c r="AK21" i="2"/>
  <c r="F15" i="2"/>
  <c r="F39" i="2" s="1"/>
  <c r="E40" i="3"/>
  <c r="H38" i="2"/>
  <c r="H21" i="3"/>
  <c r="I26" i="2"/>
  <c r="J23" i="2"/>
  <c r="K22" i="2" s="1"/>
  <c r="M42" i="4" l="1"/>
  <c r="M48" i="4" s="1"/>
  <c r="F6" i="4"/>
  <c r="F10" i="4" s="1"/>
  <c r="AL6" i="2"/>
  <c r="AL11" i="2" s="1"/>
  <c r="D31" i="1"/>
  <c r="D40" i="1" s="1"/>
  <c r="F31" i="1"/>
  <c r="F40" i="1" s="1"/>
  <c r="G31" i="1"/>
  <c r="G40" i="1" s="1"/>
  <c r="H31" i="1"/>
  <c r="H40" i="1" s="1"/>
  <c r="K31" i="1"/>
  <c r="K40" i="1" s="1"/>
  <c r="B31" i="1"/>
  <c r="E31" i="1"/>
  <c r="E40" i="1" s="1"/>
  <c r="L31" i="1"/>
  <c r="L40" i="1" s="1"/>
  <c r="J31" i="1"/>
  <c r="J40" i="1" s="1"/>
  <c r="C31" i="1"/>
  <c r="C40" i="1" s="1"/>
  <c r="I31" i="1"/>
  <c r="I40" i="1" s="1"/>
  <c r="M31" i="1"/>
  <c r="M40" i="1" s="1"/>
  <c r="N40" i="4"/>
  <c r="R46" i="3"/>
  <c r="R2" i="3"/>
  <c r="E16" i="4"/>
  <c r="E18" i="4" s="1"/>
  <c r="E24" i="4" s="1"/>
  <c r="E49" i="4" s="1"/>
  <c r="Q20" i="3"/>
  <c r="J31" i="2"/>
  <c r="J32" i="2" s="1"/>
  <c r="I36" i="2"/>
  <c r="I38" i="2" s="1"/>
  <c r="AJ34" i="2"/>
  <c r="AJ20" i="4" s="1"/>
  <c r="AJ22" i="4" s="1"/>
  <c r="Q5" i="3"/>
  <c r="Q44" i="4" s="1"/>
  <c r="Q46" i="4" s="1"/>
  <c r="P38" i="3"/>
  <c r="R7" i="3"/>
  <c r="R24" i="3"/>
  <c r="R27" i="3"/>
  <c r="R30" i="3"/>
  <c r="R45" i="4" s="1"/>
  <c r="R16" i="3"/>
  <c r="R19" i="3"/>
  <c r="R25" i="3"/>
  <c r="R28" i="3"/>
  <c r="R31" i="3"/>
  <c r="R6" i="3"/>
  <c r="R17" i="3"/>
  <c r="R18" i="3"/>
  <c r="R26" i="3"/>
  <c r="R29" i="3"/>
  <c r="R33" i="3"/>
  <c r="R15" i="3"/>
  <c r="P11" i="3"/>
  <c r="P43" i="3" s="1"/>
  <c r="P47" i="3" s="1"/>
  <c r="O31" i="4"/>
  <c r="P10" i="3"/>
  <c r="P42" i="3" s="1"/>
  <c r="O38" i="4"/>
  <c r="O39" i="4" s="1"/>
  <c r="O33" i="4"/>
  <c r="N30" i="4"/>
  <c r="N34" i="4" s="1"/>
  <c r="O9" i="3"/>
  <c r="O39" i="3" s="1"/>
  <c r="Q34" i="3"/>
  <c r="P12" i="3"/>
  <c r="P44" i="3" s="1"/>
  <c r="O37" i="4"/>
  <c r="O49" i="3"/>
  <c r="S3" i="3"/>
  <c r="S32" i="3" s="1"/>
  <c r="R48" i="3"/>
  <c r="R1" i="4"/>
  <c r="J17" i="2"/>
  <c r="J43" i="2" s="1"/>
  <c r="I7" i="4"/>
  <c r="G18" i="2"/>
  <c r="G44" i="2" s="1"/>
  <c r="F13" i="4"/>
  <c r="AK12" i="2"/>
  <c r="AT2" i="7"/>
  <c r="AM2" i="8" s="1"/>
  <c r="I21" i="3"/>
  <c r="G15" i="2"/>
  <c r="G39" i="2" s="1"/>
  <c r="F40" i="3"/>
  <c r="J26" i="2"/>
  <c r="K23" i="2"/>
  <c r="L22" i="2" s="1"/>
  <c r="AL7" i="2" l="1"/>
  <c r="AL12" i="2" s="1"/>
  <c r="AL34" i="2" s="1"/>
  <c r="AL21" i="2"/>
  <c r="Q38" i="3"/>
  <c r="B32" i="1"/>
  <c r="C32" i="1" s="1"/>
  <c r="D32" i="1" s="1"/>
  <c r="E32" i="1" s="1"/>
  <c r="F32" i="1" s="1"/>
  <c r="G32" i="1" s="1"/>
  <c r="H32" i="1" s="1"/>
  <c r="I32" i="1" s="1"/>
  <c r="J32" i="1" s="1"/>
  <c r="K32" i="1" s="1"/>
  <c r="L32" i="1" s="1"/>
  <c r="M32" i="1" s="1"/>
  <c r="B40" i="1"/>
  <c r="B41" i="1" s="1"/>
  <c r="C41" i="1" s="1"/>
  <c r="D41" i="1" s="1"/>
  <c r="E41" i="1" s="1"/>
  <c r="F41" i="1" s="1"/>
  <c r="G41" i="1" s="1"/>
  <c r="H41" i="1" s="1"/>
  <c r="I41" i="1" s="1"/>
  <c r="J41" i="1" s="1"/>
  <c r="K41" i="1" s="1"/>
  <c r="L41" i="1" s="1"/>
  <c r="M41" i="1" s="1"/>
  <c r="S46" i="3"/>
  <c r="S2" i="3"/>
  <c r="O40" i="4"/>
  <c r="G6" i="4"/>
  <c r="G10" i="4" s="1"/>
  <c r="H15" i="2"/>
  <c r="H39" i="2" s="1"/>
  <c r="F16" i="4"/>
  <c r="F18" i="4" s="1"/>
  <c r="F24" i="4" s="1"/>
  <c r="N42" i="4"/>
  <c r="N48" i="4" s="1"/>
  <c r="I35" i="3"/>
  <c r="J36" i="2"/>
  <c r="J35" i="3" s="1"/>
  <c r="R20" i="3"/>
  <c r="R5" i="3"/>
  <c r="R44" i="4" s="1"/>
  <c r="R46" i="4" s="1"/>
  <c r="K31" i="2"/>
  <c r="K32" i="2" s="1"/>
  <c r="K36" i="2" s="1"/>
  <c r="K35" i="3" s="1"/>
  <c r="Q10" i="3"/>
  <c r="Q42" i="3" s="1"/>
  <c r="P33" i="4"/>
  <c r="P38" i="4"/>
  <c r="P39" i="4" s="1"/>
  <c r="S15" i="3"/>
  <c r="S18" i="3"/>
  <c r="S24" i="3"/>
  <c r="S27" i="3"/>
  <c r="S30" i="3"/>
  <c r="S45" i="4" s="1"/>
  <c r="S16" i="3"/>
  <c r="S19" i="3"/>
  <c r="S25" i="3"/>
  <c r="S28" i="3"/>
  <c r="S31" i="3"/>
  <c r="S6" i="3"/>
  <c r="S17" i="3"/>
  <c r="S26" i="3"/>
  <c r="S29" i="3"/>
  <c r="S33" i="3"/>
  <c r="S7" i="3"/>
  <c r="Q11" i="3"/>
  <c r="Q43" i="3" s="1"/>
  <c r="Q47" i="3" s="1"/>
  <c r="P31" i="4"/>
  <c r="R34" i="3"/>
  <c r="Q12" i="3"/>
  <c r="Q44" i="3" s="1"/>
  <c r="P37" i="4"/>
  <c r="P49" i="3"/>
  <c r="O30" i="4"/>
  <c r="O34" i="4" s="1"/>
  <c r="P9" i="3"/>
  <c r="P39" i="3" s="1"/>
  <c r="T3" i="3"/>
  <c r="T32" i="3" s="1"/>
  <c r="S48" i="3"/>
  <c r="S1" i="4"/>
  <c r="H18" i="2"/>
  <c r="H44" i="2" s="1"/>
  <c r="G13" i="4"/>
  <c r="K17" i="2"/>
  <c r="K43" i="2" s="1"/>
  <c r="J7" i="4"/>
  <c r="AK34" i="2"/>
  <c r="AK20" i="4" s="1"/>
  <c r="AK22" i="4" s="1"/>
  <c r="AU2" i="7"/>
  <c r="AN2" i="8" s="1"/>
  <c r="G40" i="3"/>
  <c r="J21" i="3"/>
  <c r="K26" i="2"/>
  <c r="L23" i="2"/>
  <c r="M22" i="2" s="1"/>
  <c r="AL20" i="4" l="1"/>
  <c r="AL22" i="4" s="1"/>
  <c r="P40" i="4"/>
  <c r="H6" i="4"/>
  <c r="H10" i="4" s="1"/>
  <c r="F49" i="4"/>
  <c r="T46" i="3"/>
  <c r="T2" i="3"/>
  <c r="S5" i="3"/>
  <c r="S44" i="4" s="1"/>
  <c r="S46" i="4" s="1"/>
  <c r="G16" i="4"/>
  <c r="G18" i="4" s="1"/>
  <c r="G24" i="4" s="1"/>
  <c r="G49" i="4" s="1"/>
  <c r="O42" i="4"/>
  <c r="O48" i="4" s="1"/>
  <c r="J38" i="2"/>
  <c r="R38" i="3"/>
  <c r="L31" i="2"/>
  <c r="L32" i="2" s="1"/>
  <c r="L36" i="2" s="1"/>
  <c r="S34" i="3"/>
  <c r="T26" i="3"/>
  <c r="T29" i="3"/>
  <c r="T33" i="3"/>
  <c r="T7" i="3"/>
  <c r="T24" i="3"/>
  <c r="T27" i="3"/>
  <c r="T30" i="3"/>
  <c r="T45" i="4" s="1"/>
  <c r="T16" i="3"/>
  <c r="T19" i="3"/>
  <c r="T25" i="3"/>
  <c r="T28" i="3"/>
  <c r="T31" i="3"/>
  <c r="T17" i="3"/>
  <c r="T18" i="3"/>
  <c r="T6" i="3"/>
  <c r="T15" i="3"/>
  <c r="S20" i="3"/>
  <c r="R10" i="3"/>
  <c r="R42" i="3" s="1"/>
  <c r="Q38" i="4"/>
  <c r="Q39" i="4" s="1"/>
  <c r="Q33" i="4"/>
  <c r="R11" i="3"/>
  <c r="R43" i="3" s="1"/>
  <c r="R47" i="3" s="1"/>
  <c r="Q31" i="4"/>
  <c r="P30" i="4"/>
  <c r="P34" i="4" s="1"/>
  <c r="Q9" i="3"/>
  <c r="Q39" i="3" s="1"/>
  <c r="R12" i="3"/>
  <c r="R44" i="3" s="1"/>
  <c r="Q37" i="4"/>
  <c r="Q49" i="3"/>
  <c r="U3" i="3"/>
  <c r="U32" i="3" s="1"/>
  <c r="T48" i="3"/>
  <c r="T1" i="4"/>
  <c r="I18" i="2"/>
  <c r="I44" i="2" s="1"/>
  <c r="H13" i="4"/>
  <c r="L17" i="2"/>
  <c r="L43" i="2" s="1"/>
  <c r="K7" i="4"/>
  <c r="AM20" i="4"/>
  <c r="AM22" i="4" s="1"/>
  <c r="K38" i="2"/>
  <c r="K21" i="3"/>
  <c r="I15" i="2"/>
  <c r="I39" i="2" s="1"/>
  <c r="I6" i="4" s="1"/>
  <c r="I10" i="4" s="1"/>
  <c r="H40" i="3"/>
  <c r="L26" i="2"/>
  <c r="M23" i="2"/>
  <c r="N22" i="2" s="1"/>
  <c r="S38" i="3" l="1"/>
  <c r="U46" i="3"/>
  <c r="U2" i="3"/>
  <c r="Q40" i="4"/>
  <c r="H16" i="4"/>
  <c r="H18" i="4" s="1"/>
  <c r="H24" i="4" s="1"/>
  <c r="H49" i="4" s="1"/>
  <c r="P42" i="4"/>
  <c r="P48" i="4" s="1"/>
  <c r="T5" i="3"/>
  <c r="T44" i="4" s="1"/>
  <c r="T46" i="4" s="1"/>
  <c r="M31" i="2"/>
  <c r="M32" i="2" s="1"/>
  <c r="M36" i="2" s="1"/>
  <c r="L35" i="3"/>
  <c r="U26" i="3"/>
  <c r="U29" i="3"/>
  <c r="U33" i="3"/>
  <c r="U15" i="3"/>
  <c r="U18" i="3"/>
  <c r="U7" i="3"/>
  <c r="U30" i="3"/>
  <c r="U45" i="4" s="1"/>
  <c r="U24" i="3"/>
  <c r="U27" i="3"/>
  <c r="U16" i="3"/>
  <c r="U19" i="3"/>
  <c r="U25" i="3"/>
  <c r="U28" i="3"/>
  <c r="U31" i="3"/>
  <c r="U6" i="3"/>
  <c r="U17" i="3"/>
  <c r="S10" i="3"/>
  <c r="S42" i="3" s="1"/>
  <c r="R38" i="4"/>
  <c r="R39" i="4" s="1"/>
  <c r="R33" i="4"/>
  <c r="T34" i="3"/>
  <c r="T20" i="3"/>
  <c r="S11" i="3"/>
  <c r="S43" i="3" s="1"/>
  <c r="S47" i="3" s="1"/>
  <c r="R31" i="4"/>
  <c r="S12" i="3"/>
  <c r="S44" i="3" s="1"/>
  <c r="R37" i="4"/>
  <c r="R49" i="3"/>
  <c r="Q30" i="4"/>
  <c r="Q34" i="4" s="1"/>
  <c r="R9" i="3"/>
  <c r="R39" i="3" s="1"/>
  <c r="V3" i="3"/>
  <c r="V32" i="3" s="1"/>
  <c r="U48" i="3"/>
  <c r="U1" i="4"/>
  <c r="AV2" i="7"/>
  <c r="AO2" i="8" s="1"/>
  <c r="M17" i="2"/>
  <c r="M43" i="2" s="1"/>
  <c r="L7" i="4"/>
  <c r="J18" i="2"/>
  <c r="J44" i="2" s="1"/>
  <c r="I13" i="4"/>
  <c r="AN20" i="4"/>
  <c r="AN22" i="4" s="1"/>
  <c r="J15" i="2"/>
  <c r="J39" i="2" s="1"/>
  <c r="J6" i="4" s="1"/>
  <c r="J10" i="4" s="1"/>
  <c r="I40" i="3"/>
  <c r="L38" i="2"/>
  <c r="L21" i="3"/>
  <c r="M26" i="2"/>
  <c r="N23" i="2"/>
  <c r="O22" i="2" s="1"/>
  <c r="Q42" i="4" l="1"/>
  <c r="Q48" i="4" s="1"/>
  <c r="R40" i="4"/>
  <c r="V46" i="3"/>
  <c r="V2" i="3"/>
  <c r="I16" i="4"/>
  <c r="I18" i="4" s="1"/>
  <c r="I24" i="4" s="1"/>
  <c r="T38" i="3"/>
  <c r="N31" i="2"/>
  <c r="N32" i="2" s="1"/>
  <c r="N36" i="2" s="1"/>
  <c r="M35" i="3"/>
  <c r="U5" i="3"/>
  <c r="U44" i="4" s="1"/>
  <c r="U46" i="4" s="1"/>
  <c r="U34" i="3"/>
  <c r="T11" i="3"/>
  <c r="T43" i="3" s="1"/>
  <c r="T47" i="3" s="1"/>
  <c r="S31" i="4"/>
  <c r="V26" i="3"/>
  <c r="V29" i="3"/>
  <c r="V33" i="3"/>
  <c r="V15" i="3"/>
  <c r="V18" i="3"/>
  <c r="V7" i="3"/>
  <c r="V24" i="3"/>
  <c r="V27" i="3"/>
  <c r="V30" i="3"/>
  <c r="V45" i="4" s="1"/>
  <c r="V16" i="3"/>
  <c r="V19" i="3"/>
  <c r="V17" i="3"/>
  <c r="V25" i="3"/>
  <c r="V28" i="3"/>
  <c r="V31" i="3"/>
  <c r="V6" i="3"/>
  <c r="R30" i="4"/>
  <c r="R34" i="4" s="1"/>
  <c r="S9" i="3"/>
  <c r="S39" i="3" s="1"/>
  <c r="T10" i="3"/>
  <c r="T42" i="3" s="1"/>
  <c r="S33" i="4"/>
  <c r="S38" i="4"/>
  <c r="S39" i="4" s="1"/>
  <c r="U20" i="3"/>
  <c r="T12" i="3"/>
  <c r="T44" i="3" s="1"/>
  <c r="S37" i="4"/>
  <c r="S49" i="3"/>
  <c r="W3" i="3"/>
  <c r="W32" i="3" s="1"/>
  <c r="V48" i="3"/>
  <c r="V1" i="4"/>
  <c r="K18" i="2"/>
  <c r="K44" i="2" s="1"/>
  <c r="J13" i="4"/>
  <c r="N17" i="2"/>
  <c r="N43" i="2" s="1"/>
  <c r="M7" i="4"/>
  <c r="AO20" i="4"/>
  <c r="AO22" i="4" s="1"/>
  <c r="M38" i="2"/>
  <c r="M21" i="3"/>
  <c r="K15" i="2"/>
  <c r="K39" i="2" s="1"/>
  <c r="J40" i="3"/>
  <c r="N26" i="2"/>
  <c r="O23" i="2"/>
  <c r="P22" i="2" s="1"/>
  <c r="U38" i="3" l="1"/>
  <c r="R42" i="4"/>
  <c r="R48" i="4" s="1"/>
  <c r="K6" i="4"/>
  <c r="K10" i="4" s="1"/>
  <c r="I49" i="4"/>
  <c r="W46" i="3"/>
  <c r="W2" i="3"/>
  <c r="S40" i="4"/>
  <c r="J16" i="4"/>
  <c r="J18" i="4" s="1"/>
  <c r="J24" i="4" s="1"/>
  <c r="J49" i="4" s="1"/>
  <c r="O31" i="2"/>
  <c r="O32" i="2" s="1"/>
  <c r="O36" i="2" s="1"/>
  <c r="AP20" i="4"/>
  <c r="AP22" i="4" s="1"/>
  <c r="N35" i="3"/>
  <c r="V5" i="3"/>
  <c r="V44" i="4" s="1"/>
  <c r="V46" i="4" s="1"/>
  <c r="V20" i="3"/>
  <c r="V34" i="3"/>
  <c r="U10" i="3"/>
  <c r="U42" i="3" s="1"/>
  <c r="T33" i="4"/>
  <c r="T38" i="4"/>
  <c r="T39" i="4" s="1"/>
  <c r="S30" i="4"/>
  <c r="S34" i="4" s="1"/>
  <c r="T9" i="3"/>
  <c r="T39" i="3" s="1"/>
  <c r="W17" i="3"/>
  <c r="W26" i="3"/>
  <c r="W29" i="3"/>
  <c r="W33" i="3"/>
  <c r="W15" i="3"/>
  <c r="W18" i="3"/>
  <c r="W7" i="3"/>
  <c r="W24" i="3"/>
  <c r="W27" i="3"/>
  <c r="W30" i="3"/>
  <c r="W45" i="4" s="1"/>
  <c r="W16" i="3"/>
  <c r="W19" i="3"/>
  <c r="W31" i="3"/>
  <c r="W25" i="3"/>
  <c r="W28" i="3"/>
  <c r="W6" i="3"/>
  <c r="U12" i="3"/>
  <c r="U44" i="3" s="1"/>
  <c r="T37" i="4"/>
  <c r="T49" i="3"/>
  <c r="U11" i="3"/>
  <c r="U43" i="3" s="1"/>
  <c r="U47" i="3" s="1"/>
  <c r="T31" i="4"/>
  <c r="X3" i="3"/>
  <c r="X32" i="3" s="1"/>
  <c r="W48" i="3"/>
  <c r="W1" i="4"/>
  <c r="L18" i="2"/>
  <c r="L44" i="2" s="1"/>
  <c r="K13" i="4"/>
  <c r="O17" i="2"/>
  <c r="O43" i="2" s="1"/>
  <c r="N7" i="4"/>
  <c r="N21" i="3"/>
  <c r="L15" i="2"/>
  <c r="L39" i="2" s="1"/>
  <c r="L6" i="4" s="1"/>
  <c r="L10" i="4" s="1"/>
  <c r="K40" i="3"/>
  <c r="O26" i="2"/>
  <c r="P23" i="2"/>
  <c r="Q22" i="2" s="1"/>
  <c r="W5" i="3" l="1"/>
  <c r="W44" i="4" s="1"/>
  <c r="W46" i="4" s="1"/>
  <c r="S42" i="4"/>
  <c r="S48" i="4" s="1"/>
  <c r="X46" i="3"/>
  <c r="X2" i="3"/>
  <c r="T40" i="4"/>
  <c r="K16" i="4"/>
  <c r="K18" i="4" s="1"/>
  <c r="K24" i="4" s="1"/>
  <c r="K49" i="4" s="1"/>
  <c r="V38" i="3"/>
  <c r="N38" i="2"/>
  <c r="P31" i="2"/>
  <c r="P32" i="2" s="1"/>
  <c r="P36" i="2" s="1"/>
  <c r="O35" i="3"/>
  <c r="T30" i="4"/>
  <c r="T34" i="4" s="1"/>
  <c r="U9" i="3"/>
  <c r="U39" i="3" s="1"/>
  <c r="W34" i="3"/>
  <c r="X25" i="3"/>
  <c r="X28" i="3"/>
  <c r="X31" i="3"/>
  <c r="X6" i="3"/>
  <c r="X26" i="3"/>
  <c r="X29" i="3"/>
  <c r="X33" i="3"/>
  <c r="X15" i="3"/>
  <c r="X18" i="3"/>
  <c r="X7" i="3"/>
  <c r="X24" i="3"/>
  <c r="X27" i="3"/>
  <c r="X30" i="3"/>
  <c r="X45" i="4" s="1"/>
  <c r="X16" i="3"/>
  <c r="X19" i="3"/>
  <c r="X17" i="3"/>
  <c r="V11" i="3"/>
  <c r="V43" i="3" s="1"/>
  <c r="V47" i="3" s="1"/>
  <c r="U31" i="4"/>
  <c r="V10" i="3"/>
  <c r="V42" i="3" s="1"/>
  <c r="U38" i="4"/>
  <c r="U39" i="4" s="1"/>
  <c r="U33" i="4"/>
  <c r="V12" i="3"/>
  <c r="V44" i="3" s="1"/>
  <c r="U37" i="4"/>
  <c r="U49" i="3"/>
  <c r="W20" i="3"/>
  <c r="W38" i="3" s="1"/>
  <c r="Y3" i="3"/>
  <c r="Y32" i="3" s="1"/>
  <c r="X48" i="3"/>
  <c r="X1" i="4"/>
  <c r="P17" i="2"/>
  <c r="P43" i="2" s="1"/>
  <c r="O7" i="4"/>
  <c r="M18" i="2"/>
  <c r="M44" i="2" s="1"/>
  <c r="L13" i="4"/>
  <c r="O21" i="3"/>
  <c r="M15" i="2"/>
  <c r="M39" i="2" s="1"/>
  <c r="M6" i="4" s="1"/>
  <c r="M10" i="4" s="1"/>
  <c r="L40" i="3"/>
  <c r="P26" i="2"/>
  <c r="P21" i="3" s="1"/>
  <c r="Q23" i="2"/>
  <c r="R22" i="2" s="1"/>
  <c r="Y46" i="3" l="1"/>
  <c r="Y2" i="3"/>
  <c r="U40" i="4"/>
  <c r="L16" i="4"/>
  <c r="L18" i="4" s="1"/>
  <c r="L24" i="4" s="1"/>
  <c r="L49" i="4" s="1"/>
  <c r="T42" i="4"/>
  <c r="T48" i="4" s="1"/>
  <c r="O38" i="2"/>
  <c r="Q31" i="2"/>
  <c r="Q32" i="2" s="1"/>
  <c r="P35" i="3"/>
  <c r="X5" i="3"/>
  <c r="X44" i="4" s="1"/>
  <c r="X46" i="4" s="1"/>
  <c r="W10" i="3"/>
  <c r="W42" i="3" s="1"/>
  <c r="V38" i="4"/>
  <c r="V39" i="4" s="1"/>
  <c r="V33" i="4"/>
  <c r="W11" i="3"/>
  <c r="W43" i="3" s="1"/>
  <c r="W47" i="3" s="1"/>
  <c r="V31" i="4"/>
  <c r="X34" i="3"/>
  <c r="W12" i="3"/>
  <c r="W44" i="3" s="1"/>
  <c r="V37" i="4"/>
  <c r="V49" i="3"/>
  <c r="U30" i="4"/>
  <c r="U34" i="4" s="1"/>
  <c r="V9" i="3"/>
  <c r="V39" i="3" s="1"/>
  <c r="Y25" i="3"/>
  <c r="Y28" i="3"/>
  <c r="Y31" i="3"/>
  <c r="Y17" i="3"/>
  <c r="Y26" i="3"/>
  <c r="Y29" i="3"/>
  <c r="Y33" i="3"/>
  <c r="Y15" i="3"/>
  <c r="Y18" i="3"/>
  <c r="Y7" i="3"/>
  <c r="Y24" i="3"/>
  <c r="Y27" i="3"/>
  <c r="Y30" i="3"/>
  <c r="Y45" i="4" s="1"/>
  <c r="Y16" i="3"/>
  <c r="Y19" i="3"/>
  <c r="Y6" i="3"/>
  <c r="X20" i="3"/>
  <c r="Z3" i="3"/>
  <c r="Z32" i="3" s="1"/>
  <c r="Y48" i="3"/>
  <c r="Y1" i="4"/>
  <c r="Q17" i="2"/>
  <c r="Q43" i="2" s="1"/>
  <c r="P7" i="4"/>
  <c r="N18" i="2"/>
  <c r="N44" i="2" s="1"/>
  <c r="M13" i="4"/>
  <c r="N15" i="2"/>
  <c r="N39" i="2" s="1"/>
  <c r="N6" i="4" s="1"/>
  <c r="N10" i="4" s="1"/>
  <c r="M40" i="3"/>
  <c r="P38" i="2"/>
  <c r="Q26" i="2"/>
  <c r="Q21" i="3" s="1"/>
  <c r="R23" i="2"/>
  <c r="S22" i="2" s="1"/>
  <c r="U42" i="4" l="1"/>
  <c r="U48" i="4" s="1"/>
  <c r="Z46" i="3"/>
  <c r="Z2" i="3"/>
  <c r="V40" i="4"/>
  <c r="M16" i="4"/>
  <c r="M18" i="4" s="1"/>
  <c r="M24" i="4" s="1"/>
  <c r="M49" i="4" s="1"/>
  <c r="Y5" i="3"/>
  <c r="Y44" i="4" s="1"/>
  <c r="Y46" i="4" s="1"/>
  <c r="Q36" i="2"/>
  <c r="Q35" i="3" s="1"/>
  <c r="X38" i="3"/>
  <c r="Y20" i="3"/>
  <c r="X12" i="3"/>
  <c r="X44" i="3" s="1"/>
  <c r="W37" i="4"/>
  <c r="W49" i="3"/>
  <c r="Z25" i="3"/>
  <c r="Z28" i="3"/>
  <c r="Z31" i="3"/>
  <c r="Z17" i="3"/>
  <c r="Z26" i="3"/>
  <c r="Z29" i="3"/>
  <c r="Z33" i="3"/>
  <c r="Z15" i="3"/>
  <c r="Z18" i="3"/>
  <c r="Z7" i="3"/>
  <c r="Z24" i="3"/>
  <c r="Z27" i="3"/>
  <c r="Z30" i="3"/>
  <c r="Z45" i="4" s="1"/>
  <c r="Z16" i="3"/>
  <c r="Z19" i="3"/>
  <c r="Z6" i="3"/>
  <c r="X11" i="3"/>
  <c r="X43" i="3" s="1"/>
  <c r="X47" i="3" s="1"/>
  <c r="W31" i="4"/>
  <c r="Y34" i="3"/>
  <c r="V30" i="4"/>
  <c r="V34" i="4" s="1"/>
  <c r="W9" i="3"/>
  <c r="W39" i="3" s="1"/>
  <c r="X10" i="3"/>
  <c r="X42" i="3" s="1"/>
  <c r="W38" i="4"/>
  <c r="W39" i="4" s="1"/>
  <c r="W33" i="4"/>
  <c r="AA3" i="3"/>
  <c r="AA32" i="3" s="1"/>
  <c r="Z48" i="3"/>
  <c r="Z1" i="4"/>
  <c r="O18" i="2"/>
  <c r="O44" i="2" s="1"/>
  <c r="N13" i="4"/>
  <c r="R17" i="2"/>
  <c r="R43" i="2" s="1"/>
  <c r="Q7" i="4"/>
  <c r="R31" i="2"/>
  <c r="R32" i="2" s="1"/>
  <c r="R36" i="2" s="1"/>
  <c r="O15" i="2"/>
  <c r="O39" i="2" s="1"/>
  <c r="O6" i="4" s="1"/>
  <c r="O10" i="4" s="1"/>
  <c r="N40" i="3"/>
  <c r="R26" i="2"/>
  <c r="R21" i="3" s="1"/>
  <c r="S23" i="2"/>
  <c r="T22" i="2" s="1"/>
  <c r="AA46" i="3" l="1"/>
  <c r="AA2" i="3"/>
  <c r="W40" i="4"/>
  <c r="N16" i="4"/>
  <c r="N18" i="4" s="1"/>
  <c r="N24" i="4" s="1"/>
  <c r="N49" i="4" s="1"/>
  <c r="V42" i="4"/>
  <c r="V48" i="4" s="1"/>
  <c r="Q38" i="2"/>
  <c r="Z5" i="3"/>
  <c r="Z44" i="4" s="1"/>
  <c r="Z46" i="4" s="1"/>
  <c r="Y11" i="3"/>
  <c r="Y43" i="3" s="1"/>
  <c r="Y47" i="3" s="1"/>
  <c r="X31" i="4"/>
  <c r="AA16" i="3"/>
  <c r="AA19" i="3"/>
  <c r="AA25" i="3"/>
  <c r="AA28" i="3"/>
  <c r="AA31" i="3"/>
  <c r="AA6" i="3"/>
  <c r="AA17" i="3"/>
  <c r="AA26" i="3"/>
  <c r="AA29" i="3"/>
  <c r="AA33" i="3"/>
  <c r="AA15" i="3"/>
  <c r="AA18" i="3"/>
  <c r="AA7" i="3"/>
  <c r="AA27" i="3"/>
  <c r="AA24" i="3"/>
  <c r="AA30" i="3"/>
  <c r="AA45" i="4" s="1"/>
  <c r="Z34" i="3"/>
  <c r="Y10" i="3"/>
  <c r="Y42" i="3" s="1"/>
  <c r="X33" i="4"/>
  <c r="X38" i="4"/>
  <c r="X39" i="4" s="1"/>
  <c r="W30" i="4"/>
  <c r="W34" i="4" s="1"/>
  <c r="X9" i="3"/>
  <c r="X39" i="3" s="1"/>
  <c r="Y12" i="3"/>
  <c r="Y44" i="3" s="1"/>
  <c r="X37" i="4"/>
  <c r="X49" i="3"/>
  <c r="Z20" i="3"/>
  <c r="Y38" i="3"/>
  <c r="AB3" i="3"/>
  <c r="AB32" i="3" s="1"/>
  <c r="AA48" i="3"/>
  <c r="AA1" i="4"/>
  <c r="S17" i="2"/>
  <c r="S43" i="2" s="1"/>
  <c r="R7" i="4"/>
  <c r="P18" i="2"/>
  <c r="P44" i="2" s="1"/>
  <c r="O13" i="4"/>
  <c r="P15" i="2"/>
  <c r="P39" i="2" s="1"/>
  <c r="P6" i="4" s="1"/>
  <c r="P10" i="4" s="1"/>
  <c r="O40" i="3"/>
  <c r="S26" i="2"/>
  <c r="S21" i="3" s="1"/>
  <c r="S31" i="2"/>
  <c r="S32" i="2" s="1"/>
  <c r="S36" i="2" s="1"/>
  <c r="T23" i="2"/>
  <c r="U22" i="2" s="1"/>
  <c r="W42" i="4" l="1"/>
  <c r="W48" i="4" s="1"/>
  <c r="AB46" i="3"/>
  <c r="AB2" i="3"/>
  <c r="X40" i="4"/>
  <c r="O16" i="4"/>
  <c r="O18" i="4" s="1"/>
  <c r="O24" i="4" s="1"/>
  <c r="O49" i="4" s="1"/>
  <c r="AA5" i="3"/>
  <c r="AA44" i="4" s="1"/>
  <c r="AA46" i="4" s="1"/>
  <c r="AA34" i="3"/>
  <c r="Z10" i="3"/>
  <c r="Z42" i="3" s="1"/>
  <c r="Y38" i="4"/>
  <c r="Y39" i="4" s="1"/>
  <c r="Y33" i="4"/>
  <c r="AB24" i="3"/>
  <c r="AB27" i="3"/>
  <c r="AB30" i="3"/>
  <c r="AB45" i="4" s="1"/>
  <c r="AB25" i="3"/>
  <c r="AB28" i="3"/>
  <c r="AB31" i="3"/>
  <c r="AB6" i="3"/>
  <c r="AB17" i="3"/>
  <c r="AB26" i="3"/>
  <c r="AB29" i="3"/>
  <c r="AB33" i="3"/>
  <c r="AB15" i="3"/>
  <c r="AB18" i="3"/>
  <c r="AB7" i="3"/>
  <c r="AB19" i="3"/>
  <c r="AB16" i="3"/>
  <c r="Z38" i="3"/>
  <c r="Z12" i="3"/>
  <c r="Z44" i="3" s="1"/>
  <c r="Y37" i="4"/>
  <c r="Y49" i="3"/>
  <c r="AA20" i="3"/>
  <c r="X30" i="4"/>
  <c r="X34" i="4" s="1"/>
  <c r="Y9" i="3"/>
  <c r="Y39" i="3" s="1"/>
  <c r="Z11" i="3"/>
  <c r="Z43" i="3" s="1"/>
  <c r="Z47" i="3" s="1"/>
  <c r="Y31" i="4"/>
  <c r="AC3" i="3"/>
  <c r="AC32" i="3" s="1"/>
  <c r="AB48" i="3"/>
  <c r="AB1" i="4"/>
  <c r="Q18" i="2"/>
  <c r="Q44" i="2" s="1"/>
  <c r="P13" i="4"/>
  <c r="T17" i="2"/>
  <c r="T43" i="2" s="1"/>
  <c r="S7" i="4"/>
  <c r="R38" i="2"/>
  <c r="R35" i="3"/>
  <c r="Q15" i="2"/>
  <c r="Q39" i="2" s="1"/>
  <c r="Q6" i="4" s="1"/>
  <c r="Q10" i="4" s="1"/>
  <c r="P40" i="3"/>
  <c r="T31" i="2"/>
  <c r="T32" i="2" s="1"/>
  <c r="T36" i="2" s="1"/>
  <c r="T26" i="2"/>
  <c r="T21" i="3" s="1"/>
  <c r="U23" i="2"/>
  <c r="V22" i="2" s="1"/>
  <c r="AA38" i="3" l="1"/>
  <c r="Y40" i="4"/>
  <c r="AC46" i="3"/>
  <c r="AC2" i="3"/>
  <c r="P16" i="4"/>
  <c r="P18" i="4" s="1"/>
  <c r="P24" i="4" s="1"/>
  <c r="P49" i="4" s="1"/>
  <c r="X42" i="4"/>
  <c r="X48" i="4" s="1"/>
  <c r="AB5" i="3"/>
  <c r="AB44" i="4" s="1"/>
  <c r="AB46" i="4" s="1"/>
  <c r="AA12" i="3"/>
  <c r="AA44" i="3" s="1"/>
  <c r="Z37" i="4"/>
  <c r="Z49" i="3"/>
  <c r="AB34" i="3"/>
  <c r="AB20" i="3"/>
  <c r="AC24" i="3"/>
  <c r="AC27" i="3"/>
  <c r="AC30" i="3"/>
  <c r="AC45" i="4" s="1"/>
  <c r="AC16" i="3"/>
  <c r="AC19" i="3"/>
  <c r="AC6" i="3"/>
  <c r="AC25" i="3"/>
  <c r="AC28" i="3"/>
  <c r="AC31" i="3"/>
  <c r="AC17" i="3"/>
  <c r="AC26" i="3"/>
  <c r="AC29" i="3"/>
  <c r="AC33" i="3"/>
  <c r="AC7" i="3"/>
  <c r="AC15" i="3"/>
  <c r="AC18" i="3"/>
  <c r="AA11" i="3"/>
  <c r="AA43" i="3" s="1"/>
  <c r="AA47" i="3" s="1"/>
  <c r="Z31" i="4"/>
  <c r="AA10" i="3"/>
  <c r="AA42" i="3" s="1"/>
  <c r="Z38" i="4"/>
  <c r="Z39" i="4" s="1"/>
  <c r="Z33" i="4"/>
  <c r="Y30" i="4"/>
  <c r="Y34" i="4" s="1"/>
  <c r="Z9" i="3"/>
  <c r="Z39" i="3" s="1"/>
  <c r="AD3" i="3"/>
  <c r="AD32" i="3" s="1"/>
  <c r="AC48" i="3"/>
  <c r="AC1" i="4"/>
  <c r="U17" i="2"/>
  <c r="U43" i="2" s="1"/>
  <c r="T7" i="4"/>
  <c r="R18" i="2"/>
  <c r="R44" i="2" s="1"/>
  <c r="Q13" i="4"/>
  <c r="U26" i="2"/>
  <c r="U21" i="3" s="1"/>
  <c r="R15" i="2"/>
  <c r="R39" i="2" s="1"/>
  <c r="R6" i="4" s="1"/>
  <c r="R10" i="4" s="1"/>
  <c r="Q40" i="3"/>
  <c r="S38" i="2"/>
  <c r="S35" i="3"/>
  <c r="U31" i="2"/>
  <c r="U32" i="2" s="1"/>
  <c r="U36" i="2" s="1"/>
  <c r="V23" i="2"/>
  <c r="W22" i="2" s="1"/>
  <c r="AD46" i="3" l="1"/>
  <c r="AD2" i="3"/>
  <c r="Z40" i="4"/>
  <c r="Q16" i="4"/>
  <c r="Q18" i="4" s="1"/>
  <c r="Q24" i="4" s="1"/>
  <c r="Q49" i="4" s="1"/>
  <c r="Y42" i="4"/>
  <c r="Y48" i="4" s="1"/>
  <c r="AB38" i="3"/>
  <c r="AC5" i="3"/>
  <c r="AC44" i="4" s="1"/>
  <c r="AC46" i="4" s="1"/>
  <c r="AB10" i="3"/>
  <c r="AB42" i="3" s="1"/>
  <c r="AA38" i="4"/>
  <c r="AA39" i="4" s="1"/>
  <c r="AA33" i="4"/>
  <c r="AC34" i="3"/>
  <c r="AB11" i="3"/>
  <c r="AB43" i="3" s="1"/>
  <c r="AB47" i="3" s="1"/>
  <c r="AA31" i="4"/>
  <c r="Z30" i="4"/>
  <c r="Z34" i="4" s="1"/>
  <c r="AA9" i="3"/>
  <c r="AA39" i="3" s="1"/>
  <c r="AC20" i="3"/>
  <c r="AD7" i="3"/>
  <c r="AD24" i="3"/>
  <c r="AD27" i="3"/>
  <c r="AD30" i="3"/>
  <c r="AD45" i="4" s="1"/>
  <c r="AD16" i="3"/>
  <c r="AD19" i="3"/>
  <c r="AD25" i="3"/>
  <c r="AD28" i="3"/>
  <c r="AD31" i="3"/>
  <c r="AD6" i="3"/>
  <c r="AD17" i="3"/>
  <c r="AD15" i="3"/>
  <c r="AD26" i="3"/>
  <c r="AD29" i="3"/>
  <c r="AD33" i="3"/>
  <c r="AD18" i="3"/>
  <c r="AB12" i="3"/>
  <c r="AB44" i="3" s="1"/>
  <c r="AA37" i="4"/>
  <c r="AA49" i="3"/>
  <c r="AE3" i="3"/>
  <c r="AE32" i="3" s="1"/>
  <c r="AD48" i="3"/>
  <c r="AD1" i="4"/>
  <c r="S18" i="2"/>
  <c r="S44" i="2" s="1"/>
  <c r="R13" i="4"/>
  <c r="V17" i="2"/>
  <c r="V43" i="2" s="1"/>
  <c r="U7" i="4"/>
  <c r="T38" i="2"/>
  <c r="T35" i="3"/>
  <c r="S15" i="2"/>
  <c r="S39" i="2" s="1"/>
  <c r="S6" i="4" s="1"/>
  <c r="S10" i="4" s="1"/>
  <c r="R40" i="3"/>
  <c r="V31" i="2"/>
  <c r="V26" i="2"/>
  <c r="V21" i="3" s="1"/>
  <c r="W23" i="2"/>
  <c r="X22" i="2" s="1"/>
  <c r="AA40" i="4" l="1"/>
  <c r="AE46" i="3"/>
  <c r="AE2" i="3"/>
  <c r="R16" i="4"/>
  <c r="R18" i="4" s="1"/>
  <c r="R24" i="4" s="1"/>
  <c r="R49" i="4" s="1"/>
  <c r="Z42" i="4"/>
  <c r="Z48" i="4" s="1"/>
  <c r="AC38" i="3"/>
  <c r="AD5" i="3"/>
  <c r="AD44" i="4" s="1"/>
  <c r="AD46" i="4" s="1"/>
  <c r="AD34" i="3"/>
  <c r="AA30" i="4"/>
  <c r="AA34" i="4" s="1"/>
  <c r="AB9" i="3"/>
  <c r="AB39" i="3" s="1"/>
  <c r="AD20" i="3"/>
  <c r="AE15" i="3"/>
  <c r="AE18" i="3"/>
  <c r="AE24" i="3"/>
  <c r="AE27" i="3"/>
  <c r="AE30" i="3"/>
  <c r="AE45" i="4" s="1"/>
  <c r="AE16" i="3"/>
  <c r="AE19" i="3"/>
  <c r="AE25" i="3"/>
  <c r="AE28" i="3"/>
  <c r="AE31" i="3"/>
  <c r="AE6" i="3"/>
  <c r="AE17" i="3"/>
  <c r="AE26" i="3"/>
  <c r="AE29" i="3"/>
  <c r="AE33" i="3"/>
  <c r="AE7" i="3"/>
  <c r="AC11" i="3"/>
  <c r="AC43" i="3" s="1"/>
  <c r="AC47" i="3" s="1"/>
  <c r="AB31" i="4"/>
  <c r="AC12" i="3"/>
  <c r="AC44" i="3" s="1"/>
  <c r="AB37" i="4"/>
  <c r="AB49" i="3"/>
  <c r="AC10" i="3"/>
  <c r="AC42" i="3" s="1"/>
  <c r="AB33" i="4"/>
  <c r="AB38" i="4"/>
  <c r="AB39" i="4" s="1"/>
  <c r="AE1" i="4"/>
  <c r="AE48" i="3"/>
  <c r="AF3" i="3"/>
  <c r="W17" i="2"/>
  <c r="W43" i="2" s="1"/>
  <c r="V7" i="4"/>
  <c r="T18" i="2"/>
  <c r="T44" i="2" s="1"/>
  <c r="S13" i="4"/>
  <c r="T15" i="2"/>
  <c r="T39" i="2" s="1"/>
  <c r="T6" i="4" s="1"/>
  <c r="T10" i="4" s="1"/>
  <c r="S40" i="3"/>
  <c r="U38" i="2"/>
  <c r="U35" i="3"/>
  <c r="W26" i="2"/>
  <c r="W21" i="3" s="1"/>
  <c r="V32" i="2"/>
  <c r="V36" i="2" s="1"/>
  <c r="X23" i="2"/>
  <c r="Y22" i="2" s="1"/>
  <c r="Y23" i="2" s="1"/>
  <c r="AF32" i="3" l="1"/>
  <c r="AD38" i="3"/>
  <c r="AE5" i="3"/>
  <c r="AE44" i="4" s="1"/>
  <c r="AE46" i="4" s="1"/>
  <c r="AB40" i="4"/>
  <c r="AF46" i="3"/>
  <c r="AF2" i="3"/>
  <c r="S16" i="4"/>
  <c r="S18" i="4" s="1"/>
  <c r="S24" i="4" s="1"/>
  <c r="S49" i="4" s="1"/>
  <c r="AA42" i="4"/>
  <c r="AA48" i="4" s="1"/>
  <c r="AE34" i="3"/>
  <c r="AD11" i="3"/>
  <c r="AD43" i="3" s="1"/>
  <c r="AD47" i="3" s="1"/>
  <c r="AC31" i="4"/>
  <c r="AE20" i="3"/>
  <c r="AD10" i="3"/>
  <c r="AD42" i="3" s="1"/>
  <c r="AC38" i="4"/>
  <c r="AC39" i="4" s="1"/>
  <c r="AC33" i="4"/>
  <c r="AF26" i="3"/>
  <c r="AF29" i="3"/>
  <c r="AF33" i="3"/>
  <c r="AF7" i="3"/>
  <c r="AF24" i="3"/>
  <c r="AF27" i="3"/>
  <c r="AF30" i="3"/>
  <c r="AF45" i="4" s="1"/>
  <c r="AF16" i="3"/>
  <c r="AF19" i="3"/>
  <c r="AF6" i="3"/>
  <c r="AF25" i="3"/>
  <c r="AF28" i="3"/>
  <c r="AF31" i="3"/>
  <c r="AF17" i="3"/>
  <c r="AF18" i="3"/>
  <c r="AF15" i="3"/>
  <c r="AD12" i="3"/>
  <c r="AD44" i="3" s="1"/>
  <c r="AC37" i="4"/>
  <c r="AC49" i="3"/>
  <c r="AB30" i="4"/>
  <c r="AB34" i="4" s="1"/>
  <c r="AC9" i="3"/>
  <c r="AC39" i="3" s="1"/>
  <c r="AF48" i="3"/>
  <c r="AG3" i="3"/>
  <c r="AG32" i="3" s="1"/>
  <c r="AF1" i="4"/>
  <c r="U18" i="2"/>
  <c r="U44" i="2" s="1"/>
  <c r="T13" i="4"/>
  <c r="X17" i="2"/>
  <c r="X43" i="2" s="1"/>
  <c r="W7" i="4"/>
  <c r="Y26" i="2"/>
  <c r="Y21" i="3" s="1"/>
  <c r="Z22" i="2"/>
  <c r="Z23" i="2" s="1"/>
  <c r="U15" i="2"/>
  <c r="U39" i="2" s="1"/>
  <c r="U6" i="4" s="1"/>
  <c r="U10" i="4" s="1"/>
  <c r="T40" i="3"/>
  <c r="X26" i="2"/>
  <c r="X21" i="3" s="1"/>
  <c r="W31" i="2"/>
  <c r="AB42" i="4" l="1"/>
  <c r="AB48" i="4" s="1"/>
  <c r="AG46" i="3"/>
  <c r="AG2" i="3"/>
  <c r="AE38" i="3"/>
  <c r="AC40" i="4"/>
  <c r="T16" i="4"/>
  <c r="T18" i="4" s="1"/>
  <c r="T24" i="4" s="1"/>
  <c r="T49" i="4" s="1"/>
  <c r="AF20" i="3"/>
  <c r="AF5" i="3"/>
  <c r="AF44" i="4" s="1"/>
  <c r="AF46" i="4" s="1"/>
  <c r="AG26" i="3"/>
  <c r="AG29" i="3"/>
  <c r="AG33" i="3"/>
  <c r="AG15" i="3"/>
  <c r="AG18" i="3"/>
  <c r="AG7" i="3"/>
  <c r="AG24" i="3"/>
  <c r="AG27" i="3"/>
  <c r="AG30" i="3"/>
  <c r="AG45" i="4" s="1"/>
  <c r="AG16" i="3"/>
  <c r="AG19" i="3"/>
  <c r="AG25" i="3"/>
  <c r="AG28" i="3"/>
  <c r="AG31" i="3"/>
  <c r="AG6" i="3"/>
  <c r="AG17" i="3"/>
  <c r="AC30" i="4"/>
  <c r="AC34" i="4" s="1"/>
  <c r="AD9" i="3"/>
  <c r="AD39" i="3" s="1"/>
  <c r="AE10" i="3"/>
  <c r="AE42" i="3" s="1"/>
  <c r="AD38" i="4"/>
  <c r="AD39" i="4" s="1"/>
  <c r="AD33" i="4"/>
  <c r="AE11" i="3"/>
  <c r="AE43" i="3" s="1"/>
  <c r="AE47" i="3" s="1"/>
  <c r="AD31" i="4"/>
  <c r="AE12" i="3"/>
  <c r="AE44" i="3" s="1"/>
  <c r="AD37" i="4"/>
  <c r="AD49" i="3"/>
  <c r="AF34" i="3"/>
  <c r="AG48" i="3"/>
  <c r="AG1" i="4"/>
  <c r="AH3" i="3"/>
  <c r="AH32" i="3" s="1"/>
  <c r="Y17" i="2"/>
  <c r="Y43" i="2" s="1"/>
  <c r="X7" i="4"/>
  <c r="V18" i="2"/>
  <c r="V44" i="2" s="1"/>
  <c r="U13" i="4"/>
  <c r="V15" i="2"/>
  <c r="U40" i="3"/>
  <c r="AA22" i="2"/>
  <c r="AA23" i="2" s="1"/>
  <c r="Z26" i="2"/>
  <c r="V38" i="2"/>
  <c r="V35" i="3"/>
  <c r="W32" i="2"/>
  <c r="W36" i="2" s="1"/>
  <c r="AF38" i="3" l="1"/>
  <c r="AH46" i="3"/>
  <c r="AH2" i="3"/>
  <c r="AD40" i="4"/>
  <c r="U16" i="4"/>
  <c r="U18" i="4" s="1"/>
  <c r="U24" i="4" s="1"/>
  <c r="U49" i="4" s="1"/>
  <c r="AC42" i="4"/>
  <c r="AC48" i="4" s="1"/>
  <c r="AG5" i="3"/>
  <c r="AG44" i="4" s="1"/>
  <c r="AG46" i="4" s="1"/>
  <c r="AG34" i="3"/>
  <c r="AF10" i="3"/>
  <c r="AF42" i="3" s="1"/>
  <c r="AE33" i="4"/>
  <c r="AE38" i="4"/>
  <c r="AE39" i="4" s="1"/>
  <c r="AD30" i="4"/>
  <c r="AD34" i="4" s="1"/>
  <c r="AE9" i="3"/>
  <c r="AE39" i="3" s="1"/>
  <c r="AH26" i="3"/>
  <c r="AH29" i="3"/>
  <c r="AH33" i="3"/>
  <c r="AH15" i="3"/>
  <c r="AH18" i="3"/>
  <c r="AH7" i="3"/>
  <c r="AH24" i="3"/>
  <c r="AH27" i="3"/>
  <c r="AH30" i="3"/>
  <c r="AH45" i="4" s="1"/>
  <c r="AH16" i="3"/>
  <c r="AH19" i="3"/>
  <c r="AH25" i="3"/>
  <c r="AH28" i="3"/>
  <c r="AH31" i="3"/>
  <c r="AH6" i="3"/>
  <c r="AH17" i="3"/>
  <c r="AG20" i="3"/>
  <c r="AF12" i="3"/>
  <c r="AF44" i="3" s="1"/>
  <c r="AE37" i="4"/>
  <c r="AE49" i="3"/>
  <c r="AF11" i="3"/>
  <c r="AF43" i="3" s="1"/>
  <c r="AF47" i="3" s="1"/>
  <c r="AE31" i="4"/>
  <c r="AH48" i="3"/>
  <c r="AH1" i="4"/>
  <c r="AI3" i="3"/>
  <c r="AI32" i="3" s="1"/>
  <c r="W18" i="2"/>
  <c r="W44" i="2" s="1"/>
  <c r="V13" i="4"/>
  <c r="V16" i="4" s="1"/>
  <c r="V39" i="2"/>
  <c r="V6" i="4" s="1"/>
  <c r="V10" i="4" s="1"/>
  <c r="Z17" i="2"/>
  <c r="Z43" i="2" s="1"/>
  <c r="Y7" i="4"/>
  <c r="AB22" i="2"/>
  <c r="AB23" i="2" s="1"/>
  <c r="AA26" i="2"/>
  <c r="Z21" i="3"/>
  <c r="X31" i="2"/>
  <c r="AG38" i="3" l="1"/>
  <c r="AI46" i="3"/>
  <c r="AI2" i="3"/>
  <c r="AE40" i="4"/>
  <c r="AD42" i="4"/>
  <c r="AD48" i="4" s="1"/>
  <c r="AH5" i="3"/>
  <c r="AH44" i="4" s="1"/>
  <c r="AH46" i="4" s="1"/>
  <c r="V18" i="4"/>
  <c r="V24" i="4" s="1"/>
  <c r="V49" i="4" s="1"/>
  <c r="V40" i="3"/>
  <c r="W15" i="2"/>
  <c r="AH20" i="3"/>
  <c r="AE30" i="4"/>
  <c r="AE34" i="4" s="1"/>
  <c r="AF9" i="3"/>
  <c r="AF39" i="3" s="1"/>
  <c r="AH34" i="3"/>
  <c r="AG10" i="3"/>
  <c r="AG42" i="3" s="1"/>
  <c r="AF38" i="4"/>
  <c r="AF39" i="4" s="1"/>
  <c r="AF33" i="4"/>
  <c r="AI17" i="3"/>
  <c r="AI26" i="3"/>
  <c r="AI29" i="3"/>
  <c r="AI33" i="3"/>
  <c r="AI15" i="3"/>
  <c r="AI18" i="3"/>
  <c r="AI7" i="3"/>
  <c r="AI24" i="3"/>
  <c r="AI27" i="3"/>
  <c r="AI30" i="3"/>
  <c r="AI45" i="4" s="1"/>
  <c r="AI16" i="3"/>
  <c r="AI19" i="3"/>
  <c r="AI25" i="3"/>
  <c r="AI28" i="3"/>
  <c r="AI31" i="3"/>
  <c r="AI6" i="3"/>
  <c r="AG11" i="3"/>
  <c r="AG43" i="3" s="1"/>
  <c r="AG47" i="3" s="1"/>
  <c r="AF31" i="4"/>
  <c r="AG12" i="3"/>
  <c r="AG44" i="3" s="1"/>
  <c r="AF37" i="4"/>
  <c r="AF49" i="3"/>
  <c r="AI48" i="3"/>
  <c r="AI1" i="4"/>
  <c r="AJ3" i="3"/>
  <c r="AJ32" i="3" s="1"/>
  <c r="AA17" i="2"/>
  <c r="AA43" i="2" s="1"/>
  <c r="Z7" i="4"/>
  <c r="X18" i="2"/>
  <c r="X44" i="2" s="1"/>
  <c r="W13" i="4"/>
  <c r="W16" i="4" s="1"/>
  <c r="W38" i="2"/>
  <c r="W35" i="3"/>
  <c r="AA21" i="3"/>
  <c r="AB26" i="2"/>
  <c r="AC22" i="2"/>
  <c r="X32" i="2"/>
  <c r="X36" i="2" s="1"/>
  <c r="AI5" i="3" l="1"/>
  <c r="AF40" i="4"/>
  <c r="AJ46" i="3"/>
  <c r="AJ2" i="3"/>
  <c r="AE42" i="4"/>
  <c r="AE48" i="4" s="1"/>
  <c r="W39" i="2"/>
  <c r="W6" i="4" s="1"/>
  <c r="W10" i="4" s="1"/>
  <c r="W18" i="4" s="1"/>
  <c r="W24" i="4" s="1"/>
  <c r="W49" i="4" s="1"/>
  <c r="AI34" i="3"/>
  <c r="AH10" i="3"/>
  <c r="AH42" i="3" s="1"/>
  <c r="AG33" i="4"/>
  <c r="AG38" i="4"/>
  <c r="AG39" i="4" s="1"/>
  <c r="AH12" i="3"/>
  <c r="AH44" i="3" s="1"/>
  <c r="AG37" i="4"/>
  <c r="AG49" i="3"/>
  <c r="AF30" i="4"/>
  <c r="AF34" i="4" s="1"/>
  <c r="AG9" i="3"/>
  <c r="AG39" i="3" s="1"/>
  <c r="AH11" i="3"/>
  <c r="AH43" i="3" s="1"/>
  <c r="AH47" i="3" s="1"/>
  <c r="AG31" i="4"/>
  <c r="AI20" i="3"/>
  <c r="AJ25" i="3"/>
  <c r="AJ28" i="3"/>
  <c r="AJ31" i="3"/>
  <c r="AJ6" i="3"/>
  <c r="AJ26" i="3"/>
  <c r="AJ29" i="3"/>
  <c r="AJ33" i="3"/>
  <c r="AJ15" i="3"/>
  <c r="AJ18" i="3"/>
  <c r="AJ7" i="3"/>
  <c r="AJ24" i="3"/>
  <c r="AJ27" i="3"/>
  <c r="AJ30" i="3"/>
  <c r="AJ45" i="4" s="1"/>
  <c r="AJ16" i="3"/>
  <c r="AJ19" i="3"/>
  <c r="AJ17" i="3"/>
  <c r="AI44" i="4"/>
  <c r="AI46" i="4" s="1"/>
  <c r="AH38" i="3"/>
  <c r="AJ48" i="3"/>
  <c r="AK3" i="3"/>
  <c r="AK32" i="3" s="1"/>
  <c r="AJ1" i="4"/>
  <c r="Y18" i="2"/>
  <c r="X13" i="4"/>
  <c r="X16" i="4" s="1"/>
  <c r="AB17" i="2"/>
  <c r="AB43" i="2" s="1"/>
  <c r="AA7" i="4"/>
  <c r="AB21" i="3"/>
  <c r="AC23" i="2"/>
  <c r="Y31" i="2"/>
  <c r="AG40" i="4" l="1"/>
  <c r="AK46" i="3"/>
  <c r="AK2" i="3"/>
  <c r="AI38" i="3"/>
  <c r="AF42" i="4"/>
  <c r="AF48" i="4" s="1"/>
  <c r="W40" i="3"/>
  <c r="X15" i="2"/>
  <c r="Y44" i="2"/>
  <c r="Z18" i="2" s="1"/>
  <c r="AJ5" i="3"/>
  <c r="AJ44" i="4" s="1"/>
  <c r="AJ46" i="4" s="1"/>
  <c r="AJ20" i="3"/>
  <c r="AI11" i="3"/>
  <c r="AI43" i="3" s="1"/>
  <c r="AI47" i="3" s="1"/>
  <c r="AH31" i="4"/>
  <c r="AK25" i="3"/>
  <c r="AK28" i="3"/>
  <c r="AK31" i="3"/>
  <c r="AK17" i="3"/>
  <c r="AK26" i="3"/>
  <c r="AK29" i="3"/>
  <c r="AK33" i="3"/>
  <c r="AK15" i="3"/>
  <c r="AK18" i="3"/>
  <c r="AK7" i="3"/>
  <c r="AK24" i="3"/>
  <c r="AK27" i="3"/>
  <c r="AK30" i="3"/>
  <c r="AK45" i="4" s="1"/>
  <c r="AK16" i="3"/>
  <c r="AK19" i="3"/>
  <c r="AK6" i="3"/>
  <c r="AG30" i="4"/>
  <c r="AG34" i="4" s="1"/>
  <c r="AH9" i="3"/>
  <c r="AH39" i="3" s="1"/>
  <c r="AI12" i="3"/>
  <c r="AI44" i="3" s="1"/>
  <c r="AH37" i="4"/>
  <c r="AH49" i="3"/>
  <c r="AI10" i="3"/>
  <c r="AI42" i="3" s="1"/>
  <c r="AH38" i="4"/>
  <c r="AH39" i="4" s="1"/>
  <c r="AH33" i="4"/>
  <c r="AJ34" i="3"/>
  <c r="AK48" i="3"/>
  <c r="AK1" i="4"/>
  <c r="AL3" i="3"/>
  <c r="AL32" i="3" s="1"/>
  <c r="AC17" i="2"/>
  <c r="AC43" i="2" s="1"/>
  <c r="AB7" i="4"/>
  <c r="X38" i="2"/>
  <c r="X35" i="3"/>
  <c r="AD22" i="2"/>
  <c r="AC26" i="2"/>
  <c r="Y32" i="2"/>
  <c r="Y36" i="2" s="1"/>
  <c r="AG42" i="4" l="1"/>
  <c r="AG48" i="4" s="1"/>
  <c r="AJ38" i="3"/>
  <c r="AL46" i="3"/>
  <c r="AL2" i="3"/>
  <c r="AH40" i="4"/>
  <c r="X39" i="2"/>
  <c r="X6" i="4" s="1"/>
  <c r="X10" i="4" s="1"/>
  <c r="X18" i="4" s="1"/>
  <c r="X24" i="4" s="1"/>
  <c r="X49" i="4" s="1"/>
  <c r="Y13" i="4"/>
  <c r="Y16" i="4" s="1"/>
  <c r="AK5" i="3"/>
  <c r="AK44" i="4" s="1"/>
  <c r="AK46" i="4" s="1"/>
  <c r="AK20" i="3"/>
  <c r="AJ12" i="3"/>
  <c r="AJ44" i="3" s="1"/>
  <c r="AI37" i="4"/>
  <c r="AI49" i="3"/>
  <c r="AL25" i="3"/>
  <c r="AL28" i="3"/>
  <c r="AL31" i="3"/>
  <c r="AL17" i="3"/>
  <c r="AL26" i="3"/>
  <c r="AL29" i="3"/>
  <c r="AL33" i="3"/>
  <c r="AL15" i="3"/>
  <c r="AL18" i="3"/>
  <c r="AL7" i="3"/>
  <c r="AL16" i="3"/>
  <c r="AL19" i="3"/>
  <c r="AL24" i="3"/>
  <c r="AL27" i="3"/>
  <c r="AL30" i="3"/>
  <c r="AL45" i="4" s="1"/>
  <c r="AL6" i="3"/>
  <c r="AH30" i="4"/>
  <c r="AH34" i="4" s="1"/>
  <c r="AI9" i="3"/>
  <c r="AI39" i="3" s="1"/>
  <c r="AJ10" i="3"/>
  <c r="AJ42" i="3" s="1"/>
  <c r="AI38" i="4"/>
  <c r="AI39" i="4" s="1"/>
  <c r="AI33" i="4"/>
  <c r="AK34" i="3"/>
  <c r="AJ11" i="3"/>
  <c r="AJ43" i="3" s="1"/>
  <c r="AJ47" i="3" s="1"/>
  <c r="AI31" i="4"/>
  <c r="AL48" i="3"/>
  <c r="AM3" i="3"/>
  <c r="AL1" i="4"/>
  <c r="AD17" i="2"/>
  <c r="AD43" i="2" s="1"/>
  <c r="AC7" i="4"/>
  <c r="AD23" i="2"/>
  <c r="Z31" i="2"/>
  <c r="AC21" i="3"/>
  <c r="AM46" i="3" l="1"/>
  <c r="AM32" i="3"/>
  <c r="AI40" i="4"/>
  <c r="AH42" i="4"/>
  <c r="AH48" i="4" s="1"/>
  <c r="X40" i="3"/>
  <c r="Y15" i="2"/>
  <c r="AL20" i="3"/>
  <c r="AL5" i="3"/>
  <c r="AL44" i="4" s="1"/>
  <c r="AL46" i="4" s="1"/>
  <c r="AI30" i="4"/>
  <c r="AI34" i="4" s="1"/>
  <c r="AJ9" i="3"/>
  <c r="AJ39" i="3" s="1"/>
  <c r="AM16" i="3"/>
  <c r="AM19" i="3"/>
  <c r="AM25" i="3"/>
  <c r="AM28" i="3"/>
  <c r="AM31" i="3"/>
  <c r="AM6" i="3"/>
  <c r="AM17" i="3"/>
  <c r="AM26" i="3"/>
  <c r="AM29" i="3"/>
  <c r="AM33" i="3"/>
  <c r="AM15" i="3"/>
  <c r="AM18" i="3"/>
  <c r="AM7" i="3"/>
  <c r="AM30" i="3"/>
  <c r="AM45" i="4" s="1"/>
  <c r="AM24" i="3"/>
  <c r="AM27" i="3"/>
  <c r="AK11" i="3"/>
  <c r="AK43" i="3" s="1"/>
  <c r="AK47" i="3" s="1"/>
  <c r="AJ31" i="4"/>
  <c r="AL34" i="3"/>
  <c r="AK12" i="3"/>
  <c r="AK44" i="3" s="1"/>
  <c r="AJ37" i="4"/>
  <c r="AJ49" i="3"/>
  <c r="AK10" i="3"/>
  <c r="AK42" i="3" s="1"/>
  <c r="AJ38" i="4"/>
  <c r="AJ39" i="4" s="1"/>
  <c r="AJ33" i="4"/>
  <c r="AK38" i="3"/>
  <c r="AM48" i="3"/>
  <c r="AN3" i="3"/>
  <c r="AM1" i="4"/>
  <c r="AE17" i="2"/>
  <c r="AD7" i="4"/>
  <c r="Z32" i="2"/>
  <c r="Z36" i="2" s="1"/>
  <c r="Z44" i="2"/>
  <c r="Y38" i="2"/>
  <c r="Y35" i="3"/>
  <c r="AD26" i="2"/>
  <c r="AE22" i="2"/>
  <c r="AN46" i="3" l="1"/>
  <c r="AN32" i="3"/>
  <c r="AJ40" i="4"/>
  <c r="AL38" i="3"/>
  <c r="Y39" i="2"/>
  <c r="Y6" i="4" s="1"/>
  <c r="Y10" i="4" s="1"/>
  <c r="Y18" i="4" s="1"/>
  <c r="Y24" i="4" s="1"/>
  <c r="Y49" i="4" s="1"/>
  <c r="AI42" i="4"/>
  <c r="AI48" i="4" s="1"/>
  <c r="AM5" i="3"/>
  <c r="AM44" i="4" s="1"/>
  <c r="AM46" i="4" s="1"/>
  <c r="AE43" i="2"/>
  <c r="AE7" i="4" s="1"/>
  <c r="AM34" i="3"/>
  <c r="AN24" i="3"/>
  <c r="AN27" i="3"/>
  <c r="AN30" i="3"/>
  <c r="AN45" i="4" s="1"/>
  <c r="AN25" i="3"/>
  <c r="AN28" i="3"/>
  <c r="AN31" i="3"/>
  <c r="AN6" i="3"/>
  <c r="AN17" i="3"/>
  <c r="AN26" i="3"/>
  <c r="AN29" i="3"/>
  <c r="AN33" i="3"/>
  <c r="AN15" i="3"/>
  <c r="AN18" i="3"/>
  <c r="AN7" i="3"/>
  <c r="AN19" i="3"/>
  <c r="AN16" i="3"/>
  <c r="AL11" i="3"/>
  <c r="AL43" i="3" s="1"/>
  <c r="AL47" i="3" s="1"/>
  <c r="AK31" i="4"/>
  <c r="AJ30" i="4"/>
  <c r="AJ34" i="4" s="1"/>
  <c r="AK9" i="3"/>
  <c r="AK39" i="3" s="1"/>
  <c r="AM20" i="3"/>
  <c r="AL10" i="3"/>
  <c r="AL42" i="3" s="1"/>
  <c r="AK38" i="4"/>
  <c r="AK39" i="4" s="1"/>
  <c r="AK33" i="4"/>
  <c r="AL12" i="3"/>
  <c r="AL44" i="3" s="1"/>
  <c r="AK37" i="4"/>
  <c r="AK49" i="3"/>
  <c r="AN48" i="3"/>
  <c r="AO3" i="3"/>
  <c r="AN1" i="4"/>
  <c r="AA18" i="2"/>
  <c r="Z13" i="4"/>
  <c r="Z16" i="4" s="1"/>
  <c r="Z35" i="3"/>
  <c r="Z38" i="2"/>
  <c r="AE23" i="2"/>
  <c r="AD21" i="3"/>
  <c r="AA31" i="2"/>
  <c r="AO46" i="3" l="1"/>
  <c r="AO32" i="3"/>
  <c r="Z15" i="2"/>
  <c r="Z39" i="2" s="1"/>
  <c r="Z6" i="4" s="1"/>
  <c r="Z10" i="4" s="1"/>
  <c r="Z18" i="4" s="1"/>
  <c r="Z24" i="4" s="1"/>
  <c r="Z49" i="4" s="1"/>
  <c r="AJ42" i="4"/>
  <c r="AJ48" i="4" s="1"/>
  <c r="Y40" i="3"/>
  <c r="AM38" i="3"/>
  <c r="AK40" i="4"/>
  <c r="AF17" i="2"/>
  <c r="AN5" i="3"/>
  <c r="AN44" i="4" s="1"/>
  <c r="AN46" i="4" s="1"/>
  <c r="AO24" i="3"/>
  <c r="AO27" i="3"/>
  <c r="AO30" i="3"/>
  <c r="AO45" i="4" s="1"/>
  <c r="AO16" i="3"/>
  <c r="AO19" i="3"/>
  <c r="AO6" i="3"/>
  <c r="AO25" i="3"/>
  <c r="AO28" i="3"/>
  <c r="AO31" i="3"/>
  <c r="AO17" i="3"/>
  <c r="AO26" i="3"/>
  <c r="AO29" i="3"/>
  <c r="AO33" i="3"/>
  <c r="AO15" i="3"/>
  <c r="AO18" i="3"/>
  <c r="AO7" i="3"/>
  <c r="AK30" i="4"/>
  <c r="AK34" i="4" s="1"/>
  <c r="AL9" i="3"/>
  <c r="AL39" i="3" s="1"/>
  <c r="AM11" i="3"/>
  <c r="AM43" i="3" s="1"/>
  <c r="AM47" i="3" s="1"/>
  <c r="AL31" i="4"/>
  <c r="AN34" i="3"/>
  <c r="AM12" i="3"/>
  <c r="AM44" i="3" s="1"/>
  <c r="AL37" i="4"/>
  <c r="AL49" i="3"/>
  <c r="AN20" i="3"/>
  <c r="AM10" i="3"/>
  <c r="AM42" i="3" s="1"/>
  <c r="AL38" i="4"/>
  <c r="AL39" i="4" s="1"/>
  <c r="AL33" i="4"/>
  <c r="AO48" i="3"/>
  <c r="AP3" i="3"/>
  <c r="AO1" i="4"/>
  <c r="AA32" i="2"/>
  <c r="AA36" i="2" s="1"/>
  <c r="AF22" i="2"/>
  <c r="AE26" i="2"/>
  <c r="AA44" i="2"/>
  <c r="AP46" i="3" l="1"/>
  <c r="AP32" i="3"/>
  <c r="AK42" i="4"/>
  <c r="AK48" i="4" s="1"/>
  <c r="AL40" i="4"/>
  <c r="AF43" i="2"/>
  <c r="AG17" i="2" s="1"/>
  <c r="AO5" i="3"/>
  <c r="AO44" i="4" s="1"/>
  <c r="AO46" i="4" s="1"/>
  <c r="AN12" i="3"/>
  <c r="AN44" i="3" s="1"/>
  <c r="AM37" i="4"/>
  <c r="AM49" i="3"/>
  <c r="AN38" i="3"/>
  <c r="AN11" i="3"/>
  <c r="AN43" i="3" s="1"/>
  <c r="AN47" i="3" s="1"/>
  <c r="AM31" i="4"/>
  <c r="AP7" i="3"/>
  <c r="AP24" i="3"/>
  <c r="AP27" i="3"/>
  <c r="AP30" i="3"/>
  <c r="AP45" i="4" s="1"/>
  <c r="AP16" i="3"/>
  <c r="AP19" i="3"/>
  <c r="AP25" i="3"/>
  <c r="AP28" i="3"/>
  <c r="AP31" i="3"/>
  <c r="AP6" i="3"/>
  <c r="AP17" i="3"/>
  <c r="AP18" i="3"/>
  <c r="AP26" i="3"/>
  <c r="AP29" i="3"/>
  <c r="AP33" i="3"/>
  <c r="AP15" i="3"/>
  <c r="AL30" i="4"/>
  <c r="AL34" i="4" s="1"/>
  <c r="AM9" i="3"/>
  <c r="AM39" i="3" s="1"/>
  <c r="AN10" i="3"/>
  <c r="AN42" i="3" s="1"/>
  <c r="AM38" i="4"/>
  <c r="AM39" i="4" s="1"/>
  <c r="AM33" i="4"/>
  <c r="AO20" i="3"/>
  <c r="AO34" i="3"/>
  <c r="AP48" i="3"/>
  <c r="AQ3" i="3"/>
  <c r="AP1" i="4"/>
  <c r="AB18" i="2"/>
  <c r="AA13" i="4"/>
  <c r="AA16" i="4" s="1"/>
  <c r="AA35" i="3"/>
  <c r="AA38" i="2"/>
  <c r="AA15" i="2"/>
  <c r="Z40" i="3"/>
  <c r="AE21" i="3"/>
  <c r="AF23" i="2"/>
  <c r="AB31" i="2"/>
  <c r="AB32" i="2" s="1"/>
  <c r="AB36" i="2" s="1"/>
  <c r="AQ46" i="3" l="1"/>
  <c r="AQ32" i="3"/>
  <c r="AM40" i="4"/>
  <c r="AF7" i="4"/>
  <c r="AL42" i="4"/>
  <c r="AL48" i="4" s="1"/>
  <c r="AP5" i="3"/>
  <c r="AP44" i="4" s="1"/>
  <c r="AP46" i="4" s="1"/>
  <c r="AP20" i="3"/>
  <c r="AP34" i="3"/>
  <c r="AO11" i="3"/>
  <c r="AO43" i="3" s="1"/>
  <c r="AO47" i="3" s="1"/>
  <c r="AN31" i="4"/>
  <c r="AO38" i="3"/>
  <c r="AM30" i="4"/>
  <c r="AM34" i="4" s="1"/>
  <c r="AN9" i="3"/>
  <c r="AN39" i="3" s="1"/>
  <c r="AQ15" i="3"/>
  <c r="AQ18" i="3"/>
  <c r="AQ24" i="3"/>
  <c r="AQ27" i="3"/>
  <c r="AQ30" i="3"/>
  <c r="AQ45" i="4" s="1"/>
  <c r="AQ16" i="3"/>
  <c r="AQ19" i="3"/>
  <c r="AQ25" i="3"/>
  <c r="AQ28" i="3"/>
  <c r="AQ31" i="3"/>
  <c r="AQ6" i="3"/>
  <c r="AQ17" i="3"/>
  <c r="AQ26" i="3"/>
  <c r="AQ29" i="3"/>
  <c r="AQ33" i="3"/>
  <c r="AQ7" i="3"/>
  <c r="AO10" i="3"/>
  <c r="AO42" i="3" s="1"/>
  <c r="AN33" i="4"/>
  <c r="AN38" i="4"/>
  <c r="AN39" i="4" s="1"/>
  <c r="AO12" i="3"/>
  <c r="AO44" i="3" s="1"/>
  <c r="AN37" i="4"/>
  <c r="AN49" i="3"/>
  <c r="AQ1" i="4"/>
  <c r="AQ48" i="3"/>
  <c r="AA39" i="2"/>
  <c r="AA6" i="4" s="1"/>
  <c r="AA10" i="4" s="1"/>
  <c r="AA18" i="4" s="1"/>
  <c r="AA24" i="4" s="1"/>
  <c r="AA49" i="4" s="1"/>
  <c r="AB35" i="3"/>
  <c r="AG22" i="2"/>
  <c r="AG43" i="2" s="1"/>
  <c r="AF26" i="2"/>
  <c r="AF21" i="3" s="1"/>
  <c r="AB44" i="2"/>
  <c r="AC31" i="2"/>
  <c r="AP38" i="3" l="1"/>
  <c r="AN40" i="4"/>
  <c r="AM42" i="4"/>
  <c r="AM48" i="4" s="1"/>
  <c r="AQ5" i="3"/>
  <c r="AQ20" i="3"/>
  <c r="AQ21" i="3" s="1"/>
  <c r="AQ34" i="3"/>
  <c r="AQ35" i="3" s="1"/>
  <c r="AN30" i="4"/>
  <c r="AN34" i="4" s="1"/>
  <c r="AO9" i="3"/>
  <c r="AO39" i="3" s="1"/>
  <c r="AP12" i="3"/>
  <c r="AP44" i="3" s="1"/>
  <c r="AO37" i="4"/>
  <c r="AO49" i="3"/>
  <c r="AP10" i="3"/>
  <c r="AP42" i="3" s="1"/>
  <c r="AO38" i="4"/>
  <c r="AO39" i="4" s="1"/>
  <c r="AO33" i="4"/>
  <c r="AP11" i="3"/>
  <c r="AP43" i="3" s="1"/>
  <c r="AP47" i="3" s="1"/>
  <c r="AO31" i="4"/>
  <c r="AA40" i="3"/>
  <c r="AB15" i="2"/>
  <c r="AH17" i="2"/>
  <c r="AG7" i="4"/>
  <c r="AC18" i="2"/>
  <c r="AC44" i="2" s="1"/>
  <c r="AB13" i="4"/>
  <c r="AB16" i="4" s="1"/>
  <c r="AB38" i="2"/>
  <c r="AG23" i="2"/>
  <c r="AH22" i="2" s="1"/>
  <c r="AC32" i="2"/>
  <c r="AC36" i="2" s="1"/>
  <c r="AQ44" i="4" l="1"/>
  <c r="AQ46" i="4" s="1"/>
  <c r="AO40" i="4"/>
  <c r="AN42" i="4"/>
  <c r="AN48" i="4" s="1"/>
  <c r="AQ38" i="3"/>
  <c r="AH43" i="2"/>
  <c r="AH7" i="4" s="1"/>
  <c r="AG26" i="2"/>
  <c r="AG21" i="3" s="1"/>
  <c r="AB39" i="2"/>
  <c r="AB6" i="4" s="1"/>
  <c r="AB10" i="4" s="1"/>
  <c r="AB18" i="4" s="1"/>
  <c r="AB24" i="4" s="1"/>
  <c r="AB49" i="4" s="1"/>
  <c r="AQ12" i="3"/>
  <c r="AQ44" i="3" s="1"/>
  <c r="AP37" i="4"/>
  <c r="AP49" i="3"/>
  <c r="AO30" i="4"/>
  <c r="AO34" i="4" s="1"/>
  <c r="AP9" i="3"/>
  <c r="AP39" i="3" s="1"/>
  <c r="AQ10" i="3"/>
  <c r="AQ42" i="3" s="1"/>
  <c r="AP38" i="4"/>
  <c r="AP39" i="4" s="1"/>
  <c r="AP33" i="4"/>
  <c r="AQ11" i="3"/>
  <c r="AQ43" i="3" s="1"/>
  <c r="AP31" i="4"/>
  <c r="AD18" i="2"/>
  <c r="AC13" i="4"/>
  <c r="AC16" i="4" s="1"/>
  <c r="AC35" i="3"/>
  <c r="AC38" i="2"/>
  <c r="AH23" i="2"/>
  <c r="AD31" i="2"/>
  <c r="AO42" i="4" l="1"/>
  <c r="AO48" i="4" s="1"/>
  <c r="AP40" i="4"/>
  <c r="AI17" i="2"/>
  <c r="AC15" i="2"/>
  <c r="AC39" i="2" s="1"/>
  <c r="AC6" i="4" s="1"/>
  <c r="AC10" i="4" s="1"/>
  <c r="AC18" i="4" s="1"/>
  <c r="AC24" i="4" s="1"/>
  <c r="AC49" i="4" s="1"/>
  <c r="AB40" i="3"/>
  <c r="AQ31" i="4"/>
  <c r="AQ47" i="3"/>
  <c r="AP30" i="4"/>
  <c r="AP34" i="4" s="1"/>
  <c r="AQ9" i="3"/>
  <c r="AQ39" i="3" s="1"/>
  <c r="AQ38" i="4"/>
  <c r="AQ39" i="4" s="1"/>
  <c r="AQ33" i="4"/>
  <c r="AQ37" i="4"/>
  <c r="AQ49" i="3"/>
  <c r="AD44" i="2"/>
  <c r="AD32" i="2"/>
  <c r="AD36" i="2" s="1"/>
  <c r="AH26" i="2"/>
  <c r="AH21" i="3" s="1"/>
  <c r="AI22" i="2"/>
  <c r="AI43" i="2" l="1"/>
  <c r="AJ17" i="2" s="1"/>
  <c r="AP42" i="4"/>
  <c r="AP48" i="4" s="1"/>
  <c r="AQ40" i="4"/>
  <c r="AQ40" i="3"/>
  <c r="AQ30" i="4"/>
  <c r="AQ34" i="4" s="1"/>
  <c r="AE18" i="2"/>
  <c r="AD13" i="4"/>
  <c r="AD16" i="4" s="1"/>
  <c r="AC40" i="3"/>
  <c r="AD15" i="2"/>
  <c r="AD38" i="2"/>
  <c r="AD35" i="3"/>
  <c r="AI23" i="2"/>
  <c r="AE31" i="2"/>
  <c r="AE32" i="2" s="1"/>
  <c r="AE36" i="2" s="1"/>
  <c r="AI7" i="4" l="1"/>
  <c r="AQ42" i="4"/>
  <c r="AQ48" i="4" s="1"/>
  <c r="AQ49" i="4" s="1"/>
  <c r="AD39" i="2"/>
  <c r="AD6" i="4" s="1"/>
  <c r="AD10" i="4" s="1"/>
  <c r="AD18" i="4" s="1"/>
  <c r="AD24" i="4" s="1"/>
  <c r="AD49" i="4" s="1"/>
  <c r="AE44" i="2"/>
  <c r="AE38" i="2"/>
  <c r="AF31" i="2"/>
  <c r="AI26" i="2"/>
  <c r="AI21" i="3" s="1"/>
  <c r="AJ22" i="2"/>
  <c r="AJ43" i="2" s="1"/>
  <c r="AE35" i="3" l="1"/>
  <c r="AD40" i="3"/>
  <c r="AE15" i="2"/>
  <c r="AE39" i="2" s="1"/>
  <c r="AK17" i="2"/>
  <c r="AJ7" i="4"/>
  <c r="AF18" i="2"/>
  <c r="AF44" i="2" s="1"/>
  <c r="AE13" i="4"/>
  <c r="AE16" i="4" s="1"/>
  <c r="AF32" i="2"/>
  <c r="AF36" i="2" s="1"/>
  <c r="AJ23" i="2"/>
  <c r="AE6" i="4" l="1"/>
  <c r="AE10" i="4" s="1"/>
  <c r="AE18" i="4" s="1"/>
  <c r="AE24" i="4" s="1"/>
  <c r="AE49" i="4" s="1"/>
  <c r="AE40" i="3"/>
  <c r="AF15" i="2"/>
  <c r="AG18" i="2"/>
  <c r="AF13" i="4"/>
  <c r="AF16" i="4" s="1"/>
  <c r="AF38" i="2"/>
  <c r="AF35" i="3"/>
  <c r="AJ26" i="2"/>
  <c r="AJ21" i="3" s="1"/>
  <c r="AK22" i="2"/>
  <c r="AK43" i="2" s="1"/>
  <c r="AG31" i="2"/>
  <c r="AF39" i="2" l="1"/>
  <c r="AF6" i="4" s="1"/>
  <c r="AF10" i="4" s="1"/>
  <c r="AF18" i="4" s="1"/>
  <c r="AF24" i="4" s="1"/>
  <c r="AF49" i="4" s="1"/>
  <c r="AL17" i="2"/>
  <c r="AK7" i="4"/>
  <c r="AG32" i="2"/>
  <c r="AG36" i="2" s="1"/>
  <c r="AK23" i="2"/>
  <c r="AG44" i="2"/>
  <c r="AF40" i="3" l="1"/>
  <c r="AG15" i="2"/>
  <c r="AH18" i="2"/>
  <c r="AG13" i="4"/>
  <c r="AG16" i="4" s="1"/>
  <c r="AG38" i="2"/>
  <c r="AG35" i="3"/>
  <c r="AK26" i="2"/>
  <c r="AK21" i="3" s="1"/>
  <c r="AL22" i="2"/>
  <c r="AL43" i="2" s="1"/>
  <c r="AH31" i="2"/>
  <c r="AG39" i="2" l="1"/>
  <c r="AG6" i="4" s="1"/>
  <c r="AG10" i="4" s="1"/>
  <c r="AG18" i="4" s="1"/>
  <c r="AG24" i="4" s="1"/>
  <c r="AG49" i="4" s="1"/>
  <c r="AL7" i="4"/>
  <c r="AH32" i="2"/>
  <c r="AH36" i="2" s="1"/>
  <c r="AL23" i="2"/>
  <c r="AH44" i="2"/>
  <c r="AH15" i="2" l="1"/>
  <c r="AG40" i="3"/>
  <c r="AI18" i="2"/>
  <c r="AH13" i="4"/>
  <c r="AH16" i="4" s="1"/>
  <c r="AH38" i="2"/>
  <c r="AH35" i="3"/>
  <c r="AL26" i="2"/>
  <c r="AL21" i="3" s="1"/>
  <c r="AI31" i="2"/>
  <c r="AH39" i="2" l="1"/>
  <c r="AH6" i="4" s="1"/>
  <c r="AH10" i="4" s="1"/>
  <c r="AH18" i="4" s="1"/>
  <c r="AH24" i="4" s="1"/>
  <c r="AH49" i="4" s="1"/>
  <c r="AM7" i="4"/>
  <c r="AI32" i="2"/>
  <c r="AI36" i="2" s="1"/>
  <c r="AI44" i="2"/>
  <c r="AH40" i="3" l="1"/>
  <c r="AI15" i="2"/>
  <c r="AJ18" i="2"/>
  <c r="AI13" i="4"/>
  <c r="AI16" i="4" s="1"/>
  <c r="AI38" i="2"/>
  <c r="AI35" i="3"/>
  <c r="AJ31" i="2"/>
  <c r="AM21" i="3"/>
  <c r="AJ44" i="2" l="1"/>
  <c r="AK18" i="2" s="1"/>
  <c r="AI39" i="2"/>
  <c r="AI6" i="4" s="1"/>
  <c r="AI10" i="4" s="1"/>
  <c r="AI18" i="4" s="1"/>
  <c r="AI24" i="4" s="1"/>
  <c r="AI49" i="4" s="1"/>
  <c r="AJ32" i="2"/>
  <c r="AN7" i="4"/>
  <c r="AJ13" i="4" l="1"/>
  <c r="AJ16" i="4" s="1"/>
  <c r="AI40" i="3"/>
  <c r="AJ15" i="2"/>
  <c r="AJ36" i="2"/>
  <c r="AJ38" i="2" s="1"/>
  <c r="AK31" i="2"/>
  <c r="AK44" i="2" s="1"/>
  <c r="AN21" i="3"/>
  <c r="AK32" i="2" l="1"/>
  <c r="AK36" i="2" s="1"/>
  <c r="AK38" i="2" s="1"/>
  <c r="AJ39" i="2"/>
  <c r="AJ6" i="4" s="1"/>
  <c r="AJ10" i="4" s="1"/>
  <c r="AJ18" i="4" s="1"/>
  <c r="AJ24" i="4" s="1"/>
  <c r="AJ49" i="4" s="1"/>
  <c r="AJ35" i="3"/>
  <c r="AL18" i="2"/>
  <c r="AK13" i="4"/>
  <c r="AK16" i="4" s="1"/>
  <c r="AO7" i="4"/>
  <c r="AL31" i="2" l="1"/>
  <c r="AL32" i="2" s="1"/>
  <c r="AL36" i="2" s="1"/>
  <c r="AK35" i="3"/>
  <c r="AK15" i="2"/>
  <c r="AK39" i="2" s="1"/>
  <c r="AK6" i="4" s="1"/>
  <c r="AK10" i="4" s="1"/>
  <c r="AK18" i="4" s="1"/>
  <c r="AK24" i="4" s="1"/>
  <c r="AK49" i="4" s="1"/>
  <c r="AJ40" i="3"/>
  <c r="AP7" i="4"/>
  <c r="AO21" i="3"/>
  <c r="AL44" i="2" l="1"/>
  <c r="AL38" i="2"/>
  <c r="AL35" i="3"/>
  <c r="AL15" i="2"/>
  <c r="AK40" i="3"/>
  <c r="AP21" i="3"/>
  <c r="AL13" i="4" l="1"/>
  <c r="AL16" i="4" s="1"/>
  <c r="AM35" i="3"/>
  <c r="AL39" i="2"/>
  <c r="AL6" i="4" l="1"/>
  <c r="AL10" i="4" s="1"/>
  <c r="AL18" i="4" s="1"/>
  <c r="AL24" i="4" s="1"/>
  <c r="AM13" i="4"/>
  <c r="AM16" i="4" s="1"/>
  <c r="AM6" i="4"/>
  <c r="AM10" i="4" s="1"/>
  <c r="AL40" i="3"/>
  <c r="AL49" i="4" l="1"/>
  <c r="AM18" i="4"/>
  <c r="AM24" i="4" s="1"/>
  <c r="AM49" i="4" s="1"/>
  <c r="AN13" i="4"/>
  <c r="AN16" i="4" s="1"/>
  <c r="AM40" i="3"/>
  <c r="AN35" i="3"/>
  <c r="AN6" i="4" l="1"/>
  <c r="AN10" i="4" s="1"/>
  <c r="AN18" i="4" s="1"/>
  <c r="AN24" i="4" s="1"/>
  <c r="AO13" i="4"/>
  <c r="AO16" i="4" s="1"/>
  <c r="AO35" i="3"/>
  <c r="AN49" i="4" l="1"/>
  <c r="AN40" i="3"/>
  <c r="AO6" i="4"/>
  <c r="AO10" i="4" s="1"/>
  <c r="AO18" i="4" s="1"/>
  <c r="AO24" i="4" s="1"/>
  <c r="AO49" i="4" s="1"/>
  <c r="AP13" i="4"/>
  <c r="AP16" i="4" s="1"/>
  <c r="AO40" i="3" l="1"/>
  <c r="AP35" i="3"/>
  <c r="AP40" i="3" l="1"/>
  <c r="AP6" i="4" l="1"/>
  <c r="AP10" i="4" s="1"/>
  <c r="AP18" i="4" s="1"/>
  <c r="AP24" i="4" s="1"/>
  <c r="AP4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tc={59B3BF7F-AF67-414C-946A-83A5EAEA9C93}</author>
  </authors>
  <commentList>
    <comment ref="I30" authorId="0" shapeId="0" xr:uid="{59B3BF7F-AF67-414C-946A-83A5EAEA9C93}">
      <text>
        <t>[Threaded comment]
Your version of Excel allows you to read this threaded comment; however, any edits to it will get removed if the file is opened in a newer version of Excel. Learn more: https://go.microsoft.com/fwlink/?linkid=870924
Comment:
    Old AR may not be received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tc={2037689A-7C52-4899-B8AD-8B10A0D2BF4B}</author>
  </authors>
  <commentList>
    <comment ref="I2312" authorId="0" shapeId="0" xr:uid="{2037689A-7C52-4899-B8AD-8B10A0D2BF4B}">
      <text>
        <t>[Threaded comment]
Your version of Excel allows you to read this threaded comment; however, any edits to it will get removed if the file is opened in a newer version of Excel. Learn more: https://go.microsoft.com/fwlink/?linkid=870924
Comment:
    Starting AR ends - 4/10/20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tc={B5ED9FC1-C1CB-4854-87E0-26DEC37E3CF5}</author>
  </authors>
  <commentList>
    <comment ref="C33" authorId="0" shapeId="0" xr:uid="{B5ED9FC1-C1CB-4854-87E0-26DEC37E3CF5}">
      <text>
        <t>[Threaded comment]
Your version of Excel allows you to read this threaded comment; however, any edits to it will get removed if the file is opened in a newer version of Excel. Learn more: https://go.microsoft.com/fwlink/?linkid=870924
Comment:
    Average from their 2019 PL for interest expense</t>
      </text>
    </comment>
  </commentList>
</comments>
</file>

<file path=xl/sharedStrings.xml><?xml version="1.0" encoding="utf-8"?>
<sst xmlns="http://schemas.openxmlformats.org/spreadsheetml/2006/main" count="295" uniqueCount="198">
  <si>
    <t>Normal Revenues</t>
  </si>
  <si>
    <t>Starting Month</t>
  </si>
  <si>
    <t>% Of Revenues That Are Billed with Terms</t>
  </si>
  <si>
    <t>Beginning Balances</t>
  </si>
  <si>
    <t>Monthly Debt Service Payments</t>
  </si>
  <si>
    <t>Adjusted Revenues: % of Normal Revenues you predict you will receive in each month</t>
  </si>
  <si>
    <t>COGS as a % of Revenues</t>
  </si>
  <si>
    <t>Starting Week Ending Date</t>
  </si>
  <si>
    <t>Week Ending</t>
  </si>
  <si>
    <t>Starting Cash &amp; Cash Equivalents</t>
  </si>
  <si>
    <t>Starting Net Cash &amp; Cash Equivalents</t>
  </si>
  <si>
    <t>Cash Inflows</t>
  </si>
  <si>
    <t>Draws on Credit Lines</t>
  </si>
  <si>
    <t>General</t>
  </si>
  <si>
    <t>Credit Available</t>
  </si>
  <si>
    <t>Adjusted Revenue</t>
  </si>
  <si>
    <t>Adjusted COGS</t>
  </si>
  <si>
    <t>Starting AR</t>
  </si>
  <si>
    <t>New AR</t>
  </si>
  <si>
    <t>New AP</t>
  </si>
  <si>
    <r>
      <t xml:space="preserve">% of </t>
    </r>
    <r>
      <rPr>
        <b/>
        <i/>
        <sz val="11"/>
        <color theme="1"/>
        <rFont val="Calibri"/>
        <family val="2"/>
        <scheme val="minor"/>
      </rPr>
      <t xml:space="preserve">Starting </t>
    </r>
    <r>
      <rPr>
        <b/>
        <sz val="11"/>
        <color theme="1"/>
        <rFont val="Calibri"/>
        <family val="2"/>
        <scheme val="minor"/>
      </rPr>
      <t>Accounts Receivable you will collect in the each month</t>
    </r>
  </si>
  <si>
    <t>Proceeds from Starting AR Collections</t>
  </si>
  <si>
    <t>Proceeds from New AR Collections</t>
  </si>
  <si>
    <t>Proceeds from Cash Sales</t>
  </si>
  <si>
    <t>Starting AR Collections Cumulative</t>
  </si>
  <si>
    <t>Total Cash Inflows</t>
  </si>
  <si>
    <t>Total Sales</t>
  </si>
  <si>
    <t>Cash from Other Sources</t>
  </si>
  <si>
    <t>Cash Outflows</t>
  </si>
  <si>
    <t>Cash Payments for COGS</t>
  </si>
  <si>
    <t>Payments on New COGS AP and Other AP</t>
  </si>
  <si>
    <t>Debt Service Payments</t>
  </si>
  <si>
    <t>Other Cash Outflows</t>
  </si>
  <si>
    <t>Total Cash Outflows</t>
  </si>
  <si>
    <t>Cash Flow - Period</t>
  </si>
  <si>
    <t>Starting Credit Available</t>
  </si>
  <si>
    <t>Ending Credit Available</t>
  </si>
  <si>
    <t>Starting Accounts Receivable</t>
  </si>
  <si>
    <t>Ending Accounts Receivable</t>
  </si>
  <si>
    <t>Sales Booked as Accounts Receivable</t>
  </si>
  <si>
    <t>Starting AP Payments Cumulative</t>
  </si>
  <si>
    <t>% of COGS that You Receive Terms On</t>
  </si>
  <si>
    <t>Average Days to Pay Future AP</t>
  </si>
  <si>
    <t>Average Days to Collect on Future AR</t>
  </si>
  <si>
    <t>Payments on Starting AP &amp; Accruals</t>
  </si>
  <si>
    <t>Starting AP &amp; Accruals</t>
  </si>
  <si>
    <r>
      <t xml:space="preserve">% of </t>
    </r>
    <r>
      <rPr>
        <b/>
        <i/>
        <sz val="11"/>
        <color theme="1"/>
        <rFont val="Calibri"/>
        <family val="2"/>
        <scheme val="minor"/>
      </rPr>
      <t>Starting</t>
    </r>
    <r>
      <rPr>
        <b/>
        <sz val="11"/>
        <color theme="1"/>
        <rFont val="Calibri"/>
        <family val="2"/>
        <scheme val="minor"/>
      </rPr>
      <t xml:space="preserve"> Accounts Payable &amp; Accruals you will pay in each month</t>
    </r>
  </si>
  <si>
    <t>Ending Cash</t>
  </si>
  <si>
    <t>Ending Accounts Payable</t>
  </si>
  <si>
    <t>Starting Balances - Period</t>
  </si>
  <si>
    <t>Starting Accounts Payable &amp; Accruals</t>
  </si>
  <si>
    <t>Ending Accounts Payable &amp; Accruals</t>
  </si>
  <si>
    <t>Ending Balances - Period</t>
  </si>
  <si>
    <t>Liquidity Sources</t>
  </si>
  <si>
    <t>Total Sources</t>
  </si>
  <si>
    <t>Liquidity Uses</t>
  </si>
  <si>
    <t>Total Uses</t>
  </si>
  <si>
    <t>Total Additional Uses</t>
  </si>
  <si>
    <t>Collectible AR</t>
  </si>
  <si>
    <t>Cash &amp; Cash Equivalents On Hand</t>
  </si>
  <si>
    <t>Liquid Inventory</t>
  </si>
  <si>
    <t>Credit Lines Available</t>
  </si>
  <si>
    <t>Debt Service</t>
  </si>
  <si>
    <t>Debt Service (P + I)</t>
  </si>
  <si>
    <t>Net Liquidity</t>
  </si>
  <si>
    <t>Costs Booked as Accounts Payable or Accruals</t>
  </si>
  <si>
    <t>Variance from Projected</t>
  </si>
  <si>
    <t>Fixed Asset Purchases</t>
  </si>
  <si>
    <t>Accounts Payable &amp; Accruals</t>
  </si>
  <si>
    <t>Allowance for Cash Operating Losses</t>
  </si>
  <si>
    <t>Starting Inventory Balance - Cost Basis</t>
  </si>
  <si>
    <t>Discounted Inventory</t>
  </si>
  <si>
    <t>Credit Lines - Balance Outstanding</t>
  </si>
  <si>
    <t>Credit Lines - Balance Available to Draw</t>
  </si>
  <si>
    <t>Short Term Notes Outstanding</t>
  </si>
  <si>
    <t>Gross Liquidity</t>
  </si>
  <si>
    <t>ACTUAL</t>
  </si>
  <si>
    <t>PROJECTED</t>
  </si>
  <si>
    <t>Invoice Date</t>
  </si>
  <si>
    <t>Invoice Amount</t>
  </si>
  <si>
    <t>Is COGS?</t>
  </si>
  <si>
    <t>For Week Ending</t>
  </si>
  <si>
    <t>AP Balance - AP Ledger</t>
  </si>
  <si>
    <t>Paid Amount</t>
  </si>
  <si>
    <t>Balance Due</t>
  </si>
  <si>
    <t>AP Balance Check</t>
  </si>
  <si>
    <t>Interest Expense</t>
  </si>
  <si>
    <t>Principal Payments</t>
  </si>
  <si>
    <t>Lease Payments</t>
  </si>
  <si>
    <t>Other</t>
  </si>
  <si>
    <t>Monthly</t>
  </si>
  <si>
    <t>Annual</t>
  </si>
  <si>
    <t>Operating Expenses</t>
  </si>
  <si>
    <t>Total Cash Operating Expenses</t>
  </si>
  <si>
    <t>Total Debt Service &amp; Leases</t>
  </si>
  <si>
    <t>Accounts Receivable Currently Due</t>
  </si>
  <si>
    <t>Accounts Payable Currently Due</t>
  </si>
  <si>
    <t>Accrued Taxes, Payroll, and Other Accruals Currently Due</t>
  </si>
  <si>
    <t>Position</t>
  </si>
  <si>
    <t>Pay Type</t>
  </si>
  <si>
    <t>Hours/ week</t>
  </si>
  <si>
    <t>Hourly Rate</t>
  </si>
  <si>
    <t>Annual Salary</t>
  </si>
  <si>
    <t>For Salary Staff</t>
  </si>
  <si>
    <t>For Hourly Staff</t>
  </si>
  <si>
    <t>Weekly</t>
  </si>
  <si>
    <t>Payroll &amp; Related</t>
  </si>
  <si>
    <t xml:space="preserve">Pick </t>
  </si>
  <si>
    <t>Instructions: Enter the number of staff working for each position in each week. For example, if you have 3 machinists but will furlough 2 of them immediately and bring the others back in 4 weeks, then enter 1 in the first week and 3 in week 5</t>
  </si>
  <si>
    <t>Total Payroll &amp; Related Expense</t>
  </si>
  <si>
    <t>Cash Operating Expenses</t>
  </si>
  <si>
    <t>Payroll &amp; Related Expense</t>
  </si>
  <si>
    <t>Customer Name</t>
  </si>
  <si>
    <t>Due Date</t>
  </si>
  <si>
    <t>Invoice Number</t>
  </si>
  <si>
    <t>Description</t>
  </si>
  <si>
    <t>AP Invoice Number  (if any)</t>
  </si>
  <si>
    <t>AR Invoice Number     (if any)</t>
  </si>
  <si>
    <t>Amount Paid</t>
  </si>
  <si>
    <t>Amount</t>
  </si>
  <si>
    <t>Paid To</t>
  </si>
  <si>
    <t>Type</t>
  </si>
  <si>
    <t>AR Balance Check</t>
  </si>
  <si>
    <t>AR Balance - AR Ledger</t>
  </si>
  <si>
    <t>Data Inputs Tab</t>
  </si>
  <si>
    <t>The Data Inputs Tab is where you enter starting balances and assumptions.</t>
  </si>
  <si>
    <t xml:space="preserve">The information from the Data Inputs Tab will automatically generate a projection in the Projection Tab. </t>
  </si>
  <si>
    <t>Shaded Cells are cells that should be filled in with available data.  White cells are locked.</t>
  </si>
  <si>
    <t xml:space="preserve">This tool allows you to automatically generate a projection and a weekly rolling cash flow, and compare actual results to projections. </t>
  </si>
  <si>
    <t>Maintaining the Actual Results Rolling Weekly Cash Flow</t>
  </si>
  <si>
    <t xml:space="preserve">To maintain your rolling 13 week cash flow, you simply enter your AR Invoices, AP Invoices &amp; Accrual Bills, Cash Inflows, and Cash Outflows. These numbers will automatically populate the Actual Tab. </t>
  </si>
  <si>
    <t xml:space="preserve">AR, AP, and Cash Inflow/Outflow Data should be entered daily. </t>
  </si>
  <si>
    <t xml:space="preserve">Creating the Projection </t>
  </si>
  <si>
    <t>Opex Worksheet</t>
  </si>
  <si>
    <t xml:space="preserve">The OPEX worksheet allows you to enter your projected Operating Expenses. </t>
  </si>
  <si>
    <t xml:space="preserve">You should not guess here but look to the actual amounts you have been paying as a starting point.  Many business owners do not have a good understanding of what they are paying, and this is a good chance to examine expenses and identify opportunities for cost cutting. </t>
  </si>
  <si>
    <t>Payroll Worksheets</t>
  </si>
  <si>
    <t xml:space="preserve">In the Payroll Worksheet, enter the all the positions you employ, choose whether each position is hourly or salaried, and enter the relvant wage information. </t>
  </si>
  <si>
    <t xml:space="preserve">Next, enter the number of people that will be working in this position for any given week. For example, let's say you enter Machinist as a position, with an hourly wage and 40 hours per week. Now say that you have 2 full time machinists but will cut each back to 20 hours per week for 60 days and then put them back on full-time if things are recovering. The number you would neter for the first 10 weeks is 1 because you will have a total of 40 hours of work, and it will be 2 therafter. </t>
  </si>
  <si>
    <t xml:space="preserve">The Payroll Worksheet automatically populates the Payroll Roll Up, which shows total payroll expense by week based on your inputs. </t>
  </si>
  <si>
    <t>In the AAR and AP Journal, enter the information in the shaded cells and be sure to pick the Week Ending in the first column from the dropdown. The Amounts Paid and Balances due will automatically calculate based on the Cash Inflows and Outflows Tabs.</t>
  </si>
  <si>
    <t xml:space="preserve">In the Cash Inflow and Outflows tabs, enter cash transaction data each day to stay current. The Week Ending and Type cells are a dropdown tht must be selected. The Invoice Number cells reference the invoices you have already entered in the AR and AP Journals. When you assign a cash inflow or outlfow to an invoice number, it will automatically be applied in the AR or AP journal as the case may be. </t>
  </si>
  <si>
    <t>If you stay current with the AR Journal, AP Journal, and Cash Inflows and Cash Outlfows Tab, and enter the required data, this will automatically populate the Actual Tab</t>
  </si>
  <si>
    <t>Analysis</t>
  </si>
  <si>
    <t xml:space="preserve">To see your projected ending cash position, you can check the Variance rown in the Actual Tab. These rows show you if you are over or under the projection and by how much. Based on actual results, you can make strategic adjustments. For example, let's say that week 6 your projection was showing $50k of ending cash. But you realize after completing week 4 of your actual, that your ending cash balance is $25k less than the week 4 projected ending balance because you are not collecting AR as fast as you thought, or sales are less than you thought, etc. Now you should adjust your projection to reflect this new information (e.g. Change the Data, OPEX Worksheet, or Payroll Worksheet).  Once this is done, look at the coming weeks in the Projection and adjust your plan accordingly. </t>
  </si>
  <si>
    <t>•</t>
  </si>
  <si>
    <t>Payroll Burden Rate</t>
  </si>
  <si>
    <t>Total Office Expenses</t>
  </si>
  <si>
    <t xml:space="preserve">Add Back for Short Term Notes Outstanding </t>
  </si>
  <si>
    <r>
      <t xml:space="preserve">% of </t>
    </r>
    <r>
      <rPr>
        <b/>
        <i/>
        <sz val="11"/>
        <color theme="1"/>
        <rFont val="Calibri"/>
        <family val="2"/>
        <scheme val="minor"/>
      </rPr>
      <t xml:space="preserve">Starting </t>
    </r>
    <r>
      <rPr>
        <b/>
        <sz val="11"/>
        <color theme="1"/>
        <rFont val="Calibri"/>
        <family val="2"/>
        <scheme val="minor"/>
      </rPr>
      <t>Accounts Receivable you will collect in the each week</t>
    </r>
  </si>
  <si>
    <t>Weeks in Month</t>
  </si>
  <si>
    <t>Cum Percentage Weeks</t>
  </si>
  <si>
    <r>
      <t xml:space="preserve">% of </t>
    </r>
    <r>
      <rPr>
        <b/>
        <i/>
        <sz val="11"/>
        <color theme="1"/>
        <rFont val="Calibri"/>
        <family val="2"/>
        <scheme val="minor"/>
      </rPr>
      <t>Starting</t>
    </r>
    <r>
      <rPr>
        <b/>
        <sz val="11"/>
        <color theme="1"/>
        <rFont val="Calibri"/>
        <family val="2"/>
        <scheme val="minor"/>
      </rPr>
      <t xml:space="preserve"> Accounts Payable &amp; Accruals you will pay in each week</t>
    </r>
  </si>
  <si>
    <t>AR Write-Off Days</t>
  </si>
  <si>
    <t>AP Write-Off Days</t>
  </si>
  <si>
    <t>Is Charge-Off?</t>
  </si>
  <si>
    <t>Suspense</t>
  </si>
  <si>
    <t>Name</t>
  </si>
  <si>
    <t>IS COGS?</t>
  </si>
  <si>
    <t>Vendor List and Vendor Category</t>
  </si>
  <si>
    <t>Data Required</t>
  </si>
  <si>
    <t>Weekly Check Register</t>
  </si>
  <si>
    <t>Weekly Bank Account Information</t>
  </si>
  <si>
    <t>General Ledger</t>
  </si>
  <si>
    <t>Invoice Ledger</t>
  </si>
  <si>
    <t>AP Ledger</t>
  </si>
  <si>
    <t>For Checks</t>
  </si>
  <si>
    <t>Categorize as Suspense</t>
  </si>
  <si>
    <t>Get Check Register weekly</t>
  </si>
  <si>
    <t>Select Vendors from drop down which will categorize check disbursement</t>
  </si>
  <si>
    <t>Leave other in suspense account</t>
  </si>
  <si>
    <t>Date</t>
  </si>
  <si>
    <t>Balance</t>
  </si>
  <si>
    <t>Proceeds from AR Collections</t>
  </si>
  <si>
    <t>Payments on AP</t>
  </si>
  <si>
    <t>Reserved - Do Not Use</t>
  </si>
  <si>
    <t>Vendor Name - Source Data</t>
  </si>
  <si>
    <t>Vendor Name - Model List</t>
  </si>
  <si>
    <t>Customer Name - Source Data</t>
  </si>
  <si>
    <t>Customer Name - Model List</t>
  </si>
  <si>
    <t>Vendor - Model List</t>
  </si>
  <si>
    <t>Received From - Source Data</t>
  </si>
  <si>
    <t>Cash Inflows In Suspense</t>
  </si>
  <si>
    <t>Owner Draws/Distributions</t>
  </si>
  <si>
    <t>Data as of Date</t>
  </si>
  <si>
    <t>Starting AP</t>
  </si>
  <si>
    <t>Total Corporate Fees &amp; Expenses</t>
  </si>
  <si>
    <t>Total Facility Costs</t>
  </si>
  <si>
    <t>Total HR Expenses</t>
  </si>
  <si>
    <t>Total Insurance</t>
  </si>
  <si>
    <t>Total IT Costs</t>
  </si>
  <si>
    <t>Total Outsourced Services</t>
  </si>
  <si>
    <t>Total Sales &amp; Marketing</t>
  </si>
  <si>
    <t>Total Taxes &amp; Licenses</t>
  </si>
  <si>
    <t>Total Travel - M &amp; E</t>
  </si>
  <si>
    <t>Bank Fees</t>
  </si>
  <si>
    <t xml:space="preserve">CHECK </t>
  </si>
  <si>
    <t xml:space="preserve">Check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</si>
</sst>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b/>
      <sz val="10"/>
      <color theme="1"/>
      <name val="Calibri"/>
      <family val="2"/>
      <scheme val="minor"/>
    </font>
    <font>
      <b/>
      <sz val="10"/>
      <color theme="0"/>
      <name val="Calibri"/>
      <family val="2"/>
      <scheme val="minor"/>
    </font>
    <font>
      <b/>
      <i/>
      <sz val="10"/>
      <color theme="1"/>
      <name val="Calibri"/>
      <family val="2"/>
      <scheme val="minor"/>
    </font>
    <font>
      <b/>
      <sz val="9"/>
      <color theme="1"/>
      <name val="Calibri"/>
      <family val="2"/>
      <scheme val="minor"/>
    </font>
    <font>
      <sz val="9"/>
      <color theme="1"/>
      <name val="Calibri"/>
      <family val="2"/>
      <scheme val="minor"/>
    </font>
    <font>
      <sz val="16"/>
      <color theme="1"/>
      <name val="Calibri"/>
      <family val="2"/>
    </font>
    <font>
      <b/>
      <sz val="14"/>
      <color rgb="FFFFC000"/>
      <name val="Calibri"/>
      <family val="2"/>
      <scheme val="minor"/>
    </font>
    <font>
      <sz val="8"/>
      <name val="Calibri"/>
      <family val="2"/>
      <scheme val="minor"/>
    </font>
    <font>
      <b/>
      <sz val="14"/>
      <color theme="0"/>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61">
    <xf numFmtId="0" fontId="0" fillId="0" borderId="0" xfId="0"/>
    <xf numFmtId="0" fontId="2" fillId="0" borderId="0" xfId="0" applyFont="1" applyAlignment="1">
      <alignment horizontal="center"/>
    </xf>
    <xf numFmtId="0" fontId="3" fillId="3" borderId="0" xfId="0" applyFont="1" applyFill="1" applyAlignment="1">
      <alignment horizontal="center"/>
    </xf>
    <xf numFmtId="0" fontId="2" fillId="0" borderId="0" xfId="0" applyFont="1"/>
    <xf numFmtId="0" fontId="2" fillId="0" borderId="0" xfId="0" applyFont="1" applyAlignment="1">
      <alignment horizontal="left" indent="2"/>
    </xf>
    <xf numFmtId="165" fontId="0" fillId="2" borderId="1" xfId="2" applyNumberFormat="1" applyFont="1" applyFill="1" applyBorder="1" applyProtection="1">
      <protection locked="0"/>
    </xf>
    <xf numFmtId="9" fontId="1" fillId="2" borderId="1" xfId="3" applyFont="1" applyFill="1" applyBorder="1" applyAlignment="1" applyProtection="1">
      <alignment horizontal="center"/>
      <protection locked="0"/>
    </xf>
    <xf numFmtId="1" fontId="0" fillId="2" borderId="1" xfId="1" applyNumberFormat="1" applyFont="1" applyFill="1" applyBorder="1" applyAlignment="1" applyProtection="1">
      <alignment horizontal="center"/>
      <protection locked="0"/>
    </xf>
    <xf numFmtId="0" fontId="2" fillId="0" borderId="1" xfId="0" applyFont="1" applyFill="1" applyBorder="1" applyAlignment="1" applyProtection="1">
      <alignment horizontal="center"/>
    </xf>
    <xf numFmtId="0" fontId="3" fillId="0" borderId="0" xfId="0" applyFont="1" applyFill="1" applyAlignment="1">
      <alignment horizontal="center"/>
    </xf>
    <xf numFmtId="0" fontId="4" fillId="0" borderId="0" xfId="0" applyFont="1"/>
    <xf numFmtId="164" fontId="0" fillId="0" borderId="0" xfId="1" applyNumberFormat="1" applyFont="1"/>
    <xf numFmtId="164" fontId="4" fillId="0" borderId="0" xfId="1" applyNumberFormat="1" applyFont="1"/>
    <xf numFmtId="0" fontId="4" fillId="0" borderId="0" xfId="0" applyFont="1" applyAlignment="1">
      <alignment horizontal="center"/>
    </xf>
    <xf numFmtId="0" fontId="6" fillId="0" borderId="0" xfId="0" applyFont="1" applyAlignment="1">
      <alignment horizontal="center"/>
    </xf>
    <xf numFmtId="14" fontId="6" fillId="0" borderId="0" xfId="0" applyNumberFormat="1" applyFont="1" applyAlignment="1">
      <alignment horizontal="center"/>
    </xf>
    <xf numFmtId="0" fontId="6" fillId="0" borderId="0" xfId="0" applyFont="1"/>
    <xf numFmtId="9" fontId="0" fillId="0" borderId="0" xfId="0" applyNumberFormat="1"/>
    <xf numFmtId="0" fontId="4" fillId="0" borderId="2" xfId="0" applyFont="1" applyBorder="1"/>
    <xf numFmtId="164" fontId="4" fillId="0" borderId="2" xfId="1" applyNumberFormat="1" applyFont="1" applyBorder="1"/>
    <xf numFmtId="0" fontId="6" fillId="0" borderId="0" xfId="0" applyFont="1" applyBorder="1"/>
    <xf numFmtId="0" fontId="4" fillId="0" borderId="0" xfId="0" applyFont="1" applyBorder="1"/>
    <xf numFmtId="164" fontId="4" fillId="0" borderId="0" xfId="1" applyNumberFormat="1" applyFont="1" applyBorder="1"/>
    <xf numFmtId="0" fontId="6" fillId="0" borderId="0" xfId="0" applyFont="1" applyAlignment="1">
      <alignment vertical="center"/>
    </xf>
    <xf numFmtId="0" fontId="4" fillId="0" borderId="0" xfId="0" applyFont="1" applyAlignment="1">
      <alignment vertical="center"/>
    </xf>
    <xf numFmtId="0" fontId="4" fillId="0" borderId="2" xfId="0" applyFont="1" applyBorder="1" applyAlignment="1">
      <alignment vertical="center"/>
    </xf>
    <xf numFmtId="0" fontId="6" fillId="0" borderId="4" xfId="0" applyFont="1" applyBorder="1" applyAlignment="1">
      <alignment horizontal="left" vertical="center"/>
    </xf>
    <xf numFmtId="0" fontId="6" fillId="0" borderId="4" xfId="0" applyFont="1" applyBorder="1" applyAlignment="1">
      <alignment vertical="center"/>
    </xf>
    <xf numFmtId="0" fontId="6" fillId="0" borderId="2" xfId="0" applyFont="1" applyBorder="1" applyAlignment="1">
      <alignment vertical="center"/>
    </xf>
    <xf numFmtId="0" fontId="6" fillId="0" borderId="0" xfId="0" applyFont="1" applyBorder="1" applyAlignment="1">
      <alignment vertical="center"/>
    </xf>
    <xf numFmtId="0" fontId="4" fillId="0" borderId="0" xfId="0" applyFont="1" applyBorder="1" applyAlignment="1">
      <alignment vertical="center"/>
    </xf>
    <xf numFmtId="0" fontId="6" fillId="0" borderId="5" xfId="0" applyFont="1" applyBorder="1"/>
    <xf numFmtId="0" fontId="4" fillId="0" borderId="5" xfId="0" applyFont="1" applyBorder="1"/>
    <xf numFmtId="164" fontId="4" fillId="0" borderId="5" xfId="1" applyNumberFormat="1" applyFont="1" applyBorder="1"/>
    <xf numFmtId="0" fontId="7" fillId="4" borderId="0" xfId="0" applyFont="1" applyFill="1" applyBorder="1" applyAlignment="1">
      <alignment vertical="center"/>
    </xf>
    <xf numFmtId="164" fontId="7" fillId="4" borderId="0" xfId="1" applyNumberFormat="1" applyFont="1" applyFill="1" applyBorder="1" applyAlignment="1">
      <alignment vertical="center"/>
    </xf>
    <xf numFmtId="164" fontId="4" fillId="0" borderId="0" xfId="1" applyNumberFormat="1" applyFont="1" applyAlignment="1">
      <alignment vertical="center"/>
    </xf>
    <xf numFmtId="0" fontId="6" fillId="0" borderId="5" xfId="0" applyFont="1" applyBorder="1" applyAlignment="1">
      <alignment vertical="center"/>
    </xf>
    <xf numFmtId="0" fontId="4" fillId="0" borderId="5" xfId="0" applyFont="1" applyBorder="1" applyAlignment="1">
      <alignment vertical="center"/>
    </xf>
    <xf numFmtId="164" fontId="4" fillId="0" borderId="5" xfId="1" applyNumberFormat="1" applyFont="1" applyBorder="1" applyAlignment="1">
      <alignment vertical="center"/>
    </xf>
    <xf numFmtId="164" fontId="4" fillId="0" borderId="0" xfId="0" applyNumberFormat="1" applyFont="1"/>
    <xf numFmtId="0" fontId="4" fillId="0" borderId="0" xfId="1" applyNumberFormat="1" applyFont="1"/>
    <xf numFmtId="0" fontId="6" fillId="0" borderId="0" xfId="1" applyNumberFormat="1" applyFont="1"/>
    <xf numFmtId="0" fontId="7" fillId="4" borderId="0" xfId="1" applyNumberFormat="1" applyFont="1" applyFill="1"/>
    <xf numFmtId="164" fontId="7" fillId="4" borderId="0" xfId="1" applyNumberFormat="1" applyFont="1" applyFill="1"/>
    <xf numFmtId="0" fontId="6" fillId="0" borderId="0" xfId="1" applyNumberFormat="1" applyFont="1" applyAlignment="1">
      <alignment vertical="center"/>
    </xf>
    <xf numFmtId="164" fontId="4" fillId="5" borderId="1" xfId="1" applyNumberFormat="1" applyFont="1" applyFill="1" applyBorder="1" applyProtection="1">
      <protection locked="0"/>
    </xf>
    <xf numFmtId="0" fontId="6" fillId="0" borderId="3" xfId="0" applyFont="1" applyBorder="1" applyAlignment="1">
      <alignment horizontal="center"/>
    </xf>
    <xf numFmtId="14" fontId="6" fillId="0" borderId="3" xfId="0" applyNumberFormat="1" applyFont="1" applyBorder="1" applyAlignment="1">
      <alignment horizontal="center"/>
    </xf>
    <xf numFmtId="14" fontId="6" fillId="0" borderId="0" xfId="0" applyNumberFormat="1" applyFont="1" applyAlignment="1">
      <alignment vertical="center"/>
    </xf>
    <xf numFmtId="164" fontId="4" fillId="2" borderId="1" xfId="1" applyNumberFormat="1" applyFont="1" applyFill="1" applyBorder="1" applyProtection="1">
      <protection locked="0"/>
    </xf>
    <xf numFmtId="0" fontId="4" fillId="0" borderId="4" xfId="0" applyFont="1" applyBorder="1"/>
    <xf numFmtId="165" fontId="0" fillId="0" borderId="1" xfId="2" applyNumberFormat="1" applyFont="1" applyFill="1" applyBorder="1" applyProtection="1">
      <protection locked="0"/>
    </xf>
    <xf numFmtId="164" fontId="4" fillId="0" borderId="4" xfId="1" applyNumberFormat="1" applyFont="1" applyBorder="1"/>
    <xf numFmtId="0" fontId="6" fillId="0" borderId="0" xfId="0" applyFont="1" applyAlignment="1">
      <alignment horizontal="center" vertical="center"/>
    </xf>
    <xf numFmtId="0" fontId="4" fillId="6" borderId="1" xfId="0" applyFont="1" applyFill="1" applyBorder="1" applyAlignment="1" applyProtection="1">
      <alignment horizontal="center"/>
      <protection locked="0"/>
    </xf>
    <xf numFmtId="14" fontId="4" fillId="6" borderId="1" xfId="0" applyNumberFormat="1" applyFont="1" applyFill="1" applyBorder="1" applyAlignment="1" applyProtection="1">
      <alignment horizontal="center"/>
      <protection locked="0"/>
    </xf>
    <xf numFmtId="0" fontId="0" fillId="0" borderId="0" xfId="0" applyNumberFormat="1" applyFont="1"/>
    <xf numFmtId="0" fontId="0" fillId="0" borderId="0" xfId="0" applyNumberFormat="1"/>
    <xf numFmtId="0" fontId="0" fillId="0" borderId="0" xfId="0" applyFill="1" applyBorder="1"/>
    <xf numFmtId="164" fontId="0" fillId="0" borderId="0" xfId="1" applyNumberFormat="1" applyFont="1" applyFill="1" applyBorder="1"/>
    <xf numFmtId="164" fontId="0" fillId="0" borderId="0" xfId="0" applyNumberFormat="1"/>
    <xf numFmtId="0" fontId="0" fillId="0" borderId="0" xfId="0" applyNumberFormat="1" applyFont="1" applyFill="1" applyBorder="1"/>
    <xf numFmtId="165" fontId="0" fillId="0" borderId="1" xfId="2" applyNumberFormat="1" applyFont="1" applyFill="1" applyBorder="1" applyProtection="1"/>
    <xf numFmtId="164" fontId="4" fillId="0" borderId="1" xfId="1" applyNumberFormat="1" applyFont="1" applyBorder="1"/>
    <xf numFmtId="0" fontId="4" fillId="2" borderId="1" xfId="0" applyFont="1" applyFill="1" applyBorder="1" applyProtection="1">
      <protection locked="0"/>
    </xf>
    <xf numFmtId="0" fontId="6" fillId="0" borderId="1" xfId="0" applyFont="1" applyBorder="1" applyAlignment="1">
      <alignment horizontal="center" vertical="center"/>
    </xf>
    <xf numFmtId="14" fontId="6" fillId="0" borderId="0" xfId="0" applyNumberFormat="1"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left" vertical="center"/>
    </xf>
    <xf numFmtId="0" fontId="0" fillId="0" borderId="0" xfId="0" applyAlignment="1">
      <alignment horizontal="left" vertical="center"/>
    </xf>
    <xf numFmtId="0" fontId="4" fillId="0" borderId="0" xfId="0" applyFont="1" applyProtection="1">
      <protection locked="0"/>
    </xf>
    <xf numFmtId="44" fontId="4" fillId="6" borderId="1" xfId="2" applyFont="1" applyFill="1" applyBorder="1" applyAlignment="1" applyProtection="1">
      <alignment horizontal="center"/>
      <protection locked="0"/>
    </xf>
    <xf numFmtId="44" fontId="4" fillId="0" borderId="1" xfId="2" applyFont="1" applyBorder="1" applyAlignment="1">
      <alignment horizontal="center"/>
    </xf>
    <xf numFmtId="44" fontId="4" fillId="0" borderId="1" xfId="2" applyFont="1" applyFill="1" applyBorder="1" applyAlignment="1" applyProtection="1">
      <alignment horizontal="center"/>
    </xf>
    <xf numFmtId="0" fontId="0" fillId="0" borderId="0" xfId="0" applyAlignment="1">
      <alignment wrapText="1"/>
    </xf>
    <xf numFmtId="0" fontId="4" fillId="6" borderId="6" xfId="0" applyFont="1" applyFill="1" applyBorder="1" applyAlignment="1" applyProtection="1">
      <alignment horizontal="center"/>
      <protection locked="0"/>
    </xf>
    <xf numFmtId="14" fontId="4" fillId="6" borderId="6" xfId="0" applyNumberFormat="1" applyFont="1" applyFill="1" applyBorder="1" applyAlignment="1" applyProtection="1">
      <alignment horizontal="center"/>
      <protection locked="0"/>
    </xf>
    <xf numFmtId="44" fontId="4" fillId="6" borderId="6" xfId="2" applyFont="1" applyFill="1" applyBorder="1" applyAlignment="1" applyProtection="1">
      <alignment horizontal="center"/>
      <protection locked="0"/>
    </xf>
    <xf numFmtId="0" fontId="6" fillId="0" borderId="5" xfId="0" applyFont="1" applyBorder="1" applyAlignment="1">
      <alignment horizontal="center" vertical="center" wrapText="1"/>
    </xf>
    <xf numFmtId="1" fontId="4" fillId="6" borderId="6" xfId="0" applyNumberFormat="1" applyFont="1" applyFill="1" applyBorder="1" applyAlignment="1" applyProtection="1">
      <alignment horizontal="center"/>
      <protection locked="0"/>
    </xf>
    <xf numFmtId="44" fontId="4" fillId="0" borderId="6" xfId="2" applyFont="1" applyFill="1" applyBorder="1" applyAlignment="1" applyProtection="1">
      <alignment horizontal="center"/>
    </xf>
    <xf numFmtId="44" fontId="4" fillId="0" borderId="6" xfId="2" applyFont="1" applyBorder="1" applyAlignment="1">
      <alignment horizontal="center"/>
    </xf>
    <xf numFmtId="0" fontId="6" fillId="0" borderId="5" xfId="0" applyFont="1" applyBorder="1" applyAlignment="1">
      <alignment horizontal="center" vertical="center"/>
    </xf>
    <xf numFmtId="44" fontId="0" fillId="0" borderId="1" xfId="2" applyFont="1" applyBorder="1"/>
    <xf numFmtId="0" fontId="4" fillId="0" borderId="0" xfId="1" applyNumberFormat="1" applyFont="1" applyFill="1" applyProtection="1"/>
    <xf numFmtId="164" fontId="4" fillId="0" borderId="1" xfId="1" applyNumberFormat="1" applyFont="1" applyFill="1" applyBorder="1" applyProtection="1"/>
    <xf numFmtId="164" fontId="4" fillId="0" borderId="0" xfId="1" applyNumberFormat="1" applyFont="1" applyFill="1" applyProtection="1"/>
    <xf numFmtId="0" fontId="9" fillId="0" borderId="5" xfId="0" applyFont="1" applyBorder="1" applyAlignment="1">
      <alignment horizontal="center" vertical="center" wrapText="1"/>
    </xf>
    <xf numFmtId="44" fontId="10" fillId="6" borderId="6" xfId="2" applyFont="1" applyFill="1" applyBorder="1" applyAlignment="1" applyProtection="1">
      <alignment horizontal="center"/>
      <protection locked="0"/>
    </xf>
    <xf numFmtId="0" fontId="10" fillId="0" borderId="0" xfId="0" applyFont="1" applyAlignment="1">
      <alignment horizontal="center"/>
    </xf>
    <xf numFmtId="0" fontId="0" fillId="3" borderId="0" xfId="0" applyFill="1"/>
    <xf numFmtId="0" fontId="0" fillId="3" borderId="0" xfId="0" applyFill="1" applyAlignment="1">
      <alignment vertical="top" wrapText="1"/>
    </xf>
    <xf numFmtId="0" fontId="11" fillId="3" borderId="0" xfId="0" applyFont="1" applyFill="1" applyAlignment="1">
      <alignment horizontal="center" vertical="top"/>
    </xf>
    <xf numFmtId="0" fontId="2" fillId="3" borderId="0" xfId="0" applyFont="1" applyFill="1" applyAlignment="1">
      <alignment vertical="top"/>
    </xf>
    <xf numFmtId="0" fontId="0" fillId="4" borderId="0" xfId="0" applyFill="1" applyAlignment="1">
      <alignment vertical="center" wrapText="1"/>
    </xf>
    <xf numFmtId="0" fontId="12" fillId="0" borderId="0" xfId="0" applyFont="1" applyFill="1" applyAlignment="1">
      <alignment vertical="center"/>
    </xf>
    <xf numFmtId="0" fontId="0" fillId="0" borderId="0" xfId="0" applyFill="1" applyAlignment="1">
      <alignment vertical="center" wrapText="1"/>
    </xf>
    <xf numFmtId="0" fontId="0" fillId="0" borderId="0" xfId="0" applyFill="1"/>
    <xf numFmtId="164" fontId="0" fillId="5" borderId="1" xfId="1" applyNumberFormat="1" applyFont="1" applyFill="1" applyBorder="1" applyProtection="1">
      <protection locked="0"/>
    </xf>
    <xf numFmtId="0" fontId="0" fillId="5" borderId="1" xfId="0" applyFill="1" applyBorder="1" applyProtection="1">
      <protection locked="0"/>
    </xf>
    <xf numFmtId="14" fontId="6" fillId="0" borderId="5" xfId="0" applyNumberFormat="1" applyFont="1" applyBorder="1" applyAlignment="1">
      <alignment horizontal="center" vertical="center"/>
    </xf>
    <xf numFmtId="14" fontId="4" fillId="0" borderId="0" xfId="0" applyNumberFormat="1" applyFont="1" applyAlignment="1">
      <alignment horizontal="center"/>
    </xf>
    <xf numFmtId="14" fontId="0" fillId="0" borderId="0" xfId="0" applyNumberFormat="1"/>
    <xf numFmtId="43" fontId="0" fillId="0" borderId="0" xfId="1" applyFont="1"/>
    <xf numFmtId="9" fontId="1" fillId="0" borderId="1" xfId="3" applyFont="1" applyFill="1" applyBorder="1" applyAlignment="1" applyProtection="1">
      <alignment horizontal="center"/>
      <protection locked="0"/>
    </xf>
    <xf numFmtId="1" fontId="1" fillId="0" borderId="1" xfId="1" applyNumberFormat="1" applyFont="1" applyFill="1" applyBorder="1" applyAlignment="1" applyProtection="1">
      <alignment horizontal="center"/>
      <protection locked="0"/>
    </xf>
    <xf numFmtId="9" fontId="1" fillId="0" borderId="1" xfId="3" applyFont="1" applyFill="1" applyBorder="1" applyAlignment="1" applyProtection="1">
      <alignment horizontal="center"/>
    </xf>
    <xf numFmtId="0" fontId="0" fillId="0" borderId="0" xfId="0" applyAlignment="1">
      <alignment horizontal="center"/>
    </xf>
    <xf numFmtId="14" fontId="0" fillId="0" borderId="0" xfId="0" applyNumberFormat="1" applyAlignment="1">
      <alignment horizontal="center"/>
    </xf>
    <xf numFmtId="14" fontId="4" fillId="0" borderId="1" xfId="0" applyNumberFormat="1" applyFont="1" applyFill="1" applyBorder="1" applyAlignment="1" applyProtection="1">
      <alignment horizontal="center"/>
    </xf>
    <xf numFmtId="0" fontId="6" fillId="0" borderId="0" xfId="0" applyFont="1" applyAlignment="1">
      <alignment horizontal="center" vertical="center" wrapText="1"/>
    </xf>
    <xf numFmtId="0" fontId="4" fillId="0" borderId="0" xfId="0" applyFont="1" applyAlignment="1">
      <alignment horizontal="center" wrapText="1"/>
    </xf>
    <xf numFmtId="164" fontId="4" fillId="6" borderId="1" xfId="1" applyNumberFormat="1" applyFont="1" applyFill="1" applyBorder="1" applyAlignment="1" applyProtection="1">
      <alignment horizontal="center"/>
      <protection locked="0"/>
    </xf>
    <xf numFmtId="14" fontId="4" fillId="0" borderId="6" xfId="0" applyNumberFormat="1" applyFont="1" applyFill="1" applyBorder="1" applyAlignment="1" applyProtection="1">
      <alignment horizontal="center"/>
    </xf>
    <xf numFmtId="14" fontId="6" fillId="0" borderId="5" xfId="0" applyNumberFormat="1" applyFont="1" applyBorder="1" applyAlignment="1">
      <alignment horizontal="center" vertical="center" wrapText="1"/>
    </xf>
    <xf numFmtId="0" fontId="0" fillId="2" borderId="1" xfId="0" applyFill="1" applyBorder="1"/>
    <xf numFmtId="0" fontId="0" fillId="2" borderId="1" xfId="0" applyFill="1" applyBorder="1" applyAlignment="1">
      <alignment horizontal="center"/>
    </xf>
    <xf numFmtId="49" fontId="6" fillId="0" borderId="5" xfId="0" applyNumberFormat="1" applyFont="1" applyBorder="1" applyAlignment="1">
      <alignment horizontal="center" vertical="center"/>
    </xf>
    <xf numFmtId="49" fontId="4" fillId="0" borderId="0" xfId="0" applyNumberFormat="1" applyFont="1" applyAlignment="1">
      <alignment horizontal="center"/>
    </xf>
    <xf numFmtId="49" fontId="4" fillId="0" borderId="1" xfId="0" applyNumberFormat="1" applyFont="1" applyFill="1" applyBorder="1" applyAlignment="1" applyProtection="1">
      <alignment horizontal="center"/>
    </xf>
    <xf numFmtId="0" fontId="6" fillId="0" borderId="0" xfId="0" applyFont="1" applyFill="1" applyBorder="1" applyAlignment="1">
      <alignment horizontal="center" vertical="center" wrapText="1"/>
    </xf>
    <xf numFmtId="165" fontId="0" fillId="0" borderId="1" xfId="2" applyNumberFormat="1" applyFont="1" applyBorder="1"/>
    <xf numFmtId="0" fontId="4" fillId="6" borderId="1" xfId="0" applyFont="1" applyFill="1" applyBorder="1" applyAlignment="1" applyProtection="1">
      <alignment horizontal="left"/>
      <protection locked="0"/>
    </xf>
    <xf numFmtId="0" fontId="4" fillId="3" borderId="6" xfId="0" applyFont="1" applyFill="1" applyBorder="1" applyAlignment="1" applyProtection="1">
      <alignment horizontal="center"/>
      <protection locked="0"/>
    </xf>
    <xf numFmtId="0" fontId="0" fillId="0" borderId="0" xfId="0"/>
    <xf numFmtId="0" fontId="2" fillId="0" borderId="0" xfId="0" applyFont="1"/>
    <xf numFmtId="14" fontId="2" fillId="2" borderId="1" xfId="0" applyNumberFormat="1" applyFont="1" applyFill="1" applyBorder="1" applyAlignment="1" applyProtection="1">
      <alignment horizontal="center"/>
      <protection locked="0"/>
    </xf>
    <xf numFmtId="164" fontId="4" fillId="2" borderId="1" xfId="1" applyNumberFormat="1" applyFont="1" applyFill="1" applyBorder="1" applyProtection="1">
      <protection locked="0"/>
    </xf>
    <xf numFmtId="0" fontId="4" fillId="6" borderId="1" xfId="0" applyFont="1" applyFill="1" applyBorder="1" applyAlignment="1" applyProtection="1">
      <alignment horizontal="center"/>
      <protection locked="0"/>
    </xf>
    <xf numFmtId="164" fontId="0" fillId="5" borderId="1" xfId="1" applyNumberFormat="1" applyFont="1" applyFill="1" applyBorder="1"/>
    <xf numFmtId="0" fontId="4" fillId="2" borderId="1" xfId="0" applyFont="1" applyFill="1" applyBorder="1" applyProtection="1">
      <protection locked="0"/>
    </xf>
    <xf numFmtId="0" fontId="4" fillId="6" borderId="6" xfId="0" applyFont="1" applyFill="1" applyBorder="1" applyAlignment="1" applyProtection="1">
      <alignment horizontal="center"/>
      <protection locked="0"/>
    </xf>
    <xf numFmtId="44" fontId="4" fillId="6" borderId="6" xfId="2" applyFont="1" applyFill="1" applyBorder="1" applyAlignment="1" applyProtection="1">
      <alignment horizontal="center"/>
      <protection locked="0"/>
    </xf>
    <xf numFmtId="0" fontId="6" fillId="0" borderId="5" xfId="0" applyFont="1" applyBorder="1" applyAlignment="1">
      <alignment horizontal="center" vertical="center"/>
    </xf>
    <xf numFmtId="44" fontId="10" fillId="6" borderId="6" xfId="2" applyFont="1" applyFill="1" applyBorder="1" applyAlignment="1" applyProtection="1">
      <alignment horizontal="center"/>
      <protection locked="0"/>
    </xf>
    <xf numFmtId="164" fontId="0" fillId="5" borderId="1" xfId="1" applyNumberFormat="1" applyFont="1" applyFill="1" applyBorder="1" applyProtection="1">
      <protection locked="0"/>
    </xf>
    <xf numFmtId="0" fontId="0" fillId="0" borderId="0" xfId="0" applyNumberFormat="1" applyFont="1" applyAlignment="1"/>
    <xf numFmtId="14" fontId="6" fillId="0" borderId="0" xfId="0" applyNumberFormat="1" applyFont="1" applyFill="1" applyAlignment="1">
      <alignment vertical="center"/>
    </xf>
    <xf numFmtId="44" fontId="4" fillId="6" borderId="6" xfId="2" applyFont="1" applyFill="1" applyBorder="1" applyAlignment="1" applyProtection="1">
      <alignment horizontal="center"/>
    </xf>
    <xf numFmtId="14" fontId="0" fillId="7" borderId="0" xfId="0" applyNumberFormat="1" applyFill="1"/>
    <xf numFmtId="44" fontId="0" fillId="7" borderId="1" xfId="0" applyNumberFormat="1" applyFill="1" applyBorder="1"/>
    <xf numFmtId="0" fontId="0" fillId="7" borderId="0" xfId="0" applyFill="1"/>
    <xf numFmtId="44" fontId="4" fillId="0" borderId="0" xfId="0" applyNumberFormat="1" applyFont="1"/>
    <xf numFmtId="14" fontId="4" fillId="7" borderId="0" xfId="0" applyNumberFormat="1" applyFont="1" applyFill="1"/>
    <xf numFmtId="1" fontId="4" fillId="0" borderId="0" xfId="0" applyNumberFormat="1" applyFont="1"/>
    <xf numFmtId="1" fontId="4" fillId="7" borderId="1" xfId="0" applyNumberFormat="1" applyFont="1" applyFill="1" applyBorder="1"/>
    <xf numFmtId="1" fontId="4" fillId="0" borderId="0" xfId="0" applyNumberFormat="1" applyFont="1" applyFill="1" applyBorder="1"/>
    <xf numFmtId="14" fontId="4" fillId="0" borderId="0" xfId="0" applyNumberFormat="1" applyFont="1" applyFill="1" applyBorder="1"/>
    <xf numFmtId="165" fontId="4" fillId="7" borderId="1" xfId="2" applyNumberFormat="1" applyFont="1" applyFill="1" applyBorder="1"/>
    <xf numFmtId="43" fontId="4" fillId="6" borderId="1" xfId="1" applyFont="1" applyFill="1" applyBorder="1" applyAlignment="1" applyProtection="1">
      <alignment horizontal="center"/>
      <protection locked="0"/>
    </xf>
    <xf numFmtId="44" fontId="0" fillId="0" borderId="0" xfId="0" applyNumberFormat="1" applyFill="1"/>
    <xf numFmtId="44" fontId="0" fillId="0" borderId="0" xfId="0" applyNumberFormat="1" applyFill="1" applyBorder="1"/>
    <xf numFmtId="14" fontId="0" fillId="0" borderId="0" xfId="0" applyNumberFormat="1" applyFill="1" applyBorder="1"/>
    <xf numFmtId="0" fontId="0" fillId="0" borderId="0" xfId="0" applyBorder="1"/>
    <xf numFmtId="0" fontId="6" fillId="0" borderId="0" xfId="0" applyFont="1" applyBorder="1" applyAlignment="1">
      <alignment horizontal="center"/>
    </xf>
    <xf numFmtId="0" fontId="6" fillId="7" borderId="5" xfId="0" applyFont="1" applyFill="1" applyBorder="1" applyAlignment="1">
      <alignment horizontal="center" vertical="center"/>
    </xf>
    <xf numFmtId="0" fontId="6" fillId="7" borderId="0" xfId="0" applyFont="1" applyFill="1" applyAlignment="1">
      <alignment horizontal="center" vertical="center"/>
    </xf>
    <xf numFmtId="0" fontId="6" fillId="7" borderId="0" xfId="0" applyFont="1" applyFill="1" applyBorder="1" applyAlignment="1">
      <alignment horizontal="center" vertical="center" wrapText="1"/>
    </xf>
    <xf numFmtId="0" fontId="6" fillId="0" borderId="1" xfId="0" applyFont="1" applyBorder="1" applyAlignment="1">
      <alignment horizontal="center" vertical="center"/>
    </xf>
    <xf numFmtId="0" fontId="14" fillId="4" borderId="0" xfId="0" applyFont="1" applyFill="1" applyAlignment="1">
      <alignment vertical="center"/>
    </xf>
  </cellXfs>
  <cellStyles count="4">
    <cellStyle name="Comma" xfId="1" builtinId="3"/>
    <cellStyle name="Currency" xfId="2" builtinId="4"/>
    <cellStyle name="Normal" xfId="0" builtinId="0"/>
    <cellStyle name="Percent" xfId="3" builtinId="5"/>
  </cellStyles>
  <dxfs count="4">
    <dxf>
      <font>
        <b/>
        <i val="0"/>
        <strike val="0"/>
        <color rgb="FFFF0000"/>
      </font>
    </dxf>
    <dxf>
      <font>
        <b/>
        <i val="0"/>
        <strike val="0"/>
        <color rgb="FFFF0000"/>
      </font>
    </dxf>
    <dxf>
      <font>
        <b/>
        <i val="0"/>
        <strike val="0"/>
        <color rgb="FFFF0000"/>
      </font>
    </dxf>
    <dxf>
      <font>
        <b/>
        <i val="0"/>
        <strike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uren/Box/Client%20Data/L/LQD/Borrowers/CS%20Hudson%20Inc/Client%20Shared%20Files/RISE_CS_Hudson_Client%20Uploads/6.3.20%20Updates/CS-Hudson%20New%20AR%20Invoices%204.1.20%20-%206.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uren/Box/Client%20Data/L/LQD/Borrowers/CS%20Hudson%20Inc/Client%20Shared%20Files/RISE_CS_Hudson_Client%20Uploads/6.3.20%20Updates/2020%2006%2004%20CS%20Hudson%20Bank%20Balances%20-%20per%20LQ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Books Desktop Export Tips"/>
      <sheetName val="Sheet1"/>
      <sheetName val="RISE"/>
    </sheetNames>
    <sheetDataSet>
      <sheetData sheetId="0"/>
      <sheetData sheetId="1"/>
      <sheetData sheetId="2">
        <row r="144">
          <cell r="V144">
            <v>162.38</v>
          </cell>
        </row>
        <row r="145">
          <cell r="V145">
            <v>9572</v>
          </cell>
        </row>
        <row r="146">
          <cell r="V146">
            <v>920</v>
          </cell>
        </row>
        <row r="147">
          <cell r="V147">
            <v>1940.89</v>
          </cell>
        </row>
        <row r="148">
          <cell r="V148">
            <v>225</v>
          </cell>
        </row>
        <row r="149">
          <cell r="V149">
            <v>445</v>
          </cell>
        </row>
        <row r="150">
          <cell r="V150">
            <v>1000</v>
          </cell>
        </row>
        <row r="151">
          <cell r="V151">
            <v>750</v>
          </cell>
        </row>
        <row r="152">
          <cell r="V152">
            <v>350</v>
          </cell>
        </row>
        <row r="153">
          <cell r="V153">
            <v>210.84</v>
          </cell>
        </row>
        <row r="154">
          <cell r="V154">
            <v>248.75</v>
          </cell>
        </row>
        <row r="155">
          <cell r="V155">
            <v>379.85</v>
          </cell>
        </row>
        <row r="156">
          <cell r="V156">
            <v>408.91</v>
          </cell>
        </row>
        <row r="157">
          <cell r="V157">
            <v>225</v>
          </cell>
        </row>
        <row r="158">
          <cell r="V158">
            <v>1850</v>
          </cell>
        </row>
        <row r="159">
          <cell r="V159">
            <v>999.95</v>
          </cell>
        </row>
        <row r="160">
          <cell r="V160">
            <v>184.03</v>
          </cell>
        </row>
        <row r="161">
          <cell r="V161">
            <v>427.5</v>
          </cell>
        </row>
        <row r="162">
          <cell r="V162">
            <v>320</v>
          </cell>
        </row>
        <row r="163">
          <cell r="V163">
            <v>188</v>
          </cell>
        </row>
        <row r="164">
          <cell r="V164">
            <v>510.48</v>
          </cell>
        </row>
        <row r="165">
          <cell r="V165">
            <v>450</v>
          </cell>
        </row>
        <row r="166">
          <cell r="V166">
            <v>184.66</v>
          </cell>
        </row>
        <row r="167">
          <cell r="V167">
            <v>415</v>
          </cell>
        </row>
        <row r="168">
          <cell r="V168">
            <v>408.5</v>
          </cell>
        </row>
        <row r="169">
          <cell r="V169">
            <v>2250</v>
          </cell>
        </row>
        <row r="170">
          <cell r="V170">
            <v>1355</v>
          </cell>
        </row>
        <row r="171">
          <cell r="V171">
            <v>255</v>
          </cell>
        </row>
        <row r="172">
          <cell r="V172">
            <v>225.75</v>
          </cell>
        </row>
        <row r="173">
          <cell r="V173">
            <v>717.86</v>
          </cell>
        </row>
        <row r="174">
          <cell r="V174">
            <v>280.88</v>
          </cell>
        </row>
        <row r="175">
          <cell r="V175">
            <v>225</v>
          </cell>
        </row>
        <row r="176">
          <cell r="V176">
            <v>650</v>
          </cell>
        </row>
        <row r="177">
          <cell r="V177">
            <v>502.5</v>
          </cell>
        </row>
        <row r="178">
          <cell r="V178">
            <v>275</v>
          </cell>
        </row>
        <row r="179">
          <cell r="V179">
            <v>130</v>
          </cell>
        </row>
        <row r="180">
          <cell r="V180">
            <v>130</v>
          </cell>
        </row>
        <row r="181">
          <cell r="V181">
            <v>137.80000000000001</v>
          </cell>
        </row>
        <row r="182">
          <cell r="V182">
            <v>170</v>
          </cell>
        </row>
        <row r="183">
          <cell r="V183">
            <v>184.03</v>
          </cell>
        </row>
        <row r="184">
          <cell r="V184">
            <v>216.5</v>
          </cell>
        </row>
        <row r="185">
          <cell r="V185">
            <v>238.49</v>
          </cell>
        </row>
        <row r="186">
          <cell r="V186">
            <v>250</v>
          </cell>
        </row>
        <row r="187">
          <cell r="V187">
            <v>250</v>
          </cell>
        </row>
        <row r="188">
          <cell r="V188">
            <v>260</v>
          </cell>
        </row>
        <row r="189">
          <cell r="V189">
            <v>290</v>
          </cell>
        </row>
        <row r="190">
          <cell r="V190">
            <v>350</v>
          </cell>
        </row>
        <row r="191">
          <cell r="V191">
            <v>482.5</v>
          </cell>
        </row>
        <row r="192">
          <cell r="V192">
            <v>689.9</v>
          </cell>
        </row>
        <row r="193">
          <cell r="V193">
            <v>1020</v>
          </cell>
        </row>
        <row r="194">
          <cell r="V194">
            <v>1187.06</v>
          </cell>
        </row>
        <row r="195">
          <cell r="V195">
            <v>1621.88</v>
          </cell>
        </row>
        <row r="196">
          <cell r="V196">
            <v>13379.75</v>
          </cell>
        </row>
        <row r="197">
          <cell r="V197">
            <v>327.08</v>
          </cell>
        </row>
        <row r="198">
          <cell r="V198">
            <v>187.5</v>
          </cell>
        </row>
        <row r="199">
          <cell r="V199">
            <v>225</v>
          </cell>
        </row>
        <row r="200">
          <cell r="V200">
            <v>452.5</v>
          </cell>
        </row>
        <row r="201">
          <cell r="V201">
            <v>561.75</v>
          </cell>
        </row>
        <row r="202">
          <cell r="V202">
            <v>716.36</v>
          </cell>
        </row>
        <row r="203">
          <cell r="V203">
            <v>780.63</v>
          </cell>
        </row>
        <row r="204">
          <cell r="V204">
            <v>170</v>
          </cell>
        </row>
        <row r="205">
          <cell r="V205">
            <v>170</v>
          </cell>
        </row>
        <row r="206">
          <cell r="V206">
            <v>350.43</v>
          </cell>
        </row>
        <row r="207">
          <cell r="V207">
            <v>1665.1</v>
          </cell>
        </row>
        <row r="208">
          <cell r="V208">
            <v>445</v>
          </cell>
        </row>
        <row r="209">
          <cell r="V209">
            <v>212.5</v>
          </cell>
        </row>
        <row r="210">
          <cell r="V210">
            <v>585</v>
          </cell>
        </row>
        <row r="211">
          <cell r="V211">
            <v>195</v>
          </cell>
        </row>
        <row r="212">
          <cell r="V212">
            <v>350</v>
          </cell>
        </row>
        <row r="213">
          <cell r="V213">
            <v>275.72000000000003</v>
          </cell>
        </row>
        <row r="214">
          <cell r="V214">
            <v>286.52999999999997</v>
          </cell>
        </row>
        <row r="215">
          <cell r="V215">
            <v>276.04000000000002</v>
          </cell>
        </row>
        <row r="216">
          <cell r="V216">
            <v>340</v>
          </cell>
        </row>
        <row r="217">
          <cell r="V217">
            <v>368.05</v>
          </cell>
        </row>
        <row r="218">
          <cell r="V218">
            <v>277.5</v>
          </cell>
        </row>
        <row r="219">
          <cell r="V219">
            <v>324.56</v>
          </cell>
        </row>
        <row r="220">
          <cell r="V220">
            <v>2345.7600000000002</v>
          </cell>
        </row>
        <row r="221">
          <cell r="V221">
            <v>225</v>
          </cell>
        </row>
        <row r="222">
          <cell r="V222">
            <v>692.44</v>
          </cell>
        </row>
        <row r="223">
          <cell r="V223">
            <v>259.7</v>
          </cell>
        </row>
        <row r="224">
          <cell r="V224">
            <v>2760</v>
          </cell>
        </row>
        <row r="225">
          <cell r="V225">
            <v>205.68</v>
          </cell>
        </row>
        <row r="226">
          <cell r="V226">
            <v>285.51</v>
          </cell>
        </row>
        <row r="227">
          <cell r="V227">
            <v>411.35</v>
          </cell>
        </row>
        <row r="228">
          <cell r="V228">
            <v>290</v>
          </cell>
        </row>
        <row r="229">
          <cell r="V229">
            <v>500</v>
          </cell>
        </row>
        <row r="230">
          <cell r="V230">
            <v>43070.95</v>
          </cell>
        </row>
        <row r="231">
          <cell r="V231">
            <v>340</v>
          </cell>
        </row>
        <row r="232">
          <cell r="V232">
            <v>457</v>
          </cell>
        </row>
        <row r="233">
          <cell r="V233">
            <v>82.6</v>
          </cell>
        </row>
        <row r="234">
          <cell r="V234">
            <v>368.75</v>
          </cell>
        </row>
        <row r="235">
          <cell r="V235">
            <v>275</v>
          </cell>
        </row>
        <row r="236">
          <cell r="V236">
            <v>256.5</v>
          </cell>
        </row>
        <row r="237">
          <cell r="V237">
            <v>825</v>
          </cell>
        </row>
        <row r="238">
          <cell r="V238">
            <v>773.75</v>
          </cell>
        </row>
        <row r="239">
          <cell r="V239">
            <v>322.5</v>
          </cell>
        </row>
        <row r="240">
          <cell r="V240">
            <v>324</v>
          </cell>
        </row>
        <row r="241">
          <cell r="V241">
            <v>480</v>
          </cell>
        </row>
        <row r="242">
          <cell r="V242">
            <v>225</v>
          </cell>
        </row>
        <row r="243">
          <cell r="V243">
            <v>550</v>
          </cell>
        </row>
        <row r="244">
          <cell r="V244">
            <v>1888.96</v>
          </cell>
        </row>
        <row r="245">
          <cell r="V245">
            <v>583.95000000000005</v>
          </cell>
        </row>
        <row r="246">
          <cell r="V246">
            <v>173.06</v>
          </cell>
        </row>
        <row r="247">
          <cell r="V247">
            <v>494.34</v>
          </cell>
        </row>
        <row r="248">
          <cell r="V248">
            <v>196.84</v>
          </cell>
        </row>
        <row r="249">
          <cell r="V249">
            <v>160</v>
          </cell>
        </row>
        <row r="250">
          <cell r="V250">
            <v>202.07</v>
          </cell>
        </row>
        <row r="251">
          <cell r="V251">
            <v>300</v>
          </cell>
        </row>
        <row r="252">
          <cell r="V252">
            <v>308.51</v>
          </cell>
        </row>
        <row r="253">
          <cell r="V253">
            <v>493.1</v>
          </cell>
        </row>
        <row r="254">
          <cell r="V254">
            <v>140.56</v>
          </cell>
        </row>
        <row r="255">
          <cell r="V255">
            <v>399</v>
          </cell>
        </row>
        <row r="256">
          <cell r="V256">
            <v>130</v>
          </cell>
        </row>
        <row r="257">
          <cell r="V257">
            <v>74.2</v>
          </cell>
        </row>
        <row r="258">
          <cell r="V258">
            <v>85.2</v>
          </cell>
        </row>
        <row r="259">
          <cell r="V259">
            <v>90</v>
          </cell>
        </row>
        <row r="260">
          <cell r="V260">
            <v>335</v>
          </cell>
        </row>
        <row r="261">
          <cell r="V261">
            <v>445</v>
          </cell>
        </row>
        <row r="262">
          <cell r="V262">
            <v>377.52</v>
          </cell>
        </row>
        <row r="263">
          <cell r="V263">
            <v>380</v>
          </cell>
        </row>
        <row r="264">
          <cell r="V264">
            <v>535</v>
          </cell>
        </row>
        <row r="265">
          <cell r="V265">
            <v>315</v>
          </cell>
        </row>
        <row r="266">
          <cell r="V266">
            <v>398.4</v>
          </cell>
        </row>
        <row r="267">
          <cell r="V267">
            <v>459.56</v>
          </cell>
        </row>
        <row r="268">
          <cell r="V268">
            <v>1053.5999999999999</v>
          </cell>
        </row>
        <row r="269">
          <cell r="V269">
            <v>1160.75</v>
          </cell>
        </row>
        <row r="270">
          <cell r="V270">
            <v>331.7</v>
          </cell>
        </row>
        <row r="271">
          <cell r="V271">
            <v>472.14</v>
          </cell>
        </row>
        <row r="272">
          <cell r="V272">
            <v>360.4</v>
          </cell>
        </row>
        <row r="273">
          <cell r="V273">
            <v>600</v>
          </cell>
        </row>
        <row r="274">
          <cell r="V274">
            <v>790</v>
          </cell>
        </row>
        <row r="275">
          <cell r="V275">
            <v>830</v>
          </cell>
        </row>
        <row r="276">
          <cell r="V276">
            <v>170</v>
          </cell>
        </row>
        <row r="277">
          <cell r="V277">
            <v>552.58000000000004</v>
          </cell>
        </row>
        <row r="278">
          <cell r="V278">
            <v>220</v>
          </cell>
        </row>
        <row r="279">
          <cell r="V279">
            <v>250</v>
          </cell>
        </row>
        <row r="280">
          <cell r="V280">
            <v>424.61</v>
          </cell>
        </row>
        <row r="281">
          <cell r="V281">
            <v>292.45999999999998</v>
          </cell>
        </row>
        <row r="282">
          <cell r="V282">
            <v>187.5</v>
          </cell>
        </row>
        <row r="283">
          <cell r="V283">
            <v>600</v>
          </cell>
        </row>
        <row r="284">
          <cell r="V284">
            <v>281.25</v>
          </cell>
        </row>
        <row r="285">
          <cell r="V285">
            <v>125</v>
          </cell>
        </row>
        <row r="286">
          <cell r="V286">
            <v>312.5</v>
          </cell>
        </row>
        <row r="287">
          <cell r="V287">
            <v>250</v>
          </cell>
        </row>
        <row r="288">
          <cell r="V288">
            <v>589.69000000000005</v>
          </cell>
        </row>
        <row r="289">
          <cell r="V289">
            <v>155.15</v>
          </cell>
        </row>
        <row r="290">
          <cell r="V290">
            <v>447.84</v>
          </cell>
        </row>
        <row r="291">
          <cell r="V291">
            <v>26420.720000000001</v>
          </cell>
        </row>
        <row r="292">
          <cell r="V292">
            <v>2282.5</v>
          </cell>
        </row>
        <row r="293">
          <cell r="V293">
            <v>405.94</v>
          </cell>
        </row>
        <row r="294">
          <cell r="V294">
            <v>370</v>
          </cell>
        </row>
        <row r="295">
          <cell r="V295">
            <v>1008.75</v>
          </cell>
        </row>
        <row r="296">
          <cell r="V296">
            <v>377.5</v>
          </cell>
        </row>
        <row r="297">
          <cell r="V297">
            <v>1105</v>
          </cell>
        </row>
        <row r="298">
          <cell r="V298">
            <v>7065.32</v>
          </cell>
        </row>
        <row r="299">
          <cell r="V299">
            <v>1589.92</v>
          </cell>
        </row>
        <row r="300">
          <cell r="V300">
            <v>686.59</v>
          </cell>
        </row>
        <row r="301">
          <cell r="V301">
            <v>170</v>
          </cell>
        </row>
        <row r="302">
          <cell r="V302">
            <v>453.75</v>
          </cell>
        </row>
        <row r="303">
          <cell r="V303">
            <v>20610</v>
          </cell>
        </row>
        <row r="304">
          <cell r="V304">
            <v>187.25</v>
          </cell>
        </row>
        <row r="305">
          <cell r="V305">
            <v>306.55</v>
          </cell>
        </row>
        <row r="306">
          <cell r="V306">
            <v>290.18</v>
          </cell>
        </row>
        <row r="307">
          <cell r="V307">
            <v>360</v>
          </cell>
        </row>
        <row r="308">
          <cell r="V308">
            <v>225</v>
          </cell>
        </row>
        <row r="309">
          <cell r="V309">
            <v>297.5</v>
          </cell>
        </row>
        <row r="310">
          <cell r="V310">
            <v>532.5</v>
          </cell>
        </row>
        <row r="311">
          <cell r="V311">
            <v>454.14</v>
          </cell>
        </row>
        <row r="312">
          <cell r="V312">
            <v>319.5</v>
          </cell>
        </row>
        <row r="313">
          <cell r="V313">
            <v>1995</v>
          </cell>
        </row>
        <row r="314">
          <cell r="V314">
            <v>3396.9</v>
          </cell>
        </row>
        <row r="315">
          <cell r="V315">
            <v>180</v>
          </cell>
        </row>
        <row r="316">
          <cell r="V316">
            <v>349.5</v>
          </cell>
        </row>
        <row r="317">
          <cell r="V317">
            <v>287.5</v>
          </cell>
        </row>
        <row r="318">
          <cell r="V318">
            <v>195</v>
          </cell>
        </row>
        <row r="319">
          <cell r="V319">
            <v>237.5</v>
          </cell>
        </row>
        <row r="320">
          <cell r="V320">
            <v>145</v>
          </cell>
        </row>
        <row r="321">
          <cell r="V321">
            <v>265</v>
          </cell>
        </row>
        <row r="322">
          <cell r="V322">
            <v>815</v>
          </cell>
        </row>
        <row r="323">
          <cell r="V323">
            <v>304.95</v>
          </cell>
        </row>
        <row r="324">
          <cell r="V324">
            <v>609.9</v>
          </cell>
        </row>
        <row r="325">
          <cell r="V325">
            <v>237.5</v>
          </cell>
        </row>
        <row r="326">
          <cell r="V326">
            <v>1450.5</v>
          </cell>
        </row>
        <row r="327">
          <cell r="V327">
            <v>320</v>
          </cell>
        </row>
        <row r="328">
          <cell r="V328">
            <v>258.38</v>
          </cell>
        </row>
        <row r="329">
          <cell r="V329">
            <v>700</v>
          </cell>
        </row>
        <row r="330">
          <cell r="V330">
            <v>999.73</v>
          </cell>
        </row>
        <row r="331">
          <cell r="V331">
            <v>44457.13</v>
          </cell>
        </row>
        <row r="332">
          <cell r="V332">
            <v>1622.92</v>
          </cell>
        </row>
        <row r="333">
          <cell r="V333">
            <v>514.19000000000005</v>
          </cell>
        </row>
        <row r="334">
          <cell r="V334">
            <v>500</v>
          </cell>
        </row>
        <row r="335">
          <cell r="V335">
            <v>200</v>
          </cell>
        </row>
        <row r="336">
          <cell r="V336">
            <v>189.75</v>
          </cell>
        </row>
        <row r="337">
          <cell r="V337">
            <v>494.06</v>
          </cell>
        </row>
        <row r="338">
          <cell r="V338">
            <v>975</v>
          </cell>
        </row>
        <row r="339">
          <cell r="V339">
            <v>1051.06</v>
          </cell>
        </row>
        <row r="340">
          <cell r="V340">
            <v>2650</v>
          </cell>
        </row>
        <row r="341">
          <cell r="V341">
            <v>33106.5</v>
          </cell>
        </row>
        <row r="342">
          <cell r="V342">
            <v>65</v>
          </cell>
        </row>
        <row r="343">
          <cell r="V343">
            <v>380</v>
          </cell>
        </row>
        <row r="344">
          <cell r="V344">
            <v>498.5</v>
          </cell>
        </row>
        <row r="345">
          <cell r="V345">
            <v>795</v>
          </cell>
        </row>
        <row r="346">
          <cell r="V346">
            <v>800</v>
          </cell>
        </row>
        <row r="347">
          <cell r="V347">
            <v>2100</v>
          </cell>
        </row>
        <row r="348">
          <cell r="V348">
            <v>6660</v>
          </cell>
        </row>
        <row r="349">
          <cell r="V349">
            <v>1264</v>
          </cell>
        </row>
        <row r="350">
          <cell r="V350">
            <v>204.14</v>
          </cell>
        </row>
        <row r="351">
          <cell r="V351">
            <v>170</v>
          </cell>
        </row>
        <row r="352">
          <cell r="V352">
            <v>187.5</v>
          </cell>
        </row>
        <row r="353">
          <cell r="V353">
            <v>212.5</v>
          </cell>
        </row>
        <row r="354">
          <cell r="V354">
            <v>457.5</v>
          </cell>
        </row>
        <row r="355">
          <cell r="V355">
            <v>743.88</v>
          </cell>
        </row>
        <row r="356">
          <cell r="V356">
            <v>1078.8</v>
          </cell>
        </row>
        <row r="357">
          <cell r="V357">
            <v>1264</v>
          </cell>
        </row>
        <row r="358">
          <cell r="V358">
            <v>1575</v>
          </cell>
        </row>
        <row r="359">
          <cell r="V359">
            <v>2060.77</v>
          </cell>
        </row>
        <row r="360">
          <cell r="V360">
            <v>3103</v>
          </cell>
        </row>
        <row r="361">
          <cell r="V361">
            <v>1938</v>
          </cell>
        </row>
        <row r="362">
          <cell r="V362">
            <v>500</v>
          </cell>
        </row>
        <row r="363">
          <cell r="V363">
            <v>10542</v>
          </cell>
        </row>
        <row r="364">
          <cell r="V364">
            <v>192.5</v>
          </cell>
        </row>
        <row r="365">
          <cell r="V365">
            <v>999.99</v>
          </cell>
        </row>
        <row r="366">
          <cell r="V366">
            <v>305</v>
          </cell>
        </row>
        <row r="367">
          <cell r="V367">
            <v>219.86</v>
          </cell>
        </row>
        <row r="368">
          <cell r="V368">
            <v>225</v>
          </cell>
        </row>
        <row r="369">
          <cell r="V369">
            <v>232.27</v>
          </cell>
        </row>
        <row r="370">
          <cell r="V370">
            <v>257.5</v>
          </cell>
        </row>
        <row r="371">
          <cell r="V371">
            <v>382.53</v>
          </cell>
        </row>
        <row r="372">
          <cell r="V372">
            <v>416.76</v>
          </cell>
        </row>
        <row r="373">
          <cell r="V373">
            <v>450</v>
          </cell>
        </row>
        <row r="374">
          <cell r="V374">
            <v>711.02</v>
          </cell>
        </row>
        <row r="375">
          <cell r="V375">
            <v>785.96</v>
          </cell>
        </row>
        <row r="376">
          <cell r="V376">
            <v>789.34</v>
          </cell>
        </row>
        <row r="377">
          <cell r="V377">
            <v>1847.5</v>
          </cell>
        </row>
        <row r="378">
          <cell r="V378">
            <v>1930</v>
          </cell>
        </row>
        <row r="379">
          <cell r="V379">
            <v>201.4</v>
          </cell>
        </row>
        <row r="380">
          <cell r="V380">
            <v>265</v>
          </cell>
        </row>
        <row r="381">
          <cell r="V381">
            <v>308.51</v>
          </cell>
        </row>
        <row r="382">
          <cell r="V382">
            <v>441.23</v>
          </cell>
        </row>
        <row r="383">
          <cell r="V383">
            <v>495</v>
          </cell>
        </row>
        <row r="384">
          <cell r="V384">
            <v>948.02</v>
          </cell>
        </row>
        <row r="385">
          <cell r="V385">
            <v>450</v>
          </cell>
        </row>
        <row r="386">
          <cell r="V386">
            <v>850</v>
          </cell>
        </row>
        <row r="387">
          <cell r="V387">
            <v>2528</v>
          </cell>
        </row>
        <row r="388">
          <cell r="V388">
            <v>1277</v>
          </cell>
        </row>
        <row r="389">
          <cell r="V389">
            <v>22072</v>
          </cell>
        </row>
        <row r="390">
          <cell r="V390">
            <v>21835</v>
          </cell>
        </row>
        <row r="391">
          <cell r="V391">
            <v>10862</v>
          </cell>
        </row>
        <row r="392">
          <cell r="V392">
            <v>17912</v>
          </cell>
        </row>
        <row r="393">
          <cell r="V393">
            <v>11347</v>
          </cell>
        </row>
        <row r="394">
          <cell r="V394">
            <v>255</v>
          </cell>
        </row>
        <row r="395">
          <cell r="V395">
            <v>595</v>
          </cell>
        </row>
        <row r="396">
          <cell r="V396">
            <v>300</v>
          </cell>
        </row>
        <row r="397">
          <cell r="V397">
            <v>187.5</v>
          </cell>
        </row>
        <row r="398">
          <cell r="V398">
            <v>321</v>
          </cell>
        </row>
        <row r="399">
          <cell r="V399">
            <v>600</v>
          </cell>
        </row>
        <row r="400">
          <cell r="V400">
            <v>75</v>
          </cell>
        </row>
        <row r="401">
          <cell r="V401">
            <v>212.5</v>
          </cell>
        </row>
        <row r="402">
          <cell r="V402">
            <v>317.10000000000002</v>
          </cell>
        </row>
        <row r="403">
          <cell r="V403">
            <v>369.57</v>
          </cell>
        </row>
        <row r="404">
          <cell r="V404">
            <v>412</v>
          </cell>
        </row>
        <row r="405">
          <cell r="V405">
            <v>1292.5</v>
          </cell>
        </row>
        <row r="406">
          <cell r="V406">
            <v>3687.42</v>
          </cell>
        </row>
        <row r="407">
          <cell r="V407">
            <v>162.5</v>
          </cell>
        </row>
        <row r="408">
          <cell r="V408">
            <v>237.5</v>
          </cell>
        </row>
        <row r="409">
          <cell r="V409">
            <v>399.38</v>
          </cell>
        </row>
        <row r="410">
          <cell r="V410">
            <v>465.48</v>
          </cell>
        </row>
        <row r="411">
          <cell r="V411">
            <v>450</v>
          </cell>
        </row>
        <row r="412">
          <cell r="V412">
            <v>450</v>
          </cell>
        </row>
        <row r="413">
          <cell r="V413">
            <v>371.5</v>
          </cell>
        </row>
        <row r="414">
          <cell r="V414">
            <v>324.75</v>
          </cell>
        </row>
        <row r="415">
          <cell r="V415">
            <v>550</v>
          </cell>
        </row>
        <row r="416">
          <cell r="V416">
            <v>2195.91</v>
          </cell>
        </row>
        <row r="417">
          <cell r="V417">
            <v>237.5</v>
          </cell>
        </row>
        <row r="418">
          <cell r="V418">
            <v>420</v>
          </cell>
        </row>
        <row r="419">
          <cell r="V419">
            <v>750</v>
          </cell>
        </row>
        <row r="420">
          <cell r="V420">
            <v>1315</v>
          </cell>
        </row>
        <row r="421">
          <cell r="V421">
            <v>238.5</v>
          </cell>
        </row>
        <row r="422">
          <cell r="V422">
            <v>170</v>
          </cell>
        </row>
        <row r="423">
          <cell r="V423">
            <v>297.69</v>
          </cell>
        </row>
        <row r="424">
          <cell r="V424">
            <v>3489.34</v>
          </cell>
        </row>
        <row r="425">
          <cell r="V425">
            <v>450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RISE - Cash Outflow"/>
      <sheetName val="RISE - Cash Inflow"/>
      <sheetName val="4.29-6.4 upload"/>
    </sheetNames>
    <sheetDataSet>
      <sheetData sheetId="0"/>
      <sheetData sheetId="1">
        <row r="9893">
          <cell r="F9893">
            <v>-2347.5</v>
          </cell>
        </row>
        <row r="9894">
          <cell r="F9894">
            <v>-5000</v>
          </cell>
        </row>
        <row r="9895">
          <cell r="F9895">
            <v>-913.5</v>
          </cell>
        </row>
        <row r="9896">
          <cell r="F9896">
            <v>-427.95</v>
          </cell>
        </row>
        <row r="9897">
          <cell r="F9897">
            <v>-271.08999999999997</v>
          </cell>
        </row>
        <row r="9898">
          <cell r="F9898">
            <v>-150</v>
          </cell>
        </row>
        <row r="9899">
          <cell r="F9899">
            <v>-2868.5</v>
          </cell>
        </row>
        <row r="9900">
          <cell r="F9900">
            <v>-366.02</v>
          </cell>
        </row>
        <row r="9901">
          <cell r="F9901">
            <v>-1703.5</v>
          </cell>
        </row>
        <row r="9902">
          <cell r="F9902">
            <v>-310</v>
          </cell>
        </row>
        <row r="9903">
          <cell r="F9903">
            <v>-520</v>
          </cell>
        </row>
        <row r="9904">
          <cell r="F9904">
            <v>-580</v>
          </cell>
        </row>
        <row r="9905">
          <cell r="F9905">
            <v>-81.5</v>
          </cell>
        </row>
        <row r="9906">
          <cell r="F9906">
            <v>-159.94999999999999</v>
          </cell>
        </row>
        <row r="9907">
          <cell r="F9907">
            <v>-350</v>
          </cell>
        </row>
        <row r="9908">
          <cell r="F9908">
            <v>-352.4</v>
          </cell>
        </row>
        <row r="9909">
          <cell r="F9909">
            <v>-160</v>
          </cell>
        </row>
        <row r="9910">
          <cell r="F9910">
            <v>-149</v>
          </cell>
        </row>
        <row r="9911">
          <cell r="F9911">
            <v>-565.5</v>
          </cell>
        </row>
        <row r="9912">
          <cell r="F9912">
            <v>-1650</v>
          </cell>
        </row>
        <row r="9913">
          <cell r="F9913">
            <v>-732</v>
          </cell>
        </row>
        <row r="9914">
          <cell r="F9914">
            <v>-840</v>
          </cell>
        </row>
        <row r="9915">
          <cell r="F9915">
            <v>-349.88</v>
          </cell>
        </row>
        <row r="9916">
          <cell r="F9916">
            <v>-1247</v>
          </cell>
        </row>
        <row r="9917">
          <cell r="F9917">
            <v>-875</v>
          </cell>
        </row>
        <row r="9918">
          <cell r="F9918">
            <v>-550</v>
          </cell>
        </row>
        <row r="9919">
          <cell r="F9919">
            <v>-18529.32</v>
          </cell>
        </row>
        <row r="9920">
          <cell r="F9920">
            <v>-8471.89</v>
          </cell>
        </row>
        <row r="9921">
          <cell r="F9921">
            <v>-18328.009999999998</v>
          </cell>
        </row>
        <row r="9922">
          <cell r="F9922">
            <v>-150</v>
          </cell>
        </row>
        <row r="9923">
          <cell r="F9923">
            <v>-320</v>
          </cell>
        </row>
        <row r="9924">
          <cell r="F9924">
            <v>-2100</v>
          </cell>
        </row>
        <row r="9925">
          <cell r="F9925">
            <v>-70</v>
          </cell>
        </row>
        <row r="9926">
          <cell r="F9926">
            <v>-314.43</v>
          </cell>
        </row>
        <row r="9927">
          <cell r="F9927">
            <v>-133.15</v>
          </cell>
        </row>
        <row r="9928">
          <cell r="F9928">
            <v>-825</v>
          </cell>
        </row>
        <row r="9929">
          <cell r="F9929">
            <v>-898.5</v>
          </cell>
        </row>
        <row r="9930">
          <cell r="F9930">
            <v>-230</v>
          </cell>
        </row>
        <row r="9931">
          <cell r="F9931">
            <v>-561</v>
          </cell>
        </row>
        <row r="9932">
          <cell r="F9932">
            <v>-1828</v>
          </cell>
        </row>
        <row r="9933">
          <cell r="F9933">
            <v>-1980</v>
          </cell>
        </row>
        <row r="9934">
          <cell r="F9934">
            <v>-400</v>
          </cell>
        </row>
        <row r="9935">
          <cell r="F9935">
            <v>-925</v>
          </cell>
        </row>
        <row r="9936">
          <cell r="F9936">
            <v>-1425</v>
          </cell>
        </row>
        <row r="9937">
          <cell r="F9937">
            <v>-192.09</v>
          </cell>
        </row>
        <row r="9938">
          <cell r="F9938">
            <v>-450</v>
          </cell>
        </row>
        <row r="9939">
          <cell r="F9939">
            <v>-130</v>
          </cell>
        </row>
        <row r="9940">
          <cell r="F9940">
            <v>1636.95</v>
          </cell>
        </row>
        <row r="9941">
          <cell r="F9941">
            <v>4507.63</v>
          </cell>
        </row>
        <row r="9942">
          <cell r="F9942">
            <v>-748.9</v>
          </cell>
        </row>
        <row r="9943">
          <cell r="F9943">
            <v>-702.39</v>
          </cell>
        </row>
        <row r="9944">
          <cell r="F9944">
            <v>-257</v>
          </cell>
        </row>
        <row r="9945">
          <cell r="F9945">
            <v>-150</v>
          </cell>
        </row>
        <row r="9946">
          <cell r="F9946">
            <v>-160</v>
          </cell>
        </row>
        <row r="9947">
          <cell r="F9947">
            <v>-99.5</v>
          </cell>
        </row>
        <row r="9948">
          <cell r="F9948">
            <v>-90</v>
          </cell>
        </row>
        <row r="9949">
          <cell r="F9949">
            <v>-130</v>
          </cell>
        </row>
        <row r="9950">
          <cell r="F9950">
            <v>1896.81</v>
          </cell>
        </row>
        <row r="9951">
          <cell r="F9951">
            <v>26144.67</v>
          </cell>
        </row>
        <row r="9952">
          <cell r="F9952">
            <v>504.25</v>
          </cell>
        </row>
        <row r="9953">
          <cell r="F9953">
            <v>-5.04</v>
          </cell>
        </row>
        <row r="9954">
          <cell r="F9954">
            <v>165</v>
          </cell>
        </row>
        <row r="9955">
          <cell r="F9955">
            <v>25707.25</v>
          </cell>
        </row>
        <row r="9956">
          <cell r="F9956">
            <v>30250.86</v>
          </cell>
        </row>
        <row r="9957">
          <cell r="F9957">
            <v>-3180.77</v>
          </cell>
        </row>
        <row r="9958">
          <cell r="F9958">
            <v>-934.88</v>
          </cell>
        </row>
        <row r="9959">
          <cell r="F9959">
            <v>-470</v>
          </cell>
        </row>
        <row r="9960">
          <cell r="F9960">
            <v>-1942.5</v>
          </cell>
        </row>
        <row r="9961">
          <cell r="F9961">
            <v>-655</v>
          </cell>
        </row>
        <row r="9962">
          <cell r="F9962">
            <v>-575</v>
          </cell>
        </row>
        <row r="9963">
          <cell r="F9963">
            <v>-598</v>
          </cell>
        </row>
        <row r="9964">
          <cell r="F9964">
            <v>-559</v>
          </cell>
        </row>
        <row r="9965">
          <cell r="F9965">
            <v>-500</v>
          </cell>
        </row>
        <row r="9966">
          <cell r="F9966">
            <v>-1035</v>
          </cell>
        </row>
        <row r="9967">
          <cell r="F9967">
            <v>-489.8</v>
          </cell>
        </row>
        <row r="9968">
          <cell r="F9968">
            <v>-465</v>
          </cell>
        </row>
        <row r="9969">
          <cell r="F9969">
            <v>797.27</v>
          </cell>
        </row>
        <row r="9970">
          <cell r="F9970">
            <v>507.94</v>
          </cell>
        </row>
        <row r="9971">
          <cell r="F9971">
            <v>187.5</v>
          </cell>
        </row>
        <row r="9972">
          <cell r="F9972">
            <v>4371.8500000000004</v>
          </cell>
        </row>
        <row r="9973">
          <cell r="F9973">
            <v>-150000</v>
          </cell>
        </row>
        <row r="9974">
          <cell r="F9974">
            <v>150000</v>
          </cell>
        </row>
        <row r="9975">
          <cell r="F9975">
            <v>-20000</v>
          </cell>
        </row>
        <row r="9976">
          <cell r="F9976">
            <v>-335</v>
          </cell>
        </row>
        <row r="9977">
          <cell r="F9977">
            <v>11556.47</v>
          </cell>
        </row>
        <row r="9978">
          <cell r="F9978">
            <v>21580.75</v>
          </cell>
        </row>
        <row r="9979">
          <cell r="F9979">
            <v>-3750</v>
          </cell>
        </row>
        <row r="9980">
          <cell r="F9980">
            <v>-910</v>
          </cell>
        </row>
        <row r="9981">
          <cell r="F9981">
            <v>-455</v>
          </cell>
        </row>
        <row r="9982">
          <cell r="F9982">
            <v>-7600</v>
          </cell>
        </row>
        <row r="9983">
          <cell r="F9983">
            <v>-1064.83</v>
          </cell>
        </row>
        <row r="9984">
          <cell r="F9984">
            <v>-584.84</v>
          </cell>
        </row>
        <row r="9985">
          <cell r="F9985">
            <v>-777.84</v>
          </cell>
        </row>
        <row r="9986">
          <cell r="F9986">
            <v>-2465</v>
          </cell>
        </row>
        <row r="9987">
          <cell r="F9987">
            <v>-500</v>
          </cell>
        </row>
        <row r="9988">
          <cell r="F9988">
            <v>-127.5</v>
          </cell>
        </row>
        <row r="9989">
          <cell r="F9989">
            <v>-1155</v>
          </cell>
        </row>
        <row r="9990">
          <cell r="F9990">
            <v>-320</v>
          </cell>
        </row>
        <row r="9991">
          <cell r="F9991">
            <v>-1275</v>
          </cell>
        </row>
        <row r="9992">
          <cell r="F9992">
            <v>-4972</v>
          </cell>
        </row>
        <row r="9993">
          <cell r="F9993">
            <v>-645</v>
          </cell>
        </row>
        <row r="9994">
          <cell r="F9994">
            <v>-80</v>
          </cell>
        </row>
        <row r="9995">
          <cell r="F9995">
            <v>-1035</v>
          </cell>
        </row>
        <row r="9996">
          <cell r="F9996">
            <v>-671.12</v>
          </cell>
        </row>
        <row r="9997">
          <cell r="F9997">
            <v>-325</v>
          </cell>
        </row>
        <row r="9998">
          <cell r="F9998">
            <v>-160.13</v>
          </cell>
        </row>
        <row r="9999">
          <cell r="F9999">
            <v>-120</v>
          </cell>
        </row>
        <row r="10000">
          <cell r="F10000">
            <v>-390</v>
          </cell>
        </row>
        <row r="10001">
          <cell r="F10001">
            <v>-2025</v>
          </cell>
        </row>
        <row r="10002">
          <cell r="F10002">
            <v>-656.6</v>
          </cell>
        </row>
        <row r="10003">
          <cell r="F10003">
            <v>-1394</v>
          </cell>
        </row>
        <row r="10004">
          <cell r="F10004">
            <v>-27185.47</v>
          </cell>
        </row>
        <row r="10005">
          <cell r="F10005">
            <v>1864.4</v>
          </cell>
        </row>
        <row r="10006">
          <cell r="F10006">
            <v>-1722.23</v>
          </cell>
        </row>
        <row r="10007">
          <cell r="F10007">
            <v>572.08000000000004</v>
          </cell>
        </row>
        <row r="10008">
          <cell r="F10008">
            <v>-721.56</v>
          </cell>
        </row>
        <row r="10009">
          <cell r="F10009">
            <v>-225</v>
          </cell>
        </row>
        <row r="10010">
          <cell r="F10010">
            <v>-245</v>
          </cell>
        </row>
        <row r="10011">
          <cell r="F10011">
            <v>-487.38</v>
          </cell>
        </row>
        <row r="10012">
          <cell r="F10012">
            <v>-162.38</v>
          </cell>
        </row>
        <row r="10013">
          <cell r="F10013">
            <v>-1306</v>
          </cell>
        </row>
        <row r="10014">
          <cell r="F10014">
            <v>-65</v>
          </cell>
        </row>
        <row r="10015">
          <cell r="F10015">
            <v>-3440.79</v>
          </cell>
        </row>
        <row r="10016">
          <cell r="F10016">
            <v>-85</v>
          </cell>
        </row>
        <row r="10017">
          <cell r="F10017">
            <v>-500</v>
          </cell>
        </row>
        <row r="10018">
          <cell r="F10018">
            <v>-1413</v>
          </cell>
        </row>
        <row r="10019">
          <cell r="F10019">
            <v>-783.8</v>
          </cell>
        </row>
        <row r="10020">
          <cell r="F10020">
            <v>-1030</v>
          </cell>
        </row>
        <row r="10021">
          <cell r="F10021">
            <v>-7491</v>
          </cell>
        </row>
        <row r="10022">
          <cell r="F10022">
            <v>-8418</v>
          </cell>
        </row>
        <row r="10023">
          <cell r="F10023">
            <v>-595</v>
          </cell>
        </row>
        <row r="10024">
          <cell r="F10024">
            <v>-1742.2</v>
          </cell>
        </row>
        <row r="10025">
          <cell r="F10025">
            <v>-925</v>
          </cell>
        </row>
        <row r="10026">
          <cell r="F10026">
            <v>-16236.47</v>
          </cell>
        </row>
        <row r="10027">
          <cell r="F10027">
            <v>-1834</v>
          </cell>
        </row>
        <row r="10028">
          <cell r="F10028">
            <v>-155</v>
          </cell>
        </row>
        <row r="10029">
          <cell r="F10029">
            <v>-260</v>
          </cell>
        </row>
        <row r="10030">
          <cell r="F10030">
            <v>-605</v>
          </cell>
        </row>
        <row r="10031">
          <cell r="F10031">
            <v>-405</v>
          </cell>
        </row>
        <row r="10032">
          <cell r="F10032">
            <v>-700</v>
          </cell>
        </row>
        <row r="10033">
          <cell r="F10033">
            <v>-600</v>
          </cell>
        </row>
        <row r="10034">
          <cell r="F10034">
            <v>-650</v>
          </cell>
        </row>
        <row r="10035">
          <cell r="F10035">
            <v>-600.63</v>
          </cell>
        </row>
        <row r="10036">
          <cell r="F10036">
            <v>-350</v>
          </cell>
        </row>
        <row r="10037">
          <cell r="F10037">
            <v>-475.88</v>
          </cell>
        </row>
        <row r="10038">
          <cell r="F10038">
            <v>-345</v>
          </cell>
        </row>
        <row r="10039">
          <cell r="F10039">
            <v>-259.38</v>
          </cell>
        </row>
        <row r="10040">
          <cell r="F10040">
            <v>-840</v>
          </cell>
        </row>
        <row r="10041">
          <cell r="F10041">
            <v>150</v>
          </cell>
        </row>
        <row r="10042">
          <cell r="F10042">
            <v>-10000</v>
          </cell>
        </row>
        <row r="10043">
          <cell r="F10043">
            <v>237.5</v>
          </cell>
        </row>
        <row r="10044">
          <cell r="F10044">
            <v>-3319.08</v>
          </cell>
        </row>
        <row r="10045">
          <cell r="F10045">
            <v>-6905.5</v>
          </cell>
        </row>
        <row r="10046">
          <cell r="F10046">
            <v>26999.86</v>
          </cell>
        </row>
        <row r="10047">
          <cell r="F10047">
            <v>36223.599999999999</v>
          </cell>
        </row>
        <row r="10048">
          <cell r="F10048">
            <v>-201</v>
          </cell>
        </row>
        <row r="10049">
          <cell r="F10049">
            <v>-540</v>
          </cell>
        </row>
        <row r="10050">
          <cell r="F10050">
            <v>-844.5</v>
          </cell>
        </row>
        <row r="10051">
          <cell r="F10051">
            <v>-517</v>
          </cell>
        </row>
        <row r="10052">
          <cell r="F10052">
            <v>-224.48</v>
          </cell>
        </row>
        <row r="10053">
          <cell r="F10053">
            <v>-230</v>
          </cell>
        </row>
        <row r="10054">
          <cell r="F10054">
            <v>-2687.33</v>
          </cell>
        </row>
        <row r="10055">
          <cell r="F10055">
            <v>-392.5</v>
          </cell>
        </row>
        <row r="10056">
          <cell r="F10056">
            <v>-483</v>
          </cell>
        </row>
        <row r="10057">
          <cell r="F10057">
            <v>-590</v>
          </cell>
        </row>
        <row r="10058">
          <cell r="F10058">
            <v>-500</v>
          </cell>
        </row>
        <row r="10059">
          <cell r="F10059">
            <v>-115</v>
          </cell>
        </row>
        <row r="10060">
          <cell r="F10060">
            <v>-150</v>
          </cell>
        </row>
        <row r="10061">
          <cell r="F10061">
            <v>-1200</v>
          </cell>
        </row>
        <row r="10062">
          <cell r="F10062">
            <v>-370</v>
          </cell>
        </row>
        <row r="10063">
          <cell r="F10063">
            <v>-2682.12</v>
          </cell>
        </row>
        <row r="10064">
          <cell r="F10064">
            <v>-430</v>
          </cell>
        </row>
        <row r="10065">
          <cell r="F10065">
            <v>-60</v>
          </cell>
        </row>
        <row r="10066">
          <cell r="F10066">
            <v>-750.17</v>
          </cell>
        </row>
        <row r="10067">
          <cell r="F10067">
            <v>-10000</v>
          </cell>
        </row>
        <row r="10068">
          <cell r="F10068">
            <v>260</v>
          </cell>
        </row>
        <row r="10069">
          <cell r="F10069">
            <v>-7232.73</v>
          </cell>
        </row>
        <row r="10070">
          <cell r="F10070">
            <v>-3231</v>
          </cell>
        </row>
        <row r="10071">
          <cell r="F10071">
            <v>-2895.01</v>
          </cell>
        </row>
        <row r="10072">
          <cell r="F10072">
            <v>-94.54</v>
          </cell>
        </row>
        <row r="10073">
          <cell r="F10073">
            <v>-2912.05</v>
          </cell>
        </row>
        <row r="10074">
          <cell r="F10074">
            <v>-660</v>
          </cell>
        </row>
        <row r="10075">
          <cell r="F10075">
            <v>-760</v>
          </cell>
        </row>
        <row r="10076">
          <cell r="F10076">
            <v>-91.3</v>
          </cell>
        </row>
        <row r="10077">
          <cell r="F10077">
            <v>-1009.86</v>
          </cell>
        </row>
        <row r="10078">
          <cell r="F10078">
            <v>-132.5</v>
          </cell>
        </row>
        <row r="10079">
          <cell r="F10079">
            <v>-303.23</v>
          </cell>
        </row>
        <row r="10080">
          <cell r="F10080">
            <v>-129.9</v>
          </cell>
        </row>
        <row r="10081">
          <cell r="F10081">
            <v>-1158.31</v>
          </cell>
        </row>
        <row r="10082">
          <cell r="F10082">
            <v>151612.04999999999</v>
          </cell>
        </row>
        <row r="10083">
          <cell r="F10083">
            <v>620</v>
          </cell>
        </row>
        <row r="10084">
          <cell r="F10084">
            <v>-751.58</v>
          </cell>
        </row>
        <row r="10085">
          <cell r="F10085">
            <v>-2500</v>
          </cell>
        </row>
        <row r="10086">
          <cell r="F10086">
            <v>-5550</v>
          </cell>
        </row>
        <row r="10087">
          <cell r="F10087">
            <v>-3020.58</v>
          </cell>
        </row>
        <row r="10088">
          <cell r="F10088">
            <v>-705</v>
          </cell>
        </row>
        <row r="10089">
          <cell r="F10089">
            <v>-160</v>
          </cell>
        </row>
        <row r="10090">
          <cell r="F10090">
            <v>-321.75</v>
          </cell>
        </row>
        <row r="10091">
          <cell r="F10091">
            <v>-4685</v>
          </cell>
        </row>
        <row r="10092">
          <cell r="F10092">
            <v>-499</v>
          </cell>
        </row>
        <row r="10093">
          <cell r="F10093">
            <v>-1982</v>
          </cell>
        </row>
        <row r="10094">
          <cell r="F10094">
            <v>-334.13</v>
          </cell>
        </row>
        <row r="10095">
          <cell r="F10095">
            <v>-2710</v>
          </cell>
        </row>
        <row r="10096">
          <cell r="F10096">
            <v>-15000</v>
          </cell>
        </row>
        <row r="10097">
          <cell r="F10097">
            <v>623.79</v>
          </cell>
        </row>
        <row r="10098">
          <cell r="F10098">
            <v>1671.88</v>
          </cell>
        </row>
        <row r="10099">
          <cell r="F10099">
            <v>1425.01</v>
          </cell>
        </row>
        <row r="10100">
          <cell r="F10100">
            <v>-225000</v>
          </cell>
        </row>
        <row r="10101">
          <cell r="F10101">
            <v>225000</v>
          </cell>
        </row>
        <row r="10102">
          <cell r="F10102">
            <v>-2006.94</v>
          </cell>
        </row>
        <row r="10103">
          <cell r="F10103">
            <v>-10927.51</v>
          </cell>
        </row>
        <row r="10104">
          <cell r="F10104">
            <v>-14659.8</v>
          </cell>
        </row>
        <row r="10105">
          <cell r="F10105">
            <v>14165.4</v>
          </cell>
        </row>
        <row r="10106">
          <cell r="F10106">
            <v>-5550.03</v>
          </cell>
        </row>
        <row r="10107">
          <cell r="F10107">
            <v>-4932.28</v>
          </cell>
        </row>
        <row r="10108">
          <cell r="F10108">
            <v>-300</v>
          </cell>
        </row>
        <row r="10109">
          <cell r="F10109">
            <v>-4335</v>
          </cell>
        </row>
        <row r="10110">
          <cell r="F10110">
            <v>-383.97</v>
          </cell>
        </row>
        <row r="10111">
          <cell r="F10111">
            <v>-580</v>
          </cell>
        </row>
        <row r="10112">
          <cell r="F10112">
            <v>-155</v>
          </cell>
        </row>
        <row r="10113">
          <cell r="F10113">
            <v>-172.94</v>
          </cell>
        </row>
        <row r="10114">
          <cell r="F10114">
            <v>-1225.8499999999999</v>
          </cell>
        </row>
        <row r="10115">
          <cell r="F10115">
            <v>763.05</v>
          </cell>
        </row>
        <row r="10116">
          <cell r="F10116">
            <v>19281.03</v>
          </cell>
        </row>
        <row r="10117">
          <cell r="F10117">
            <v>67710.61</v>
          </cell>
        </row>
        <row r="10118">
          <cell r="F10118">
            <v>-54</v>
          </cell>
        </row>
        <row r="10119">
          <cell r="F10119">
            <v>-2110.71</v>
          </cell>
        </row>
        <row r="10120">
          <cell r="F10120">
            <v>-581.94000000000005</v>
          </cell>
        </row>
        <row r="10121">
          <cell r="F10121">
            <v>-1265</v>
          </cell>
        </row>
        <row r="10122">
          <cell r="F10122">
            <v>-130</v>
          </cell>
        </row>
        <row r="10123">
          <cell r="F10123">
            <v>-2835.45</v>
          </cell>
        </row>
        <row r="10124">
          <cell r="F10124">
            <v>-108.71</v>
          </cell>
        </row>
        <row r="10125">
          <cell r="F10125">
            <v>-2008</v>
          </cell>
        </row>
        <row r="10126">
          <cell r="F10126">
            <v>-200</v>
          </cell>
        </row>
        <row r="10127">
          <cell r="F10127">
            <v>-1671</v>
          </cell>
        </row>
        <row r="10128">
          <cell r="F10128">
            <v>-2000</v>
          </cell>
        </row>
        <row r="10129">
          <cell r="F10129">
            <v>-539</v>
          </cell>
        </row>
        <row r="10130">
          <cell r="F10130">
            <v>-15000</v>
          </cell>
        </row>
        <row r="10131">
          <cell r="F10131">
            <v>-28798.85</v>
          </cell>
        </row>
        <row r="10132">
          <cell r="F10132">
            <v>753.67</v>
          </cell>
        </row>
        <row r="10133">
          <cell r="F10133">
            <v>-1125.29</v>
          </cell>
        </row>
        <row r="10134">
          <cell r="F10134">
            <v>-1200</v>
          </cell>
        </row>
        <row r="10135">
          <cell r="F10135">
            <v>-370</v>
          </cell>
        </row>
        <row r="10136">
          <cell r="F10136">
            <v>-445</v>
          </cell>
        </row>
        <row r="10137">
          <cell r="F10137">
            <v>-187</v>
          </cell>
        </row>
        <row r="10138">
          <cell r="F10138">
            <v>-260</v>
          </cell>
        </row>
        <row r="10139">
          <cell r="F10139">
            <v>-2522.89</v>
          </cell>
        </row>
        <row r="10140">
          <cell r="F10140">
            <v>-160</v>
          </cell>
        </row>
        <row r="10141">
          <cell r="F10141">
            <v>-625</v>
          </cell>
        </row>
        <row r="10142">
          <cell r="F10142">
            <v>-179</v>
          </cell>
        </row>
        <row r="10143">
          <cell r="F10143">
            <v>886</v>
          </cell>
        </row>
        <row r="10144">
          <cell r="F10144">
            <v>-9004.35</v>
          </cell>
        </row>
        <row r="10145">
          <cell r="F10145">
            <v>-26716.32</v>
          </cell>
        </row>
        <row r="10146">
          <cell r="F10146">
            <v>293466.46999999997</v>
          </cell>
        </row>
        <row r="10147">
          <cell r="F10147">
            <v>-722.38</v>
          </cell>
        </row>
        <row r="10148">
          <cell r="F10148">
            <v>-250</v>
          </cell>
        </row>
        <row r="10149">
          <cell r="F10149">
            <v>-2096.5</v>
          </cell>
        </row>
        <row r="10150">
          <cell r="F10150">
            <v>-9060</v>
          </cell>
        </row>
      </sheetData>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Katrina Spaeth" id="{B62051B8-39C9-4A0A-BB76-556E00F9B10D}" userId="S::kspaeth@risecg.com::97f05d45-917d-43c5-9f7e-52c2a43ba4e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30" dT="2020-04-17T20:07:21.63" personId="{B62051B8-39C9-4A0A-BB76-556E00F9B10D}" id="{59B3BF7F-AF67-414C-946A-83A5EAEA9C93}">
    <text>Old AR may not be received</text>
  </threadedComment>
</ThreadedComments>
</file>

<file path=xl/threadedComments/threadedComment2.xml><?xml version="1.0" encoding="utf-8"?>
<ThreadedComments xmlns="http://schemas.microsoft.com/office/spreadsheetml/2018/threadedcomments" xmlns:x="http://schemas.openxmlformats.org/spreadsheetml/2006/main">
  <threadedComment ref="I2312" dT="2020-05-05T16:53:44.59" personId="{B62051B8-39C9-4A0A-BB76-556E00F9B10D}" id="{2037689A-7C52-4899-B8AD-8B10A0D2BF4B}">
    <text>Starting AR ends - 4/10/20</text>
  </threadedComment>
</ThreadedComments>
</file>

<file path=xl/threadedComments/threadedComment3.xml><?xml version="1.0" encoding="utf-8"?>
<ThreadedComments xmlns="http://schemas.microsoft.com/office/spreadsheetml/2018/threadedcomments" xmlns:x="http://schemas.openxmlformats.org/spreadsheetml/2006/main">
  <threadedComment ref="C33" dT="2020-04-16T17:54:07.31" personId="{B62051B8-39C9-4A0A-BB76-556E00F9B10D}" id="{B5ED9FC1-C1CB-4854-87E0-26DEC37E3CF5}">
    <text>Average from their 2019 PL for interest expense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2299A-3E24-42C7-BE04-DB98A006617F}">
  <dimension ref="A2:B51"/>
  <sheetViews>
    <sheetView showGridLines="0" tabSelected="1" zoomScale="110" zoomScaleNormal="110" workbookViewId="0">
      <selection activeCell="A34" sqref="A34"/>
    </sheetView>
  </sheetViews>
  <sheetFormatPr defaultColWidth="9.140625" defaultRowHeight="15" x14ac:dyDescent="0.25"/>
  <cols>
    <col min="1" max="1" width="5.5703125" style="94" customWidth="1"/>
    <col min="2" max="2" width="74.7109375" style="92" customWidth="1"/>
    <col min="3" max="16384" width="9.140625" style="91"/>
  </cols>
  <sheetData>
    <row r="2" spans="1:2" ht="38.25" customHeight="1" x14ac:dyDescent="0.25">
      <c r="A2" s="160" t="s">
        <v>13</v>
      </c>
      <c r="B2" s="95"/>
    </row>
    <row r="3" spans="1:2" s="98" customFormat="1" ht="10.5" customHeight="1" x14ac:dyDescent="0.25">
      <c r="A3" s="96"/>
      <c r="B3" s="97"/>
    </row>
    <row r="4" spans="1:2" ht="46.5" customHeight="1" x14ac:dyDescent="0.25">
      <c r="A4" s="93" t="s">
        <v>145</v>
      </c>
      <c r="B4" s="92" t="s">
        <v>128</v>
      </c>
    </row>
    <row r="5" spans="1:2" ht="34.5" customHeight="1" x14ac:dyDescent="0.25">
      <c r="A5" s="93" t="s">
        <v>145</v>
      </c>
      <c r="B5" s="92" t="s">
        <v>127</v>
      </c>
    </row>
    <row r="7" spans="1:2" ht="38.25" customHeight="1" x14ac:dyDescent="0.25">
      <c r="A7" s="160" t="s">
        <v>132</v>
      </c>
      <c r="B7" s="95"/>
    </row>
    <row r="9" spans="1:2" ht="30" customHeight="1" x14ac:dyDescent="0.25">
      <c r="A9" s="94" t="s">
        <v>124</v>
      </c>
    </row>
    <row r="10" spans="1:2" ht="34.5" customHeight="1" x14ac:dyDescent="0.25">
      <c r="A10" s="93" t="s">
        <v>145</v>
      </c>
      <c r="B10" s="92" t="s">
        <v>125</v>
      </c>
    </row>
    <row r="11" spans="1:2" ht="46.5" customHeight="1" x14ac:dyDescent="0.25">
      <c r="A11" s="93" t="s">
        <v>145</v>
      </c>
      <c r="B11" s="92" t="s">
        <v>126</v>
      </c>
    </row>
    <row r="13" spans="1:2" ht="30" customHeight="1" x14ac:dyDescent="0.25">
      <c r="A13" s="94" t="s">
        <v>133</v>
      </c>
    </row>
    <row r="14" spans="1:2" ht="34.5" customHeight="1" x14ac:dyDescent="0.25">
      <c r="A14" s="93" t="s">
        <v>145</v>
      </c>
      <c r="B14" s="92" t="s">
        <v>134</v>
      </c>
    </row>
    <row r="15" spans="1:2" ht="69" customHeight="1" x14ac:dyDescent="0.25">
      <c r="A15" s="93" t="s">
        <v>145</v>
      </c>
      <c r="B15" s="92" t="s">
        <v>135</v>
      </c>
    </row>
    <row r="17" spans="1:2" ht="33" customHeight="1" x14ac:dyDescent="0.25">
      <c r="A17" s="94" t="s">
        <v>136</v>
      </c>
    </row>
    <row r="18" spans="1:2" ht="46.5" customHeight="1" x14ac:dyDescent="0.25">
      <c r="A18" s="93" t="s">
        <v>145</v>
      </c>
      <c r="B18" s="92" t="s">
        <v>137</v>
      </c>
    </row>
    <row r="19" spans="1:2" ht="105" customHeight="1" x14ac:dyDescent="0.25">
      <c r="A19" s="93" t="s">
        <v>145</v>
      </c>
      <c r="B19" s="92" t="s">
        <v>138</v>
      </c>
    </row>
    <row r="20" spans="1:2" ht="57.75" customHeight="1" x14ac:dyDescent="0.25">
      <c r="A20" s="93" t="s">
        <v>145</v>
      </c>
      <c r="B20" s="92" t="s">
        <v>139</v>
      </c>
    </row>
    <row r="22" spans="1:2" ht="38.25" customHeight="1" x14ac:dyDescent="0.25">
      <c r="A22" s="160" t="s">
        <v>129</v>
      </c>
      <c r="B22" s="95"/>
    </row>
    <row r="23" spans="1:2" s="98" customFormat="1" ht="15.75" customHeight="1" x14ac:dyDescent="0.25">
      <c r="A23" s="96"/>
      <c r="B23" s="97"/>
    </row>
    <row r="24" spans="1:2" ht="46.5" customHeight="1" x14ac:dyDescent="0.25">
      <c r="A24" s="93" t="s">
        <v>145</v>
      </c>
      <c r="B24" s="92" t="s">
        <v>130</v>
      </c>
    </row>
    <row r="25" spans="1:2" ht="34.5" customHeight="1" x14ac:dyDescent="0.25">
      <c r="A25" s="93" t="s">
        <v>145</v>
      </c>
      <c r="B25" s="92" t="s">
        <v>131</v>
      </c>
    </row>
    <row r="26" spans="1:2" ht="69" customHeight="1" x14ac:dyDescent="0.25">
      <c r="A26" s="93" t="s">
        <v>145</v>
      </c>
      <c r="B26" s="92" t="s">
        <v>140</v>
      </c>
    </row>
    <row r="27" spans="1:2" ht="93" customHeight="1" x14ac:dyDescent="0.25">
      <c r="A27" s="93" t="s">
        <v>145</v>
      </c>
      <c r="B27" s="92" t="s">
        <v>141</v>
      </c>
    </row>
    <row r="28" spans="1:2" ht="46.5" customHeight="1" x14ac:dyDescent="0.25">
      <c r="A28" s="93" t="s">
        <v>145</v>
      </c>
      <c r="B28" s="92" t="s">
        <v>142</v>
      </c>
    </row>
    <row r="30" spans="1:2" ht="38.25" customHeight="1" x14ac:dyDescent="0.25">
      <c r="A30" s="160" t="s">
        <v>143</v>
      </c>
      <c r="B30" s="95"/>
    </row>
    <row r="31" spans="1:2" s="98" customFormat="1" ht="13.5" customHeight="1" x14ac:dyDescent="0.25">
      <c r="A31" s="96"/>
      <c r="B31" s="97"/>
    </row>
    <row r="32" spans="1:2" ht="150.75" customHeight="1" x14ac:dyDescent="0.25">
      <c r="A32" s="93" t="s">
        <v>145</v>
      </c>
      <c r="B32" s="92" t="s">
        <v>144</v>
      </c>
    </row>
    <row r="34" spans="1:2" ht="38.25" customHeight="1" x14ac:dyDescent="0.25">
      <c r="A34" s="160" t="s">
        <v>160</v>
      </c>
      <c r="B34" s="95"/>
    </row>
    <row r="35" spans="1:2" x14ac:dyDescent="0.25">
      <c r="B35" s="92" t="s">
        <v>159</v>
      </c>
    </row>
    <row r="36" spans="1:2" x14ac:dyDescent="0.25">
      <c r="B36" s="92" t="s">
        <v>161</v>
      </c>
    </row>
    <row r="37" spans="1:2" x14ac:dyDescent="0.25">
      <c r="B37" s="92" t="s">
        <v>162</v>
      </c>
    </row>
    <row r="38" spans="1:2" x14ac:dyDescent="0.25">
      <c r="B38" s="92" t="s">
        <v>164</v>
      </c>
    </row>
    <row r="39" spans="1:2" x14ac:dyDescent="0.25">
      <c r="B39" s="92" t="s">
        <v>165</v>
      </c>
    </row>
    <row r="40" spans="1:2" x14ac:dyDescent="0.25">
      <c r="B40" s="92" t="s">
        <v>163</v>
      </c>
    </row>
    <row r="47" spans="1:2" x14ac:dyDescent="0.25">
      <c r="A47" s="94" t="s">
        <v>166</v>
      </c>
    </row>
    <row r="48" spans="1:2" x14ac:dyDescent="0.25">
      <c r="B48" s="92" t="s">
        <v>167</v>
      </c>
    </row>
    <row r="49" spans="2:2" x14ac:dyDescent="0.25">
      <c r="B49" s="92" t="s">
        <v>168</v>
      </c>
    </row>
    <row r="50" spans="2:2" x14ac:dyDescent="0.25">
      <c r="B50" s="92" t="s">
        <v>169</v>
      </c>
    </row>
    <row r="51" spans="2:2" x14ac:dyDescent="0.25">
      <c r="B51" s="92" t="s">
        <v>170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91388-DB5D-4315-A74A-C6676F074822}">
  <sheetPr>
    <tabColor rgb="FF92D050"/>
  </sheetPr>
  <dimension ref="A1:M3045"/>
  <sheetViews>
    <sheetView topLeftCell="A39" zoomScale="110" zoomScaleNormal="110" workbookViewId="0">
      <selection activeCell="C18" sqref="C18"/>
    </sheetView>
  </sheetViews>
  <sheetFormatPr defaultRowHeight="15" x14ac:dyDescent="0.25"/>
  <cols>
    <col min="1" max="1" width="15" customWidth="1"/>
    <col min="2" max="2" width="36.7109375" customWidth="1"/>
    <col min="3" max="3" width="36.7109375" style="125" customWidth="1"/>
    <col min="4" max="4" width="17" bestFit="1" customWidth="1"/>
    <col min="5" max="5" width="10.5703125" bestFit="1" customWidth="1"/>
    <col min="6" max="6" width="13.42578125" bestFit="1" customWidth="1"/>
    <col min="8" max="8" width="11.140625" bestFit="1" customWidth="1"/>
    <col min="9" max="9" width="11" bestFit="1" customWidth="1"/>
    <col min="10" max="10" width="9.140625" style="108"/>
    <col min="13" max="13" width="13.28515625" bestFit="1" customWidth="1"/>
  </cols>
  <sheetData>
    <row r="1" spans="1:13" s="23" customFormat="1" ht="24" customHeight="1" thickBot="1" x14ac:dyDescent="0.3">
      <c r="A1" s="83" t="s">
        <v>81</v>
      </c>
      <c r="B1" s="83" t="s">
        <v>176</v>
      </c>
      <c r="C1" s="134" t="s">
        <v>177</v>
      </c>
      <c r="D1" s="83" t="s">
        <v>114</v>
      </c>
      <c r="E1" s="101" t="s">
        <v>78</v>
      </c>
      <c r="F1" s="83" t="s">
        <v>79</v>
      </c>
      <c r="G1" s="83" t="s">
        <v>80</v>
      </c>
      <c r="H1" s="83" t="s">
        <v>83</v>
      </c>
      <c r="I1" s="83" t="s">
        <v>84</v>
      </c>
      <c r="J1" s="54"/>
      <c r="K1" s="111" t="s">
        <v>155</v>
      </c>
    </row>
    <row r="2" spans="1:13" x14ac:dyDescent="0.25">
      <c r="A2" s="109">
        <f>E2+(6-J2)</f>
        <v>6</v>
      </c>
      <c r="B2" s="76" t="s">
        <v>185</v>
      </c>
      <c r="C2" s="132"/>
      <c r="D2" s="80"/>
      <c r="E2" s="77"/>
      <c r="F2" s="139">
        <f>'Data Inputs'!C11+'Data Inputs'!B12</f>
        <v>0</v>
      </c>
      <c r="G2" s="124" t="str">
        <f>IFERROR(INDEX(Vendors!$A$2:$B$500,MATCH(C2,Vendors!$A$2:$A$500,0),2),"")</f>
        <v/>
      </c>
      <c r="H2" s="81">
        <f>SUMIF('Cash Outflows'!E:E,'AP and Accrual Journal'!D1,'Cash Outflows'!F:F)</f>
        <v>0</v>
      </c>
      <c r="I2" s="82">
        <f>F2-H2</f>
        <v>0</v>
      </c>
      <c r="J2" s="13">
        <f>IF(WEEKDAY(E2)=7,0,WEEKDAY(E2))</f>
        <v>0</v>
      </c>
      <c r="K2" t="b">
        <f ca="1">IF(TODAY()-E2&gt;'Data Inputs'!$B$47,TRUE,FALSE)</f>
        <v>1</v>
      </c>
      <c r="M2" s="104"/>
    </row>
    <row r="3" spans="1:13" x14ac:dyDescent="0.25">
      <c r="A3" s="109">
        <f t="shared" ref="A3:A66" si="0">E3+(6-J3)</f>
        <v>6</v>
      </c>
      <c r="B3" s="129"/>
      <c r="C3" s="129"/>
      <c r="D3" s="129"/>
      <c r="E3" s="56"/>
      <c r="F3" s="72"/>
      <c r="G3" s="124" t="str">
        <f>IFERROR(INDEX(Vendors!$A$2:$B$500,MATCH(C3,Vendors!$A$2:$A$500,0),2),"")</f>
        <v/>
      </c>
      <c r="H3" s="74">
        <f>SUMIF('Cash Outflows'!E:E,'AP and Accrual Journal'!D2,'Cash Outflows'!F:F)</f>
        <v>0</v>
      </c>
      <c r="I3" s="73">
        <f t="shared" ref="I3:I66" si="1">F3-H3</f>
        <v>0</v>
      </c>
      <c r="J3" s="13">
        <f t="shared" ref="J3:J66" si="2">IF(WEEKDAY(E3)=7,0,WEEKDAY(E3))</f>
        <v>0</v>
      </c>
      <c r="K3" t="b">
        <f ca="1">IF(TODAY()-E3&gt;'Data Inputs'!$B$47,TRUE,FALSE)</f>
        <v>1</v>
      </c>
    </row>
    <row r="4" spans="1:13" x14ac:dyDescent="0.25">
      <c r="A4" s="109">
        <f t="shared" si="0"/>
        <v>6</v>
      </c>
      <c r="B4" s="129"/>
      <c r="C4" s="129"/>
      <c r="D4" s="129"/>
      <c r="E4" s="56"/>
      <c r="F4" s="72"/>
      <c r="G4" s="124" t="str">
        <f>IFERROR(INDEX(Vendors!$A$2:$B$500,MATCH(C4,Vendors!$A$2:$A$500,0),2),"")</f>
        <v/>
      </c>
      <c r="H4" s="74">
        <f>SUMIF('Cash Outflows'!E:E,'AP and Accrual Journal'!D4,'Cash Outflows'!F:F)</f>
        <v>0</v>
      </c>
      <c r="I4" s="73">
        <f t="shared" si="1"/>
        <v>0</v>
      </c>
      <c r="J4" s="13">
        <f t="shared" si="2"/>
        <v>0</v>
      </c>
      <c r="K4" t="b">
        <f ca="1">IF(TODAY()-E4&gt;'Data Inputs'!$B$47,TRUE,FALSE)</f>
        <v>1</v>
      </c>
    </row>
    <row r="5" spans="1:13" x14ac:dyDescent="0.25">
      <c r="A5" s="109">
        <f t="shared" si="0"/>
        <v>6</v>
      </c>
      <c r="B5" s="129"/>
      <c r="C5" s="129"/>
      <c r="D5" s="129"/>
      <c r="E5" s="56"/>
      <c r="F5" s="72"/>
      <c r="G5" s="124" t="str">
        <f>IFERROR(INDEX(Vendors!$A$2:$B$500,MATCH(C5,Vendors!$A$2:$A$500,0),2),"")</f>
        <v/>
      </c>
      <c r="H5" s="74">
        <f>SUMIF('Cash Outflows'!E:E,'AP and Accrual Journal'!D5,'Cash Outflows'!F:F)</f>
        <v>0</v>
      </c>
      <c r="I5" s="73">
        <f t="shared" si="1"/>
        <v>0</v>
      </c>
      <c r="J5" s="13">
        <f t="shared" si="2"/>
        <v>0</v>
      </c>
      <c r="K5" t="b">
        <f ca="1">IF(TODAY()-E5&gt;'Data Inputs'!$B$47,TRUE,FALSE)</f>
        <v>1</v>
      </c>
    </row>
    <row r="6" spans="1:13" x14ac:dyDescent="0.25">
      <c r="A6" s="109">
        <f t="shared" si="0"/>
        <v>6</v>
      </c>
      <c r="B6" s="129"/>
      <c r="C6" s="129"/>
      <c r="D6" s="129"/>
      <c r="E6" s="56"/>
      <c r="F6" s="72"/>
      <c r="G6" s="124" t="str">
        <f>IFERROR(INDEX(Vendors!$A$2:$B$500,MATCH(C6,Vendors!$A$2:$A$500,0),2),"")</f>
        <v/>
      </c>
      <c r="H6" s="74">
        <f>SUMIF('Cash Outflows'!E:E,'AP and Accrual Journal'!D6,'Cash Outflows'!F:F)</f>
        <v>0</v>
      </c>
      <c r="I6" s="73">
        <f t="shared" si="1"/>
        <v>0</v>
      </c>
      <c r="J6" s="13">
        <f t="shared" si="2"/>
        <v>0</v>
      </c>
      <c r="K6" t="b">
        <f ca="1">IF(TODAY()-E6&gt;'Data Inputs'!$B$47,TRUE,FALSE)</f>
        <v>1</v>
      </c>
    </row>
    <row r="7" spans="1:13" x14ac:dyDescent="0.25">
      <c r="A7" s="109">
        <f t="shared" si="0"/>
        <v>6</v>
      </c>
      <c r="B7" s="129"/>
      <c r="C7" s="129"/>
      <c r="D7" s="129"/>
      <c r="E7" s="56"/>
      <c r="F7" s="72"/>
      <c r="G7" s="124" t="str">
        <f>IFERROR(INDEX(Vendors!$A$2:$B$500,MATCH(C7,Vendors!$A$2:$A$500,0),2),"")</f>
        <v/>
      </c>
      <c r="H7" s="74">
        <f>SUMIF('Cash Outflows'!E:E,'AP and Accrual Journal'!D7,'Cash Outflows'!F:F)</f>
        <v>0</v>
      </c>
      <c r="I7" s="73">
        <f t="shared" si="1"/>
        <v>0</v>
      </c>
      <c r="J7" s="13">
        <f t="shared" si="2"/>
        <v>0</v>
      </c>
      <c r="K7" t="b">
        <f ca="1">IF(TODAY()-E7&gt;'Data Inputs'!$B$47,TRUE,FALSE)</f>
        <v>1</v>
      </c>
    </row>
    <row r="8" spans="1:13" x14ac:dyDescent="0.25">
      <c r="A8" s="109">
        <f t="shared" si="0"/>
        <v>6</v>
      </c>
      <c r="B8" s="129"/>
      <c r="C8" s="129"/>
      <c r="D8" s="129"/>
      <c r="E8" s="56"/>
      <c r="F8" s="72"/>
      <c r="G8" s="124" t="str">
        <f>IFERROR(INDEX(Vendors!$A$2:$B$500,MATCH(C8,Vendors!$A$2:$A$500,0),2),"")</f>
        <v/>
      </c>
      <c r="H8" s="74">
        <f>SUMIF('Cash Outflows'!E:E,'AP and Accrual Journal'!D8,'Cash Outflows'!F:F)</f>
        <v>0</v>
      </c>
      <c r="I8" s="73">
        <f t="shared" si="1"/>
        <v>0</v>
      </c>
      <c r="J8" s="13">
        <f t="shared" si="2"/>
        <v>0</v>
      </c>
      <c r="K8" t="b">
        <f ca="1">IF(TODAY()-E8&gt;'Data Inputs'!$B$47,TRUE,FALSE)</f>
        <v>1</v>
      </c>
    </row>
    <row r="9" spans="1:13" x14ac:dyDescent="0.25">
      <c r="A9" s="109">
        <f t="shared" si="0"/>
        <v>6</v>
      </c>
      <c r="B9" s="129"/>
      <c r="C9" s="129"/>
      <c r="D9" s="129"/>
      <c r="E9" s="56"/>
      <c r="F9" s="72"/>
      <c r="G9" s="124" t="str">
        <f>IFERROR(INDEX(Vendors!$A$2:$B$500,MATCH(C9,Vendors!$A$2:$A$500,0),2),"")</f>
        <v/>
      </c>
      <c r="H9" s="74">
        <f>SUMIF('Cash Outflows'!E:E,'AP and Accrual Journal'!D9,'Cash Outflows'!F:F)</f>
        <v>0</v>
      </c>
      <c r="I9" s="73">
        <f t="shared" si="1"/>
        <v>0</v>
      </c>
      <c r="J9" s="13">
        <f t="shared" si="2"/>
        <v>0</v>
      </c>
      <c r="K9" t="b">
        <f ca="1">IF(TODAY()-E9&gt;'Data Inputs'!$B$47,TRUE,FALSE)</f>
        <v>1</v>
      </c>
    </row>
    <row r="10" spans="1:13" x14ac:dyDescent="0.25">
      <c r="A10" s="109">
        <f t="shared" si="0"/>
        <v>6</v>
      </c>
      <c r="B10" s="129"/>
      <c r="C10" s="129"/>
      <c r="D10" s="129"/>
      <c r="E10" s="56"/>
      <c r="F10" s="72"/>
      <c r="G10" s="124" t="str">
        <f>IFERROR(INDEX(Vendors!$A$2:$B$500,MATCH(C10,Vendors!$A$2:$A$500,0),2),"")</f>
        <v/>
      </c>
      <c r="H10" s="74">
        <f>SUMIF('Cash Outflows'!E:E,'AP and Accrual Journal'!D18,'Cash Outflows'!F:F)</f>
        <v>0</v>
      </c>
      <c r="I10" s="73">
        <f t="shared" si="1"/>
        <v>0</v>
      </c>
      <c r="J10" s="13">
        <f t="shared" si="2"/>
        <v>0</v>
      </c>
      <c r="K10" t="b">
        <f ca="1">IF(TODAY()-E10&gt;'Data Inputs'!$B$47,TRUE,FALSE)</f>
        <v>1</v>
      </c>
    </row>
    <row r="11" spans="1:13" x14ac:dyDescent="0.25">
      <c r="A11" s="109">
        <f t="shared" si="0"/>
        <v>6</v>
      </c>
      <c r="B11" s="129"/>
      <c r="C11" s="129"/>
      <c r="D11" s="129"/>
      <c r="E11" s="56"/>
      <c r="F11" s="72"/>
      <c r="G11" s="124" t="str">
        <f>IFERROR(INDEX(Vendors!$A$2:$B$500,MATCH(C11,Vendors!$A$2:$A$500,0),2),"")</f>
        <v/>
      </c>
      <c r="H11" s="74">
        <f>SUMIF('Cash Outflows'!E:E,'AP and Accrual Journal'!D19,'Cash Outflows'!F:F)</f>
        <v>0</v>
      </c>
      <c r="I11" s="73">
        <f t="shared" si="1"/>
        <v>0</v>
      </c>
      <c r="J11" s="13">
        <f t="shared" si="2"/>
        <v>0</v>
      </c>
      <c r="K11" t="b">
        <f ca="1">IF(TODAY()-E11&gt;'Data Inputs'!$B$47,TRUE,FALSE)</f>
        <v>1</v>
      </c>
    </row>
    <row r="12" spans="1:13" x14ac:dyDescent="0.25">
      <c r="A12" s="109">
        <f t="shared" si="0"/>
        <v>6</v>
      </c>
      <c r="B12" s="129"/>
      <c r="C12" s="129"/>
      <c r="D12" s="129"/>
      <c r="E12" s="56"/>
      <c r="F12" s="72"/>
      <c r="G12" s="124" t="str">
        <f>IFERROR(INDEX(Vendors!$A$2:$B$500,MATCH(C12,Vendors!$A$2:$A$500,0),2),"")</f>
        <v/>
      </c>
      <c r="H12" s="74">
        <f>SUMIF('Cash Outflows'!E:E,'AP and Accrual Journal'!D20,'Cash Outflows'!F:F)</f>
        <v>0</v>
      </c>
      <c r="I12" s="73">
        <f t="shared" si="1"/>
        <v>0</v>
      </c>
      <c r="J12" s="13">
        <f t="shared" si="2"/>
        <v>0</v>
      </c>
      <c r="K12" t="b">
        <f ca="1">IF(TODAY()-E12&gt;'Data Inputs'!$B$47,TRUE,FALSE)</f>
        <v>1</v>
      </c>
    </row>
    <row r="13" spans="1:13" x14ac:dyDescent="0.25">
      <c r="A13" s="109">
        <f t="shared" si="0"/>
        <v>6</v>
      </c>
      <c r="B13" s="129"/>
      <c r="C13" s="129"/>
      <c r="D13" s="129"/>
      <c r="E13" s="56"/>
      <c r="F13" s="72"/>
      <c r="G13" s="124" t="str">
        <f>IFERROR(INDEX(Vendors!$A$2:$B$500,MATCH(C13,Vendors!$A$2:$A$500,0),2),"")</f>
        <v/>
      </c>
      <c r="H13" s="74">
        <f>SUMIF('Cash Outflows'!E:E,'AP and Accrual Journal'!D21,'Cash Outflows'!F:F)</f>
        <v>0</v>
      </c>
      <c r="I13" s="73">
        <f t="shared" si="1"/>
        <v>0</v>
      </c>
      <c r="J13" s="13">
        <f t="shared" si="2"/>
        <v>0</v>
      </c>
      <c r="K13" t="b">
        <f ca="1">IF(TODAY()-E13&gt;'Data Inputs'!$B$47,TRUE,FALSE)</f>
        <v>1</v>
      </c>
    </row>
    <row r="14" spans="1:13" x14ac:dyDescent="0.25">
      <c r="A14" s="109">
        <f t="shared" si="0"/>
        <v>6</v>
      </c>
      <c r="B14" s="129"/>
      <c r="C14" s="129"/>
      <c r="D14" s="129"/>
      <c r="E14" s="56"/>
      <c r="F14" s="72"/>
      <c r="G14" s="124" t="str">
        <f>IFERROR(INDEX(Vendors!$A$2:$B$500,MATCH(C14,Vendors!$A$2:$A$500,0),2),"")</f>
        <v/>
      </c>
      <c r="H14" s="74">
        <f>SUMIF('Cash Outflows'!E:E,'AP and Accrual Journal'!D22,'Cash Outflows'!F:F)</f>
        <v>0</v>
      </c>
      <c r="I14" s="73">
        <f t="shared" si="1"/>
        <v>0</v>
      </c>
      <c r="J14" s="13">
        <f t="shared" si="2"/>
        <v>0</v>
      </c>
      <c r="K14" t="b">
        <f ca="1">IF(TODAY()-E14&gt;'Data Inputs'!$B$47,TRUE,FALSE)</f>
        <v>1</v>
      </c>
    </row>
    <row r="15" spans="1:13" x14ac:dyDescent="0.25">
      <c r="A15" s="109">
        <f t="shared" si="0"/>
        <v>6</v>
      </c>
      <c r="B15" s="129"/>
      <c r="C15" s="129"/>
      <c r="D15" s="129"/>
      <c r="E15" s="56"/>
      <c r="F15" s="72"/>
      <c r="G15" s="124" t="str">
        <f>IFERROR(INDEX(Vendors!$A$2:$B$500,MATCH(C15,Vendors!$A$2:$A$500,0),2),"")</f>
        <v/>
      </c>
      <c r="H15" s="74">
        <f>SUMIF('Cash Outflows'!E:E,'AP and Accrual Journal'!D23,'Cash Outflows'!F:F)</f>
        <v>0</v>
      </c>
      <c r="I15" s="73">
        <f t="shared" si="1"/>
        <v>0</v>
      </c>
      <c r="J15" s="13">
        <f t="shared" si="2"/>
        <v>0</v>
      </c>
      <c r="K15" t="b">
        <f ca="1">IF(TODAY()-E15&gt;'Data Inputs'!$B$47,TRUE,FALSE)</f>
        <v>1</v>
      </c>
    </row>
    <row r="16" spans="1:13" x14ac:dyDescent="0.25">
      <c r="A16" s="109">
        <f t="shared" si="0"/>
        <v>6</v>
      </c>
      <c r="B16" s="129"/>
      <c r="C16" s="129"/>
      <c r="D16" s="129"/>
      <c r="E16" s="56"/>
      <c r="F16" s="72"/>
      <c r="G16" s="124" t="str">
        <f>IFERROR(INDEX(Vendors!$A$2:$B$500,MATCH(C16,Vendors!$A$2:$A$500,0),2),"")</f>
        <v/>
      </c>
      <c r="H16" s="74">
        <f>SUMIF('Cash Outflows'!E:E,'AP and Accrual Journal'!D24,'Cash Outflows'!F:F)</f>
        <v>0</v>
      </c>
      <c r="I16" s="73">
        <f t="shared" si="1"/>
        <v>0</v>
      </c>
      <c r="J16" s="13">
        <f t="shared" si="2"/>
        <v>0</v>
      </c>
      <c r="K16" t="b">
        <f ca="1">IF(TODAY()-E16&gt;'Data Inputs'!$B$47,TRUE,FALSE)</f>
        <v>1</v>
      </c>
    </row>
    <row r="17" spans="1:11" x14ac:dyDescent="0.25">
      <c r="A17" s="109">
        <f t="shared" si="0"/>
        <v>6</v>
      </c>
      <c r="B17" s="129"/>
      <c r="C17" s="129"/>
      <c r="D17" s="129"/>
      <c r="E17" s="56"/>
      <c r="F17" s="72"/>
      <c r="G17" s="124" t="str">
        <f>IFERROR(INDEX(Vendors!$A$2:$B$500,MATCH(C17,Vendors!$A$2:$A$500,0),2),"")</f>
        <v/>
      </c>
      <c r="H17" s="74">
        <f>SUMIF('Cash Outflows'!E:E,'AP and Accrual Journal'!D25,'Cash Outflows'!F:F)</f>
        <v>0</v>
      </c>
      <c r="I17" s="73">
        <f t="shared" si="1"/>
        <v>0</v>
      </c>
      <c r="J17" s="13">
        <f t="shared" si="2"/>
        <v>0</v>
      </c>
      <c r="K17" t="b">
        <f ca="1">IF(TODAY()-E17&gt;'Data Inputs'!$B$47,TRUE,FALSE)</f>
        <v>1</v>
      </c>
    </row>
    <row r="18" spans="1:11" x14ac:dyDescent="0.25">
      <c r="A18" s="109">
        <f t="shared" si="0"/>
        <v>6</v>
      </c>
      <c r="B18" s="129"/>
      <c r="C18" s="129"/>
      <c r="D18" s="129"/>
      <c r="E18" s="56"/>
      <c r="F18" s="72"/>
      <c r="G18" s="124" t="str">
        <f>IFERROR(INDEX(Vendors!$A$2:$B$500,MATCH(C18,Vendors!$A$2:$A$500,0),2),"")</f>
        <v/>
      </c>
      <c r="H18" s="74">
        <f>SUMIF('Cash Outflows'!E:E,'AP and Accrual Journal'!D26,'Cash Outflows'!F:F)</f>
        <v>0</v>
      </c>
      <c r="I18" s="73">
        <f t="shared" si="1"/>
        <v>0</v>
      </c>
      <c r="J18" s="13">
        <f t="shared" si="2"/>
        <v>0</v>
      </c>
      <c r="K18" t="b">
        <f ca="1">IF(TODAY()-E18&gt;'Data Inputs'!$B$47,TRUE,FALSE)</f>
        <v>1</v>
      </c>
    </row>
    <row r="19" spans="1:11" x14ac:dyDescent="0.25">
      <c r="A19" s="109">
        <f t="shared" si="0"/>
        <v>6</v>
      </c>
      <c r="B19" s="129"/>
      <c r="C19" s="129"/>
      <c r="D19" s="129"/>
      <c r="E19" s="56"/>
      <c r="F19" s="72"/>
      <c r="G19" s="124" t="str">
        <f>IFERROR(INDEX(Vendors!$A$2:$B$500,MATCH(C19,Vendors!$A$2:$A$500,0),2),"")</f>
        <v/>
      </c>
      <c r="H19" s="74">
        <f>SUMIF('Cash Outflows'!E:E,'AP and Accrual Journal'!D27,'Cash Outflows'!F:F)</f>
        <v>0</v>
      </c>
      <c r="I19" s="73">
        <f t="shared" si="1"/>
        <v>0</v>
      </c>
      <c r="J19" s="13">
        <f t="shared" si="2"/>
        <v>0</v>
      </c>
      <c r="K19" t="b">
        <f ca="1">IF(TODAY()-E19&gt;'Data Inputs'!$B$47,TRUE,FALSE)</f>
        <v>1</v>
      </c>
    </row>
    <row r="20" spans="1:11" x14ac:dyDescent="0.25">
      <c r="A20" s="109">
        <f t="shared" si="0"/>
        <v>6</v>
      </c>
      <c r="B20" s="129"/>
      <c r="C20" s="129"/>
      <c r="D20" s="129"/>
      <c r="E20" s="56"/>
      <c r="F20" s="72"/>
      <c r="G20" s="124" t="str">
        <f>IFERROR(INDEX(Vendors!$A$2:$B$500,MATCH(C20,Vendors!$A$2:$A$500,0),2),"")</f>
        <v/>
      </c>
      <c r="H20" s="74">
        <f>SUMIF('Cash Outflows'!E:E,'AP and Accrual Journal'!D28,'Cash Outflows'!F:F)</f>
        <v>0</v>
      </c>
      <c r="I20" s="73">
        <f t="shared" si="1"/>
        <v>0</v>
      </c>
      <c r="J20" s="13">
        <f t="shared" si="2"/>
        <v>0</v>
      </c>
      <c r="K20" t="b">
        <f ca="1">IF(TODAY()-E20&gt;'Data Inputs'!$B$47,TRUE,FALSE)</f>
        <v>1</v>
      </c>
    </row>
    <row r="21" spans="1:11" x14ac:dyDescent="0.25">
      <c r="A21" s="109">
        <f t="shared" si="0"/>
        <v>6</v>
      </c>
      <c r="B21" s="129"/>
      <c r="C21" s="129"/>
      <c r="D21" s="129"/>
      <c r="E21" s="56"/>
      <c r="F21" s="72"/>
      <c r="G21" s="124" t="str">
        <f>IFERROR(INDEX(Vendors!$A$2:$B$500,MATCH(C21,Vendors!$A$2:$A$500,0),2),"")</f>
        <v/>
      </c>
      <c r="H21" s="74">
        <f>SUMIF('Cash Outflows'!E:E,'AP and Accrual Journal'!D29,'Cash Outflows'!F:F)</f>
        <v>0</v>
      </c>
      <c r="I21" s="73">
        <f t="shared" si="1"/>
        <v>0</v>
      </c>
      <c r="J21" s="13">
        <f t="shared" si="2"/>
        <v>0</v>
      </c>
      <c r="K21" t="b">
        <f ca="1">IF(TODAY()-E21&gt;'Data Inputs'!$B$47,TRUE,FALSE)</f>
        <v>1</v>
      </c>
    </row>
    <row r="22" spans="1:11" x14ac:dyDescent="0.25">
      <c r="A22" s="109">
        <f t="shared" si="0"/>
        <v>6</v>
      </c>
      <c r="B22" s="129"/>
      <c r="C22" s="129"/>
      <c r="D22" s="129"/>
      <c r="E22" s="56"/>
      <c r="F22" s="72"/>
      <c r="G22" s="124" t="str">
        <f>IFERROR(INDEX(Vendors!$A$2:$B$500,MATCH(C22,Vendors!$A$2:$A$500,0),2),"")</f>
        <v/>
      </c>
      <c r="H22" s="74">
        <f>SUMIF('Cash Outflows'!E:E,'AP and Accrual Journal'!D30,'Cash Outflows'!F:F)</f>
        <v>0</v>
      </c>
      <c r="I22" s="73">
        <f t="shared" si="1"/>
        <v>0</v>
      </c>
      <c r="J22" s="13">
        <f t="shared" si="2"/>
        <v>0</v>
      </c>
      <c r="K22" t="b">
        <f ca="1">IF(TODAY()-E22&gt;'Data Inputs'!$B$47,TRUE,FALSE)</f>
        <v>1</v>
      </c>
    </row>
    <row r="23" spans="1:11" x14ac:dyDescent="0.25">
      <c r="A23" s="109">
        <f t="shared" si="0"/>
        <v>6</v>
      </c>
      <c r="B23" s="129"/>
      <c r="C23" s="129"/>
      <c r="D23" s="129"/>
      <c r="E23" s="56"/>
      <c r="F23" s="72"/>
      <c r="G23" s="124" t="str">
        <f>IFERROR(INDEX(Vendors!$A$2:$B$500,MATCH(C23,Vendors!$A$2:$A$500,0),2),"")</f>
        <v/>
      </c>
      <c r="H23" s="74">
        <f>SUMIF('Cash Outflows'!E:E,'AP and Accrual Journal'!D31,'Cash Outflows'!F:F)</f>
        <v>0</v>
      </c>
      <c r="I23" s="73">
        <f t="shared" si="1"/>
        <v>0</v>
      </c>
      <c r="J23" s="13">
        <f t="shared" si="2"/>
        <v>0</v>
      </c>
      <c r="K23" t="b">
        <f ca="1">IF(TODAY()-E23&gt;'Data Inputs'!$B$47,TRUE,FALSE)</f>
        <v>1</v>
      </c>
    </row>
    <row r="24" spans="1:11" x14ac:dyDescent="0.25">
      <c r="A24" s="109">
        <f t="shared" si="0"/>
        <v>6</v>
      </c>
      <c r="B24" s="129"/>
      <c r="C24" s="129"/>
      <c r="D24" s="129"/>
      <c r="E24" s="56"/>
      <c r="F24" s="72"/>
      <c r="G24" s="124" t="str">
        <f>IFERROR(INDEX(Vendors!$A$2:$B$500,MATCH(C24,Vendors!$A$2:$A$500,0),2),"")</f>
        <v/>
      </c>
      <c r="H24" s="74">
        <f>SUMIF('Cash Outflows'!E:E,'AP and Accrual Journal'!D32,'Cash Outflows'!F:F)</f>
        <v>0</v>
      </c>
      <c r="I24" s="73">
        <f t="shared" si="1"/>
        <v>0</v>
      </c>
      <c r="J24" s="13">
        <f t="shared" si="2"/>
        <v>0</v>
      </c>
      <c r="K24" t="b">
        <f ca="1">IF(TODAY()-E24&gt;'Data Inputs'!$B$47,TRUE,FALSE)</f>
        <v>1</v>
      </c>
    </row>
    <row r="25" spans="1:11" x14ac:dyDescent="0.25">
      <c r="A25" s="109">
        <f t="shared" si="0"/>
        <v>6</v>
      </c>
      <c r="B25" s="129"/>
      <c r="C25" s="129"/>
      <c r="D25" s="129"/>
      <c r="E25" s="56"/>
      <c r="F25" s="72"/>
      <c r="G25" s="124" t="str">
        <f>IFERROR(INDEX(Vendors!$A$2:$B$500,MATCH(C25,Vendors!$A$2:$A$500,0),2),"")</f>
        <v/>
      </c>
      <c r="H25" s="74">
        <f>SUMIF('Cash Outflows'!E:E,'AP and Accrual Journal'!D33,'Cash Outflows'!F:F)</f>
        <v>0</v>
      </c>
      <c r="I25" s="73">
        <f t="shared" si="1"/>
        <v>0</v>
      </c>
      <c r="J25" s="13">
        <f t="shared" si="2"/>
        <v>0</v>
      </c>
      <c r="K25" t="b">
        <f ca="1">IF(TODAY()-E25&gt;'Data Inputs'!$B$47,TRUE,FALSE)</f>
        <v>1</v>
      </c>
    </row>
    <row r="26" spans="1:11" x14ac:dyDescent="0.25">
      <c r="A26" s="109">
        <f t="shared" si="0"/>
        <v>6</v>
      </c>
      <c r="B26" s="129"/>
      <c r="C26" s="129"/>
      <c r="D26" s="129"/>
      <c r="E26" s="56"/>
      <c r="F26" s="72"/>
      <c r="G26" s="124" t="str">
        <f>IFERROR(INDEX(Vendors!$A$2:$B$500,MATCH(C26,Vendors!$A$2:$A$500,0),2),"")</f>
        <v/>
      </c>
      <c r="H26" s="74">
        <f>SUMIF('Cash Outflows'!E:E,'AP and Accrual Journal'!D34,'Cash Outflows'!F:F)</f>
        <v>0</v>
      </c>
      <c r="I26" s="73">
        <f t="shared" si="1"/>
        <v>0</v>
      </c>
      <c r="J26" s="13">
        <f t="shared" si="2"/>
        <v>0</v>
      </c>
      <c r="K26" t="b">
        <f ca="1">IF(TODAY()-E26&gt;'Data Inputs'!$B$47,TRUE,FALSE)</f>
        <v>1</v>
      </c>
    </row>
    <row r="27" spans="1:11" x14ac:dyDescent="0.25">
      <c r="A27" s="109">
        <f t="shared" si="0"/>
        <v>6</v>
      </c>
      <c r="B27" s="129"/>
      <c r="C27" s="129"/>
      <c r="D27" s="129"/>
      <c r="E27" s="56"/>
      <c r="F27" s="72"/>
      <c r="G27" s="124" t="str">
        <f>IFERROR(INDEX(Vendors!$A$2:$B$500,MATCH(C27,Vendors!$A$2:$A$500,0),2),"")</f>
        <v/>
      </c>
      <c r="H27" s="74">
        <f>SUMIF('Cash Outflows'!E:E,'AP and Accrual Journal'!D35,'Cash Outflows'!F:F)</f>
        <v>0</v>
      </c>
      <c r="I27" s="73">
        <f t="shared" si="1"/>
        <v>0</v>
      </c>
      <c r="J27" s="13">
        <f t="shared" si="2"/>
        <v>0</v>
      </c>
      <c r="K27" t="b">
        <f ca="1">IF(TODAY()-E27&gt;'Data Inputs'!$B$47,TRUE,FALSE)</f>
        <v>1</v>
      </c>
    </row>
    <row r="28" spans="1:11" x14ac:dyDescent="0.25">
      <c r="A28" s="109">
        <f t="shared" si="0"/>
        <v>6</v>
      </c>
      <c r="B28" s="129"/>
      <c r="C28" s="129"/>
      <c r="D28" s="129"/>
      <c r="E28" s="56"/>
      <c r="F28" s="72"/>
      <c r="G28" s="124" t="str">
        <f>IFERROR(INDEX(Vendors!$A$2:$B$500,MATCH(C28,Vendors!$A$2:$A$500,0),2),"")</f>
        <v/>
      </c>
      <c r="H28" s="74">
        <f>SUMIF('Cash Outflows'!E:E,'AP and Accrual Journal'!D36,'Cash Outflows'!F:F)</f>
        <v>0</v>
      </c>
      <c r="I28" s="73">
        <f t="shared" si="1"/>
        <v>0</v>
      </c>
      <c r="J28" s="13">
        <f t="shared" si="2"/>
        <v>0</v>
      </c>
      <c r="K28" t="b">
        <f ca="1">IF(TODAY()-E28&gt;'Data Inputs'!$B$47,TRUE,FALSE)</f>
        <v>1</v>
      </c>
    </row>
    <row r="29" spans="1:11" x14ac:dyDescent="0.25">
      <c r="A29" s="109">
        <f t="shared" si="0"/>
        <v>6</v>
      </c>
      <c r="B29" s="129"/>
      <c r="C29" s="129"/>
      <c r="D29" s="129"/>
      <c r="E29" s="56"/>
      <c r="F29" s="72"/>
      <c r="G29" s="124" t="str">
        <f>IFERROR(INDEX(Vendors!$A$2:$B$500,MATCH(C29,Vendors!$A$2:$A$500,0),2),"")</f>
        <v/>
      </c>
      <c r="H29" s="74">
        <f>SUMIF('Cash Outflows'!E:E,'AP and Accrual Journal'!D37,'Cash Outflows'!F:F)</f>
        <v>0</v>
      </c>
      <c r="I29" s="73">
        <f t="shared" si="1"/>
        <v>0</v>
      </c>
      <c r="J29" s="13">
        <f t="shared" si="2"/>
        <v>0</v>
      </c>
      <c r="K29" t="b">
        <f ca="1">IF(TODAY()-E29&gt;'Data Inputs'!$B$47,TRUE,FALSE)</f>
        <v>1</v>
      </c>
    </row>
    <row r="30" spans="1:11" x14ac:dyDescent="0.25">
      <c r="A30" s="109">
        <f t="shared" si="0"/>
        <v>6</v>
      </c>
      <c r="B30" s="129"/>
      <c r="C30" s="129"/>
      <c r="D30" s="129"/>
      <c r="E30" s="56"/>
      <c r="F30" s="72"/>
      <c r="G30" s="124" t="str">
        <f>IFERROR(INDEX(Vendors!$A$2:$B$500,MATCH(C30,Vendors!$A$2:$A$500,0),2),"")</f>
        <v/>
      </c>
      <c r="H30" s="74">
        <f>SUMIF('Cash Outflows'!E:E,'AP and Accrual Journal'!D38,'Cash Outflows'!F:F)</f>
        <v>0</v>
      </c>
      <c r="I30" s="73">
        <f t="shared" si="1"/>
        <v>0</v>
      </c>
      <c r="J30" s="13">
        <f t="shared" si="2"/>
        <v>0</v>
      </c>
      <c r="K30" t="b">
        <f ca="1">IF(TODAY()-E30&gt;'Data Inputs'!$B$47,TRUE,FALSE)</f>
        <v>1</v>
      </c>
    </row>
    <row r="31" spans="1:11" x14ac:dyDescent="0.25">
      <c r="A31" s="109">
        <f t="shared" si="0"/>
        <v>6</v>
      </c>
      <c r="B31" s="129"/>
      <c r="C31" s="129"/>
      <c r="D31" s="129"/>
      <c r="E31" s="56"/>
      <c r="F31" s="72"/>
      <c r="G31" s="124" t="str">
        <f>IFERROR(INDEX(Vendors!$A$2:$B$500,MATCH(C31,Vendors!$A$2:$A$500,0),2),"")</f>
        <v/>
      </c>
      <c r="H31" s="74">
        <f>SUMIF('Cash Outflows'!E:E,'AP and Accrual Journal'!D39,'Cash Outflows'!F:F)</f>
        <v>0</v>
      </c>
      <c r="I31" s="73">
        <f t="shared" si="1"/>
        <v>0</v>
      </c>
      <c r="J31" s="13">
        <f t="shared" si="2"/>
        <v>0</v>
      </c>
      <c r="K31" t="b">
        <f ca="1">IF(TODAY()-E31&gt;'Data Inputs'!$B$47,TRUE,FALSE)</f>
        <v>1</v>
      </c>
    </row>
    <row r="32" spans="1:11" x14ac:dyDescent="0.25">
      <c r="A32" s="109">
        <f t="shared" si="0"/>
        <v>6</v>
      </c>
      <c r="B32" s="129"/>
      <c r="C32" s="129"/>
      <c r="D32" s="129"/>
      <c r="E32" s="56"/>
      <c r="F32" s="72"/>
      <c r="G32" s="124" t="str">
        <f>IFERROR(INDEX(Vendors!$A$2:$B$500,MATCH(C32,Vendors!$A$2:$A$500,0),2),"")</f>
        <v/>
      </c>
      <c r="H32" s="74">
        <f>SUMIF('Cash Outflows'!E:E,'AP and Accrual Journal'!D40,'Cash Outflows'!F:F)</f>
        <v>0</v>
      </c>
      <c r="I32" s="73">
        <f t="shared" si="1"/>
        <v>0</v>
      </c>
      <c r="J32" s="13">
        <f t="shared" si="2"/>
        <v>0</v>
      </c>
      <c r="K32" t="b">
        <f ca="1">IF(TODAY()-E32&gt;'Data Inputs'!$B$47,TRUE,FALSE)</f>
        <v>1</v>
      </c>
    </row>
    <row r="33" spans="1:11" x14ac:dyDescent="0.25">
      <c r="A33" s="109">
        <f t="shared" si="0"/>
        <v>6</v>
      </c>
      <c r="B33" s="129"/>
      <c r="C33" s="129"/>
      <c r="D33" s="129"/>
      <c r="E33" s="56"/>
      <c r="F33" s="72"/>
      <c r="G33" s="124" t="str">
        <f>IFERROR(INDEX(Vendors!$A$2:$B$500,MATCH(C33,Vendors!$A$2:$A$500,0),2),"")</f>
        <v/>
      </c>
      <c r="H33" s="74">
        <f>SUMIF('Cash Outflows'!E:E,'AP and Accrual Journal'!D41,'Cash Outflows'!F:F)</f>
        <v>0</v>
      </c>
      <c r="I33" s="73">
        <f t="shared" si="1"/>
        <v>0</v>
      </c>
      <c r="J33" s="13">
        <f t="shared" si="2"/>
        <v>0</v>
      </c>
      <c r="K33" t="b">
        <f ca="1">IF(TODAY()-E33&gt;'Data Inputs'!$B$47,TRUE,FALSE)</f>
        <v>1</v>
      </c>
    </row>
    <row r="34" spans="1:11" x14ac:dyDescent="0.25">
      <c r="A34" s="109">
        <f t="shared" si="0"/>
        <v>6</v>
      </c>
      <c r="B34" s="129"/>
      <c r="C34" s="129"/>
      <c r="D34" s="129"/>
      <c r="E34" s="56"/>
      <c r="F34" s="72"/>
      <c r="G34" s="124" t="str">
        <f>IFERROR(INDEX(Vendors!$A$2:$B$500,MATCH(C34,Vendors!$A$2:$A$500,0),2),"")</f>
        <v/>
      </c>
      <c r="H34" s="74">
        <f>SUMIF('Cash Outflows'!E:E,'AP and Accrual Journal'!D42,'Cash Outflows'!F:F)</f>
        <v>0</v>
      </c>
      <c r="I34" s="73">
        <f t="shared" si="1"/>
        <v>0</v>
      </c>
      <c r="J34" s="13">
        <f t="shared" si="2"/>
        <v>0</v>
      </c>
      <c r="K34" t="b">
        <f ca="1">IF(TODAY()-E34&gt;'Data Inputs'!$B$47,TRUE,FALSE)</f>
        <v>1</v>
      </c>
    </row>
    <row r="35" spans="1:11" x14ac:dyDescent="0.25">
      <c r="A35" s="109">
        <f t="shared" si="0"/>
        <v>6</v>
      </c>
      <c r="B35" s="129"/>
      <c r="C35" s="129"/>
      <c r="D35" s="129"/>
      <c r="E35" s="56"/>
      <c r="F35" s="72"/>
      <c r="G35" s="124" t="str">
        <f>IFERROR(INDEX(Vendors!$A$2:$B$500,MATCH(C35,Vendors!$A$2:$A$500,0),2),"")</f>
        <v/>
      </c>
      <c r="H35" s="74">
        <f>SUMIF('Cash Outflows'!E:E,'AP and Accrual Journal'!D43,'Cash Outflows'!F:F)</f>
        <v>0</v>
      </c>
      <c r="I35" s="73">
        <f t="shared" si="1"/>
        <v>0</v>
      </c>
      <c r="J35" s="13">
        <f t="shared" si="2"/>
        <v>0</v>
      </c>
      <c r="K35" t="b">
        <f ca="1">IF(TODAY()-E35&gt;'Data Inputs'!$B$47,TRUE,FALSE)</f>
        <v>1</v>
      </c>
    </row>
    <row r="36" spans="1:11" x14ac:dyDescent="0.25">
      <c r="A36" s="109">
        <f t="shared" si="0"/>
        <v>6</v>
      </c>
      <c r="B36" s="129"/>
      <c r="C36" s="129"/>
      <c r="D36" s="129"/>
      <c r="E36" s="56"/>
      <c r="F36" s="72"/>
      <c r="G36" s="124" t="str">
        <f>IFERROR(INDEX(Vendors!$A$2:$B$500,MATCH(C36,Vendors!$A$2:$A$500,0),2),"")</f>
        <v/>
      </c>
      <c r="H36" s="74">
        <f>SUMIF('Cash Outflows'!E:E,'AP and Accrual Journal'!D44,'Cash Outflows'!F:F)</f>
        <v>0</v>
      </c>
      <c r="I36" s="73">
        <f t="shared" si="1"/>
        <v>0</v>
      </c>
      <c r="J36" s="13">
        <f t="shared" si="2"/>
        <v>0</v>
      </c>
      <c r="K36" t="b">
        <f ca="1">IF(TODAY()-E36&gt;'Data Inputs'!$B$47,TRUE,FALSE)</f>
        <v>1</v>
      </c>
    </row>
    <row r="37" spans="1:11" x14ac:dyDescent="0.25">
      <c r="A37" s="109">
        <f t="shared" si="0"/>
        <v>6</v>
      </c>
      <c r="B37" s="129"/>
      <c r="C37" s="129"/>
      <c r="D37" s="129"/>
      <c r="E37" s="56"/>
      <c r="F37" s="72"/>
      <c r="G37" s="124" t="str">
        <f>IFERROR(INDEX(Vendors!$A$2:$B$500,MATCH(C37,Vendors!$A$2:$A$500,0),2),"")</f>
        <v/>
      </c>
      <c r="H37" s="74">
        <f>SUMIF('Cash Outflows'!E:E,'AP and Accrual Journal'!D45,'Cash Outflows'!F:F)</f>
        <v>0</v>
      </c>
      <c r="I37" s="73">
        <f t="shared" si="1"/>
        <v>0</v>
      </c>
      <c r="J37" s="13">
        <f t="shared" si="2"/>
        <v>0</v>
      </c>
      <c r="K37" t="b">
        <f ca="1">IF(TODAY()-E37&gt;'Data Inputs'!$B$47,TRUE,FALSE)</f>
        <v>1</v>
      </c>
    </row>
    <row r="38" spans="1:11" x14ac:dyDescent="0.25">
      <c r="A38" s="109">
        <f t="shared" si="0"/>
        <v>6</v>
      </c>
      <c r="B38" s="129"/>
      <c r="C38" s="129"/>
      <c r="D38" s="129"/>
      <c r="E38" s="56"/>
      <c r="F38" s="72"/>
      <c r="G38" s="124" t="str">
        <f>IFERROR(INDEX(Vendors!$A$2:$B$500,MATCH(C38,Vendors!$A$2:$A$500,0),2),"")</f>
        <v/>
      </c>
      <c r="H38" s="74">
        <f>SUMIF('Cash Outflows'!E:E,'AP and Accrual Journal'!D46,'Cash Outflows'!F:F)</f>
        <v>0</v>
      </c>
      <c r="I38" s="73">
        <f t="shared" si="1"/>
        <v>0</v>
      </c>
      <c r="J38" s="13">
        <f t="shared" si="2"/>
        <v>0</v>
      </c>
      <c r="K38" t="b">
        <f ca="1">IF(TODAY()-E38&gt;'Data Inputs'!$B$47,TRUE,FALSE)</f>
        <v>1</v>
      </c>
    </row>
    <row r="39" spans="1:11" x14ac:dyDescent="0.25">
      <c r="A39" s="109">
        <f t="shared" si="0"/>
        <v>6</v>
      </c>
      <c r="B39" s="129"/>
      <c r="C39" s="129"/>
      <c r="D39" s="129"/>
      <c r="E39" s="56"/>
      <c r="F39" s="72"/>
      <c r="G39" s="124" t="str">
        <f>IFERROR(INDEX(Vendors!$A$2:$B$500,MATCH(C39,Vendors!$A$2:$A$500,0),2),"")</f>
        <v/>
      </c>
      <c r="H39" s="74">
        <f>SUMIF('Cash Outflows'!E:E,'AP and Accrual Journal'!D47,'Cash Outflows'!F:F)</f>
        <v>0</v>
      </c>
      <c r="I39" s="73">
        <f t="shared" si="1"/>
        <v>0</v>
      </c>
      <c r="J39" s="13">
        <f t="shared" si="2"/>
        <v>0</v>
      </c>
      <c r="K39" t="b">
        <f ca="1">IF(TODAY()-E39&gt;'Data Inputs'!$B$47,TRUE,FALSE)</f>
        <v>1</v>
      </c>
    </row>
    <row r="40" spans="1:11" x14ac:dyDescent="0.25">
      <c r="A40" s="109">
        <f t="shared" si="0"/>
        <v>6</v>
      </c>
      <c r="B40" s="129"/>
      <c r="C40" s="129"/>
      <c r="D40" s="129"/>
      <c r="E40" s="56"/>
      <c r="F40" s="72"/>
      <c r="G40" s="124" t="str">
        <f>IFERROR(INDEX(Vendors!$A$2:$B$500,MATCH(C40,Vendors!$A$2:$A$500,0),2),"")</f>
        <v/>
      </c>
      <c r="H40" s="74">
        <f>SUMIF('Cash Outflows'!E:E,'AP and Accrual Journal'!D48,'Cash Outflows'!F:F)</f>
        <v>0</v>
      </c>
      <c r="I40" s="73">
        <f t="shared" si="1"/>
        <v>0</v>
      </c>
      <c r="J40" s="13">
        <f t="shared" si="2"/>
        <v>0</v>
      </c>
      <c r="K40" t="b">
        <f ca="1">IF(TODAY()-E40&gt;'Data Inputs'!$B$47,TRUE,FALSE)</f>
        <v>1</v>
      </c>
    </row>
    <row r="41" spans="1:11" x14ac:dyDescent="0.25">
      <c r="A41" s="109">
        <f t="shared" si="0"/>
        <v>6</v>
      </c>
      <c r="B41" s="129"/>
      <c r="C41" s="129"/>
      <c r="D41" s="129"/>
      <c r="E41" s="56"/>
      <c r="F41" s="72"/>
      <c r="G41" s="124" t="str">
        <f>IFERROR(INDEX(Vendors!$A$2:$B$500,MATCH(C41,Vendors!$A$2:$A$500,0),2),"")</f>
        <v/>
      </c>
      <c r="H41" s="74">
        <f>SUMIF('Cash Outflows'!E:E,'AP and Accrual Journal'!D49,'Cash Outflows'!F:F)</f>
        <v>0</v>
      </c>
      <c r="I41" s="73">
        <f t="shared" si="1"/>
        <v>0</v>
      </c>
      <c r="J41" s="13">
        <f t="shared" si="2"/>
        <v>0</v>
      </c>
      <c r="K41" t="b">
        <f ca="1">IF(TODAY()-E41&gt;'Data Inputs'!$B$47,TRUE,FALSE)</f>
        <v>1</v>
      </c>
    </row>
    <row r="42" spans="1:11" x14ac:dyDescent="0.25">
      <c r="A42" s="109">
        <f t="shared" si="0"/>
        <v>6</v>
      </c>
      <c r="B42" s="129"/>
      <c r="C42" s="129"/>
      <c r="D42" s="129"/>
      <c r="E42" s="56"/>
      <c r="F42" s="72"/>
      <c r="G42" s="124" t="str">
        <f>IFERROR(INDEX(Vendors!$A$2:$B$500,MATCH(C42,Vendors!$A$2:$A$500,0),2),"")</f>
        <v/>
      </c>
      <c r="H42" s="74">
        <f>SUMIF('Cash Outflows'!E:E,'AP and Accrual Journal'!D50,'Cash Outflows'!F:F)</f>
        <v>0</v>
      </c>
      <c r="I42" s="73">
        <f t="shared" si="1"/>
        <v>0</v>
      </c>
      <c r="J42" s="13">
        <f t="shared" si="2"/>
        <v>0</v>
      </c>
      <c r="K42" t="b">
        <f ca="1">IF(TODAY()-E42&gt;'Data Inputs'!$B$47,TRUE,FALSE)</f>
        <v>1</v>
      </c>
    </row>
    <row r="43" spans="1:11" x14ac:dyDescent="0.25">
      <c r="A43" s="109">
        <f t="shared" si="0"/>
        <v>6</v>
      </c>
      <c r="B43" s="129"/>
      <c r="C43" s="129"/>
      <c r="D43" s="129"/>
      <c r="E43" s="56"/>
      <c r="F43" s="72"/>
      <c r="G43" s="124" t="str">
        <f>IFERROR(INDEX(Vendors!$A$2:$B$500,MATCH(C43,Vendors!$A$2:$A$500,0),2),"")</f>
        <v/>
      </c>
      <c r="H43" s="74">
        <f>SUMIF('Cash Outflows'!E:E,'AP and Accrual Journal'!D51,'Cash Outflows'!F:F)</f>
        <v>0</v>
      </c>
      <c r="I43" s="73">
        <f t="shared" si="1"/>
        <v>0</v>
      </c>
      <c r="J43" s="13">
        <f t="shared" si="2"/>
        <v>0</v>
      </c>
      <c r="K43" t="b">
        <f ca="1">IF(TODAY()-E43&gt;'Data Inputs'!$B$47,TRUE,FALSE)</f>
        <v>1</v>
      </c>
    </row>
    <row r="44" spans="1:11" x14ac:dyDescent="0.25">
      <c r="A44" s="109">
        <f t="shared" si="0"/>
        <v>6</v>
      </c>
      <c r="B44" s="129"/>
      <c r="C44" s="129"/>
      <c r="D44" s="129"/>
      <c r="E44" s="56"/>
      <c r="F44" s="72"/>
      <c r="G44" s="124" t="str">
        <f>IFERROR(INDEX(Vendors!$A$2:$B$500,MATCH(C44,Vendors!$A$2:$A$500,0),2),"")</f>
        <v/>
      </c>
      <c r="H44" s="74">
        <f>SUMIF('Cash Outflows'!E:E,'AP and Accrual Journal'!D52,'Cash Outflows'!F:F)</f>
        <v>0</v>
      </c>
      <c r="I44" s="73">
        <f t="shared" si="1"/>
        <v>0</v>
      </c>
      <c r="J44" s="13">
        <f t="shared" si="2"/>
        <v>0</v>
      </c>
      <c r="K44" t="b">
        <f ca="1">IF(TODAY()-E44&gt;'Data Inputs'!$B$47,TRUE,FALSE)</f>
        <v>1</v>
      </c>
    </row>
    <row r="45" spans="1:11" x14ac:dyDescent="0.25">
      <c r="A45" s="109">
        <f t="shared" si="0"/>
        <v>6</v>
      </c>
      <c r="B45" s="129"/>
      <c r="C45" s="129"/>
      <c r="D45" s="129"/>
      <c r="E45" s="56"/>
      <c r="F45" s="72"/>
      <c r="G45" s="124" t="str">
        <f>IFERROR(INDEX(Vendors!$A$2:$B$500,MATCH(C45,Vendors!$A$2:$A$500,0),2),"")</f>
        <v/>
      </c>
      <c r="H45" s="74">
        <f>SUMIF('Cash Outflows'!E:E,'AP and Accrual Journal'!D53,'Cash Outflows'!F:F)</f>
        <v>0</v>
      </c>
      <c r="I45" s="73">
        <f t="shared" si="1"/>
        <v>0</v>
      </c>
      <c r="J45" s="13">
        <f t="shared" si="2"/>
        <v>0</v>
      </c>
      <c r="K45" t="b">
        <f ca="1">IF(TODAY()-E45&gt;'Data Inputs'!$B$47,TRUE,FALSE)</f>
        <v>1</v>
      </c>
    </row>
    <row r="46" spans="1:11" x14ac:dyDescent="0.25">
      <c r="A46" s="109">
        <f t="shared" si="0"/>
        <v>6</v>
      </c>
      <c r="B46" s="129"/>
      <c r="C46" s="129"/>
      <c r="D46" s="129"/>
      <c r="E46" s="56"/>
      <c r="F46" s="72"/>
      <c r="G46" s="124" t="str">
        <f>IFERROR(INDEX(Vendors!$A$2:$B$500,MATCH(C46,Vendors!$A$2:$A$500,0),2),"")</f>
        <v/>
      </c>
      <c r="H46" s="74">
        <f>SUMIF('Cash Outflows'!E:E,'AP and Accrual Journal'!D54,'Cash Outflows'!F:F)</f>
        <v>0</v>
      </c>
      <c r="I46" s="73">
        <f t="shared" si="1"/>
        <v>0</v>
      </c>
      <c r="J46" s="13">
        <f t="shared" si="2"/>
        <v>0</v>
      </c>
      <c r="K46" t="b">
        <f ca="1">IF(TODAY()-E46&gt;'Data Inputs'!$B$47,TRUE,FALSE)</f>
        <v>1</v>
      </c>
    </row>
    <row r="47" spans="1:11" x14ac:dyDescent="0.25">
      <c r="A47" s="109">
        <f t="shared" si="0"/>
        <v>6</v>
      </c>
      <c r="B47" s="129"/>
      <c r="C47" s="129"/>
      <c r="D47" s="129"/>
      <c r="E47" s="56"/>
      <c r="F47" s="72"/>
      <c r="G47" s="124" t="str">
        <f>IFERROR(INDEX(Vendors!$A$2:$B$500,MATCH(C47,Vendors!$A$2:$A$500,0),2),"")</f>
        <v/>
      </c>
      <c r="H47" s="74">
        <f>SUMIF('Cash Outflows'!E:E,'AP and Accrual Journal'!D55,'Cash Outflows'!F:F)</f>
        <v>0</v>
      </c>
      <c r="I47" s="73">
        <f t="shared" si="1"/>
        <v>0</v>
      </c>
      <c r="J47" s="13">
        <f t="shared" si="2"/>
        <v>0</v>
      </c>
      <c r="K47" t="b">
        <f ca="1">IF(TODAY()-E47&gt;'Data Inputs'!$B$47,TRUE,FALSE)</f>
        <v>1</v>
      </c>
    </row>
    <row r="48" spans="1:11" x14ac:dyDescent="0.25">
      <c r="A48" s="109">
        <f t="shared" si="0"/>
        <v>6</v>
      </c>
      <c r="B48" s="129"/>
      <c r="C48" s="129"/>
      <c r="D48" s="129"/>
      <c r="E48" s="56"/>
      <c r="F48" s="72"/>
      <c r="G48" s="124" t="str">
        <f>IFERROR(INDEX(Vendors!$A$2:$B$500,MATCH(C48,Vendors!$A$2:$A$500,0),2),"")</f>
        <v/>
      </c>
      <c r="H48" s="74">
        <f>SUMIF('Cash Outflows'!E:E,'AP and Accrual Journal'!D56,'Cash Outflows'!F:F)</f>
        <v>0</v>
      </c>
      <c r="I48" s="73">
        <f t="shared" si="1"/>
        <v>0</v>
      </c>
      <c r="J48" s="13">
        <f t="shared" si="2"/>
        <v>0</v>
      </c>
      <c r="K48" t="b">
        <f ca="1">IF(TODAY()-E48&gt;'Data Inputs'!$B$47,TRUE,FALSE)</f>
        <v>1</v>
      </c>
    </row>
    <row r="49" spans="1:11" x14ac:dyDescent="0.25">
      <c r="A49" s="109">
        <f t="shared" si="0"/>
        <v>6</v>
      </c>
      <c r="B49" s="129"/>
      <c r="C49" s="129"/>
      <c r="D49" s="129"/>
      <c r="E49" s="56"/>
      <c r="F49" s="72"/>
      <c r="G49" s="124" t="str">
        <f>IFERROR(INDEX(Vendors!$A$2:$B$500,MATCH(C49,Vendors!$A$2:$A$500,0),2),"")</f>
        <v/>
      </c>
      <c r="H49" s="74">
        <f>SUMIF('Cash Outflows'!E:E,'AP and Accrual Journal'!D57,'Cash Outflows'!F:F)</f>
        <v>0</v>
      </c>
      <c r="I49" s="73">
        <f t="shared" si="1"/>
        <v>0</v>
      </c>
      <c r="J49" s="13">
        <f t="shared" si="2"/>
        <v>0</v>
      </c>
      <c r="K49" t="b">
        <f ca="1">IF(TODAY()-E49&gt;'Data Inputs'!$B$47,TRUE,FALSE)</f>
        <v>1</v>
      </c>
    </row>
    <row r="50" spans="1:11" x14ac:dyDescent="0.25">
      <c r="A50" s="109">
        <f t="shared" si="0"/>
        <v>6</v>
      </c>
      <c r="B50" s="129"/>
      <c r="C50" s="129"/>
      <c r="D50" s="129"/>
      <c r="E50" s="56"/>
      <c r="F50" s="72"/>
      <c r="G50" s="124" t="str">
        <f>IFERROR(INDEX(Vendors!$A$2:$B$500,MATCH(C50,Vendors!$A$2:$A$500,0),2),"")</f>
        <v/>
      </c>
      <c r="H50" s="74">
        <f>SUMIF('Cash Outflows'!E:E,'AP and Accrual Journal'!D58,'Cash Outflows'!F:F)</f>
        <v>0</v>
      </c>
      <c r="I50" s="73">
        <f t="shared" si="1"/>
        <v>0</v>
      </c>
      <c r="J50" s="13">
        <f t="shared" si="2"/>
        <v>0</v>
      </c>
      <c r="K50" t="b">
        <f ca="1">IF(TODAY()-E50&gt;'Data Inputs'!$B$47,TRUE,FALSE)</f>
        <v>1</v>
      </c>
    </row>
    <row r="51" spans="1:11" x14ac:dyDescent="0.25">
      <c r="A51" s="109">
        <f t="shared" si="0"/>
        <v>6</v>
      </c>
      <c r="B51" s="129"/>
      <c r="C51" s="129"/>
      <c r="D51" s="129"/>
      <c r="E51" s="56"/>
      <c r="F51" s="72"/>
      <c r="G51" s="124" t="str">
        <f>IFERROR(INDEX(Vendors!$A$2:$B$500,MATCH(C51,Vendors!$A$2:$A$500,0),2),"")</f>
        <v/>
      </c>
      <c r="H51" s="74">
        <f>SUMIF('Cash Outflows'!E:E,'AP and Accrual Journal'!D59,'Cash Outflows'!F:F)</f>
        <v>0</v>
      </c>
      <c r="I51" s="73">
        <f t="shared" si="1"/>
        <v>0</v>
      </c>
      <c r="J51" s="13">
        <f t="shared" si="2"/>
        <v>0</v>
      </c>
      <c r="K51" t="b">
        <f ca="1">IF(TODAY()-E51&gt;'Data Inputs'!$B$47,TRUE,FALSE)</f>
        <v>1</v>
      </c>
    </row>
    <row r="52" spans="1:11" x14ac:dyDescent="0.25">
      <c r="A52" s="109">
        <f t="shared" si="0"/>
        <v>6</v>
      </c>
      <c r="B52" s="129"/>
      <c r="C52" s="129"/>
      <c r="D52" s="129"/>
      <c r="E52" s="56"/>
      <c r="F52" s="72"/>
      <c r="G52" s="124" t="str">
        <f>IFERROR(INDEX(Vendors!$A$2:$B$500,MATCH(C52,Vendors!$A$2:$A$500,0),2),"")</f>
        <v/>
      </c>
      <c r="H52" s="74">
        <f>SUMIF('Cash Outflows'!E:E,'AP and Accrual Journal'!D60,'Cash Outflows'!F:F)</f>
        <v>0</v>
      </c>
      <c r="I52" s="73">
        <f t="shared" si="1"/>
        <v>0</v>
      </c>
      <c r="J52" s="13">
        <f t="shared" si="2"/>
        <v>0</v>
      </c>
      <c r="K52" t="b">
        <f ca="1">IF(TODAY()-E52&gt;'Data Inputs'!$B$47,TRUE,FALSE)</f>
        <v>1</v>
      </c>
    </row>
    <row r="53" spans="1:11" x14ac:dyDescent="0.25">
      <c r="A53" s="109">
        <f t="shared" si="0"/>
        <v>6</v>
      </c>
      <c r="B53" s="129"/>
      <c r="C53" s="129"/>
      <c r="D53" s="129"/>
      <c r="E53" s="56"/>
      <c r="F53" s="72"/>
      <c r="G53" s="124" t="str">
        <f>IFERROR(INDEX(Vendors!$A$2:$B$500,MATCH(C53,Vendors!$A$2:$A$500,0),2),"")</f>
        <v/>
      </c>
      <c r="H53" s="74">
        <f>SUMIF('Cash Outflows'!E:E,'AP and Accrual Journal'!D61,'Cash Outflows'!F:F)</f>
        <v>0</v>
      </c>
      <c r="I53" s="73">
        <f t="shared" si="1"/>
        <v>0</v>
      </c>
      <c r="J53" s="13">
        <f t="shared" si="2"/>
        <v>0</v>
      </c>
      <c r="K53" t="b">
        <f ca="1">IF(TODAY()-E53&gt;'Data Inputs'!$B$47,TRUE,FALSE)</f>
        <v>1</v>
      </c>
    </row>
    <row r="54" spans="1:11" x14ac:dyDescent="0.25">
      <c r="A54" s="109">
        <f t="shared" si="0"/>
        <v>6</v>
      </c>
      <c r="B54" s="129"/>
      <c r="C54" s="129"/>
      <c r="D54" s="129"/>
      <c r="E54" s="56"/>
      <c r="F54" s="72"/>
      <c r="G54" s="124" t="str">
        <f>IFERROR(INDEX(Vendors!$A$2:$B$500,MATCH(C54,Vendors!$A$2:$A$500,0),2),"")</f>
        <v/>
      </c>
      <c r="H54" s="74">
        <f>SUMIF('Cash Outflows'!E:E,'AP and Accrual Journal'!D62,'Cash Outflows'!F:F)</f>
        <v>0</v>
      </c>
      <c r="I54" s="73">
        <f t="shared" si="1"/>
        <v>0</v>
      </c>
      <c r="J54" s="13">
        <f t="shared" si="2"/>
        <v>0</v>
      </c>
      <c r="K54" t="b">
        <f ca="1">IF(TODAY()-E54&gt;'Data Inputs'!$B$47,TRUE,FALSE)</f>
        <v>1</v>
      </c>
    </row>
    <row r="55" spans="1:11" x14ac:dyDescent="0.25">
      <c r="A55" s="109">
        <f t="shared" si="0"/>
        <v>6</v>
      </c>
      <c r="B55" s="129"/>
      <c r="C55" s="129"/>
      <c r="D55" s="129"/>
      <c r="E55" s="56"/>
      <c r="F55" s="72"/>
      <c r="G55" s="124" t="str">
        <f>IFERROR(INDEX(Vendors!$A$2:$B$500,MATCH(C55,Vendors!$A$2:$A$500,0),2),"")</f>
        <v/>
      </c>
      <c r="H55" s="74">
        <f>SUMIF('Cash Outflows'!E:E,'AP and Accrual Journal'!D63,'Cash Outflows'!F:F)</f>
        <v>0</v>
      </c>
      <c r="I55" s="73">
        <f t="shared" si="1"/>
        <v>0</v>
      </c>
      <c r="J55" s="13">
        <f t="shared" si="2"/>
        <v>0</v>
      </c>
      <c r="K55" t="b">
        <f ca="1">IF(TODAY()-E55&gt;'Data Inputs'!$B$47,TRUE,FALSE)</f>
        <v>1</v>
      </c>
    </row>
    <row r="56" spans="1:11" x14ac:dyDescent="0.25">
      <c r="A56" s="109">
        <f t="shared" si="0"/>
        <v>6</v>
      </c>
      <c r="B56" s="129"/>
      <c r="C56" s="129"/>
      <c r="D56" s="129"/>
      <c r="E56" s="56"/>
      <c r="F56" s="72"/>
      <c r="G56" s="124" t="str">
        <f>IFERROR(INDEX(Vendors!$A$2:$B$500,MATCH(C56,Vendors!$A$2:$A$500,0),2),"")</f>
        <v/>
      </c>
      <c r="H56" s="74">
        <f>SUMIF('Cash Outflows'!E:E,'AP and Accrual Journal'!D64,'Cash Outflows'!F:F)</f>
        <v>0</v>
      </c>
      <c r="I56" s="73">
        <f t="shared" si="1"/>
        <v>0</v>
      </c>
      <c r="J56" s="13">
        <f t="shared" si="2"/>
        <v>0</v>
      </c>
      <c r="K56" t="b">
        <f ca="1">IF(TODAY()-E56&gt;'Data Inputs'!$B$47,TRUE,FALSE)</f>
        <v>1</v>
      </c>
    </row>
    <row r="57" spans="1:11" x14ac:dyDescent="0.25">
      <c r="A57" s="109">
        <f t="shared" si="0"/>
        <v>6</v>
      </c>
      <c r="B57" s="129"/>
      <c r="C57" s="129"/>
      <c r="D57" s="129"/>
      <c r="E57" s="56"/>
      <c r="F57" s="72"/>
      <c r="G57" s="124" t="str">
        <f>IFERROR(INDEX(Vendors!$A$2:$B$500,MATCH(C57,Vendors!$A$2:$A$500,0),2),"")</f>
        <v/>
      </c>
      <c r="H57" s="74">
        <f>SUMIF('Cash Outflows'!E:E,'AP and Accrual Journal'!D65,'Cash Outflows'!F:F)</f>
        <v>0</v>
      </c>
      <c r="I57" s="73">
        <f t="shared" si="1"/>
        <v>0</v>
      </c>
      <c r="J57" s="13">
        <f t="shared" si="2"/>
        <v>0</v>
      </c>
      <c r="K57" t="b">
        <f ca="1">IF(TODAY()-E57&gt;'Data Inputs'!$B$47,TRUE,FALSE)</f>
        <v>1</v>
      </c>
    </row>
    <row r="58" spans="1:11" x14ac:dyDescent="0.25">
      <c r="A58" s="109">
        <f t="shared" si="0"/>
        <v>6</v>
      </c>
      <c r="B58" s="129"/>
      <c r="C58" s="129"/>
      <c r="D58" s="129"/>
      <c r="E58" s="56"/>
      <c r="F58" s="72"/>
      <c r="G58" s="124" t="str">
        <f>IFERROR(INDEX(Vendors!$A$2:$B$500,MATCH(C58,Vendors!$A$2:$A$500,0),2),"")</f>
        <v/>
      </c>
      <c r="H58" s="74">
        <f>SUMIF('Cash Outflows'!E:E,'AP and Accrual Journal'!D66,'Cash Outflows'!F:F)</f>
        <v>0</v>
      </c>
      <c r="I58" s="73">
        <f t="shared" si="1"/>
        <v>0</v>
      </c>
      <c r="J58" s="13">
        <f t="shared" si="2"/>
        <v>0</v>
      </c>
      <c r="K58" t="b">
        <f ca="1">IF(TODAY()-E58&gt;'Data Inputs'!$B$47,TRUE,FALSE)</f>
        <v>1</v>
      </c>
    </row>
    <row r="59" spans="1:11" x14ac:dyDescent="0.25">
      <c r="A59" s="109">
        <f t="shared" si="0"/>
        <v>6</v>
      </c>
      <c r="B59" s="129"/>
      <c r="C59" s="129"/>
      <c r="D59" s="129"/>
      <c r="E59" s="56"/>
      <c r="F59" s="72"/>
      <c r="G59" s="124" t="str">
        <f>IFERROR(INDEX(Vendors!$A$2:$B$500,MATCH(C59,Vendors!$A$2:$A$500,0),2),"")</f>
        <v/>
      </c>
      <c r="H59" s="74">
        <f>SUMIF('Cash Outflows'!E:E,'AP and Accrual Journal'!D67,'Cash Outflows'!F:F)</f>
        <v>0</v>
      </c>
      <c r="I59" s="73">
        <f t="shared" si="1"/>
        <v>0</v>
      </c>
      <c r="J59" s="13">
        <f t="shared" si="2"/>
        <v>0</v>
      </c>
      <c r="K59" t="b">
        <f ca="1">IF(TODAY()-E59&gt;'Data Inputs'!$B$47,TRUE,FALSE)</f>
        <v>1</v>
      </c>
    </row>
    <row r="60" spans="1:11" x14ac:dyDescent="0.25">
      <c r="A60" s="109">
        <f t="shared" si="0"/>
        <v>6</v>
      </c>
      <c r="B60" s="129"/>
      <c r="C60" s="129"/>
      <c r="D60" s="129"/>
      <c r="E60" s="56"/>
      <c r="F60" s="72"/>
      <c r="G60" s="124" t="str">
        <f>IFERROR(INDEX(Vendors!$A$2:$B$500,MATCH(C60,Vendors!$A$2:$A$500,0),2),"")</f>
        <v/>
      </c>
      <c r="H60" s="74">
        <f>SUMIF('Cash Outflows'!E:E,'AP and Accrual Journal'!D68,'Cash Outflows'!F:F)</f>
        <v>0</v>
      </c>
      <c r="I60" s="73">
        <f t="shared" si="1"/>
        <v>0</v>
      </c>
      <c r="J60" s="13">
        <f t="shared" si="2"/>
        <v>0</v>
      </c>
      <c r="K60" t="b">
        <f ca="1">IF(TODAY()-E60&gt;'Data Inputs'!$B$47,TRUE,FALSE)</f>
        <v>1</v>
      </c>
    </row>
    <row r="61" spans="1:11" x14ac:dyDescent="0.25">
      <c r="A61" s="109">
        <f t="shared" si="0"/>
        <v>6</v>
      </c>
      <c r="B61" s="129"/>
      <c r="C61" s="129"/>
      <c r="D61" s="129"/>
      <c r="E61" s="56"/>
      <c r="F61" s="72"/>
      <c r="G61" s="124" t="str">
        <f>IFERROR(INDEX(Vendors!$A$2:$B$500,MATCH(C61,Vendors!$A$2:$A$500,0),2),"")</f>
        <v/>
      </c>
      <c r="H61" s="74">
        <f>SUMIF('Cash Outflows'!E:E,'AP and Accrual Journal'!D69,'Cash Outflows'!F:F)</f>
        <v>0</v>
      </c>
      <c r="I61" s="73">
        <f t="shared" si="1"/>
        <v>0</v>
      </c>
      <c r="J61" s="13">
        <f t="shared" si="2"/>
        <v>0</v>
      </c>
      <c r="K61" t="b">
        <f ca="1">IF(TODAY()-E61&gt;'Data Inputs'!$B$47,TRUE,FALSE)</f>
        <v>1</v>
      </c>
    </row>
    <row r="62" spans="1:11" x14ac:dyDescent="0.25">
      <c r="A62" s="109">
        <f t="shared" si="0"/>
        <v>6</v>
      </c>
      <c r="B62" s="129"/>
      <c r="C62" s="129"/>
      <c r="D62" s="129"/>
      <c r="E62" s="56"/>
      <c r="F62" s="72"/>
      <c r="G62" s="124" t="str">
        <f>IFERROR(INDEX(Vendors!$A$2:$B$500,MATCH(C62,Vendors!$A$2:$A$500,0),2),"")</f>
        <v/>
      </c>
      <c r="H62" s="74">
        <f>SUMIF('Cash Outflows'!E:E,'AP and Accrual Journal'!D70,'Cash Outflows'!F:F)</f>
        <v>0</v>
      </c>
      <c r="I62" s="73">
        <f t="shared" si="1"/>
        <v>0</v>
      </c>
      <c r="J62" s="13">
        <f t="shared" si="2"/>
        <v>0</v>
      </c>
      <c r="K62" t="b">
        <f ca="1">IF(TODAY()-E62&gt;'Data Inputs'!$B$47,TRUE,FALSE)</f>
        <v>1</v>
      </c>
    </row>
    <row r="63" spans="1:11" x14ac:dyDescent="0.25">
      <c r="A63" s="109">
        <f t="shared" si="0"/>
        <v>6</v>
      </c>
      <c r="B63" s="129"/>
      <c r="C63" s="129"/>
      <c r="D63" s="129"/>
      <c r="E63" s="56"/>
      <c r="F63" s="72"/>
      <c r="G63" s="124" t="str">
        <f>IFERROR(INDEX(Vendors!$A$2:$B$500,MATCH(C63,Vendors!$A$2:$A$500,0),2),"")</f>
        <v/>
      </c>
      <c r="H63" s="74">
        <f>SUMIF('Cash Outflows'!E:E,'AP and Accrual Journal'!D71,'Cash Outflows'!F:F)</f>
        <v>0</v>
      </c>
      <c r="I63" s="73">
        <f t="shared" si="1"/>
        <v>0</v>
      </c>
      <c r="J63" s="13">
        <f t="shared" si="2"/>
        <v>0</v>
      </c>
      <c r="K63" t="b">
        <f ca="1">IF(TODAY()-E63&gt;'Data Inputs'!$B$47,TRUE,FALSE)</f>
        <v>1</v>
      </c>
    </row>
    <row r="64" spans="1:11" x14ac:dyDescent="0.25">
      <c r="A64" s="109">
        <f t="shared" si="0"/>
        <v>6</v>
      </c>
      <c r="B64" s="129"/>
      <c r="C64" s="129"/>
      <c r="D64" s="129"/>
      <c r="E64" s="56"/>
      <c r="F64" s="72"/>
      <c r="G64" s="124" t="str">
        <f>IFERROR(INDEX(Vendors!$A$2:$B$500,MATCH(C64,Vendors!$A$2:$A$500,0),2),"")</f>
        <v/>
      </c>
      <c r="H64" s="74">
        <f>SUMIF('Cash Outflows'!E:E,'AP and Accrual Journal'!D72,'Cash Outflows'!F:F)</f>
        <v>0</v>
      </c>
      <c r="I64" s="73">
        <f t="shared" si="1"/>
        <v>0</v>
      </c>
      <c r="J64" s="13">
        <f t="shared" si="2"/>
        <v>0</v>
      </c>
      <c r="K64" t="b">
        <f ca="1">IF(TODAY()-E64&gt;'Data Inputs'!$B$47,TRUE,FALSE)</f>
        <v>1</v>
      </c>
    </row>
    <row r="65" spans="1:11" x14ac:dyDescent="0.25">
      <c r="A65" s="109">
        <f t="shared" si="0"/>
        <v>6</v>
      </c>
      <c r="B65" s="129"/>
      <c r="C65" s="129"/>
      <c r="D65" s="129"/>
      <c r="E65" s="56"/>
      <c r="F65" s="72"/>
      <c r="G65" s="124" t="str">
        <f>IFERROR(INDEX(Vendors!$A$2:$B$500,MATCH(C65,Vendors!$A$2:$A$500,0),2),"")</f>
        <v/>
      </c>
      <c r="H65" s="74">
        <f>SUMIF('Cash Outflows'!E:E,'AP and Accrual Journal'!D73,'Cash Outflows'!F:F)</f>
        <v>0</v>
      </c>
      <c r="I65" s="73">
        <f t="shared" si="1"/>
        <v>0</v>
      </c>
      <c r="J65" s="13">
        <f t="shared" si="2"/>
        <v>0</v>
      </c>
      <c r="K65" t="b">
        <f ca="1">IF(TODAY()-E65&gt;'Data Inputs'!$B$47,TRUE,FALSE)</f>
        <v>1</v>
      </c>
    </row>
    <row r="66" spans="1:11" x14ac:dyDescent="0.25">
      <c r="A66" s="109">
        <f t="shared" si="0"/>
        <v>6</v>
      </c>
      <c r="B66" s="129"/>
      <c r="C66" s="129"/>
      <c r="D66" s="129"/>
      <c r="E66" s="56"/>
      <c r="F66" s="72"/>
      <c r="G66" s="124" t="str">
        <f>IFERROR(INDEX(Vendors!$A$2:$B$500,MATCH(C66,Vendors!$A$2:$A$500,0),2),"")</f>
        <v/>
      </c>
      <c r="H66" s="74">
        <f>SUMIF('Cash Outflows'!E:E,'AP and Accrual Journal'!D74,'Cash Outflows'!F:F)</f>
        <v>0</v>
      </c>
      <c r="I66" s="73">
        <f t="shared" si="1"/>
        <v>0</v>
      </c>
      <c r="J66" s="13">
        <f t="shared" si="2"/>
        <v>0</v>
      </c>
      <c r="K66" t="b">
        <f ca="1">IF(TODAY()-E66&gt;'Data Inputs'!$B$47,TRUE,FALSE)</f>
        <v>1</v>
      </c>
    </row>
    <row r="67" spans="1:11" x14ac:dyDescent="0.25">
      <c r="A67" s="109">
        <f t="shared" ref="A67:A130" si="3">E67+(6-J67)</f>
        <v>6</v>
      </c>
      <c r="B67" s="129"/>
      <c r="C67" s="129"/>
      <c r="D67" s="129"/>
      <c r="E67" s="56"/>
      <c r="F67" s="72"/>
      <c r="G67" s="124" t="str">
        <f>IFERROR(INDEX(Vendors!$A$2:$B$500,MATCH(C67,Vendors!$A$2:$A$500,0),2),"")</f>
        <v/>
      </c>
      <c r="H67" s="74">
        <f>SUMIF('Cash Outflows'!E:E,'AP and Accrual Journal'!D75,'Cash Outflows'!F:F)</f>
        <v>0</v>
      </c>
      <c r="I67" s="73">
        <f t="shared" ref="I67:I130" si="4">F67-H67</f>
        <v>0</v>
      </c>
      <c r="J67" s="13">
        <f t="shared" ref="J67:J130" si="5">IF(WEEKDAY(E67)=7,0,WEEKDAY(E67))</f>
        <v>0</v>
      </c>
      <c r="K67" t="b">
        <f ca="1">IF(TODAY()-E67&gt;'Data Inputs'!$B$47,TRUE,FALSE)</f>
        <v>1</v>
      </c>
    </row>
    <row r="68" spans="1:11" x14ac:dyDescent="0.25">
      <c r="A68" s="109">
        <f t="shared" si="3"/>
        <v>6</v>
      </c>
      <c r="B68" s="129"/>
      <c r="C68" s="129"/>
      <c r="D68" s="129"/>
      <c r="E68" s="56"/>
      <c r="F68" s="72"/>
      <c r="G68" s="124" t="str">
        <f>IFERROR(INDEX(Vendors!$A$2:$B$500,MATCH(C68,Vendors!$A$2:$A$500,0),2),"")</f>
        <v/>
      </c>
      <c r="H68" s="74">
        <f>SUMIF('Cash Outflows'!E:E,'AP and Accrual Journal'!D76,'Cash Outflows'!F:F)</f>
        <v>0</v>
      </c>
      <c r="I68" s="73">
        <f t="shared" si="4"/>
        <v>0</v>
      </c>
      <c r="J68" s="13">
        <f t="shared" si="5"/>
        <v>0</v>
      </c>
      <c r="K68" t="b">
        <f ca="1">IF(TODAY()-E68&gt;'Data Inputs'!$B$47,TRUE,FALSE)</f>
        <v>1</v>
      </c>
    </row>
    <row r="69" spans="1:11" x14ac:dyDescent="0.25">
      <c r="A69" s="109">
        <f t="shared" si="3"/>
        <v>6</v>
      </c>
      <c r="B69" s="129"/>
      <c r="C69" s="129"/>
      <c r="D69" s="129"/>
      <c r="E69" s="56"/>
      <c r="F69" s="72"/>
      <c r="G69" s="124" t="str">
        <f>IFERROR(INDEX(Vendors!$A$2:$B$500,MATCH(C69,Vendors!$A$2:$A$500,0),2),"")</f>
        <v/>
      </c>
      <c r="H69" s="74">
        <f>SUMIF('Cash Outflows'!E:E,'AP and Accrual Journal'!D77,'Cash Outflows'!F:F)</f>
        <v>0</v>
      </c>
      <c r="I69" s="73">
        <f t="shared" si="4"/>
        <v>0</v>
      </c>
      <c r="J69" s="13">
        <f t="shared" si="5"/>
        <v>0</v>
      </c>
      <c r="K69" t="b">
        <f ca="1">IF(TODAY()-E69&gt;'Data Inputs'!$B$47,TRUE,FALSE)</f>
        <v>1</v>
      </c>
    </row>
    <row r="70" spans="1:11" x14ac:dyDescent="0.25">
      <c r="A70" s="109">
        <f t="shared" si="3"/>
        <v>6</v>
      </c>
      <c r="B70" s="129"/>
      <c r="C70" s="129"/>
      <c r="D70" s="129"/>
      <c r="E70" s="56"/>
      <c r="F70" s="72"/>
      <c r="G70" s="124" t="str">
        <f>IFERROR(INDEX(Vendors!$A$2:$B$500,MATCH(C70,Vendors!$A$2:$A$500,0),2),"")</f>
        <v/>
      </c>
      <c r="H70" s="74">
        <f>SUMIF('Cash Outflows'!E:E,'AP and Accrual Journal'!D78,'Cash Outflows'!F:F)</f>
        <v>0</v>
      </c>
      <c r="I70" s="73">
        <f t="shared" si="4"/>
        <v>0</v>
      </c>
      <c r="J70" s="13">
        <f t="shared" si="5"/>
        <v>0</v>
      </c>
      <c r="K70" t="b">
        <f ca="1">IF(TODAY()-E70&gt;'Data Inputs'!$B$47,TRUE,FALSE)</f>
        <v>1</v>
      </c>
    </row>
    <row r="71" spans="1:11" x14ac:dyDescent="0.25">
      <c r="A71" s="109">
        <f t="shared" si="3"/>
        <v>6</v>
      </c>
      <c r="B71" s="129"/>
      <c r="C71" s="129"/>
      <c r="D71" s="129"/>
      <c r="E71" s="56"/>
      <c r="F71" s="72"/>
      <c r="G71" s="124" t="str">
        <f>IFERROR(INDEX(Vendors!$A$2:$B$500,MATCH(C71,Vendors!$A$2:$A$500,0),2),"")</f>
        <v/>
      </c>
      <c r="H71" s="74">
        <f>SUMIF('Cash Outflows'!E:E,'AP and Accrual Journal'!D79,'Cash Outflows'!F:F)</f>
        <v>0</v>
      </c>
      <c r="I71" s="73">
        <f t="shared" si="4"/>
        <v>0</v>
      </c>
      <c r="J71" s="13">
        <f t="shared" si="5"/>
        <v>0</v>
      </c>
      <c r="K71" t="b">
        <f ca="1">IF(TODAY()-E71&gt;'Data Inputs'!$B$47,TRUE,FALSE)</f>
        <v>1</v>
      </c>
    </row>
    <row r="72" spans="1:11" x14ac:dyDescent="0.25">
      <c r="A72" s="109">
        <f t="shared" si="3"/>
        <v>6</v>
      </c>
      <c r="B72" s="129"/>
      <c r="C72" s="129"/>
      <c r="D72" s="129"/>
      <c r="E72" s="56"/>
      <c r="F72" s="72"/>
      <c r="G72" s="124" t="str">
        <f>IFERROR(INDEX(Vendors!$A$2:$B$500,MATCH(C72,Vendors!$A$2:$A$500,0),2),"")</f>
        <v/>
      </c>
      <c r="H72" s="74">
        <f>SUMIF('Cash Outflows'!E:E,'AP and Accrual Journal'!D80,'Cash Outflows'!F:F)</f>
        <v>0</v>
      </c>
      <c r="I72" s="73">
        <f t="shared" si="4"/>
        <v>0</v>
      </c>
      <c r="J72" s="13">
        <f t="shared" si="5"/>
        <v>0</v>
      </c>
      <c r="K72" t="b">
        <f ca="1">IF(TODAY()-E72&gt;'Data Inputs'!$B$47,TRUE,FALSE)</f>
        <v>1</v>
      </c>
    </row>
    <row r="73" spans="1:11" x14ac:dyDescent="0.25">
      <c r="A73" s="109">
        <f t="shared" si="3"/>
        <v>6</v>
      </c>
      <c r="B73" s="129"/>
      <c r="C73" s="129"/>
      <c r="D73" s="129"/>
      <c r="E73" s="56"/>
      <c r="F73" s="72"/>
      <c r="G73" s="124" t="str">
        <f>IFERROR(INDEX(Vendors!$A$2:$B$500,MATCH(C73,Vendors!$A$2:$A$500,0),2),"")</f>
        <v/>
      </c>
      <c r="H73" s="74">
        <f>SUMIF('Cash Outflows'!E:E,'AP and Accrual Journal'!D81,'Cash Outflows'!F:F)</f>
        <v>0</v>
      </c>
      <c r="I73" s="73">
        <f t="shared" si="4"/>
        <v>0</v>
      </c>
      <c r="J73" s="13">
        <f t="shared" si="5"/>
        <v>0</v>
      </c>
      <c r="K73" t="b">
        <f ca="1">IF(TODAY()-E73&gt;'Data Inputs'!$B$47,TRUE,FALSE)</f>
        <v>1</v>
      </c>
    </row>
    <row r="74" spans="1:11" x14ac:dyDescent="0.25">
      <c r="A74" s="109">
        <f t="shared" si="3"/>
        <v>6</v>
      </c>
      <c r="B74" s="129"/>
      <c r="C74" s="129"/>
      <c r="D74" s="129"/>
      <c r="E74" s="56"/>
      <c r="F74" s="72"/>
      <c r="G74" s="124" t="str">
        <f>IFERROR(INDEX(Vendors!$A$2:$B$500,MATCH(C74,Vendors!$A$2:$A$500,0),2),"")</f>
        <v/>
      </c>
      <c r="H74" s="74">
        <f>SUMIF('Cash Outflows'!E:E,'AP and Accrual Journal'!D82,'Cash Outflows'!F:F)</f>
        <v>0</v>
      </c>
      <c r="I74" s="73">
        <f t="shared" si="4"/>
        <v>0</v>
      </c>
      <c r="J74" s="13">
        <f t="shared" si="5"/>
        <v>0</v>
      </c>
      <c r="K74" t="b">
        <f ca="1">IF(TODAY()-E74&gt;'Data Inputs'!$B$47,TRUE,FALSE)</f>
        <v>1</v>
      </c>
    </row>
    <row r="75" spans="1:11" x14ac:dyDescent="0.25">
      <c r="A75" s="109">
        <f t="shared" si="3"/>
        <v>6</v>
      </c>
      <c r="B75" s="129"/>
      <c r="C75" s="129"/>
      <c r="D75" s="129"/>
      <c r="E75" s="56"/>
      <c r="F75" s="72"/>
      <c r="G75" s="124" t="str">
        <f>IFERROR(INDEX(Vendors!$A$2:$B$500,MATCH(C75,Vendors!$A$2:$A$500,0),2),"")</f>
        <v/>
      </c>
      <c r="H75" s="74">
        <f>SUMIF('Cash Outflows'!E:E,'AP and Accrual Journal'!D83,'Cash Outflows'!F:F)</f>
        <v>0</v>
      </c>
      <c r="I75" s="73">
        <f t="shared" si="4"/>
        <v>0</v>
      </c>
      <c r="J75" s="13">
        <f t="shared" si="5"/>
        <v>0</v>
      </c>
      <c r="K75" t="b">
        <f ca="1">IF(TODAY()-E75&gt;'Data Inputs'!$B$47,TRUE,FALSE)</f>
        <v>1</v>
      </c>
    </row>
    <row r="76" spans="1:11" x14ac:dyDescent="0.25">
      <c r="A76" s="109">
        <f t="shared" si="3"/>
        <v>6</v>
      </c>
      <c r="B76" s="129"/>
      <c r="C76" s="129"/>
      <c r="D76" s="129"/>
      <c r="E76" s="56"/>
      <c r="F76" s="72"/>
      <c r="G76" s="124" t="str">
        <f>IFERROR(INDEX(Vendors!$A$2:$B$500,MATCH(C76,Vendors!$A$2:$A$500,0),2),"")</f>
        <v/>
      </c>
      <c r="H76" s="74">
        <f>SUMIF('Cash Outflows'!E:E,'AP and Accrual Journal'!D84,'Cash Outflows'!F:F)</f>
        <v>0</v>
      </c>
      <c r="I76" s="73">
        <f t="shared" si="4"/>
        <v>0</v>
      </c>
      <c r="J76" s="13">
        <f t="shared" si="5"/>
        <v>0</v>
      </c>
      <c r="K76" t="b">
        <f ca="1">IF(TODAY()-E76&gt;'Data Inputs'!$B$47,TRUE,FALSE)</f>
        <v>1</v>
      </c>
    </row>
    <row r="77" spans="1:11" x14ac:dyDescent="0.25">
      <c r="A77" s="109">
        <f t="shared" si="3"/>
        <v>6</v>
      </c>
      <c r="B77" s="129"/>
      <c r="C77" s="129"/>
      <c r="D77" s="129"/>
      <c r="E77" s="56"/>
      <c r="F77" s="72"/>
      <c r="G77" s="124" t="str">
        <f>IFERROR(INDEX(Vendors!$A$2:$B$500,MATCH(C77,Vendors!$A$2:$A$500,0),2),"")</f>
        <v/>
      </c>
      <c r="H77" s="74">
        <f>SUMIF('Cash Outflows'!E:E,'AP and Accrual Journal'!D85,'Cash Outflows'!F:F)</f>
        <v>0</v>
      </c>
      <c r="I77" s="73">
        <f t="shared" si="4"/>
        <v>0</v>
      </c>
      <c r="J77" s="13">
        <f t="shared" si="5"/>
        <v>0</v>
      </c>
      <c r="K77" t="b">
        <f ca="1">IF(TODAY()-E77&gt;'Data Inputs'!$B$47,TRUE,FALSE)</f>
        <v>1</v>
      </c>
    </row>
    <row r="78" spans="1:11" x14ac:dyDescent="0.25">
      <c r="A78" s="109">
        <f t="shared" si="3"/>
        <v>6</v>
      </c>
      <c r="B78" s="129"/>
      <c r="C78" s="129"/>
      <c r="D78" s="129"/>
      <c r="E78" s="56"/>
      <c r="F78" s="72"/>
      <c r="G78" s="124" t="str">
        <f>IFERROR(INDEX(Vendors!$A$2:$B$500,MATCH(C78,Vendors!$A$2:$A$500,0),2),"")</f>
        <v/>
      </c>
      <c r="H78" s="74">
        <f>SUMIF('Cash Outflows'!E:E,'AP and Accrual Journal'!D86,'Cash Outflows'!F:F)</f>
        <v>0</v>
      </c>
      <c r="I78" s="73">
        <f t="shared" si="4"/>
        <v>0</v>
      </c>
      <c r="J78" s="13">
        <f t="shared" si="5"/>
        <v>0</v>
      </c>
      <c r="K78" t="b">
        <f ca="1">IF(TODAY()-E78&gt;'Data Inputs'!$B$47,TRUE,FALSE)</f>
        <v>1</v>
      </c>
    </row>
    <row r="79" spans="1:11" x14ac:dyDescent="0.25">
      <c r="A79" s="109">
        <f t="shared" si="3"/>
        <v>6</v>
      </c>
      <c r="B79" s="129"/>
      <c r="C79" s="129"/>
      <c r="D79" s="129"/>
      <c r="E79" s="56"/>
      <c r="F79" s="72"/>
      <c r="G79" s="124" t="str">
        <f>IFERROR(INDEX(Vendors!$A$2:$B$500,MATCH(C79,Vendors!$A$2:$A$500,0),2),"")</f>
        <v/>
      </c>
      <c r="H79" s="74">
        <f>SUMIF('Cash Outflows'!E:E,'AP and Accrual Journal'!D87,'Cash Outflows'!F:F)</f>
        <v>0</v>
      </c>
      <c r="I79" s="73">
        <f t="shared" si="4"/>
        <v>0</v>
      </c>
      <c r="J79" s="13">
        <f t="shared" si="5"/>
        <v>0</v>
      </c>
      <c r="K79" t="b">
        <f ca="1">IF(TODAY()-E79&gt;'Data Inputs'!$B$47,TRUE,FALSE)</f>
        <v>1</v>
      </c>
    </row>
    <row r="80" spans="1:11" x14ac:dyDescent="0.25">
      <c r="A80" s="109">
        <f t="shared" si="3"/>
        <v>6</v>
      </c>
      <c r="B80" s="129"/>
      <c r="C80" s="129"/>
      <c r="D80" s="129"/>
      <c r="E80" s="56"/>
      <c r="F80" s="72"/>
      <c r="G80" s="124" t="str">
        <f>IFERROR(INDEX(Vendors!$A$2:$B$500,MATCH(C80,Vendors!$A$2:$A$500,0),2),"")</f>
        <v/>
      </c>
      <c r="H80" s="74">
        <f>SUMIF('Cash Outflows'!E:E,'AP and Accrual Journal'!D88,'Cash Outflows'!F:F)</f>
        <v>0</v>
      </c>
      <c r="I80" s="73">
        <f t="shared" si="4"/>
        <v>0</v>
      </c>
      <c r="J80" s="13">
        <f t="shared" si="5"/>
        <v>0</v>
      </c>
      <c r="K80" t="b">
        <f ca="1">IF(TODAY()-E80&gt;'Data Inputs'!$B$47,TRUE,FALSE)</f>
        <v>1</v>
      </c>
    </row>
    <row r="81" spans="1:11" x14ac:dyDescent="0.25">
      <c r="A81" s="109">
        <f t="shared" si="3"/>
        <v>6</v>
      </c>
      <c r="B81" s="129"/>
      <c r="C81" s="129"/>
      <c r="D81" s="129"/>
      <c r="E81" s="56"/>
      <c r="F81" s="72"/>
      <c r="G81" s="124" t="str">
        <f>IFERROR(INDEX(Vendors!$A$2:$B$500,MATCH(C81,Vendors!$A$2:$A$500,0),2),"")</f>
        <v/>
      </c>
      <c r="H81" s="74">
        <f>SUMIF('Cash Outflows'!E:E,'AP and Accrual Journal'!D89,'Cash Outflows'!F:F)</f>
        <v>0</v>
      </c>
      <c r="I81" s="73">
        <f t="shared" si="4"/>
        <v>0</v>
      </c>
      <c r="J81" s="13">
        <f t="shared" si="5"/>
        <v>0</v>
      </c>
      <c r="K81" t="b">
        <f ca="1">IF(TODAY()-E81&gt;'Data Inputs'!$B$47,TRUE,FALSE)</f>
        <v>1</v>
      </c>
    </row>
    <row r="82" spans="1:11" x14ac:dyDescent="0.25">
      <c r="A82" s="109">
        <f t="shared" si="3"/>
        <v>6</v>
      </c>
      <c r="B82" s="129"/>
      <c r="C82" s="129"/>
      <c r="D82" s="129"/>
      <c r="E82" s="56"/>
      <c r="F82" s="72"/>
      <c r="G82" s="124" t="str">
        <f>IFERROR(INDEX(Vendors!$A$2:$B$500,MATCH(C82,Vendors!$A$2:$A$500,0),2),"")</f>
        <v/>
      </c>
      <c r="H82" s="74">
        <f>SUMIF('Cash Outflows'!E:E,'AP and Accrual Journal'!D90,'Cash Outflows'!F:F)</f>
        <v>0</v>
      </c>
      <c r="I82" s="73">
        <f t="shared" si="4"/>
        <v>0</v>
      </c>
      <c r="J82" s="13">
        <f t="shared" si="5"/>
        <v>0</v>
      </c>
      <c r="K82" t="b">
        <f ca="1">IF(TODAY()-E82&gt;'Data Inputs'!$B$47,TRUE,FALSE)</f>
        <v>1</v>
      </c>
    </row>
    <row r="83" spans="1:11" x14ac:dyDescent="0.25">
      <c r="A83" s="109">
        <f t="shared" si="3"/>
        <v>6</v>
      </c>
      <c r="B83" s="129"/>
      <c r="C83" s="129"/>
      <c r="D83" s="129"/>
      <c r="E83" s="56"/>
      <c r="F83" s="72"/>
      <c r="G83" s="124" t="str">
        <f>IFERROR(INDEX(Vendors!$A$2:$B$500,MATCH(C83,Vendors!$A$2:$A$500,0),2),"")</f>
        <v/>
      </c>
      <c r="H83" s="74">
        <f>SUMIF('Cash Outflows'!E:E,'AP and Accrual Journal'!D91,'Cash Outflows'!F:F)</f>
        <v>0</v>
      </c>
      <c r="I83" s="73">
        <f t="shared" si="4"/>
        <v>0</v>
      </c>
      <c r="J83" s="13">
        <f t="shared" si="5"/>
        <v>0</v>
      </c>
      <c r="K83" t="b">
        <f ca="1">IF(TODAY()-E83&gt;'Data Inputs'!$B$47,TRUE,FALSE)</f>
        <v>1</v>
      </c>
    </row>
    <row r="84" spans="1:11" x14ac:dyDescent="0.25">
      <c r="A84" s="109">
        <f t="shared" si="3"/>
        <v>6</v>
      </c>
      <c r="B84" s="129"/>
      <c r="C84" s="129"/>
      <c r="D84" s="129"/>
      <c r="E84" s="56"/>
      <c r="F84" s="72"/>
      <c r="G84" s="124" t="str">
        <f>IFERROR(INDEX(Vendors!$A$2:$B$500,MATCH(C84,Vendors!$A$2:$A$500,0),2),"")</f>
        <v/>
      </c>
      <c r="H84" s="74">
        <f>SUMIF('Cash Outflows'!E:E,'AP and Accrual Journal'!D92,'Cash Outflows'!F:F)</f>
        <v>0</v>
      </c>
      <c r="I84" s="73">
        <f t="shared" si="4"/>
        <v>0</v>
      </c>
      <c r="J84" s="13">
        <f t="shared" si="5"/>
        <v>0</v>
      </c>
      <c r="K84" t="b">
        <f ca="1">IF(TODAY()-E84&gt;'Data Inputs'!$B$47,TRUE,FALSE)</f>
        <v>1</v>
      </c>
    </row>
    <row r="85" spans="1:11" x14ac:dyDescent="0.25">
      <c r="A85" s="109">
        <f t="shared" si="3"/>
        <v>6</v>
      </c>
      <c r="B85" s="129"/>
      <c r="C85" s="129"/>
      <c r="D85" s="129"/>
      <c r="E85" s="56"/>
      <c r="F85" s="72"/>
      <c r="G85" s="124" t="str">
        <f>IFERROR(INDEX(Vendors!$A$2:$B$500,MATCH(C85,Vendors!$A$2:$A$500,0),2),"")</f>
        <v/>
      </c>
      <c r="H85" s="74">
        <f>SUMIF('Cash Outflows'!E:E,'AP and Accrual Journal'!D93,'Cash Outflows'!F:F)</f>
        <v>0</v>
      </c>
      <c r="I85" s="73">
        <f t="shared" si="4"/>
        <v>0</v>
      </c>
      <c r="J85" s="13">
        <f t="shared" si="5"/>
        <v>0</v>
      </c>
      <c r="K85" t="b">
        <f ca="1">IF(TODAY()-E85&gt;'Data Inputs'!$B$47,TRUE,FALSE)</f>
        <v>1</v>
      </c>
    </row>
    <row r="86" spans="1:11" x14ac:dyDescent="0.25">
      <c r="A86" s="109">
        <f t="shared" si="3"/>
        <v>6</v>
      </c>
      <c r="B86" s="129"/>
      <c r="C86" s="129"/>
      <c r="D86" s="129"/>
      <c r="E86" s="56"/>
      <c r="F86" s="72"/>
      <c r="G86" s="124" t="str">
        <f>IFERROR(INDEX(Vendors!$A$2:$B$500,MATCH(C86,Vendors!$A$2:$A$500,0),2),"")</f>
        <v/>
      </c>
      <c r="H86" s="74">
        <f>SUMIF('Cash Outflows'!E:E,'AP and Accrual Journal'!D94,'Cash Outflows'!F:F)</f>
        <v>0</v>
      </c>
      <c r="I86" s="73">
        <f t="shared" si="4"/>
        <v>0</v>
      </c>
      <c r="J86" s="13">
        <f t="shared" si="5"/>
        <v>0</v>
      </c>
      <c r="K86" t="b">
        <f ca="1">IF(TODAY()-E86&gt;'Data Inputs'!$B$47,TRUE,FALSE)</f>
        <v>1</v>
      </c>
    </row>
    <row r="87" spans="1:11" x14ac:dyDescent="0.25">
      <c r="A87" s="109">
        <f t="shared" si="3"/>
        <v>6</v>
      </c>
      <c r="B87" s="129"/>
      <c r="C87" s="129"/>
      <c r="D87" s="129"/>
      <c r="E87" s="56"/>
      <c r="F87" s="72"/>
      <c r="G87" s="124" t="str">
        <f>IFERROR(INDEX(Vendors!$A$2:$B$500,MATCH(C87,Vendors!$A$2:$A$500,0),2),"")</f>
        <v/>
      </c>
      <c r="H87" s="74">
        <f>SUMIF('Cash Outflows'!E:E,'AP and Accrual Journal'!D95,'Cash Outflows'!F:F)</f>
        <v>0</v>
      </c>
      <c r="I87" s="73">
        <f t="shared" si="4"/>
        <v>0</v>
      </c>
      <c r="J87" s="13">
        <f t="shared" si="5"/>
        <v>0</v>
      </c>
      <c r="K87" t="b">
        <f ca="1">IF(TODAY()-E87&gt;'Data Inputs'!$B$47,TRUE,FALSE)</f>
        <v>1</v>
      </c>
    </row>
    <row r="88" spans="1:11" x14ac:dyDescent="0.25">
      <c r="A88" s="109">
        <f t="shared" si="3"/>
        <v>6</v>
      </c>
      <c r="B88" s="129"/>
      <c r="C88" s="129"/>
      <c r="D88" s="129"/>
      <c r="E88" s="56"/>
      <c r="F88" s="72"/>
      <c r="G88" s="124" t="str">
        <f>IFERROR(INDEX(Vendors!$A$2:$B$500,MATCH(C88,Vendors!$A$2:$A$500,0),2),"")</f>
        <v/>
      </c>
      <c r="H88" s="74">
        <f>SUMIF('Cash Outflows'!E:E,'AP and Accrual Journal'!D96,'Cash Outflows'!F:F)</f>
        <v>0</v>
      </c>
      <c r="I88" s="73">
        <f t="shared" si="4"/>
        <v>0</v>
      </c>
      <c r="J88" s="13">
        <f t="shared" si="5"/>
        <v>0</v>
      </c>
      <c r="K88" t="b">
        <f ca="1">IF(TODAY()-E88&gt;'Data Inputs'!$B$47,TRUE,FALSE)</f>
        <v>1</v>
      </c>
    </row>
    <row r="89" spans="1:11" x14ac:dyDescent="0.25">
      <c r="A89" s="109">
        <f t="shared" si="3"/>
        <v>6</v>
      </c>
      <c r="B89" s="129"/>
      <c r="C89" s="129"/>
      <c r="D89" s="129"/>
      <c r="E89" s="56"/>
      <c r="F89" s="72"/>
      <c r="G89" s="124" t="str">
        <f>IFERROR(INDEX(Vendors!$A$2:$B$500,MATCH(C89,Vendors!$A$2:$A$500,0),2),"")</f>
        <v/>
      </c>
      <c r="H89" s="74">
        <f>SUMIF('Cash Outflows'!E:E,'AP and Accrual Journal'!D97,'Cash Outflows'!F:F)</f>
        <v>0</v>
      </c>
      <c r="I89" s="73">
        <f t="shared" si="4"/>
        <v>0</v>
      </c>
      <c r="J89" s="13">
        <f t="shared" si="5"/>
        <v>0</v>
      </c>
      <c r="K89" t="b">
        <f ca="1">IF(TODAY()-E89&gt;'Data Inputs'!$B$47,TRUE,FALSE)</f>
        <v>1</v>
      </c>
    </row>
    <row r="90" spans="1:11" x14ac:dyDescent="0.25">
      <c r="A90" s="109">
        <f t="shared" si="3"/>
        <v>6</v>
      </c>
      <c r="B90" s="129"/>
      <c r="C90" s="129"/>
      <c r="D90" s="129"/>
      <c r="E90" s="56"/>
      <c r="F90" s="72"/>
      <c r="G90" s="124" t="str">
        <f>IFERROR(INDEX(Vendors!$A$2:$B$500,MATCH(C90,Vendors!$A$2:$A$500,0),2),"")</f>
        <v/>
      </c>
      <c r="H90" s="74">
        <f>SUMIF('Cash Outflows'!E:E,'AP and Accrual Journal'!D98,'Cash Outflows'!F:F)</f>
        <v>0</v>
      </c>
      <c r="I90" s="73">
        <f t="shared" si="4"/>
        <v>0</v>
      </c>
      <c r="J90" s="13">
        <f t="shared" si="5"/>
        <v>0</v>
      </c>
      <c r="K90" t="b">
        <f ca="1">IF(TODAY()-E90&gt;'Data Inputs'!$B$47,TRUE,FALSE)</f>
        <v>1</v>
      </c>
    </row>
    <row r="91" spans="1:11" x14ac:dyDescent="0.25">
      <c r="A91" s="109">
        <f t="shared" si="3"/>
        <v>6</v>
      </c>
      <c r="B91" s="129"/>
      <c r="C91" s="129"/>
      <c r="D91" s="129"/>
      <c r="E91" s="56"/>
      <c r="F91" s="72"/>
      <c r="G91" s="124" t="str">
        <f>IFERROR(INDEX(Vendors!$A$2:$B$500,MATCH(C91,Vendors!$A$2:$A$500,0),2),"")</f>
        <v/>
      </c>
      <c r="H91" s="74">
        <f>SUMIF('Cash Outflows'!E:E,'AP and Accrual Journal'!D99,'Cash Outflows'!F:F)</f>
        <v>0</v>
      </c>
      <c r="I91" s="73">
        <f t="shared" si="4"/>
        <v>0</v>
      </c>
      <c r="J91" s="13">
        <f t="shared" si="5"/>
        <v>0</v>
      </c>
      <c r="K91" t="b">
        <f ca="1">IF(TODAY()-E91&gt;'Data Inputs'!$B$47,TRUE,FALSE)</f>
        <v>1</v>
      </c>
    </row>
    <row r="92" spans="1:11" x14ac:dyDescent="0.25">
      <c r="A92" s="109">
        <f t="shared" si="3"/>
        <v>6</v>
      </c>
      <c r="B92" s="129"/>
      <c r="C92" s="129"/>
      <c r="D92" s="129"/>
      <c r="E92" s="56"/>
      <c r="F92" s="72"/>
      <c r="G92" s="124" t="str">
        <f>IFERROR(INDEX(Vendors!$A$2:$B$500,MATCH(C92,Vendors!$A$2:$A$500,0),2),"")</f>
        <v/>
      </c>
      <c r="H92" s="74">
        <f>SUMIF('Cash Outflows'!E:E,'AP and Accrual Journal'!D100,'Cash Outflows'!F:F)</f>
        <v>0</v>
      </c>
      <c r="I92" s="73">
        <f t="shared" si="4"/>
        <v>0</v>
      </c>
      <c r="J92" s="13">
        <f t="shared" si="5"/>
        <v>0</v>
      </c>
      <c r="K92" t="b">
        <f ca="1">IF(TODAY()-E92&gt;'Data Inputs'!$B$47,TRUE,FALSE)</f>
        <v>1</v>
      </c>
    </row>
    <row r="93" spans="1:11" x14ac:dyDescent="0.25">
      <c r="A93" s="109">
        <f t="shared" si="3"/>
        <v>6</v>
      </c>
      <c r="B93" s="129"/>
      <c r="C93" s="129"/>
      <c r="D93" s="129"/>
      <c r="E93" s="56"/>
      <c r="F93" s="72"/>
      <c r="G93" s="124" t="str">
        <f>IFERROR(INDEX(Vendors!$A$2:$B$500,MATCH(C93,Vendors!$A$2:$A$500,0),2),"")</f>
        <v/>
      </c>
      <c r="H93" s="74">
        <f>SUMIF('Cash Outflows'!E:E,'AP and Accrual Journal'!D101,'Cash Outflows'!F:F)</f>
        <v>0</v>
      </c>
      <c r="I93" s="73">
        <f t="shared" si="4"/>
        <v>0</v>
      </c>
      <c r="J93" s="13">
        <f t="shared" si="5"/>
        <v>0</v>
      </c>
      <c r="K93" t="b">
        <f ca="1">IF(TODAY()-E93&gt;'Data Inputs'!$B$47,TRUE,FALSE)</f>
        <v>1</v>
      </c>
    </row>
    <row r="94" spans="1:11" x14ac:dyDescent="0.25">
      <c r="A94" s="109">
        <f t="shared" si="3"/>
        <v>6</v>
      </c>
      <c r="B94" s="129"/>
      <c r="C94" s="129"/>
      <c r="D94" s="129"/>
      <c r="E94" s="56"/>
      <c r="F94" s="72"/>
      <c r="G94" s="124" t="str">
        <f>IFERROR(INDEX(Vendors!$A$2:$B$500,MATCH(C94,Vendors!$A$2:$A$500,0),2),"")</f>
        <v/>
      </c>
      <c r="H94" s="74">
        <f>SUMIF('Cash Outflows'!E:E,'AP and Accrual Journal'!D102,'Cash Outflows'!F:F)</f>
        <v>0</v>
      </c>
      <c r="I94" s="73">
        <f t="shared" si="4"/>
        <v>0</v>
      </c>
      <c r="J94" s="13">
        <f t="shared" si="5"/>
        <v>0</v>
      </c>
      <c r="K94" t="b">
        <f ca="1">IF(TODAY()-E94&gt;'Data Inputs'!$B$47,TRUE,FALSE)</f>
        <v>1</v>
      </c>
    </row>
    <row r="95" spans="1:11" x14ac:dyDescent="0.25">
      <c r="A95" s="109">
        <f t="shared" si="3"/>
        <v>6</v>
      </c>
      <c r="B95" s="129"/>
      <c r="C95" s="129"/>
      <c r="D95" s="129"/>
      <c r="E95" s="56"/>
      <c r="F95" s="72"/>
      <c r="G95" s="124" t="str">
        <f>IFERROR(INDEX(Vendors!$A$2:$B$500,MATCH(C95,Vendors!$A$2:$A$500,0),2),"")</f>
        <v/>
      </c>
      <c r="H95" s="74">
        <f>SUMIF('Cash Outflows'!E:E,'AP and Accrual Journal'!D103,'Cash Outflows'!F:F)</f>
        <v>0</v>
      </c>
      <c r="I95" s="73">
        <f t="shared" si="4"/>
        <v>0</v>
      </c>
      <c r="J95" s="13">
        <f t="shared" si="5"/>
        <v>0</v>
      </c>
      <c r="K95" t="b">
        <f ca="1">IF(TODAY()-E95&gt;'Data Inputs'!$B$47,TRUE,FALSE)</f>
        <v>1</v>
      </c>
    </row>
    <row r="96" spans="1:11" x14ac:dyDescent="0.25">
      <c r="A96" s="109">
        <f t="shared" si="3"/>
        <v>6</v>
      </c>
      <c r="B96" s="129"/>
      <c r="C96" s="129"/>
      <c r="D96" s="129"/>
      <c r="E96" s="56"/>
      <c r="F96" s="72"/>
      <c r="G96" s="124" t="str">
        <f>IFERROR(INDEX(Vendors!$A$2:$B$500,MATCH(C96,Vendors!$A$2:$A$500,0),2),"")</f>
        <v/>
      </c>
      <c r="H96" s="74">
        <f>SUMIF('Cash Outflows'!E:E,'AP and Accrual Journal'!D104,'Cash Outflows'!F:F)</f>
        <v>0</v>
      </c>
      <c r="I96" s="73">
        <f t="shared" si="4"/>
        <v>0</v>
      </c>
      <c r="J96" s="13">
        <f t="shared" si="5"/>
        <v>0</v>
      </c>
      <c r="K96" t="b">
        <f ca="1">IF(TODAY()-E96&gt;'Data Inputs'!$B$47,TRUE,FALSE)</f>
        <v>1</v>
      </c>
    </row>
    <row r="97" spans="1:11" x14ac:dyDescent="0.25">
      <c r="A97" s="109">
        <f t="shared" si="3"/>
        <v>6</v>
      </c>
      <c r="B97" s="129"/>
      <c r="C97" s="129"/>
      <c r="D97" s="129"/>
      <c r="E97" s="56"/>
      <c r="F97" s="72"/>
      <c r="G97" s="124" t="str">
        <f>IFERROR(INDEX(Vendors!$A$2:$B$500,MATCH(C97,Vendors!$A$2:$A$500,0),2),"")</f>
        <v/>
      </c>
      <c r="H97" s="74">
        <f>SUMIF('Cash Outflows'!E:E,'AP and Accrual Journal'!D105,'Cash Outflows'!F:F)</f>
        <v>0</v>
      </c>
      <c r="I97" s="73">
        <f t="shared" si="4"/>
        <v>0</v>
      </c>
      <c r="J97" s="13">
        <f t="shared" si="5"/>
        <v>0</v>
      </c>
      <c r="K97" t="b">
        <f ca="1">IF(TODAY()-E97&gt;'Data Inputs'!$B$47,TRUE,FALSE)</f>
        <v>1</v>
      </c>
    </row>
    <row r="98" spans="1:11" x14ac:dyDescent="0.25">
      <c r="A98" s="109">
        <f t="shared" si="3"/>
        <v>6</v>
      </c>
      <c r="B98" s="129"/>
      <c r="C98" s="129"/>
      <c r="D98" s="129"/>
      <c r="E98" s="56"/>
      <c r="F98" s="72"/>
      <c r="G98" s="124" t="str">
        <f>IFERROR(INDEX(Vendors!$A$2:$B$500,MATCH(C98,Vendors!$A$2:$A$500,0),2),"")</f>
        <v/>
      </c>
      <c r="H98" s="74">
        <f>SUMIF('Cash Outflows'!E:E,'AP and Accrual Journal'!D106,'Cash Outflows'!F:F)</f>
        <v>0</v>
      </c>
      <c r="I98" s="73">
        <f t="shared" si="4"/>
        <v>0</v>
      </c>
      <c r="J98" s="13">
        <f t="shared" si="5"/>
        <v>0</v>
      </c>
      <c r="K98" t="b">
        <f ca="1">IF(TODAY()-E98&gt;'Data Inputs'!$B$47,TRUE,FALSE)</f>
        <v>1</v>
      </c>
    </row>
    <row r="99" spans="1:11" x14ac:dyDescent="0.25">
      <c r="A99" s="109">
        <f t="shared" si="3"/>
        <v>6</v>
      </c>
      <c r="B99" s="129"/>
      <c r="C99" s="129"/>
      <c r="D99" s="129"/>
      <c r="E99" s="56"/>
      <c r="F99" s="72"/>
      <c r="G99" s="124" t="str">
        <f>IFERROR(INDEX(Vendors!$A$2:$B$500,MATCH(C99,Vendors!$A$2:$A$500,0),2),"")</f>
        <v/>
      </c>
      <c r="H99" s="74">
        <f>SUMIF('Cash Outflows'!E:E,'AP and Accrual Journal'!D107,'Cash Outflows'!F:F)</f>
        <v>0</v>
      </c>
      <c r="I99" s="73">
        <f t="shared" si="4"/>
        <v>0</v>
      </c>
      <c r="J99" s="13">
        <f t="shared" si="5"/>
        <v>0</v>
      </c>
      <c r="K99" t="b">
        <f ca="1">IF(TODAY()-E99&gt;'Data Inputs'!$B$47,TRUE,FALSE)</f>
        <v>1</v>
      </c>
    </row>
    <row r="100" spans="1:11" x14ac:dyDescent="0.25">
      <c r="A100" s="109">
        <f t="shared" si="3"/>
        <v>6</v>
      </c>
      <c r="B100" s="129"/>
      <c r="C100" s="129"/>
      <c r="D100" s="129"/>
      <c r="E100" s="56"/>
      <c r="F100" s="72"/>
      <c r="G100" s="124" t="str">
        <f>IFERROR(INDEX(Vendors!$A$2:$B$500,MATCH(C100,Vendors!$A$2:$A$500,0),2),"")</f>
        <v/>
      </c>
      <c r="H100" s="74">
        <f>SUMIF('Cash Outflows'!E:E,'AP and Accrual Journal'!D108,'Cash Outflows'!F:F)</f>
        <v>0</v>
      </c>
      <c r="I100" s="73">
        <f t="shared" si="4"/>
        <v>0</v>
      </c>
      <c r="J100" s="13">
        <f t="shared" si="5"/>
        <v>0</v>
      </c>
      <c r="K100" t="b">
        <f ca="1">IF(TODAY()-E100&gt;'Data Inputs'!$B$47,TRUE,FALSE)</f>
        <v>1</v>
      </c>
    </row>
    <row r="101" spans="1:11" x14ac:dyDescent="0.25">
      <c r="A101" s="109">
        <f t="shared" si="3"/>
        <v>6</v>
      </c>
      <c r="B101" s="129"/>
      <c r="C101" s="129"/>
      <c r="D101" s="129"/>
      <c r="E101" s="56"/>
      <c r="F101" s="72"/>
      <c r="G101" s="124" t="str">
        <f>IFERROR(INDEX(Vendors!$A$2:$B$500,MATCH(C101,Vendors!$A$2:$A$500,0),2),"")</f>
        <v/>
      </c>
      <c r="H101" s="74">
        <f>SUMIF('Cash Outflows'!E:E,'AP and Accrual Journal'!D109,'Cash Outflows'!F:F)</f>
        <v>0</v>
      </c>
      <c r="I101" s="73">
        <f t="shared" si="4"/>
        <v>0</v>
      </c>
      <c r="J101" s="13">
        <f t="shared" si="5"/>
        <v>0</v>
      </c>
      <c r="K101" t="b">
        <f ca="1">IF(TODAY()-E101&gt;'Data Inputs'!$B$47,TRUE,FALSE)</f>
        <v>1</v>
      </c>
    </row>
    <row r="102" spans="1:11" x14ac:dyDescent="0.25">
      <c r="A102" s="109">
        <f t="shared" si="3"/>
        <v>6</v>
      </c>
      <c r="B102" s="129"/>
      <c r="C102" s="129"/>
      <c r="D102" s="129"/>
      <c r="E102" s="56"/>
      <c r="F102" s="72"/>
      <c r="G102" s="124" t="str">
        <f>IFERROR(INDEX(Vendors!$A$2:$B$500,MATCH(C102,Vendors!$A$2:$A$500,0),2),"")</f>
        <v/>
      </c>
      <c r="H102" s="74">
        <f>SUMIF('Cash Outflows'!E:E,'AP and Accrual Journal'!D110,'Cash Outflows'!F:F)</f>
        <v>0</v>
      </c>
      <c r="I102" s="73">
        <f t="shared" si="4"/>
        <v>0</v>
      </c>
      <c r="J102" s="13">
        <f t="shared" si="5"/>
        <v>0</v>
      </c>
      <c r="K102" t="b">
        <f ca="1">IF(TODAY()-E102&gt;'Data Inputs'!$B$47,TRUE,FALSE)</f>
        <v>1</v>
      </c>
    </row>
    <row r="103" spans="1:11" x14ac:dyDescent="0.25">
      <c r="A103" s="109">
        <f t="shared" si="3"/>
        <v>6</v>
      </c>
      <c r="B103" s="129"/>
      <c r="C103" s="129"/>
      <c r="D103" s="129"/>
      <c r="E103" s="56"/>
      <c r="F103" s="72"/>
      <c r="G103" s="124" t="str">
        <f>IFERROR(INDEX(Vendors!$A$2:$B$500,MATCH(C103,Vendors!$A$2:$A$500,0),2),"")</f>
        <v/>
      </c>
      <c r="H103" s="74">
        <f>SUMIF('Cash Outflows'!E:E,'AP and Accrual Journal'!D111,'Cash Outflows'!F:F)</f>
        <v>0</v>
      </c>
      <c r="I103" s="73">
        <f t="shared" si="4"/>
        <v>0</v>
      </c>
      <c r="J103" s="13">
        <f t="shared" si="5"/>
        <v>0</v>
      </c>
      <c r="K103" t="b">
        <f ca="1">IF(TODAY()-E103&gt;'Data Inputs'!$B$47,TRUE,FALSE)</f>
        <v>1</v>
      </c>
    </row>
    <row r="104" spans="1:11" x14ac:dyDescent="0.25">
      <c r="A104" s="109">
        <f t="shared" si="3"/>
        <v>6</v>
      </c>
      <c r="B104" s="129"/>
      <c r="C104" s="129"/>
      <c r="D104" s="129"/>
      <c r="E104" s="56"/>
      <c r="F104" s="72"/>
      <c r="G104" s="124" t="str">
        <f>IFERROR(INDEX(Vendors!$A$2:$B$500,MATCH(C104,Vendors!$A$2:$A$500,0),2),"")</f>
        <v/>
      </c>
      <c r="H104" s="74">
        <f>SUMIF('Cash Outflows'!E:E,'AP and Accrual Journal'!D112,'Cash Outflows'!F:F)</f>
        <v>0</v>
      </c>
      <c r="I104" s="73">
        <f t="shared" si="4"/>
        <v>0</v>
      </c>
      <c r="J104" s="13">
        <f t="shared" si="5"/>
        <v>0</v>
      </c>
      <c r="K104" t="b">
        <f ca="1">IF(TODAY()-E104&gt;'Data Inputs'!$B$47,TRUE,FALSE)</f>
        <v>1</v>
      </c>
    </row>
    <row r="105" spans="1:11" x14ac:dyDescent="0.25">
      <c r="A105" s="109">
        <f t="shared" si="3"/>
        <v>6</v>
      </c>
      <c r="B105" s="129"/>
      <c r="C105" s="129"/>
      <c r="D105" s="129"/>
      <c r="E105" s="56"/>
      <c r="F105" s="72"/>
      <c r="G105" s="124" t="str">
        <f>IFERROR(INDEX(Vendors!$A$2:$B$500,MATCH(C105,Vendors!$A$2:$A$500,0),2),"")</f>
        <v/>
      </c>
      <c r="H105" s="74">
        <f>SUMIF('Cash Outflows'!E:E,'AP and Accrual Journal'!D113,'Cash Outflows'!F:F)</f>
        <v>0</v>
      </c>
      <c r="I105" s="73">
        <f t="shared" si="4"/>
        <v>0</v>
      </c>
      <c r="J105" s="13">
        <f t="shared" si="5"/>
        <v>0</v>
      </c>
      <c r="K105" t="b">
        <f ca="1">IF(TODAY()-E105&gt;'Data Inputs'!$B$47,TRUE,FALSE)</f>
        <v>1</v>
      </c>
    </row>
    <row r="106" spans="1:11" x14ac:dyDescent="0.25">
      <c r="A106" s="109">
        <f t="shared" si="3"/>
        <v>6</v>
      </c>
      <c r="B106" s="129"/>
      <c r="C106" s="129"/>
      <c r="D106" s="129"/>
      <c r="E106" s="56"/>
      <c r="F106" s="72"/>
      <c r="G106" s="124" t="str">
        <f>IFERROR(INDEX(Vendors!$A$2:$B$500,MATCH(C106,Vendors!$A$2:$A$500,0),2),"")</f>
        <v/>
      </c>
      <c r="H106" s="74">
        <f>SUMIF('Cash Outflows'!E:E,'AP and Accrual Journal'!D114,'Cash Outflows'!F:F)</f>
        <v>0</v>
      </c>
      <c r="I106" s="73">
        <f t="shared" si="4"/>
        <v>0</v>
      </c>
      <c r="J106" s="13">
        <f t="shared" si="5"/>
        <v>0</v>
      </c>
      <c r="K106" t="b">
        <f ca="1">IF(TODAY()-E106&gt;'Data Inputs'!$B$47,TRUE,FALSE)</f>
        <v>1</v>
      </c>
    </row>
    <row r="107" spans="1:11" x14ac:dyDescent="0.25">
      <c r="A107" s="109">
        <f t="shared" si="3"/>
        <v>6</v>
      </c>
      <c r="B107" s="129"/>
      <c r="C107" s="129"/>
      <c r="D107" s="129"/>
      <c r="E107" s="56"/>
      <c r="F107" s="72"/>
      <c r="G107" s="124" t="str">
        <f>IFERROR(INDEX(Vendors!$A$2:$B$500,MATCH(C107,Vendors!$A$2:$A$500,0),2),"")</f>
        <v/>
      </c>
      <c r="H107" s="74">
        <f>SUMIF('Cash Outflows'!E:E,'AP and Accrual Journal'!D115,'Cash Outflows'!F:F)</f>
        <v>0</v>
      </c>
      <c r="I107" s="73">
        <f t="shared" si="4"/>
        <v>0</v>
      </c>
      <c r="J107" s="13">
        <f t="shared" si="5"/>
        <v>0</v>
      </c>
      <c r="K107" t="b">
        <f ca="1">IF(TODAY()-E107&gt;'Data Inputs'!$B$47,TRUE,FALSE)</f>
        <v>1</v>
      </c>
    </row>
    <row r="108" spans="1:11" x14ac:dyDescent="0.25">
      <c r="A108" s="109">
        <f t="shared" si="3"/>
        <v>6</v>
      </c>
      <c r="B108" s="129"/>
      <c r="C108" s="129"/>
      <c r="D108" s="129"/>
      <c r="E108" s="56"/>
      <c r="F108" s="72"/>
      <c r="G108" s="124" t="str">
        <f>IFERROR(INDEX(Vendors!$A$2:$B$500,MATCH(C108,Vendors!$A$2:$A$500,0),2),"")</f>
        <v/>
      </c>
      <c r="H108" s="74">
        <f>SUMIF('Cash Outflows'!E:E,'AP and Accrual Journal'!D116,'Cash Outflows'!F:F)</f>
        <v>0</v>
      </c>
      <c r="I108" s="73">
        <f t="shared" si="4"/>
        <v>0</v>
      </c>
      <c r="J108" s="13">
        <f t="shared" si="5"/>
        <v>0</v>
      </c>
      <c r="K108" t="b">
        <f ca="1">IF(TODAY()-E108&gt;'Data Inputs'!$B$47,TRUE,FALSE)</f>
        <v>1</v>
      </c>
    </row>
    <row r="109" spans="1:11" x14ac:dyDescent="0.25">
      <c r="A109" s="109">
        <f t="shared" si="3"/>
        <v>6</v>
      </c>
      <c r="B109" s="129"/>
      <c r="C109" s="129"/>
      <c r="D109" s="129"/>
      <c r="E109" s="56"/>
      <c r="F109" s="72"/>
      <c r="G109" s="124" t="str">
        <f>IFERROR(INDEX(Vendors!$A$2:$B$500,MATCH(C109,Vendors!$A$2:$A$500,0),2),"")</f>
        <v/>
      </c>
      <c r="H109" s="74">
        <f>SUMIF('Cash Outflows'!E:E,'AP and Accrual Journal'!D117,'Cash Outflows'!F:F)</f>
        <v>0</v>
      </c>
      <c r="I109" s="73">
        <f t="shared" si="4"/>
        <v>0</v>
      </c>
      <c r="J109" s="13">
        <f t="shared" si="5"/>
        <v>0</v>
      </c>
      <c r="K109" t="b">
        <f ca="1">IF(TODAY()-E109&gt;'Data Inputs'!$B$47,TRUE,FALSE)</f>
        <v>1</v>
      </c>
    </row>
    <row r="110" spans="1:11" x14ac:dyDescent="0.25">
      <c r="A110" s="109">
        <f t="shared" si="3"/>
        <v>6</v>
      </c>
      <c r="B110" s="129"/>
      <c r="C110" s="129"/>
      <c r="D110" s="129"/>
      <c r="E110" s="56"/>
      <c r="F110" s="72"/>
      <c r="G110" s="124" t="str">
        <f>IFERROR(INDEX(Vendors!$A$2:$B$500,MATCH(C110,Vendors!$A$2:$A$500,0),2),"")</f>
        <v/>
      </c>
      <c r="H110" s="74">
        <f>SUMIF('Cash Outflows'!E:E,'AP and Accrual Journal'!D118,'Cash Outflows'!F:F)</f>
        <v>0</v>
      </c>
      <c r="I110" s="73">
        <f t="shared" si="4"/>
        <v>0</v>
      </c>
      <c r="J110" s="13">
        <f t="shared" si="5"/>
        <v>0</v>
      </c>
      <c r="K110" t="b">
        <f ca="1">IF(TODAY()-E110&gt;'Data Inputs'!$B$47,TRUE,FALSE)</f>
        <v>1</v>
      </c>
    </row>
    <row r="111" spans="1:11" x14ac:dyDescent="0.25">
      <c r="A111" s="109">
        <f t="shared" si="3"/>
        <v>6</v>
      </c>
      <c r="B111" s="129"/>
      <c r="C111" s="129"/>
      <c r="D111" s="129"/>
      <c r="E111" s="56"/>
      <c r="F111" s="72"/>
      <c r="G111" s="124" t="str">
        <f>IFERROR(INDEX(Vendors!$A$2:$B$500,MATCH(C111,Vendors!$A$2:$A$500,0),2),"")</f>
        <v/>
      </c>
      <c r="H111" s="74">
        <f>SUMIF('Cash Outflows'!E:E,'AP and Accrual Journal'!D119,'Cash Outflows'!F:F)</f>
        <v>0</v>
      </c>
      <c r="I111" s="73">
        <f t="shared" si="4"/>
        <v>0</v>
      </c>
      <c r="J111" s="13">
        <f t="shared" si="5"/>
        <v>0</v>
      </c>
      <c r="K111" t="b">
        <f ca="1">IF(TODAY()-E111&gt;'Data Inputs'!$B$47,TRUE,FALSE)</f>
        <v>1</v>
      </c>
    </row>
    <row r="112" spans="1:11" x14ac:dyDescent="0.25">
      <c r="A112" s="109">
        <f t="shared" si="3"/>
        <v>6</v>
      </c>
      <c r="B112" s="129"/>
      <c r="C112" s="129"/>
      <c r="D112" s="129"/>
      <c r="E112" s="56"/>
      <c r="F112" s="72"/>
      <c r="G112" s="124" t="str">
        <f>IFERROR(INDEX(Vendors!$A$2:$B$500,MATCH(C112,Vendors!$A$2:$A$500,0),2),"")</f>
        <v/>
      </c>
      <c r="H112" s="74">
        <f>SUMIF('Cash Outflows'!E:E,'AP and Accrual Journal'!D120,'Cash Outflows'!F:F)</f>
        <v>0</v>
      </c>
      <c r="I112" s="73">
        <f t="shared" si="4"/>
        <v>0</v>
      </c>
      <c r="J112" s="13">
        <f t="shared" si="5"/>
        <v>0</v>
      </c>
      <c r="K112" t="b">
        <f ca="1">IF(TODAY()-E112&gt;'Data Inputs'!$B$47,TRUE,FALSE)</f>
        <v>1</v>
      </c>
    </row>
    <row r="113" spans="1:11" x14ac:dyDescent="0.25">
      <c r="A113" s="109">
        <f t="shared" si="3"/>
        <v>6</v>
      </c>
      <c r="B113" s="129"/>
      <c r="C113" s="129"/>
      <c r="D113" s="129"/>
      <c r="E113" s="56"/>
      <c r="F113" s="72"/>
      <c r="G113" s="124" t="str">
        <f>IFERROR(INDEX(Vendors!$A$2:$B$500,MATCH(C113,Vendors!$A$2:$A$500,0),2),"")</f>
        <v/>
      </c>
      <c r="H113" s="74">
        <f>SUMIF('Cash Outflows'!E:E,'AP and Accrual Journal'!D121,'Cash Outflows'!F:F)</f>
        <v>0</v>
      </c>
      <c r="I113" s="73">
        <f t="shared" si="4"/>
        <v>0</v>
      </c>
      <c r="J113" s="13">
        <f t="shared" si="5"/>
        <v>0</v>
      </c>
      <c r="K113" t="b">
        <f ca="1">IF(TODAY()-E113&gt;'Data Inputs'!$B$47,TRUE,FALSE)</f>
        <v>1</v>
      </c>
    </row>
    <row r="114" spans="1:11" x14ac:dyDescent="0.25">
      <c r="A114" s="109">
        <f t="shared" si="3"/>
        <v>6</v>
      </c>
      <c r="B114" s="129"/>
      <c r="C114" s="129"/>
      <c r="D114" s="129"/>
      <c r="E114" s="56"/>
      <c r="F114" s="72"/>
      <c r="G114" s="124" t="str">
        <f>IFERROR(INDEX(Vendors!$A$2:$B$500,MATCH(C114,Vendors!$A$2:$A$500,0),2),"")</f>
        <v/>
      </c>
      <c r="H114" s="74">
        <f>SUMIF('Cash Outflows'!E:E,'AP and Accrual Journal'!D122,'Cash Outflows'!F:F)</f>
        <v>0</v>
      </c>
      <c r="I114" s="73">
        <f t="shared" si="4"/>
        <v>0</v>
      </c>
      <c r="J114" s="13">
        <f t="shared" si="5"/>
        <v>0</v>
      </c>
      <c r="K114" t="b">
        <f ca="1">IF(TODAY()-E114&gt;'Data Inputs'!$B$47,TRUE,FALSE)</f>
        <v>1</v>
      </c>
    </row>
    <row r="115" spans="1:11" x14ac:dyDescent="0.25">
      <c r="A115" s="109">
        <f t="shared" si="3"/>
        <v>6</v>
      </c>
      <c r="B115" s="129"/>
      <c r="C115" s="129"/>
      <c r="D115" s="129"/>
      <c r="E115" s="56"/>
      <c r="F115" s="72"/>
      <c r="G115" s="124" t="str">
        <f>IFERROR(INDEX(Vendors!$A$2:$B$500,MATCH(C115,Vendors!$A$2:$A$500,0),2),"")</f>
        <v/>
      </c>
      <c r="H115" s="74">
        <f>SUMIF('Cash Outflows'!E:E,'AP and Accrual Journal'!D123,'Cash Outflows'!F:F)</f>
        <v>0</v>
      </c>
      <c r="I115" s="73">
        <f t="shared" si="4"/>
        <v>0</v>
      </c>
      <c r="J115" s="13">
        <f t="shared" si="5"/>
        <v>0</v>
      </c>
      <c r="K115" t="b">
        <f ca="1">IF(TODAY()-E115&gt;'Data Inputs'!$B$47,TRUE,FALSE)</f>
        <v>1</v>
      </c>
    </row>
    <row r="116" spans="1:11" x14ac:dyDescent="0.25">
      <c r="A116" s="109">
        <f t="shared" si="3"/>
        <v>6</v>
      </c>
      <c r="B116" s="129"/>
      <c r="C116" s="129"/>
      <c r="D116" s="129"/>
      <c r="E116" s="56"/>
      <c r="F116" s="72"/>
      <c r="G116" s="124" t="str">
        <f>IFERROR(INDEX(Vendors!$A$2:$B$500,MATCH(C116,Vendors!$A$2:$A$500,0),2),"")</f>
        <v/>
      </c>
      <c r="H116" s="74">
        <f>SUMIF('Cash Outflows'!E:E,'AP and Accrual Journal'!D124,'Cash Outflows'!F:F)</f>
        <v>0</v>
      </c>
      <c r="I116" s="73">
        <f t="shared" si="4"/>
        <v>0</v>
      </c>
      <c r="J116" s="13">
        <f t="shared" si="5"/>
        <v>0</v>
      </c>
      <c r="K116" t="b">
        <f ca="1">IF(TODAY()-E116&gt;'Data Inputs'!$B$47,TRUE,FALSE)</f>
        <v>1</v>
      </c>
    </row>
    <row r="117" spans="1:11" x14ac:dyDescent="0.25">
      <c r="A117" s="109">
        <f t="shared" si="3"/>
        <v>6</v>
      </c>
      <c r="B117" s="129"/>
      <c r="C117" s="129"/>
      <c r="D117" s="129"/>
      <c r="E117" s="56"/>
      <c r="F117" s="72"/>
      <c r="G117" s="124" t="str">
        <f>IFERROR(INDEX(Vendors!$A$2:$B$500,MATCH(C117,Vendors!$A$2:$A$500,0),2),"")</f>
        <v/>
      </c>
      <c r="H117" s="74">
        <f>SUMIF('Cash Outflows'!E:E,'AP and Accrual Journal'!D125,'Cash Outflows'!F:F)</f>
        <v>0</v>
      </c>
      <c r="I117" s="73">
        <f t="shared" si="4"/>
        <v>0</v>
      </c>
      <c r="J117" s="13">
        <f t="shared" si="5"/>
        <v>0</v>
      </c>
      <c r="K117" t="b">
        <f ca="1">IF(TODAY()-E117&gt;'Data Inputs'!$B$47,TRUE,FALSE)</f>
        <v>1</v>
      </c>
    </row>
    <row r="118" spans="1:11" x14ac:dyDescent="0.25">
      <c r="A118" s="109">
        <f t="shared" si="3"/>
        <v>6</v>
      </c>
      <c r="B118" s="129"/>
      <c r="C118" s="129"/>
      <c r="D118" s="129"/>
      <c r="E118" s="56"/>
      <c r="F118" s="72"/>
      <c r="G118" s="124" t="str">
        <f>IFERROR(INDEX(Vendors!$A$2:$B$500,MATCH(C118,Vendors!$A$2:$A$500,0),2),"")</f>
        <v/>
      </c>
      <c r="H118" s="74">
        <f>SUMIF('Cash Outflows'!E:E,'AP and Accrual Journal'!D126,'Cash Outflows'!F:F)</f>
        <v>0</v>
      </c>
      <c r="I118" s="73">
        <f t="shared" si="4"/>
        <v>0</v>
      </c>
      <c r="J118" s="13">
        <f t="shared" si="5"/>
        <v>0</v>
      </c>
      <c r="K118" t="b">
        <f ca="1">IF(TODAY()-E118&gt;'Data Inputs'!$B$47,TRUE,FALSE)</f>
        <v>1</v>
      </c>
    </row>
    <row r="119" spans="1:11" x14ac:dyDescent="0.25">
      <c r="A119" s="109">
        <f t="shared" si="3"/>
        <v>6</v>
      </c>
      <c r="B119" s="129"/>
      <c r="C119" s="129"/>
      <c r="D119" s="129"/>
      <c r="E119" s="56"/>
      <c r="F119" s="72"/>
      <c r="G119" s="124" t="str">
        <f>IFERROR(INDEX(Vendors!$A$2:$B$500,MATCH(C119,Vendors!$A$2:$A$500,0),2),"")</f>
        <v/>
      </c>
      <c r="H119" s="74">
        <f>SUMIF('Cash Outflows'!E:E,'AP and Accrual Journal'!D127,'Cash Outflows'!F:F)</f>
        <v>0</v>
      </c>
      <c r="I119" s="73">
        <f t="shared" si="4"/>
        <v>0</v>
      </c>
      <c r="J119" s="13">
        <f t="shared" si="5"/>
        <v>0</v>
      </c>
      <c r="K119" t="b">
        <f ca="1">IF(TODAY()-E119&gt;'Data Inputs'!$B$47,TRUE,FALSE)</f>
        <v>1</v>
      </c>
    </row>
    <row r="120" spans="1:11" x14ac:dyDescent="0.25">
      <c r="A120" s="109">
        <f t="shared" si="3"/>
        <v>6</v>
      </c>
      <c r="B120" s="129"/>
      <c r="C120" s="129"/>
      <c r="D120" s="129"/>
      <c r="E120" s="56"/>
      <c r="F120" s="72"/>
      <c r="G120" s="124" t="str">
        <f>IFERROR(INDEX(Vendors!$A$2:$B$500,MATCH(C120,Vendors!$A$2:$A$500,0),2),"")</f>
        <v/>
      </c>
      <c r="H120" s="74">
        <f>SUMIF('Cash Outflows'!E:E,'AP and Accrual Journal'!D128,'Cash Outflows'!F:F)</f>
        <v>0</v>
      </c>
      <c r="I120" s="73">
        <f t="shared" si="4"/>
        <v>0</v>
      </c>
      <c r="J120" s="13">
        <f t="shared" si="5"/>
        <v>0</v>
      </c>
      <c r="K120" t="b">
        <f ca="1">IF(TODAY()-E120&gt;'Data Inputs'!$B$47,TRUE,FALSE)</f>
        <v>1</v>
      </c>
    </row>
    <row r="121" spans="1:11" x14ac:dyDescent="0.25">
      <c r="A121" s="109">
        <f t="shared" si="3"/>
        <v>6</v>
      </c>
      <c r="B121" s="129"/>
      <c r="C121" s="129"/>
      <c r="D121" s="129"/>
      <c r="E121" s="56"/>
      <c r="F121" s="72"/>
      <c r="G121" s="124" t="str">
        <f>IFERROR(INDEX(Vendors!$A$2:$B$500,MATCH(C121,Vendors!$A$2:$A$500,0),2),"")</f>
        <v/>
      </c>
      <c r="H121" s="74">
        <f>SUMIF('Cash Outflows'!E:E,'AP and Accrual Journal'!D129,'Cash Outflows'!F:F)</f>
        <v>0</v>
      </c>
      <c r="I121" s="73">
        <f t="shared" si="4"/>
        <v>0</v>
      </c>
      <c r="J121" s="13">
        <f t="shared" si="5"/>
        <v>0</v>
      </c>
      <c r="K121" t="b">
        <f ca="1">IF(TODAY()-E121&gt;'Data Inputs'!$B$47,TRUE,FALSE)</f>
        <v>1</v>
      </c>
    </row>
    <row r="122" spans="1:11" x14ac:dyDescent="0.25">
      <c r="A122" s="109">
        <f t="shared" si="3"/>
        <v>6</v>
      </c>
      <c r="B122" s="129"/>
      <c r="C122" s="129"/>
      <c r="D122" s="129"/>
      <c r="E122" s="56"/>
      <c r="F122" s="72"/>
      <c r="G122" s="124" t="str">
        <f>IFERROR(INDEX(Vendors!$A$2:$B$500,MATCH(C122,Vendors!$A$2:$A$500,0),2),"")</f>
        <v/>
      </c>
      <c r="H122" s="74">
        <f>SUMIF('Cash Outflows'!E:E,'AP and Accrual Journal'!D130,'Cash Outflows'!F:F)</f>
        <v>0</v>
      </c>
      <c r="I122" s="73">
        <f t="shared" si="4"/>
        <v>0</v>
      </c>
      <c r="J122" s="13">
        <f t="shared" si="5"/>
        <v>0</v>
      </c>
      <c r="K122" t="b">
        <f ca="1">IF(TODAY()-E122&gt;'Data Inputs'!$B$47,TRUE,FALSE)</f>
        <v>1</v>
      </c>
    </row>
    <row r="123" spans="1:11" x14ac:dyDescent="0.25">
      <c r="A123" s="109">
        <f t="shared" si="3"/>
        <v>6</v>
      </c>
      <c r="B123" s="129"/>
      <c r="C123" s="129"/>
      <c r="D123" s="129"/>
      <c r="E123" s="56"/>
      <c r="F123" s="72"/>
      <c r="G123" s="124" t="str">
        <f>IFERROR(INDEX(Vendors!$A$2:$B$500,MATCH(C123,Vendors!$A$2:$A$500,0),2),"")</f>
        <v/>
      </c>
      <c r="H123" s="74">
        <f>SUMIF('Cash Outflows'!E:E,'AP and Accrual Journal'!D131,'Cash Outflows'!F:F)</f>
        <v>0</v>
      </c>
      <c r="I123" s="73">
        <f t="shared" si="4"/>
        <v>0</v>
      </c>
      <c r="J123" s="13">
        <f t="shared" si="5"/>
        <v>0</v>
      </c>
      <c r="K123" t="b">
        <f ca="1">IF(TODAY()-E123&gt;'Data Inputs'!$B$47,TRUE,FALSE)</f>
        <v>1</v>
      </c>
    </row>
    <row r="124" spans="1:11" x14ac:dyDescent="0.25">
      <c r="A124" s="109">
        <f t="shared" si="3"/>
        <v>6</v>
      </c>
      <c r="B124" s="129"/>
      <c r="C124" s="129"/>
      <c r="D124" s="129"/>
      <c r="E124" s="56"/>
      <c r="F124" s="72"/>
      <c r="G124" s="124" t="str">
        <f>IFERROR(INDEX(Vendors!$A$2:$B$500,MATCH(C124,Vendors!$A$2:$A$500,0),2),"")</f>
        <v/>
      </c>
      <c r="H124" s="74">
        <f>SUMIF('Cash Outflows'!E:E,'AP and Accrual Journal'!D132,'Cash Outflows'!F:F)</f>
        <v>0</v>
      </c>
      <c r="I124" s="73">
        <f t="shared" si="4"/>
        <v>0</v>
      </c>
      <c r="J124" s="13">
        <f t="shared" si="5"/>
        <v>0</v>
      </c>
      <c r="K124" t="b">
        <f ca="1">IF(TODAY()-E124&gt;'Data Inputs'!$B$47,TRUE,FALSE)</f>
        <v>1</v>
      </c>
    </row>
    <row r="125" spans="1:11" x14ac:dyDescent="0.25">
      <c r="A125" s="109">
        <f t="shared" si="3"/>
        <v>6</v>
      </c>
      <c r="B125" s="129"/>
      <c r="C125" s="129"/>
      <c r="D125" s="129"/>
      <c r="E125" s="56"/>
      <c r="F125" s="72"/>
      <c r="G125" s="124" t="str">
        <f>IFERROR(INDEX(Vendors!$A$2:$B$500,MATCH(C125,Vendors!$A$2:$A$500,0),2),"")</f>
        <v/>
      </c>
      <c r="H125" s="74">
        <f>SUMIF('Cash Outflows'!E:E,'AP and Accrual Journal'!D133,'Cash Outflows'!F:F)</f>
        <v>0</v>
      </c>
      <c r="I125" s="73">
        <f t="shared" si="4"/>
        <v>0</v>
      </c>
      <c r="J125" s="13">
        <f t="shared" si="5"/>
        <v>0</v>
      </c>
      <c r="K125" t="b">
        <f ca="1">IF(TODAY()-E125&gt;'Data Inputs'!$B$47,TRUE,FALSE)</f>
        <v>1</v>
      </c>
    </row>
    <row r="126" spans="1:11" x14ac:dyDescent="0.25">
      <c r="A126" s="109">
        <f t="shared" si="3"/>
        <v>6</v>
      </c>
      <c r="B126" s="129"/>
      <c r="C126" s="129"/>
      <c r="D126" s="129"/>
      <c r="E126" s="56"/>
      <c r="F126" s="72"/>
      <c r="G126" s="124" t="str">
        <f>IFERROR(INDEX(Vendors!$A$2:$B$500,MATCH(C126,Vendors!$A$2:$A$500,0),2),"")</f>
        <v/>
      </c>
      <c r="H126" s="74">
        <f>SUMIF('Cash Outflows'!E:E,'AP and Accrual Journal'!D134,'Cash Outflows'!F:F)</f>
        <v>0</v>
      </c>
      <c r="I126" s="73">
        <f t="shared" si="4"/>
        <v>0</v>
      </c>
      <c r="J126" s="13">
        <f t="shared" si="5"/>
        <v>0</v>
      </c>
      <c r="K126" t="b">
        <f ca="1">IF(TODAY()-E126&gt;'Data Inputs'!$B$47,TRUE,FALSE)</f>
        <v>1</v>
      </c>
    </row>
    <row r="127" spans="1:11" x14ac:dyDescent="0.25">
      <c r="A127" s="109">
        <f t="shared" si="3"/>
        <v>6</v>
      </c>
      <c r="B127" s="129"/>
      <c r="C127" s="129"/>
      <c r="D127" s="129"/>
      <c r="E127" s="56"/>
      <c r="F127" s="72"/>
      <c r="G127" s="124" t="str">
        <f>IFERROR(INDEX(Vendors!$A$2:$B$500,MATCH(C127,Vendors!$A$2:$A$500,0),2),"")</f>
        <v/>
      </c>
      <c r="H127" s="74">
        <f>SUMIF('Cash Outflows'!E:E,'AP and Accrual Journal'!D135,'Cash Outflows'!F:F)</f>
        <v>0</v>
      </c>
      <c r="I127" s="73">
        <f t="shared" si="4"/>
        <v>0</v>
      </c>
      <c r="J127" s="13">
        <f t="shared" si="5"/>
        <v>0</v>
      </c>
      <c r="K127" t="b">
        <f ca="1">IF(TODAY()-E127&gt;'Data Inputs'!$B$47,TRUE,FALSE)</f>
        <v>1</v>
      </c>
    </row>
    <row r="128" spans="1:11" x14ac:dyDescent="0.25">
      <c r="A128" s="109">
        <f t="shared" si="3"/>
        <v>6</v>
      </c>
      <c r="B128" s="129"/>
      <c r="C128" s="129"/>
      <c r="D128" s="129"/>
      <c r="E128" s="56"/>
      <c r="F128" s="72"/>
      <c r="G128" s="124" t="str">
        <f>IFERROR(INDEX(Vendors!$A$2:$B$500,MATCH(C128,Vendors!$A$2:$A$500,0),2),"")</f>
        <v/>
      </c>
      <c r="H128" s="74">
        <f>SUMIF('Cash Outflows'!E:E,'AP and Accrual Journal'!D136,'Cash Outflows'!F:F)</f>
        <v>0</v>
      </c>
      <c r="I128" s="73">
        <f t="shared" si="4"/>
        <v>0</v>
      </c>
      <c r="J128" s="13">
        <f t="shared" si="5"/>
        <v>0</v>
      </c>
      <c r="K128" t="b">
        <f ca="1">IF(TODAY()-E128&gt;'Data Inputs'!$B$47,TRUE,FALSE)</f>
        <v>1</v>
      </c>
    </row>
    <row r="129" spans="1:11" x14ac:dyDescent="0.25">
      <c r="A129" s="109">
        <f t="shared" si="3"/>
        <v>6</v>
      </c>
      <c r="B129" s="129"/>
      <c r="C129" s="129"/>
      <c r="D129" s="129"/>
      <c r="E129" s="56"/>
      <c r="F129" s="72"/>
      <c r="G129" s="124" t="str">
        <f>IFERROR(INDEX(Vendors!$A$2:$B$500,MATCH(C129,Vendors!$A$2:$A$500,0),2),"")</f>
        <v/>
      </c>
      <c r="H129" s="74">
        <f>SUMIF('Cash Outflows'!E:E,'AP and Accrual Journal'!D137,'Cash Outflows'!F:F)</f>
        <v>0</v>
      </c>
      <c r="I129" s="73">
        <f t="shared" si="4"/>
        <v>0</v>
      </c>
      <c r="J129" s="13">
        <f t="shared" si="5"/>
        <v>0</v>
      </c>
      <c r="K129" t="b">
        <f ca="1">IF(TODAY()-E129&gt;'Data Inputs'!$B$47,TRUE,FALSE)</f>
        <v>1</v>
      </c>
    </row>
    <row r="130" spans="1:11" x14ac:dyDescent="0.25">
      <c r="A130" s="109">
        <f t="shared" si="3"/>
        <v>6</v>
      </c>
      <c r="B130" s="129"/>
      <c r="C130" s="129"/>
      <c r="D130" s="129"/>
      <c r="E130" s="56"/>
      <c r="F130" s="72"/>
      <c r="G130" s="124" t="str">
        <f>IFERROR(INDEX(Vendors!$A$2:$B$500,MATCH(C130,Vendors!$A$2:$A$500,0),2),"")</f>
        <v/>
      </c>
      <c r="H130" s="74">
        <f>SUMIF('Cash Outflows'!E:E,'AP and Accrual Journal'!D138,'Cash Outflows'!F:F)</f>
        <v>0</v>
      </c>
      <c r="I130" s="73">
        <f t="shared" si="4"/>
        <v>0</v>
      </c>
      <c r="J130" s="13">
        <f t="shared" si="5"/>
        <v>0</v>
      </c>
      <c r="K130" t="b">
        <f ca="1">IF(TODAY()-E130&gt;'Data Inputs'!$B$47,TRUE,FALSE)</f>
        <v>1</v>
      </c>
    </row>
    <row r="131" spans="1:11" x14ac:dyDescent="0.25">
      <c r="A131" s="109">
        <f t="shared" ref="A131:A194" si="6">E131+(6-J131)</f>
        <v>6</v>
      </c>
      <c r="B131" s="129"/>
      <c r="C131" s="129"/>
      <c r="D131" s="129"/>
      <c r="E131" s="56"/>
      <c r="F131" s="72"/>
      <c r="G131" s="124" t="str">
        <f>IFERROR(INDEX(Vendors!$A$2:$B$500,MATCH(C131,Vendors!$A$2:$A$500,0),2),"")</f>
        <v/>
      </c>
      <c r="H131" s="74">
        <f>SUMIF('Cash Outflows'!E:E,'AP and Accrual Journal'!D139,'Cash Outflows'!F:F)</f>
        <v>0</v>
      </c>
      <c r="I131" s="73">
        <f t="shared" ref="I131:I194" si="7">F131-H131</f>
        <v>0</v>
      </c>
      <c r="J131" s="13">
        <f t="shared" ref="J131:J194" si="8">IF(WEEKDAY(E131)=7,0,WEEKDAY(E131))</f>
        <v>0</v>
      </c>
      <c r="K131" t="b">
        <f ca="1">IF(TODAY()-E131&gt;'Data Inputs'!$B$47,TRUE,FALSE)</f>
        <v>1</v>
      </c>
    </row>
    <row r="132" spans="1:11" x14ac:dyDescent="0.25">
      <c r="A132" s="109">
        <f t="shared" si="6"/>
        <v>6</v>
      </c>
      <c r="B132" s="129"/>
      <c r="C132" s="129"/>
      <c r="D132" s="129"/>
      <c r="E132" s="56"/>
      <c r="F132" s="72"/>
      <c r="G132" s="124" t="str">
        <f>IFERROR(INDEX(Vendors!$A$2:$B$500,MATCH(C132,Vendors!$A$2:$A$500,0),2),"")</f>
        <v/>
      </c>
      <c r="H132" s="74">
        <f>SUMIF('Cash Outflows'!E:E,'AP and Accrual Journal'!D140,'Cash Outflows'!F:F)</f>
        <v>0</v>
      </c>
      <c r="I132" s="73">
        <f t="shared" si="7"/>
        <v>0</v>
      </c>
      <c r="J132" s="13">
        <f t="shared" si="8"/>
        <v>0</v>
      </c>
      <c r="K132" t="b">
        <f ca="1">IF(TODAY()-E132&gt;'Data Inputs'!$B$47,TRUE,FALSE)</f>
        <v>1</v>
      </c>
    </row>
    <row r="133" spans="1:11" x14ac:dyDescent="0.25">
      <c r="A133" s="109">
        <f t="shared" si="6"/>
        <v>6</v>
      </c>
      <c r="B133" s="129"/>
      <c r="C133" s="129"/>
      <c r="D133" s="129"/>
      <c r="E133" s="56"/>
      <c r="F133" s="72"/>
      <c r="G133" s="124" t="str">
        <f>IFERROR(INDEX(Vendors!$A$2:$B$500,MATCH(C133,Vendors!$A$2:$A$500,0),2),"")</f>
        <v/>
      </c>
      <c r="H133" s="74">
        <f>SUMIF('Cash Outflows'!E:E,'AP and Accrual Journal'!D141,'Cash Outflows'!F:F)</f>
        <v>0</v>
      </c>
      <c r="I133" s="73">
        <f t="shared" si="7"/>
        <v>0</v>
      </c>
      <c r="J133" s="13">
        <f t="shared" si="8"/>
        <v>0</v>
      </c>
      <c r="K133" t="b">
        <f ca="1">IF(TODAY()-E133&gt;'Data Inputs'!$B$47,TRUE,FALSE)</f>
        <v>1</v>
      </c>
    </row>
    <row r="134" spans="1:11" x14ac:dyDescent="0.25">
      <c r="A134" s="109">
        <f t="shared" si="6"/>
        <v>6</v>
      </c>
      <c r="B134" s="129"/>
      <c r="C134" s="129"/>
      <c r="D134" s="129"/>
      <c r="E134" s="56"/>
      <c r="F134" s="72"/>
      <c r="G134" s="124" t="str">
        <f>IFERROR(INDEX(Vendors!$A$2:$B$500,MATCH(C134,Vendors!$A$2:$A$500,0),2),"")</f>
        <v/>
      </c>
      <c r="H134" s="74">
        <f>SUMIF('Cash Outflows'!E:E,'AP and Accrual Journal'!D142,'Cash Outflows'!F:F)</f>
        <v>0</v>
      </c>
      <c r="I134" s="73">
        <f t="shared" si="7"/>
        <v>0</v>
      </c>
      <c r="J134" s="13">
        <f t="shared" si="8"/>
        <v>0</v>
      </c>
      <c r="K134" t="b">
        <f ca="1">IF(TODAY()-E134&gt;'Data Inputs'!$B$47,TRUE,FALSE)</f>
        <v>1</v>
      </c>
    </row>
    <row r="135" spans="1:11" x14ac:dyDescent="0.25">
      <c r="A135" s="109">
        <f t="shared" si="6"/>
        <v>6</v>
      </c>
      <c r="B135" s="129"/>
      <c r="C135" s="129"/>
      <c r="D135" s="129"/>
      <c r="E135" s="56"/>
      <c r="F135" s="72"/>
      <c r="G135" s="124" t="str">
        <f>IFERROR(INDEX(Vendors!$A$2:$B$500,MATCH(C135,Vendors!$A$2:$A$500,0),2),"")</f>
        <v/>
      </c>
      <c r="H135" s="74">
        <f>SUMIF('Cash Outflows'!E:E,'AP and Accrual Journal'!D143,'Cash Outflows'!F:F)</f>
        <v>0</v>
      </c>
      <c r="I135" s="73">
        <f t="shared" si="7"/>
        <v>0</v>
      </c>
      <c r="J135" s="13">
        <f t="shared" si="8"/>
        <v>0</v>
      </c>
      <c r="K135" t="b">
        <f ca="1">IF(TODAY()-E135&gt;'Data Inputs'!$B$47,TRUE,FALSE)</f>
        <v>1</v>
      </c>
    </row>
    <row r="136" spans="1:11" x14ac:dyDescent="0.25">
      <c r="A136" s="109">
        <f t="shared" si="6"/>
        <v>6</v>
      </c>
      <c r="B136" s="129"/>
      <c r="C136" s="129"/>
      <c r="D136" s="129"/>
      <c r="E136" s="56"/>
      <c r="F136" s="72"/>
      <c r="G136" s="124" t="str">
        <f>IFERROR(INDEX(Vendors!$A$2:$B$500,MATCH(C136,Vendors!$A$2:$A$500,0),2),"")</f>
        <v/>
      </c>
      <c r="H136" s="74">
        <f>SUMIF('Cash Outflows'!E:E,'AP and Accrual Journal'!D144,'Cash Outflows'!F:F)</f>
        <v>0</v>
      </c>
      <c r="I136" s="73">
        <f t="shared" si="7"/>
        <v>0</v>
      </c>
      <c r="J136" s="13">
        <f t="shared" si="8"/>
        <v>0</v>
      </c>
      <c r="K136" t="b">
        <f ca="1">IF(TODAY()-E136&gt;'Data Inputs'!$B$47,TRUE,FALSE)</f>
        <v>1</v>
      </c>
    </row>
    <row r="137" spans="1:11" x14ac:dyDescent="0.25">
      <c r="A137" s="109">
        <f t="shared" si="6"/>
        <v>6</v>
      </c>
      <c r="B137" s="129"/>
      <c r="C137" s="129"/>
      <c r="D137" s="129"/>
      <c r="E137" s="56"/>
      <c r="F137" s="72"/>
      <c r="G137" s="124" t="str">
        <f>IFERROR(INDEX(Vendors!$A$2:$B$500,MATCH(C137,Vendors!$A$2:$A$500,0),2),"")</f>
        <v/>
      </c>
      <c r="H137" s="74">
        <f>SUMIF('Cash Outflows'!E:E,'AP and Accrual Journal'!D145,'Cash Outflows'!F:F)</f>
        <v>0</v>
      </c>
      <c r="I137" s="73">
        <f t="shared" si="7"/>
        <v>0</v>
      </c>
      <c r="J137" s="13">
        <f t="shared" si="8"/>
        <v>0</v>
      </c>
      <c r="K137" t="b">
        <f ca="1">IF(TODAY()-E137&gt;'Data Inputs'!$B$47,TRUE,FALSE)</f>
        <v>1</v>
      </c>
    </row>
    <row r="138" spans="1:11" x14ac:dyDescent="0.25">
      <c r="A138" s="109">
        <f t="shared" si="6"/>
        <v>6</v>
      </c>
      <c r="B138" s="129"/>
      <c r="C138" s="129"/>
      <c r="D138" s="129"/>
      <c r="E138" s="56"/>
      <c r="F138" s="72"/>
      <c r="G138" s="124" t="str">
        <f>IFERROR(INDEX(Vendors!$A$2:$B$500,MATCH(C138,Vendors!$A$2:$A$500,0),2),"")</f>
        <v/>
      </c>
      <c r="H138" s="74">
        <f>SUMIF('Cash Outflows'!E:E,'AP and Accrual Journal'!D146,'Cash Outflows'!F:F)</f>
        <v>0</v>
      </c>
      <c r="I138" s="73">
        <f t="shared" si="7"/>
        <v>0</v>
      </c>
      <c r="J138" s="13">
        <f t="shared" si="8"/>
        <v>0</v>
      </c>
      <c r="K138" t="b">
        <f ca="1">IF(TODAY()-E138&gt;'Data Inputs'!$B$47,TRUE,FALSE)</f>
        <v>1</v>
      </c>
    </row>
    <row r="139" spans="1:11" x14ac:dyDescent="0.25">
      <c r="A139" s="109">
        <f t="shared" si="6"/>
        <v>6</v>
      </c>
      <c r="B139" s="129"/>
      <c r="C139" s="129"/>
      <c r="D139" s="129"/>
      <c r="E139" s="56"/>
      <c r="F139" s="72"/>
      <c r="G139" s="124" t="str">
        <f>IFERROR(INDEX(Vendors!$A$2:$B$500,MATCH(C139,Vendors!$A$2:$A$500,0),2),"")</f>
        <v/>
      </c>
      <c r="H139" s="74">
        <f>SUMIF('Cash Outflows'!E:E,'AP and Accrual Journal'!D147,'Cash Outflows'!F:F)</f>
        <v>0</v>
      </c>
      <c r="I139" s="73">
        <f t="shared" si="7"/>
        <v>0</v>
      </c>
      <c r="J139" s="13">
        <f t="shared" si="8"/>
        <v>0</v>
      </c>
      <c r="K139" t="b">
        <f ca="1">IF(TODAY()-E139&gt;'Data Inputs'!$B$47,TRUE,FALSE)</f>
        <v>1</v>
      </c>
    </row>
    <row r="140" spans="1:11" x14ac:dyDescent="0.25">
      <c r="A140" s="109">
        <f t="shared" si="6"/>
        <v>6</v>
      </c>
      <c r="B140" s="129"/>
      <c r="C140" s="129"/>
      <c r="D140" s="129"/>
      <c r="E140" s="56"/>
      <c r="F140" s="72"/>
      <c r="G140" s="124" t="str">
        <f>IFERROR(INDEX(Vendors!$A$2:$B$500,MATCH(C140,Vendors!$A$2:$A$500,0),2),"")</f>
        <v/>
      </c>
      <c r="H140" s="74">
        <f>SUMIF('Cash Outflows'!E:E,'AP and Accrual Journal'!D148,'Cash Outflows'!F:F)</f>
        <v>0</v>
      </c>
      <c r="I140" s="73">
        <f t="shared" si="7"/>
        <v>0</v>
      </c>
      <c r="J140" s="13">
        <f t="shared" si="8"/>
        <v>0</v>
      </c>
      <c r="K140" t="b">
        <f ca="1">IF(TODAY()-E140&gt;'Data Inputs'!$B$47,TRUE,FALSE)</f>
        <v>1</v>
      </c>
    </row>
    <row r="141" spans="1:11" x14ac:dyDescent="0.25">
      <c r="A141" s="109">
        <f t="shared" si="6"/>
        <v>6</v>
      </c>
      <c r="B141" s="129"/>
      <c r="C141" s="129"/>
      <c r="D141" s="129"/>
      <c r="E141" s="56"/>
      <c r="F141" s="72"/>
      <c r="G141" s="124" t="str">
        <f>IFERROR(INDEX(Vendors!$A$2:$B$500,MATCH(C141,Vendors!$A$2:$A$500,0),2),"")</f>
        <v/>
      </c>
      <c r="H141" s="74">
        <f>SUMIF('Cash Outflows'!E:E,'AP and Accrual Journal'!D149,'Cash Outflows'!F:F)</f>
        <v>0</v>
      </c>
      <c r="I141" s="73">
        <f t="shared" si="7"/>
        <v>0</v>
      </c>
      <c r="J141" s="13">
        <f t="shared" si="8"/>
        <v>0</v>
      </c>
      <c r="K141" t="b">
        <f ca="1">IF(TODAY()-E141&gt;'Data Inputs'!$B$47,TRUE,FALSE)</f>
        <v>1</v>
      </c>
    </row>
    <row r="142" spans="1:11" x14ac:dyDescent="0.25">
      <c r="A142" s="109">
        <f t="shared" si="6"/>
        <v>6</v>
      </c>
      <c r="B142" s="129"/>
      <c r="C142" s="129"/>
      <c r="D142" s="129"/>
      <c r="E142" s="56"/>
      <c r="F142" s="72"/>
      <c r="G142" s="124" t="str">
        <f>IFERROR(INDEX(Vendors!$A$2:$B$500,MATCH(C142,Vendors!$A$2:$A$500,0),2),"")</f>
        <v/>
      </c>
      <c r="H142" s="74">
        <f>SUMIF('Cash Outflows'!E:E,'AP and Accrual Journal'!D150,'Cash Outflows'!F:F)</f>
        <v>0</v>
      </c>
      <c r="I142" s="73">
        <f t="shared" si="7"/>
        <v>0</v>
      </c>
      <c r="J142" s="13">
        <f t="shared" si="8"/>
        <v>0</v>
      </c>
      <c r="K142" t="b">
        <f ca="1">IF(TODAY()-E142&gt;'Data Inputs'!$B$47,TRUE,FALSE)</f>
        <v>1</v>
      </c>
    </row>
    <row r="143" spans="1:11" x14ac:dyDescent="0.25">
      <c r="A143" s="109">
        <f t="shared" si="6"/>
        <v>6</v>
      </c>
      <c r="B143" s="129"/>
      <c r="C143" s="129"/>
      <c r="D143" s="129"/>
      <c r="E143" s="56"/>
      <c r="F143" s="72"/>
      <c r="G143" s="124" t="str">
        <f>IFERROR(INDEX(Vendors!$A$2:$B$500,MATCH(C143,Vendors!$A$2:$A$500,0),2),"")</f>
        <v/>
      </c>
      <c r="H143" s="74">
        <f>SUMIF('Cash Outflows'!E:E,'AP and Accrual Journal'!D151,'Cash Outflows'!F:F)</f>
        <v>0</v>
      </c>
      <c r="I143" s="73">
        <f t="shared" si="7"/>
        <v>0</v>
      </c>
      <c r="J143" s="13">
        <f t="shared" si="8"/>
        <v>0</v>
      </c>
      <c r="K143" t="b">
        <f ca="1">IF(TODAY()-E143&gt;'Data Inputs'!$B$47,TRUE,FALSE)</f>
        <v>1</v>
      </c>
    </row>
    <row r="144" spans="1:11" x14ac:dyDescent="0.25">
      <c r="A144" s="109">
        <f t="shared" si="6"/>
        <v>6</v>
      </c>
      <c r="B144" s="129"/>
      <c r="C144" s="129"/>
      <c r="D144" s="129"/>
      <c r="E144" s="56"/>
      <c r="F144" s="72"/>
      <c r="G144" s="124" t="str">
        <f>IFERROR(INDEX(Vendors!$A$2:$B$500,MATCH(C144,Vendors!$A$2:$A$500,0),2),"")</f>
        <v/>
      </c>
      <c r="H144" s="74">
        <f>SUMIF('Cash Outflows'!E:E,'AP and Accrual Journal'!D152,'Cash Outflows'!F:F)</f>
        <v>0</v>
      </c>
      <c r="I144" s="73">
        <f t="shared" si="7"/>
        <v>0</v>
      </c>
      <c r="J144" s="13">
        <f t="shared" si="8"/>
        <v>0</v>
      </c>
      <c r="K144" t="b">
        <f ca="1">IF(TODAY()-E144&gt;'Data Inputs'!$B$47,TRUE,FALSE)</f>
        <v>1</v>
      </c>
    </row>
    <row r="145" spans="1:11" x14ac:dyDescent="0.25">
      <c r="A145" s="109">
        <f t="shared" si="6"/>
        <v>6</v>
      </c>
      <c r="B145" s="129"/>
      <c r="C145" s="129"/>
      <c r="D145" s="129"/>
      <c r="E145" s="56"/>
      <c r="F145" s="72"/>
      <c r="G145" s="124" t="str">
        <f>IFERROR(INDEX(Vendors!$A$2:$B$500,MATCH(C145,Vendors!$A$2:$A$500,0),2),"")</f>
        <v/>
      </c>
      <c r="H145" s="74">
        <f>SUMIF('Cash Outflows'!E:E,'AP and Accrual Journal'!D153,'Cash Outflows'!F:F)</f>
        <v>0</v>
      </c>
      <c r="I145" s="73">
        <f t="shared" si="7"/>
        <v>0</v>
      </c>
      <c r="J145" s="13">
        <f t="shared" si="8"/>
        <v>0</v>
      </c>
      <c r="K145" t="b">
        <f ca="1">IF(TODAY()-E145&gt;'Data Inputs'!$B$47,TRUE,FALSE)</f>
        <v>1</v>
      </c>
    </row>
    <row r="146" spans="1:11" x14ac:dyDescent="0.25">
      <c r="A146" s="109">
        <f t="shared" si="6"/>
        <v>6</v>
      </c>
      <c r="B146" s="129"/>
      <c r="C146" s="129"/>
      <c r="D146" s="129"/>
      <c r="E146" s="56"/>
      <c r="F146" s="72"/>
      <c r="G146" s="124" t="str">
        <f>IFERROR(INDEX(Vendors!$A$2:$B$500,MATCH(C146,Vendors!$A$2:$A$500,0),2),"")</f>
        <v/>
      </c>
      <c r="H146" s="74">
        <f>SUMIF('Cash Outflows'!E:E,'AP and Accrual Journal'!D154,'Cash Outflows'!F:F)</f>
        <v>0</v>
      </c>
      <c r="I146" s="73">
        <f t="shared" si="7"/>
        <v>0</v>
      </c>
      <c r="J146" s="13">
        <f t="shared" si="8"/>
        <v>0</v>
      </c>
      <c r="K146" t="b">
        <f ca="1">IF(TODAY()-E146&gt;'Data Inputs'!$B$47,TRUE,FALSE)</f>
        <v>1</v>
      </c>
    </row>
    <row r="147" spans="1:11" x14ac:dyDescent="0.25">
      <c r="A147" s="109">
        <f t="shared" si="6"/>
        <v>6</v>
      </c>
      <c r="B147" s="129"/>
      <c r="C147" s="129"/>
      <c r="D147" s="129"/>
      <c r="E147" s="56"/>
      <c r="F147" s="72"/>
      <c r="G147" s="124" t="str">
        <f>IFERROR(INDEX(Vendors!$A$2:$B$500,MATCH(C147,Vendors!$A$2:$A$500,0),2),"")</f>
        <v/>
      </c>
      <c r="H147" s="74">
        <f>SUMIF('Cash Outflows'!E:E,'AP and Accrual Journal'!D155,'Cash Outflows'!F:F)</f>
        <v>0</v>
      </c>
      <c r="I147" s="73">
        <f t="shared" si="7"/>
        <v>0</v>
      </c>
      <c r="J147" s="13">
        <f t="shared" si="8"/>
        <v>0</v>
      </c>
      <c r="K147" t="b">
        <f ca="1">IF(TODAY()-E147&gt;'Data Inputs'!$B$47,TRUE,FALSE)</f>
        <v>1</v>
      </c>
    </row>
    <row r="148" spans="1:11" x14ac:dyDescent="0.25">
      <c r="A148" s="109">
        <f t="shared" si="6"/>
        <v>6</v>
      </c>
      <c r="B148" s="129"/>
      <c r="C148" s="129"/>
      <c r="D148" s="129"/>
      <c r="E148" s="56"/>
      <c r="F148" s="72"/>
      <c r="G148" s="124" t="str">
        <f>IFERROR(INDEX(Vendors!$A$2:$B$500,MATCH(C148,Vendors!$A$2:$A$500,0),2),"")</f>
        <v/>
      </c>
      <c r="H148" s="74">
        <f>SUMIF('Cash Outflows'!E:E,'AP and Accrual Journal'!D156,'Cash Outflows'!F:F)</f>
        <v>0</v>
      </c>
      <c r="I148" s="73">
        <f t="shared" si="7"/>
        <v>0</v>
      </c>
      <c r="J148" s="13">
        <f t="shared" si="8"/>
        <v>0</v>
      </c>
      <c r="K148" t="b">
        <f ca="1">IF(TODAY()-E148&gt;'Data Inputs'!$B$47,TRUE,FALSE)</f>
        <v>1</v>
      </c>
    </row>
    <row r="149" spans="1:11" x14ac:dyDescent="0.25">
      <c r="A149" s="109">
        <f t="shared" si="6"/>
        <v>6</v>
      </c>
      <c r="B149" s="129"/>
      <c r="C149" s="129"/>
      <c r="D149" s="129"/>
      <c r="E149" s="56"/>
      <c r="F149" s="72"/>
      <c r="G149" s="124" t="str">
        <f>IFERROR(INDEX(Vendors!$A$2:$B$500,MATCH(C149,Vendors!$A$2:$A$500,0),2),"")</f>
        <v/>
      </c>
      <c r="H149" s="74">
        <f>SUMIF('Cash Outflows'!E:E,'AP and Accrual Journal'!D157,'Cash Outflows'!F:F)</f>
        <v>0</v>
      </c>
      <c r="I149" s="73">
        <f t="shared" si="7"/>
        <v>0</v>
      </c>
      <c r="J149" s="13">
        <f t="shared" si="8"/>
        <v>0</v>
      </c>
      <c r="K149" t="b">
        <f ca="1">IF(TODAY()-E149&gt;'Data Inputs'!$B$47,TRUE,FALSE)</f>
        <v>1</v>
      </c>
    </row>
    <row r="150" spans="1:11" x14ac:dyDescent="0.25">
      <c r="A150" s="109">
        <f t="shared" si="6"/>
        <v>6</v>
      </c>
      <c r="B150" s="129"/>
      <c r="C150" s="129"/>
      <c r="D150" s="129"/>
      <c r="E150" s="56"/>
      <c r="F150" s="72"/>
      <c r="G150" s="124" t="str">
        <f>IFERROR(INDEX(Vendors!$A$2:$B$500,MATCH(C150,Vendors!$A$2:$A$500,0),2),"")</f>
        <v/>
      </c>
      <c r="H150" s="74">
        <f>SUMIF('Cash Outflows'!E:E,'AP and Accrual Journal'!D158,'Cash Outflows'!F:F)</f>
        <v>0</v>
      </c>
      <c r="I150" s="73">
        <f t="shared" si="7"/>
        <v>0</v>
      </c>
      <c r="J150" s="13">
        <f t="shared" si="8"/>
        <v>0</v>
      </c>
      <c r="K150" t="b">
        <f ca="1">IF(TODAY()-E150&gt;'Data Inputs'!$B$47,TRUE,FALSE)</f>
        <v>1</v>
      </c>
    </row>
    <row r="151" spans="1:11" x14ac:dyDescent="0.25">
      <c r="A151" s="109">
        <f t="shared" si="6"/>
        <v>6</v>
      </c>
      <c r="B151" s="129"/>
      <c r="C151" s="129"/>
      <c r="D151" s="129"/>
      <c r="E151" s="56"/>
      <c r="F151" s="72"/>
      <c r="G151" s="124" t="str">
        <f>IFERROR(INDEX(Vendors!$A$2:$B$500,MATCH(C151,Vendors!$A$2:$A$500,0),2),"")</f>
        <v/>
      </c>
      <c r="H151" s="74">
        <f>SUMIF('Cash Outflows'!E:E,'AP and Accrual Journal'!D159,'Cash Outflows'!F:F)</f>
        <v>0</v>
      </c>
      <c r="I151" s="73">
        <f t="shared" si="7"/>
        <v>0</v>
      </c>
      <c r="J151" s="13">
        <f t="shared" si="8"/>
        <v>0</v>
      </c>
      <c r="K151" t="b">
        <f ca="1">IF(TODAY()-E151&gt;'Data Inputs'!$B$47,TRUE,FALSE)</f>
        <v>1</v>
      </c>
    </row>
    <row r="152" spans="1:11" x14ac:dyDescent="0.25">
      <c r="A152" s="109">
        <f t="shared" si="6"/>
        <v>6</v>
      </c>
      <c r="B152" s="129"/>
      <c r="C152" s="129"/>
      <c r="D152" s="129"/>
      <c r="E152" s="56"/>
      <c r="F152" s="72"/>
      <c r="G152" s="124" t="str">
        <f>IFERROR(INDEX(Vendors!$A$2:$B$500,MATCH(C152,Vendors!$A$2:$A$500,0),2),"")</f>
        <v/>
      </c>
      <c r="H152" s="74">
        <f>SUMIF('Cash Outflows'!E:E,'AP and Accrual Journal'!D160,'Cash Outflows'!F:F)</f>
        <v>0</v>
      </c>
      <c r="I152" s="73">
        <f t="shared" si="7"/>
        <v>0</v>
      </c>
      <c r="J152" s="13">
        <f t="shared" si="8"/>
        <v>0</v>
      </c>
      <c r="K152" t="b">
        <f ca="1">IF(TODAY()-E152&gt;'Data Inputs'!$B$47,TRUE,FALSE)</f>
        <v>1</v>
      </c>
    </row>
    <row r="153" spans="1:11" x14ac:dyDescent="0.25">
      <c r="A153" s="109">
        <f t="shared" si="6"/>
        <v>6</v>
      </c>
      <c r="B153" s="129"/>
      <c r="C153" s="129"/>
      <c r="D153" s="129"/>
      <c r="E153" s="56"/>
      <c r="F153" s="72"/>
      <c r="G153" s="124" t="str">
        <f>IFERROR(INDEX(Vendors!$A$2:$B$500,MATCH(C153,Vendors!$A$2:$A$500,0),2),"")</f>
        <v/>
      </c>
      <c r="H153" s="74">
        <f>SUMIF('Cash Outflows'!E:E,'AP and Accrual Journal'!D161,'Cash Outflows'!F:F)</f>
        <v>0</v>
      </c>
      <c r="I153" s="73">
        <f t="shared" si="7"/>
        <v>0</v>
      </c>
      <c r="J153" s="13">
        <f t="shared" si="8"/>
        <v>0</v>
      </c>
      <c r="K153" t="b">
        <f ca="1">IF(TODAY()-E153&gt;'Data Inputs'!$B$47,TRUE,FALSE)</f>
        <v>1</v>
      </c>
    </row>
    <row r="154" spans="1:11" x14ac:dyDescent="0.25">
      <c r="A154" s="109">
        <f t="shared" si="6"/>
        <v>6</v>
      </c>
      <c r="B154" s="129"/>
      <c r="C154" s="129"/>
      <c r="D154" s="129"/>
      <c r="E154" s="56"/>
      <c r="F154" s="72"/>
      <c r="G154" s="124" t="str">
        <f>IFERROR(INDEX(Vendors!$A$2:$B$500,MATCH(C154,Vendors!$A$2:$A$500,0),2),"")</f>
        <v/>
      </c>
      <c r="H154" s="74">
        <f>SUMIF('Cash Outflows'!E:E,'AP and Accrual Journal'!D162,'Cash Outflows'!F:F)</f>
        <v>0</v>
      </c>
      <c r="I154" s="73">
        <f t="shared" si="7"/>
        <v>0</v>
      </c>
      <c r="J154" s="13">
        <f t="shared" si="8"/>
        <v>0</v>
      </c>
      <c r="K154" t="b">
        <f ca="1">IF(TODAY()-E154&gt;'Data Inputs'!$B$47,TRUE,FALSE)</f>
        <v>1</v>
      </c>
    </row>
    <row r="155" spans="1:11" x14ac:dyDescent="0.25">
      <c r="A155" s="109">
        <f t="shared" si="6"/>
        <v>6</v>
      </c>
      <c r="B155" s="129"/>
      <c r="C155" s="129"/>
      <c r="D155" s="129"/>
      <c r="E155" s="56"/>
      <c r="F155" s="72"/>
      <c r="G155" s="124" t="str">
        <f>IFERROR(INDEX(Vendors!$A$2:$B$500,MATCH(C155,Vendors!$A$2:$A$500,0),2),"")</f>
        <v/>
      </c>
      <c r="H155" s="74">
        <f>SUMIF('Cash Outflows'!E:E,'AP and Accrual Journal'!D163,'Cash Outflows'!F:F)</f>
        <v>0</v>
      </c>
      <c r="I155" s="73">
        <f t="shared" si="7"/>
        <v>0</v>
      </c>
      <c r="J155" s="13">
        <f t="shared" si="8"/>
        <v>0</v>
      </c>
      <c r="K155" t="b">
        <f ca="1">IF(TODAY()-E155&gt;'Data Inputs'!$B$47,TRUE,FALSE)</f>
        <v>1</v>
      </c>
    </row>
    <row r="156" spans="1:11" x14ac:dyDescent="0.25">
      <c r="A156" s="109">
        <f t="shared" si="6"/>
        <v>6</v>
      </c>
      <c r="B156" s="129"/>
      <c r="C156" s="129"/>
      <c r="D156" s="129"/>
      <c r="E156" s="56"/>
      <c r="F156" s="72"/>
      <c r="G156" s="124" t="str">
        <f>IFERROR(INDEX(Vendors!$A$2:$B$500,MATCH(C156,Vendors!$A$2:$A$500,0),2),"")</f>
        <v/>
      </c>
      <c r="H156" s="74">
        <f>SUMIF('Cash Outflows'!E:E,'AP and Accrual Journal'!D164,'Cash Outflows'!F:F)</f>
        <v>0</v>
      </c>
      <c r="I156" s="73">
        <f t="shared" si="7"/>
        <v>0</v>
      </c>
      <c r="J156" s="13">
        <f t="shared" si="8"/>
        <v>0</v>
      </c>
      <c r="K156" t="b">
        <f ca="1">IF(TODAY()-E156&gt;'Data Inputs'!$B$47,TRUE,FALSE)</f>
        <v>1</v>
      </c>
    </row>
    <row r="157" spans="1:11" x14ac:dyDescent="0.25">
      <c r="A157" s="109">
        <f t="shared" si="6"/>
        <v>6</v>
      </c>
      <c r="B157" s="129"/>
      <c r="C157" s="129"/>
      <c r="D157" s="129"/>
      <c r="E157" s="56"/>
      <c r="F157" s="72"/>
      <c r="G157" s="124" t="str">
        <f>IFERROR(INDEX(Vendors!$A$2:$B$500,MATCH(C157,Vendors!$A$2:$A$500,0),2),"")</f>
        <v/>
      </c>
      <c r="H157" s="74">
        <f>SUMIF('Cash Outflows'!E:E,'AP and Accrual Journal'!D165,'Cash Outflows'!F:F)</f>
        <v>0</v>
      </c>
      <c r="I157" s="73">
        <f t="shared" si="7"/>
        <v>0</v>
      </c>
      <c r="J157" s="13">
        <f t="shared" si="8"/>
        <v>0</v>
      </c>
      <c r="K157" t="b">
        <f ca="1">IF(TODAY()-E157&gt;'Data Inputs'!$B$47,TRUE,FALSE)</f>
        <v>1</v>
      </c>
    </row>
    <row r="158" spans="1:11" x14ac:dyDescent="0.25">
      <c r="A158" s="109">
        <f t="shared" si="6"/>
        <v>6</v>
      </c>
      <c r="B158" s="129"/>
      <c r="C158" s="129"/>
      <c r="D158" s="129"/>
      <c r="E158" s="56"/>
      <c r="F158" s="72"/>
      <c r="G158" s="124" t="str">
        <f>IFERROR(INDEX(Vendors!$A$2:$B$500,MATCH(C158,Vendors!$A$2:$A$500,0),2),"")</f>
        <v/>
      </c>
      <c r="H158" s="74">
        <f>SUMIF('Cash Outflows'!E:E,'AP and Accrual Journal'!D166,'Cash Outflows'!F:F)</f>
        <v>0</v>
      </c>
      <c r="I158" s="73">
        <f t="shared" si="7"/>
        <v>0</v>
      </c>
      <c r="J158" s="13">
        <f t="shared" si="8"/>
        <v>0</v>
      </c>
      <c r="K158" t="b">
        <f ca="1">IF(TODAY()-E158&gt;'Data Inputs'!$B$47,TRUE,FALSE)</f>
        <v>1</v>
      </c>
    </row>
    <row r="159" spans="1:11" x14ac:dyDescent="0.25">
      <c r="A159" s="109">
        <f t="shared" si="6"/>
        <v>6</v>
      </c>
      <c r="B159" s="129"/>
      <c r="C159" s="129"/>
      <c r="D159" s="129"/>
      <c r="E159" s="56"/>
      <c r="F159" s="72"/>
      <c r="G159" s="124" t="str">
        <f>IFERROR(INDEX(Vendors!$A$2:$B$500,MATCH(C159,Vendors!$A$2:$A$500,0),2),"")</f>
        <v/>
      </c>
      <c r="H159" s="74">
        <f>SUMIF('Cash Outflows'!E:E,'AP and Accrual Journal'!D167,'Cash Outflows'!F:F)</f>
        <v>0</v>
      </c>
      <c r="I159" s="73">
        <f t="shared" si="7"/>
        <v>0</v>
      </c>
      <c r="J159" s="13">
        <f t="shared" si="8"/>
        <v>0</v>
      </c>
      <c r="K159" t="b">
        <f ca="1">IF(TODAY()-E159&gt;'Data Inputs'!$B$47,TRUE,FALSE)</f>
        <v>1</v>
      </c>
    </row>
    <row r="160" spans="1:11" x14ac:dyDescent="0.25">
      <c r="A160" s="109">
        <f t="shared" si="6"/>
        <v>6</v>
      </c>
      <c r="B160" s="129"/>
      <c r="C160" s="129"/>
      <c r="D160" s="129"/>
      <c r="E160" s="56"/>
      <c r="F160" s="72"/>
      <c r="G160" s="124" t="str">
        <f>IFERROR(INDEX(Vendors!$A$2:$B$500,MATCH(C160,Vendors!$A$2:$A$500,0),2),"")</f>
        <v/>
      </c>
      <c r="H160" s="74">
        <f>SUMIF('Cash Outflows'!E:E,'AP and Accrual Journal'!D168,'Cash Outflows'!F:F)</f>
        <v>0</v>
      </c>
      <c r="I160" s="73">
        <f t="shared" si="7"/>
        <v>0</v>
      </c>
      <c r="J160" s="13">
        <f t="shared" si="8"/>
        <v>0</v>
      </c>
      <c r="K160" t="b">
        <f ca="1">IF(TODAY()-E160&gt;'Data Inputs'!$B$47,TRUE,FALSE)</f>
        <v>1</v>
      </c>
    </row>
    <row r="161" spans="1:11" x14ac:dyDescent="0.25">
      <c r="A161" s="109">
        <f t="shared" si="6"/>
        <v>6</v>
      </c>
      <c r="B161" s="129"/>
      <c r="C161" s="129"/>
      <c r="D161" s="129"/>
      <c r="E161" s="56"/>
      <c r="F161" s="72"/>
      <c r="G161" s="124" t="str">
        <f>IFERROR(INDEX(Vendors!$A$2:$B$500,MATCH(C161,Vendors!$A$2:$A$500,0),2),"")</f>
        <v/>
      </c>
      <c r="H161" s="74">
        <f>SUMIF('Cash Outflows'!E:E,'AP and Accrual Journal'!D169,'Cash Outflows'!F:F)</f>
        <v>0</v>
      </c>
      <c r="I161" s="73">
        <f t="shared" si="7"/>
        <v>0</v>
      </c>
      <c r="J161" s="13">
        <f t="shared" si="8"/>
        <v>0</v>
      </c>
      <c r="K161" t="b">
        <f ca="1">IF(TODAY()-E161&gt;'Data Inputs'!$B$47,TRUE,FALSE)</f>
        <v>1</v>
      </c>
    </row>
    <row r="162" spans="1:11" x14ac:dyDescent="0.25">
      <c r="A162" s="109">
        <f t="shared" si="6"/>
        <v>6</v>
      </c>
      <c r="B162" s="129"/>
      <c r="C162" s="129"/>
      <c r="D162" s="129"/>
      <c r="E162" s="56"/>
      <c r="F162" s="72"/>
      <c r="G162" s="124" t="str">
        <f>IFERROR(INDEX(Vendors!$A$2:$B$500,MATCH(C162,Vendors!$A$2:$A$500,0),2),"")</f>
        <v/>
      </c>
      <c r="H162" s="74">
        <f>SUMIF('Cash Outflows'!E:E,'AP and Accrual Journal'!D170,'Cash Outflows'!F:F)</f>
        <v>0</v>
      </c>
      <c r="I162" s="73">
        <f t="shared" si="7"/>
        <v>0</v>
      </c>
      <c r="J162" s="13">
        <f t="shared" si="8"/>
        <v>0</v>
      </c>
      <c r="K162" t="b">
        <f ca="1">IF(TODAY()-E162&gt;'Data Inputs'!$B$47,TRUE,FALSE)</f>
        <v>1</v>
      </c>
    </row>
    <row r="163" spans="1:11" x14ac:dyDescent="0.25">
      <c r="A163" s="109">
        <f t="shared" si="6"/>
        <v>6</v>
      </c>
      <c r="B163" s="129"/>
      <c r="C163" s="129"/>
      <c r="D163" s="129"/>
      <c r="E163" s="56"/>
      <c r="F163" s="72"/>
      <c r="G163" s="124" t="str">
        <f>IFERROR(INDEX(Vendors!$A$2:$B$500,MATCH(C163,Vendors!$A$2:$A$500,0),2),"")</f>
        <v/>
      </c>
      <c r="H163" s="74">
        <f>SUMIF('Cash Outflows'!E:E,'AP and Accrual Journal'!D171,'Cash Outflows'!F:F)</f>
        <v>0</v>
      </c>
      <c r="I163" s="73">
        <f t="shared" si="7"/>
        <v>0</v>
      </c>
      <c r="J163" s="13">
        <f t="shared" si="8"/>
        <v>0</v>
      </c>
      <c r="K163" t="b">
        <f ca="1">IF(TODAY()-E163&gt;'Data Inputs'!$B$47,TRUE,FALSE)</f>
        <v>1</v>
      </c>
    </row>
    <row r="164" spans="1:11" x14ac:dyDescent="0.25">
      <c r="A164" s="109">
        <f t="shared" si="6"/>
        <v>6</v>
      </c>
      <c r="B164" s="129"/>
      <c r="C164" s="129"/>
      <c r="D164" s="129"/>
      <c r="E164" s="56"/>
      <c r="F164" s="72"/>
      <c r="G164" s="124" t="str">
        <f>IFERROR(INDEX(Vendors!$A$2:$B$500,MATCH(C164,Vendors!$A$2:$A$500,0),2),"")</f>
        <v/>
      </c>
      <c r="H164" s="74">
        <f>SUMIF('Cash Outflows'!E:E,'AP and Accrual Journal'!D172,'Cash Outflows'!F:F)</f>
        <v>0</v>
      </c>
      <c r="I164" s="73">
        <f t="shared" si="7"/>
        <v>0</v>
      </c>
      <c r="J164" s="13">
        <f t="shared" si="8"/>
        <v>0</v>
      </c>
      <c r="K164" t="b">
        <f ca="1">IF(TODAY()-E164&gt;'Data Inputs'!$B$47,TRUE,FALSE)</f>
        <v>1</v>
      </c>
    </row>
    <row r="165" spans="1:11" x14ac:dyDescent="0.25">
      <c r="A165" s="109">
        <f t="shared" si="6"/>
        <v>6</v>
      </c>
      <c r="B165" s="129"/>
      <c r="C165" s="129"/>
      <c r="D165" s="129"/>
      <c r="E165" s="56"/>
      <c r="F165" s="72"/>
      <c r="G165" s="124" t="str">
        <f>IFERROR(INDEX(Vendors!$A$2:$B$500,MATCH(C165,Vendors!$A$2:$A$500,0),2),"")</f>
        <v/>
      </c>
      <c r="H165" s="74">
        <f>SUMIF('Cash Outflows'!E:E,'AP and Accrual Journal'!D173,'Cash Outflows'!F:F)</f>
        <v>0</v>
      </c>
      <c r="I165" s="73">
        <f t="shared" si="7"/>
        <v>0</v>
      </c>
      <c r="J165" s="13">
        <f t="shared" si="8"/>
        <v>0</v>
      </c>
      <c r="K165" t="b">
        <f ca="1">IF(TODAY()-E165&gt;'Data Inputs'!$B$47,TRUE,FALSE)</f>
        <v>1</v>
      </c>
    </row>
    <row r="166" spans="1:11" x14ac:dyDescent="0.25">
      <c r="A166" s="109">
        <f t="shared" si="6"/>
        <v>6</v>
      </c>
      <c r="B166" s="129"/>
      <c r="C166" s="129"/>
      <c r="D166" s="129"/>
      <c r="E166" s="56"/>
      <c r="F166" s="72"/>
      <c r="G166" s="124" t="str">
        <f>IFERROR(INDEX(Vendors!$A$2:$B$500,MATCH(C166,Vendors!$A$2:$A$500,0),2),"")</f>
        <v/>
      </c>
      <c r="H166" s="74">
        <f>SUMIF('Cash Outflows'!E:E,'AP and Accrual Journal'!D174,'Cash Outflows'!F:F)</f>
        <v>0</v>
      </c>
      <c r="I166" s="73">
        <f t="shared" si="7"/>
        <v>0</v>
      </c>
      <c r="J166" s="13">
        <f t="shared" si="8"/>
        <v>0</v>
      </c>
      <c r="K166" t="b">
        <f ca="1">IF(TODAY()-E166&gt;'Data Inputs'!$B$47,TRUE,FALSE)</f>
        <v>1</v>
      </c>
    </row>
    <row r="167" spans="1:11" x14ac:dyDescent="0.25">
      <c r="A167" s="109">
        <f t="shared" si="6"/>
        <v>6</v>
      </c>
      <c r="B167" s="129"/>
      <c r="C167" s="129"/>
      <c r="D167" s="129"/>
      <c r="E167" s="56"/>
      <c r="F167" s="72"/>
      <c r="G167" s="124" t="str">
        <f>IFERROR(INDEX(Vendors!$A$2:$B$500,MATCH(C167,Vendors!$A$2:$A$500,0),2),"")</f>
        <v/>
      </c>
      <c r="H167" s="74">
        <f>SUMIF('Cash Outflows'!E:E,'AP and Accrual Journal'!D175,'Cash Outflows'!F:F)</f>
        <v>0</v>
      </c>
      <c r="I167" s="73">
        <f t="shared" si="7"/>
        <v>0</v>
      </c>
      <c r="J167" s="13">
        <f t="shared" si="8"/>
        <v>0</v>
      </c>
      <c r="K167" t="b">
        <f ca="1">IF(TODAY()-E167&gt;'Data Inputs'!$B$47,TRUE,FALSE)</f>
        <v>1</v>
      </c>
    </row>
    <row r="168" spans="1:11" x14ac:dyDescent="0.25">
      <c r="A168" s="109">
        <f t="shared" si="6"/>
        <v>6</v>
      </c>
      <c r="B168" s="129"/>
      <c r="C168" s="129"/>
      <c r="D168" s="129"/>
      <c r="E168" s="56"/>
      <c r="F168" s="72"/>
      <c r="G168" s="124" t="str">
        <f>IFERROR(INDEX(Vendors!$A$2:$B$500,MATCH(C168,Vendors!$A$2:$A$500,0),2),"")</f>
        <v/>
      </c>
      <c r="H168" s="74">
        <f>SUMIF('Cash Outflows'!E:E,'AP and Accrual Journal'!D176,'Cash Outflows'!F:F)</f>
        <v>0</v>
      </c>
      <c r="I168" s="73">
        <f t="shared" si="7"/>
        <v>0</v>
      </c>
      <c r="J168" s="13">
        <f t="shared" si="8"/>
        <v>0</v>
      </c>
      <c r="K168" t="b">
        <f ca="1">IF(TODAY()-E168&gt;'Data Inputs'!$B$47,TRUE,FALSE)</f>
        <v>1</v>
      </c>
    </row>
    <row r="169" spans="1:11" x14ac:dyDescent="0.25">
      <c r="A169" s="109">
        <f t="shared" si="6"/>
        <v>6</v>
      </c>
      <c r="B169" s="129"/>
      <c r="C169" s="129"/>
      <c r="D169" s="129"/>
      <c r="E169" s="56"/>
      <c r="F169" s="72"/>
      <c r="G169" s="124" t="str">
        <f>IFERROR(INDEX(Vendors!$A$2:$B$500,MATCH(C169,Vendors!$A$2:$A$500,0),2),"")</f>
        <v/>
      </c>
      <c r="H169" s="74">
        <f>SUMIF('Cash Outflows'!E:E,'AP and Accrual Journal'!D177,'Cash Outflows'!F:F)</f>
        <v>0</v>
      </c>
      <c r="I169" s="73">
        <f t="shared" si="7"/>
        <v>0</v>
      </c>
      <c r="J169" s="13">
        <f t="shared" si="8"/>
        <v>0</v>
      </c>
      <c r="K169" t="b">
        <f ca="1">IF(TODAY()-E169&gt;'Data Inputs'!$B$47,TRUE,FALSE)</f>
        <v>1</v>
      </c>
    </row>
    <row r="170" spans="1:11" x14ac:dyDescent="0.25">
      <c r="A170" s="109">
        <f t="shared" si="6"/>
        <v>6</v>
      </c>
      <c r="B170" s="129"/>
      <c r="C170" s="129"/>
      <c r="D170" s="129"/>
      <c r="E170" s="56"/>
      <c r="F170" s="72"/>
      <c r="G170" s="124" t="str">
        <f>IFERROR(INDEX(Vendors!$A$2:$B$500,MATCH(C170,Vendors!$A$2:$A$500,0),2),"")</f>
        <v/>
      </c>
      <c r="H170" s="74">
        <f>SUMIF('Cash Outflows'!E:E,'AP and Accrual Journal'!D178,'Cash Outflows'!F:F)</f>
        <v>0</v>
      </c>
      <c r="I170" s="73">
        <f t="shared" si="7"/>
        <v>0</v>
      </c>
      <c r="J170" s="13">
        <f t="shared" si="8"/>
        <v>0</v>
      </c>
      <c r="K170" t="b">
        <f ca="1">IF(TODAY()-E170&gt;'Data Inputs'!$B$47,TRUE,FALSE)</f>
        <v>1</v>
      </c>
    </row>
    <row r="171" spans="1:11" x14ac:dyDescent="0.25">
      <c r="A171" s="109">
        <f t="shared" si="6"/>
        <v>6</v>
      </c>
      <c r="B171" s="129"/>
      <c r="C171" s="129"/>
      <c r="D171" s="129"/>
      <c r="E171" s="56"/>
      <c r="F171" s="72"/>
      <c r="G171" s="124" t="str">
        <f>IFERROR(INDEX(Vendors!$A$2:$B$500,MATCH(C171,Vendors!$A$2:$A$500,0),2),"")</f>
        <v/>
      </c>
      <c r="H171" s="74">
        <f>SUMIF('Cash Outflows'!E:E,'AP and Accrual Journal'!D179,'Cash Outflows'!F:F)</f>
        <v>0</v>
      </c>
      <c r="I171" s="73">
        <f t="shared" si="7"/>
        <v>0</v>
      </c>
      <c r="J171" s="13">
        <f t="shared" si="8"/>
        <v>0</v>
      </c>
      <c r="K171" t="b">
        <f ca="1">IF(TODAY()-E171&gt;'Data Inputs'!$B$47,TRUE,FALSE)</f>
        <v>1</v>
      </c>
    </row>
    <row r="172" spans="1:11" x14ac:dyDescent="0.25">
      <c r="A172" s="109">
        <f t="shared" si="6"/>
        <v>6</v>
      </c>
      <c r="B172" s="129"/>
      <c r="C172" s="129"/>
      <c r="D172" s="129"/>
      <c r="E172" s="56"/>
      <c r="F172" s="72"/>
      <c r="G172" s="124" t="str">
        <f>IFERROR(INDEX(Vendors!$A$2:$B$500,MATCH(C172,Vendors!$A$2:$A$500,0),2),"")</f>
        <v/>
      </c>
      <c r="H172" s="74">
        <f>SUMIF('Cash Outflows'!E:E,'AP and Accrual Journal'!D180,'Cash Outflows'!F:F)</f>
        <v>0</v>
      </c>
      <c r="I172" s="73">
        <f t="shared" si="7"/>
        <v>0</v>
      </c>
      <c r="J172" s="13">
        <f t="shared" si="8"/>
        <v>0</v>
      </c>
      <c r="K172" t="b">
        <f ca="1">IF(TODAY()-E172&gt;'Data Inputs'!$B$47,TRUE,FALSE)</f>
        <v>1</v>
      </c>
    </row>
    <row r="173" spans="1:11" x14ac:dyDescent="0.25">
      <c r="A173" s="109">
        <f t="shared" si="6"/>
        <v>6</v>
      </c>
      <c r="B173" s="129"/>
      <c r="C173" s="129"/>
      <c r="D173" s="129"/>
      <c r="E173" s="56"/>
      <c r="F173" s="72"/>
      <c r="G173" s="124" t="str">
        <f>IFERROR(INDEX(Vendors!$A$2:$B$500,MATCH(C173,Vendors!$A$2:$A$500,0),2),"")</f>
        <v/>
      </c>
      <c r="H173" s="74">
        <f>SUMIF('Cash Outflows'!E:E,'AP and Accrual Journal'!D181,'Cash Outflows'!F:F)</f>
        <v>0</v>
      </c>
      <c r="I173" s="73">
        <f t="shared" si="7"/>
        <v>0</v>
      </c>
      <c r="J173" s="13">
        <f t="shared" si="8"/>
        <v>0</v>
      </c>
      <c r="K173" t="b">
        <f ca="1">IF(TODAY()-E173&gt;'Data Inputs'!$B$47,TRUE,FALSE)</f>
        <v>1</v>
      </c>
    </row>
    <row r="174" spans="1:11" x14ac:dyDescent="0.25">
      <c r="A174" s="109">
        <f t="shared" si="6"/>
        <v>6</v>
      </c>
      <c r="B174" s="129"/>
      <c r="C174" s="129"/>
      <c r="D174" s="129"/>
      <c r="E174" s="56"/>
      <c r="F174" s="72"/>
      <c r="G174" s="124" t="str">
        <f>IFERROR(INDEX(Vendors!$A$2:$B$500,MATCH(C174,Vendors!$A$2:$A$500,0),2),"")</f>
        <v/>
      </c>
      <c r="H174" s="74">
        <f>SUMIF('Cash Outflows'!E:E,'AP and Accrual Journal'!D182,'Cash Outflows'!F:F)</f>
        <v>0</v>
      </c>
      <c r="I174" s="73">
        <f t="shared" si="7"/>
        <v>0</v>
      </c>
      <c r="J174" s="13">
        <f t="shared" si="8"/>
        <v>0</v>
      </c>
      <c r="K174" t="b">
        <f ca="1">IF(TODAY()-E174&gt;'Data Inputs'!$B$47,TRUE,FALSE)</f>
        <v>1</v>
      </c>
    </row>
    <row r="175" spans="1:11" x14ac:dyDescent="0.25">
      <c r="A175" s="109">
        <f t="shared" si="6"/>
        <v>6</v>
      </c>
      <c r="B175" s="129"/>
      <c r="C175" s="129"/>
      <c r="D175" s="129"/>
      <c r="E175" s="56"/>
      <c r="F175" s="72"/>
      <c r="G175" s="124" t="str">
        <f>IFERROR(INDEX(Vendors!$A$2:$B$500,MATCH(C175,Vendors!$A$2:$A$500,0),2),"")</f>
        <v/>
      </c>
      <c r="H175" s="74">
        <f>SUMIF('Cash Outflows'!E:E,'AP and Accrual Journal'!D183,'Cash Outflows'!F:F)</f>
        <v>0</v>
      </c>
      <c r="I175" s="73">
        <f t="shared" si="7"/>
        <v>0</v>
      </c>
      <c r="J175" s="13">
        <f t="shared" si="8"/>
        <v>0</v>
      </c>
      <c r="K175" t="b">
        <f ca="1">IF(TODAY()-E175&gt;'Data Inputs'!$B$47,TRUE,FALSE)</f>
        <v>1</v>
      </c>
    </row>
    <row r="176" spans="1:11" x14ac:dyDescent="0.25">
      <c r="A176" s="109">
        <f t="shared" si="6"/>
        <v>6</v>
      </c>
      <c r="B176" s="129"/>
      <c r="C176" s="129"/>
      <c r="D176" s="129"/>
      <c r="E176" s="56"/>
      <c r="F176" s="72"/>
      <c r="G176" s="124" t="str">
        <f>IFERROR(INDEX(Vendors!$A$2:$B$500,MATCH(C176,Vendors!$A$2:$A$500,0),2),"")</f>
        <v/>
      </c>
      <c r="H176" s="74">
        <f>SUMIF('Cash Outflows'!E:E,'AP and Accrual Journal'!D184,'Cash Outflows'!F:F)</f>
        <v>0</v>
      </c>
      <c r="I176" s="73">
        <f t="shared" si="7"/>
        <v>0</v>
      </c>
      <c r="J176" s="13">
        <f t="shared" si="8"/>
        <v>0</v>
      </c>
      <c r="K176" t="b">
        <f ca="1">IF(TODAY()-E176&gt;'Data Inputs'!$B$47,TRUE,FALSE)</f>
        <v>1</v>
      </c>
    </row>
    <row r="177" spans="1:11" x14ac:dyDescent="0.25">
      <c r="A177" s="109">
        <f t="shared" si="6"/>
        <v>6</v>
      </c>
      <c r="B177" s="129"/>
      <c r="C177" s="129"/>
      <c r="D177" s="129"/>
      <c r="E177" s="56"/>
      <c r="F177" s="72"/>
      <c r="G177" s="124" t="str">
        <f>IFERROR(INDEX(Vendors!$A$2:$B$500,MATCH(C177,Vendors!$A$2:$A$500,0),2),"")</f>
        <v/>
      </c>
      <c r="H177" s="74">
        <f>SUMIF('Cash Outflows'!E:E,'AP and Accrual Journal'!D185,'Cash Outflows'!F:F)</f>
        <v>0</v>
      </c>
      <c r="I177" s="73">
        <f t="shared" si="7"/>
        <v>0</v>
      </c>
      <c r="J177" s="13">
        <f t="shared" si="8"/>
        <v>0</v>
      </c>
      <c r="K177" t="b">
        <f ca="1">IF(TODAY()-E177&gt;'Data Inputs'!$B$47,TRUE,FALSE)</f>
        <v>1</v>
      </c>
    </row>
    <row r="178" spans="1:11" x14ac:dyDescent="0.25">
      <c r="A178" s="109">
        <f t="shared" si="6"/>
        <v>6</v>
      </c>
      <c r="B178" s="129"/>
      <c r="C178" s="129"/>
      <c r="D178" s="129"/>
      <c r="E178" s="56"/>
      <c r="F178" s="72"/>
      <c r="G178" s="124" t="str">
        <f>IFERROR(INDEX(Vendors!$A$2:$B$500,MATCH(C178,Vendors!$A$2:$A$500,0),2),"")</f>
        <v/>
      </c>
      <c r="H178" s="74">
        <f>SUMIF('Cash Outflows'!E:E,'AP and Accrual Journal'!D186,'Cash Outflows'!F:F)</f>
        <v>0</v>
      </c>
      <c r="I178" s="73">
        <f t="shared" si="7"/>
        <v>0</v>
      </c>
      <c r="J178" s="13">
        <f t="shared" si="8"/>
        <v>0</v>
      </c>
      <c r="K178" t="b">
        <f ca="1">IF(TODAY()-E178&gt;'Data Inputs'!$B$47,TRUE,FALSE)</f>
        <v>1</v>
      </c>
    </row>
    <row r="179" spans="1:11" x14ac:dyDescent="0.25">
      <c r="A179" s="109">
        <f t="shared" si="6"/>
        <v>6</v>
      </c>
      <c r="B179" s="129"/>
      <c r="C179" s="129"/>
      <c r="D179" s="129"/>
      <c r="E179" s="56"/>
      <c r="F179" s="72"/>
      <c r="G179" s="124" t="str">
        <f>IFERROR(INDEX(Vendors!$A$2:$B$500,MATCH(C179,Vendors!$A$2:$A$500,0),2),"")</f>
        <v/>
      </c>
      <c r="H179" s="74">
        <f>SUMIF('Cash Outflows'!E:E,'AP and Accrual Journal'!D187,'Cash Outflows'!F:F)</f>
        <v>0</v>
      </c>
      <c r="I179" s="73">
        <f t="shared" si="7"/>
        <v>0</v>
      </c>
      <c r="J179" s="13">
        <f t="shared" si="8"/>
        <v>0</v>
      </c>
      <c r="K179" t="b">
        <f ca="1">IF(TODAY()-E179&gt;'Data Inputs'!$B$47,TRUE,FALSE)</f>
        <v>1</v>
      </c>
    </row>
    <row r="180" spans="1:11" x14ac:dyDescent="0.25">
      <c r="A180" s="109">
        <f t="shared" si="6"/>
        <v>6</v>
      </c>
      <c r="B180" s="129"/>
      <c r="C180" s="129"/>
      <c r="D180" s="129"/>
      <c r="E180" s="56"/>
      <c r="F180" s="72"/>
      <c r="G180" s="124" t="str">
        <f>IFERROR(INDEX(Vendors!$A$2:$B$500,MATCH(C180,Vendors!$A$2:$A$500,0),2),"")</f>
        <v/>
      </c>
      <c r="H180" s="74">
        <f>SUMIF('Cash Outflows'!E:E,'AP and Accrual Journal'!D188,'Cash Outflows'!F:F)</f>
        <v>0</v>
      </c>
      <c r="I180" s="73">
        <f t="shared" si="7"/>
        <v>0</v>
      </c>
      <c r="J180" s="13">
        <f t="shared" si="8"/>
        <v>0</v>
      </c>
      <c r="K180" t="b">
        <f ca="1">IF(TODAY()-E180&gt;'Data Inputs'!$B$47,TRUE,FALSE)</f>
        <v>1</v>
      </c>
    </row>
    <row r="181" spans="1:11" x14ac:dyDescent="0.25">
      <c r="A181" s="109">
        <f t="shared" si="6"/>
        <v>6</v>
      </c>
      <c r="B181" s="129"/>
      <c r="C181" s="129"/>
      <c r="D181" s="129"/>
      <c r="E181" s="56"/>
      <c r="F181" s="72"/>
      <c r="G181" s="124" t="str">
        <f>IFERROR(INDEX(Vendors!$A$2:$B$500,MATCH(C181,Vendors!$A$2:$A$500,0),2),"")</f>
        <v/>
      </c>
      <c r="H181" s="74">
        <f>SUMIF('Cash Outflows'!E:E,'AP and Accrual Journal'!D189,'Cash Outflows'!F:F)</f>
        <v>0</v>
      </c>
      <c r="I181" s="73">
        <f t="shared" si="7"/>
        <v>0</v>
      </c>
      <c r="J181" s="13">
        <f t="shared" si="8"/>
        <v>0</v>
      </c>
      <c r="K181" t="b">
        <f ca="1">IF(TODAY()-E181&gt;'Data Inputs'!$B$47,TRUE,FALSE)</f>
        <v>1</v>
      </c>
    </row>
    <row r="182" spans="1:11" x14ac:dyDescent="0.25">
      <c r="A182" s="109">
        <f t="shared" si="6"/>
        <v>6</v>
      </c>
      <c r="B182" s="129"/>
      <c r="C182" s="129"/>
      <c r="D182" s="129"/>
      <c r="E182" s="56"/>
      <c r="F182" s="72"/>
      <c r="G182" s="124" t="str">
        <f>IFERROR(INDEX(Vendors!$A$2:$B$500,MATCH(C182,Vendors!$A$2:$A$500,0),2),"")</f>
        <v/>
      </c>
      <c r="H182" s="74">
        <f>SUMIF('Cash Outflows'!E:E,'AP and Accrual Journal'!D190,'Cash Outflows'!F:F)</f>
        <v>0</v>
      </c>
      <c r="I182" s="73">
        <f t="shared" si="7"/>
        <v>0</v>
      </c>
      <c r="J182" s="13">
        <f t="shared" si="8"/>
        <v>0</v>
      </c>
      <c r="K182" t="b">
        <f ca="1">IF(TODAY()-E182&gt;'Data Inputs'!$B$47,TRUE,FALSE)</f>
        <v>1</v>
      </c>
    </row>
    <row r="183" spans="1:11" x14ac:dyDescent="0.25">
      <c r="A183" s="109">
        <f t="shared" si="6"/>
        <v>6</v>
      </c>
      <c r="B183" s="129"/>
      <c r="C183" s="129"/>
      <c r="D183" s="129"/>
      <c r="E183" s="56"/>
      <c r="F183" s="72"/>
      <c r="G183" s="124" t="str">
        <f>IFERROR(INDEX(Vendors!$A$2:$B$500,MATCH(C183,Vendors!$A$2:$A$500,0),2),"")</f>
        <v/>
      </c>
      <c r="H183" s="74">
        <f>SUMIF('Cash Outflows'!E:E,'AP and Accrual Journal'!D191,'Cash Outflows'!F:F)</f>
        <v>0</v>
      </c>
      <c r="I183" s="73">
        <f t="shared" si="7"/>
        <v>0</v>
      </c>
      <c r="J183" s="13">
        <f t="shared" si="8"/>
        <v>0</v>
      </c>
      <c r="K183" t="b">
        <f ca="1">IF(TODAY()-E183&gt;'Data Inputs'!$B$47,TRUE,FALSE)</f>
        <v>1</v>
      </c>
    </row>
    <row r="184" spans="1:11" x14ac:dyDescent="0.25">
      <c r="A184" s="109">
        <f t="shared" si="6"/>
        <v>6</v>
      </c>
      <c r="B184" s="129"/>
      <c r="C184" s="129"/>
      <c r="D184" s="129"/>
      <c r="E184" s="56"/>
      <c r="F184" s="72"/>
      <c r="G184" s="124" t="str">
        <f>IFERROR(INDEX(Vendors!$A$2:$B$500,MATCH(C184,Vendors!$A$2:$A$500,0),2),"")</f>
        <v/>
      </c>
      <c r="H184" s="74">
        <f>SUMIF('Cash Outflows'!E:E,'AP and Accrual Journal'!D192,'Cash Outflows'!F:F)</f>
        <v>0</v>
      </c>
      <c r="I184" s="73">
        <f t="shared" si="7"/>
        <v>0</v>
      </c>
      <c r="J184" s="13">
        <f t="shared" si="8"/>
        <v>0</v>
      </c>
      <c r="K184" t="b">
        <f ca="1">IF(TODAY()-E184&gt;'Data Inputs'!$B$47,TRUE,FALSE)</f>
        <v>1</v>
      </c>
    </row>
    <row r="185" spans="1:11" x14ac:dyDescent="0.25">
      <c r="A185" s="109">
        <f t="shared" si="6"/>
        <v>6</v>
      </c>
      <c r="B185" s="129"/>
      <c r="C185" s="129"/>
      <c r="D185" s="129"/>
      <c r="E185" s="56"/>
      <c r="F185" s="72"/>
      <c r="G185" s="124" t="str">
        <f>IFERROR(INDEX(Vendors!$A$2:$B$500,MATCH(C185,Vendors!$A$2:$A$500,0),2),"")</f>
        <v/>
      </c>
      <c r="H185" s="74">
        <f>SUMIF('Cash Outflows'!E:E,'AP and Accrual Journal'!D193,'Cash Outflows'!F:F)</f>
        <v>0</v>
      </c>
      <c r="I185" s="73">
        <f t="shared" si="7"/>
        <v>0</v>
      </c>
      <c r="J185" s="13">
        <f t="shared" si="8"/>
        <v>0</v>
      </c>
      <c r="K185" t="b">
        <f ca="1">IF(TODAY()-E185&gt;'Data Inputs'!$B$47,TRUE,FALSE)</f>
        <v>1</v>
      </c>
    </row>
    <row r="186" spans="1:11" x14ac:dyDescent="0.25">
      <c r="A186" s="109">
        <f t="shared" si="6"/>
        <v>6</v>
      </c>
      <c r="B186" s="129"/>
      <c r="C186" s="129"/>
      <c r="D186" s="129"/>
      <c r="E186" s="56"/>
      <c r="F186" s="72"/>
      <c r="G186" s="124" t="str">
        <f>IFERROR(INDEX(Vendors!$A$2:$B$500,MATCH(C186,Vendors!$A$2:$A$500,0),2),"")</f>
        <v/>
      </c>
      <c r="H186" s="74">
        <f>SUMIF('Cash Outflows'!E:E,'AP and Accrual Journal'!D194,'Cash Outflows'!F:F)</f>
        <v>0</v>
      </c>
      <c r="I186" s="73">
        <f t="shared" si="7"/>
        <v>0</v>
      </c>
      <c r="J186" s="13">
        <f t="shared" si="8"/>
        <v>0</v>
      </c>
      <c r="K186" t="b">
        <f ca="1">IF(TODAY()-E186&gt;'Data Inputs'!$B$47,TRUE,FALSE)</f>
        <v>1</v>
      </c>
    </row>
    <row r="187" spans="1:11" x14ac:dyDescent="0.25">
      <c r="A187" s="109">
        <f t="shared" si="6"/>
        <v>6</v>
      </c>
      <c r="B187" s="129"/>
      <c r="C187" s="129"/>
      <c r="D187" s="129"/>
      <c r="E187" s="56"/>
      <c r="F187" s="72"/>
      <c r="G187" s="124" t="str">
        <f>IFERROR(INDEX(Vendors!$A$2:$B$500,MATCH(C187,Vendors!$A$2:$A$500,0),2),"")</f>
        <v/>
      </c>
      <c r="H187" s="74">
        <f>SUMIF('Cash Outflows'!E:E,'AP and Accrual Journal'!D195,'Cash Outflows'!F:F)</f>
        <v>0</v>
      </c>
      <c r="I187" s="73">
        <f t="shared" si="7"/>
        <v>0</v>
      </c>
      <c r="J187" s="13">
        <f t="shared" si="8"/>
        <v>0</v>
      </c>
      <c r="K187" t="b">
        <f ca="1">IF(TODAY()-E187&gt;'Data Inputs'!$B$47,TRUE,FALSE)</f>
        <v>1</v>
      </c>
    </row>
    <row r="188" spans="1:11" x14ac:dyDescent="0.25">
      <c r="A188" s="109">
        <f t="shared" si="6"/>
        <v>6</v>
      </c>
      <c r="B188" s="129"/>
      <c r="C188" s="129"/>
      <c r="D188" s="129"/>
      <c r="E188" s="56"/>
      <c r="F188" s="72"/>
      <c r="G188" s="124" t="str">
        <f>IFERROR(INDEX(Vendors!$A$2:$B$500,MATCH(C188,Vendors!$A$2:$A$500,0),2),"")</f>
        <v/>
      </c>
      <c r="H188" s="74">
        <f>SUMIF('Cash Outflows'!E:E,'AP and Accrual Journal'!D196,'Cash Outflows'!F:F)</f>
        <v>0</v>
      </c>
      <c r="I188" s="73">
        <f t="shared" si="7"/>
        <v>0</v>
      </c>
      <c r="J188" s="13">
        <f t="shared" si="8"/>
        <v>0</v>
      </c>
      <c r="K188" t="b">
        <f ca="1">IF(TODAY()-E188&gt;'Data Inputs'!$B$47,TRUE,FALSE)</f>
        <v>1</v>
      </c>
    </row>
    <row r="189" spans="1:11" x14ac:dyDescent="0.25">
      <c r="A189" s="109">
        <f t="shared" si="6"/>
        <v>6</v>
      </c>
      <c r="B189" s="129"/>
      <c r="C189" s="129"/>
      <c r="D189" s="129"/>
      <c r="E189" s="56"/>
      <c r="F189" s="72"/>
      <c r="G189" s="124" t="str">
        <f>IFERROR(INDEX(Vendors!$A$2:$B$500,MATCH(C189,Vendors!$A$2:$A$500,0),2),"")</f>
        <v/>
      </c>
      <c r="H189" s="74">
        <f>SUMIF('Cash Outflows'!E:E,'AP and Accrual Journal'!D197,'Cash Outflows'!F:F)</f>
        <v>0</v>
      </c>
      <c r="I189" s="73">
        <f t="shared" si="7"/>
        <v>0</v>
      </c>
      <c r="J189" s="13">
        <f t="shared" si="8"/>
        <v>0</v>
      </c>
      <c r="K189" t="b">
        <f ca="1">IF(TODAY()-E189&gt;'Data Inputs'!$B$47,TRUE,FALSE)</f>
        <v>1</v>
      </c>
    </row>
    <row r="190" spans="1:11" x14ac:dyDescent="0.25">
      <c r="A190" s="109">
        <f t="shared" si="6"/>
        <v>6</v>
      </c>
      <c r="B190" s="129"/>
      <c r="C190" s="129"/>
      <c r="D190" s="129"/>
      <c r="E190" s="56"/>
      <c r="F190" s="72"/>
      <c r="G190" s="124" t="str">
        <f>IFERROR(INDEX(Vendors!$A$2:$B$500,MATCH(C190,Vendors!$A$2:$A$500,0),2),"")</f>
        <v/>
      </c>
      <c r="H190" s="74">
        <f>SUMIF('Cash Outflows'!E:E,'AP and Accrual Journal'!D198,'Cash Outflows'!F:F)</f>
        <v>0</v>
      </c>
      <c r="I190" s="73">
        <f t="shared" si="7"/>
        <v>0</v>
      </c>
      <c r="J190" s="13">
        <f t="shared" si="8"/>
        <v>0</v>
      </c>
      <c r="K190" t="b">
        <f ca="1">IF(TODAY()-E190&gt;'Data Inputs'!$B$47,TRUE,FALSE)</f>
        <v>1</v>
      </c>
    </row>
    <row r="191" spans="1:11" x14ac:dyDescent="0.25">
      <c r="A191" s="109">
        <f t="shared" si="6"/>
        <v>6</v>
      </c>
      <c r="B191" s="129"/>
      <c r="C191" s="129"/>
      <c r="D191" s="129"/>
      <c r="E191" s="56"/>
      <c r="F191" s="72"/>
      <c r="G191" s="124" t="str">
        <f>IFERROR(INDEX(Vendors!$A$2:$B$500,MATCH(C191,Vendors!$A$2:$A$500,0),2),"")</f>
        <v/>
      </c>
      <c r="H191" s="74">
        <f>SUMIF('Cash Outflows'!E:E,'AP and Accrual Journal'!D199,'Cash Outflows'!F:F)</f>
        <v>0</v>
      </c>
      <c r="I191" s="73">
        <f t="shared" si="7"/>
        <v>0</v>
      </c>
      <c r="J191" s="13">
        <f t="shared" si="8"/>
        <v>0</v>
      </c>
      <c r="K191" t="b">
        <f ca="1">IF(TODAY()-E191&gt;'Data Inputs'!$B$47,TRUE,FALSE)</f>
        <v>1</v>
      </c>
    </row>
    <row r="192" spans="1:11" x14ac:dyDescent="0.25">
      <c r="A192" s="109">
        <f t="shared" si="6"/>
        <v>6</v>
      </c>
      <c r="B192" s="129"/>
      <c r="C192" s="129"/>
      <c r="D192" s="129"/>
      <c r="E192" s="56"/>
      <c r="F192" s="72"/>
      <c r="G192" s="124" t="str">
        <f>IFERROR(INDEX(Vendors!$A$2:$B$500,MATCH(C192,Vendors!$A$2:$A$500,0),2),"")</f>
        <v/>
      </c>
      <c r="H192" s="74">
        <f>SUMIF('Cash Outflows'!E:E,'AP and Accrual Journal'!D200,'Cash Outflows'!F:F)</f>
        <v>0</v>
      </c>
      <c r="I192" s="73">
        <f t="shared" si="7"/>
        <v>0</v>
      </c>
      <c r="J192" s="13">
        <f t="shared" si="8"/>
        <v>0</v>
      </c>
      <c r="K192" t="b">
        <f ca="1">IF(TODAY()-E192&gt;'Data Inputs'!$B$47,TRUE,FALSE)</f>
        <v>1</v>
      </c>
    </row>
    <row r="193" spans="1:11" x14ac:dyDescent="0.25">
      <c r="A193" s="109">
        <f t="shared" si="6"/>
        <v>6</v>
      </c>
      <c r="B193" s="129"/>
      <c r="C193" s="129"/>
      <c r="D193" s="129"/>
      <c r="E193" s="56"/>
      <c r="F193" s="72"/>
      <c r="G193" s="124" t="str">
        <f>IFERROR(INDEX(Vendors!$A$2:$B$500,MATCH(C193,Vendors!$A$2:$A$500,0),2),"")</f>
        <v/>
      </c>
      <c r="H193" s="74">
        <f>SUMIF('Cash Outflows'!E:E,'AP and Accrual Journal'!D201,'Cash Outflows'!F:F)</f>
        <v>0</v>
      </c>
      <c r="I193" s="73">
        <f t="shared" si="7"/>
        <v>0</v>
      </c>
      <c r="J193" s="13">
        <f t="shared" si="8"/>
        <v>0</v>
      </c>
      <c r="K193" t="b">
        <f ca="1">IF(TODAY()-E193&gt;'Data Inputs'!$B$47,TRUE,FALSE)</f>
        <v>1</v>
      </c>
    </row>
    <row r="194" spans="1:11" x14ac:dyDescent="0.25">
      <c r="A194" s="109">
        <f t="shared" si="6"/>
        <v>6</v>
      </c>
      <c r="B194" s="129"/>
      <c r="C194" s="129"/>
      <c r="D194" s="129"/>
      <c r="E194" s="56"/>
      <c r="F194" s="72"/>
      <c r="G194" s="124" t="str">
        <f>IFERROR(INDEX(Vendors!$A$2:$B$500,MATCH(C194,Vendors!$A$2:$A$500,0),2),"")</f>
        <v/>
      </c>
      <c r="H194" s="74">
        <f>SUMIF('Cash Outflows'!E:E,'AP and Accrual Journal'!D202,'Cash Outflows'!F:F)</f>
        <v>0</v>
      </c>
      <c r="I194" s="73">
        <f t="shared" si="7"/>
        <v>0</v>
      </c>
      <c r="J194" s="13">
        <f t="shared" si="8"/>
        <v>0</v>
      </c>
      <c r="K194" t="b">
        <f ca="1">IF(TODAY()-E194&gt;'Data Inputs'!$B$47,TRUE,FALSE)</f>
        <v>1</v>
      </c>
    </row>
    <row r="195" spans="1:11" x14ac:dyDescent="0.25">
      <c r="A195" s="109">
        <f t="shared" ref="A195:A258" si="9">E195+(6-J195)</f>
        <v>6</v>
      </c>
      <c r="B195" s="129"/>
      <c r="C195" s="129"/>
      <c r="D195" s="129"/>
      <c r="E195" s="56"/>
      <c r="F195" s="72"/>
      <c r="G195" s="124" t="str">
        <f>IFERROR(INDEX(Vendors!$A$2:$B$500,MATCH(C195,Vendors!$A$2:$A$500,0),2),"")</f>
        <v/>
      </c>
      <c r="H195" s="74">
        <f>SUMIF('Cash Outflows'!E:E,'AP and Accrual Journal'!D203,'Cash Outflows'!F:F)</f>
        <v>0</v>
      </c>
      <c r="I195" s="73">
        <f t="shared" ref="I195:I258" si="10">F195-H195</f>
        <v>0</v>
      </c>
      <c r="J195" s="13">
        <f t="shared" ref="J195:J258" si="11">IF(WEEKDAY(E195)=7,0,WEEKDAY(E195))</f>
        <v>0</v>
      </c>
      <c r="K195" t="b">
        <f ca="1">IF(TODAY()-E195&gt;'Data Inputs'!$B$47,TRUE,FALSE)</f>
        <v>1</v>
      </c>
    </row>
    <row r="196" spans="1:11" x14ac:dyDescent="0.25">
      <c r="A196" s="109">
        <f t="shared" si="9"/>
        <v>6</v>
      </c>
      <c r="B196" s="129"/>
      <c r="C196" s="129"/>
      <c r="D196" s="129"/>
      <c r="E196" s="56"/>
      <c r="F196" s="72"/>
      <c r="G196" s="124" t="str">
        <f>IFERROR(INDEX(Vendors!$A$2:$B$500,MATCH(C196,Vendors!$A$2:$A$500,0),2),"")</f>
        <v/>
      </c>
      <c r="H196" s="74">
        <f>SUMIF('Cash Outflows'!E:E,'AP and Accrual Journal'!D204,'Cash Outflows'!F:F)</f>
        <v>0</v>
      </c>
      <c r="I196" s="73">
        <f t="shared" si="10"/>
        <v>0</v>
      </c>
      <c r="J196" s="13">
        <f t="shared" si="11"/>
        <v>0</v>
      </c>
      <c r="K196" t="b">
        <f ca="1">IF(TODAY()-E196&gt;'Data Inputs'!$B$47,TRUE,FALSE)</f>
        <v>1</v>
      </c>
    </row>
    <row r="197" spans="1:11" x14ac:dyDescent="0.25">
      <c r="A197" s="109">
        <f t="shared" si="9"/>
        <v>6</v>
      </c>
      <c r="B197" s="129"/>
      <c r="C197" s="129"/>
      <c r="D197" s="129"/>
      <c r="E197" s="56"/>
      <c r="F197" s="72"/>
      <c r="G197" s="124" t="str">
        <f>IFERROR(INDEX(Vendors!$A$2:$B$500,MATCH(C197,Vendors!$A$2:$A$500,0),2),"")</f>
        <v/>
      </c>
      <c r="H197" s="74">
        <f>SUMIF('Cash Outflows'!E:E,'AP and Accrual Journal'!D205,'Cash Outflows'!F:F)</f>
        <v>0</v>
      </c>
      <c r="I197" s="73">
        <f t="shared" si="10"/>
        <v>0</v>
      </c>
      <c r="J197" s="13">
        <f t="shared" si="11"/>
        <v>0</v>
      </c>
      <c r="K197" t="b">
        <f ca="1">IF(TODAY()-E197&gt;'Data Inputs'!$B$47,TRUE,FALSE)</f>
        <v>1</v>
      </c>
    </row>
    <row r="198" spans="1:11" x14ac:dyDescent="0.25">
      <c r="A198" s="109">
        <f t="shared" si="9"/>
        <v>6</v>
      </c>
      <c r="B198" s="129"/>
      <c r="C198" s="129"/>
      <c r="D198" s="129"/>
      <c r="E198" s="56"/>
      <c r="F198" s="72"/>
      <c r="G198" s="124" t="str">
        <f>IFERROR(INDEX(Vendors!$A$2:$B$500,MATCH(C198,Vendors!$A$2:$A$500,0),2),"")</f>
        <v/>
      </c>
      <c r="H198" s="74">
        <f>SUMIF('Cash Outflows'!E:E,'AP and Accrual Journal'!D206,'Cash Outflows'!F:F)</f>
        <v>0</v>
      </c>
      <c r="I198" s="73">
        <f t="shared" si="10"/>
        <v>0</v>
      </c>
      <c r="J198" s="13">
        <f t="shared" si="11"/>
        <v>0</v>
      </c>
      <c r="K198" t="b">
        <f ca="1">IF(TODAY()-E198&gt;'Data Inputs'!$B$47,TRUE,FALSE)</f>
        <v>1</v>
      </c>
    </row>
    <row r="199" spans="1:11" x14ac:dyDescent="0.25">
      <c r="A199" s="109">
        <f t="shared" si="9"/>
        <v>6</v>
      </c>
      <c r="B199" s="129"/>
      <c r="C199" s="129"/>
      <c r="D199" s="129"/>
      <c r="E199" s="56"/>
      <c r="F199" s="72"/>
      <c r="G199" s="124" t="str">
        <f>IFERROR(INDEX(Vendors!$A$2:$B$500,MATCH(C199,Vendors!$A$2:$A$500,0),2),"")</f>
        <v/>
      </c>
      <c r="H199" s="74">
        <f>SUMIF('Cash Outflows'!E:E,'AP and Accrual Journal'!D207,'Cash Outflows'!F:F)</f>
        <v>0</v>
      </c>
      <c r="I199" s="73">
        <f t="shared" si="10"/>
        <v>0</v>
      </c>
      <c r="J199" s="13">
        <f t="shared" si="11"/>
        <v>0</v>
      </c>
      <c r="K199" t="b">
        <f ca="1">IF(TODAY()-E199&gt;'Data Inputs'!$B$47,TRUE,FALSE)</f>
        <v>1</v>
      </c>
    </row>
    <row r="200" spans="1:11" x14ac:dyDescent="0.25">
      <c r="A200" s="109">
        <f t="shared" si="9"/>
        <v>6</v>
      </c>
      <c r="B200" s="129"/>
      <c r="C200" s="129"/>
      <c r="D200" s="129"/>
      <c r="E200" s="56"/>
      <c r="F200" s="72"/>
      <c r="G200" s="124" t="str">
        <f>IFERROR(INDEX(Vendors!$A$2:$B$500,MATCH(C200,Vendors!$A$2:$A$500,0),2),"")</f>
        <v/>
      </c>
      <c r="H200" s="74">
        <f>SUMIF('Cash Outflows'!E:E,'AP and Accrual Journal'!D208,'Cash Outflows'!F:F)</f>
        <v>0</v>
      </c>
      <c r="I200" s="73">
        <f t="shared" si="10"/>
        <v>0</v>
      </c>
      <c r="J200" s="13">
        <f t="shared" si="11"/>
        <v>0</v>
      </c>
      <c r="K200" t="b">
        <f ca="1">IF(TODAY()-E200&gt;'Data Inputs'!$B$47,TRUE,FALSE)</f>
        <v>1</v>
      </c>
    </row>
    <row r="201" spans="1:11" x14ac:dyDescent="0.25">
      <c r="A201" s="109">
        <f t="shared" si="9"/>
        <v>6</v>
      </c>
      <c r="B201" s="129"/>
      <c r="C201" s="129"/>
      <c r="D201" s="129"/>
      <c r="E201" s="56"/>
      <c r="F201" s="72"/>
      <c r="G201" s="124" t="str">
        <f>IFERROR(INDEX(Vendors!$A$2:$B$500,MATCH(C201,Vendors!$A$2:$A$500,0),2),"")</f>
        <v/>
      </c>
      <c r="H201" s="74">
        <f>SUMIF('Cash Outflows'!E:E,'AP and Accrual Journal'!D209,'Cash Outflows'!F:F)</f>
        <v>0</v>
      </c>
      <c r="I201" s="73">
        <f t="shared" si="10"/>
        <v>0</v>
      </c>
      <c r="J201" s="13">
        <f t="shared" si="11"/>
        <v>0</v>
      </c>
      <c r="K201" t="b">
        <f ca="1">IF(TODAY()-E201&gt;'Data Inputs'!$B$47,TRUE,FALSE)</f>
        <v>1</v>
      </c>
    </row>
    <row r="202" spans="1:11" x14ac:dyDescent="0.25">
      <c r="A202" s="109">
        <f t="shared" si="9"/>
        <v>6</v>
      </c>
      <c r="B202" s="129"/>
      <c r="C202" s="129"/>
      <c r="D202" s="129"/>
      <c r="E202" s="56"/>
      <c r="F202" s="72"/>
      <c r="G202" s="124" t="str">
        <f>IFERROR(INDEX(Vendors!$A$2:$B$500,MATCH(C202,Vendors!$A$2:$A$500,0),2),"")</f>
        <v/>
      </c>
      <c r="H202" s="74">
        <f>SUMIF('Cash Outflows'!E:E,'AP and Accrual Journal'!D210,'Cash Outflows'!F:F)</f>
        <v>0</v>
      </c>
      <c r="I202" s="73">
        <f t="shared" si="10"/>
        <v>0</v>
      </c>
      <c r="J202" s="13">
        <f t="shared" si="11"/>
        <v>0</v>
      </c>
      <c r="K202" t="b">
        <f ca="1">IF(TODAY()-E202&gt;'Data Inputs'!$B$47,TRUE,FALSE)</f>
        <v>1</v>
      </c>
    </row>
    <row r="203" spans="1:11" x14ac:dyDescent="0.25">
      <c r="A203" s="109">
        <f t="shared" si="9"/>
        <v>6</v>
      </c>
      <c r="B203" s="129"/>
      <c r="C203" s="129"/>
      <c r="D203" s="129"/>
      <c r="E203" s="56"/>
      <c r="F203" s="72"/>
      <c r="G203" s="124" t="str">
        <f>IFERROR(INDEX(Vendors!$A$2:$B$500,MATCH(C203,Vendors!$A$2:$A$500,0),2),"")</f>
        <v/>
      </c>
      <c r="H203" s="74">
        <f>SUMIF('Cash Outflows'!E:E,'AP and Accrual Journal'!D211,'Cash Outflows'!F:F)</f>
        <v>0</v>
      </c>
      <c r="I203" s="73">
        <f t="shared" si="10"/>
        <v>0</v>
      </c>
      <c r="J203" s="13">
        <f t="shared" si="11"/>
        <v>0</v>
      </c>
      <c r="K203" t="b">
        <f ca="1">IF(TODAY()-E203&gt;'Data Inputs'!$B$47,TRUE,FALSE)</f>
        <v>1</v>
      </c>
    </row>
    <row r="204" spans="1:11" x14ac:dyDescent="0.25">
      <c r="A204" s="109">
        <f t="shared" si="9"/>
        <v>6</v>
      </c>
      <c r="B204" s="129"/>
      <c r="C204" s="129"/>
      <c r="D204" s="129"/>
      <c r="E204" s="56"/>
      <c r="F204" s="72"/>
      <c r="G204" s="124" t="str">
        <f>IFERROR(INDEX(Vendors!$A$2:$B$500,MATCH(C204,Vendors!$A$2:$A$500,0),2),"")</f>
        <v/>
      </c>
      <c r="H204" s="74">
        <f>SUMIF('Cash Outflows'!E:E,'AP and Accrual Journal'!D212,'Cash Outflows'!F:F)</f>
        <v>0</v>
      </c>
      <c r="I204" s="73">
        <f t="shared" si="10"/>
        <v>0</v>
      </c>
      <c r="J204" s="13">
        <f t="shared" si="11"/>
        <v>0</v>
      </c>
      <c r="K204" t="b">
        <f ca="1">IF(TODAY()-E204&gt;'Data Inputs'!$B$47,TRUE,FALSE)</f>
        <v>1</v>
      </c>
    </row>
    <row r="205" spans="1:11" x14ac:dyDescent="0.25">
      <c r="A205" s="109">
        <f t="shared" si="9"/>
        <v>6</v>
      </c>
      <c r="B205" s="129"/>
      <c r="C205" s="129"/>
      <c r="D205" s="129"/>
      <c r="E205" s="56"/>
      <c r="F205" s="72"/>
      <c r="G205" s="124" t="str">
        <f>IFERROR(INDEX(Vendors!$A$2:$B$500,MATCH(C205,Vendors!$A$2:$A$500,0),2),"")</f>
        <v/>
      </c>
      <c r="H205" s="74">
        <f>SUMIF('Cash Outflows'!E:E,'AP and Accrual Journal'!D213,'Cash Outflows'!F:F)</f>
        <v>0</v>
      </c>
      <c r="I205" s="73">
        <f t="shared" si="10"/>
        <v>0</v>
      </c>
      <c r="J205" s="13">
        <f t="shared" si="11"/>
        <v>0</v>
      </c>
      <c r="K205" t="b">
        <f ca="1">IF(TODAY()-E205&gt;'Data Inputs'!$B$47,TRUE,FALSE)</f>
        <v>1</v>
      </c>
    </row>
    <row r="206" spans="1:11" x14ac:dyDescent="0.25">
      <c r="A206" s="109">
        <f t="shared" si="9"/>
        <v>6</v>
      </c>
      <c r="B206" s="129"/>
      <c r="C206" s="129"/>
      <c r="D206" s="129"/>
      <c r="E206" s="56"/>
      <c r="F206" s="72"/>
      <c r="G206" s="124" t="str">
        <f>IFERROR(INDEX(Vendors!$A$2:$B$500,MATCH(C206,Vendors!$A$2:$A$500,0),2),"")</f>
        <v/>
      </c>
      <c r="H206" s="74">
        <f>SUMIF('Cash Outflows'!E:E,'AP and Accrual Journal'!D214,'Cash Outflows'!F:F)</f>
        <v>0</v>
      </c>
      <c r="I206" s="73">
        <f t="shared" si="10"/>
        <v>0</v>
      </c>
      <c r="J206" s="13">
        <f t="shared" si="11"/>
        <v>0</v>
      </c>
      <c r="K206" t="b">
        <f ca="1">IF(TODAY()-E206&gt;'Data Inputs'!$B$47,TRUE,FALSE)</f>
        <v>1</v>
      </c>
    </row>
    <row r="207" spans="1:11" x14ac:dyDescent="0.25">
      <c r="A207" s="109">
        <f t="shared" si="9"/>
        <v>6</v>
      </c>
      <c r="B207" s="129"/>
      <c r="C207" s="129"/>
      <c r="D207" s="129"/>
      <c r="E207" s="56"/>
      <c r="F207" s="72"/>
      <c r="G207" s="124" t="str">
        <f>IFERROR(INDEX(Vendors!$A$2:$B$500,MATCH(C207,Vendors!$A$2:$A$500,0),2),"")</f>
        <v/>
      </c>
      <c r="H207" s="74">
        <f>SUMIF('Cash Outflows'!E:E,'AP and Accrual Journal'!D215,'Cash Outflows'!F:F)</f>
        <v>0</v>
      </c>
      <c r="I207" s="73">
        <f t="shared" si="10"/>
        <v>0</v>
      </c>
      <c r="J207" s="13">
        <f t="shared" si="11"/>
        <v>0</v>
      </c>
      <c r="K207" t="b">
        <f ca="1">IF(TODAY()-E207&gt;'Data Inputs'!$B$47,TRUE,FALSE)</f>
        <v>1</v>
      </c>
    </row>
    <row r="208" spans="1:11" x14ac:dyDescent="0.25">
      <c r="A208" s="109">
        <f t="shared" si="9"/>
        <v>6</v>
      </c>
      <c r="B208" s="129"/>
      <c r="C208" s="129"/>
      <c r="D208" s="129"/>
      <c r="E208" s="56"/>
      <c r="F208" s="72"/>
      <c r="G208" s="124" t="str">
        <f>IFERROR(INDEX(Vendors!$A$2:$B$500,MATCH(C208,Vendors!$A$2:$A$500,0),2),"")</f>
        <v/>
      </c>
      <c r="H208" s="74">
        <f>SUMIF('Cash Outflows'!E:E,'AP and Accrual Journal'!D216,'Cash Outflows'!F:F)</f>
        <v>0</v>
      </c>
      <c r="I208" s="73">
        <f t="shared" si="10"/>
        <v>0</v>
      </c>
      <c r="J208" s="13">
        <f t="shared" si="11"/>
        <v>0</v>
      </c>
      <c r="K208" t="b">
        <f ca="1">IF(TODAY()-E208&gt;'Data Inputs'!$B$47,TRUE,FALSE)</f>
        <v>1</v>
      </c>
    </row>
    <row r="209" spans="1:11" x14ac:dyDescent="0.25">
      <c r="A209" s="109">
        <f t="shared" si="9"/>
        <v>6</v>
      </c>
      <c r="B209" s="129"/>
      <c r="C209" s="129"/>
      <c r="D209" s="129"/>
      <c r="E209" s="56"/>
      <c r="F209" s="72"/>
      <c r="G209" s="124" t="str">
        <f>IFERROR(INDEX(Vendors!$A$2:$B$500,MATCH(C209,Vendors!$A$2:$A$500,0),2),"")</f>
        <v/>
      </c>
      <c r="H209" s="74">
        <f>SUMIF('Cash Outflows'!E:E,'AP and Accrual Journal'!D217,'Cash Outflows'!F:F)</f>
        <v>0</v>
      </c>
      <c r="I209" s="73">
        <f t="shared" si="10"/>
        <v>0</v>
      </c>
      <c r="J209" s="13">
        <f t="shared" si="11"/>
        <v>0</v>
      </c>
      <c r="K209" t="b">
        <f ca="1">IF(TODAY()-E209&gt;'Data Inputs'!$B$47,TRUE,FALSE)</f>
        <v>1</v>
      </c>
    </row>
    <row r="210" spans="1:11" x14ac:dyDescent="0.25">
      <c r="A210" s="109">
        <f t="shared" si="9"/>
        <v>6</v>
      </c>
      <c r="B210" s="129"/>
      <c r="C210" s="129"/>
      <c r="D210" s="129"/>
      <c r="E210" s="56"/>
      <c r="F210" s="72"/>
      <c r="G210" s="124" t="str">
        <f>IFERROR(INDEX(Vendors!$A$2:$B$500,MATCH(C210,Vendors!$A$2:$A$500,0),2),"")</f>
        <v/>
      </c>
      <c r="H210" s="74">
        <f>SUMIF('Cash Outflows'!E:E,'AP and Accrual Journal'!D218,'Cash Outflows'!F:F)</f>
        <v>0</v>
      </c>
      <c r="I210" s="73">
        <f t="shared" si="10"/>
        <v>0</v>
      </c>
      <c r="J210" s="13">
        <f t="shared" si="11"/>
        <v>0</v>
      </c>
      <c r="K210" t="b">
        <f ca="1">IF(TODAY()-E210&gt;'Data Inputs'!$B$47,TRUE,FALSE)</f>
        <v>1</v>
      </c>
    </row>
    <row r="211" spans="1:11" x14ac:dyDescent="0.25">
      <c r="A211" s="109">
        <f t="shared" si="9"/>
        <v>6</v>
      </c>
      <c r="B211" s="129"/>
      <c r="C211" s="129"/>
      <c r="D211" s="129"/>
      <c r="E211" s="56"/>
      <c r="F211" s="72"/>
      <c r="G211" s="124" t="str">
        <f>IFERROR(INDEX(Vendors!$A$2:$B$500,MATCH(C211,Vendors!$A$2:$A$500,0),2),"")</f>
        <v/>
      </c>
      <c r="H211" s="74">
        <f>SUMIF('Cash Outflows'!E:E,'AP and Accrual Journal'!D219,'Cash Outflows'!F:F)</f>
        <v>0</v>
      </c>
      <c r="I211" s="73">
        <f t="shared" si="10"/>
        <v>0</v>
      </c>
      <c r="J211" s="13">
        <f t="shared" si="11"/>
        <v>0</v>
      </c>
      <c r="K211" t="b">
        <f ca="1">IF(TODAY()-E211&gt;'Data Inputs'!$B$47,TRUE,FALSE)</f>
        <v>1</v>
      </c>
    </row>
    <row r="212" spans="1:11" x14ac:dyDescent="0.25">
      <c r="A212" s="109">
        <f t="shared" si="9"/>
        <v>6</v>
      </c>
      <c r="B212" s="129"/>
      <c r="C212" s="129"/>
      <c r="D212" s="129"/>
      <c r="E212" s="56"/>
      <c r="F212" s="72"/>
      <c r="G212" s="124" t="str">
        <f>IFERROR(INDEX(Vendors!$A$2:$B$500,MATCH(C212,Vendors!$A$2:$A$500,0),2),"")</f>
        <v/>
      </c>
      <c r="H212" s="74">
        <f>SUMIF('Cash Outflows'!E:E,'AP and Accrual Journal'!D220,'Cash Outflows'!F:F)</f>
        <v>0</v>
      </c>
      <c r="I212" s="73">
        <f t="shared" si="10"/>
        <v>0</v>
      </c>
      <c r="J212" s="13">
        <f t="shared" si="11"/>
        <v>0</v>
      </c>
      <c r="K212" t="b">
        <f ca="1">IF(TODAY()-E212&gt;'Data Inputs'!$B$47,TRUE,FALSE)</f>
        <v>1</v>
      </c>
    </row>
    <row r="213" spans="1:11" x14ac:dyDescent="0.25">
      <c r="A213" s="109">
        <f t="shared" si="9"/>
        <v>6</v>
      </c>
      <c r="B213" s="129"/>
      <c r="C213" s="129"/>
      <c r="D213" s="129"/>
      <c r="E213" s="56"/>
      <c r="F213" s="72"/>
      <c r="G213" s="124" t="str">
        <f>IFERROR(INDEX(Vendors!$A$2:$B$500,MATCH(C213,Vendors!$A$2:$A$500,0),2),"")</f>
        <v/>
      </c>
      <c r="H213" s="74">
        <f>SUMIF('Cash Outflows'!E:E,'AP and Accrual Journal'!D221,'Cash Outflows'!F:F)</f>
        <v>0</v>
      </c>
      <c r="I213" s="73">
        <f t="shared" si="10"/>
        <v>0</v>
      </c>
      <c r="J213" s="13">
        <f t="shared" si="11"/>
        <v>0</v>
      </c>
      <c r="K213" t="b">
        <f ca="1">IF(TODAY()-E213&gt;'Data Inputs'!$B$47,TRUE,FALSE)</f>
        <v>1</v>
      </c>
    </row>
    <row r="214" spans="1:11" x14ac:dyDescent="0.25">
      <c r="A214" s="109">
        <f t="shared" si="9"/>
        <v>6</v>
      </c>
      <c r="B214" s="129"/>
      <c r="C214" s="129"/>
      <c r="D214" s="129"/>
      <c r="E214" s="56"/>
      <c r="F214" s="72"/>
      <c r="G214" s="124" t="str">
        <f>IFERROR(INDEX(Vendors!$A$2:$B$500,MATCH(C214,Vendors!$A$2:$A$500,0),2),"")</f>
        <v/>
      </c>
      <c r="H214" s="74">
        <f>SUMIF('Cash Outflows'!E:E,'AP and Accrual Journal'!D222,'Cash Outflows'!F:F)</f>
        <v>0</v>
      </c>
      <c r="I214" s="73">
        <f t="shared" si="10"/>
        <v>0</v>
      </c>
      <c r="J214" s="13">
        <f t="shared" si="11"/>
        <v>0</v>
      </c>
      <c r="K214" t="b">
        <f ca="1">IF(TODAY()-E214&gt;'Data Inputs'!$B$47,TRUE,FALSE)</f>
        <v>1</v>
      </c>
    </row>
    <row r="215" spans="1:11" x14ac:dyDescent="0.25">
      <c r="A215" s="109">
        <f t="shared" si="9"/>
        <v>6</v>
      </c>
      <c r="B215" s="129"/>
      <c r="C215" s="129"/>
      <c r="D215" s="129"/>
      <c r="E215" s="56"/>
      <c r="F215" s="72"/>
      <c r="G215" s="124" t="str">
        <f>IFERROR(INDEX(Vendors!$A$2:$B$500,MATCH(C215,Vendors!$A$2:$A$500,0),2),"")</f>
        <v/>
      </c>
      <c r="H215" s="74">
        <f>SUMIF('Cash Outflows'!E:E,'AP and Accrual Journal'!D223,'Cash Outflows'!F:F)</f>
        <v>0</v>
      </c>
      <c r="I215" s="73">
        <f t="shared" si="10"/>
        <v>0</v>
      </c>
      <c r="J215" s="13">
        <f t="shared" si="11"/>
        <v>0</v>
      </c>
      <c r="K215" t="b">
        <f ca="1">IF(TODAY()-E215&gt;'Data Inputs'!$B$47,TRUE,FALSE)</f>
        <v>1</v>
      </c>
    </row>
    <row r="216" spans="1:11" x14ac:dyDescent="0.25">
      <c r="A216" s="109">
        <f t="shared" si="9"/>
        <v>6</v>
      </c>
      <c r="B216" s="129"/>
      <c r="C216" s="129"/>
      <c r="D216" s="129"/>
      <c r="E216" s="56"/>
      <c r="F216" s="72"/>
      <c r="G216" s="124" t="str">
        <f>IFERROR(INDEX(Vendors!$A$2:$B$500,MATCH(C216,Vendors!$A$2:$A$500,0),2),"")</f>
        <v/>
      </c>
      <c r="H216" s="74">
        <f>SUMIF('Cash Outflows'!E:E,'AP and Accrual Journal'!D224,'Cash Outflows'!F:F)</f>
        <v>0</v>
      </c>
      <c r="I216" s="73">
        <f t="shared" si="10"/>
        <v>0</v>
      </c>
      <c r="J216" s="13">
        <f t="shared" si="11"/>
        <v>0</v>
      </c>
      <c r="K216" t="b">
        <f ca="1">IF(TODAY()-E216&gt;'Data Inputs'!$B$47,TRUE,FALSE)</f>
        <v>1</v>
      </c>
    </row>
    <row r="217" spans="1:11" x14ac:dyDescent="0.25">
      <c r="A217" s="109">
        <f t="shared" si="9"/>
        <v>6</v>
      </c>
      <c r="B217" s="129"/>
      <c r="C217" s="129"/>
      <c r="D217" s="129"/>
      <c r="E217" s="56"/>
      <c r="F217" s="72"/>
      <c r="G217" s="124" t="str">
        <f>IFERROR(INDEX(Vendors!$A$2:$B$500,MATCH(C217,Vendors!$A$2:$A$500,0),2),"")</f>
        <v/>
      </c>
      <c r="H217" s="74">
        <f>SUMIF('Cash Outflows'!E:E,'AP and Accrual Journal'!D225,'Cash Outflows'!F:F)</f>
        <v>0</v>
      </c>
      <c r="I217" s="73">
        <f t="shared" si="10"/>
        <v>0</v>
      </c>
      <c r="J217" s="13">
        <f t="shared" si="11"/>
        <v>0</v>
      </c>
      <c r="K217" t="b">
        <f ca="1">IF(TODAY()-E217&gt;'Data Inputs'!$B$47,TRUE,FALSE)</f>
        <v>1</v>
      </c>
    </row>
    <row r="218" spans="1:11" x14ac:dyDescent="0.25">
      <c r="A218" s="109">
        <f t="shared" si="9"/>
        <v>6</v>
      </c>
      <c r="B218" s="129"/>
      <c r="C218" s="129"/>
      <c r="D218" s="129"/>
      <c r="E218" s="56"/>
      <c r="F218" s="72"/>
      <c r="G218" s="124" t="str">
        <f>IFERROR(INDEX(Vendors!$A$2:$B$500,MATCH(C218,Vendors!$A$2:$A$500,0),2),"")</f>
        <v/>
      </c>
      <c r="H218" s="74">
        <f>SUMIF('Cash Outflows'!E:E,'AP and Accrual Journal'!D226,'Cash Outflows'!F:F)</f>
        <v>0</v>
      </c>
      <c r="I218" s="73">
        <f t="shared" si="10"/>
        <v>0</v>
      </c>
      <c r="J218" s="13">
        <f t="shared" si="11"/>
        <v>0</v>
      </c>
      <c r="K218" t="b">
        <f ca="1">IF(TODAY()-E218&gt;'Data Inputs'!$B$47,TRUE,FALSE)</f>
        <v>1</v>
      </c>
    </row>
    <row r="219" spans="1:11" x14ac:dyDescent="0.25">
      <c r="A219" s="109">
        <f t="shared" si="9"/>
        <v>6</v>
      </c>
      <c r="B219" s="129"/>
      <c r="C219" s="129"/>
      <c r="D219" s="129"/>
      <c r="E219" s="56"/>
      <c r="F219" s="72"/>
      <c r="G219" s="124" t="str">
        <f>IFERROR(INDEX(Vendors!$A$2:$B$500,MATCH(C219,Vendors!$A$2:$A$500,0),2),"")</f>
        <v/>
      </c>
      <c r="H219" s="74">
        <f>SUMIF('Cash Outflows'!E:E,'AP and Accrual Journal'!D227,'Cash Outflows'!F:F)</f>
        <v>0</v>
      </c>
      <c r="I219" s="73">
        <f t="shared" si="10"/>
        <v>0</v>
      </c>
      <c r="J219" s="13">
        <f t="shared" si="11"/>
        <v>0</v>
      </c>
      <c r="K219" t="b">
        <f ca="1">IF(TODAY()-E219&gt;'Data Inputs'!$B$47,TRUE,FALSE)</f>
        <v>1</v>
      </c>
    </row>
    <row r="220" spans="1:11" x14ac:dyDescent="0.25">
      <c r="A220" s="109">
        <f t="shared" si="9"/>
        <v>6</v>
      </c>
      <c r="B220" s="129"/>
      <c r="C220" s="129"/>
      <c r="D220" s="129"/>
      <c r="E220" s="56"/>
      <c r="F220" s="72"/>
      <c r="G220" s="124" t="str">
        <f>IFERROR(INDEX(Vendors!$A$2:$B$500,MATCH(C220,Vendors!$A$2:$A$500,0),2),"")</f>
        <v/>
      </c>
      <c r="H220" s="74">
        <f>SUMIF('Cash Outflows'!E:E,'AP and Accrual Journal'!D228,'Cash Outflows'!F:F)</f>
        <v>0</v>
      </c>
      <c r="I220" s="73">
        <f t="shared" si="10"/>
        <v>0</v>
      </c>
      <c r="J220" s="13">
        <f t="shared" si="11"/>
        <v>0</v>
      </c>
      <c r="K220" t="b">
        <f ca="1">IF(TODAY()-E220&gt;'Data Inputs'!$B$47,TRUE,FALSE)</f>
        <v>1</v>
      </c>
    </row>
    <row r="221" spans="1:11" x14ac:dyDescent="0.25">
      <c r="A221" s="109">
        <f t="shared" si="9"/>
        <v>6</v>
      </c>
      <c r="B221" s="129"/>
      <c r="C221" s="129"/>
      <c r="D221" s="129"/>
      <c r="E221" s="56"/>
      <c r="F221" s="72"/>
      <c r="G221" s="124" t="str">
        <f>IFERROR(INDEX(Vendors!$A$2:$B$500,MATCH(C221,Vendors!$A$2:$A$500,0),2),"")</f>
        <v/>
      </c>
      <c r="H221" s="74">
        <f>SUMIF('Cash Outflows'!E:E,'AP and Accrual Journal'!D229,'Cash Outflows'!F:F)</f>
        <v>0</v>
      </c>
      <c r="I221" s="73">
        <f t="shared" si="10"/>
        <v>0</v>
      </c>
      <c r="J221" s="13">
        <f t="shared" si="11"/>
        <v>0</v>
      </c>
      <c r="K221" t="b">
        <f ca="1">IF(TODAY()-E221&gt;'Data Inputs'!$B$47,TRUE,FALSE)</f>
        <v>1</v>
      </c>
    </row>
    <row r="222" spans="1:11" x14ac:dyDescent="0.25">
      <c r="A222" s="109">
        <f t="shared" si="9"/>
        <v>6</v>
      </c>
      <c r="B222" s="129"/>
      <c r="C222" s="129"/>
      <c r="D222" s="129"/>
      <c r="E222" s="56"/>
      <c r="F222" s="72"/>
      <c r="G222" s="124" t="str">
        <f>IFERROR(INDEX(Vendors!$A$2:$B$500,MATCH(C222,Vendors!$A$2:$A$500,0),2),"")</f>
        <v/>
      </c>
      <c r="H222" s="74">
        <f>SUMIF('Cash Outflows'!E:E,'AP and Accrual Journal'!D230,'Cash Outflows'!F:F)</f>
        <v>0</v>
      </c>
      <c r="I222" s="73">
        <f t="shared" si="10"/>
        <v>0</v>
      </c>
      <c r="J222" s="13">
        <f t="shared" si="11"/>
        <v>0</v>
      </c>
      <c r="K222" t="b">
        <f ca="1">IF(TODAY()-E222&gt;'Data Inputs'!$B$47,TRUE,FALSE)</f>
        <v>1</v>
      </c>
    </row>
    <row r="223" spans="1:11" x14ac:dyDescent="0.25">
      <c r="A223" s="109">
        <f t="shared" si="9"/>
        <v>6</v>
      </c>
      <c r="B223" s="129"/>
      <c r="C223" s="129"/>
      <c r="D223" s="129"/>
      <c r="E223" s="56"/>
      <c r="F223" s="72"/>
      <c r="G223" s="124" t="str">
        <f>IFERROR(INDEX(Vendors!$A$2:$B$500,MATCH(C223,Vendors!$A$2:$A$500,0),2),"")</f>
        <v/>
      </c>
      <c r="H223" s="74">
        <f>SUMIF('Cash Outflows'!E:E,'AP and Accrual Journal'!D231,'Cash Outflows'!F:F)</f>
        <v>0</v>
      </c>
      <c r="I223" s="73">
        <f t="shared" si="10"/>
        <v>0</v>
      </c>
      <c r="J223" s="13">
        <f t="shared" si="11"/>
        <v>0</v>
      </c>
      <c r="K223" t="b">
        <f ca="1">IF(TODAY()-E223&gt;'Data Inputs'!$B$47,TRUE,FALSE)</f>
        <v>1</v>
      </c>
    </row>
    <row r="224" spans="1:11" x14ac:dyDescent="0.25">
      <c r="A224" s="109">
        <f t="shared" si="9"/>
        <v>6</v>
      </c>
      <c r="B224" s="129"/>
      <c r="C224" s="129"/>
      <c r="D224" s="129"/>
      <c r="E224" s="56"/>
      <c r="F224" s="72"/>
      <c r="G224" s="124" t="str">
        <f>IFERROR(INDEX(Vendors!$A$2:$B$500,MATCH(C224,Vendors!$A$2:$A$500,0),2),"")</f>
        <v/>
      </c>
      <c r="H224" s="74">
        <f>SUMIF('Cash Outflows'!E:E,'AP and Accrual Journal'!D232,'Cash Outflows'!F:F)</f>
        <v>0</v>
      </c>
      <c r="I224" s="73">
        <f t="shared" si="10"/>
        <v>0</v>
      </c>
      <c r="J224" s="13">
        <f t="shared" si="11"/>
        <v>0</v>
      </c>
      <c r="K224" t="b">
        <f ca="1">IF(TODAY()-E224&gt;'Data Inputs'!$B$47,TRUE,FALSE)</f>
        <v>1</v>
      </c>
    </row>
    <row r="225" spans="1:11" x14ac:dyDescent="0.25">
      <c r="A225" s="109">
        <f t="shared" si="9"/>
        <v>6</v>
      </c>
      <c r="B225" s="129"/>
      <c r="C225" s="129"/>
      <c r="D225" s="129"/>
      <c r="E225" s="56"/>
      <c r="F225" s="72"/>
      <c r="G225" s="124" t="str">
        <f>IFERROR(INDEX(Vendors!$A$2:$B$500,MATCH(C225,Vendors!$A$2:$A$500,0),2),"")</f>
        <v/>
      </c>
      <c r="H225" s="74">
        <f>SUMIF('Cash Outflows'!E:E,'AP and Accrual Journal'!D233,'Cash Outflows'!F:F)</f>
        <v>0</v>
      </c>
      <c r="I225" s="73">
        <f t="shared" si="10"/>
        <v>0</v>
      </c>
      <c r="J225" s="13">
        <f t="shared" si="11"/>
        <v>0</v>
      </c>
      <c r="K225" t="b">
        <f ca="1">IF(TODAY()-E225&gt;'Data Inputs'!$B$47,TRUE,FALSE)</f>
        <v>1</v>
      </c>
    </row>
    <row r="226" spans="1:11" x14ac:dyDescent="0.25">
      <c r="A226" s="109">
        <f t="shared" si="9"/>
        <v>6</v>
      </c>
      <c r="B226" s="129"/>
      <c r="C226" s="129"/>
      <c r="D226" s="129"/>
      <c r="E226" s="56"/>
      <c r="F226" s="72"/>
      <c r="G226" s="124" t="str">
        <f>IFERROR(INDEX(Vendors!$A$2:$B$500,MATCH(C226,Vendors!$A$2:$A$500,0),2),"")</f>
        <v/>
      </c>
      <c r="H226" s="74">
        <f>SUMIF('Cash Outflows'!E:E,'AP and Accrual Journal'!D234,'Cash Outflows'!F:F)</f>
        <v>0</v>
      </c>
      <c r="I226" s="73">
        <f t="shared" si="10"/>
        <v>0</v>
      </c>
      <c r="J226" s="13">
        <f t="shared" si="11"/>
        <v>0</v>
      </c>
      <c r="K226" t="b">
        <f ca="1">IF(TODAY()-E226&gt;'Data Inputs'!$B$47,TRUE,FALSE)</f>
        <v>1</v>
      </c>
    </row>
    <row r="227" spans="1:11" x14ac:dyDescent="0.25">
      <c r="A227" s="109">
        <f t="shared" si="9"/>
        <v>6</v>
      </c>
      <c r="B227" s="129"/>
      <c r="C227" s="129"/>
      <c r="D227" s="129"/>
      <c r="E227" s="56"/>
      <c r="F227" s="72"/>
      <c r="G227" s="124" t="str">
        <f>IFERROR(INDEX(Vendors!$A$2:$B$500,MATCH(C227,Vendors!$A$2:$A$500,0),2),"")</f>
        <v/>
      </c>
      <c r="H227" s="74">
        <f>SUMIF('Cash Outflows'!E:E,'AP and Accrual Journal'!D235,'Cash Outflows'!F:F)</f>
        <v>0</v>
      </c>
      <c r="I227" s="73">
        <f t="shared" si="10"/>
        <v>0</v>
      </c>
      <c r="J227" s="13">
        <f t="shared" si="11"/>
        <v>0</v>
      </c>
      <c r="K227" t="b">
        <f ca="1">IF(TODAY()-E227&gt;'Data Inputs'!$B$47,TRUE,FALSE)</f>
        <v>1</v>
      </c>
    </row>
    <row r="228" spans="1:11" x14ac:dyDescent="0.25">
      <c r="A228" s="109">
        <f t="shared" si="9"/>
        <v>6</v>
      </c>
      <c r="B228" s="129"/>
      <c r="C228" s="129"/>
      <c r="D228" s="129"/>
      <c r="E228" s="56"/>
      <c r="F228" s="72"/>
      <c r="G228" s="124" t="str">
        <f>IFERROR(INDEX(Vendors!$A$2:$B$500,MATCH(C228,Vendors!$A$2:$A$500,0),2),"")</f>
        <v/>
      </c>
      <c r="H228" s="74">
        <f>SUMIF('Cash Outflows'!E:E,'AP and Accrual Journal'!D236,'Cash Outflows'!F:F)</f>
        <v>0</v>
      </c>
      <c r="I228" s="73">
        <f t="shared" si="10"/>
        <v>0</v>
      </c>
      <c r="J228" s="13">
        <f t="shared" si="11"/>
        <v>0</v>
      </c>
      <c r="K228" t="b">
        <f ca="1">IF(TODAY()-E228&gt;'Data Inputs'!$B$47,TRUE,FALSE)</f>
        <v>1</v>
      </c>
    </row>
    <row r="229" spans="1:11" x14ac:dyDescent="0.25">
      <c r="A229" s="109">
        <f t="shared" si="9"/>
        <v>6</v>
      </c>
      <c r="B229" s="129"/>
      <c r="C229" s="129"/>
      <c r="D229" s="129"/>
      <c r="E229" s="56"/>
      <c r="F229" s="72"/>
      <c r="G229" s="124" t="str">
        <f>IFERROR(INDEX(Vendors!$A$2:$B$500,MATCH(C229,Vendors!$A$2:$A$500,0),2),"")</f>
        <v/>
      </c>
      <c r="H229" s="74">
        <f>SUMIF('Cash Outflows'!E:E,'AP and Accrual Journal'!D237,'Cash Outflows'!F:F)</f>
        <v>0</v>
      </c>
      <c r="I229" s="73">
        <f t="shared" si="10"/>
        <v>0</v>
      </c>
      <c r="J229" s="13">
        <f t="shared" si="11"/>
        <v>0</v>
      </c>
      <c r="K229" t="b">
        <f ca="1">IF(TODAY()-E229&gt;'Data Inputs'!$B$47,TRUE,FALSE)</f>
        <v>1</v>
      </c>
    </row>
    <row r="230" spans="1:11" x14ac:dyDescent="0.25">
      <c r="A230" s="109">
        <f t="shared" si="9"/>
        <v>6</v>
      </c>
      <c r="B230" s="129"/>
      <c r="C230" s="129"/>
      <c r="D230" s="129"/>
      <c r="E230" s="56"/>
      <c r="F230" s="72"/>
      <c r="G230" s="124" t="str">
        <f>IFERROR(INDEX(Vendors!$A$2:$B$500,MATCH(C230,Vendors!$A$2:$A$500,0),2),"")</f>
        <v/>
      </c>
      <c r="H230" s="74">
        <f>SUMIF('Cash Outflows'!E:E,'AP and Accrual Journal'!D238,'Cash Outflows'!F:F)</f>
        <v>0</v>
      </c>
      <c r="I230" s="73">
        <f t="shared" si="10"/>
        <v>0</v>
      </c>
      <c r="J230" s="13">
        <f t="shared" si="11"/>
        <v>0</v>
      </c>
      <c r="K230" t="b">
        <f ca="1">IF(TODAY()-E230&gt;'Data Inputs'!$B$47,TRUE,FALSE)</f>
        <v>1</v>
      </c>
    </row>
    <row r="231" spans="1:11" x14ac:dyDescent="0.25">
      <c r="A231" s="109">
        <f t="shared" si="9"/>
        <v>6</v>
      </c>
      <c r="B231" s="129"/>
      <c r="C231" s="129"/>
      <c r="D231" s="129"/>
      <c r="E231" s="56"/>
      <c r="F231" s="72"/>
      <c r="G231" s="124" t="str">
        <f>IFERROR(INDEX(Vendors!$A$2:$B$500,MATCH(C231,Vendors!$A$2:$A$500,0),2),"")</f>
        <v/>
      </c>
      <c r="H231" s="74">
        <f>SUMIF('Cash Outflows'!E:E,'AP and Accrual Journal'!D239,'Cash Outflows'!F:F)</f>
        <v>0</v>
      </c>
      <c r="I231" s="73">
        <f t="shared" si="10"/>
        <v>0</v>
      </c>
      <c r="J231" s="13">
        <f t="shared" si="11"/>
        <v>0</v>
      </c>
      <c r="K231" t="b">
        <f ca="1">IF(TODAY()-E231&gt;'Data Inputs'!$B$47,TRUE,FALSE)</f>
        <v>1</v>
      </c>
    </row>
    <row r="232" spans="1:11" x14ac:dyDescent="0.25">
      <c r="A232" s="109">
        <f t="shared" si="9"/>
        <v>6</v>
      </c>
      <c r="B232" s="129"/>
      <c r="C232" s="129"/>
      <c r="D232" s="129"/>
      <c r="E232" s="56"/>
      <c r="F232" s="72"/>
      <c r="G232" s="124" t="str">
        <f>IFERROR(INDEX(Vendors!$A$2:$B$500,MATCH(C232,Vendors!$A$2:$A$500,0),2),"")</f>
        <v/>
      </c>
      <c r="H232" s="74">
        <f>SUMIF('Cash Outflows'!E:E,'AP and Accrual Journal'!D240,'Cash Outflows'!F:F)</f>
        <v>0</v>
      </c>
      <c r="I232" s="73">
        <f t="shared" si="10"/>
        <v>0</v>
      </c>
      <c r="J232" s="13">
        <f t="shared" si="11"/>
        <v>0</v>
      </c>
      <c r="K232" t="b">
        <f ca="1">IF(TODAY()-E232&gt;'Data Inputs'!$B$47,TRUE,FALSE)</f>
        <v>1</v>
      </c>
    </row>
    <row r="233" spans="1:11" x14ac:dyDescent="0.25">
      <c r="A233" s="109">
        <f t="shared" si="9"/>
        <v>6</v>
      </c>
      <c r="B233" s="129"/>
      <c r="C233" s="129"/>
      <c r="D233" s="129"/>
      <c r="E233" s="56"/>
      <c r="F233" s="72"/>
      <c r="G233" s="124" t="str">
        <f>IFERROR(INDEX(Vendors!$A$2:$B$500,MATCH(C233,Vendors!$A$2:$A$500,0),2),"")</f>
        <v/>
      </c>
      <c r="H233" s="74">
        <f>SUMIF('Cash Outflows'!E:E,'AP and Accrual Journal'!D241,'Cash Outflows'!F:F)</f>
        <v>0</v>
      </c>
      <c r="I233" s="73">
        <f t="shared" si="10"/>
        <v>0</v>
      </c>
      <c r="J233" s="13">
        <f t="shared" si="11"/>
        <v>0</v>
      </c>
      <c r="K233" t="b">
        <f ca="1">IF(TODAY()-E233&gt;'Data Inputs'!$B$47,TRUE,FALSE)</f>
        <v>1</v>
      </c>
    </row>
    <row r="234" spans="1:11" x14ac:dyDescent="0.25">
      <c r="A234" s="109">
        <f t="shared" si="9"/>
        <v>6</v>
      </c>
      <c r="B234" s="129"/>
      <c r="C234" s="129"/>
      <c r="D234" s="129"/>
      <c r="E234" s="56"/>
      <c r="F234" s="72"/>
      <c r="G234" s="124" t="str">
        <f>IFERROR(INDEX(Vendors!$A$2:$B$500,MATCH(C234,Vendors!$A$2:$A$500,0),2),"")</f>
        <v/>
      </c>
      <c r="H234" s="74">
        <f>SUMIF('Cash Outflows'!E:E,'AP and Accrual Journal'!D242,'Cash Outflows'!F:F)</f>
        <v>0</v>
      </c>
      <c r="I234" s="73">
        <f t="shared" si="10"/>
        <v>0</v>
      </c>
      <c r="J234" s="13">
        <f t="shared" si="11"/>
        <v>0</v>
      </c>
      <c r="K234" t="b">
        <f ca="1">IF(TODAY()-E234&gt;'Data Inputs'!$B$47,TRUE,FALSE)</f>
        <v>1</v>
      </c>
    </row>
    <row r="235" spans="1:11" x14ac:dyDescent="0.25">
      <c r="A235" s="109">
        <f t="shared" si="9"/>
        <v>6</v>
      </c>
      <c r="B235" s="129"/>
      <c r="C235" s="129"/>
      <c r="D235" s="129"/>
      <c r="E235" s="56"/>
      <c r="F235" s="72"/>
      <c r="G235" s="124" t="str">
        <f>IFERROR(INDEX(Vendors!$A$2:$B$500,MATCH(C235,Vendors!$A$2:$A$500,0),2),"")</f>
        <v/>
      </c>
      <c r="H235" s="74">
        <f>SUMIF('Cash Outflows'!E:E,'AP and Accrual Journal'!D243,'Cash Outflows'!F:F)</f>
        <v>0</v>
      </c>
      <c r="I235" s="73">
        <f t="shared" si="10"/>
        <v>0</v>
      </c>
      <c r="J235" s="13">
        <f t="shared" si="11"/>
        <v>0</v>
      </c>
      <c r="K235" t="b">
        <f ca="1">IF(TODAY()-E235&gt;'Data Inputs'!$B$47,TRUE,FALSE)</f>
        <v>1</v>
      </c>
    </row>
    <row r="236" spans="1:11" x14ac:dyDescent="0.25">
      <c r="A236" s="109">
        <f t="shared" si="9"/>
        <v>6</v>
      </c>
      <c r="B236" s="129"/>
      <c r="C236" s="129"/>
      <c r="D236" s="129"/>
      <c r="E236" s="56"/>
      <c r="F236" s="72"/>
      <c r="G236" s="124" t="str">
        <f>IFERROR(INDEX(Vendors!$A$2:$B$500,MATCH(C236,Vendors!$A$2:$A$500,0),2),"")</f>
        <v/>
      </c>
      <c r="H236" s="74">
        <f>SUMIF('Cash Outflows'!E:E,'AP and Accrual Journal'!D244,'Cash Outflows'!F:F)</f>
        <v>0</v>
      </c>
      <c r="I236" s="73">
        <f t="shared" si="10"/>
        <v>0</v>
      </c>
      <c r="J236" s="13">
        <f t="shared" si="11"/>
        <v>0</v>
      </c>
      <c r="K236" t="b">
        <f ca="1">IF(TODAY()-E236&gt;'Data Inputs'!$B$47,TRUE,FALSE)</f>
        <v>1</v>
      </c>
    </row>
    <row r="237" spans="1:11" x14ac:dyDescent="0.25">
      <c r="A237" s="109">
        <f t="shared" si="9"/>
        <v>6</v>
      </c>
      <c r="B237" s="129"/>
      <c r="C237" s="129"/>
      <c r="D237" s="129"/>
      <c r="E237" s="56"/>
      <c r="F237" s="72"/>
      <c r="G237" s="124" t="str">
        <f>IFERROR(INDEX(Vendors!$A$2:$B$500,MATCH(C237,Vendors!$A$2:$A$500,0),2),"")</f>
        <v/>
      </c>
      <c r="H237" s="74">
        <f>SUMIF('Cash Outflows'!E:E,'AP and Accrual Journal'!D245,'Cash Outflows'!F:F)</f>
        <v>0</v>
      </c>
      <c r="I237" s="73">
        <f t="shared" si="10"/>
        <v>0</v>
      </c>
      <c r="J237" s="13">
        <f t="shared" si="11"/>
        <v>0</v>
      </c>
      <c r="K237" t="b">
        <f ca="1">IF(TODAY()-E237&gt;'Data Inputs'!$B$47,TRUE,FALSE)</f>
        <v>1</v>
      </c>
    </row>
    <row r="238" spans="1:11" x14ac:dyDescent="0.25">
      <c r="A238" s="109">
        <f t="shared" si="9"/>
        <v>6</v>
      </c>
      <c r="B238" s="129"/>
      <c r="C238" s="129"/>
      <c r="D238" s="129"/>
      <c r="E238" s="56"/>
      <c r="F238" s="72"/>
      <c r="G238" s="124" t="str">
        <f>IFERROR(INDEX(Vendors!$A$2:$B$500,MATCH(C238,Vendors!$A$2:$A$500,0),2),"")</f>
        <v/>
      </c>
      <c r="H238" s="74">
        <f>SUMIF('Cash Outflows'!E:E,'AP and Accrual Journal'!D246,'Cash Outflows'!F:F)</f>
        <v>0</v>
      </c>
      <c r="I238" s="73">
        <f t="shared" si="10"/>
        <v>0</v>
      </c>
      <c r="J238" s="13">
        <f t="shared" si="11"/>
        <v>0</v>
      </c>
      <c r="K238" t="b">
        <f ca="1">IF(TODAY()-E238&gt;'Data Inputs'!$B$47,TRUE,FALSE)</f>
        <v>1</v>
      </c>
    </row>
    <row r="239" spans="1:11" x14ac:dyDescent="0.25">
      <c r="A239" s="109">
        <f t="shared" si="9"/>
        <v>6</v>
      </c>
      <c r="B239" s="129"/>
      <c r="C239" s="129"/>
      <c r="D239" s="129"/>
      <c r="E239" s="56"/>
      <c r="F239" s="72"/>
      <c r="G239" s="124" t="str">
        <f>IFERROR(INDEX(Vendors!$A$2:$B$500,MATCH(C239,Vendors!$A$2:$A$500,0),2),"")</f>
        <v/>
      </c>
      <c r="H239" s="74">
        <f>SUMIF('Cash Outflows'!E:E,'AP and Accrual Journal'!D247,'Cash Outflows'!F:F)</f>
        <v>0</v>
      </c>
      <c r="I239" s="73">
        <f t="shared" si="10"/>
        <v>0</v>
      </c>
      <c r="J239" s="13">
        <f t="shared" si="11"/>
        <v>0</v>
      </c>
      <c r="K239" t="b">
        <f ca="1">IF(TODAY()-E239&gt;'Data Inputs'!$B$47,TRUE,FALSE)</f>
        <v>1</v>
      </c>
    </row>
    <row r="240" spans="1:11" x14ac:dyDescent="0.25">
      <c r="A240" s="109">
        <f t="shared" si="9"/>
        <v>6</v>
      </c>
      <c r="B240" s="129"/>
      <c r="C240" s="129"/>
      <c r="D240" s="129"/>
      <c r="E240" s="56"/>
      <c r="F240" s="72"/>
      <c r="G240" s="124" t="str">
        <f>IFERROR(INDEX(Vendors!$A$2:$B$500,MATCH(C240,Vendors!$A$2:$A$500,0),2),"")</f>
        <v/>
      </c>
      <c r="H240" s="74">
        <f>SUMIF('Cash Outflows'!E:E,'AP and Accrual Journal'!D248,'Cash Outflows'!F:F)</f>
        <v>0</v>
      </c>
      <c r="I240" s="73">
        <f t="shared" si="10"/>
        <v>0</v>
      </c>
      <c r="J240" s="13">
        <f t="shared" si="11"/>
        <v>0</v>
      </c>
      <c r="K240" t="b">
        <f ca="1">IF(TODAY()-E240&gt;'Data Inputs'!$B$47,TRUE,FALSE)</f>
        <v>1</v>
      </c>
    </row>
    <row r="241" spans="1:11" x14ac:dyDescent="0.25">
      <c r="A241" s="109">
        <f t="shared" si="9"/>
        <v>6</v>
      </c>
      <c r="B241" s="129"/>
      <c r="C241" s="129"/>
      <c r="D241" s="129"/>
      <c r="E241" s="56"/>
      <c r="F241" s="72"/>
      <c r="G241" s="124" t="str">
        <f>IFERROR(INDEX(Vendors!$A$2:$B$500,MATCH(C241,Vendors!$A$2:$A$500,0),2),"")</f>
        <v/>
      </c>
      <c r="H241" s="74">
        <f>SUMIF('Cash Outflows'!E:E,'AP and Accrual Journal'!D249,'Cash Outflows'!F:F)</f>
        <v>0</v>
      </c>
      <c r="I241" s="73">
        <f t="shared" si="10"/>
        <v>0</v>
      </c>
      <c r="J241" s="13">
        <f t="shared" si="11"/>
        <v>0</v>
      </c>
      <c r="K241" t="b">
        <f ca="1">IF(TODAY()-E241&gt;'Data Inputs'!$B$47,TRUE,FALSE)</f>
        <v>1</v>
      </c>
    </row>
    <row r="242" spans="1:11" x14ac:dyDescent="0.25">
      <c r="A242" s="109">
        <f t="shared" si="9"/>
        <v>6</v>
      </c>
      <c r="B242" s="129"/>
      <c r="C242" s="129"/>
      <c r="D242" s="129"/>
      <c r="E242" s="56"/>
      <c r="F242" s="72"/>
      <c r="G242" s="124" t="str">
        <f>IFERROR(INDEX(Vendors!$A$2:$B$500,MATCH(C242,Vendors!$A$2:$A$500,0),2),"")</f>
        <v/>
      </c>
      <c r="H242" s="74">
        <f>SUMIF('Cash Outflows'!E:E,'AP and Accrual Journal'!D250,'Cash Outflows'!F:F)</f>
        <v>0</v>
      </c>
      <c r="I242" s="73">
        <f t="shared" si="10"/>
        <v>0</v>
      </c>
      <c r="J242" s="13">
        <f t="shared" si="11"/>
        <v>0</v>
      </c>
      <c r="K242" t="b">
        <f ca="1">IF(TODAY()-E242&gt;'Data Inputs'!$B$47,TRUE,FALSE)</f>
        <v>1</v>
      </c>
    </row>
    <row r="243" spans="1:11" x14ac:dyDescent="0.25">
      <c r="A243" s="109">
        <f t="shared" si="9"/>
        <v>6</v>
      </c>
      <c r="B243" s="129"/>
      <c r="C243" s="129"/>
      <c r="D243" s="129"/>
      <c r="E243" s="56"/>
      <c r="F243" s="72"/>
      <c r="G243" s="124" t="str">
        <f>IFERROR(INDEX(Vendors!$A$2:$B$500,MATCH(C243,Vendors!$A$2:$A$500,0),2),"")</f>
        <v/>
      </c>
      <c r="H243" s="74">
        <f>SUMIF('Cash Outflows'!E:E,'AP and Accrual Journal'!D251,'Cash Outflows'!F:F)</f>
        <v>0</v>
      </c>
      <c r="I243" s="73">
        <f t="shared" si="10"/>
        <v>0</v>
      </c>
      <c r="J243" s="13">
        <f t="shared" si="11"/>
        <v>0</v>
      </c>
      <c r="K243" t="b">
        <f ca="1">IF(TODAY()-E243&gt;'Data Inputs'!$B$47,TRUE,FALSE)</f>
        <v>1</v>
      </c>
    </row>
    <row r="244" spans="1:11" x14ac:dyDescent="0.25">
      <c r="A244" s="109">
        <f t="shared" si="9"/>
        <v>6</v>
      </c>
      <c r="B244" s="129"/>
      <c r="C244" s="129"/>
      <c r="D244" s="129"/>
      <c r="E244" s="56"/>
      <c r="F244" s="72"/>
      <c r="G244" s="124" t="str">
        <f>IFERROR(INDEX(Vendors!$A$2:$B$500,MATCH(C244,Vendors!$A$2:$A$500,0),2),"")</f>
        <v/>
      </c>
      <c r="H244" s="74">
        <f>SUMIF('Cash Outflows'!E:E,'AP and Accrual Journal'!D252,'Cash Outflows'!F:F)</f>
        <v>0</v>
      </c>
      <c r="I244" s="73">
        <f t="shared" si="10"/>
        <v>0</v>
      </c>
      <c r="J244" s="13">
        <f t="shared" si="11"/>
        <v>0</v>
      </c>
      <c r="K244" t="b">
        <f ca="1">IF(TODAY()-E244&gt;'Data Inputs'!$B$47,TRUE,FALSE)</f>
        <v>1</v>
      </c>
    </row>
    <row r="245" spans="1:11" x14ac:dyDescent="0.25">
      <c r="A245" s="109">
        <f t="shared" si="9"/>
        <v>6</v>
      </c>
      <c r="B245" s="129"/>
      <c r="C245" s="129"/>
      <c r="D245" s="129"/>
      <c r="E245" s="56"/>
      <c r="F245" s="72"/>
      <c r="G245" s="124" t="str">
        <f>IFERROR(INDEX(Vendors!$A$2:$B$500,MATCH(C245,Vendors!$A$2:$A$500,0),2),"")</f>
        <v/>
      </c>
      <c r="H245" s="74">
        <f>SUMIF('Cash Outflows'!E:E,'AP and Accrual Journal'!D253,'Cash Outflows'!F:F)</f>
        <v>0</v>
      </c>
      <c r="I245" s="73">
        <f t="shared" si="10"/>
        <v>0</v>
      </c>
      <c r="J245" s="13">
        <f t="shared" si="11"/>
        <v>0</v>
      </c>
      <c r="K245" t="b">
        <f ca="1">IF(TODAY()-E245&gt;'Data Inputs'!$B$47,TRUE,FALSE)</f>
        <v>1</v>
      </c>
    </row>
    <row r="246" spans="1:11" x14ac:dyDescent="0.25">
      <c r="A246" s="109">
        <f t="shared" si="9"/>
        <v>6</v>
      </c>
      <c r="B246" s="129"/>
      <c r="C246" s="129"/>
      <c r="D246" s="129"/>
      <c r="E246" s="56"/>
      <c r="F246" s="72"/>
      <c r="G246" s="124" t="str">
        <f>IFERROR(INDEX(Vendors!$A$2:$B$500,MATCH(C246,Vendors!$A$2:$A$500,0),2),"")</f>
        <v/>
      </c>
      <c r="H246" s="74">
        <f>SUMIF('Cash Outflows'!E:E,'AP and Accrual Journal'!D254,'Cash Outflows'!F:F)</f>
        <v>0</v>
      </c>
      <c r="I246" s="73">
        <f t="shared" si="10"/>
        <v>0</v>
      </c>
      <c r="J246" s="13">
        <f t="shared" si="11"/>
        <v>0</v>
      </c>
      <c r="K246" t="b">
        <f ca="1">IF(TODAY()-E246&gt;'Data Inputs'!$B$47,TRUE,FALSE)</f>
        <v>1</v>
      </c>
    </row>
    <row r="247" spans="1:11" x14ac:dyDescent="0.25">
      <c r="A247" s="109">
        <f t="shared" si="9"/>
        <v>6</v>
      </c>
      <c r="B247" s="129"/>
      <c r="C247" s="129"/>
      <c r="D247" s="129"/>
      <c r="E247" s="56"/>
      <c r="F247" s="72"/>
      <c r="G247" s="124" t="str">
        <f>IFERROR(INDEX(Vendors!$A$2:$B$500,MATCH(C247,Vendors!$A$2:$A$500,0),2),"")</f>
        <v/>
      </c>
      <c r="H247" s="74">
        <f>SUMIF('Cash Outflows'!E:E,'AP and Accrual Journal'!D255,'Cash Outflows'!F:F)</f>
        <v>0</v>
      </c>
      <c r="I247" s="73">
        <f t="shared" si="10"/>
        <v>0</v>
      </c>
      <c r="J247" s="13">
        <f t="shared" si="11"/>
        <v>0</v>
      </c>
      <c r="K247" t="b">
        <f ca="1">IF(TODAY()-E247&gt;'Data Inputs'!$B$47,TRUE,FALSE)</f>
        <v>1</v>
      </c>
    </row>
    <row r="248" spans="1:11" x14ac:dyDescent="0.25">
      <c r="A248" s="109">
        <f t="shared" si="9"/>
        <v>6</v>
      </c>
      <c r="B248" s="129"/>
      <c r="C248" s="129"/>
      <c r="D248" s="129"/>
      <c r="E248" s="56"/>
      <c r="F248" s="72"/>
      <c r="G248" s="124" t="str">
        <f>IFERROR(INDEX(Vendors!$A$2:$B$500,MATCH(C248,Vendors!$A$2:$A$500,0),2),"")</f>
        <v/>
      </c>
      <c r="H248" s="74">
        <f>SUMIF('Cash Outflows'!E:E,'AP and Accrual Journal'!D256,'Cash Outflows'!F:F)</f>
        <v>0</v>
      </c>
      <c r="I248" s="73">
        <f t="shared" si="10"/>
        <v>0</v>
      </c>
      <c r="J248" s="13">
        <f t="shared" si="11"/>
        <v>0</v>
      </c>
      <c r="K248" t="b">
        <f ca="1">IF(TODAY()-E248&gt;'Data Inputs'!$B$47,TRUE,FALSE)</f>
        <v>1</v>
      </c>
    </row>
    <row r="249" spans="1:11" x14ac:dyDescent="0.25">
      <c r="A249" s="109">
        <f t="shared" si="9"/>
        <v>6</v>
      </c>
      <c r="B249" s="129"/>
      <c r="C249" s="129"/>
      <c r="D249" s="129"/>
      <c r="E249" s="56"/>
      <c r="F249" s="72"/>
      <c r="G249" s="124" t="str">
        <f>IFERROR(INDEX(Vendors!$A$2:$B$500,MATCH(C249,Vendors!$A$2:$A$500,0),2),"")</f>
        <v/>
      </c>
      <c r="H249" s="74">
        <f>SUMIF('Cash Outflows'!E:E,'AP and Accrual Journal'!D257,'Cash Outflows'!F:F)</f>
        <v>0</v>
      </c>
      <c r="I249" s="73">
        <f t="shared" si="10"/>
        <v>0</v>
      </c>
      <c r="J249" s="13">
        <f t="shared" si="11"/>
        <v>0</v>
      </c>
      <c r="K249" t="b">
        <f ca="1">IF(TODAY()-E249&gt;'Data Inputs'!$B$47,TRUE,FALSE)</f>
        <v>1</v>
      </c>
    </row>
    <row r="250" spans="1:11" x14ac:dyDescent="0.25">
      <c r="A250" s="109">
        <f t="shared" si="9"/>
        <v>6</v>
      </c>
      <c r="B250" s="129"/>
      <c r="C250" s="129"/>
      <c r="D250" s="129"/>
      <c r="E250" s="56"/>
      <c r="F250" s="72"/>
      <c r="G250" s="124" t="str">
        <f>IFERROR(INDEX(Vendors!$A$2:$B$500,MATCH(C250,Vendors!$A$2:$A$500,0),2),"")</f>
        <v/>
      </c>
      <c r="H250" s="74">
        <f>SUMIF('Cash Outflows'!E:E,'AP and Accrual Journal'!D258,'Cash Outflows'!F:F)</f>
        <v>0</v>
      </c>
      <c r="I250" s="73">
        <f t="shared" si="10"/>
        <v>0</v>
      </c>
      <c r="J250" s="13">
        <f t="shared" si="11"/>
        <v>0</v>
      </c>
      <c r="K250" t="b">
        <f ca="1">IF(TODAY()-E250&gt;'Data Inputs'!$B$47,TRUE,FALSE)</f>
        <v>1</v>
      </c>
    </row>
    <row r="251" spans="1:11" x14ac:dyDescent="0.25">
      <c r="A251" s="109">
        <f t="shared" si="9"/>
        <v>6</v>
      </c>
      <c r="B251" s="129"/>
      <c r="C251" s="129"/>
      <c r="D251" s="129"/>
      <c r="E251" s="56"/>
      <c r="F251" s="72"/>
      <c r="G251" s="124" t="str">
        <f>IFERROR(INDEX(Vendors!$A$2:$B$500,MATCH(C251,Vendors!$A$2:$A$500,0),2),"")</f>
        <v/>
      </c>
      <c r="H251" s="74">
        <f>SUMIF('Cash Outflows'!E:E,'AP and Accrual Journal'!D259,'Cash Outflows'!F:F)</f>
        <v>0</v>
      </c>
      <c r="I251" s="73">
        <f t="shared" si="10"/>
        <v>0</v>
      </c>
      <c r="J251" s="13">
        <f t="shared" si="11"/>
        <v>0</v>
      </c>
      <c r="K251" t="b">
        <f ca="1">IF(TODAY()-E251&gt;'Data Inputs'!$B$47,TRUE,FALSE)</f>
        <v>1</v>
      </c>
    </row>
    <row r="252" spans="1:11" x14ac:dyDescent="0.25">
      <c r="A252" s="109">
        <f t="shared" si="9"/>
        <v>6</v>
      </c>
      <c r="B252" s="129"/>
      <c r="C252" s="129"/>
      <c r="D252" s="129"/>
      <c r="E252" s="56"/>
      <c r="F252" s="72"/>
      <c r="G252" s="124" t="str">
        <f>IFERROR(INDEX(Vendors!$A$2:$B$500,MATCH(C252,Vendors!$A$2:$A$500,0),2),"")</f>
        <v/>
      </c>
      <c r="H252" s="74">
        <f>SUMIF('Cash Outflows'!E:E,'AP and Accrual Journal'!D260,'Cash Outflows'!F:F)</f>
        <v>0</v>
      </c>
      <c r="I252" s="73">
        <f t="shared" si="10"/>
        <v>0</v>
      </c>
      <c r="J252" s="13">
        <f t="shared" si="11"/>
        <v>0</v>
      </c>
      <c r="K252" t="b">
        <f ca="1">IF(TODAY()-E252&gt;'Data Inputs'!$B$47,TRUE,FALSE)</f>
        <v>1</v>
      </c>
    </row>
    <row r="253" spans="1:11" x14ac:dyDescent="0.25">
      <c r="A253" s="109">
        <f t="shared" si="9"/>
        <v>6</v>
      </c>
      <c r="B253" s="129"/>
      <c r="C253" s="129"/>
      <c r="D253" s="129"/>
      <c r="E253" s="56"/>
      <c r="F253" s="72"/>
      <c r="G253" s="124" t="str">
        <f>IFERROR(INDEX(Vendors!$A$2:$B$500,MATCH(C253,Vendors!$A$2:$A$500,0),2),"")</f>
        <v/>
      </c>
      <c r="H253" s="74">
        <f>SUMIF('Cash Outflows'!E:E,'AP and Accrual Journal'!D261,'Cash Outflows'!F:F)</f>
        <v>0</v>
      </c>
      <c r="I253" s="73">
        <f t="shared" si="10"/>
        <v>0</v>
      </c>
      <c r="J253" s="13">
        <f t="shared" si="11"/>
        <v>0</v>
      </c>
      <c r="K253" t="b">
        <f ca="1">IF(TODAY()-E253&gt;'Data Inputs'!$B$47,TRUE,FALSE)</f>
        <v>1</v>
      </c>
    </row>
    <row r="254" spans="1:11" x14ac:dyDescent="0.25">
      <c r="A254" s="109">
        <f t="shared" si="9"/>
        <v>6</v>
      </c>
      <c r="B254" s="129"/>
      <c r="C254" s="129"/>
      <c r="D254" s="129"/>
      <c r="E254" s="56"/>
      <c r="F254" s="72"/>
      <c r="G254" s="124" t="str">
        <f>IFERROR(INDEX(Vendors!$A$2:$B$500,MATCH(C254,Vendors!$A$2:$A$500,0),2),"")</f>
        <v/>
      </c>
      <c r="H254" s="74">
        <f>SUMIF('Cash Outflows'!E:E,'AP and Accrual Journal'!D262,'Cash Outflows'!F:F)</f>
        <v>0</v>
      </c>
      <c r="I254" s="73">
        <f t="shared" si="10"/>
        <v>0</v>
      </c>
      <c r="J254" s="13">
        <f t="shared" si="11"/>
        <v>0</v>
      </c>
      <c r="K254" t="b">
        <f ca="1">IF(TODAY()-E254&gt;'Data Inputs'!$B$47,TRUE,FALSE)</f>
        <v>1</v>
      </c>
    </row>
    <row r="255" spans="1:11" x14ac:dyDescent="0.25">
      <c r="A255" s="109">
        <f t="shared" si="9"/>
        <v>6</v>
      </c>
      <c r="B255" s="129"/>
      <c r="C255" s="129"/>
      <c r="D255" s="129"/>
      <c r="E255" s="56"/>
      <c r="F255" s="72"/>
      <c r="G255" s="124" t="str">
        <f>IFERROR(INDEX(Vendors!$A$2:$B$500,MATCH(C255,Vendors!$A$2:$A$500,0),2),"")</f>
        <v/>
      </c>
      <c r="H255" s="74">
        <f>SUMIF('Cash Outflows'!E:E,'AP and Accrual Journal'!D263,'Cash Outflows'!F:F)</f>
        <v>0</v>
      </c>
      <c r="I255" s="73">
        <f t="shared" si="10"/>
        <v>0</v>
      </c>
      <c r="J255" s="13">
        <f t="shared" si="11"/>
        <v>0</v>
      </c>
      <c r="K255" t="b">
        <f ca="1">IF(TODAY()-E255&gt;'Data Inputs'!$B$47,TRUE,FALSE)</f>
        <v>1</v>
      </c>
    </row>
    <row r="256" spans="1:11" x14ac:dyDescent="0.25">
      <c r="A256" s="109">
        <f t="shared" si="9"/>
        <v>6</v>
      </c>
      <c r="B256" s="129"/>
      <c r="C256" s="129"/>
      <c r="D256" s="129"/>
      <c r="E256" s="56"/>
      <c r="F256" s="72"/>
      <c r="G256" s="124" t="str">
        <f>IFERROR(INDEX(Vendors!$A$2:$B$500,MATCH(C256,Vendors!$A$2:$A$500,0),2),"")</f>
        <v/>
      </c>
      <c r="H256" s="74">
        <f>SUMIF('Cash Outflows'!E:E,'AP and Accrual Journal'!D266,'Cash Outflows'!F:F)</f>
        <v>0</v>
      </c>
      <c r="I256" s="73">
        <f t="shared" si="10"/>
        <v>0</v>
      </c>
      <c r="J256" s="13">
        <f t="shared" si="11"/>
        <v>0</v>
      </c>
      <c r="K256" t="b">
        <f ca="1">IF(TODAY()-E256&gt;'Data Inputs'!$B$47,TRUE,FALSE)</f>
        <v>1</v>
      </c>
    </row>
    <row r="257" spans="1:11" x14ac:dyDescent="0.25">
      <c r="A257" s="109">
        <f t="shared" si="9"/>
        <v>6</v>
      </c>
      <c r="B257" s="129"/>
      <c r="C257" s="129"/>
      <c r="D257" s="129"/>
      <c r="E257" s="56"/>
      <c r="F257" s="72"/>
      <c r="G257" s="124" t="str">
        <f>IFERROR(INDEX(Vendors!$A$2:$B$500,MATCH(C257,Vendors!$A$2:$A$500,0),2),"")</f>
        <v/>
      </c>
      <c r="H257" s="74">
        <f>SUMIF('Cash Outflows'!E:E,'AP and Accrual Journal'!D267,'Cash Outflows'!F:F)</f>
        <v>0</v>
      </c>
      <c r="I257" s="73">
        <f t="shared" si="10"/>
        <v>0</v>
      </c>
      <c r="J257" s="13">
        <f t="shared" si="11"/>
        <v>0</v>
      </c>
      <c r="K257" t="b">
        <f ca="1">IF(TODAY()-E257&gt;'Data Inputs'!$B$47,TRUE,FALSE)</f>
        <v>1</v>
      </c>
    </row>
    <row r="258" spans="1:11" x14ac:dyDescent="0.25">
      <c r="A258" s="109">
        <f t="shared" si="9"/>
        <v>6</v>
      </c>
      <c r="B258" s="129"/>
      <c r="C258" s="129"/>
      <c r="D258" s="129"/>
      <c r="E258" s="56"/>
      <c r="F258" s="72"/>
      <c r="G258" s="124" t="str">
        <f>IFERROR(INDEX(Vendors!$A$2:$B$500,MATCH(C258,Vendors!$A$2:$A$500,0),2),"")</f>
        <v/>
      </c>
      <c r="H258" s="74">
        <f>SUMIF('Cash Outflows'!E:E,'AP and Accrual Journal'!D268,'Cash Outflows'!F:F)</f>
        <v>0</v>
      </c>
      <c r="I258" s="73">
        <f t="shared" si="10"/>
        <v>0</v>
      </c>
      <c r="J258" s="13">
        <f t="shared" si="11"/>
        <v>0</v>
      </c>
      <c r="K258" t="b">
        <f ca="1">IF(TODAY()-E258&gt;'Data Inputs'!$B$47,TRUE,FALSE)</f>
        <v>1</v>
      </c>
    </row>
    <row r="259" spans="1:11" x14ac:dyDescent="0.25">
      <c r="A259" s="109">
        <f t="shared" ref="A259:A322" si="12">E259+(6-J259)</f>
        <v>6</v>
      </c>
      <c r="B259" s="129"/>
      <c r="C259" s="129"/>
      <c r="D259" s="129"/>
      <c r="E259" s="56"/>
      <c r="F259" s="72"/>
      <c r="G259" s="124" t="str">
        <f>IFERROR(INDEX(Vendors!$A$2:$B$500,MATCH(C259,Vendors!$A$2:$A$500,0),2),"")</f>
        <v/>
      </c>
      <c r="H259" s="74">
        <f>SUMIF('Cash Outflows'!E:E,'AP and Accrual Journal'!D269,'Cash Outflows'!F:F)</f>
        <v>0</v>
      </c>
      <c r="I259" s="73">
        <f t="shared" ref="I259:I322" si="13">F259-H259</f>
        <v>0</v>
      </c>
      <c r="J259" s="13">
        <f t="shared" ref="J259:J322" si="14">IF(WEEKDAY(E259)=7,0,WEEKDAY(E259))</f>
        <v>0</v>
      </c>
      <c r="K259" t="b">
        <f ca="1">IF(TODAY()-E259&gt;'Data Inputs'!$B$47,TRUE,FALSE)</f>
        <v>1</v>
      </c>
    </row>
    <row r="260" spans="1:11" x14ac:dyDescent="0.25">
      <c r="A260" s="109">
        <f t="shared" si="12"/>
        <v>6</v>
      </c>
      <c r="B260" s="129"/>
      <c r="C260" s="129"/>
      <c r="D260" s="129"/>
      <c r="E260" s="56"/>
      <c r="F260" s="72"/>
      <c r="G260" s="124" t="str">
        <f>IFERROR(INDEX(Vendors!$A$2:$B$500,MATCH(C260,Vendors!$A$2:$A$500,0),2),"")</f>
        <v/>
      </c>
      <c r="H260" s="74">
        <f>SUMIF('Cash Outflows'!E:E,'AP and Accrual Journal'!D270,'Cash Outflows'!F:F)</f>
        <v>0</v>
      </c>
      <c r="I260" s="73">
        <f t="shared" si="13"/>
        <v>0</v>
      </c>
      <c r="J260" s="13">
        <f t="shared" si="14"/>
        <v>0</v>
      </c>
      <c r="K260" t="b">
        <f ca="1">IF(TODAY()-E260&gt;'Data Inputs'!$B$47,TRUE,FALSE)</f>
        <v>1</v>
      </c>
    </row>
    <row r="261" spans="1:11" x14ac:dyDescent="0.25">
      <c r="A261" s="109">
        <f t="shared" si="12"/>
        <v>6</v>
      </c>
      <c r="B261" s="129"/>
      <c r="C261" s="129"/>
      <c r="D261" s="129"/>
      <c r="E261" s="56"/>
      <c r="F261" s="72"/>
      <c r="G261" s="124" t="str">
        <f>IFERROR(INDEX(Vendors!$A$2:$B$500,MATCH(C261,Vendors!$A$2:$A$500,0),2),"")</f>
        <v/>
      </c>
      <c r="H261" s="74">
        <f>SUMIF('Cash Outflows'!E:E,'AP and Accrual Journal'!D271,'Cash Outflows'!F:F)</f>
        <v>0</v>
      </c>
      <c r="I261" s="73">
        <f t="shared" si="13"/>
        <v>0</v>
      </c>
      <c r="J261" s="13">
        <f t="shared" si="14"/>
        <v>0</v>
      </c>
      <c r="K261" t="b">
        <f ca="1">IF(TODAY()-E261&gt;'Data Inputs'!$B$47,TRUE,FALSE)</f>
        <v>1</v>
      </c>
    </row>
    <row r="262" spans="1:11" x14ac:dyDescent="0.25">
      <c r="A262" s="109">
        <f t="shared" si="12"/>
        <v>6</v>
      </c>
      <c r="B262" s="129"/>
      <c r="C262" s="129"/>
      <c r="D262" s="129"/>
      <c r="E262" s="56"/>
      <c r="F262" s="72"/>
      <c r="G262" s="124" t="str">
        <f>IFERROR(INDEX(Vendors!$A$2:$B$500,MATCH(C262,Vendors!$A$2:$A$500,0),2),"")</f>
        <v/>
      </c>
      <c r="H262" s="74">
        <f>SUMIF('Cash Outflows'!E:E,'AP and Accrual Journal'!D272,'Cash Outflows'!F:F)</f>
        <v>0</v>
      </c>
      <c r="I262" s="73">
        <f t="shared" si="13"/>
        <v>0</v>
      </c>
      <c r="J262" s="13">
        <f t="shared" si="14"/>
        <v>0</v>
      </c>
      <c r="K262" t="b">
        <f ca="1">IF(TODAY()-E262&gt;'Data Inputs'!$B$47,TRUE,FALSE)</f>
        <v>1</v>
      </c>
    </row>
    <row r="263" spans="1:11" x14ac:dyDescent="0.25">
      <c r="A263" s="109">
        <f t="shared" si="12"/>
        <v>6</v>
      </c>
      <c r="B263" s="129"/>
      <c r="C263" s="129"/>
      <c r="D263" s="129"/>
      <c r="E263" s="56"/>
      <c r="F263" s="72"/>
      <c r="G263" s="124" t="str">
        <f>IFERROR(INDEX(Vendors!$A$2:$B$500,MATCH(C263,Vendors!$A$2:$A$500,0),2),"")</f>
        <v/>
      </c>
      <c r="H263" s="74">
        <f>SUMIF('Cash Outflows'!E:E,'AP and Accrual Journal'!D273,'Cash Outflows'!F:F)</f>
        <v>0</v>
      </c>
      <c r="I263" s="73">
        <f t="shared" si="13"/>
        <v>0</v>
      </c>
      <c r="J263" s="13">
        <f t="shared" si="14"/>
        <v>0</v>
      </c>
      <c r="K263" t="b">
        <f ca="1">IF(TODAY()-E263&gt;'Data Inputs'!$B$47,TRUE,FALSE)</f>
        <v>1</v>
      </c>
    </row>
    <row r="264" spans="1:11" x14ac:dyDescent="0.25">
      <c r="A264" s="109">
        <f t="shared" si="12"/>
        <v>6</v>
      </c>
      <c r="B264" s="129"/>
      <c r="C264" s="129"/>
      <c r="D264" s="129"/>
      <c r="E264" s="56"/>
      <c r="F264" s="72"/>
      <c r="G264" s="124" t="str">
        <f>IFERROR(INDEX(Vendors!$A$2:$B$500,MATCH(C264,Vendors!$A$2:$A$500,0),2),"")</f>
        <v/>
      </c>
      <c r="H264" s="74">
        <f>SUMIF('Cash Outflows'!E:E,'AP and Accrual Journal'!D274,'Cash Outflows'!F:F)</f>
        <v>0</v>
      </c>
      <c r="I264" s="73">
        <f t="shared" si="13"/>
        <v>0</v>
      </c>
      <c r="J264" s="13">
        <f t="shared" si="14"/>
        <v>0</v>
      </c>
      <c r="K264" t="b">
        <f ca="1">IF(TODAY()-E264&gt;'Data Inputs'!$B$47,TRUE,FALSE)</f>
        <v>1</v>
      </c>
    </row>
    <row r="265" spans="1:11" x14ac:dyDescent="0.25">
      <c r="A265" s="109">
        <f t="shared" si="12"/>
        <v>6</v>
      </c>
      <c r="B265" s="129"/>
      <c r="C265" s="129"/>
      <c r="D265" s="129"/>
      <c r="E265" s="56"/>
      <c r="F265" s="72"/>
      <c r="G265" s="124" t="str">
        <f>IFERROR(INDEX(Vendors!$A$2:$B$500,MATCH(C265,Vendors!$A$2:$A$500,0),2),"")</f>
        <v/>
      </c>
      <c r="H265" s="74">
        <f>SUMIF('Cash Outflows'!E:E,'AP and Accrual Journal'!D275,'Cash Outflows'!F:F)</f>
        <v>0</v>
      </c>
      <c r="I265" s="73">
        <f t="shared" si="13"/>
        <v>0</v>
      </c>
      <c r="J265" s="13">
        <f t="shared" si="14"/>
        <v>0</v>
      </c>
      <c r="K265" t="b">
        <f ca="1">IF(TODAY()-E265&gt;'Data Inputs'!$B$47,TRUE,FALSE)</f>
        <v>1</v>
      </c>
    </row>
    <row r="266" spans="1:11" x14ac:dyDescent="0.25">
      <c r="A266" s="109">
        <f t="shared" si="12"/>
        <v>6</v>
      </c>
      <c r="B266" s="129"/>
      <c r="C266" s="129"/>
      <c r="D266" s="129"/>
      <c r="E266" s="56"/>
      <c r="F266" s="72"/>
      <c r="G266" s="124" t="str">
        <f>IFERROR(INDEX(Vendors!$A$2:$B$500,MATCH(C266,Vendors!$A$2:$A$500,0),2),"")</f>
        <v/>
      </c>
      <c r="H266" s="74">
        <f>SUMIF('Cash Outflows'!E:E,'AP and Accrual Journal'!D276,'Cash Outflows'!F:F)</f>
        <v>0</v>
      </c>
      <c r="I266" s="73">
        <f t="shared" si="13"/>
        <v>0</v>
      </c>
      <c r="J266" s="13">
        <f t="shared" si="14"/>
        <v>0</v>
      </c>
      <c r="K266" t="b">
        <f ca="1">IF(TODAY()-E266&gt;'Data Inputs'!$B$47,TRUE,FALSE)</f>
        <v>1</v>
      </c>
    </row>
    <row r="267" spans="1:11" x14ac:dyDescent="0.25">
      <c r="A267" s="109">
        <f t="shared" si="12"/>
        <v>6</v>
      </c>
      <c r="B267" s="129"/>
      <c r="C267" s="129"/>
      <c r="D267" s="129"/>
      <c r="E267" s="56"/>
      <c r="F267" s="72"/>
      <c r="G267" s="124" t="str">
        <f>IFERROR(INDEX(Vendors!$A$2:$B$500,MATCH(C267,Vendors!$A$2:$A$500,0),2),"")</f>
        <v/>
      </c>
      <c r="H267" s="74">
        <f>SUMIF('Cash Outflows'!E:E,'AP and Accrual Journal'!D277,'Cash Outflows'!F:F)</f>
        <v>0</v>
      </c>
      <c r="I267" s="73">
        <f t="shared" si="13"/>
        <v>0</v>
      </c>
      <c r="J267" s="13">
        <f t="shared" si="14"/>
        <v>0</v>
      </c>
      <c r="K267" t="b">
        <f ca="1">IF(TODAY()-E267&gt;'Data Inputs'!$B$47,TRUE,FALSE)</f>
        <v>1</v>
      </c>
    </row>
    <row r="268" spans="1:11" x14ac:dyDescent="0.25">
      <c r="A268" s="109">
        <f t="shared" si="12"/>
        <v>6</v>
      </c>
      <c r="B268" s="129"/>
      <c r="C268" s="129"/>
      <c r="D268" s="129"/>
      <c r="E268" s="56"/>
      <c r="F268" s="72"/>
      <c r="G268" s="124" t="str">
        <f>IFERROR(INDEX(Vendors!$A$2:$B$500,MATCH(C268,Vendors!$A$2:$A$500,0),2),"")</f>
        <v/>
      </c>
      <c r="H268" s="74">
        <f>SUMIF('Cash Outflows'!E:E,'AP and Accrual Journal'!D278,'Cash Outflows'!F:F)</f>
        <v>0</v>
      </c>
      <c r="I268" s="73">
        <f t="shared" si="13"/>
        <v>0</v>
      </c>
      <c r="J268" s="13">
        <f t="shared" si="14"/>
        <v>0</v>
      </c>
      <c r="K268" t="b">
        <f ca="1">IF(TODAY()-E268&gt;'Data Inputs'!$B$47,TRUE,FALSE)</f>
        <v>1</v>
      </c>
    </row>
    <row r="269" spans="1:11" x14ac:dyDescent="0.25">
      <c r="A269" s="109">
        <f t="shared" si="12"/>
        <v>6</v>
      </c>
      <c r="B269" s="129"/>
      <c r="C269" s="129"/>
      <c r="D269" s="129"/>
      <c r="E269" s="56"/>
      <c r="F269" s="72"/>
      <c r="G269" s="124" t="str">
        <f>IFERROR(INDEX(Vendors!$A$2:$B$500,MATCH(C269,Vendors!$A$2:$A$500,0),2),"")</f>
        <v/>
      </c>
      <c r="H269" s="74">
        <f>SUMIF('Cash Outflows'!E:E,'AP and Accrual Journal'!D279,'Cash Outflows'!F:F)</f>
        <v>0</v>
      </c>
      <c r="I269" s="73">
        <f t="shared" si="13"/>
        <v>0</v>
      </c>
      <c r="J269" s="13">
        <f t="shared" si="14"/>
        <v>0</v>
      </c>
      <c r="K269" t="b">
        <f ca="1">IF(TODAY()-E269&gt;'Data Inputs'!$B$47,TRUE,FALSE)</f>
        <v>1</v>
      </c>
    </row>
    <row r="270" spans="1:11" x14ac:dyDescent="0.25">
      <c r="A270" s="109">
        <f t="shared" si="12"/>
        <v>6</v>
      </c>
      <c r="B270" s="129"/>
      <c r="C270" s="129"/>
      <c r="D270" s="129"/>
      <c r="E270" s="56"/>
      <c r="F270" s="72"/>
      <c r="G270" s="124" t="str">
        <f>IFERROR(INDEX(Vendors!$A$2:$B$500,MATCH(C270,Vendors!$A$2:$A$500,0),2),"")</f>
        <v/>
      </c>
      <c r="H270" s="74">
        <f>SUMIF('Cash Outflows'!E:E,'AP and Accrual Journal'!D280,'Cash Outflows'!F:F)</f>
        <v>0</v>
      </c>
      <c r="I270" s="73">
        <f t="shared" si="13"/>
        <v>0</v>
      </c>
      <c r="J270" s="13">
        <f t="shared" si="14"/>
        <v>0</v>
      </c>
      <c r="K270" t="b">
        <f ca="1">IF(TODAY()-E270&gt;'Data Inputs'!$B$47,TRUE,FALSE)</f>
        <v>1</v>
      </c>
    </row>
    <row r="271" spans="1:11" x14ac:dyDescent="0.25">
      <c r="A271" s="109">
        <f t="shared" si="12"/>
        <v>6</v>
      </c>
      <c r="B271" s="129"/>
      <c r="C271" s="129"/>
      <c r="D271" s="129"/>
      <c r="E271" s="56"/>
      <c r="F271" s="72"/>
      <c r="G271" s="124" t="str">
        <f>IFERROR(INDEX(Vendors!$A$2:$B$500,MATCH(C271,Vendors!$A$2:$A$500,0),2),"")</f>
        <v/>
      </c>
      <c r="H271" s="74">
        <f>SUMIF('Cash Outflows'!E:E,'AP and Accrual Journal'!D281,'Cash Outflows'!F:F)</f>
        <v>0</v>
      </c>
      <c r="I271" s="73">
        <f t="shared" si="13"/>
        <v>0</v>
      </c>
      <c r="J271" s="13">
        <f t="shared" si="14"/>
        <v>0</v>
      </c>
      <c r="K271" t="b">
        <f ca="1">IF(TODAY()-E271&gt;'Data Inputs'!$B$47,TRUE,FALSE)</f>
        <v>1</v>
      </c>
    </row>
    <row r="272" spans="1:11" x14ac:dyDescent="0.25">
      <c r="A272" s="109">
        <f t="shared" si="12"/>
        <v>6</v>
      </c>
      <c r="B272" s="129"/>
      <c r="C272" s="129"/>
      <c r="D272" s="129"/>
      <c r="E272" s="56"/>
      <c r="F272" s="72"/>
      <c r="G272" s="124" t="str">
        <f>IFERROR(INDEX(Vendors!$A$2:$B$500,MATCH(C272,Vendors!$A$2:$A$500,0),2),"")</f>
        <v/>
      </c>
      <c r="H272" s="74">
        <f>SUMIF('Cash Outflows'!E:E,'AP and Accrual Journal'!D282,'Cash Outflows'!F:F)</f>
        <v>0</v>
      </c>
      <c r="I272" s="73">
        <f t="shared" si="13"/>
        <v>0</v>
      </c>
      <c r="J272" s="13">
        <f t="shared" si="14"/>
        <v>0</v>
      </c>
      <c r="K272" t="b">
        <f ca="1">IF(TODAY()-E272&gt;'Data Inputs'!$B$47,TRUE,FALSE)</f>
        <v>1</v>
      </c>
    </row>
    <row r="273" spans="1:11" x14ac:dyDescent="0.25">
      <c r="A273" s="109">
        <f t="shared" si="12"/>
        <v>6</v>
      </c>
      <c r="B273" s="129"/>
      <c r="C273" s="129"/>
      <c r="D273" s="129"/>
      <c r="E273" s="56"/>
      <c r="F273" s="72"/>
      <c r="G273" s="124" t="str">
        <f>IFERROR(INDEX(Vendors!$A$2:$B$500,MATCH(C273,Vendors!$A$2:$A$500,0),2),"")</f>
        <v/>
      </c>
      <c r="H273" s="74">
        <f>SUMIF('Cash Outflows'!E:E,'AP and Accrual Journal'!D283,'Cash Outflows'!F:F)</f>
        <v>0</v>
      </c>
      <c r="I273" s="73">
        <f t="shared" si="13"/>
        <v>0</v>
      </c>
      <c r="J273" s="13">
        <f t="shared" si="14"/>
        <v>0</v>
      </c>
      <c r="K273" t="b">
        <f ca="1">IF(TODAY()-E273&gt;'Data Inputs'!$B$47,TRUE,FALSE)</f>
        <v>1</v>
      </c>
    </row>
    <row r="274" spans="1:11" x14ac:dyDescent="0.25">
      <c r="A274" s="109">
        <f t="shared" si="12"/>
        <v>6</v>
      </c>
      <c r="B274" s="129"/>
      <c r="C274" s="129"/>
      <c r="D274" s="129"/>
      <c r="E274" s="56"/>
      <c r="F274" s="72"/>
      <c r="G274" s="124" t="str">
        <f>IFERROR(INDEX(Vendors!$A$2:$B$500,MATCH(C274,Vendors!$A$2:$A$500,0),2),"")</f>
        <v/>
      </c>
      <c r="H274" s="74">
        <f>SUMIF('Cash Outflows'!E:E,'AP and Accrual Journal'!D284,'Cash Outflows'!F:F)</f>
        <v>0</v>
      </c>
      <c r="I274" s="73">
        <f t="shared" si="13"/>
        <v>0</v>
      </c>
      <c r="J274" s="13">
        <f t="shared" si="14"/>
        <v>0</v>
      </c>
      <c r="K274" t="b">
        <f ca="1">IF(TODAY()-E274&gt;'Data Inputs'!$B$47,TRUE,FALSE)</f>
        <v>1</v>
      </c>
    </row>
    <row r="275" spans="1:11" x14ac:dyDescent="0.25">
      <c r="A275" s="109">
        <f t="shared" si="12"/>
        <v>6</v>
      </c>
      <c r="B275" s="129"/>
      <c r="C275" s="129"/>
      <c r="D275" s="129"/>
      <c r="E275" s="56"/>
      <c r="F275" s="72"/>
      <c r="G275" s="124" t="str">
        <f>IFERROR(INDEX(Vendors!$A$2:$B$500,MATCH(C275,Vendors!$A$2:$A$500,0),2),"")</f>
        <v/>
      </c>
      <c r="H275" s="74">
        <f>SUMIF('Cash Outflows'!E:E,'AP and Accrual Journal'!D285,'Cash Outflows'!F:F)</f>
        <v>0</v>
      </c>
      <c r="I275" s="73">
        <f t="shared" si="13"/>
        <v>0</v>
      </c>
      <c r="J275" s="13">
        <f t="shared" si="14"/>
        <v>0</v>
      </c>
      <c r="K275" t="b">
        <f ca="1">IF(TODAY()-E275&gt;'Data Inputs'!$B$47,TRUE,FALSE)</f>
        <v>1</v>
      </c>
    </row>
    <row r="276" spans="1:11" x14ac:dyDescent="0.25">
      <c r="A276" s="109">
        <f t="shared" si="12"/>
        <v>6</v>
      </c>
      <c r="B276" s="129"/>
      <c r="C276" s="129"/>
      <c r="D276" s="129"/>
      <c r="E276" s="56"/>
      <c r="F276" s="72"/>
      <c r="G276" s="124" t="str">
        <f>IFERROR(INDEX(Vendors!$A$2:$B$500,MATCH(C276,Vendors!$A$2:$A$500,0),2),"")</f>
        <v/>
      </c>
      <c r="H276" s="74">
        <f>SUMIF('Cash Outflows'!E:E,'AP and Accrual Journal'!D286,'Cash Outflows'!F:F)</f>
        <v>0</v>
      </c>
      <c r="I276" s="73">
        <f t="shared" si="13"/>
        <v>0</v>
      </c>
      <c r="J276" s="13">
        <f t="shared" si="14"/>
        <v>0</v>
      </c>
      <c r="K276" t="b">
        <f ca="1">IF(TODAY()-E276&gt;'Data Inputs'!$B$47,TRUE,FALSE)</f>
        <v>1</v>
      </c>
    </row>
    <row r="277" spans="1:11" x14ac:dyDescent="0.25">
      <c r="A277" s="109">
        <f t="shared" si="12"/>
        <v>6</v>
      </c>
      <c r="B277" s="129"/>
      <c r="C277" s="129"/>
      <c r="D277" s="129"/>
      <c r="E277" s="56"/>
      <c r="F277" s="72"/>
      <c r="G277" s="124" t="str">
        <f>IFERROR(INDEX(Vendors!$A$2:$B$500,MATCH(C277,Vendors!$A$2:$A$500,0),2),"")</f>
        <v/>
      </c>
      <c r="H277" s="74">
        <f>SUMIF('Cash Outflows'!E:E,'AP and Accrual Journal'!D287,'Cash Outflows'!F:F)</f>
        <v>0</v>
      </c>
      <c r="I277" s="73">
        <f t="shared" si="13"/>
        <v>0</v>
      </c>
      <c r="J277" s="13">
        <f t="shared" si="14"/>
        <v>0</v>
      </c>
      <c r="K277" t="b">
        <f ca="1">IF(TODAY()-E277&gt;'Data Inputs'!$B$47,TRUE,FALSE)</f>
        <v>1</v>
      </c>
    </row>
    <row r="278" spans="1:11" x14ac:dyDescent="0.25">
      <c r="A278" s="109">
        <f t="shared" si="12"/>
        <v>6</v>
      </c>
      <c r="B278" s="129"/>
      <c r="C278" s="129"/>
      <c r="D278" s="129"/>
      <c r="E278" s="56"/>
      <c r="F278" s="72"/>
      <c r="G278" s="124" t="str">
        <f>IFERROR(INDEX(Vendors!$A$2:$B$500,MATCH(C278,Vendors!$A$2:$A$500,0),2),"")</f>
        <v/>
      </c>
      <c r="H278" s="74">
        <f>SUMIF('Cash Outflows'!E:E,'AP and Accrual Journal'!D288,'Cash Outflows'!F:F)</f>
        <v>0</v>
      </c>
      <c r="I278" s="73">
        <f t="shared" si="13"/>
        <v>0</v>
      </c>
      <c r="J278" s="13">
        <f t="shared" si="14"/>
        <v>0</v>
      </c>
      <c r="K278" t="b">
        <f ca="1">IF(TODAY()-E278&gt;'Data Inputs'!$B$47,TRUE,FALSE)</f>
        <v>1</v>
      </c>
    </row>
    <row r="279" spans="1:11" x14ac:dyDescent="0.25">
      <c r="A279" s="109">
        <f t="shared" si="12"/>
        <v>6</v>
      </c>
      <c r="B279" s="129"/>
      <c r="C279" s="129"/>
      <c r="D279" s="129"/>
      <c r="E279" s="56"/>
      <c r="F279" s="72"/>
      <c r="G279" s="124" t="str">
        <f>IFERROR(INDEX(Vendors!$A$2:$B$500,MATCH(C279,Vendors!$A$2:$A$500,0),2),"")</f>
        <v/>
      </c>
      <c r="H279" s="74">
        <f>SUMIF('Cash Outflows'!E:E,'AP and Accrual Journal'!D289,'Cash Outflows'!F:F)</f>
        <v>0</v>
      </c>
      <c r="I279" s="73">
        <f t="shared" si="13"/>
        <v>0</v>
      </c>
      <c r="J279" s="13">
        <f t="shared" si="14"/>
        <v>0</v>
      </c>
      <c r="K279" t="b">
        <f ca="1">IF(TODAY()-E279&gt;'Data Inputs'!$B$47,TRUE,FALSE)</f>
        <v>1</v>
      </c>
    </row>
    <row r="280" spans="1:11" x14ac:dyDescent="0.25">
      <c r="A280" s="109">
        <f t="shared" si="12"/>
        <v>6</v>
      </c>
      <c r="B280" s="129"/>
      <c r="C280" s="129"/>
      <c r="D280" s="129"/>
      <c r="E280" s="56"/>
      <c r="F280" s="72"/>
      <c r="G280" s="124" t="str">
        <f>IFERROR(INDEX(Vendors!$A$2:$B$500,MATCH(C280,Vendors!$A$2:$A$500,0),2),"")</f>
        <v/>
      </c>
      <c r="H280" s="74">
        <f>SUMIF('Cash Outflows'!E:E,'AP and Accrual Journal'!D290,'Cash Outflows'!F:F)</f>
        <v>0</v>
      </c>
      <c r="I280" s="73">
        <f t="shared" si="13"/>
        <v>0</v>
      </c>
      <c r="J280" s="13">
        <f t="shared" si="14"/>
        <v>0</v>
      </c>
      <c r="K280" t="b">
        <f ca="1">IF(TODAY()-E280&gt;'Data Inputs'!$B$47,TRUE,FALSE)</f>
        <v>1</v>
      </c>
    </row>
    <row r="281" spans="1:11" x14ac:dyDescent="0.25">
      <c r="A281" s="109">
        <f t="shared" si="12"/>
        <v>6</v>
      </c>
      <c r="B281" s="129"/>
      <c r="C281" s="129"/>
      <c r="D281" s="129"/>
      <c r="E281" s="56"/>
      <c r="F281" s="72"/>
      <c r="G281" s="124" t="str">
        <f>IFERROR(INDEX(Vendors!$A$2:$B$500,MATCH(C281,Vendors!$A$2:$A$500,0),2),"")</f>
        <v/>
      </c>
      <c r="H281" s="74">
        <f>SUMIF('Cash Outflows'!E:E,'AP and Accrual Journal'!D291,'Cash Outflows'!F:F)</f>
        <v>0</v>
      </c>
      <c r="I281" s="73">
        <f t="shared" si="13"/>
        <v>0</v>
      </c>
      <c r="J281" s="13">
        <f t="shared" si="14"/>
        <v>0</v>
      </c>
      <c r="K281" t="b">
        <f ca="1">IF(TODAY()-E281&gt;'Data Inputs'!$B$47,TRUE,FALSE)</f>
        <v>1</v>
      </c>
    </row>
    <row r="282" spans="1:11" x14ac:dyDescent="0.25">
      <c r="A282" s="109">
        <f t="shared" si="12"/>
        <v>6</v>
      </c>
      <c r="B282" s="129"/>
      <c r="C282" s="129"/>
      <c r="D282" s="129"/>
      <c r="E282" s="56"/>
      <c r="F282" s="72"/>
      <c r="G282" s="124" t="str">
        <f>IFERROR(INDEX(Vendors!$A$2:$B$500,MATCH(C282,Vendors!$A$2:$A$500,0),2),"")</f>
        <v/>
      </c>
      <c r="H282" s="74">
        <f>SUMIF('Cash Outflows'!E:E,'AP and Accrual Journal'!D292,'Cash Outflows'!F:F)</f>
        <v>0</v>
      </c>
      <c r="I282" s="73">
        <f t="shared" si="13"/>
        <v>0</v>
      </c>
      <c r="J282" s="13">
        <f t="shared" si="14"/>
        <v>0</v>
      </c>
      <c r="K282" t="b">
        <f ca="1">IF(TODAY()-E282&gt;'Data Inputs'!$B$47,TRUE,FALSE)</f>
        <v>1</v>
      </c>
    </row>
    <row r="283" spans="1:11" x14ac:dyDescent="0.25">
      <c r="A283" s="109">
        <f t="shared" si="12"/>
        <v>6</v>
      </c>
      <c r="B283" s="129"/>
      <c r="C283" s="129"/>
      <c r="D283" s="129"/>
      <c r="E283" s="56"/>
      <c r="F283" s="72"/>
      <c r="G283" s="124" t="str">
        <f>IFERROR(INDEX(Vendors!$A$2:$B$500,MATCH(C283,Vendors!$A$2:$A$500,0),2),"")</f>
        <v/>
      </c>
      <c r="H283" s="74">
        <f>SUMIF('Cash Outflows'!E:E,'AP and Accrual Journal'!D293,'Cash Outflows'!F:F)</f>
        <v>0</v>
      </c>
      <c r="I283" s="73">
        <f t="shared" si="13"/>
        <v>0</v>
      </c>
      <c r="J283" s="13">
        <f t="shared" si="14"/>
        <v>0</v>
      </c>
      <c r="K283" t="b">
        <f ca="1">IF(TODAY()-E283&gt;'Data Inputs'!$B$47,TRUE,FALSE)</f>
        <v>1</v>
      </c>
    </row>
    <row r="284" spans="1:11" x14ac:dyDescent="0.25">
      <c r="A284" s="109">
        <f t="shared" si="12"/>
        <v>6</v>
      </c>
      <c r="B284" s="129"/>
      <c r="C284" s="129"/>
      <c r="D284" s="129"/>
      <c r="E284" s="56"/>
      <c r="F284" s="72"/>
      <c r="G284" s="124" t="str">
        <f>IFERROR(INDEX(Vendors!$A$2:$B$500,MATCH(C284,Vendors!$A$2:$A$500,0),2),"")</f>
        <v/>
      </c>
      <c r="H284" s="74">
        <f>SUMIF('Cash Outflows'!E:E,'AP and Accrual Journal'!D294,'Cash Outflows'!F:F)</f>
        <v>0</v>
      </c>
      <c r="I284" s="73">
        <f t="shared" si="13"/>
        <v>0</v>
      </c>
      <c r="J284" s="13">
        <f t="shared" si="14"/>
        <v>0</v>
      </c>
      <c r="K284" t="b">
        <f ca="1">IF(TODAY()-E284&gt;'Data Inputs'!$B$47,TRUE,FALSE)</f>
        <v>1</v>
      </c>
    </row>
    <row r="285" spans="1:11" x14ac:dyDescent="0.25">
      <c r="A285" s="109">
        <f t="shared" si="12"/>
        <v>6</v>
      </c>
      <c r="B285" s="129"/>
      <c r="C285" s="129"/>
      <c r="D285" s="129"/>
      <c r="E285" s="56"/>
      <c r="F285" s="72"/>
      <c r="G285" s="124" t="str">
        <f>IFERROR(INDEX(Vendors!$A$2:$B$500,MATCH(C285,Vendors!$A$2:$A$500,0),2),"")</f>
        <v/>
      </c>
      <c r="H285" s="74">
        <f>SUMIF('Cash Outflows'!E:E,'AP and Accrual Journal'!D295,'Cash Outflows'!F:F)</f>
        <v>0</v>
      </c>
      <c r="I285" s="73">
        <f t="shared" si="13"/>
        <v>0</v>
      </c>
      <c r="J285" s="13">
        <f t="shared" si="14"/>
        <v>0</v>
      </c>
      <c r="K285" t="b">
        <f ca="1">IF(TODAY()-E285&gt;'Data Inputs'!$B$47,TRUE,FALSE)</f>
        <v>1</v>
      </c>
    </row>
    <row r="286" spans="1:11" x14ac:dyDescent="0.25">
      <c r="A286" s="109">
        <f t="shared" si="12"/>
        <v>6</v>
      </c>
      <c r="B286" s="129"/>
      <c r="C286" s="129"/>
      <c r="D286" s="129"/>
      <c r="E286" s="56"/>
      <c r="F286" s="72"/>
      <c r="G286" s="124" t="str">
        <f>IFERROR(INDEX(Vendors!$A$2:$B$500,MATCH(C286,Vendors!$A$2:$A$500,0),2),"")</f>
        <v/>
      </c>
      <c r="H286" s="74">
        <f>SUMIF('Cash Outflows'!E:E,'AP and Accrual Journal'!D296,'Cash Outflows'!F:F)</f>
        <v>0</v>
      </c>
      <c r="I286" s="73">
        <f t="shared" si="13"/>
        <v>0</v>
      </c>
      <c r="J286" s="13">
        <f t="shared" si="14"/>
        <v>0</v>
      </c>
      <c r="K286" t="b">
        <f ca="1">IF(TODAY()-E286&gt;'Data Inputs'!$B$47,TRUE,FALSE)</f>
        <v>1</v>
      </c>
    </row>
    <row r="287" spans="1:11" x14ac:dyDescent="0.25">
      <c r="A287" s="109">
        <f t="shared" si="12"/>
        <v>6</v>
      </c>
      <c r="B287" s="129"/>
      <c r="C287" s="129"/>
      <c r="D287" s="129"/>
      <c r="E287" s="56"/>
      <c r="F287" s="72"/>
      <c r="G287" s="124" t="str">
        <f>IFERROR(INDEX(Vendors!$A$2:$B$500,MATCH(C287,Vendors!$A$2:$A$500,0),2),"")</f>
        <v/>
      </c>
      <c r="H287" s="74">
        <f>SUMIF('Cash Outflows'!E:E,'AP and Accrual Journal'!D297,'Cash Outflows'!F:F)</f>
        <v>0</v>
      </c>
      <c r="I287" s="73">
        <f t="shared" si="13"/>
        <v>0</v>
      </c>
      <c r="J287" s="13">
        <f t="shared" si="14"/>
        <v>0</v>
      </c>
      <c r="K287" t="b">
        <f ca="1">IF(TODAY()-E287&gt;'Data Inputs'!$B$47,TRUE,FALSE)</f>
        <v>1</v>
      </c>
    </row>
    <row r="288" spans="1:11" x14ac:dyDescent="0.25">
      <c r="A288" s="109">
        <f t="shared" si="12"/>
        <v>6</v>
      </c>
      <c r="B288" s="129"/>
      <c r="C288" s="129"/>
      <c r="D288" s="129"/>
      <c r="E288" s="56"/>
      <c r="F288" s="72"/>
      <c r="G288" s="124" t="str">
        <f>IFERROR(INDEX(Vendors!$A$2:$B$500,MATCH(C288,Vendors!$A$2:$A$500,0),2),"")</f>
        <v/>
      </c>
      <c r="H288" s="74">
        <f>SUMIF('Cash Outflows'!E:E,'AP and Accrual Journal'!D298,'Cash Outflows'!F:F)</f>
        <v>0</v>
      </c>
      <c r="I288" s="73">
        <f t="shared" si="13"/>
        <v>0</v>
      </c>
      <c r="J288" s="13">
        <f t="shared" si="14"/>
        <v>0</v>
      </c>
      <c r="K288" t="b">
        <f ca="1">IF(TODAY()-E288&gt;'Data Inputs'!$B$47,TRUE,FALSE)</f>
        <v>1</v>
      </c>
    </row>
    <row r="289" spans="1:11" x14ac:dyDescent="0.25">
      <c r="A289" s="109">
        <f t="shared" si="12"/>
        <v>6</v>
      </c>
      <c r="B289" s="129"/>
      <c r="C289" s="129"/>
      <c r="D289" s="129"/>
      <c r="E289" s="56"/>
      <c r="F289" s="72"/>
      <c r="G289" s="124" t="str">
        <f>IFERROR(INDEX(Vendors!$A$2:$B$500,MATCH(C289,Vendors!$A$2:$A$500,0),2),"")</f>
        <v/>
      </c>
      <c r="H289" s="74">
        <f>SUMIF('Cash Outflows'!E:E,'AP and Accrual Journal'!D299,'Cash Outflows'!F:F)</f>
        <v>0</v>
      </c>
      <c r="I289" s="73">
        <f t="shared" si="13"/>
        <v>0</v>
      </c>
      <c r="J289" s="13">
        <f t="shared" si="14"/>
        <v>0</v>
      </c>
      <c r="K289" t="b">
        <f ca="1">IF(TODAY()-E289&gt;'Data Inputs'!$B$47,TRUE,FALSE)</f>
        <v>1</v>
      </c>
    </row>
    <row r="290" spans="1:11" x14ac:dyDescent="0.25">
      <c r="A290" s="109">
        <f t="shared" si="12"/>
        <v>6</v>
      </c>
      <c r="B290" s="129"/>
      <c r="C290" s="129"/>
      <c r="D290" s="129"/>
      <c r="E290" s="56"/>
      <c r="F290" s="72"/>
      <c r="G290" s="124" t="str">
        <f>IFERROR(INDEX(Vendors!$A$2:$B$500,MATCH(C290,Vendors!$A$2:$A$500,0),2),"")</f>
        <v/>
      </c>
      <c r="H290" s="74">
        <f>SUMIF('Cash Outflows'!E:E,'AP and Accrual Journal'!D300,'Cash Outflows'!F:F)</f>
        <v>0</v>
      </c>
      <c r="I290" s="73">
        <f t="shared" si="13"/>
        <v>0</v>
      </c>
      <c r="J290" s="13">
        <f t="shared" si="14"/>
        <v>0</v>
      </c>
      <c r="K290" t="b">
        <f ca="1">IF(TODAY()-E290&gt;'Data Inputs'!$B$47,TRUE,FALSE)</f>
        <v>1</v>
      </c>
    </row>
    <row r="291" spans="1:11" x14ac:dyDescent="0.25">
      <c r="A291" s="109">
        <f t="shared" si="12"/>
        <v>6</v>
      </c>
      <c r="B291" s="129"/>
      <c r="C291" s="129"/>
      <c r="D291" s="129"/>
      <c r="E291" s="56"/>
      <c r="F291" s="72"/>
      <c r="G291" s="124" t="str">
        <f>IFERROR(INDEX(Vendors!$A$2:$B$500,MATCH(C291,Vendors!$A$2:$A$500,0),2),"")</f>
        <v/>
      </c>
      <c r="H291" s="74">
        <f>SUMIF('Cash Outflows'!E:E,'AP and Accrual Journal'!D301,'Cash Outflows'!F:F)</f>
        <v>0</v>
      </c>
      <c r="I291" s="73">
        <f t="shared" si="13"/>
        <v>0</v>
      </c>
      <c r="J291" s="13">
        <f t="shared" si="14"/>
        <v>0</v>
      </c>
      <c r="K291" t="b">
        <f ca="1">IF(TODAY()-E291&gt;'Data Inputs'!$B$47,TRUE,FALSE)</f>
        <v>1</v>
      </c>
    </row>
    <row r="292" spans="1:11" x14ac:dyDescent="0.25">
      <c r="A292" s="109">
        <f t="shared" si="12"/>
        <v>6</v>
      </c>
      <c r="B292" s="129"/>
      <c r="C292" s="129"/>
      <c r="D292" s="129"/>
      <c r="E292" s="56"/>
      <c r="F292" s="72"/>
      <c r="G292" s="124" t="str">
        <f>IFERROR(INDEX(Vendors!$A$2:$B$500,MATCH(C292,Vendors!$A$2:$A$500,0),2),"")</f>
        <v/>
      </c>
      <c r="H292" s="74">
        <f>SUMIF('Cash Outflows'!E:E,'AP and Accrual Journal'!D302,'Cash Outflows'!F:F)</f>
        <v>0</v>
      </c>
      <c r="I292" s="73">
        <f t="shared" si="13"/>
        <v>0</v>
      </c>
      <c r="J292" s="13">
        <f t="shared" si="14"/>
        <v>0</v>
      </c>
      <c r="K292" t="b">
        <f ca="1">IF(TODAY()-E292&gt;'Data Inputs'!$B$47,TRUE,FALSE)</f>
        <v>1</v>
      </c>
    </row>
    <row r="293" spans="1:11" x14ac:dyDescent="0.25">
      <c r="A293" s="109">
        <f t="shared" si="12"/>
        <v>6</v>
      </c>
      <c r="B293" s="129"/>
      <c r="C293" s="129"/>
      <c r="D293" s="129"/>
      <c r="E293" s="56"/>
      <c r="F293" s="72"/>
      <c r="G293" s="124" t="str">
        <f>IFERROR(INDEX(Vendors!$A$2:$B$500,MATCH(C293,Vendors!$A$2:$A$500,0),2),"")</f>
        <v/>
      </c>
      <c r="H293" s="74">
        <f>SUMIF('Cash Outflows'!E:E,'AP and Accrual Journal'!D303,'Cash Outflows'!F:F)</f>
        <v>0</v>
      </c>
      <c r="I293" s="73">
        <f t="shared" si="13"/>
        <v>0</v>
      </c>
      <c r="J293" s="13">
        <f t="shared" si="14"/>
        <v>0</v>
      </c>
      <c r="K293" t="b">
        <f ca="1">IF(TODAY()-E293&gt;'Data Inputs'!$B$47,TRUE,FALSE)</f>
        <v>1</v>
      </c>
    </row>
    <row r="294" spans="1:11" x14ac:dyDescent="0.25">
      <c r="A294" s="109">
        <f t="shared" si="12"/>
        <v>6</v>
      </c>
      <c r="B294" s="129"/>
      <c r="C294" s="129"/>
      <c r="D294" s="129"/>
      <c r="E294" s="56"/>
      <c r="F294" s="72"/>
      <c r="G294" s="124" t="str">
        <f>IFERROR(INDEX(Vendors!$A$2:$B$500,MATCH(C294,Vendors!$A$2:$A$500,0),2),"")</f>
        <v/>
      </c>
      <c r="H294" s="74">
        <f>SUMIF('Cash Outflows'!E:E,'AP and Accrual Journal'!D304,'Cash Outflows'!F:F)</f>
        <v>0</v>
      </c>
      <c r="I294" s="73">
        <f t="shared" si="13"/>
        <v>0</v>
      </c>
      <c r="J294" s="13">
        <f t="shared" si="14"/>
        <v>0</v>
      </c>
      <c r="K294" t="b">
        <f ca="1">IF(TODAY()-E294&gt;'Data Inputs'!$B$47,TRUE,FALSE)</f>
        <v>1</v>
      </c>
    </row>
    <row r="295" spans="1:11" x14ac:dyDescent="0.25">
      <c r="A295" s="109">
        <f t="shared" si="12"/>
        <v>6</v>
      </c>
      <c r="B295" s="129"/>
      <c r="C295" s="129"/>
      <c r="D295" s="129"/>
      <c r="E295" s="56"/>
      <c r="F295" s="72"/>
      <c r="G295" s="124" t="str">
        <f>IFERROR(INDEX(Vendors!$A$2:$B$500,MATCH(C295,Vendors!$A$2:$A$500,0),2),"")</f>
        <v/>
      </c>
      <c r="H295" s="74">
        <f>SUMIF('Cash Outflows'!E:E,'AP and Accrual Journal'!D305,'Cash Outflows'!F:F)</f>
        <v>0</v>
      </c>
      <c r="I295" s="73">
        <f t="shared" si="13"/>
        <v>0</v>
      </c>
      <c r="J295" s="13">
        <f t="shared" si="14"/>
        <v>0</v>
      </c>
      <c r="K295" t="b">
        <f ca="1">IF(TODAY()-E295&gt;'Data Inputs'!$B$47,TRUE,FALSE)</f>
        <v>1</v>
      </c>
    </row>
    <row r="296" spans="1:11" x14ac:dyDescent="0.25">
      <c r="A296" s="109">
        <f t="shared" si="12"/>
        <v>6</v>
      </c>
      <c r="B296" s="129"/>
      <c r="C296" s="129"/>
      <c r="D296" s="129"/>
      <c r="E296" s="56"/>
      <c r="F296" s="72"/>
      <c r="G296" s="124" t="str">
        <f>IFERROR(INDEX(Vendors!$A$2:$B$500,MATCH(C296,Vendors!$A$2:$A$500,0),2),"")</f>
        <v/>
      </c>
      <c r="H296" s="74">
        <f>SUMIF('Cash Outflows'!E:E,'AP and Accrual Journal'!D306,'Cash Outflows'!F:F)</f>
        <v>0</v>
      </c>
      <c r="I296" s="73">
        <f t="shared" si="13"/>
        <v>0</v>
      </c>
      <c r="J296" s="13">
        <f t="shared" si="14"/>
        <v>0</v>
      </c>
      <c r="K296" t="b">
        <f ca="1">IF(TODAY()-E296&gt;'Data Inputs'!$B$47,TRUE,FALSE)</f>
        <v>1</v>
      </c>
    </row>
    <row r="297" spans="1:11" x14ac:dyDescent="0.25">
      <c r="A297" s="109">
        <f t="shared" si="12"/>
        <v>6</v>
      </c>
      <c r="B297" s="129"/>
      <c r="C297" s="129"/>
      <c r="D297" s="129"/>
      <c r="E297" s="56"/>
      <c r="F297" s="72"/>
      <c r="G297" s="124" t="str">
        <f>IFERROR(INDEX(Vendors!$A$2:$B$500,MATCH(C297,Vendors!$A$2:$A$500,0),2),"")</f>
        <v/>
      </c>
      <c r="H297" s="74">
        <f>SUMIF('Cash Outflows'!E:E,'AP and Accrual Journal'!D307,'Cash Outflows'!F:F)</f>
        <v>0</v>
      </c>
      <c r="I297" s="73">
        <f t="shared" si="13"/>
        <v>0</v>
      </c>
      <c r="J297" s="13">
        <f t="shared" si="14"/>
        <v>0</v>
      </c>
      <c r="K297" t="b">
        <f ca="1">IF(TODAY()-E297&gt;'Data Inputs'!$B$47,TRUE,FALSE)</f>
        <v>1</v>
      </c>
    </row>
    <row r="298" spans="1:11" x14ac:dyDescent="0.25">
      <c r="A298" s="109">
        <f t="shared" si="12"/>
        <v>6</v>
      </c>
      <c r="B298" s="129"/>
      <c r="C298" s="129"/>
      <c r="D298" s="129"/>
      <c r="E298" s="56"/>
      <c r="F298" s="72"/>
      <c r="G298" s="124" t="str">
        <f>IFERROR(INDEX(Vendors!$A$2:$B$500,MATCH(C298,Vendors!$A$2:$A$500,0),2),"")</f>
        <v/>
      </c>
      <c r="H298" s="74">
        <f>SUMIF('Cash Outflows'!E:E,'AP and Accrual Journal'!D308,'Cash Outflows'!F:F)</f>
        <v>0</v>
      </c>
      <c r="I298" s="73">
        <f t="shared" si="13"/>
        <v>0</v>
      </c>
      <c r="J298" s="13">
        <f t="shared" si="14"/>
        <v>0</v>
      </c>
      <c r="K298" t="b">
        <f ca="1">IF(TODAY()-E298&gt;'Data Inputs'!$B$47,TRUE,FALSE)</f>
        <v>1</v>
      </c>
    </row>
    <row r="299" spans="1:11" x14ac:dyDescent="0.25">
      <c r="A299" s="109">
        <f t="shared" si="12"/>
        <v>6</v>
      </c>
      <c r="B299" s="129"/>
      <c r="C299" s="129"/>
      <c r="D299" s="129"/>
      <c r="E299" s="56"/>
      <c r="F299" s="72"/>
      <c r="G299" s="124" t="str">
        <f>IFERROR(INDEX(Vendors!$A$2:$B$500,MATCH(C299,Vendors!$A$2:$A$500,0),2),"")</f>
        <v/>
      </c>
      <c r="H299" s="74">
        <f>SUMIF('Cash Outflows'!E:E,'AP and Accrual Journal'!D309,'Cash Outflows'!F:F)</f>
        <v>0</v>
      </c>
      <c r="I299" s="73">
        <f t="shared" si="13"/>
        <v>0</v>
      </c>
      <c r="J299" s="13">
        <f t="shared" si="14"/>
        <v>0</v>
      </c>
      <c r="K299" t="b">
        <f ca="1">IF(TODAY()-E299&gt;'Data Inputs'!$B$47,TRUE,FALSE)</f>
        <v>1</v>
      </c>
    </row>
    <row r="300" spans="1:11" x14ac:dyDescent="0.25">
      <c r="A300" s="109">
        <f t="shared" si="12"/>
        <v>6</v>
      </c>
      <c r="B300" s="129"/>
      <c r="C300" s="129"/>
      <c r="D300" s="129"/>
      <c r="E300" s="56"/>
      <c r="F300" s="72"/>
      <c r="G300" s="124" t="str">
        <f>IFERROR(INDEX(Vendors!$A$2:$B$500,MATCH(C300,Vendors!$A$2:$A$500,0),2),"")</f>
        <v/>
      </c>
      <c r="H300" s="74">
        <f>SUMIF('Cash Outflows'!E:E,'AP and Accrual Journal'!D310,'Cash Outflows'!F:F)</f>
        <v>0</v>
      </c>
      <c r="I300" s="73">
        <f t="shared" si="13"/>
        <v>0</v>
      </c>
      <c r="J300" s="13">
        <f t="shared" si="14"/>
        <v>0</v>
      </c>
      <c r="K300" t="b">
        <f ca="1">IF(TODAY()-E300&gt;'Data Inputs'!$B$47,TRUE,FALSE)</f>
        <v>1</v>
      </c>
    </row>
    <row r="301" spans="1:11" x14ac:dyDescent="0.25">
      <c r="A301" s="109">
        <f t="shared" si="12"/>
        <v>6</v>
      </c>
      <c r="B301" s="129"/>
      <c r="C301" s="129"/>
      <c r="D301" s="129"/>
      <c r="E301" s="56"/>
      <c r="F301" s="72"/>
      <c r="G301" s="124" t="str">
        <f>IFERROR(INDEX(Vendors!$A$2:$B$500,MATCH(C301,Vendors!$A$2:$A$500,0),2),"")</f>
        <v/>
      </c>
      <c r="H301" s="74">
        <f>SUMIF('Cash Outflows'!E:E,'AP and Accrual Journal'!D311,'Cash Outflows'!F:F)</f>
        <v>0</v>
      </c>
      <c r="I301" s="73">
        <f t="shared" si="13"/>
        <v>0</v>
      </c>
      <c r="J301" s="13">
        <f t="shared" si="14"/>
        <v>0</v>
      </c>
      <c r="K301" t="b">
        <f ca="1">IF(TODAY()-E301&gt;'Data Inputs'!$B$47,TRUE,FALSE)</f>
        <v>1</v>
      </c>
    </row>
    <row r="302" spans="1:11" x14ac:dyDescent="0.25">
      <c r="A302" s="109">
        <f t="shared" si="12"/>
        <v>6</v>
      </c>
      <c r="B302" s="129"/>
      <c r="C302" s="129"/>
      <c r="D302" s="129"/>
      <c r="E302" s="56"/>
      <c r="F302" s="72"/>
      <c r="G302" s="124" t="str">
        <f>IFERROR(INDEX(Vendors!$A$2:$B$500,MATCH(C302,Vendors!$A$2:$A$500,0),2),"")</f>
        <v/>
      </c>
      <c r="H302" s="74">
        <f>SUMIF('Cash Outflows'!E:E,'AP and Accrual Journal'!D312,'Cash Outflows'!F:F)</f>
        <v>0</v>
      </c>
      <c r="I302" s="73">
        <f t="shared" si="13"/>
        <v>0</v>
      </c>
      <c r="J302" s="13">
        <f t="shared" si="14"/>
        <v>0</v>
      </c>
      <c r="K302" t="b">
        <f ca="1">IF(TODAY()-E302&gt;'Data Inputs'!$B$47,TRUE,FALSE)</f>
        <v>1</v>
      </c>
    </row>
    <row r="303" spans="1:11" x14ac:dyDescent="0.25">
      <c r="A303" s="109">
        <f t="shared" si="12"/>
        <v>6</v>
      </c>
      <c r="B303" s="129"/>
      <c r="C303" s="129"/>
      <c r="D303" s="129"/>
      <c r="E303" s="56"/>
      <c r="F303" s="72"/>
      <c r="G303" s="124" t="str">
        <f>IFERROR(INDEX(Vendors!$A$2:$B$500,MATCH(C303,Vendors!$A$2:$A$500,0),2),"")</f>
        <v/>
      </c>
      <c r="H303" s="74">
        <f>SUMIF('Cash Outflows'!E:E,'AP and Accrual Journal'!D313,'Cash Outflows'!F:F)</f>
        <v>0</v>
      </c>
      <c r="I303" s="73">
        <f t="shared" si="13"/>
        <v>0</v>
      </c>
      <c r="J303" s="13">
        <f t="shared" si="14"/>
        <v>0</v>
      </c>
      <c r="K303" t="b">
        <f ca="1">IF(TODAY()-E303&gt;'Data Inputs'!$B$47,TRUE,FALSE)</f>
        <v>1</v>
      </c>
    </row>
    <row r="304" spans="1:11" x14ac:dyDescent="0.25">
      <c r="A304" s="109">
        <f t="shared" si="12"/>
        <v>6</v>
      </c>
      <c r="B304" s="129"/>
      <c r="C304" s="129"/>
      <c r="D304" s="129"/>
      <c r="E304" s="56"/>
      <c r="F304" s="72"/>
      <c r="G304" s="124" t="str">
        <f>IFERROR(INDEX(Vendors!$A$2:$B$500,MATCH(C304,Vendors!$A$2:$A$500,0),2),"")</f>
        <v/>
      </c>
      <c r="H304" s="74">
        <f>SUMIF('Cash Outflows'!E:E,'AP and Accrual Journal'!D314,'Cash Outflows'!F:F)</f>
        <v>0</v>
      </c>
      <c r="I304" s="73">
        <f t="shared" si="13"/>
        <v>0</v>
      </c>
      <c r="J304" s="13">
        <f t="shared" si="14"/>
        <v>0</v>
      </c>
      <c r="K304" t="b">
        <f ca="1">IF(TODAY()-E304&gt;'Data Inputs'!$B$47,TRUE,FALSE)</f>
        <v>1</v>
      </c>
    </row>
    <row r="305" spans="1:11" x14ac:dyDescent="0.25">
      <c r="A305" s="109">
        <f t="shared" si="12"/>
        <v>6</v>
      </c>
      <c r="B305" s="129"/>
      <c r="C305" s="129"/>
      <c r="D305" s="129"/>
      <c r="E305" s="56"/>
      <c r="F305" s="72"/>
      <c r="G305" s="124" t="str">
        <f>IFERROR(INDEX(Vendors!$A$2:$B$500,MATCH(C305,Vendors!$A$2:$A$500,0),2),"")</f>
        <v/>
      </c>
      <c r="H305" s="74">
        <f>SUMIF('Cash Outflows'!E:E,'AP and Accrual Journal'!D315,'Cash Outflows'!F:F)</f>
        <v>0</v>
      </c>
      <c r="I305" s="73">
        <f t="shared" si="13"/>
        <v>0</v>
      </c>
      <c r="J305" s="13">
        <f t="shared" si="14"/>
        <v>0</v>
      </c>
      <c r="K305" t="b">
        <f ca="1">IF(TODAY()-E305&gt;'Data Inputs'!$B$47,TRUE,FALSE)</f>
        <v>1</v>
      </c>
    </row>
    <row r="306" spans="1:11" x14ac:dyDescent="0.25">
      <c r="A306" s="109">
        <f t="shared" si="12"/>
        <v>6</v>
      </c>
      <c r="B306" s="129"/>
      <c r="C306" s="129"/>
      <c r="D306" s="129"/>
      <c r="E306" s="56"/>
      <c r="F306" s="72"/>
      <c r="G306" s="124" t="str">
        <f>IFERROR(INDEX(Vendors!$A$2:$B$500,MATCH(C306,Vendors!$A$2:$A$500,0),2),"")</f>
        <v/>
      </c>
      <c r="H306" s="74">
        <f>SUMIF('Cash Outflows'!E:E,'AP and Accrual Journal'!D316,'Cash Outflows'!F:F)</f>
        <v>0</v>
      </c>
      <c r="I306" s="73">
        <f t="shared" si="13"/>
        <v>0</v>
      </c>
      <c r="J306" s="13">
        <f t="shared" si="14"/>
        <v>0</v>
      </c>
      <c r="K306" t="b">
        <f ca="1">IF(TODAY()-E306&gt;'Data Inputs'!$B$47,TRUE,FALSE)</f>
        <v>1</v>
      </c>
    </row>
    <row r="307" spans="1:11" x14ac:dyDescent="0.25">
      <c r="A307" s="109">
        <f t="shared" si="12"/>
        <v>6</v>
      </c>
      <c r="B307" s="129"/>
      <c r="C307" s="129"/>
      <c r="D307" s="129"/>
      <c r="E307" s="56"/>
      <c r="F307" s="72"/>
      <c r="G307" s="124" t="str">
        <f>IFERROR(INDEX(Vendors!$A$2:$B$500,MATCH(C307,Vendors!$A$2:$A$500,0),2),"")</f>
        <v/>
      </c>
      <c r="H307" s="74">
        <f>SUMIF('Cash Outflows'!E:E,'AP and Accrual Journal'!D317,'Cash Outflows'!F:F)</f>
        <v>0</v>
      </c>
      <c r="I307" s="73">
        <f t="shared" si="13"/>
        <v>0</v>
      </c>
      <c r="J307" s="13">
        <f t="shared" si="14"/>
        <v>0</v>
      </c>
      <c r="K307" t="b">
        <f ca="1">IF(TODAY()-E307&gt;'Data Inputs'!$B$47,TRUE,FALSE)</f>
        <v>1</v>
      </c>
    </row>
    <row r="308" spans="1:11" x14ac:dyDescent="0.25">
      <c r="A308" s="109">
        <f t="shared" si="12"/>
        <v>6</v>
      </c>
      <c r="B308" s="129"/>
      <c r="C308" s="129"/>
      <c r="D308" s="129"/>
      <c r="E308" s="56"/>
      <c r="F308" s="72"/>
      <c r="G308" s="124" t="str">
        <f>IFERROR(INDEX(Vendors!$A$2:$B$500,MATCH(C308,Vendors!$A$2:$A$500,0),2),"")</f>
        <v/>
      </c>
      <c r="H308" s="74">
        <f>SUMIF('Cash Outflows'!E:E,'AP and Accrual Journal'!D318,'Cash Outflows'!F:F)</f>
        <v>0</v>
      </c>
      <c r="I308" s="73">
        <f t="shared" si="13"/>
        <v>0</v>
      </c>
      <c r="J308" s="13">
        <f t="shared" si="14"/>
        <v>0</v>
      </c>
      <c r="K308" t="b">
        <f ca="1">IF(TODAY()-E308&gt;'Data Inputs'!$B$47,TRUE,FALSE)</f>
        <v>1</v>
      </c>
    </row>
    <row r="309" spans="1:11" x14ac:dyDescent="0.25">
      <c r="A309" s="109">
        <f t="shared" si="12"/>
        <v>6</v>
      </c>
      <c r="B309" s="129"/>
      <c r="C309" s="129"/>
      <c r="D309" s="129"/>
      <c r="E309" s="56"/>
      <c r="F309" s="72"/>
      <c r="G309" s="124" t="str">
        <f>IFERROR(INDEX(Vendors!$A$2:$B$500,MATCH(C309,Vendors!$A$2:$A$500,0),2),"")</f>
        <v/>
      </c>
      <c r="H309" s="74">
        <f>SUMIF('Cash Outflows'!E:E,'AP and Accrual Journal'!D319,'Cash Outflows'!F:F)</f>
        <v>0</v>
      </c>
      <c r="I309" s="73">
        <f t="shared" si="13"/>
        <v>0</v>
      </c>
      <c r="J309" s="13">
        <f t="shared" si="14"/>
        <v>0</v>
      </c>
      <c r="K309" t="b">
        <f ca="1">IF(TODAY()-E309&gt;'Data Inputs'!$B$47,TRUE,FALSE)</f>
        <v>1</v>
      </c>
    </row>
    <row r="310" spans="1:11" x14ac:dyDescent="0.25">
      <c r="A310" s="109">
        <f t="shared" si="12"/>
        <v>6</v>
      </c>
      <c r="B310" s="129"/>
      <c r="C310" s="129"/>
      <c r="D310" s="129"/>
      <c r="E310" s="56"/>
      <c r="F310" s="72"/>
      <c r="G310" s="124" t="str">
        <f>IFERROR(INDEX(Vendors!$A$2:$B$500,MATCH(C310,Vendors!$A$2:$A$500,0),2),"")</f>
        <v/>
      </c>
      <c r="H310" s="74">
        <f>SUMIF('Cash Outflows'!E:E,'AP and Accrual Journal'!D320,'Cash Outflows'!F:F)</f>
        <v>0</v>
      </c>
      <c r="I310" s="73">
        <f t="shared" si="13"/>
        <v>0</v>
      </c>
      <c r="J310" s="13">
        <f t="shared" si="14"/>
        <v>0</v>
      </c>
      <c r="K310" t="b">
        <f ca="1">IF(TODAY()-E310&gt;'Data Inputs'!$B$47,TRUE,FALSE)</f>
        <v>1</v>
      </c>
    </row>
    <row r="311" spans="1:11" x14ac:dyDescent="0.25">
      <c r="A311" s="109">
        <f t="shared" si="12"/>
        <v>6</v>
      </c>
      <c r="B311" s="129"/>
      <c r="C311" s="129"/>
      <c r="D311" s="129"/>
      <c r="E311" s="56"/>
      <c r="F311" s="72"/>
      <c r="G311" s="124" t="str">
        <f>IFERROR(INDEX(Vendors!$A$2:$B$500,MATCH(C311,Vendors!$A$2:$A$500,0),2),"")</f>
        <v/>
      </c>
      <c r="H311" s="74">
        <f>SUMIF('Cash Outflows'!E:E,'AP and Accrual Journal'!D321,'Cash Outflows'!F:F)</f>
        <v>0</v>
      </c>
      <c r="I311" s="73">
        <f t="shared" si="13"/>
        <v>0</v>
      </c>
      <c r="J311" s="13">
        <f t="shared" si="14"/>
        <v>0</v>
      </c>
      <c r="K311" t="b">
        <f ca="1">IF(TODAY()-E311&gt;'Data Inputs'!$B$47,TRUE,FALSE)</f>
        <v>1</v>
      </c>
    </row>
    <row r="312" spans="1:11" x14ac:dyDescent="0.25">
      <c r="A312" s="109">
        <f t="shared" si="12"/>
        <v>6</v>
      </c>
      <c r="B312" s="129"/>
      <c r="C312" s="129"/>
      <c r="D312" s="129"/>
      <c r="E312" s="56"/>
      <c r="F312" s="72"/>
      <c r="G312" s="124" t="str">
        <f>IFERROR(INDEX(Vendors!$A$2:$B$500,MATCH(C312,Vendors!$A$2:$A$500,0),2),"")</f>
        <v/>
      </c>
      <c r="H312" s="74">
        <f>SUMIF('Cash Outflows'!E:E,'AP and Accrual Journal'!D322,'Cash Outflows'!F:F)</f>
        <v>0</v>
      </c>
      <c r="I312" s="73">
        <f t="shared" si="13"/>
        <v>0</v>
      </c>
      <c r="J312" s="13">
        <f t="shared" si="14"/>
        <v>0</v>
      </c>
      <c r="K312" t="b">
        <f ca="1">IF(TODAY()-E312&gt;'Data Inputs'!$B$47,TRUE,FALSE)</f>
        <v>1</v>
      </c>
    </row>
    <row r="313" spans="1:11" x14ac:dyDescent="0.25">
      <c r="A313" s="109">
        <f t="shared" si="12"/>
        <v>6</v>
      </c>
      <c r="B313" s="129"/>
      <c r="C313" s="129"/>
      <c r="D313" s="129"/>
      <c r="E313" s="56"/>
      <c r="F313" s="72"/>
      <c r="G313" s="124" t="str">
        <f>IFERROR(INDEX(Vendors!$A$2:$B$500,MATCH(C313,Vendors!$A$2:$A$500,0),2),"")</f>
        <v/>
      </c>
      <c r="H313" s="74">
        <f>SUMIF('Cash Outflows'!E:E,'AP and Accrual Journal'!D323,'Cash Outflows'!F:F)</f>
        <v>0</v>
      </c>
      <c r="I313" s="73">
        <f t="shared" si="13"/>
        <v>0</v>
      </c>
      <c r="J313" s="13">
        <f t="shared" si="14"/>
        <v>0</v>
      </c>
      <c r="K313" t="b">
        <f ca="1">IF(TODAY()-E313&gt;'Data Inputs'!$B$47,TRUE,FALSE)</f>
        <v>1</v>
      </c>
    </row>
    <row r="314" spans="1:11" x14ac:dyDescent="0.25">
      <c r="A314" s="109">
        <f t="shared" si="12"/>
        <v>6</v>
      </c>
      <c r="B314" s="129"/>
      <c r="C314" s="129"/>
      <c r="D314" s="129"/>
      <c r="E314" s="56"/>
      <c r="F314" s="72"/>
      <c r="G314" s="124" t="str">
        <f>IFERROR(INDEX(Vendors!$A$2:$B$500,MATCH(C314,Vendors!$A$2:$A$500,0),2),"")</f>
        <v/>
      </c>
      <c r="H314" s="74">
        <f>SUMIF('Cash Outflows'!E:E,'AP and Accrual Journal'!D324,'Cash Outflows'!F:F)</f>
        <v>0</v>
      </c>
      <c r="I314" s="73">
        <f t="shared" si="13"/>
        <v>0</v>
      </c>
      <c r="J314" s="13">
        <f t="shared" si="14"/>
        <v>0</v>
      </c>
      <c r="K314" t="b">
        <f ca="1">IF(TODAY()-E314&gt;'Data Inputs'!$B$47,TRUE,FALSE)</f>
        <v>1</v>
      </c>
    </row>
    <row r="315" spans="1:11" x14ac:dyDescent="0.25">
      <c r="A315" s="109">
        <f t="shared" si="12"/>
        <v>6</v>
      </c>
      <c r="B315" s="129"/>
      <c r="C315" s="129"/>
      <c r="D315" s="129"/>
      <c r="E315" s="56"/>
      <c r="F315" s="72"/>
      <c r="G315" s="124" t="str">
        <f>IFERROR(INDEX(Vendors!$A$2:$B$500,MATCH(C315,Vendors!$A$2:$A$500,0),2),"")</f>
        <v/>
      </c>
      <c r="H315" s="74">
        <f>SUMIF('Cash Outflows'!E:E,'AP and Accrual Journal'!D325,'Cash Outflows'!F:F)</f>
        <v>0</v>
      </c>
      <c r="I315" s="73">
        <f t="shared" si="13"/>
        <v>0</v>
      </c>
      <c r="J315" s="13">
        <f t="shared" si="14"/>
        <v>0</v>
      </c>
      <c r="K315" t="b">
        <f ca="1">IF(TODAY()-E315&gt;'Data Inputs'!$B$47,TRUE,FALSE)</f>
        <v>1</v>
      </c>
    </row>
    <row r="316" spans="1:11" x14ac:dyDescent="0.25">
      <c r="A316" s="109">
        <f t="shared" si="12"/>
        <v>6</v>
      </c>
      <c r="B316" s="129"/>
      <c r="C316" s="129"/>
      <c r="D316" s="129"/>
      <c r="E316" s="56"/>
      <c r="F316" s="72"/>
      <c r="G316" s="124" t="str">
        <f>IFERROR(INDEX(Vendors!$A$2:$B$500,MATCH(C316,Vendors!$A$2:$A$500,0),2),"")</f>
        <v/>
      </c>
      <c r="H316" s="74">
        <f>SUMIF('Cash Outflows'!E:E,'AP and Accrual Journal'!D326,'Cash Outflows'!F:F)</f>
        <v>0</v>
      </c>
      <c r="I316" s="73">
        <f t="shared" si="13"/>
        <v>0</v>
      </c>
      <c r="J316" s="13">
        <f t="shared" si="14"/>
        <v>0</v>
      </c>
      <c r="K316" t="b">
        <f ca="1">IF(TODAY()-E316&gt;'Data Inputs'!$B$47,TRUE,FALSE)</f>
        <v>1</v>
      </c>
    </row>
    <row r="317" spans="1:11" x14ac:dyDescent="0.25">
      <c r="A317" s="109">
        <f t="shared" si="12"/>
        <v>6</v>
      </c>
      <c r="B317" s="129"/>
      <c r="C317" s="129"/>
      <c r="D317" s="129"/>
      <c r="E317" s="56"/>
      <c r="F317" s="72"/>
      <c r="G317" s="124" t="str">
        <f>IFERROR(INDEX(Vendors!$A$2:$B$500,MATCH(C317,Vendors!$A$2:$A$500,0),2),"")</f>
        <v/>
      </c>
      <c r="H317" s="74">
        <f>SUMIF('Cash Outflows'!E:E,'AP and Accrual Journal'!D327,'Cash Outflows'!F:F)</f>
        <v>0</v>
      </c>
      <c r="I317" s="73">
        <f t="shared" si="13"/>
        <v>0</v>
      </c>
      <c r="J317" s="13">
        <f t="shared" si="14"/>
        <v>0</v>
      </c>
      <c r="K317" t="b">
        <f ca="1">IF(TODAY()-E317&gt;'Data Inputs'!$B$47,TRUE,FALSE)</f>
        <v>1</v>
      </c>
    </row>
    <row r="318" spans="1:11" x14ac:dyDescent="0.25">
      <c r="A318" s="109">
        <f t="shared" si="12"/>
        <v>6</v>
      </c>
      <c r="B318" s="129"/>
      <c r="C318" s="129"/>
      <c r="D318" s="129"/>
      <c r="E318" s="56"/>
      <c r="F318" s="72"/>
      <c r="G318" s="124" t="str">
        <f>IFERROR(INDEX(Vendors!$A$2:$B$500,MATCH(C318,Vendors!$A$2:$A$500,0),2),"")</f>
        <v/>
      </c>
      <c r="H318" s="74">
        <f>SUMIF('Cash Outflows'!E:E,'AP and Accrual Journal'!D328,'Cash Outflows'!F:F)</f>
        <v>0</v>
      </c>
      <c r="I318" s="73">
        <f t="shared" si="13"/>
        <v>0</v>
      </c>
      <c r="J318" s="13">
        <f t="shared" si="14"/>
        <v>0</v>
      </c>
      <c r="K318" t="b">
        <f ca="1">IF(TODAY()-E318&gt;'Data Inputs'!$B$47,TRUE,FALSE)</f>
        <v>1</v>
      </c>
    </row>
    <row r="319" spans="1:11" x14ac:dyDescent="0.25">
      <c r="A319" s="109">
        <f t="shared" si="12"/>
        <v>6</v>
      </c>
      <c r="B319" s="129"/>
      <c r="C319" s="129"/>
      <c r="D319" s="129"/>
      <c r="E319" s="56"/>
      <c r="F319" s="72"/>
      <c r="G319" s="124" t="str">
        <f>IFERROR(INDEX(Vendors!$A$2:$B$500,MATCH(C319,Vendors!$A$2:$A$500,0),2),"")</f>
        <v/>
      </c>
      <c r="H319" s="74">
        <f>SUMIF('Cash Outflows'!E:E,'AP and Accrual Journal'!D329,'Cash Outflows'!F:F)</f>
        <v>0</v>
      </c>
      <c r="I319" s="73">
        <f t="shared" si="13"/>
        <v>0</v>
      </c>
      <c r="J319" s="13">
        <f t="shared" si="14"/>
        <v>0</v>
      </c>
      <c r="K319" t="b">
        <f ca="1">IF(TODAY()-E319&gt;'Data Inputs'!$B$47,TRUE,FALSE)</f>
        <v>1</v>
      </c>
    </row>
    <row r="320" spans="1:11" x14ac:dyDescent="0.25">
      <c r="A320" s="109">
        <f t="shared" si="12"/>
        <v>6</v>
      </c>
      <c r="B320" s="129"/>
      <c r="C320" s="129"/>
      <c r="D320" s="129"/>
      <c r="E320" s="56"/>
      <c r="F320" s="72"/>
      <c r="G320" s="124" t="str">
        <f>IFERROR(INDEX(Vendors!$A$2:$B$500,MATCH(C320,Vendors!$A$2:$A$500,0),2),"")</f>
        <v/>
      </c>
      <c r="H320" s="74">
        <f>SUMIF('Cash Outflows'!E:E,'AP and Accrual Journal'!D330,'Cash Outflows'!F:F)</f>
        <v>0</v>
      </c>
      <c r="I320" s="73">
        <f t="shared" si="13"/>
        <v>0</v>
      </c>
      <c r="J320" s="13">
        <f t="shared" si="14"/>
        <v>0</v>
      </c>
      <c r="K320" t="b">
        <f ca="1">IF(TODAY()-E320&gt;'Data Inputs'!$B$47,TRUE,FALSE)</f>
        <v>1</v>
      </c>
    </row>
    <row r="321" spans="1:11" x14ac:dyDescent="0.25">
      <c r="A321" s="109">
        <f t="shared" si="12"/>
        <v>6</v>
      </c>
      <c r="B321" s="129"/>
      <c r="C321" s="129"/>
      <c r="D321" s="129"/>
      <c r="E321" s="56"/>
      <c r="F321" s="72"/>
      <c r="G321" s="124" t="str">
        <f>IFERROR(INDEX(Vendors!$A$2:$B$500,MATCH(C321,Vendors!$A$2:$A$500,0),2),"")</f>
        <v/>
      </c>
      <c r="H321" s="74">
        <f>SUMIF('Cash Outflows'!E:E,'AP and Accrual Journal'!D331,'Cash Outflows'!F:F)</f>
        <v>0</v>
      </c>
      <c r="I321" s="73">
        <f t="shared" si="13"/>
        <v>0</v>
      </c>
      <c r="J321" s="13">
        <f t="shared" si="14"/>
        <v>0</v>
      </c>
      <c r="K321" t="b">
        <f ca="1">IF(TODAY()-E321&gt;'Data Inputs'!$B$47,TRUE,FALSE)</f>
        <v>1</v>
      </c>
    </row>
    <row r="322" spans="1:11" x14ac:dyDescent="0.25">
      <c r="A322" s="109">
        <f t="shared" si="12"/>
        <v>6</v>
      </c>
      <c r="B322" s="129"/>
      <c r="C322" s="129"/>
      <c r="D322" s="129"/>
      <c r="E322" s="56"/>
      <c r="F322" s="72"/>
      <c r="G322" s="124" t="str">
        <f>IFERROR(INDEX(Vendors!$A$2:$B$500,MATCH(C322,Vendors!$A$2:$A$500,0),2),"")</f>
        <v/>
      </c>
      <c r="H322" s="74">
        <f>SUMIF('Cash Outflows'!E:E,'AP and Accrual Journal'!D332,'Cash Outflows'!F:F)</f>
        <v>0</v>
      </c>
      <c r="I322" s="73">
        <f t="shared" si="13"/>
        <v>0</v>
      </c>
      <c r="J322" s="13">
        <f t="shared" si="14"/>
        <v>0</v>
      </c>
      <c r="K322" t="b">
        <f ca="1">IF(TODAY()-E322&gt;'Data Inputs'!$B$47,TRUE,FALSE)</f>
        <v>1</v>
      </c>
    </row>
    <row r="323" spans="1:11" x14ac:dyDescent="0.25">
      <c r="A323" s="109">
        <f t="shared" ref="A323:A386" si="15">E323+(6-J323)</f>
        <v>6</v>
      </c>
      <c r="B323" s="129"/>
      <c r="C323" s="129"/>
      <c r="D323" s="129"/>
      <c r="E323" s="56"/>
      <c r="F323" s="72"/>
      <c r="G323" s="124" t="str">
        <f>IFERROR(INDEX(Vendors!$A$2:$B$500,MATCH(C323,Vendors!$A$2:$A$500,0),2),"")</f>
        <v/>
      </c>
      <c r="H323" s="74">
        <f>SUMIF('Cash Outflows'!E:E,'AP and Accrual Journal'!D333,'Cash Outflows'!F:F)</f>
        <v>0</v>
      </c>
      <c r="I323" s="73">
        <f t="shared" ref="I323:I386" si="16">F323-H323</f>
        <v>0</v>
      </c>
      <c r="J323" s="13">
        <f t="shared" ref="J323:J386" si="17">IF(WEEKDAY(E323)=7,0,WEEKDAY(E323))</f>
        <v>0</v>
      </c>
      <c r="K323" t="b">
        <f ca="1">IF(TODAY()-E323&gt;'Data Inputs'!$B$47,TRUE,FALSE)</f>
        <v>1</v>
      </c>
    </row>
    <row r="324" spans="1:11" x14ac:dyDescent="0.25">
      <c r="A324" s="109">
        <f t="shared" si="15"/>
        <v>6</v>
      </c>
      <c r="B324" s="129"/>
      <c r="C324" s="129"/>
      <c r="D324" s="129"/>
      <c r="E324" s="56"/>
      <c r="F324" s="72"/>
      <c r="G324" s="124" t="str">
        <f>IFERROR(INDEX(Vendors!$A$2:$B$500,MATCH(C324,Vendors!$A$2:$A$500,0),2),"")</f>
        <v/>
      </c>
      <c r="H324" s="74">
        <f>SUMIF('Cash Outflows'!E:E,'AP and Accrual Journal'!D334,'Cash Outflows'!F:F)</f>
        <v>0</v>
      </c>
      <c r="I324" s="73">
        <f t="shared" si="16"/>
        <v>0</v>
      </c>
      <c r="J324" s="13">
        <f t="shared" si="17"/>
        <v>0</v>
      </c>
      <c r="K324" t="b">
        <f ca="1">IF(TODAY()-E324&gt;'Data Inputs'!$B$47,TRUE,FALSE)</f>
        <v>1</v>
      </c>
    </row>
    <row r="325" spans="1:11" x14ac:dyDescent="0.25">
      <c r="A325" s="109">
        <f t="shared" si="15"/>
        <v>6</v>
      </c>
      <c r="B325" s="129"/>
      <c r="C325" s="129"/>
      <c r="D325" s="129"/>
      <c r="E325" s="56"/>
      <c r="F325" s="72"/>
      <c r="G325" s="124" t="str">
        <f>IFERROR(INDEX(Vendors!$A$2:$B$500,MATCH(C325,Vendors!$A$2:$A$500,0),2),"")</f>
        <v/>
      </c>
      <c r="H325" s="74">
        <f>SUMIF('Cash Outflows'!E:E,'AP and Accrual Journal'!D335,'Cash Outflows'!F:F)</f>
        <v>0</v>
      </c>
      <c r="I325" s="73">
        <f t="shared" si="16"/>
        <v>0</v>
      </c>
      <c r="J325" s="13">
        <f t="shared" si="17"/>
        <v>0</v>
      </c>
      <c r="K325" t="b">
        <f ca="1">IF(TODAY()-E325&gt;'Data Inputs'!$B$47,TRUE,FALSE)</f>
        <v>1</v>
      </c>
    </row>
    <row r="326" spans="1:11" x14ac:dyDescent="0.25">
      <c r="A326" s="109">
        <f t="shared" si="15"/>
        <v>6</v>
      </c>
      <c r="B326" s="129"/>
      <c r="C326" s="129"/>
      <c r="D326" s="129"/>
      <c r="E326" s="56"/>
      <c r="F326" s="72"/>
      <c r="G326" s="124" t="str">
        <f>IFERROR(INDEX(Vendors!$A$2:$B$500,MATCH(C326,Vendors!$A$2:$A$500,0),2),"")</f>
        <v/>
      </c>
      <c r="H326" s="74">
        <f>SUMIF('Cash Outflows'!E:E,'AP and Accrual Journal'!D336,'Cash Outflows'!F:F)</f>
        <v>0</v>
      </c>
      <c r="I326" s="73">
        <f t="shared" si="16"/>
        <v>0</v>
      </c>
      <c r="J326" s="13">
        <f t="shared" si="17"/>
        <v>0</v>
      </c>
      <c r="K326" t="b">
        <f ca="1">IF(TODAY()-E326&gt;'Data Inputs'!$B$47,TRUE,FALSE)</f>
        <v>1</v>
      </c>
    </row>
    <row r="327" spans="1:11" x14ac:dyDescent="0.25">
      <c r="A327" s="109">
        <f t="shared" si="15"/>
        <v>6</v>
      </c>
      <c r="B327" s="129"/>
      <c r="C327" s="129"/>
      <c r="D327" s="129"/>
      <c r="E327" s="56"/>
      <c r="F327" s="72"/>
      <c r="G327" s="124" t="str">
        <f>IFERROR(INDEX(Vendors!$A$2:$B$500,MATCH(C327,Vendors!$A$2:$A$500,0),2),"")</f>
        <v/>
      </c>
      <c r="H327" s="74">
        <f>SUMIF('Cash Outflows'!E:E,'AP and Accrual Journal'!D337,'Cash Outflows'!F:F)</f>
        <v>0</v>
      </c>
      <c r="I327" s="73">
        <f t="shared" si="16"/>
        <v>0</v>
      </c>
      <c r="J327" s="13">
        <f t="shared" si="17"/>
        <v>0</v>
      </c>
      <c r="K327" t="b">
        <f ca="1">IF(TODAY()-E327&gt;'Data Inputs'!$B$47,TRUE,FALSE)</f>
        <v>1</v>
      </c>
    </row>
    <row r="328" spans="1:11" x14ac:dyDescent="0.25">
      <c r="A328" s="109">
        <f t="shared" si="15"/>
        <v>6</v>
      </c>
      <c r="B328" s="129"/>
      <c r="C328" s="129"/>
      <c r="D328" s="129"/>
      <c r="E328" s="56"/>
      <c r="F328" s="72"/>
      <c r="G328" s="124" t="str">
        <f>IFERROR(INDEX(Vendors!$A$2:$B$500,MATCH(C328,Vendors!$A$2:$A$500,0),2),"")</f>
        <v/>
      </c>
      <c r="H328" s="74">
        <f>SUMIF('Cash Outflows'!E:E,'AP and Accrual Journal'!D338,'Cash Outflows'!F:F)</f>
        <v>0</v>
      </c>
      <c r="I328" s="73">
        <f t="shared" si="16"/>
        <v>0</v>
      </c>
      <c r="J328" s="13">
        <f t="shared" si="17"/>
        <v>0</v>
      </c>
      <c r="K328" t="b">
        <f ca="1">IF(TODAY()-E328&gt;'Data Inputs'!$B$47,TRUE,FALSE)</f>
        <v>1</v>
      </c>
    </row>
    <row r="329" spans="1:11" x14ac:dyDescent="0.25">
      <c r="A329" s="109">
        <f t="shared" si="15"/>
        <v>6</v>
      </c>
      <c r="B329" s="129"/>
      <c r="C329" s="129"/>
      <c r="D329" s="129"/>
      <c r="E329" s="56"/>
      <c r="F329" s="72"/>
      <c r="G329" s="124" t="str">
        <f>IFERROR(INDEX(Vendors!$A$2:$B$500,MATCH(C329,Vendors!$A$2:$A$500,0),2),"")</f>
        <v/>
      </c>
      <c r="H329" s="74">
        <f>SUMIF('Cash Outflows'!E:E,'AP and Accrual Journal'!D339,'Cash Outflows'!F:F)</f>
        <v>0</v>
      </c>
      <c r="I329" s="73">
        <f t="shared" si="16"/>
        <v>0</v>
      </c>
      <c r="J329" s="13">
        <f t="shared" si="17"/>
        <v>0</v>
      </c>
      <c r="K329" t="b">
        <f ca="1">IF(TODAY()-E329&gt;'Data Inputs'!$B$47,TRUE,FALSE)</f>
        <v>1</v>
      </c>
    </row>
    <row r="330" spans="1:11" x14ac:dyDescent="0.25">
      <c r="A330" s="109">
        <f t="shared" si="15"/>
        <v>6</v>
      </c>
      <c r="B330" s="129"/>
      <c r="C330" s="129"/>
      <c r="D330" s="129"/>
      <c r="E330" s="56"/>
      <c r="F330" s="72"/>
      <c r="G330" s="124" t="str">
        <f>IFERROR(INDEX(Vendors!$A$2:$B$500,MATCH(C330,Vendors!$A$2:$A$500,0),2),"")</f>
        <v/>
      </c>
      <c r="H330" s="74">
        <f>SUMIF('Cash Outflows'!E:E,'AP and Accrual Journal'!D340,'Cash Outflows'!F:F)</f>
        <v>0</v>
      </c>
      <c r="I330" s="73">
        <f t="shared" si="16"/>
        <v>0</v>
      </c>
      <c r="J330" s="13">
        <f t="shared" si="17"/>
        <v>0</v>
      </c>
      <c r="K330" t="b">
        <f ca="1">IF(TODAY()-E330&gt;'Data Inputs'!$B$47,TRUE,FALSE)</f>
        <v>1</v>
      </c>
    </row>
    <row r="331" spans="1:11" x14ac:dyDescent="0.25">
      <c r="A331" s="109">
        <f t="shared" si="15"/>
        <v>6</v>
      </c>
      <c r="B331" s="129"/>
      <c r="C331" s="129"/>
      <c r="D331" s="129"/>
      <c r="E331" s="56"/>
      <c r="F331" s="72"/>
      <c r="G331" s="124" t="str">
        <f>IFERROR(INDEX(Vendors!$A$2:$B$500,MATCH(C331,Vendors!$A$2:$A$500,0),2),"")</f>
        <v/>
      </c>
      <c r="H331" s="74">
        <f>SUMIF('Cash Outflows'!E:E,'AP and Accrual Journal'!D341,'Cash Outflows'!F:F)</f>
        <v>0</v>
      </c>
      <c r="I331" s="73">
        <f t="shared" si="16"/>
        <v>0</v>
      </c>
      <c r="J331" s="13">
        <f t="shared" si="17"/>
        <v>0</v>
      </c>
      <c r="K331" t="b">
        <f ca="1">IF(TODAY()-E331&gt;'Data Inputs'!$B$47,TRUE,FALSE)</f>
        <v>1</v>
      </c>
    </row>
    <row r="332" spans="1:11" x14ac:dyDescent="0.25">
      <c r="A332" s="109">
        <f t="shared" si="15"/>
        <v>6</v>
      </c>
      <c r="B332" s="129"/>
      <c r="C332" s="129"/>
      <c r="D332" s="129"/>
      <c r="E332" s="56"/>
      <c r="F332" s="72"/>
      <c r="G332" s="124" t="str">
        <f>IFERROR(INDEX(Vendors!$A$2:$B$500,MATCH(C332,Vendors!$A$2:$A$500,0),2),"")</f>
        <v/>
      </c>
      <c r="H332" s="74">
        <f>SUMIF('Cash Outflows'!E:E,'AP and Accrual Journal'!D342,'Cash Outflows'!F:F)</f>
        <v>0</v>
      </c>
      <c r="I332" s="73">
        <f t="shared" si="16"/>
        <v>0</v>
      </c>
      <c r="J332" s="13">
        <f t="shared" si="17"/>
        <v>0</v>
      </c>
      <c r="K332" t="b">
        <f ca="1">IF(TODAY()-E332&gt;'Data Inputs'!$B$47,TRUE,FALSE)</f>
        <v>1</v>
      </c>
    </row>
    <row r="333" spans="1:11" x14ac:dyDescent="0.25">
      <c r="A333" s="109">
        <f t="shared" si="15"/>
        <v>6</v>
      </c>
      <c r="B333" s="129"/>
      <c r="C333" s="129"/>
      <c r="D333" s="129"/>
      <c r="E333" s="56"/>
      <c r="F333" s="72"/>
      <c r="G333" s="124" t="str">
        <f>IFERROR(INDEX(Vendors!$A$2:$B$500,MATCH(C333,Vendors!$A$2:$A$500,0),2),"")</f>
        <v/>
      </c>
      <c r="H333" s="74">
        <f>SUMIF('Cash Outflows'!E:E,'AP and Accrual Journal'!D343,'Cash Outflows'!F:F)</f>
        <v>0</v>
      </c>
      <c r="I333" s="73">
        <f t="shared" si="16"/>
        <v>0</v>
      </c>
      <c r="J333" s="13">
        <f t="shared" si="17"/>
        <v>0</v>
      </c>
      <c r="K333" t="b">
        <f ca="1">IF(TODAY()-E333&gt;'Data Inputs'!$B$47,TRUE,FALSE)</f>
        <v>1</v>
      </c>
    </row>
    <row r="334" spans="1:11" x14ac:dyDescent="0.25">
      <c r="A334" s="109">
        <f t="shared" si="15"/>
        <v>6</v>
      </c>
      <c r="B334" s="129"/>
      <c r="C334" s="129"/>
      <c r="D334" s="129"/>
      <c r="E334" s="56"/>
      <c r="F334" s="72"/>
      <c r="G334" s="124" t="str">
        <f>IFERROR(INDEX(Vendors!$A$2:$B$500,MATCH(C334,Vendors!$A$2:$A$500,0),2),"")</f>
        <v/>
      </c>
      <c r="H334" s="74">
        <f>SUMIF('Cash Outflows'!E:E,'AP and Accrual Journal'!D344,'Cash Outflows'!F:F)</f>
        <v>0</v>
      </c>
      <c r="I334" s="73">
        <f t="shared" si="16"/>
        <v>0</v>
      </c>
      <c r="J334" s="13">
        <f t="shared" si="17"/>
        <v>0</v>
      </c>
      <c r="K334" t="b">
        <f ca="1">IF(TODAY()-E334&gt;'Data Inputs'!$B$47,TRUE,FALSE)</f>
        <v>1</v>
      </c>
    </row>
    <row r="335" spans="1:11" x14ac:dyDescent="0.25">
      <c r="A335" s="109">
        <f t="shared" si="15"/>
        <v>6</v>
      </c>
      <c r="B335" s="129"/>
      <c r="C335" s="129"/>
      <c r="D335" s="129"/>
      <c r="E335" s="56"/>
      <c r="F335" s="72"/>
      <c r="G335" s="124" t="str">
        <f>IFERROR(INDEX(Vendors!$A$2:$B$500,MATCH(C335,Vendors!$A$2:$A$500,0),2),"")</f>
        <v/>
      </c>
      <c r="H335" s="74">
        <f>SUMIF('Cash Outflows'!E:E,'AP and Accrual Journal'!D345,'Cash Outflows'!F:F)</f>
        <v>0</v>
      </c>
      <c r="I335" s="73">
        <f t="shared" si="16"/>
        <v>0</v>
      </c>
      <c r="J335" s="13">
        <f t="shared" si="17"/>
        <v>0</v>
      </c>
      <c r="K335" t="b">
        <f ca="1">IF(TODAY()-E335&gt;'Data Inputs'!$B$47,TRUE,FALSE)</f>
        <v>1</v>
      </c>
    </row>
    <row r="336" spans="1:11" x14ac:dyDescent="0.25">
      <c r="A336" s="109">
        <f t="shared" si="15"/>
        <v>6</v>
      </c>
      <c r="B336" s="129"/>
      <c r="C336" s="129"/>
      <c r="D336" s="129"/>
      <c r="E336" s="56"/>
      <c r="F336" s="72"/>
      <c r="G336" s="124" t="str">
        <f>IFERROR(INDEX(Vendors!$A$2:$B$500,MATCH(C336,Vendors!$A$2:$A$500,0),2),"")</f>
        <v/>
      </c>
      <c r="H336" s="74">
        <f>SUMIF('Cash Outflows'!E:E,'AP and Accrual Journal'!D346,'Cash Outflows'!F:F)</f>
        <v>0</v>
      </c>
      <c r="I336" s="73">
        <f t="shared" si="16"/>
        <v>0</v>
      </c>
      <c r="J336" s="13">
        <f t="shared" si="17"/>
        <v>0</v>
      </c>
      <c r="K336" t="b">
        <f ca="1">IF(TODAY()-E336&gt;'Data Inputs'!$B$47,TRUE,FALSE)</f>
        <v>1</v>
      </c>
    </row>
    <row r="337" spans="1:11" x14ac:dyDescent="0.25">
      <c r="A337" s="109">
        <f t="shared" si="15"/>
        <v>6</v>
      </c>
      <c r="B337" s="129"/>
      <c r="C337" s="129"/>
      <c r="D337" s="129"/>
      <c r="E337" s="56"/>
      <c r="F337" s="72"/>
      <c r="G337" s="124" t="str">
        <f>IFERROR(INDEX(Vendors!$A$2:$B$500,MATCH(C337,Vendors!$A$2:$A$500,0),2),"")</f>
        <v/>
      </c>
      <c r="H337" s="74">
        <f>SUMIF('Cash Outflows'!E:E,'AP and Accrual Journal'!D347,'Cash Outflows'!F:F)</f>
        <v>0</v>
      </c>
      <c r="I337" s="73">
        <f t="shared" si="16"/>
        <v>0</v>
      </c>
      <c r="J337" s="13">
        <f t="shared" si="17"/>
        <v>0</v>
      </c>
      <c r="K337" t="b">
        <f ca="1">IF(TODAY()-E337&gt;'Data Inputs'!$B$47,TRUE,FALSE)</f>
        <v>1</v>
      </c>
    </row>
    <row r="338" spans="1:11" x14ac:dyDescent="0.25">
      <c r="A338" s="109">
        <f t="shared" si="15"/>
        <v>6</v>
      </c>
      <c r="B338" s="129"/>
      <c r="C338" s="129"/>
      <c r="D338" s="129"/>
      <c r="E338" s="56"/>
      <c r="F338" s="72"/>
      <c r="G338" s="124" t="str">
        <f>IFERROR(INDEX(Vendors!$A$2:$B$500,MATCH(C338,Vendors!$A$2:$A$500,0),2),"")</f>
        <v/>
      </c>
      <c r="H338" s="74">
        <f>SUMIF('Cash Outflows'!E:E,'AP and Accrual Journal'!D348,'Cash Outflows'!F:F)</f>
        <v>0</v>
      </c>
      <c r="I338" s="73">
        <f t="shared" si="16"/>
        <v>0</v>
      </c>
      <c r="J338" s="13">
        <f t="shared" si="17"/>
        <v>0</v>
      </c>
      <c r="K338" t="b">
        <f ca="1">IF(TODAY()-E338&gt;'Data Inputs'!$B$47,TRUE,FALSE)</f>
        <v>1</v>
      </c>
    </row>
    <row r="339" spans="1:11" x14ac:dyDescent="0.25">
      <c r="A339" s="109">
        <f t="shared" si="15"/>
        <v>6</v>
      </c>
      <c r="B339" s="129"/>
      <c r="C339" s="129"/>
      <c r="D339" s="129"/>
      <c r="E339" s="56"/>
      <c r="F339" s="72"/>
      <c r="G339" s="124" t="str">
        <f>IFERROR(INDEX(Vendors!$A$2:$B$500,MATCH(C339,Vendors!$A$2:$A$500,0),2),"")</f>
        <v/>
      </c>
      <c r="H339" s="74">
        <f>SUMIF('Cash Outflows'!E:E,'AP and Accrual Journal'!D349,'Cash Outflows'!F:F)</f>
        <v>0</v>
      </c>
      <c r="I339" s="73">
        <f t="shared" si="16"/>
        <v>0</v>
      </c>
      <c r="J339" s="13">
        <f t="shared" si="17"/>
        <v>0</v>
      </c>
      <c r="K339" t="b">
        <f ca="1">IF(TODAY()-E339&gt;'Data Inputs'!$B$47,TRUE,FALSE)</f>
        <v>1</v>
      </c>
    </row>
    <row r="340" spans="1:11" x14ac:dyDescent="0.25">
      <c r="A340" s="109">
        <f t="shared" si="15"/>
        <v>6</v>
      </c>
      <c r="B340" s="129"/>
      <c r="C340" s="129"/>
      <c r="D340" s="129"/>
      <c r="E340" s="56"/>
      <c r="F340" s="72"/>
      <c r="G340" s="124" t="str">
        <f>IFERROR(INDEX(Vendors!$A$2:$B$500,MATCH(C340,Vendors!$A$2:$A$500,0),2),"")</f>
        <v/>
      </c>
      <c r="H340" s="74">
        <f>SUMIF('Cash Outflows'!E:E,'AP and Accrual Journal'!D350,'Cash Outflows'!F:F)</f>
        <v>0</v>
      </c>
      <c r="I340" s="73">
        <f t="shared" si="16"/>
        <v>0</v>
      </c>
      <c r="J340" s="13">
        <f t="shared" si="17"/>
        <v>0</v>
      </c>
      <c r="K340" t="b">
        <f ca="1">IF(TODAY()-E340&gt;'Data Inputs'!$B$47,TRUE,FALSE)</f>
        <v>1</v>
      </c>
    </row>
    <row r="341" spans="1:11" x14ac:dyDescent="0.25">
      <c r="A341" s="109">
        <f t="shared" si="15"/>
        <v>6</v>
      </c>
      <c r="B341" s="129"/>
      <c r="C341" s="129"/>
      <c r="D341" s="129"/>
      <c r="E341" s="56"/>
      <c r="F341" s="72"/>
      <c r="G341" s="124" t="str">
        <f>IFERROR(INDEX(Vendors!$A$2:$B$500,MATCH(C341,Vendors!$A$2:$A$500,0),2),"")</f>
        <v/>
      </c>
      <c r="H341" s="74">
        <f>SUMIF('Cash Outflows'!E:E,'AP and Accrual Journal'!D351,'Cash Outflows'!F:F)</f>
        <v>0</v>
      </c>
      <c r="I341" s="73">
        <f t="shared" si="16"/>
        <v>0</v>
      </c>
      <c r="J341" s="13">
        <f t="shared" si="17"/>
        <v>0</v>
      </c>
      <c r="K341" t="b">
        <f ca="1">IF(TODAY()-E341&gt;'Data Inputs'!$B$47,TRUE,FALSE)</f>
        <v>1</v>
      </c>
    </row>
    <row r="342" spans="1:11" x14ac:dyDescent="0.25">
      <c r="A342" s="109">
        <f t="shared" si="15"/>
        <v>6</v>
      </c>
      <c r="B342" s="129"/>
      <c r="C342" s="129"/>
      <c r="D342" s="129"/>
      <c r="E342" s="56"/>
      <c r="F342" s="72"/>
      <c r="G342" s="124" t="str">
        <f>IFERROR(INDEX(Vendors!$A$2:$B$500,MATCH(C342,Vendors!$A$2:$A$500,0),2),"")</f>
        <v/>
      </c>
      <c r="H342" s="74">
        <f>SUMIF('Cash Outflows'!E:E,'AP and Accrual Journal'!D352,'Cash Outflows'!F:F)</f>
        <v>0</v>
      </c>
      <c r="I342" s="73">
        <f t="shared" si="16"/>
        <v>0</v>
      </c>
      <c r="J342" s="13">
        <f t="shared" si="17"/>
        <v>0</v>
      </c>
      <c r="K342" t="b">
        <f ca="1">IF(TODAY()-E342&gt;'Data Inputs'!$B$47,TRUE,FALSE)</f>
        <v>1</v>
      </c>
    </row>
    <row r="343" spans="1:11" x14ac:dyDescent="0.25">
      <c r="A343" s="109">
        <f t="shared" si="15"/>
        <v>6</v>
      </c>
      <c r="B343" s="129"/>
      <c r="C343" s="129"/>
      <c r="D343" s="129"/>
      <c r="E343" s="56"/>
      <c r="F343" s="72"/>
      <c r="G343" s="124" t="str">
        <f>IFERROR(INDEX(Vendors!$A$2:$B$500,MATCH(C343,Vendors!$A$2:$A$500,0),2),"")</f>
        <v/>
      </c>
      <c r="H343" s="74">
        <f>SUMIF('Cash Outflows'!E:E,'AP and Accrual Journal'!D353,'Cash Outflows'!F:F)</f>
        <v>0</v>
      </c>
      <c r="I343" s="73">
        <f t="shared" si="16"/>
        <v>0</v>
      </c>
      <c r="J343" s="13">
        <f t="shared" si="17"/>
        <v>0</v>
      </c>
      <c r="K343" t="b">
        <f ca="1">IF(TODAY()-E343&gt;'Data Inputs'!$B$47,TRUE,FALSE)</f>
        <v>1</v>
      </c>
    </row>
    <row r="344" spans="1:11" x14ac:dyDescent="0.25">
      <c r="A344" s="109">
        <f t="shared" si="15"/>
        <v>6</v>
      </c>
      <c r="B344" s="129"/>
      <c r="C344" s="129"/>
      <c r="D344" s="129"/>
      <c r="E344" s="56"/>
      <c r="F344" s="72"/>
      <c r="G344" s="124" t="str">
        <f>IFERROR(INDEX(Vendors!$A$2:$B$500,MATCH(C344,Vendors!$A$2:$A$500,0),2),"")</f>
        <v/>
      </c>
      <c r="H344" s="74">
        <f>SUMIF('Cash Outflows'!E:E,'AP and Accrual Journal'!D354,'Cash Outflows'!F:F)</f>
        <v>0</v>
      </c>
      <c r="I344" s="73">
        <f t="shared" si="16"/>
        <v>0</v>
      </c>
      <c r="J344" s="13">
        <f t="shared" si="17"/>
        <v>0</v>
      </c>
      <c r="K344" t="b">
        <f ca="1">IF(TODAY()-E344&gt;'Data Inputs'!$B$47,TRUE,FALSE)</f>
        <v>1</v>
      </c>
    </row>
    <row r="345" spans="1:11" x14ac:dyDescent="0.25">
      <c r="A345" s="109">
        <f t="shared" si="15"/>
        <v>6</v>
      </c>
      <c r="B345" s="129"/>
      <c r="C345" s="129"/>
      <c r="D345" s="129"/>
      <c r="E345" s="56"/>
      <c r="F345" s="72"/>
      <c r="G345" s="124" t="str">
        <f>IFERROR(INDEX(Vendors!$A$2:$B$500,MATCH(C345,Vendors!$A$2:$A$500,0),2),"")</f>
        <v/>
      </c>
      <c r="H345" s="74">
        <f>SUMIF('Cash Outflows'!E:E,'AP and Accrual Journal'!D355,'Cash Outflows'!F:F)</f>
        <v>0</v>
      </c>
      <c r="I345" s="73">
        <f t="shared" si="16"/>
        <v>0</v>
      </c>
      <c r="J345" s="13">
        <f t="shared" si="17"/>
        <v>0</v>
      </c>
      <c r="K345" t="b">
        <f ca="1">IF(TODAY()-E345&gt;'Data Inputs'!$B$47,TRUE,FALSE)</f>
        <v>1</v>
      </c>
    </row>
    <row r="346" spans="1:11" x14ac:dyDescent="0.25">
      <c r="A346" s="109">
        <f t="shared" si="15"/>
        <v>6</v>
      </c>
      <c r="B346" s="129"/>
      <c r="C346" s="129"/>
      <c r="D346" s="129"/>
      <c r="E346" s="56"/>
      <c r="F346" s="72"/>
      <c r="G346" s="124" t="str">
        <f>IFERROR(INDEX(Vendors!$A$2:$B$500,MATCH(C346,Vendors!$A$2:$A$500,0),2),"")</f>
        <v/>
      </c>
      <c r="H346" s="74">
        <f>SUMIF('Cash Outflows'!E:E,'AP and Accrual Journal'!D356,'Cash Outflows'!F:F)</f>
        <v>0</v>
      </c>
      <c r="I346" s="73">
        <f t="shared" si="16"/>
        <v>0</v>
      </c>
      <c r="J346" s="13">
        <f t="shared" si="17"/>
        <v>0</v>
      </c>
      <c r="K346" t="b">
        <f ca="1">IF(TODAY()-E346&gt;'Data Inputs'!$B$47,TRUE,FALSE)</f>
        <v>1</v>
      </c>
    </row>
    <row r="347" spans="1:11" x14ac:dyDescent="0.25">
      <c r="A347" s="109">
        <f t="shared" si="15"/>
        <v>6</v>
      </c>
      <c r="B347" s="129"/>
      <c r="C347" s="129"/>
      <c r="D347" s="129"/>
      <c r="E347" s="56"/>
      <c r="F347" s="72"/>
      <c r="G347" s="124" t="str">
        <f>IFERROR(INDEX(Vendors!$A$2:$B$500,MATCH(C347,Vendors!$A$2:$A$500,0),2),"")</f>
        <v/>
      </c>
      <c r="H347" s="74">
        <f>SUMIF('Cash Outflows'!E:E,'AP and Accrual Journal'!D357,'Cash Outflows'!F:F)</f>
        <v>0</v>
      </c>
      <c r="I347" s="73">
        <f t="shared" si="16"/>
        <v>0</v>
      </c>
      <c r="J347" s="13">
        <f t="shared" si="17"/>
        <v>0</v>
      </c>
      <c r="K347" t="b">
        <f ca="1">IF(TODAY()-E347&gt;'Data Inputs'!$B$47,TRUE,FALSE)</f>
        <v>1</v>
      </c>
    </row>
    <row r="348" spans="1:11" x14ac:dyDescent="0.25">
      <c r="A348" s="109">
        <f t="shared" si="15"/>
        <v>6</v>
      </c>
      <c r="B348" s="129"/>
      <c r="C348" s="129"/>
      <c r="D348" s="129"/>
      <c r="E348" s="56"/>
      <c r="F348" s="72"/>
      <c r="G348" s="124" t="str">
        <f>IFERROR(INDEX(Vendors!$A$2:$B$500,MATCH(C348,Vendors!$A$2:$A$500,0),2),"")</f>
        <v/>
      </c>
      <c r="H348" s="74">
        <f>SUMIF('Cash Outflows'!E:E,'AP and Accrual Journal'!D358,'Cash Outflows'!F:F)</f>
        <v>0</v>
      </c>
      <c r="I348" s="73">
        <f t="shared" si="16"/>
        <v>0</v>
      </c>
      <c r="J348" s="13">
        <f t="shared" si="17"/>
        <v>0</v>
      </c>
      <c r="K348" t="b">
        <f ca="1">IF(TODAY()-E348&gt;'Data Inputs'!$B$47,TRUE,FALSE)</f>
        <v>1</v>
      </c>
    </row>
    <row r="349" spans="1:11" x14ac:dyDescent="0.25">
      <c r="A349" s="109">
        <f t="shared" si="15"/>
        <v>6</v>
      </c>
      <c r="B349" s="129"/>
      <c r="C349" s="129"/>
      <c r="D349" s="129"/>
      <c r="E349" s="56"/>
      <c r="F349" s="72"/>
      <c r="G349" s="124" t="str">
        <f>IFERROR(INDEX(Vendors!$A$2:$B$500,MATCH(C349,Vendors!$A$2:$A$500,0),2),"")</f>
        <v/>
      </c>
      <c r="H349" s="74">
        <f>SUMIF('Cash Outflows'!E:E,'AP and Accrual Journal'!D359,'Cash Outflows'!F:F)</f>
        <v>0</v>
      </c>
      <c r="I349" s="73">
        <f t="shared" si="16"/>
        <v>0</v>
      </c>
      <c r="J349" s="13">
        <f t="shared" si="17"/>
        <v>0</v>
      </c>
      <c r="K349" t="b">
        <f ca="1">IF(TODAY()-E349&gt;'Data Inputs'!$B$47,TRUE,FALSE)</f>
        <v>1</v>
      </c>
    </row>
    <row r="350" spans="1:11" x14ac:dyDescent="0.25">
      <c r="A350" s="109">
        <f t="shared" si="15"/>
        <v>6</v>
      </c>
      <c r="B350" s="129"/>
      <c r="C350" s="129"/>
      <c r="D350" s="129"/>
      <c r="E350" s="56"/>
      <c r="F350" s="72"/>
      <c r="G350" s="124" t="str">
        <f>IFERROR(INDEX(Vendors!$A$2:$B$500,MATCH(C350,Vendors!$A$2:$A$500,0),2),"")</f>
        <v/>
      </c>
      <c r="H350" s="74">
        <f>SUMIF('Cash Outflows'!E:E,'AP and Accrual Journal'!D360,'Cash Outflows'!F:F)</f>
        <v>0</v>
      </c>
      <c r="I350" s="73">
        <f t="shared" si="16"/>
        <v>0</v>
      </c>
      <c r="J350" s="13">
        <f t="shared" si="17"/>
        <v>0</v>
      </c>
      <c r="K350" t="b">
        <f ca="1">IF(TODAY()-E350&gt;'Data Inputs'!$B$47,TRUE,FALSE)</f>
        <v>1</v>
      </c>
    </row>
    <row r="351" spans="1:11" x14ac:dyDescent="0.25">
      <c r="A351" s="109">
        <f t="shared" si="15"/>
        <v>6</v>
      </c>
      <c r="B351" s="129"/>
      <c r="C351" s="129"/>
      <c r="D351" s="129"/>
      <c r="E351" s="56"/>
      <c r="F351" s="72"/>
      <c r="G351" s="124" t="str">
        <f>IFERROR(INDEX(Vendors!$A$2:$B$500,MATCH(C351,Vendors!$A$2:$A$500,0),2),"")</f>
        <v/>
      </c>
      <c r="H351" s="74">
        <f>SUMIF('Cash Outflows'!E:E,'AP and Accrual Journal'!D361,'Cash Outflows'!F:F)</f>
        <v>0</v>
      </c>
      <c r="I351" s="73">
        <f t="shared" si="16"/>
        <v>0</v>
      </c>
      <c r="J351" s="13">
        <f t="shared" si="17"/>
        <v>0</v>
      </c>
      <c r="K351" t="b">
        <f ca="1">IF(TODAY()-E351&gt;'Data Inputs'!$B$47,TRUE,FALSE)</f>
        <v>1</v>
      </c>
    </row>
    <row r="352" spans="1:11" x14ac:dyDescent="0.25">
      <c r="A352" s="109">
        <f t="shared" si="15"/>
        <v>6</v>
      </c>
      <c r="B352" s="129"/>
      <c r="C352" s="129"/>
      <c r="D352" s="129"/>
      <c r="E352" s="56"/>
      <c r="F352" s="72"/>
      <c r="G352" s="124" t="str">
        <f>IFERROR(INDEX(Vendors!$A$2:$B$500,MATCH(C352,Vendors!$A$2:$A$500,0),2),"")</f>
        <v/>
      </c>
      <c r="H352" s="74">
        <f>SUMIF('Cash Outflows'!E:E,'AP and Accrual Journal'!D362,'Cash Outflows'!F:F)</f>
        <v>0</v>
      </c>
      <c r="I352" s="73">
        <f t="shared" si="16"/>
        <v>0</v>
      </c>
      <c r="J352" s="13">
        <f t="shared" si="17"/>
        <v>0</v>
      </c>
      <c r="K352" t="b">
        <f ca="1">IF(TODAY()-E352&gt;'Data Inputs'!$B$47,TRUE,FALSE)</f>
        <v>1</v>
      </c>
    </row>
    <row r="353" spans="1:11" x14ac:dyDescent="0.25">
      <c r="A353" s="109">
        <f t="shared" si="15"/>
        <v>6</v>
      </c>
      <c r="B353" s="129"/>
      <c r="C353" s="129"/>
      <c r="D353" s="129"/>
      <c r="E353" s="56"/>
      <c r="F353" s="72"/>
      <c r="G353" s="124" t="str">
        <f>IFERROR(INDEX(Vendors!$A$2:$B$500,MATCH(C353,Vendors!$A$2:$A$500,0),2),"")</f>
        <v/>
      </c>
      <c r="H353" s="74">
        <f>SUMIF('Cash Outflows'!E:E,'AP and Accrual Journal'!D363,'Cash Outflows'!F:F)</f>
        <v>0</v>
      </c>
      <c r="I353" s="73">
        <f t="shared" si="16"/>
        <v>0</v>
      </c>
      <c r="J353" s="13">
        <f t="shared" si="17"/>
        <v>0</v>
      </c>
      <c r="K353" t="b">
        <f ca="1">IF(TODAY()-E353&gt;'Data Inputs'!$B$47,TRUE,FALSE)</f>
        <v>1</v>
      </c>
    </row>
    <row r="354" spans="1:11" x14ac:dyDescent="0.25">
      <c r="A354" s="109">
        <f t="shared" si="15"/>
        <v>6</v>
      </c>
      <c r="B354" s="129"/>
      <c r="C354" s="129"/>
      <c r="D354" s="129"/>
      <c r="E354" s="56"/>
      <c r="F354" s="72"/>
      <c r="G354" s="124" t="str">
        <f>IFERROR(INDEX(Vendors!$A$2:$B$500,MATCH(C354,Vendors!$A$2:$A$500,0),2),"")</f>
        <v/>
      </c>
      <c r="H354" s="74">
        <f>SUMIF('Cash Outflows'!E:E,'AP and Accrual Journal'!D364,'Cash Outflows'!F:F)</f>
        <v>0</v>
      </c>
      <c r="I354" s="73">
        <f t="shared" si="16"/>
        <v>0</v>
      </c>
      <c r="J354" s="13">
        <f t="shared" si="17"/>
        <v>0</v>
      </c>
      <c r="K354" t="b">
        <f ca="1">IF(TODAY()-E354&gt;'Data Inputs'!$B$47,TRUE,FALSE)</f>
        <v>1</v>
      </c>
    </row>
    <row r="355" spans="1:11" x14ac:dyDescent="0.25">
      <c r="A355" s="109">
        <f t="shared" si="15"/>
        <v>6</v>
      </c>
      <c r="B355" s="129"/>
      <c r="C355" s="129"/>
      <c r="D355" s="129"/>
      <c r="E355" s="56"/>
      <c r="F355" s="72"/>
      <c r="G355" s="124" t="str">
        <f>IFERROR(INDEX(Vendors!$A$2:$B$500,MATCH(C355,Vendors!$A$2:$A$500,0),2),"")</f>
        <v/>
      </c>
      <c r="H355" s="74">
        <f>SUMIF('Cash Outflows'!E:E,'AP and Accrual Journal'!D365,'Cash Outflows'!F:F)</f>
        <v>0</v>
      </c>
      <c r="I355" s="73">
        <f t="shared" si="16"/>
        <v>0</v>
      </c>
      <c r="J355" s="13">
        <f t="shared" si="17"/>
        <v>0</v>
      </c>
      <c r="K355" t="b">
        <f ca="1">IF(TODAY()-E355&gt;'Data Inputs'!$B$47,TRUE,FALSE)</f>
        <v>1</v>
      </c>
    </row>
    <row r="356" spans="1:11" x14ac:dyDescent="0.25">
      <c r="A356" s="109">
        <f t="shared" si="15"/>
        <v>6</v>
      </c>
      <c r="B356" s="129"/>
      <c r="C356" s="129"/>
      <c r="D356" s="129"/>
      <c r="E356" s="56"/>
      <c r="F356" s="72"/>
      <c r="G356" s="124" t="str">
        <f>IFERROR(INDEX(Vendors!$A$2:$B$500,MATCH(C356,Vendors!$A$2:$A$500,0),2),"")</f>
        <v/>
      </c>
      <c r="H356" s="74">
        <f>SUMIF('Cash Outflows'!E:E,'AP and Accrual Journal'!D366,'Cash Outflows'!F:F)</f>
        <v>0</v>
      </c>
      <c r="I356" s="73">
        <f t="shared" si="16"/>
        <v>0</v>
      </c>
      <c r="J356" s="13">
        <f t="shared" si="17"/>
        <v>0</v>
      </c>
      <c r="K356" t="b">
        <f ca="1">IF(TODAY()-E356&gt;'Data Inputs'!$B$47,TRUE,FALSE)</f>
        <v>1</v>
      </c>
    </row>
    <row r="357" spans="1:11" x14ac:dyDescent="0.25">
      <c r="A357" s="109">
        <f t="shared" si="15"/>
        <v>6</v>
      </c>
      <c r="B357" s="129"/>
      <c r="C357" s="129"/>
      <c r="D357" s="129"/>
      <c r="E357" s="56"/>
      <c r="F357" s="72"/>
      <c r="G357" s="124" t="str">
        <f>IFERROR(INDEX(Vendors!$A$2:$B$500,MATCH(C357,Vendors!$A$2:$A$500,0),2),"")</f>
        <v/>
      </c>
      <c r="H357" s="74">
        <f>SUMIF('Cash Outflows'!E:E,'AP and Accrual Journal'!D367,'Cash Outflows'!F:F)</f>
        <v>0</v>
      </c>
      <c r="I357" s="73">
        <f t="shared" si="16"/>
        <v>0</v>
      </c>
      <c r="J357" s="13">
        <f t="shared" si="17"/>
        <v>0</v>
      </c>
      <c r="K357" t="b">
        <f ca="1">IF(TODAY()-E357&gt;'Data Inputs'!$B$47,TRUE,FALSE)</f>
        <v>1</v>
      </c>
    </row>
    <row r="358" spans="1:11" x14ac:dyDescent="0.25">
      <c r="A358" s="109">
        <f t="shared" si="15"/>
        <v>6</v>
      </c>
      <c r="B358" s="129"/>
      <c r="C358" s="129"/>
      <c r="D358" s="129"/>
      <c r="E358" s="56"/>
      <c r="F358" s="72"/>
      <c r="G358" s="124" t="str">
        <f>IFERROR(INDEX(Vendors!$A$2:$B$500,MATCH(C358,Vendors!$A$2:$A$500,0),2),"")</f>
        <v/>
      </c>
      <c r="H358" s="74">
        <f>SUMIF('Cash Outflows'!E:E,'AP and Accrual Journal'!D368,'Cash Outflows'!F:F)</f>
        <v>0</v>
      </c>
      <c r="I358" s="73">
        <f t="shared" si="16"/>
        <v>0</v>
      </c>
      <c r="J358" s="13">
        <f t="shared" si="17"/>
        <v>0</v>
      </c>
      <c r="K358" t="b">
        <f ca="1">IF(TODAY()-E358&gt;'Data Inputs'!$B$47,TRUE,FALSE)</f>
        <v>1</v>
      </c>
    </row>
    <row r="359" spans="1:11" x14ac:dyDescent="0.25">
      <c r="A359" s="109">
        <f t="shared" si="15"/>
        <v>6</v>
      </c>
      <c r="B359" s="129"/>
      <c r="C359" s="129"/>
      <c r="D359" s="129"/>
      <c r="E359" s="56"/>
      <c r="F359" s="72"/>
      <c r="G359" s="124" t="str">
        <f>IFERROR(INDEX(Vendors!$A$2:$B$500,MATCH(C359,Vendors!$A$2:$A$500,0),2),"")</f>
        <v/>
      </c>
      <c r="H359" s="74">
        <f>SUMIF('Cash Outflows'!E:E,'AP and Accrual Journal'!D369,'Cash Outflows'!F:F)</f>
        <v>0</v>
      </c>
      <c r="I359" s="73">
        <f t="shared" si="16"/>
        <v>0</v>
      </c>
      <c r="J359" s="13">
        <f t="shared" si="17"/>
        <v>0</v>
      </c>
      <c r="K359" t="b">
        <f ca="1">IF(TODAY()-E359&gt;'Data Inputs'!$B$47,TRUE,FALSE)</f>
        <v>1</v>
      </c>
    </row>
    <row r="360" spans="1:11" x14ac:dyDescent="0.25">
      <c r="A360" s="109">
        <f t="shared" si="15"/>
        <v>6</v>
      </c>
      <c r="B360" s="129"/>
      <c r="C360" s="129"/>
      <c r="D360" s="129"/>
      <c r="E360" s="56"/>
      <c r="F360" s="72"/>
      <c r="G360" s="124" t="str">
        <f>IFERROR(INDEX(Vendors!$A$2:$B$500,MATCH(C360,Vendors!$A$2:$A$500,0),2),"")</f>
        <v/>
      </c>
      <c r="H360" s="74">
        <f>SUMIF('Cash Outflows'!E:E,'AP and Accrual Journal'!D370,'Cash Outflows'!F:F)</f>
        <v>0</v>
      </c>
      <c r="I360" s="73">
        <f t="shared" si="16"/>
        <v>0</v>
      </c>
      <c r="J360" s="13">
        <f t="shared" si="17"/>
        <v>0</v>
      </c>
      <c r="K360" t="b">
        <f ca="1">IF(TODAY()-E360&gt;'Data Inputs'!$B$47,TRUE,FALSE)</f>
        <v>1</v>
      </c>
    </row>
    <row r="361" spans="1:11" x14ac:dyDescent="0.25">
      <c r="A361" s="109">
        <f t="shared" si="15"/>
        <v>6</v>
      </c>
      <c r="B361" s="129"/>
      <c r="C361" s="129"/>
      <c r="D361" s="129"/>
      <c r="E361" s="56"/>
      <c r="F361" s="72"/>
      <c r="G361" s="124" t="str">
        <f>IFERROR(INDEX(Vendors!$A$2:$B$500,MATCH(C361,Vendors!$A$2:$A$500,0),2),"")</f>
        <v/>
      </c>
      <c r="H361" s="74">
        <f>SUMIF('Cash Outflows'!E:E,'AP and Accrual Journal'!D371,'Cash Outflows'!F:F)</f>
        <v>0</v>
      </c>
      <c r="I361" s="73">
        <f t="shared" si="16"/>
        <v>0</v>
      </c>
      <c r="J361" s="13">
        <f t="shared" si="17"/>
        <v>0</v>
      </c>
      <c r="K361" t="b">
        <f ca="1">IF(TODAY()-E361&gt;'Data Inputs'!$B$47,TRUE,FALSE)</f>
        <v>1</v>
      </c>
    </row>
    <row r="362" spans="1:11" x14ac:dyDescent="0.25">
      <c r="A362" s="109">
        <f t="shared" si="15"/>
        <v>6</v>
      </c>
      <c r="B362" s="129"/>
      <c r="C362" s="129"/>
      <c r="D362" s="129"/>
      <c r="E362" s="56"/>
      <c r="F362" s="72"/>
      <c r="G362" s="124" t="str">
        <f>IFERROR(INDEX(Vendors!$A$2:$B$500,MATCH(C362,Vendors!$A$2:$A$500,0),2),"")</f>
        <v/>
      </c>
      <c r="H362" s="74">
        <f>SUMIF('Cash Outflows'!E:E,'AP and Accrual Journal'!D372,'Cash Outflows'!F:F)</f>
        <v>0</v>
      </c>
      <c r="I362" s="73">
        <f t="shared" si="16"/>
        <v>0</v>
      </c>
      <c r="J362" s="13">
        <f t="shared" si="17"/>
        <v>0</v>
      </c>
      <c r="K362" t="b">
        <f ca="1">IF(TODAY()-E362&gt;'Data Inputs'!$B$47,TRUE,FALSE)</f>
        <v>1</v>
      </c>
    </row>
    <row r="363" spans="1:11" x14ac:dyDescent="0.25">
      <c r="A363" s="109">
        <f t="shared" si="15"/>
        <v>6</v>
      </c>
      <c r="B363" s="129"/>
      <c r="C363" s="129"/>
      <c r="D363" s="129"/>
      <c r="E363" s="56"/>
      <c r="F363" s="72"/>
      <c r="G363" s="124" t="str">
        <f>IFERROR(INDEX(Vendors!$A$2:$B$500,MATCH(C363,Vendors!$A$2:$A$500,0),2),"")</f>
        <v/>
      </c>
      <c r="H363" s="74">
        <f>SUMIF('Cash Outflows'!E:E,'AP and Accrual Journal'!D373,'Cash Outflows'!F:F)</f>
        <v>0</v>
      </c>
      <c r="I363" s="73">
        <f t="shared" si="16"/>
        <v>0</v>
      </c>
      <c r="J363" s="13">
        <f t="shared" si="17"/>
        <v>0</v>
      </c>
      <c r="K363" t="b">
        <f ca="1">IF(TODAY()-E363&gt;'Data Inputs'!$B$47,TRUE,FALSE)</f>
        <v>1</v>
      </c>
    </row>
    <row r="364" spans="1:11" x14ac:dyDescent="0.25">
      <c r="A364" s="109">
        <f t="shared" si="15"/>
        <v>6</v>
      </c>
      <c r="B364" s="129"/>
      <c r="C364" s="129"/>
      <c r="D364" s="129"/>
      <c r="E364" s="56"/>
      <c r="F364" s="72"/>
      <c r="G364" s="124" t="str">
        <f>IFERROR(INDEX(Vendors!$A$2:$B$500,MATCH(C364,Vendors!$A$2:$A$500,0),2),"")</f>
        <v/>
      </c>
      <c r="H364" s="74">
        <f>SUMIF('Cash Outflows'!E:E,'AP and Accrual Journal'!D374,'Cash Outflows'!F:F)</f>
        <v>0</v>
      </c>
      <c r="I364" s="73">
        <f t="shared" si="16"/>
        <v>0</v>
      </c>
      <c r="J364" s="13">
        <f t="shared" si="17"/>
        <v>0</v>
      </c>
      <c r="K364" t="b">
        <f ca="1">IF(TODAY()-E364&gt;'Data Inputs'!$B$47,TRUE,FALSE)</f>
        <v>1</v>
      </c>
    </row>
    <row r="365" spans="1:11" x14ac:dyDescent="0.25">
      <c r="A365" s="109">
        <f t="shared" si="15"/>
        <v>6</v>
      </c>
      <c r="B365" s="129"/>
      <c r="C365" s="129"/>
      <c r="D365" s="129"/>
      <c r="E365" s="56"/>
      <c r="F365" s="72"/>
      <c r="G365" s="124" t="str">
        <f>IFERROR(INDEX(Vendors!$A$2:$B$500,MATCH(C365,Vendors!$A$2:$A$500,0),2),"")</f>
        <v/>
      </c>
      <c r="H365" s="74">
        <f>SUMIF('Cash Outflows'!E:E,'AP and Accrual Journal'!D375,'Cash Outflows'!F:F)</f>
        <v>0</v>
      </c>
      <c r="I365" s="73">
        <f t="shared" si="16"/>
        <v>0</v>
      </c>
      <c r="J365" s="13">
        <f t="shared" si="17"/>
        <v>0</v>
      </c>
      <c r="K365" t="b">
        <f ca="1">IF(TODAY()-E365&gt;'Data Inputs'!$B$47,TRUE,FALSE)</f>
        <v>1</v>
      </c>
    </row>
    <row r="366" spans="1:11" x14ac:dyDescent="0.25">
      <c r="A366" s="109">
        <f t="shared" si="15"/>
        <v>6</v>
      </c>
      <c r="B366" s="129"/>
      <c r="C366" s="129"/>
      <c r="D366" s="129"/>
      <c r="E366" s="56"/>
      <c r="F366" s="72"/>
      <c r="G366" s="124" t="str">
        <f>IFERROR(INDEX(Vendors!$A$2:$B$500,MATCH(C366,Vendors!$A$2:$A$500,0),2),"")</f>
        <v/>
      </c>
      <c r="H366" s="74">
        <f>SUMIF('Cash Outflows'!E:E,'AP and Accrual Journal'!D376,'Cash Outflows'!F:F)</f>
        <v>0</v>
      </c>
      <c r="I366" s="73">
        <f t="shared" si="16"/>
        <v>0</v>
      </c>
      <c r="J366" s="13">
        <f t="shared" si="17"/>
        <v>0</v>
      </c>
      <c r="K366" t="b">
        <f ca="1">IF(TODAY()-E366&gt;'Data Inputs'!$B$47,TRUE,FALSE)</f>
        <v>1</v>
      </c>
    </row>
    <row r="367" spans="1:11" x14ac:dyDescent="0.25">
      <c r="A367" s="109">
        <f t="shared" si="15"/>
        <v>6</v>
      </c>
      <c r="B367" s="129"/>
      <c r="C367" s="129"/>
      <c r="D367" s="129"/>
      <c r="E367" s="56"/>
      <c r="F367" s="72"/>
      <c r="G367" s="124" t="str">
        <f>IFERROR(INDEX(Vendors!$A$2:$B$500,MATCH(C367,Vendors!$A$2:$A$500,0),2),"")</f>
        <v/>
      </c>
      <c r="H367" s="74">
        <f>SUMIF('Cash Outflows'!E:E,'AP and Accrual Journal'!D377,'Cash Outflows'!F:F)</f>
        <v>0</v>
      </c>
      <c r="I367" s="73">
        <f t="shared" si="16"/>
        <v>0</v>
      </c>
      <c r="J367" s="13">
        <f t="shared" si="17"/>
        <v>0</v>
      </c>
      <c r="K367" t="b">
        <f ca="1">IF(TODAY()-E367&gt;'Data Inputs'!$B$47,TRUE,FALSE)</f>
        <v>1</v>
      </c>
    </row>
    <row r="368" spans="1:11" x14ac:dyDescent="0.25">
      <c r="A368" s="109">
        <f t="shared" si="15"/>
        <v>6</v>
      </c>
      <c r="B368" s="129"/>
      <c r="C368" s="129"/>
      <c r="D368" s="129"/>
      <c r="E368" s="56"/>
      <c r="F368" s="72"/>
      <c r="G368" s="124" t="str">
        <f>IFERROR(INDEX(Vendors!$A$2:$B$500,MATCH(C368,Vendors!$A$2:$A$500,0),2),"")</f>
        <v/>
      </c>
      <c r="H368" s="74">
        <f>SUMIF('Cash Outflows'!E:E,'AP and Accrual Journal'!D378,'Cash Outflows'!F:F)</f>
        <v>0</v>
      </c>
      <c r="I368" s="73">
        <f t="shared" si="16"/>
        <v>0</v>
      </c>
      <c r="J368" s="13">
        <f t="shared" si="17"/>
        <v>0</v>
      </c>
      <c r="K368" t="b">
        <f ca="1">IF(TODAY()-E368&gt;'Data Inputs'!$B$47,TRUE,FALSE)</f>
        <v>1</v>
      </c>
    </row>
    <row r="369" spans="1:11" x14ac:dyDescent="0.25">
      <c r="A369" s="109">
        <f t="shared" si="15"/>
        <v>6</v>
      </c>
      <c r="B369" s="129"/>
      <c r="C369" s="129"/>
      <c r="D369" s="129"/>
      <c r="E369" s="56"/>
      <c r="F369" s="72"/>
      <c r="G369" s="124" t="str">
        <f>IFERROR(INDEX(Vendors!$A$2:$B$500,MATCH(C369,Vendors!$A$2:$A$500,0),2),"")</f>
        <v/>
      </c>
      <c r="H369" s="74">
        <f>SUMIF('Cash Outflows'!E:E,'AP and Accrual Journal'!D379,'Cash Outflows'!F:F)</f>
        <v>0</v>
      </c>
      <c r="I369" s="73">
        <f t="shared" si="16"/>
        <v>0</v>
      </c>
      <c r="J369" s="13">
        <f t="shared" si="17"/>
        <v>0</v>
      </c>
      <c r="K369" t="b">
        <f ca="1">IF(TODAY()-E369&gt;'Data Inputs'!$B$47,TRUE,FALSE)</f>
        <v>1</v>
      </c>
    </row>
    <row r="370" spans="1:11" x14ac:dyDescent="0.25">
      <c r="A370" s="109">
        <f t="shared" si="15"/>
        <v>6</v>
      </c>
      <c r="B370" s="129"/>
      <c r="C370" s="129"/>
      <c r="D370" s="129"/>
      <c r="E370" s="56"/>
      <c r="F370" s="72"/>
      <c r="G370" s="124" t="str">
        <f>IFERROR(INDEX(Vendors!$A$2:$B$500,MATCH(C370,Vendors!$A$2:$A$500,0),2),"")</f>
        <v/>
      </c>
      <c r="H370" s="74">
        <f>SUMIF('Cash Outflows'!E:E,'AP and Accrual Journal'!D380,'Cash Outflows'!F:F)</f>
        <v>0</v>
      </c>
      <c r="I370" s="73">
        <f t="shared" si="16"/>
        <v>0</v>
      </c>
      <c r="J370" s="13">
        <f t="shared" si="17"/>
        <v>0</v>
      </c>
      <c r="K370" t="b">
        <f ca="1">IF(TODAY()-E370&gt;'Data Inputs'!$B$47,TRUE,FALSE)</f>
        <v>1</v>
      </c>
    </row>
    <row r="371" spans="1:11" x14ac:dyDescent="0.25">
      <c r="A371" s="109">
        <f t="shared" si="15"/>
        <v>6</v>
      </c>
      <c r="B371" s="129"/>
      <c r="C371" s="129"/>
      <c r="D371" s="129"/>
      <c r="E371" s="56"/>
      <c r="F371" s="72"/>
      <c r="G371" s="124" t="str">
        <f>IFERROR(INDEX(Vendors!$A$2:$B$500,MATCH(C371,Vendors!$A$2:$A$500,0),2),"")</f>
        <v/>
      </c>
      <c r="H371" s="74">
        <f>SUMIF('Cash Outflows'!E:E,'AP and Accrual Journal'!D381,'Cash Outflows'!F:F)</f>
        <v>0</v>
      </c>
      <c r="I371" s="73">
        <f t="shared" si="16"/>
        <v>0</v>
      </c>
      <c r="J371" s="13">
        <f t="shared" si="17"/>
        <v>0</v>
      </c>
      <c r="K371" t="b">
        <f ca="1">IF(TODAY()-E371&gt;'Data Inputs'!$B$47,TRUE,FALSE)</f>
        <v>1</v>
      </c>
    </row>
    <row r="372" spans="1:11" x14ac:dyDescent="0.25">
      <c r="A372" s="109">
        <f t="shared" si="15"/>
        <v>6</v>
      </c>
      <c r="B372" s="129"/>
      <c r="C372" s="129"/>
      <c r="D372" s="129"/>
      <c r="E372" s="56"/>
      <c r="F372" s="72"/>
      <c r="G372" s="124" t="str">
        <f>IFERROR(INDEX(Vendors!$A$2:$B$500,MATCH(C372,Vendors!$A$2:$A$500,0),2),"")</f>
        <v/>
      </c>
      <c r="H372" s="74">
        <f>SUMIF('Cash Outflows'!E:E,'AP and Accrual Journal'!D382,'Cash Outflows'!F:F)</f>
        <v>0</v>
      </c>
      <c r="I372" s="73">
        <f t="shared" si="16"/>
        <v>0</v>
      </c>
      <c r="J372" s="13">
        <f t="shared" si="17"/>
        <v>0</v>
      </c>
      <c r="K372" t="b">
        <f ca="1">IF(TODAY()-E372&gt;'Data Inputs'!$B$47,TRUE,FALSE)</f>
        <v>1</v>
      </c>
    </row>
    <row r="373" spans="1:11" x14ac:dyDescent="0.25">
      <c r="A373" s="109">
        <f t="shared" si="15"/>
        <v>6</v>
      </c>
      <c r="B373" s="129"/>
      <c r="C373" s="129"/>
      <c r="D373" s="129"/>
      <c r="E373" s="56"/>
      <c r="F373" s="72"/>
      <c r="G373" s="124" t="str">
        <f>IFERROR(INDEX(Vendors!$A$2:$B$500,MATCH(C373,Vendors!$A$2:$A$500,0),2),"")</f>
        <v/>
      </c>
      <c r="H373" s="74">
        <f>SUMIF('Cash Outflows'!E:E,'AP and Accrual Journal'!D383,'Cash Outflows'!F:F)</f>
        <v>0</v>
      </c>
      <c r="I373" s="73">
        <f t="shared" si="16"/>
        <v>0</v>
      </c>
      <c r="J373" s="13">
        <f t="shared" si="17"/>
        <v>0</v>
      </c>
      <c r="K373" t="b">
        <f ca="1">IF(TODAY()-E373&gt;'Data Inputs'!$B$47,TRUE,FALSE)</f>
        <v>1</v>
      </c>
    </row>
    <row r="374" spans="1:11" x14ac:dyDescent="0.25">
      <c r="A374" s="109">
        <f t="shared" si="15"/>
        <v>6</v>
      </c>
      <c r="B374" s="129"/>
      <c r="C374" s="129"/>
      <c r="D374" s="129"/>
      <c r="E374" s="56"/>
      <c r="F374" s="72"/>
      <c r="G374" s="124" t="str">
        <f>IFERROR(INDEX(Vendors!$A$2:$B$500,MATCH(C374,Vendors!$A$2:$A$500,0),2),"")</f>
        <v/>
      </c>
      <c r="H374" s="74">
        <f>SUMIF('Cash Outflows'!E:E,'AP and Accrual Journal'!D384,'Cash Outflows'!F:F)</f>
        <v>0</v>
      </c>
      <c r="I374" s="73">
        <f t="shared" si="16"/>
        <v>0</v>
      </c>
      <c r="J374" s="13">
        <f t="shared" si="17"/>
        <v>0</v>
      </c>
      <c r="K374" t="b">
        <f ca="1">IF(TODAY()-E374&gt;'Data Inputs'!$B$47,TRUE,FALSE)</f>
        <v>1</v>
      </c>
    </row>
    <row r="375" spans="1:11" x14ac:dyDescent="0.25">
      <c r="A375" s="109">
        <f t="shared" si="15"/>
        <v>6</v>
      </c>
      <c r="B375" s="129"/>
      <c r="C375" s="129"/>
      <c r="D375" s="129"/>
      <c r="E375" s="56"/>
      <c r="F375" s="72"/>
      <c r="G375" s="124" t="str">
        <f>IFERROR(INDEX(Vendors!$A$2:$B$500,MATCH(C375,Vendors!$A$2:$A$500,0),2),"")</f>
        <v/>
      </c>
      <c r="H375" s="74">
        <f>SUMIF('Cash Outflows'!E:E,'AP and Accrual Journal'!D385,'Cash Outflows'!F:F)</f>
        <v>0</v>
      </c>
      <c r="I375" s="73">
        <f t="shared" si="16"/>
        <v>0</v>
      </c>
      <c r="J375" s="13">
        <f t="shared" si="17"/>
        <v>0</v>
      </c>
      <c r="K375" t="b">
        <f ca="1">IF(TODAY()-E375&gt;'Data Inputs'!$B$47,TRUE,FALSE)</f>
        <v>1</v>
      </c>
    </row>
    <row r="376" spans="1:11" x14ac:dyDescent="0.25">
      <c r="A376" s="109">
        <f t="shared" si="15"/>
        <v>6</v>
      </c>
      <c r="B376" s="129"/>
      <c r="C376" s="129"/>
      <c r="D376" s="129"/>
      <c r="E376" s="56"/>
      <c r="F376" s="72"/>
      <c r="G376" s="124" t="str">
        <f>IFERROR(INDEX(Vendors!$A$2:$B$500,MATCH(C376,Vendors!$A$2:$A$500,0),2),"")</f>
        <v/>
      </c>
      <c r="H376" s="74">
        <f>SUMIF('Cash Outflows'!E:E,'AP and Accrual Journal'!D386,'Cash Outflows'!F:F)</f>
        <v>0</v>
      </c>
      <c r="I376" s="73">
        <f t="shared" si="16"/>
        <v>0</v>
      </c>
      <c r="J376" s="13">
        <f t="shared" si="17"/>
        <v>0</v>
      </c>
      <c r="K376" t="b">
        <f ca="1">IF(TODAY()-E376&gt;'Data Inputs'!$B$47,TRUE,FALSE)</f>
        <v>1</v>
      </c>
    </row>
    <row r="377" spans="1:11" x14ac:dyDescent="0.25">
      <c r="A377" s="109">
        <f t="shared" si="15"/>
        <v>6</v>
      </c>
      <c r="B377" s="129"/>
      <c r="C377" s="129"/>
      <c r="D377" s="129"/>
      <c r="E377" s="56"/>
      <c r="F377" s="72"/>
      <c r="G377" s="124" t="str">
        <f>IFERROR(INDEX(Vendors!$A$2:$B$500,MATCH(C377,Vendors!$A$2:$A$500,0),2),"")</f>
        <v/>
      </c>
      <c r="H377" s="74">
        <f>SUMIF('Cash Outflows'!E:E,'AP and Accrual Journal'!D387,'Cash Outflows'!F:F)</f>
        <v>0</v>
      </c>
      <c r="I377" s="73">
        <f t="shared" si="16"/>
        <v>0</v>
      </c>
      <c r="J377" s="13">
        <f t="shared" si="17"/>
        <v>0</v>
      </c>
      <c r="K377" t="b">
        <f ca="1">IF(TODAY()-E377&gt;'Data Inputs'!$B$47,TRUE,FALSE)</f>
        <v>1</v>
      </c>
    </row>
    <row r="378" spans="1:11" x14ac:dyDescent="0.25">
      <c r="A378" s="109">
        <f t="shared" si="15"/>
        <v>6</v>
      </c>
      <c r="B378" s="129"/>
      <c r="C378" s="129"/>
      <c r="D378" s="129"/>
      <c r="E378" s="56"/>
      <c r="F378" s="72"/>
      <c r="G378" s="124" t="str">
        <f>IFERROR(INDEX(Vendors!$A$2:$B$500,MATCH(C378,Vendors!$A$2:$A$500,0),2),"")</f>
        <v/>
      </c>
      <c r="H378" s="74">
        <f>SUMIF('Cash Outflows'!E:E,'AP and Accrual Journal'!D388,'Cash Outflows'!F:F)</f>
        <v>0</v>
      </c>
      <c r="I378" s="73">
        <f t="shared" si="16"/>
        <v>0</v>
      </c>
      <c r="J378" s="13">
        <f t="shared" si="17"/>
        <v>0</v>
      </c>
      <c r="K378" t="b">
        <f ca="1">IF(TODAY()-E378&gt;'Data Inputs'!$B$47,TRUE,FALSE)</f>
        <v>1</v>
      </c>
    </row>
    <row r="379" spans="1:11" x14ac:dyDescent="0.25">
      <c r="A379" s="109">
        <f t="shared" si="15"/>
        <v>6</v>
      </c>
      <c r="B379" s="129"/>
      <c r="C379" s="129"/>
      <c r="D379" s="129"/>
      <c r="E379" s="56"/>
      <c r="F379" s="72"/>
      <c r="G379" s="124" t="str">
        <f>IFERROR(INDEX(Vendors!$A$2:$B$500,MATCH(C379,Vendors!$A$2:$A$500,0),2),"")</f>
        <v/>
      </c>
      <c r="H379" s="74">
        <f>SUMIF('Cash Outflows'!E:E,'AP and Accrual Journal'!D389,'Cash Outflows'!F:F)</f>
        <v>0</v>
      </c>
      <c r="I379" s="73">
        <f t="shared" si="16"/>
        <v>0</v>
      </c>
      <c r="J379" s="13">
        <f t="shared" si="17"/>
        <v>0</v>
      </c>
      <c r="K379" t="b">
        <f ca="1">IF(TODAY()-E379&gt;'Data Inputs'!$B$47,TRUE,FALSE)</f>
        <v>1</v>
      </c>
    </row>
    <row r="380" spans="1:11" x14ac:dyDescent="0.25">
      <c r="A380" s="109">
        <f t="shared" si="15"/>
        <v>6</v>
      </c>
      <c r="B380" s="129"/>
      <c r="C380" s="129"/>
      <c r="D380" s="129"/>
      <c r="E380" s="56"/>
      <c r="F380" s="72"/>
      <c r="G380" s="124" t="str">
        <f>IFERROR(INDEX(Vendors!$A$2:$B$500,MATCH(C380,Vendors!$A$2:$A$500,0),2),"")</f>
        <v/>
      </c>
      <c r="H380" s="74">
        <f>SUMIF('Cash Outflows'!E:E,'AP and Accrual Journal'!D390,'Cash Outflows'!F:F)</f>
        <v>0</v>
      </c>
      <c r="I380" s="73">
        <f t="shared" si="16"/>
        <v>0</v>
      </c>
      <c r="J380" s="13">
        <f t="shared" si="17"/>
        <v>0</v>
      </c>
      <c r="K380" t="b">
        <f ca="1">IF(TODAY()-E380&gt;'Data Inputs'!$B$47,TRUE,FALSE)</f>
        <v>1</v>
      </c>
    </row>
    <row r="381" spans="1:11" x14ac:dyDescent="0.25">
      <c r="A381" s="109">
        <f t="shared" si="15"/>
        <v>6</v>
      </c>
      <c r="B381" s="129"/>
      <c r="C381" s="129"/>
      <c r="D381" s="129"/>
      <c r="E381" s="56"/>
      <c r="F381" s="72"/>
      <c r="G381" s="124" t="str">
        <f>IFERROR(INDEX(Vendors!$A$2:$B$500,MATCH(C381,Vendors!$A$2:$A$500,0),2),"")</f>
        <v/>
      </c>
      <c r="H381" s="74">
        <f>SUMIF('Cash Outflows'!E:E,'AP and Accrual Journal'!D391,'Cash Outflows'!F:F)</f>
        <v>0</v>
      </c>
      <c r="I381" s="73">
        <f t="shared" si="16"/>
        <v>0</v>
      </c>
      <c r="J381" s="13">
        <f t="shared" si="17"/>
        <v>0</v>
      </c>
      <c r="K381" t="b">
        <f ca="1">IF(TODAY()-E381&gt;'Data Inputs'!$B$47,TRUE,FALSE)</f>
        <v>1</v>
      </c>
    </row>
    <row r="382" spans="1:11" x14ac:dyDescent="0.25">
      <c r="A382" s="109">
        <f t="shared" si="15"/>
        <v>6</v>
      </c>
      <c r="B382" s="129"/>
      <c r="C382" s="129"/>
      <c r="D382" s="129"/>
      <c r="E382" s="56"/>
      <c r="F382" s="72"/>
      <c r="G382" s="124" t="str">
        <f>IFERROR(INDEX(Vendors!$A$2:$B$500,MATCH(C382,Vendors!$A$2:$A$500,0),2),"")</f>
        <v/>
      </c>
      <c r="H382" s="74">
        <f>SUMIF('Cash Outflows'!E:E,'AP and Accrual Journal'!D392,'Cash Outflows'!F:F)</f>
        <v>0</v>
      </c>
      <c r="I382" s="73">
        <f t="shared" si="16"/>
        <v>0</v>
      </c>
      <c r="J382" s="13">
        <f t="shared" si="17"/>
        <v>0</v>
      </c>
      <c r="K382" t="b">
        <f ca="1">IF(TODAY()-E382&gt;'Data Inputs'!$B$47,TRUE,FALSE)</f>
        <v>1</v>
      </c>
    </row>
    <row r="383" spans="1:11" x14ac:dyDescent="0.25">
      <c r="A383" s="109">
        <f t="shared" si="15"/>
        <v>6</v>
      </c>
      <c r="B383" s="129"/>
      <c r="C383" s="129"/>
      <c r="D383" s="129"/>
      <c r="E383" s="56"/>
      <c r="F383" s="72"/>
      <c r="G383" s="124" t="str">
        <f>IFERROR(INDEX(Vendors!$A$2:$B$500,MATCH(C383,Vendors!$A$2:$A$500,0),2),"")</f>
        <v/>
      </c>
      <c r="H383" s="74">
        <f>SUMIF('Cash Outflows'!E:E,'AP and Accrual Journal'!D393,'Cash Outflows'!F:F)</f>
        <v>0</v>
      </c>
      <c r="I383" s="73">
        <f t="shared" si="16"/>
        <v>0</v>
      </c>
      <c r="J383" s="13">
        <f t="shared" si="17"/>
        <v>0</v>
      </c>
      <c r="K383" t="b">
        <f ca="1">IF(TODAY()-E383&gt;'Data Inputs'!$B$47,TRUE,FALSE)</f>
        <v>1</v>
      </c>
    </row>
    <row r="384" spans="1:11" x14ac:dyDescent="0.25">
      <c r="A384" s="109">
        <f t="shared" si="15"/>
        <v>6</v>
      </c>
      <c r="B384" s="129"/>
      <c r="C384" s="129"/>
      <c r="D384" s="129"/>
      <c r="E384" s="56"/>
      <c r="F384" s="72"/>
      <c r="G384" s="124" t="str">
        <f>IFERROR(INDEX(Vendors!$A$2:$B$500,MATCH(C384,Vendors!$A$2:$A$500,0),2),"")</f>
        <v/>
      </c>
      <c r="H384" s="74">
        <f>SUMIF('Cash Outflows'!E:E,'AP and Accrual Journal'!D394,'Cash Outflows'!F:F)</f>
        <v>0</v>
      </c>
      <c r="I384" s="73">
        <f t="shared" si="16"/>
        <v>0</v>
      </c>
      <c r="J384" s="13">
        <f t="shared" si="17"/>
        <v>0</v>
      </c>
      <c r="K384" t="b">
        <f ca="1">IF(TODAY()-E384&gt;'Data Inputs'!$B$47,TRUE,FALSE)</f>
        <v>1</v>
      </c>
    </row>
    <row r="385" spans="1:11" x14ac:dyDescent="0.25">
      <c r="A385" s="109">
        <f t="shared" si="15"/>
        <v>6</v>
      </c>
      <c r="B385" s="129"/>
      <c r="C385" s="129"/>
      <c r="D385" s="129"/>
      <c r="E385" s="56"/>
      <c r="F385" s="72"/>
      <c r="G385" s="124" t="str">
        <f>IFERROR(INDEX(Vendors!$A$2:$B$500,MATCH(C385,Vendors!$A$2:$A$500,0),2),"")</f>
        <v/>
      </c>
      <c r="H385" s="74">
        <f>SUMIF('Cash Outflows'!E:E,'AP and Accrual Journal'!D395,'Cash Outflows'!F:F)</f>
        <v>0</v>
      </c>
      <c r="I385" s="73">
        <f t="shared" si="16"/>
        <v>0</v>
      </c>
      <c r="J385" s="13">
        <f t="shared" si="17"/>
        <v>0</v>
      </c>
      <c r="K385" t="b">
        <f ca="1">IF(TODAY()-E385&gt;'Data Inputs'!$B$47,TRUE,FALSE)</f>
        <v>1</v>
      </c>
    </row>
    <row r="386" spans="1:11" x14ac:dyDescent="0.25">
      <c r="A386" s="109">
        <f t="shared" si="15"/>
        <v>6</v>
      </c>
      <c r="B386" s="129"/>
      <c r="C386" s="129"/>
      <c r="D386" s="129"/>
      <c r="E386" s="56"/>
      <c r="F386" s="72"/>
      <c r="G386" s="124" t="str">
        <f>IFERROR(INDEX(Vendors!$A$2:$B$500,MATCH(C386,Vendors!$A$2:$A$500,0),2),"")</f>
        <v/>
      </c>
      <c r="H386" s="74">
        <f>SUMIF('Cash Outflows'!E:E,'AP and Accrual Journal'!D396,'Cash Outflows'!F:F)</f>
        <v>0</v>
      </c>
      <c r="I386" s="73">
        <f t="shared" si="16"/>
        <v>0</v>
      </c>
      <c r="J386" s="13">
        <f t="shared" si="17"/>
        <v>0</v>
      </c>
      <c r="K386" t="b">
        <f ca="1">IF(TODAY()-E386&gt;'Data Inputs'!$B$47,TRUE,FALSE)</f>
        <v>1</v>
      </c>
    </row>
    <row r="387" spans="1:11" x14ac:dyDescent="0.25">
      <c r="A387" s="109">
        <f t="shared" ref="A387:A450" si="18">E387+(6-J387)</f>
        <v>6</v>
      </c>
      <c r="B387" s="129"/>
      <c r="C387" s="129"/>
      <c r="D387" s="129"/>
      <c r="E387" s="56"/>
      <c r="F387" s="72"/>
      <c r="G387" s="124" t="str">
        <f>IFERROR(INDEX(Vendors!$A$2:$B$500,MATCH(C387,Vendors!$A$2:$A$500,0),2),"")</f>
        <v/>
      </c>
      <c r="H387" s="74">
        <f>SUMIF('Cash Outflows'!E:E,'AP and Accrual Journal'!D397,'Cash Outflows'!F:F)</f>
        <v>0</v>
      </c>
      <c r="I387" s="73">
        <f t="shared" ref="I387:I450" si="19">F387-H387</f>
        <v>0</v>
      </c>
      <c r="J387" s="13">
        <f t="shared" ref="J387:J450" si="20">IF(WEEKDAY(E387)=7,0,WEEKDAY(E387))</f>
        <v>0</v>
      </c>
      <c r="K387" t="b">
        <f ca="1">IF(TODAY()-E387&gt;'Data Inputs'!$B$47,TRUE,FALSE)</f>
        <v>1</v>
      </c>
    </row>
    <row r="388" spans="1:11" x14ac:dyDescent="0.25">
      <c r="A388" s="109">
        <f t="shared" si="18"/>
        <v>6</v>
      </c>
      <c r="B388" s="129"/>
      <c r="C388" s="129"/>
      <c r="D388" s="129"/>
      <c r="E388" s="56"/>
      <c r="F388" s="72"/>
      <c r="G388" s="124" t="str">
        <f>IFERROR(INDEX(Vendors!$A$2:$B$500,MATCH(C388,Vendors!$A$2:$A$500,0),2),"")</f>
        <v/>
      </c>
      <c r="H388" s="74">
        <f>SUMIF('Cash Outflows'!E:E,'AP and Accrual Journal'!D398,'Cash Outflows'!F:F)</f>
        <v>0</v>
      </c>
      <c r="I388" s="73">
        <f t="shared" si="19"/>
        <v>0</v>
      </c>
      <c r="J388" s="13">
        <f t="shared" si="20"/>
        <v>0</v>
      </c>
      <c r="K388" t="b">
        <f ca="1">IF(TODAY()-E388&gt;'Data Inputs'!$B$47,TRUE,FALSE)</f>
        <v>1</v>
      </c>
    </row>
    <row r="389" spans="1:11" x14ac:dyDescent="0.25">
      <c r="A389" s="109">
        <f t="shared" si="18"/>
        <v>6</v>
      </c>
      <c r="B389" s="129"/>
      <c r="C389" s="129"/>
      <c r="D389" s="129"/>
      <c r="E389" s="56"/>
      <c r="F389" s="72"/>
      <c r="G389" s="124" t="str">
        <f>IFERROR(INDEX(Vendors!$A$2:$B$500,MATCH(C389,Vendors!$A$2:$A$500,0),2),"")</f>
        <v/>
      </c>
      <c r="H389" s="74">
        <f>SUMIF('Cash Outflows'!E:E,'AP and Accrual Journal'!D399,'Cash Outflows'!F:F)</f>
        <v>0</v>
      </c>
      <c r="I389" s="73">
        <f t="shared" si="19"/>
        <v>0</v>
      </c>
      <c r="J389" s="13">
        <f t="shared" si="20"/>
        <v>0</v>
      </c>
      <c r="K389" t="b">
        <f ca="1">IF(TODAY()-E389&gt;'Data Inputs'!$B$47,TRUE,FALSE)</f>
        <v>1</v>
      </c>
    </row>
    <row r="390" spans="1:11" x14ac:dyDescent="0.25">
      <c r="A390" s="109">
        <f t="shared" si="18"/>
        <v>6</v>
      </c>
      <c r="B390" s="129"/>
      <c r="C390" s="129"/>
      <c r="D390" s="129"/>
      <c r="E390" s="56"/>
      <c r="F390" s="72"/>
      <c r="G390" s="124" t="str">
        <f>IFERROR(INDEX(Vendors!$A$2:$B$500,MATCH(C390,Vendors!$A$2:$A$500,0),2),"")</f>
        <v/>
      </c>
      <c r="H390" s="74">
        <f>SUMIF('Cash Outflows'!E:E,'AP and Accrual Journal'!D400,'Cash Outflows'!F:F)</f>
        <v>0</v>
      </c>
      <c r="I390" s="73">
        <f t="shared" si="19"/>
        <v>0</v>
      </c>
      <c r="J390" s="13">
        <f t="shared" si="20"/>
        <v>0</v>
      </c>
      <c r="K390" t="b">
        <f ca="1">IF(TODAY()-E390&gt;'Data Inputs'!$B$47,TRUE,FALSE)</f>
        <v>1</v>
      </c>
    </row>
    <row r="391" spans="1:11" x14ac:dyDescent="0.25">
      <c r="A391" s="109">
        <f t="shared" si="18"/>
        <v>6</v>
      </c>
      <c r="B391" s="129"/>
      <c r="C391" s="129"/>
      <c r="D391" s="129"/>
      <c r="E391" s="56"/>
      <c r="F391" s="72"/>
      <c r="G391" s="124" t="str">
        <f>IFERROR(INDEX(Vendors!$A$2:$B$500,MATCH(C391,Vendors!$A$2:$A$500,0),2),"")</f>
        <v/>
      </c>
      <c r="H391" s="74">
        <f>SUMIF('Cash Outflows'!E:E,'AP and Accrual Journal'!D401,'Cash Outflows'!F:F)</f>
        <v>0</v>
      </c>
      <c r="I391" s="73">
        <f t="shared" si="19"/>
        <v>0</v>
      </c>
      <c r="J391" s="13">
        <f t="shared" si="20"/>
        <v>0</v>
      </c>
      <c r="K391" t="b">
        <f ca="1">IF(TODAY()-E391&gt;'Data Inputs'!$B$47,TRUE,FALSE)</f>
        <v>1</v>
      </c>
    </row>
    <row r="392" spans="1:11" x14ac:dyDescent="0.25">
      <c r="A392" s="109">
        <f t="shared" si="18"/>
        <v>6</v>
      </c>
      <c r="B392" s="129"/>
      <c r="C392" s="129"/>
      <c r="D392" s="129"/>
      <c r="E392" s="56"/>
      <c r="F392" s="72"/>
      <c r="G392" s="124" t="str">
        <f>IFERROR(INDEX(Vendors!$A$2:$B$500,MATCH(C392,Vendors!$A$2:$A$500,0),2),"")</f>
        <v/>
      </c>
      <c r="H392" s="74">
        <f>SUMIF('Cash Outflows'!E:E,'AP and Accrual Journal'!D402,'Cash Outflows'!F:F)</f>
        <v>0</v>
      </c>
      <c r="I392" s="73">
        <f t="shared" si="19"/>
        <v>0</v>
      </c>
      <c r="J392" s="13">
        <f t="shared" si="20"/>
        <v>0</v>
      </c>
      <c r="K392" t="b">
        <f ca="1">IF(TODAY()-E392&gt;'Data Inputs'!$B$47,TRUE,FALSE)</f>
        <v>1</v>
      </c>
    </row>
    <row r="393" spans="1:11" x14ac:dyDescent="0.25">
      <c r="A393" s="109">
        <f t="shared" si="18"/>
        <v>6</v>
      </c>
      <c r="B393" s="129"/>
      <c r="C393" s="129"/>
      <c r="D393" s="129"/>
      <c r="E393" s="56"/>
      <c r="F393" s="72"/>
      <c r="G393" s="124" t="str">
        <f>IFERROR(INDEX(Vendors!$A$2:$B$500,MATCH(C393,Vendors!$A$2:$A$500,0),2),"")</f>
        <v/>
      </c>
      <c r="H393" s="74">
        <f>SUMIF('Cash Outflows'!E:E,'AP and Accrual Journal'!D403,'Cash Outflows'!F:F)</f>
        <v>0</v>
      </c>
      <c r="I393" s="73">
        <f t="shared" si="19"/>
        <v>0</v>
      </c>
      <c r="J393" s="13">
        <f t="shared" si="20"/>
        <v>0</v>
      </c>
      <c r="K393" t="b">
        <f ca="1">IF(TODAY()-E393&gt;'Data Inputs'!$B$47,TRUE,FALSE)</f>
        <v>1</v>
      </c>
    </row>
    <row r="394" spans="1:11" x14ac:dyDescent="0.25">
      <c r="A394" s="109">
        <f t="shared" si="18"/>
        <v>6</v>
      </c>
      <c r="B394" s="129"/>
      <c r="C394" s="129"/>
      <c r="D394" s="129"/>
      <c r="E394" s="56"/>
      <c r="F394" s="72"/>
      <c r="G394" s="124" t="str">
        <f>IFERROR(INDEX(Vendors!$A$2:$B$500,MATCH(C394,Vendors!$A$2:$A$500,0),2),"")</f>
        <v/>
      </c>
      <c r="H394" s="74">
        <f>SUMIF('Cash Outflows'!E:E,'AP and Accrual Journal'!D404,'Cash Outflows'!F:F)</f>
        <v>0</v>
      </c>
      <c r="I394" s="73">
        <f t="shared" si="19"/>
        <v>0</v>
      </c>
      <c r="J394" s="13">
        <f t="shared" si="20"/>
        <v>0</v>
      </c>
      <c r="K394" t="b">
        <f ca="1">IF(TODAY()-E394&gt;'Data Inputs'!$B$47,TRUE,FALSE)</f>
        <v>1</v>
      </c>
    </row>
    <row r="395" spans="1:11" x14ac:dyDescent="0.25">
      <c r="A395" s="109">
        <f t="shared" si="18"/>
        <v>6</v>
      </c>
      <c r="B395" s="129"/>
      <c r="C395" s="129"/>
      <c r="D395" s="129"/>
      <c r="E395" s="56"/>
      <c r="F395" s="72"/>
      <c r="G395" s="124" t="str">
        <f>IFERROR(INDEX(Vendors!$A$2:$B$500,MATCH(C395,Vendors!$A$2:$A$500,0),2),"")</f>
        <v/>
      </c>
      <c r="H395" s="74">
        <f>SUMIF('Cash Outflows'!E:E,'AP and Accrual Journal'!D405,'Cash Outflows'!F:F)</f>
        <v>0</v>
      </c>
      <c r="I395" s="73">
        <f t="shared" si="19"/>
        <v>0</v>
      </c>
      <c r="J395" s="13">
        <f t="shared" si="20"/>
        <v>0</v>
      </c>
      <c r="K395" t="b">
        <f ca="1">IF(TODAY()-E395&gt;'Data Inputs'!$B$47,TRUE,FALSE)</f>
        <v>1</v>
      </c>
    </row>
    <row r="396" spans="1:11" x14ac:dyDescent="0.25">
      <c r="A396" s="109">
        <f t="shared" si="18"/>
        <v>6</v>
      </c>
      <c r="B396" s="129"/>
      <c r="C396" s="129"/>
      <c r="D396" s="129"/>
      <c r="E396" s="56"/>
      <c r="F396" s="72"/>
      <c r="G396" s="124" t="str">
        <f>IFERROR(INDEX(Vendors!$A$2:$B$500,MATCH(C396,Vendors!$A$2:$A$500,0),2),"")</f>
        <v/>
      </c>
      <c r="H396" s="74">
        <f>SUMIF('Cash Outflows'!E:E,'AP and Accrual Journal'!D406,'Cash Outflows'!F:F)</f>
        <v>0</v>
      </c>
      <c r="I396" s="73">
        <f t="shared" si="19"/>
        <v>0</v>
      </c>
      <c r="J396" s="13">
        <f t="shared" si="20"/>
        <v>0</v>
      </c>
      <c r="K396" t="b">
        <f ca="1">IF(TODAY()-E396&gt;'Data Inputs'!$B$47,TRUE,FALSE)</f>
        <v>1</v>
      </c>
    </row>
    <row r="397" spans="1:11" x14ac:dyDescent="0.25">
      <c r="A397" s="109">
        <f t="shared" si="18"/>
        <v>6</v>
      </c>
      <c r="B397" s="129"/>
      <c r="C397" s="129"/>
      <c r="D397" s="129"/>
      <c r="E397" s="56"/>
      <c r="F397" s="72"/>
      <c r="G397" s="124" t="str">
        <f>IFERROR(INDEX(Vendors!$A$2:$B$500,MATCH(C397,Vendors!$A$2:$A$500,0),2),"")</f>
        <v/>
      </c>
      <c r="H397" s="74">
        <f>SUMIF('Cash Outflows'!E:E,'AP and Accrual Journal'!D407,'Cash Outflows'!F:F)</f>
        <v>0</v>
      </c>
      <c r="I397" s="73">
        <f t="shared" si="19"/>
        <v>0</v>
      </c>
      <c r="J397" s="13">
        <f t="shared" si="20"/>
        <v>0</v>
      </c>
      <c r="K397" t="b">
        <f ca="1">IF(TODAY()-E397&gt;'Data Inputs'!$B$47,TRUE,FALSE)</f>
        <v>1</v>
      </c>
    </row>
    <row r="398" spans="1:11" x14ac:dyDescent="0.25">
      <c r="A398" s="109">
        <f t="shared" si="18"/>
        <v>6</v>
      </c>
      <c r="B398" s="129"/>
      <c r="C398" s="129"/>
      <c r="D398" s="129"/>
      <c r="E398" s="56"/>
      <c r="F398" s="72"/>
      <c r="G398" s="124" t="str">
        <f>IFERROR(INDEX(Vendors!$A$2:$B$500,MATCH(C398,Vendors!$A$2:$A$500,0),2),"")</f>
        <v/>
      </c>
      <c r="H398" s="74">
        <f>SUMIF('Cash Outflows'!E:E,'AP and Accrual Journal'!D408,'Cash Outflows'!F:F)</f>
        <v>0</v>
      </c>
      <c r="I398" s="73">
        <f t="shared" si="19"/>
        <v>0</v>
      </c>
      <c r="J398" s="13">
        <f t="shared" si="20"/>
        <v>0</v>
      </c>
      <c r="K398" t="b">
        <f ca="1">IF(TODAY()-E398&gt;'Data Inputs'!$B$47,TRUE,FALSE)</f>
        <v>1</v>
      </c>
    </row>
    <row r="399" spans="1:11" x14ac:dyDescent="0.25">
      <c r="A399" s="109">
        <f t="shared" si="18"/>
        <v>6</v>
      </c>
      <c r="B399" s="129"/>
      <c r="C399" s="129"/>
      <c r="D399" s="129"/>
      <c r="E399" s="56"/>
      <c r="F399" s="72"/>
      <c r="G399" s="124" t="str">
        <f>IFERROR(INDEX(Vendors!$A$2:$B$500,MATCH(C399,Vendors!$A$2:$A$500,0),2),"")</f>
        <v/>
      </c>
      <c r="H399" s="74">
        <f>SUMIF('Cash Outflows'!E:E,'AP and Accrual Journal'!D409,'Cash Outflows'!F:F)</f>
        <v>0</v>
      </c>
      <c r="I399" s="73">
        <f t="shared" si="19"/>
        <v>0</v>
      </c>
      <c r="J399" s="13">
        <f t="shared" si="20"/>
        <v>0</v>
      </c>
      <c r="K399" t="b">
        <f ca="1">IF(TODAY()-E399&gt;'Data Inputs'!$B$47,TRUE,FALSE)</f>
        <v>1</v>
      </c>
    </row>
    <row r="400" spans="1:11" x14ac:dyDescent="0.25">
      <c r="A400" s="109">
        <f t="shared" si="18"/>
        <v>6</v>
      </c>
      <c r="B400" s="129"/>
      <c r="C400" s="129"/>
      <c r="D400" s="129"/>
      <c r="E400" s="56"/>
      <c r="F400" s="72"/>
      <c r="G400" s="124" t="str">
        <f>IFERROR(INDEX(Vendors!$A$2:$B$500,MATCH(C400,Vendors!$A$2:$A$500,0),2),"")</f>
        <v/>
      </c>
      <c r="H400" s="74">
        <f>SUMIF('Cash Outflows'!E:E,'AP and Accrual Journal'!D410,'Cash Outflows'!F:F)</f>
        <v>0</v>
      </c>
      <c r="I400" s="73">
        <f t="shared" si="19"/>
        <v>0</v>
      </c>
      <c r="J400" s="13">
        <f t="shared" si="20"/>
        <v>0</v>
      </c>
      <c r="K400" t="b">
        <f ca="1">IF(TODAY()-E400&gt;'Data Inputs'!$B$47,TRUE,FALSE)</f>
        <v>1</v>
      </c>
    </row>
    <row r="401" spans="1:11" x14ac:dyDescent="0.25">
      <c r="A401" s="109">
        <f t="shared" si="18"/>
        <v>6</v>
      </c>
      <c r="B401" s="129"/>
      <c r="C401" s="129"/>
      <c r="D401" s="129"/>
      <c r="E401" s="56"/>
      <c r="F401" s="72"/>
      <c r="G401" s="124" t="str">
        <f>IFERROR(INDEX(Vendors!$A$2:$B$500,MATCH(C401,Vendors!$A$2:$A$500,0),2),"")</f>
        <v/>
      </c>
      <c r="H401" s="74">
        <f>SUMIF('Cash Outflows'!E:E,'AP and Accrual Journal'!D411,'Cash Outflows'!F:F)</f>
        <v>0</v>
      </c>
      <c r="I401" s="73">
        <f t="shared" si="19"/>
        <v>0</v>
      </c>
      <c r="J401" s="13">
        <f t="shared" si="20"/>
        <v>0</v>
      </c>
      <c r="K401" t="b">
        <f ca="1">IF(TODAY()-E401&gt;'Data Inputs'!$B$47,TRUE,FALSE)</f>
        <v>1</v>
      </c>
    </row>
    <row r="402" spans="1:11" x14ac:dyDescent="0.25">
      <c r="A402" s="109">
        <f t="shared" si="18"/>
        <v>6</v>
      </c>
      <c r="B402" s="129"/>
      <c r="C402" s="129"/>
      <c r="D402" s="129"/>
      <c r="E402" s="56"/>
      <c r="F402" s="72"/>
      <c r="G402" s="124" t="str">
        <f>IFERROR(INDEX(Vendors!$A$2:$B$500,MATCH(C402,Vendors!$A$2:$A$500,0),2),"")</f>
        <v/>
      </c>
      <c r="H402" s="74">
        <f>SUMIF('Cash Outflows'!E:E,'AP and Accrual Journal'!D412,'Cash Outflows'!F:F)</f>
        <v>0</v>
      </c>
      <c r="I402" s="73">
        <f t="shared" si="19"/>
        <v>0</v>
      </c>
      <c r="J402" s="13">
        <f t="shared" si="20"/>
        <v>0</v>
      </c>
      <c r="K402" t="b">
        <f ca="1">IF(TODAY()-E402&gt;'Data Inputs'!$B$47,TRUE,FALSE)</f>
        <v>1</v>
      </c>
    </row>
    <row r="403" spans="1:11" x14ac:dyDescent="0.25">
      <c r="A403" s="109">
        <f t="shared" si="18"/>
        <v>6</v>
      </c>
      <c r="B403" s="129"/>
      <c r="C403" s="129"/>
      <c r="D403" s="129"/>
      <c r="E403" s="56"/>
      <c r="F403" s="72"/>
      <c r="G403" s="124" t="str">
        <f>IFERROR(INDEX(Vendors!$A$2:$B$500,MATCH(C403,Vendors!$A$2:$A$500,0),2),"")</f>
        <v/>
      </c>
      <c r="H403" s="74">
        <f>SUMIF('Cash Outflows'!E:E,'AP and Accrual Journal'!D413,'Cash Outflows'!F:F)</f>
        <v>0</v>
      </c>
      <c r="I403" s="73">
        <f t="shared" si="19"/>
        <v>0</v>
      </c>
      <c r="J403" s="13">
        <f t="shared" si="20"/>
        <v>0</v>
      </c>
      <c r="K403" t="b">
        <f ca="1">IF(TODAY()-E403&gt;'Data Inputs'!$B$47,TRUE,FALSE)</f>
        <v>1</v>
      </c>
    </row>
    <row r="404" spans="1:11" x14ac:dyDescent="0.25">
      <c r="A404" s="109">
        <f t="shared" si="18"/>
        <v>6</v>
      </c>
      <c r="B404" s="129"/>
      <c r="C404" s="129"/>
      <c r="D404" s="129"/>
      <c r="E404" s="56"/>
      <c r="F404" s="72"/>
      <c r="G404" s="124" t="str">
        <f>IFERROR(INDEX(Vendors!$A$2:$B$500,MATCH(C404,Vendors!$A$2:$A$500,0),2),"")</f>
        <v/>
      </c>
      <c r="H404" s="74">
        <f>SUMIF('Cash Outflows'!E:E,'AP and Accrual Journal'!D414,'Cash Outflows'!F:F)</f>
        <v>0</v>
      </c>
      <c r="I404" s="73">
        <f t="shared" si="19"/>
        <v>0</v>
      </c>
      <c r="J404" s="13">
        <f t="shared" si="20"/>
        <v>0</v>
      </c>
      <c r="K404" t="b">
        <f ca="1">IF(TODAY()-E404&gt;'Data Inputs'!$B$47,TRUE,FALSE)</f>
        <v>1</v>
      </c>
    </row>
    <row r="405" spans="1:11" x14ac:dyDescent="0.25">
      <c r="A405" s="109">
        <f t="shared" si="18"/>
        <v>6</v>
      </c>
      <c r="B405" s="129"/>
      <c r="C405" s="129"/>
      <c r="D405" s="129"/>
      <c r="E405" s="56"/>
      <c r="F405" s="72"/>
      <c r="G405" s="124" t="str">
        <f>IFERROR(INDEX(Vendors!$A$2:$B$500,MATCH(C405,Vendors!$A$2:$A$500,0),2),"")</f>
        <v/>
      </c>
      <c r="H405" s="74">
        <f>SUMIF('Cash Outflows'!E:E,'AP and Accrual Journal'!D415,'Cash Outflows'!F:F)</f>
        <v>0</v>
      </c>
      <c r="I405" s="73">
        <f t="shared" si="19"/>
        <v>0</v>
      </c>
      <c r="J405" s="13">
        <f t="shared" si="20"/>
        <v>0</v>
      </c>
      <c r="K405" t="b">
        <f ca="1">IF(TODAY()-E405&gt;'Data Inputs'!$B$47,TRUE,FALSE)</f>
        <v>1</v>
      </c>
    </row>
    <row r="406" spans="1:11" x14ac:dyDescent="0.25">
      <c r="A406" s="109">
        <f t="shared" si="18"/>
        <v>6</v>
      </c>
      <c r="B406" s="129"/>
      <c r="C406" s="129"/>
      <c r="D406" s="129"/>
      <c r="E406" s="56"/>
      <c r="F406" s="72"/>
      <c r="G406" s="124" t="str">
        <f>IFERROR(INDEX(Vendors!$A$2:$B$500,MATCH(C406,Vendors!$A$2:$A$500,0),2),"")</f>
        <v/>
      </c>
      <c r="H406" s="74">
        <f>SUMIF('Cash Outflows'!E:E,'AP and Accrual Journal'!D416,'Cash Outflows'!F:F)</f>
        <v>0</v>
      </c>
      <c r="I406" s="73">
        <f t="shared" si="19"/>
        <v>0</v>
      </c>
      <c r="J406" s="13">
        <f t="shared" si="20"/>
        <v>0</v>
      </c>
      <c r="K406" t="b">
        <f ca="1">IF(TODAY()-E406&gt;'Data Inputs'!$B$47,TRUE,FALSE)</f>
        <v>1</v>
      </c>
    </row>
    <row r="407" spans="1:11" x14ac:dyDescent="0.25">
      <c r="A407" s="109">
        <f t="shared" si="18"/>
        <v>6</v>
      </c>
      <c r="B407" s="129"/>
      <c r="C407" s="129"/>
      <c r="D407" s="129"/>
      <c r="E407" s="56"/>
      <c r="F407" s="72"/>
      <c r="G407" s="124" t="str">
        <f>IFERROR(INDEX(Vendors!$A$2:$B$500,MATCH(C407,Vendors!$A$2:$A$500,0),2),"")</f>
        <v/>
      </c>
      <c r="H407" s="74">
        <f>SUMIF('Cash Outflows'!E:E,'AP and Accrual Journal'!D417,'Cash Outflows'!F:F)</f>
        <v>0</v>
      </c>
      <c r="I407" s="73">
        <f t="shared" si="19"/>
        <v>0</v>
      </c>
      <c r="J407" s="13">
        <f t="shared" si="20"/>
        <v>0</v>
      </c>
      <c r="K407" t="b">
        <f ca="1">IF(TODAY()-E407&gt;'Data Inputs'!$B$47,TRUE,FALSE)</f>
        <v>1</v>
      </c>
    </row>
    <row r="408" spans="1:11" x14ac:dyDescent="0.25">
      <c r="A408" s="109">
        <f t="shared" si="18"/>
        <v>6</v>
      </c>
      <c r="B408" s="129"/>
      <c r="C408" s="129"/>
      <c r="D408" s="129"/>
      <c r="E408" s="56"/>
      <c r="F408" s="72"/>
      <c r="G408" s="124" t="str">
        <f>IFERROR(INDEX(Vendors!$A$2:$B$500,MATCH(C408,Vendors!$A$2:$A$500,0),2),"")</f>
        <v/>
      </c>
      <c r="H408" s="74">
        <f>SUMIF('Cash Outflows'!E:E,'AP and Accrual Journal'!D418,'Cash Outflows'!F:F)</f>
        <v>0</v>
      </c>
      <c r="I408" s="73">
        <f t="shared" si="19"/>
        <v>0</v>
      </c>
      <c r="J408" s="13">
        <f t="shared" si="20"/>
        <v>0</v>
      </c>
      <c r="K408" t="b">
        <f ca="1">IF(TODAY()-E408&gt;'Data Inputs'!$B$47,TRUE,FALSE)</f>
        <v>1</v>
      </c>
    </row>
    <row r="409" spans="1:11" x14ac:dyDescent="0.25">
      <c r="A409" s="109">
        <f t="shared" si="18"/>
        <v>6</v>
      </c>
      <c r="B409" s="129"/>
      <c r="C409" s="129"/>
      <c r="D409" s="129"/>
      <c r="E409" s="56"/>
      <c r="F409" s="72"/>
      <c r="G409" s="124" t="str">
        <f>IFERROR(INDEX(Vendors!$A$2:$B$500,MATCH(C409,Vendors!$A$2:$A$500,0),2),"")</f>
        <v/>
      </c>
      <c r="H409" s="74">
        <f>SUMIF('Cash Outflows'!E:E,'AP and Accrual Journal'!D419,'Cash Outflows'!F:F)</f>
        <v>0</v>
      </c>
      <c r="I409" s="73">
        <f t="shared" si="19"/>
        <v>0</v>
      </c>
      <c r="J409" s="13">
        <f t="shared" si="20"/>
        <v>0</v>
      </c>
      <c r="K409" t="b">
        <f ca="1">IF(TODAY()-E409&gt;'Data Inputs'!$B$47,TRUE,FALSE)</f>
        <v>1</v>
      </c>
    </row>
    <row r="410" spans="1:11" x14ac:dyDescent="0.25">
      <c r="A410" s="109">
        <f t="shared" si="18"/>
        <v>6</v>
      </c>
      <c r="B410" s="129"/>
      <c r="C410" s="129"/>
      <c r="D410" s="129"/>
      <c r="E410" s="56"/>
      <c r="F410" s="72"/>
      <c r="G410" s="124" t="str">
        <f>IFERROR(INDEX(Vendors!$A$2:$B$500,MATCH(C410,Vendors!$A$2:$A$500,0),2),"")</f>
        <v/>
      </c>
      <c r="H410" s="74">
        <f>SUMIF('Cash Outflows'!E:E,'AP and Accrual Journal'!D420,'Cash Outflows'!F:F)</f>
        <v>0</v>
      </c>
      <c r="I410" s="73">
        <f t="shared" si="19"/>
        <v>0</v>
      </c>
      <c r="J410" s="13">
        <f t="shared" si="20"/>
        <v>0</v>
      </c>
      <c r="K410" t="b">
        <f ca="1">IF(TODAY()-E410&gt;'Data Inputs'!$B$47,TRUE,FALSE)</f>
        <v>1</v>
      </c>
    </row>
    <row r="411" spans="1:11" x14ac:dyDescent="0.25">
      <c r="A411" s="109">
        <f t="shared" si="18"/>
        <v>6</v>
      </c>
      <c r="B411" s="129"/>
      <c r="C411" s="129"/>
      <c r="D411" s="129"/>
      <c r="E411" s="56"/>
      <c r="F411" s="72"/>
      <c r="G411" s="124" t="str">
        <f>IFERROR(INDEX(Vendors!$A$2:$B$500,MATCH(C411,Vendors!$A$2:$A$500,0),2),"")</f>
        <v/>
      </c>
      <c r="H411" s="74">
        <f>SUMIF('Cash Outflows'!E:E,'AP and Accrual Journal'!D421,'Cash Outflows'!F:F)</f>
        <v>0</v>
      </c>
      <c r="I411" s="73">
        <f t="shared" si="19"/>
        <v>0</v>
      </c>
      <c r="J411" s="13">
        <f t="shared" si="20"/>
        <v>0</v>
      </c>
      <c r="K411" t="b">
        <f ca="1">IF(TODAY()-E411&gt;'Data Inputs'!$B$47,TRUE,FALSE)</f>
        <v>1</v>
      </c>
    </row>
    <row r="412" spans="1:11" x14ac:dyDescent="0.25">
      <c r="A412" s="109">
        <f t="shared" si="18"/>
        <v>6</v>
      </c>
      <c r="B412" s="129"/>
      <c r="C412" s="129"/>
      <c r="D412" s="129"/>
      <c r="E412" s="56"/>
      <c r="F412" s="72"/>
      <c r="G412" s="124" t="str">
        <f>IFERROR(INDEX(Vendors!$A$2:$B$500,MATCH(C412,Vendors!$A$2:$A$500,0),2),"")</f>
        <v/>
      </c>
      <c r="H412" s="74">
        <f>SUMIF('Cash Outflows'!E:E,'AP and Accrual Journal'!D422,'Cash Outflows'!F:F)</f>
        <v>0</v>
      </c>
      <c r="I412" s="73">
        <f t="shared" si="19"/>
        <v>0</v>
      </c>
      <c r="J412" s="13">
        <f t="shared" si="20"/>
        <v>0</v>
      </c>
      <c r="K412" t="b">
        <f ca="1">IF(TODAY()-E412&gt;'Data Inputs'!$B$47,TRUE,FALSE)</f>
        <v>1</v>
      </c>
    </row>
    <row r="413" spans="1:11" x14ac:dyDescent="0.25">
      <c r="A413" s="109">
        <f t="shared" si="18"/>
        <v>6</v>
      </c>
      <c r="B413" s="129"/>
      <c r="C413" s="129"/>
      <c r="D413" s="129"/>
      <c r="E413" s="56"/>
      <c r="F413" s="72"/>
      <c r="G413" s="124" t="str">
        <f>IFERROR(INDEX(Vendors!$A$2:$B$500,MATCH(C413,Vendors!$A$2:$A$500,0),2),"")</f>
        <v/>
      </c>
      <c r="H413" s="74">
        <f>SUMIF('Cash Outflows'!E:E,'AP and Accrual Journal'!D423,'Cash Outflows'!F:F)</f>
        <v>0</v>
      </c>
      <c r="I413" s="73">
        <f t="shared" si="19"/>
        <v>0</v>
      </c>
      <c r="J413" s="13">
        <f t="shared" si="20"/>
        <v>0</v>
      </c>
      <c r="K413" t="b">
        <f ca="1">IF(TODAY()-E413&gt;'Data Inputs'!$B$47,TRUE,FALSE)</f>
        <v>1</v>
      </c>
    </row>
    <row r="414" spans="1:11" x14ac:dyDescent="0.25">
      <c r="A414" s="109">
        <f t="shared" si="18"/>
        <v>6</v>
      </c>
      <c r="B414" s="129"/>
      <c r="C414" s="129"/>
      <c r="D414" s="129"/>
      <c r="E414" s="56"/>
      <c r="F414" s="72"/>
      <c r="G414" s="124" t="str">
        <f>IFERROR(INDEX(Vendors!$A$2:$B$500,MATCH(C414,Vendors!$A$2:$A$500,0),2),"")</f>
        <v/>
      </c>
      <c r="H414" s="74">
        <f>SUMIF('Cash Outflows'!E:E,'AP and Accrual Journal'!D424,'Cash Outflows'!F:F)</f>
        <v>0</v>
      </c>
      <c r="I414" s="73">
        <f t="shared" si="19"/>
        <v>0</v>
      </c>
      <c r="J414" s="13">
        <f t="shared" si="20"/>
        <v>0</v>
      </c>
      <c r="K414" t="b">
        <f ca="1">IF(TODAY()-E414&gt;'Data Inputs'!$B$47,TRUE,FALSE)</f>
        <v>1</v>
      </c>
    </row>
    <row r="415" spans="1:11" x14ac:dyDescent="0.25">
      <c r="A415" s="109">
        <f t="shared" si="18"/>
        <v>6</v>
      </c>
      <c r="B415" s="129"/>
      <c r="C415" s="129"/>
      <c r="D415" s="129"/>
      <c r="E415" s="56"/>
      <c r="F415" s="72"/>
      <c r="G415" s="124" t="str">
        <f>IFERROR(INDEX(Vendors!$A$2:$B$500,MATCH(C415,Vendors!$A$2:$A$500,0),2),"")</f>
        <v/>
      </c>
      <c r="H415" s="74">
        <f>SUMIF('Cash Outflows'!E:E,'AP and Accrual Journal'!D425,'Cash Outflows'!F:F)</f>
        <v>0</v>
      </c>
      <c r="I415" s="73">
        <f t="shared" si="19"/>
        <v>0</v>
      </c>
      <c r="J415" s="13">
        <f t="shared" si="20"/>
        <v>0</v>
      </c>
      <c r="K415" t="b">
        <f ca="1">IF(TODAY()-E415&gt;'Data Inputs'!$B$47,TRUE,FALSE)</f>
        <v>1</v>
      </c>
    </row>
    <row r="416" spans="1:11" x14ac:dyDescent="0.25">
      <c r="A416" s="109">
        <f t="shared" si="18"/>
        <v>6</v>
      </c>
      <c r="B416" s="129"/>
      <c r="C416" s="129"/>
      <c r="D416" s="129"/>
      <c r="E416" s="56"/>
      <c r="F416" s="72"/>
      <c r="G416" s="124" t="str">
        <f>IFERROR(INDEX(Vendors!$A$2:$B$500,MATCH(C416,Vendors!$A$2:$A$500,0),2),"")</f>
        <v/>
      </c>
      <c r="H416" s="74">
        <f>SUMIF('Cash Outflows'!E:E,'AP and Accrual Journal'!D426,'Cash Outflows'!F:F)</f>
        <v>0</v>
      </c>
      <c r="I416" s="73">
        <f t="shared" si="19"/>
        <v>0</v>
      </c>
      <c r="J416" s="13">
        <f t="shared" si="20"/>
        <v>0</v>
      </c>
      <c r="K416" t="b">
        <f ca="1">IF(TODAY()-E416&gt;'Data Inputs'!$B$47,TRUE,FALSE)</f>
        <v>1</v>
      </c>
    </row>
    <row r="417" spans="1:11" x14ac:dyDescent="0.25">
      <c r="A417" s="109">
        <f t="shared" si="18"/>
        <v>6</v>
      </c>
      <c r="B417" s="129"/>
      <c r="C417" s="129"/>
      <c r="D417" s="129"/>
      <c r="E417" s="56"/>
      <c r="F417" s="72"/>
      <c r="G417" s="124" t="str">
        <f>IFERROR(INDEX(Vendors!$A$2:$B$500,MATCH(C417,Vendors!$A$2:$A$500,0),2),"")</f>
        <v/>
      </c>
      <c r="H417" s="74">
        <f>SUMIF('Cash Outflows'!E:E,'AP and Accrual Journal'!D427,'Cash Outflows'!F:F)</f>
        <v>0</v>
      </c>
      <c r="I417" s="73">
        <f t="shared" si="19"/>
        <v>0</v>
      </c>
      <c r="J417" s="13">
        <f t="shared" si="20"/>
        <v>0</v>
      </c>
      <c r="K417" t="b">
        <f ca="1">IF(TODAY()-E417&gt;'Data Inputs'!$B$47,TRUE,FALSE)</f>
        <v>1</v>
      </c>
    </row>
    <row r="418" spans="1:11" x14ac:dyDescent="0.25">
      <c r="A418" s="109">
        <f t="shared" si="18"/>
        <v>6</v>
      </c>
      <c r="B418" s="129"/>
      <c r="C418" s="129"/>
      <c r="D418" s="129"/>
      <c r="E418" s="56"/>
      <c r="F418" s="72"/>
      <c r="G418" s="124" t="str">
        <f>IFERROR(INDEX(Vendors!$A$2:$B$500,MATCH(C418,Vendors!$A$2:$A$500,0),2),"")</f>
        <v/>
      </c>
      <c r="H418" s="74">
        <f>SUMIF('Cash Outflows'!E:E,'AP and Accrual Journal'!D428,'Cash Outflows'!F:F)</f>
        <v>0</v>
      </c>
      <c r="I418" s="73">
        <f t="shared" si="19"/>
        <v>0</v>
      </c>
      <c r="J418" s="13">
        <f t="shared" si="20"/>
        <v>0</v>
      </c>
      <c r="K418" t="b">
        <f ca="1">IF(TODAY()-E418&gt;'Data Inputs'!$B$47,TRUE,FALSE)</f>
        <v>1</v>
      </c>
    </row>
    <row r="419" spans="1:11" x14ac:dyDescent="0.25">
      <c r="A419" s="109">
        <f t="shared" si="18"/>
        <v>6</v>
      </c>
      <c r="B419" s="129"/>
      <c r="C419" s="129"/>
      <c r="D419" s="129"/>
      <c r="E419" s="56"/>
      <c r="F419" s="72"/>
      <c r="G419" s="124" t="str">
        <f>IFERROR(INDEX(Vendors!$A$2:$B$500,MATCH(C419,Vendors!$A$2:$A$500,0),2),"")</f>
        <v/>
      </c>
      <c r="H419" s="74">
        <f>SUMIF('Cash Outflows'!E:E,'AP and Accrual Journal'!D429,'Cash Outflows'!F:F)</f>
        <v>0</v>
      </c>
      <c r="I419" s="73">
        <f t="shared" si="19"/>
        <v>0</v>
      </c>
      <c r="J419" s="13">
        <f t="shared" si="20"/>
        <v>0</v>
      </c>
      <c r="K419" t="b">
        <f ca="1">IF(TODAY()-E419&gt;'Data Inputs'!$B$47,TRUE,FALSE)</f>
        <v>1</v>
      </c>
    </row>
    <row r="420" spans="1:11" x14ac:dyDescent="0.25">
      <c r="A420" s="109">
        <f t="shared" si="18"/>
        <v>6</v>
      </c>
      <c r="B420" s="129"/>
      <c r="C420" s="129"/>
      <c r="D420" s="129"/>
      <c r="E420" s="56"/>
      <c r="F420" s="72"/>
      <c r="G420" s="124" t="str">
        <f>IFERROR(INDEX(Vendors!$A$2:$B$500,MATCH(C420,Vendors!$A$2:$A$500,0),2),"")</f>
        <v/>
      </c>
      <c r="H420" s="74">
        <f>SUMIF('Cash Outflows'!E:E,'AP and Accrual Journal'!D430,'Cash Outflows'!F:F)</f>
        <v>0</v>
      </c>
      <c r="I420" s="73">
        <f t="shared" si="19"/>
        <v>0</v>
      </c>
      <c r="J420" s="13">
        <f t="shared" si="20"/>
        <v>0</v>
      </c>
      <c r="K420" t="b">
        <f ca="1">IF(TODAY()-E420&gt;'Data Inputs'!$B$47,TRUE,FALSE)</f>
        <v>1</v>
      </c>
    </row>
    <row r="421" spans="1:11" x14ac:dyDescent="0.25">
      <c r="A421" s="109">
        <f t="shared" si="18"/>
        <v>6</v>
      </c>
      <c r="B421" s="129"/>
      <c r="C421" s="129"/>
      <c r="D421" s="129"/>
      <c r="E421" s="56"/>
      <c r="F421" s="72"/>
      <c r="G421" s="124" t="str">
        <f>IFERROR(INDEX(Vendors!$A$2:$B$500,MATCH(C421,Vendors!$A$2:$A$500,0),2),"")</f>
        <v/>
      </c>
      <c r="H421" s="74">
        <f>SUMIF('Cash Outflows'!E:E,'AP and Accrual Journal'!D431,'Cash Outflows'!F:F)</f>
        <v>0</v>
      </c>
      <c r="I421" s="73">
        <f t="shared" si="19"/>
        <v>0</v>
      </c>
      <c r="J421" s="13">
        <f t="shared" si="20"/>
        <v>0</v>
      </c>
      <c r="K421" t="b">
        <f ca="1">IF(TODAY()-E421&gt;'Data Inputs'!$B$47,TRUE,FALSE)</f>
        <v>1</v>
      </c>
    </row>
    <row r="422" spans="1:11" x14ac:dyDescent="0.25">
      <c r="A422" s="109">
        <f t="shared" si="18"/>
        <v>6</v>
      </c>
      <c r="B422" s="129"/>
      <c r="C422" s="129"/>
      <c r="D422" s="129"/>
      <c r="E422" s="56"/>
      <c r="F422" s="72"/>
      <c r="G422" s="124" t="str">
        <f>IFERROR(INDEX(Vendors!$A$2:$B$500,MATCH(C422,Vendors!$A$2:$A$500,0),2),"")</f>
        <v/>
      </c>
      <c r="H422" s="74">
        <f>SUMIF('Cash Outflows'!E:E,'AP and Accrual Journal'!D432,'Cash Outflows'!F:F)</f>
        <v>0</v>
      </c>
      <c r="I422" s="73">
        <f t="shared" si="19"/>
        <v>0</v>
      </c>
      <c r="J422" s="13">
        <f t="shared" si="20"/>
        <v>0</v>
      </c>
      <c r="K422" t="b">
        <f ca="1">IF(TODAY()-E422&gt;'Data Inputs'!$B$47,TRUE,FALSE)</f>
        <v>1</v>
      </c>
    </row>
    <row r="423" spans="1:11" x14ac:dyDescent="0.25">
      <c r="A423" s="109">
        <f t="shared" si="18"/>
        <v>6</v>
      </c>
      <c r="B423" s="129"/>
      <c r="C423" s="129"/>
      <c r="D423" s="129"/>
      <c r="E423" s="56"/>
      <c r="F423" s="72"/>
      <c r="G423" s="124" t="str">
        <f>IFERROR(INDEX(Vendors!$A$2:$B$500,MATCH(C423,Vendors!$A$2:$A$500,0),2),"")</f>
        <v/>
      </c>
      <c r="H423" s="74">
        <f>SUMIF('Cash Outflows'!E:E,'AP and Accrual Journal'!D433,'Cash Outflows'!F:F)</f>
        <v>0</v>
      </c>
      <c r="I423" s="73">
        <f t="shared" si="19"/>
        <v>0</v>
      </c>
      <c r="J423" s="13">
        <f t="shared" si="20"/>
        <v>0</v>
      </c>
      <c r="K423" t="b">
        <f ca="1">IF(TODAY()-E423&gt;'Data Inputs'!$B$47,TRUE,FALSE)</f>
        <v>1</v>
      </c>
    </row>
    <row r="424" spans="1:11" x14ac:dyDescent="0.25">
      <c r="A424" s="109">
        <f t="shared" si="18"/>
        <v>6</v>
      </c>
      <c r="B424" s="129"/>
      <c r="C424" s="129"/>
      <c r="D424" s="129"/>
      <c r="E424" s="56"/>
      <c r="F424" s="72"/>
      <c r="G424" s="124" t="str">
        <f>IFERROR(INDEX(Vendors!$A$2:$B$500,MATCH(C424,Vendors!$A$2:$A$500,0),2),"")</f>
        <v/>
      </c>
      <c r="H424" s="74">
        <f>SUMIF('Cash Outflows'!E:E,'AP and Accrual Journal'!D434,'Cash Outflows'!F:F)</f>
        <v>0</v>
      </c>
      <c r="I424" s="73">
        <f t="shared" si="19"/>
        <v>0</v>
      </c>
      <c r="J424" s="13">
        <f t="shared" si="20"/>
        <v>0</v>
      </c>
      <c r="K424" t="b">
        <f ca="1">IF(TODAY()-E424&gt;'Data Inputs'!$B$47,TRUE,FALSE)</f>
        <v>1</v>
      </c>
    </row>
    <row r="425" spans="1:11" x14ac:dyDescent="0.25">
      <c r="A425" s="109">
        <f t="shared" si="18"/>
        <v>6</v>
      </c>
      <c r="B425" s="129"/>
      <c r="C425" s="129"/>
      <c r="D425" s="129"/>
      <c r="E425" s="56"/>
      <c r="F425" s="72"/>
      <c r="G425" s="124" t="str">
        <f>IFERROR(INDEX(Vendors!$A$2:$B$500,MATCH(C425,Vendors!$A$2:$A$500,0),2),"")</f>
        <v/>
      </c>
      <c r="H425" s="74">
        <f>SUMIF('Cash Outflows'!E:E,'AP and Accrual Journal'!D435,'Cash Outflows'!F:F)</f>
        <v>0</v>
      </c>
      <c r="I425" s="73">
        <f t="shared" si="19"/>
        <v>0</v>
      </c>
      <c r="J425" s="13">
        <f t="shared" si="20"/>
        <v>0</v>
      </c>
      <c r="K425" t="b">
        <f ca="1">IF(TODAY()-E425&gt;'Data Inputs'!$B$47,TRUE,FALSE)</f>
        <v>1</v>
      </c>
    </row>
    <row r="426" spans="1:11" x14ac:dyDescent="0.25">
      <c r="A426" s="109">
        <f t="shared" si="18"/>
        <v>6</v>
      </c>
      <c r="B426" s="129"/>
      <c r="C426" s="129"/>
      <c r="D426" s="129"/>
      <c r="E426" s="56"/>
      <c r="F426" s="72"/>
      <c r="G426" s="124" t="str">
        <f>IFERROR(INDEX(Vendors!$A$2:$B$500,MATCH(C426,Vendors!$A$2:$A$500,0),2),"")</f>
        <v/>
      </c>
      <c r="H426" s="74">
        <f>SUMIF('Cash Outflows'!E:E,'AP and Accrual Journal'!D436,'Cash Outflows'!F:F)</f>
        <v>0</v>
      </c>
      <c r="I426" s="73">
        <f t="shared" si="19"/>
        <v>0</v>
      </c>
      <c r="J426" s="13">
        <f t="shared" si="20"/>
        <v>0</v>
      </c>
      <c r="K426" t="b">
        <f ca="1">IF(TODAY()-E426&gt;'Data Inputs'!$B$47,TRUE,FALSE)</f>
        <v>1</v>
      </c>
    </row>
    <row r="427" spans="1:11" x14ac:dyDescent="0.25">
      <c r="A427" s="109">
        <f t="shared" si="18"/>
        <v>6</v>
      </c>
      <c r="B427" s="129"/>
      <c r="C427" s="129"/>
      <c r="D427" s="129"/>
      <c r="E427" s="56"/>
      <c r="F427" s="72"/>
      <c r="G427" s="124" t="str">
        <f>IFERROR(INDEX(Vendors!$A$2:$B$500,MATCH(C427,Vendors!$A$2:$A$500,0),2),"")</f>
        <v/>
      </c>
      <c r="H427" s="74">
        <f>SUMIF('Cash Outflows'!E:E,'AP and Accrual Journal'!D437,'Cash Outflows'!F:F)</f>
        <v>0</v>
      </c>
      <c r="I427" s="73">
        <f t="shared" si="19"/>
        <v>0</v>
      </c>
      <c r="J427" s="13">
        <f t="shared" si="20"/>
        <v>0</v>
      </c>
      <c r="K427" t="b">
        <f ca="1">IF(TODAY()-E427&gt;'Data Inputs'!$B$47,TRUE,FALSE)</f>
        <v>1</v>
      </c>
    </row>
    <row r="428" spans="1:11" x14ac:dyDescent="0.25">
      <c r="A428" s="109">
        <f t="shared" si="18"/>
        <v>6</v>
      </c>
      <c r="B428" s="129"/>
      <c r="C428" s="129"/>
      <c r="D428" s="129"/>
      <c r="E428" s="56"/>
      <c r="F428" s="72"/>
      <c r="G428" s="124" t="str">
        <f>IFERROR(INDEX(Vendors!$A$2:$B$500,MATCH(C428,Vendors!$A$2:$A$500,0),2),"")</f>
        <v/>
      </c>
      <c r="H428" s="74">
        <f>SUMIF('Cash Outflows'!E:E,'AP and Accrual Journal'!D438,'Cash Outflows'!F:F)</f>
        <v>0</v>
      </c>
      <c r="I428" s="73">
        <f t="shared" si="19"/>
        <v>0</v>
      </c>
      <c r="J428" s="13">
        <f t="shared" si="20"/>
        <v>0</v>
      </c>
      <c r="K428" t="b">
        <f ca="1">IF(TODAY()-E428&gt;'Data Inputs'!$B$47,TRUE,FALSE)</f>
        <v>1</v>
      </c>
    </row>
    <row r="429" spans="1:11" x14ac:dyDescent="0.25">
      <c r="A429" s="109">
        <f t="shared" si="18"/>
        <v>6</v>
      </c>
      <c r="B429" s="129"/>
      <c r="C429" s="129"/>
      <c r="D429" s="129"/>
      <c r="E429" s="56"/>
      <c r="F429" s="72"/>
      <c r="G429" s="124" t="str">
        <f>IFERROR(INDEX(Vendors!$A$2:$B$500,MATCH(C429,Vendors!$A$2:$A$500,0),2),"")</f>
        <v/>
      </c>
      <c r="H429" s="74">
        <f>SUMIF('Cash Outflows'!E:E,'AP and Accrual Journal'!D439,'Cash Outflows'!F:F)</f>
        <v>0</v>
      </c>
      <c r="I429" s="73">
        <f t="shared" si="19"/>
        <v>0</v>
      </c>
      <c r="J429" s="13">
        <f t="shared" si="20"/>
        <v>0</v>
      </c>
      <c r="K429" t="b">
        <f ca="1">IF(TODAY()-E429&gt;'Data Inputs'!$B$47,TRUE,FALSE)</f>
        <v>1</v>
      </c>
    </row>
    <row r="430" spans="1:11" x14ac:dyDescent="0.25">
      <c r="A430" s="109">
        <f t="shared" si="18"/>
        <v>6</v>
      </c>
      <c r="B430" s="129"/>
      <c r="C430" s="129"/>
      <c r="D430" s="129"/>
      <c r="E430" s="56"/>
      <c r="F430" s="72"/>
      <c r="G430" s="124" t="str">
        <f>IFERROR(INDEX(Vendors!$A$2:$B$500,MATCH(C430,Vendors!$A$2:$A$500,0),2),"")</f>
        <v/>
      </c>
      <c r="H430" s="74">
        <f>SUMIF('Cash Outflows'!E:E,'AP and Accrual Journal'!D440,'Cash Outflows'!F:F)</f>
        <v>0</v>
      </c>
      <c r="I430" s="73">
        <f t="shared" si="19"/>
        <v>0</v>
      </c>
      <c r="J430" s="13">
        <f t="shared" si="20"/>
        <v>0</v>
      </c>
      <c r="K430" t="b">
        <f ca="1">IF(TODAY()-E430&gt;'Data Inputs'!$B$47,TRUE,FALSE)</f>
        <v>1</v>
      </c>
    </row>
    <row r="431" spans="1:11" x14ac:dyDescent="0.25">
      <c r="A431" s="109">
        <f t="shared" si="18"/>
        <v>6</v>
      </c>
      <c r="B431" s="129"/>
      <c r="C431" s="129"/>
      <c r="D431" s="129"/>
      <c r="E431" s="56"/>
      <c r="F431" s="72"/>
      <c r="G431" s="124" t="str">
        <f>IFERROR(INDEX(Vendors!$A$2:$B$500,MATCH(C431,Vendors!$A$2:$A$500,0),2),"")</f>
        <v/>
      </c>
      <c r="H431" s="74">
        <f>SUMIF('Cash Outflows'!E:E,'AP and Accrual Journal'!D441,'Cash Outflows'!F:F)</f>
        <v>0</v>
      </c>
      <c r="I431" s="73">
        <f t="shared" si="19"/>
        <v>0</v>
      </c>
      <c r="J431" s="13">
        <f t="shared" si="20"/>
        <v>0</v>
      </c>
      <c r="K431" t="b">
        <f ca="1">IF(TODAY()-E431&gt;'Data Inputs'!$B$47,TRUE,FALSE)</f>
        <v>1</v>
      </c>
    </row>
    <row r="432" spans="1:11" x14ac:dyDescent="0.25">
      <c r="A432" s="109">
        <f t="shared" si="18"/>
        <v>6</v>
      </c>
      <c r="B432" s="129"/>
      <c r="C432" s="129"/>
      <c r="D432" s="129"/>
      <c r="E432" s="56"/>
      <c r="F432" s="72"/>
      <c r="G432" s="124" t="str">
        <f>IFERROR(INDEX(Vendors!$A$2:$B$500,MATCH(C432,Vendors!$A$2:$A$500,0),2),"")</f>
        <v/>
      </c>
      <c r="H432" s="74">
        <f>SUMIF('Cash Outflows'!E:E,'AP and Accrual Journal'!D442,'Cash Outflows'!F:F)</f>
        <v>0</v>
      </c>
      <c r="I432" s="73">
        <f t="shared" si="19"/>
        <v>0</v>
      </c>
      <c r="J432" s="13">
        <f t="shared" si="20"/>
        <v>0</v>
      </c>
      <c r="K432" t="b">
        <f ca="1">IF(TODAY()-E432&gt;'Data Inputs'!$B$47,TRUE,FALSE)</f>
        <v>1</v>
      </c>
    </row>
    <row r="433" spans="1:11" x14ac:dyDescent="0.25">
      <c r="A433" s="109">
        <f t="shared" si="18"/>
        <v>6</v>
      </c>
      <c r="B433" s="129"/>
      <c r="C433" s="129"/>
      <c r="D433" s="129"/>
      <c r="E433" s="56"/>
      <c r="F433" s="72"/>
      <c r="G433" s="124" t="str">
        <f>IFERROR(INDEX(Vendors!$A$2:$B$500,MATCH(C433,Vendors!$A$2:$A$500,0),2),"")</f>
        <v/>
      </c>
      <c r="H433" s="74">
        <f>SUMIF('Cash Outflows'!E:E,'AP and Accrual Journal'!D443,'Cash Outflows'!F:F)</f>
        <v>0</v>
      </c>
      <c r="I433" s="73">
        <f t="shared" si="19"/>
        <v>0</v>
      </c>
      <c r="J433" s="13">
        <f t="shared" si="20"/>
        <v>0</v>
      </c>
      <c r="K433" t="b">
        <f ca="1">IF(TODAY()-E433&gt;'Data Inputs'!$B$47,TRUE,FALSE)</f>
        <v>1</v>
      </c>
    </row>
    <row r="434" spans="1:11" x14ac:dyDescent="0.25">
      <c r="A434" s="109">
        <f t="shared" si="18"/>
        <v>6</v>
      </c>
      <c r="B434" s="129"/>
      <c r="C434" s="129"/>
      <c r="D434" s="129"/>
      <c r="E434" s="56"/>
      <c r="F434" s="72"/>
      <c r="G434" s="124" t="str">
        <f>IFERROR(INDEX(Vendors!$A$2:$B$500,MATCH(C434,Vendors!$A$2:$A$500,0),2),"")</f>
        <v/>
      </c>
      <c r="H434" s="74">
        <f>SUMIF('Cash Outflows'!E:E,'AP and Accrual Journal'!D444,'Cash Outflows'!F:F)</f>
        <v>0</v>
      </c>
      <c r="I434" s="73">
        <f t="shared" si="19"/>
        <v>0</v>
      </c>
      <c r="J434" s="13">
        <f t="shared" si="20"/>
        <v>0</v>
      </c>
      <c r="K434" t="b">
        <f ca="1">IF(TODAY()-E434&gt;'Data Inputs'!$B$47,TRUE,FALSE)</f>
        <v>1</v>
      </c>
    </row>
    <row r="435" spans="1:11" x14ac:dyDescent="0.25">
      <c r="A435" s="109">
        <f t="shared" si="18"/>
        <v>6</v>
      </c>
      <c r="B435" s="129"/>
      <c r="C435" s="129"/>
      <c r="D435" s="129"/>
      <c r="E435" s="56"/>
      <c r="F435" s="72"/>
      <c r="G435" s="124" t="str">
        <f>IFERROR(INDEX(Vendors!$A$2:$B$500,MATCH(C435,Vendors!$A$2:$A$500,0),2),"")</f>
        <v/>
      </c>
      <c r="H435" s="74">
        <f>SUMIF('Cash Outflows'!E:E,'AP and Accrual Journal'!D445,'Cash Outflows'!F:F)</f>
        <v>0</v>
      </c>
      <c r="I435" s="73">
        <f t="shared" si="19"/>
        <v>0</v>
      </c>
      <c r="J435" s="13">
        <f t="shared" si="20"/>
        <v>0</v>
      </c>
      <c r="K435" t="b">
        <f ca="1">IF(TODAY()-E435&gt;'Data Inputs'!$B$47,TRUE,FALSE)</f>
        <v>1</v>
      </c>
    </row>
    <row r="436" spans="1:11" x14ac:dyDescent="0.25">
      <c r="A436" s="109">
        <f t="shared" si="18"/>
        <v>6</v>
      </c>
      <c r="B436" s="129"/>
      <c r="C436" s="129"/>
      <c r="D436" s="129"/>
      <c r="E436" s="56"/>
      <c r="F436" s="72"/>
      <c r="G436" s="124" t="str">
        <f>IFERROR(INDEX(Vendors!$A$2:$B$500,MATCH(C436,Vendors!$A$2:$A$500,0),2),"")</f>
        <v/>
      </c>
      <c r="H436" s="74">
        <f>SUMIF('Cash Outflows'!E:E,'AP and Accrual Journal'!D446,'Cash Outflows'!F:F)</f>
        <v>0</v>
      </c>
      <c r="I436" s="73">
        <f t="shared" si="19"/>
        <v>0</v>
      </c>
      <c r="J436" s="13">
        <f t="shared" si="20"/>
        <v>0</v>
      </c>
      <c r="K436" t="b">
        <f ca="1">IF(TODAY()-E436&gt;'Data Inputs'!$B$47,TRUE,FALSE)</f>
        <v>1</v>
      </c>
    </row>
    <row r="437" spans="1:11" x14ac:dyDescent="0.25">
      <c r="A437" s="109">
        <f t="shared" si="18"/>
        <v>6</v>
      </c>
      <c r="B437" s="129"/>
      <c r="C437" s="129"/>
      <c r="D437" s="129"/>
      <c r="E437" s="56"/>
      <c r="F437" s="72"/>
      <c r="G437" s="124" t="str">
        <f>IFERROR(INDEX(Vendors!$A$2:$B$500,MATCH(C437,Vendors!$A$2:$A$500,0),2),"")</f>
        <v/>
      </c>
      <c r="H437" s="74">
        <f>SUMIF('Cash Outflows'!E:E,'AP and Accrual Journal'!D447,'Cash Outflows'!F:F)</f>
        <v>0</v>
      </c>
      <c r="I437" s="73">
        <f t="shared" si="19"/>
        <v>0</v>
      </c>
      <c r="J437" s="13">
        <f t="shared" si="20"/>
        <v>0</v>
      </c>
      <c r="K437" t="b">
        <f ca="1">IF(TODAY()-E437&gt;'Data Inputs'!$B$47,TRUE,FALSE)</f>
        <v>1</v>
      </c>
    </row>
    <row r="438" spans="1:11" x14ac:dyDescent="0.25">
      <c r="A438" s="109">
        <f t="shared" si="18"/>
        <v>6</v>
      </c>
      <c r="B438" s="129"/>
      <c r="C438" s="129"/>
      <c r="D438" s="129"/>
      <c r="E438" s="56"/>
      <c r="F438" s="72"/>
      <c r="G438" s="124" t="str">
        <f>IFERROR(INDEX(Vendors!$A$2:$B$500,MATCH(C438,Vendors!$A$2:$A$500,0),2),"")</f>
        <v/>
      </c>
      <c r="H438" s="74">
        <f>SUMIF('Cash Outflows'!E:E,'AP and Accrual Journal'!D448,'Cash Outflows'!F:F)</f>
        <v>0</v>
      </c>
      <c r="I438" s="73">
        <f t="shared" si="19"/>
        <v>0</v>
      </c>
      <c r="J438" s="13">
        <f t="shared" si="20"/>
        <v>0</v>
      </c>
      <c r="K438" t="b">
        <f ca="1">IF(TODAY()-E438&gt;'Data Inputs'!$B$47,TRUE,FALSE)</f>
        <v>1</v>
      </c>
    </row>
    <row r="439" spans="1:11" x14ac:dyDescent="0.25">
      <c r="A439" s="109">
        <f t="shared" si="18"/>
        <v>6</v>
      </c>
      <c r="B439" s="129"/>
      <c r="C439" s="129"/>
      <c r="D439" s="129"/>
      <c r="E439" s="56"/>
      <c r="F439" s="72"/>
      <c r="G439" s="124" t="str">
        <f>IFERROR(INDEX(Vendors!$A$2:$B$500,MATCH(C439,Vendors!$A$2:$A$500,0),2),"")</f>
        <v/>
      </c>
      <c r="H439" s="74">
        <f>SUMIF('Cash Outflows'!E:E,'AP and Accrual Journal'!D449,'Cash Outflows'!F:F)</f>
        <v>0</v>
      </c>
      <c r="I439" s="73">
        <f t="shared" si="19"/>
        <v>0</v>
      </c>
      <c r="J439" s="13">
        <f t="shared" si="20"/>
        <v>0</v>
      </c>
      <c r="K439" t="b">
        <f ca="1">IF(TODAY()-E439&gt;'Data Inputs'!$B$47,TRUE,FALSE)</f>
        <v>1</v>
      </c>
    </row>
    <row r="440" spans="1:11" x14ac:dyDescent="0.25">
      <c r="A440" s="109">
        <f t="shared" si="18"/>
        <v>6</v>
      </c>
      <c r="B440" s="129"/>
      <c r="C440" s="129"/>
      <c r="D440" s="129"/>
      <c r="E440" s="56"/>
      <c r="F440" s="72"/>
      <c r="G440" s="124" t="str">
        <f>IFERROR(INDEX(Vendors!$A$2:$B$500,MATCH(C440,Vendors!$A$2:$A$500,0),2),"")</f>
        <v/>
      </c>
      <c r="H440" s="74">
        <f>SUMIF('Cash Outflows'!E:E,'AP and Accrual Journal'!D450,'Cash Outflows'!F:F)</f>
        <v>0</v>
      </c>
      <c r="I440" s="73">
        <f t="shared" si="19"/>
        <v>0</v>
      </c>
      <c r="J440" s="13">
        <f t="shared" si="20"/>
        <v>0</v>
      </c>
      <c r="K440" t="b">
        <f ca="1">IF(TODAY()-E440&gt;'Data Inputs'!$B$47,TRUE,FALSE)</f>
        <v>1</v>
      </c>
    </row>
    <row r="441" spans="1:11" x14ac:dyDescent="0.25">
      <c r="A441" s="109">
        <f t="shared" si="18"/>
        <v>6</v>
      </c>
      <c r="B441" s="129"/>
      <c r="C441" s="129"/>
      <c r="D441" s="129"/>
      <c r="E441" s="56"/>
      <c r="F441" s="72"/>
      <c r="G441" s="124" t="str">
        <f>IFERROR(INDEX(Vendors!$A$2:$B$500,MATCH(C441,Vendors!$A$2:$A$500,0),2),"")</f>
        <v/>
      </c>
      <c r="H441" s="74">
        <f>SUMIF('Cash Outflows'!E:E,'AP and Accrual Journal'!D451,'Cash Outflows'!F:F)</f>
        <v>0</v>
      </c>
      <c r="I441" s="73">
        <f t="shared" si="19"/>
        <v>0</v>
      </c>
      <c r="J441" s="13">
        <f t="shared" si="20"/>
        <v>0</v>
      </c>
      <c r="K441" t="b">
        <f ca="1">IF(TODAY()-E441&gt;'Data Inputs'!$B$47,TRUE,FALSE)</f>
        <v>1</v>
      </c>
    </row>
    <row r="442" spans="1:11" x14ac:dyDescent="0.25">
      <c r="A442" s="109">
        <f t="shared" si="18"/>
        <v>6</v>
      </c>
      <c r="B442" s="129"/>
      <c r="C442" s="129"/>
      <c r="D442" s="129"/>
      <c r="E442" s="56"/>
      <c r="F442" s="72"/>
      <c r="G442" s="124" t="str">
        <f>IFERROR(INDEX(Vendors!$A$2:$B$500,MATCH(C442,Vendors!$A$2:$A$500,0),2),"")</f>
        <v/>
      </c>
      <c r="H442" s="74">
        <f>SUMIF('Cash Outflows'!E:E,'AP and Accrual Journal'!D452,'Cash Outflows'!F:F)</f>
        <v>0</v>
      </c>
      <c r="I442" s="73">
        <f t="shared" si="19"/>
        <v>0</v>
      </c>
      <c r="J442" s="13">
        <f t="shared" si="20"/>
        <v>0</v>
      </c>
      <c r="K442" t="b">
        <f ca="1">IF(TODAY()-E442&gt;'Data Inputs'!$B$47,TRUE,FALSE)</f>
        <v>1</v>
      </c>
    </row>
    <row r="443" spans="1:11" x14ac:dyDescent="0.25">
      <c r="A443" s="109">
        <f t="shared" si="18"/>
        <v>6</v>
      </c>
      <c r="B443" s="129"/>
      <c r="C443" s="129"/>
      <c r="D443" s="129"/>
      <c r="E443" s="56"/>
      <c r="F443" s="72"/>
      <c r="G443" s="124" t="str">
        <f>IFERROR(INDEX(Vendors!$A$2:$B$500,MATCH(C443,Vendors!$A$2:$A$500,0),2),"")</f>
        <v/>
      </c>
      <c r="H443" s="74">
        <f>SUMIF('Cash Outflows'!E:E,'AP and Accrual Journal'!D453,'Cash Outflows'!F:F)</f>
        <v>0</v>
      </c>
      <c r="I443" s="73">
        <f t="shared" si="19"/>
        <v>0</v>
      </c>
      <c r="J443" s="13">
        <f t="shared" si="20"/>
        <v>0</v>
      </c>
      <c r="K443" t="b">
        <f ca="1">IF(TODAY()-E443&gt;'Data Inputs'!$B$47,TRUE,FALSE)</f>
        <v>1</v>
      </c>
    </row>
    <row r="444" spans="1:11" x14ac:dyDescent="0.25">
      <c r="A444" s="109">
        <f t="shared" si="18"/>
        <v>6</v>
      </c>
      <c r="B444" s="129"/>
      <c r="C444" s="129"/>
      <c r="D444" s="129"/>
      <c r="E444" s="56"/>
      <c r="F444" s="72"/>
      <c r="G444" s="124" t="str">
        <f>IFERROR(INDEX(Vendors!$A$2:$B$500,MATCH(C444,Vendors!$A$2:$A$500,0),2),"")</f>
        <v/>
      </c>
      <c r="H444" s="74">
        <f>SUMIF('Cash Outflows'!E:E,'AP and Accrual Journal'!D454,'Cash Outflows'!F:F)</f>
        <v>0</v>
      </c>
      <c r="I444" s="73">
        <f t="shared" si="19"/>
        <v>0</v>
      </c>
      <c r="J444" s="13">
        <f t="shared" si="20"/>
        <v>0</v>
      </c>
      <c r="K444" t="b">
        <f ca="1">IF(TODAY()-E444&gt;'Data Inputs'!$B$47,TRUE,FALSE)</f>
        <v>1</v>
      </c>
    </row>
    <row r="445" spans="1:11" x14ac:dyDescent="0.25">
      <c r="A445" s="109">
        <f t="shared" si="18"/>
        <v>6</v>
      </c>
      <c r="B445" s="129"/>
      <c r="C445" s="129"/>
      <c r="D445" s="129"/>
      <c r="E445" s="56"/>
      <c r="F445" s="72"/>
      <c r="G445" s="124" t="str">
        <f>IFERROR(INDEX(Vendors!$A$2:$B$500,MATCH(C445,Vendors!$A$2:$A$500,0),2),"")</f>
        <v/>
      </c>
      <c r="H445" s="74">
        <f>SUMIF('Cash Outflows'!E:E,'AP and Accrual Journal'!D455,'Cash Outflows'!F:F)</f>
        <v>0</v>
      </c>
      <c r="I445" s="73">
        <f t="shared" si="19"/>
        <v>0</v>
      </c>
      <c r="J445" s="13">
        <f t="shared" si="20"/>
        <v>0</v>
      </c>
      <c r="K445" t="b">
        <f ca="1">IF(TODAY()-E445&gt;'Data Inputs'!$B$47,TRUE,FALSE)</f>
        <v>1</v>
      </c>
    </row>
    <row r="446" spans="1:11" x14ac:dyDescent="0.25">
      <c r="A446" s="109">
        <f t="shared" si="18"/>
        <v>6</v>
      </c>
      <c r="B446" s="129"/>
      <c r="C446" s="129"/>
      <c r="D446" s="129"/>
      <c r="E446" s="56"/>
      <c r="F446" s="72"/>
      <c r="G446" s="124" t="str">
        <f>IFERROR(INDEX(Vendors!$A$2:$B$500,MATCH(C446,Vendors!$A$2:$A$500,0),2),"")</f>
        <v/>
      </c>
      <c r="H446" s="74">
        <f>SUMIF('Cash Outflows'!E:E,'AP and Accrual Journal'!D456,'Cash Outflows'!F:F)</f>
        <v>0</v>
      </c>
      <c r="I446" s="73">
        <f t="shared" si="19"/>
        <v>0</v>
      </c>
      <c r="J446" s="13">
        <f t="shared" si="20"/>
        <v>0</v>
      </c>
      <c r="K446" t="b">
        <f ca="1">IF(TODAY()-E446&gt;'Data Inputs'!$B$47,TRUE,FALSE)</f>
        <v>1</v>
      </c>
    </row>
    <row r="447" spans="1:11" x14ac:dyDescent="0.25">
      <c r="A447" s="109">
        <f t="shared" si="18"/>
        <v>6</v>
      </c>
      <c r="B447" s="129"/>
      <c r="C447" s="129"/>
      <c r="D447" s="129"/>
      <c r="E447" s="56"/>
      <c r="F447" s="72"/>
      <c r="G447" s="124" t="str">
        <f>IFERROR(INDEX(Vendors!$A$2:$B$500,MATCH(C447,Vendors!$A$2:$A$500,0),2),"")</f>
        <v/>
      </c>
      <c r="H447" s="74">
        <f>SUMIF('Cash Outflows'!E:E,'AP and Accrual Journal'!D457,'Cash Outflows'!F:F)</f>
        <v>0</v>
      </c>
      <c r="I447" s="73">
        <f t="shared" si="19"/>
        <v>0</v>
      </c>
      <c r="J447" s="13">
        <f t="shared" si="20"/>
        <v>0</v>
      </c>
      <c r="K447" t="b">
        <f ca="1">IF(TODAY()-E447&gt;'Data Inputs'!$B$47,TRUE,FALSE)</f>
        <v>1</v>
      </c>
    </row>
    <row r="448" spans="1:11" x14ac:dyDescent="0.25">
      <c r="A448" s="109">
        <f t="shared" si="18"/>
        <v>6</v>
      </c>
      <c r="B448" s="129"/>
      <c r="C448" s="129"/>
      <c r="D448" s="129"/>
      <c r="E448" s="56"/>
      <c r="F448" s="72"/>
      <c r="G448" s="124" t="str">
        <f>IFERROR(INDEX(Vendors!$A$2:$B$500,MATCH(C448,Vendors!$A$2:$A$500,0),2),"")</f>
        <v/>
      </c>
      <c r="H448" s="74">
        <f>SUMIF('Cash Outflows'!E:E,'AP and Accrual Journal'!D458,'Cash Outflows'!F:F)</f>
        <v>0</v>
      </c>
      <c r="I448" s="73">
        <f t="shared" si="19"/>
        <v>0</v>
      </c>
      <c r="J448" s="13">
        <f t="shared" si="20"/>
        <v>0</v>
      </c>
      <c r="K448" t="b">
        <f ca="1">IF(TODAY()-E448&gt;'Data Inputs'!$B$47,TRUE,FALSE)</f>
        <v>1</v>
      </c>
    </row>
    <row r="449" spans="1:11" x14ac:dyDescent="0.25">
      <c r="A449" s="109">
        <f t="shared" si="18"/>
        <v>6</v>
      </c>
      <c r="B449" s="129"/>
      <c r="C449" s="129"/>
      <c r="D449" s="129"/>
      <c r="E449" s="56"/>
      <c r="F449" s="72"/>
      <c r="G449" s="124" t="str">
        <f>IFERROR(INDEX(Vendors!$A$2:$B$500,MATCH(C449,Vendors!$A$2:$A$500,0),2),"")</f>
        <v/>
      </c>
      <c r="H449" s="74">
        <f>SUMIF('Cash Outflows'!E:E,'AP and Accrual Journal'!D459,'Cash Outflows'!F:F)</f>
        <v>0</v>
      </c>
      <c r="I449" s="73">
        <f t="shared" si="19"/>
        <v>0</v>
      </c>
      <c r="J449" s="13">
        <f t="shared" si="20"/>
        <v>0</v>
      </c>
      <c r="K449" t="b">
        <f ca="1">IF(TODAY()-E449&gt;'Data Inputs'!$B$47,TRUE,FALSE)</f>
        <v>1</v>
      </c>
    </row>
    <row r="450" spans="1:11" x14ac:dyDescent="0.25">
      <c r="A450" s="109">
        <f t="shared" si="18"/>
        <v>6</v>
      </c>
      <c r="B450" s="129"/>
      <c r="C450" s="129"/>
      <c r="D450" s="129"/>
      <c r="E450" s="56"/>
      <c r="F450" s="72"/>
      <c r="G450" s="124" t="str">
        <f>IFERROR(INDEX(Vendors!$A$2:$B$500,MATCH(C450,Vendors!$A$2:$A$500,0),2),"")</f>
        <v/>
      </c>
      <c r="H450" s="74">
        <f>SUMIF('Cash Outflows'!E:E,'AP and Accrual Journal'!D460,'Cash Outflows'!F:F)</f>
        <v>0</v>
      </c>
      <c r="I450" s="73">
        <f t="shared" si="19"/>
        <v>0</v>
      </c>
      <c r="J450" s="13">
        <f t="shared" si="20"/>
        <v>0</v>
      </c>
      <c r="K450" t="b">
        <f ca="1">IF(TODAY()-E450&gt;'Data Inputs'!$B$47,TRUE,FALSE)</f>
        <v>1</v>
      </c>
    </row>
    <row r="451" spans="1:11" x14ac:dyDescent="0.25">
      <c r="A451" s="109">
        <f t="shared" ref="A451:A514" si="21">E451+(6-J451)</f>
        <v>6</v>
      </c>
      <c r="B451" s="129"/>
      <c r="C451" s="129"/>
      <c r="D451" s="129"/>
      <c r="E451" s="56"/>
      <c r="F451" s="72"/>
      <c r="G451" s="124" t="str">
        <f>IFERROR(INDEX(Vendors!$A$2:$B$500,MATCH(C451,Vendors!$A$2:$A$500,0),2),"")</f>
        <v/>
      </c>
      <c r="H451" s="74">
        <f>SUMIF('Cash Outflows'!E:E,'AP and Accrual Journal'!D461,'Cash Outflows'!F:F)</f>
        <v>0</v>
      </c>
      <c r="I451" s="73">
        <f t="shared" ref="I451:I514" si="22">F451-H451</f>
        <v>0</v>
      </c>
      <c r="J451" s="13">
        <f t="shared" ref="J451:J514" si="23">IF(WEEKDAY(E451)=7,0,WEEKDAY(E451))</f>
        <v>0</v>
      </c>
      <c r="K451" t="b">
        <f ca="1">IF(TODAY()-E451&gt;'Data Inputs'!$B$47,TRUE,FALSE)</f>
        <v>1</v>
      </c>
    </row>
    <row r="452" spans="1:11" x14ac:dyDescent="0.25">
      <c r="A452" s="109">
        <f t="shared" si="21"/>
        <v>6</v>
      </c>
      <c r="B452" s="129"/>
      <c r="C452" s="129"/>
      <c r="D452" s="129"/>
      <c r="E452" s="56"/>
      <c r="F452" s="72"/>
      <c r="G452" s="124" t="str">
        <f>IFERROR(INDEX(Vendors!$A$2:$B$500,MATCH(C452,Vendors!$A$2:$A$500,0),2),"")</f>
        <v/>
      </c>
      <c r="H452" s="74">
        <f>SUMIF('Cash Outflows'!E:E,'AP and Accrual Journal'!D462,'Cash Outflows'!F:F)</f>
        <v>0</v>
      </c>
      <c r="I452" s="73">
        <f t="shared" si="22"/>
        <v>0</v>
      </c>
      <c r="J452" s="13">
        <f t="shared" si="23"/>
        <v>0</v>
      </c>
      <c r="K452" t="b">
        <f ca="1">IF(TODAY()-E452&gt;'Data Inputs'!$B$47,TRUE,FALSE)</f>
        <v>1</v>
      </c>
    </row>
    <row r="453" spans="1:11" x14ac:dyDescent="0.25">
      <c r="A453" s="109">
        <f t="shared" si="21"/>
        <v>6</v>
      </c>
      <c r="B453" s="129"/>
      <c r="C453" s="129"/>
      <c r="D453" s="129"/>
      <c r="E453" s="56"/>
      <c r="F453" s="72"/>
      <c r="G453" s="124" t="str">
        <f>IFERROR(INDEX(Vendors!$A$2:$B$500,MATCH(C453,Vendors!$A$2:$A$500,0),2),"")</f>
        <v/>
      </c>
      <c r="H453" s="74">
        <f>SUMIF('Cash Outflows'!E:E,'AP and Accrual Journal'!D463,'Cash Outflows'!F:F)</f>
        <v>0</v>
      </c>
      <c r="I453" s="73">
        <f t="shared" si="22"/>
        <v>0</v>
      </c>
      <c r="J453" s="13">
        <f t="shared" si="23"/>
        <v>0</v>
      </c>
      <c r="K453" t="b">
        <f ca="1">IF(TODAY()-E453&gt;'Data Inputs'!$B$47,TRUE,FALSE)</f>
        <v>1</v>
      </c>
    </row>
    <row r="454" spans="1:11" x14ac:dyDescent="0.25">
      <c r="A454" s="109">
        <f t="shared" si="21"/>
        <v>6</v>
      </c>
      <c r="B454" s="129"/>
      <c r="C454" s="129"/>
      <c r="D454" s="129"/>
      <c r="E454" s="56"/>
      <c r="F454" s="72"/>
      <c r="G454" s="124" t="str">
        <f>IFERROR(INDEX(Vendors!$A$2:$B$500,MATCH(C454,Vendors!$A$2:$A$500,0),2),"")</f>
        <v/>
      </c>
      <c r="H454" s="74">
        <f>SUMIF('Cash Outflows'!E:E,'AP and Accrual Journal'!D464,'Cash Outflows'!F:F)</f>
        <v>0</v>
      </c>
      <c r="I454" s="73">
        <f t="shared" si="22"/>
        <v>0</v>
      </c>
      <c r="J454" s="13">
        <f t="shared" si="23"/>
        <v>0</v>
      </c>
      <c r="K454" t="b">
        <f ca="1">IF(TODAY()-E454&gt;'Data Inputs'!$B$47,TRUE,FALSE)</f>
        <v>1</v>
      </c>
    </row>
    <row r="455" spans="1:11" x14ac:dyDescent="0.25">
      <c r="A455" s="109">
        <f t="shared" si="21"/>
        <v>6</v>
      </c>
      <c r="B455" s="129"/>
      <c r="C455" s="129"/>
      <c r="D455" s="129"/>
      <c r="E455" s="56"/>
      <c r="F455" s="72"/>
      <c r="G455" s="124" t="str">
        <f>IFERROR(INDEX(Vendors!$A$2:$B$500,MATCH(C455,Vendors!$A$2:$A$500,0),2),"")</f>
        <v/>
      </c>
      <c r="H455" s="74">
        <f>SUMIF('Cash Outflows'!E:E,'AP and Accrual Journal'!D465,'Cash Outflows'!F:F)</f>
        <v>0</v>
      </c>
      <c r="I455" s="73">
        <f t="shared" si="22"/>
        <v>0</v>
      </c>
      <c r="J455" s="13">
        <f t="shared" si="23"/>
        <v>0</v>
      </c>
      <c r="K455" t="b">
        <f ca="1">IF(TODAY()-E455&gt;'Data Inputs'!$B$47,TRUE,FALSE)</f>
        <v>1</v>
      </c>
    </row>
    <row r="456" spans="1:11" x14ac:dyDescent="0.25">
      <c r="A456" s="109">
        <f t="shared" si="21"/>
        <v>6</v>
      </c>
      <c r="B456" s="129"/>
      <c r="C456" s="129"/>
      <c r="D456" s="129"/>
      <c r="E456" s="56"/>
      <c r="F456" s="72"/>
      <c r="G456" s="124" t="str">
        <f>IFERROR(INDEX(Vendors!$A$2:$B$500,MATCH(C456,Vendors!$A$2:$A$500,0),2),"")</f>
        <v/>
      </c>
      <c r="H456" s="74">
        <f>SUMIF('Cash Outflows'!E:E,'AP and Accrual Journal'!D466,'Cash Outflows'!F:F)</f>
        <v>0</v>
      </c>
      <c r="I456" s="73">
        <f t="shared" si="22"/>
        <v>0</v>
      </c>
      <c r="J456" s="13">
        <f t="shared" si="23"/>
        <v>0</v>
      </c>
      <c r="K456" t="b">
        <f ca="1">IF(TODAY()-E456&gt;'Data Inputs'!$B$47,TRUE,FALSE)</f>
        <v>1</v>
      </c>
    </row>
    <row r="457" spans="1:11" x14ac:dyDescent="0.25">
      <c r="A457" s="109">
        <f t="shared" si="21"/>
        <v>6</v>
      </c>
      <c r="B457" s="129"/>
      <c r="C457" s="129"/>
      <c r="D457" s="129"/>
      <c r="E457" s="56"/>
      <c r="F457" s="72"/>
      <c r="G457" s="124" t="str">
        <f>IFERROR(INDEX(Vendors!$A$2:$B$500,MATCH(C457,Vendors!$A$2:$A$500,0),2),"")</f>
        <v/>
      </c>
      <c r="H457" s="74">
        <f>SUMIF('Cash Outflows'!E:E,'AP and Accrual Journal'!D467,'Cash Outflows'!F:F)</f>
        <v>0</v>
      </c>
      <c r="I457" s="73">
        <f t="shared" si="22"/>
        <v>0</v>
      </c>
      <c r="J457" s="13">
        <f t="shared" si="23"/>
        <v>0</v>
      </c>
      <c r="K457" t="b">
        <f ca="1">IF(TODAY()-E457&gt;'Data Inputs'!$B$47,TRUE,FALSE)</f>
        <v>1</v>
      </c>
    </row>
    <row r="458" spans="1:11" x14ac:dyDescent="0.25">
      <c r="A458" s="109">
        <f t="shared" si="21"/>
        <v>6</v>
      </c>
      <c r="B458" s="129"/>
      <c r="C458" s="129"/>
      <c r="D458" s="129"/>
      <c r="E458" s="56"/>
      <c r="F458" s="72"/>
      <c r="G458" s="124" t="str">
        <f>IFERROR(INDEX(Vendors!$A$2:$B$500,MATCH(C458,Vendors!$A$2:$A$500,0),2),"")</f>
        <v/>
      </c>
      <c r="H458" s="74">
        <f>SUMIF('Cash Outflows'!E:E,'AP and Accrual Journal'!D468,'Cash Outflows'!F:F)</f>
        <v>0</v>
      </c>
      <c r="I458" s="73">
        <f t="shared" si="22"/>
        <v>0</v>
      </c>
      <c r="J458" s="13">
        <f t="shared" si="23"/>
        <v>0</v>
      </c>
      <c r="K458" t="b">
        <f ca="1">IF(TODAY()-E458&gt;'Data Inputs'!$B$47,TRUE,FALSE)</f>
        <v>1</v>
      </c>
    </row>
    <row r="459" spans="1:11" x14ac:dyDescent="0.25">
      <c r="A459" s="109">
        <f t="shared" si="21"/>
        <v>6</v>
      </c>
      <c r="B459" s="129"/>
      <c r="C459" s="129"/>
      <c r="D459" s="129"/>
      <c r="E459" s="56"/>
      <c r="F459" s="72"/>
      <c r="G459" s="124" t="str">
        <f>IFERROR(INDEX(Vendors!$A$2:$B$500,MATCH(C459,Vendors!$A$2:$A$500,0),2),"")</f>
        <v/>
      </c>
      <c r="H459" s="74">
        <f>SUMIF('Cash Outflows'!E:E,'AP and Accrual Journal'!D469,'Cash Outflows'!F:F)</f>
        <v>0</v>
      </c>
      <c r="I459" s="73">
        <f t="shared" si="22"/>
        <v>0</v>
      </c>
      <c r="J459" s="13">
        <f t="shared" si="23"/>
        <v>0</v>
      </c>
      <c r="K459" t="b">
        <f ca="1">IF(TODAY()-E459&gt;'Data Inputs'!$B$47,TRUE,FALSE)</f>
        <v>1</v>
      </c>
    </row>
    <row r="460" spans="1:11" x14ac:dyDescent="0.25">
      <c r="A460" s="109">
        <f t="shared" si="21"/>
        <v>6</v>
      </c>
      <c r="B460" s="129"/>
      <c r="C460" s="129"/>
      <c r="D460" s="129"/>
      <c r="E460" s="56"/>
      <c r="F460" s="72"/>
      <c r="G460" s="124" t="str">
        <f>IFERROR(INDEX(Vendors!$A$2:$B$500,MATCH(C460,Vendors!$A$2:$A$500,0),2),"")</f>
        <v/>
      </c>
      <c r="H460" s="74">
        <f>SUMIF('Cash Outflows'!E:E,'AP and Accrual Journal'!D470,'Cash Outflows'!F:F)</f>
        <v>0</v>
      </c>
      <c r="I460" s="73">
        <f t="shared" si="22"/>
        <v>0</v>
      </c>
      <c r="J460" s="13">
        <f t="shared" si="23"/>
        <v>0</v>
      </c>
      <c r="K460" t="b">
        <f ca="1">IF(TODAY()-E460&gt;'Data Inputs'!$B$47,TRUE,FALSE)</f>
        <v>1</v>
      </c>
    </row>
    <row r="461" spans="1:11" x14ac:dyDescent="0.25">
      <c r="A461" s="109">
        <f t="shared" si="21"/>
        <v>6</v>
      </c>
      <c r="B461" s="129"/>
      <c r="C461" s="129"/>
      <c r="D461" s="129"/>
      <c r="E461" s="56"/>
      <c r="F461" s="72"/>
      <c r="G461" s="124" t="str">
        <f>IFERROR(INDEX(Vendors!$A$2:$B$500,MATCH(C461,Vendors!$A$2:$A$500,0),2),"")</f>
        <v/>
      </c>
      <c r="H461" s="74">
        <f>SUMIF('Cash Outflows'!E:E,'AP and Accrual Journal'!D471,'Cash Outflows'!F:F)</f>
        <v>0</v>
      </c>
      <c r="I461" s="73">
        <f t="shared" si="22"/>
        <v>0</v>
      </c>
      <c r="J461" s="13">
        <f t="shared" si="23"/>
        <v>0</v>
      </c>
      <c r="K461" t="b">
        <f ca="1">IF(TODAY()-E461&gt;'Data Inputs'!$B$47,TRUE,FALSE)</f>
        <v>1</v>
      </c>
    </row>
    <row r="462" spans="1:11" x14ac:dyDescent="0.25">
      <c r="A462" s="109">
        <f t="shared" si="21"/>
        <v>6</v>
      </c>
      <c r="B462" s="129"/>
      <c r="C462" s="129"/>
      <c r="D462" s="129"/>
      <c r="E462" s="56"/>
      <c r="F462" s="72"/>
      <c r="G462" s="124" t="str">
        <f>IFERROR(INDEX(Vendors!$A$2:$B$500,MATCH(C462,Vendors!$A$2:$A$500,0),2),"")</f>
        <v/>
      </c>
      <c r="H462" s="74">
        <f>SUMIF('Cash Outflows'!E:E,'AP and Accrual Journal'!D472,'Cash Outflows'!F:F)</f>
        <v>0</v>
      </c>
      <c r="I462" s="73">
        <f t="shared" si="22"/>
        <v>0</v>
      </c>
      <c r="J462" s="13">
        <f t="shared" si="23"/>
        <v>0</v>
      </c>
      <c r="K462" t="b">
        <f ca="1">IF(TODAY()-E462&gt;'Data Inputs'!$B$47,TRUE,FALSE)</f>
        <v>1</v>
      </c>
    </row>
    <row r="463" spans="1:11" x14ac:dyDescent="0.25">
      <c r="A463" s="109">
        <f t="shared" si="21"/>
        <v>6</v>
      </c>
      <c r="B463" s="129"/>
      <c r="C463" s="129"/>
      <c r="D463" s="129"/>
      <c r="E463" s="56"/>
      <c r="F463" s="72"/>
      <c r="G463" s="124" t="str">
        <f>IFERROR(INDEX(Vendors!$A$2:$B$500,MATCH(C463,Vendors!$A$2:$A$500,0),2),"")</f>
        <v/>
      </c>
      <c r="H463" s="74">
        <f>SUMIF('Cash Outflows'!E:E,'AP and Accrual Journal'!D473,'Cash Outflows'!F:F)</f>
        <v>0</v>
      </c>
      <c r="I463" s="73">
        <f t="shared" si="22"/>
        <v>0</v>
      </c>
      <c r="J463" s="13">
        <f t="shared" si="23"/>
        <v>0</v>
      </c>
      <c r="K463" t="b">
        <f ca="1">IF(TODAY()-E463&gt;'Data Inputs'!$B$47,TRUE,FALSE)</f>
        <v>1</v>
      </c>
    </row>
    <row r="464" spans="1:11" x14ac:dyDescent="0.25">
      <c r="A464" s="109">
        <f t="shared" si="21"/>
        <v>6</v>
      </c>
      <c r="B464" s="129"/>
      <c r="C464" s="129"/>
      <c r="D464" s="129"/>
      <c r="E464" s="56"/>
      <c r="F464" s="72"/>
      <c r="G464" s="124" t="str">
        <f>IFERROR(INDEX(Vendors!$A$2:$B$500,MATCH(C464,Vendors!$A$2:$A$500,0),2),"")</f>
        <v/>
      </c>
      <c r="H464" s="74">
        <f>SUMIF('Cash Outflows'!E:E,'AP and Accrual Journal'!D474,'Cash Outflows'!F:F)</f>
        <v>0</v>
      </c>
      <c r="I464" s="73">
        <f t="shared" si="22"/>
        <v>0</v>
      </c>
      <c r="J464" s="13">
        <f t="shared" si="23"/>
        <v>0</v>
      </c>
      <c r="K464" t="b">
        <f ca="1">IF(TODAY()-E464&gt;'Data Inputs'!$B$47,TRUE,FALSE)</f>
        <v>1</v>
      </c>
    </row>
    <row r="465" spans="1:11" x14ac:dyDescent="0.25">
      <c r="A465" s="109">
        <f t="shared" si="21"/>
        <v>6</v>
      </c>
      <c r="B465" s="129"/>
      <c r="C465" s="129"/>
      <c r="D465" s="129"/>
      <c r="E465" s="56"/>
      <c r="F465" s="72"/>
      <c r="G465" s="124" t="str">
        <f>IFERROR(INDEX(Vendors!$A$2:$B$500,MATCH(C465,Vendors!$A$2:$A$500,0),2),"")</f>
        <v/>
      </c>
      <c r="H465" s="74">
        <f>SUMIF('Cash Outflows'!E:E,'AP and Accrual Journal'!D475,'Cash Outflows'!F:F)</f>
        <v>0</v>
      </c>
      <c r="I465" s="73">
        <f t="shared" si="22"/>
        <v>0</v>
      </c>
      <c r="J465" s="13">
        <f t="shared" si="23"/>
        <v>0</v>
      </c>
      <c r="K465" t="b">
        <f ca="1">IF(TODAY()-E465&gt;'Data Inputs'!$B$47,TRUE,FALSE)</f>
        <v>1</v>
      </c>
    </row>
    <row r="466" spans="1:11" x14ac:dyDescent="0.25">
      <c r="A466" s="109">
        <f t="shared" si="21"/>
        <v>6</v>
      </c>
      <c r="B466" s="129"/>
      <c r="C466" s="129"/>
      <c r="D466" s="129"/>
      <c r="E466" s="56"/>
      <c r="F466" s="72"/>
      <c r="G466" s="124" t="str">
        <f>IFERROR(INDEX(Vendors!$A$2:$B$500,MATCH(C466,Vendors!$A$2:$A$500,0),2),"")</f>
        <v/>
      </c>
      <c r="H466" s="74">
        <f>SUMIF('Cash Outflows'!E:E,'AP and Accrual Journal'!D476,'Cash Outflows'!F:F)</f>
        <v>0</v>
      </c>
      <c r="I466" s="73">
        <f t="shared" si="22"/>
        <v>0</v>
      </c>
      <c r="J466" s="13">
        <f t="shared" si="23"/>
        <v>0</v>
      </c>
      <c r="K466" t="b">
        <f ca="1">IF(TODAY()-E466&gt;'Data Inputs'!$B$47,TRUE,FALSE)</f>
        <v>1</v>
      </c>
    </row>
    <row r="467" spans="1:11" x14ac:dyDescent="0.25">
      <c r="A467" s="109">
        <f t="shared" si="21"/>
        <v>6</v>
      </c>
      <c r="B467" s="129"/>
      <c r="C467" s="129"/>
      <c r="D467" s="129"/>
      <c r="E467" s="56"/>
      <c r="F467" s="72"/>
      <c r="G467" s="124" t="str">
        <f>IFERROR(INDEX(Vendors!$A$2:$B$500,MATCH(C467,Vendors!$A$2:$A$500,0),2),"")</f>
        <v/>
      </c>
      <c r="H467" s="74">
        <f>SUMIF('Cash Outflows'!E:E,'AP and Accrual Journal'!D477,'Cash Outflows'!F:F)</f>
        <v>0</v>
      </c>
      <c r="I467" s="73">
        <f t="shared" si="22"/>
        <v>0</v>
      </c>
      <c r="J467" s="13">
        <f t="shared" si="23"/>
        <v>0</v>
      </c>
      <c r="K467" t="b">
        <f ca="1">IF(TODAY()-E467&gt;'Data Inputs'!$B$47,TRUE,FALSE)</f>
        <v>1</v>
      </c>
    </row>
    <row r="468" spans="1:11" x14ac:dyDescent="0.25">
      <c r="A468" s="109">
        <f t="shared" si="21"/>
        <v>6</v>
      </c>
      <c r="B468" s="129"/>
      <c r="C468" s="129"/>
      <c r="D468" s="129"/>
      <c r="E468" s="56"/>
      <c r="F468" s="72"/>
      <c r="G468" s="124" t="str">
        <f>IFERROR(INDEX(Vendors!$A$2:$B$500,MATCH(C468,Vendors!$A$2:$A$500,0),2),"")</f>
        <v/>
      </c>
      <c r="H468" s="74">
        <f>SUMIF('Cash Outflows'!E:E,'AP and Accrual Journal'!D478,'Cash Outflows'!F:F)</f>
        <v>0</v>
      </c>
      <c r="I468" s="73">
        <f t="shared" si="22"/>
        <v>0</v>
      </c>
      <c r="J468" s="13">
        <f t="shared" si="23"/>
        <v>0</v>
      </c>
      <c r="K468" t="b">
        <f ca="1">IF(TODAY()-E468&gt;'Data Inputs'!$B$47,TRUE,FALSE)</f>
        <v>1</v>
      </c>
    </row>
    <row r="469" spans="1:11" x14ac:dyDescent="0.25">
      <c r="A469" s="109">
        <f t="shared" si="21"/>
        <v>6</v>
      </c>
      <c r="B469" s="129"/>
      <c r="C469" s="129"/>
      <c r="D469" s="129"/>
      <c r="E469" s="56"/>
      <c r="F469" s="72"/>
      <c r="G469" s="124" t="str">
        <f>IFERROR(INDEX(Vendors!$A$2:$B$500,MATCH(C469,Vendors!$A$2:$A$500,0),2),"")</f>
        <v/>
      </c>
      <c r="H469" s="74">
        <f>SUMIF('Cash Outflows'!E:E,'AP and Accrual Journal'!D479,'Cash Outflows'!F:F)</f>
        <v>0</v>
      </c>
      <c r="I469" s="73">
        <f t="shared" si="22"/>
        <v>0</v>
      </c>
      <c r="J469" s="13">
        <f t="shared" si="23"/>
        <v>0</v>
      </c>
      <c r="K469" t="b">
        <f ca="1">IF(TODAY()-E469&gt;'Data Inputs'!$B$47,TRUE,FALSE)</f>
        <v>1</v>
      </c>
    </row>
    <row r="470" spans="1:11" x14ac:dyDescent="0.25">
      <c r="A470" s="109">
        <f t="shared" si="21"/>
        <v>6</v>
      </c>
      <c r="B470" s="129"/>
      <c r="C470" s="129"/>
      <c r="D470" s="129"/>
      <c r="E470" s="56"/>
      <c r="F470" s="72"/>
      <c r="G470" s="124" t="str">
        <f>IFERROR(INDEX(Vendors!$A$2:$B$500,MATCH(C470,Vendors!$A$2:$A$500,0),2),"")</f>
        <v/>
      </c>
      <c r="H470" s="74">
        <f>SUMIF('Cash Outflows'!E:E,'AP and Accrual Journal'!D480,'Cash Outflows'!F:F)</f>
        <v>0</v>
      </c>
      <c r="I470" s="73">
        <f t="shared" si="22"/>
        <v>0</v>
      </c>
      <c r="J470" s="13">
        <f t="shared" si="23"/>
        <v>0</v>
      </c>
      <c r="K470" t="b">
        <f ca="1">IF(TODAY()-E470&gt;'Data Inputs'!$B$47,TRUE,FALSE)</f>
        <v>1</v>
      </c>
    </row>
    <row r="471" spans="1:11" x14ac:dyDescent="0.25">
      <c r="A471" s="109">
        <f t="shared" si="21"/>
        <v>6</v>
      </c>
      <c r="B471" s="129"/>
      <c r="C471" s="129"/>
      <c r="D471" s="129"/>
      <c r="E471" s="56"/>
      <c r="F471" s="72"/>
      <c r="G471" s="124" t="str">
        <f>IFERROR(INDEX(Vendors!$A$2:$B$500,MATCH(C471,Vendors!$A$2:$A$500,0),2),"")</f>
        <v/>
      </c>
      <c r="H471" s="74">
        <f>SUMIF('Cash Outflows'!E:E,'AP and Accrual Journal'!D481,'Cash Outflows'!F:F)</f>
        <v>0</v>
      </c>
      <c r="I471" s="73">
        <f t="shared" si="22"/>
        <v>0</v>
      </c>
      <c r="J471" s="13">
        <f t="shared" si="23"/>
        <v>0</v>
      </c>
      <c r="K471" t="b">
        <f ca="1">IF(TODAY()-E471&gt;'Data Inputs'!$B$47,TRUE,FALSE)</f>
        <v>1</v>
      </c>
    </row>
    <row r="472" spans="1:11" x14ac:dyDescent="0.25">
      <c r="A472" s="109">
        <f t="shared" si="21"/>
        <v>6</v>
      </c>
      <c r="B472" s="129"/>
      <c r="C472" s="129"/>
      <c r="D472" s="129"/>
      <c r="E472" s="56"/>
      <c r="F472" s="72"/>
      <c r="G472" s="124" t="str">
        <f>IFERROR(INDEX(Vendors!$A$2:$B$500,MATCH(C472,Vendors!$A$2:$A$500,0),2),"")</f>
        <v/>
      </c>
      <c r="H472" s="74">
        <f>SUMIF('Cash Outflows'!E:E,'AP and Accrual Journal'!D482,'Cash Outflows'!F:F)</f>
        <v>0</v>
      </c>
      <c r="I472" s="73">
        <f t="shared" si="22"/>
        <v>0</v>
      </c>
      <c r="J472" s="13">
        <f t="shared" si="23"/>
        <v>0</v>
      </c>
      <c r="K472" t="b">
        <f ca="1">IF(TODAY()-E472&gt;'Data Inputs'!$B$47,TRUE,FALSE)</f>
        <v>1</v>
      </c>
    </row>
    <row r="473" spans="1:11" x14ac:dyDescent="0.25">
      <c r="A473" s="109">
        <f t="shared" si="21"/>
        <v>6</v>
      </c>
      <c r="B473" s="129"/>
      <c r="C473" s="129"/>
      <c r="D473" s="129"/>
      <c r="E473" s="56"/>
      <c r="F473" s="72"/>
      <c r="G473" s="124" t="str">
        <f>IFERROR(INDEX(Vendors!$A$2:$B$500,MATCH(C473,Vendors!$A$2:$A$500,0),2),"")</f>
        <v/>
      </c>
      <c r="H473" s="74">
        <f>SUMIF('Cash Outflows'!E:E,'AP and Accrual Journal'!D483,'Cash Outflows'!F:F)</f>
        <v>0</v>
      </c>
      <c r="I473" s="73">
        <f t="shared" si="22"/>
        <v>0</v>
      </c>
      <c r="J473" s="13">
        <f t="shared" si="23"/>
        <v>0</v>
      </c>
      <c r="K473" t="b">
        <f ca="1">IF(TODAY()-E473&gt;'Data Inputs'!$B$47,TRUE,FALSE)</f>
        <v>1</v>
      </c>
    </row>
    <row r="474" spans="1:11" x14ac:dyDescent="0.25">
      <c r="A474" s="109">
        <f t="shared" si="21"/>
        <v>6</v>
      </c>
      <c r="B474" s="129"/>
      <c r="C474" s="129"/>
      <c r="D474" s="129"/>
      <c r="E474" s="56"/>
      <c r="F474" s="72"/>
      <c r="G474" s="124" t="str">
        <f>IFERROR(INDEX(Vendors!$A$2:$B$500,MATCH(C474,Vendors!$A$2:$A$500,0),2),"")</f>
        <v/>
      </c>
      <c r="H474" s="74">
        <f>SUMIF('Cash Outflows'!E:E,'AP and Accrual Journal'!D484,'Cash Outflows'!F:F)</f>
        <v>0</v>
      </c>
      <c r="I474" s="73">
        <f t="shared" si="22"/>
        <v>0</v>
      </c>
      <c r="J474" s="13">
        <f t="shared" si="23"/>
        <v>0</v>
      </c>
      <c r="K474" t="b">
        <f ca="1">IF(TODAY()-E474&gt;'Data Inputs'!$B$47,TRUE,FALSE)</f>
        <v>1</v>
      </c>
    </row>
    <row r="475" spans="1:11" x14ac:dyDescent="0.25">
      <c r="A475" s="109">
        <f t="shared" si="21"/>
        <v>6</v>
      </c>
      <c r="B475" s="129"/>
      <c r="C475" s="129"/>
      <c r="D475" s="129"/>
      <c r="E475" s="56"/>
      <c r="F475" s="72"/>
      <c r="G475" s="124" t="str">
        <f>IFERROR(INDEX(Vendors!$A$2:$B$500,MATCH(C475,Vendors!$A$2:$A$500,0),2),"")</f>
        <v/>
      </c>
      <c r="H475" s="74">
        <f>SUMIF('Cash Outflows'!E:E,'AP and Accrual Journal'!D485,'Cash Outflows'!F:F)</f>
        <v>0</v>
      </c>
      <c r="I475" s="73">
        <f t="shared" si="22"/>
        <v>0</v>
      </c>
      <c r="J475" s="13">
        <f t="shared" si="23"/>
        <v>0</v>
      </c>
      <c r="K475" t="b">
        <f ca="1">IF(TODAY()-E475&gt;'Data Inputs'!$B$47,TRUE,FALSE)</f>
        <v>1</v>
      </c>
    </row>
    <row r="476" spans="1:11" x14ac:dyDescent="0.25">
      <c r="A476" s="109">
        <f t="shared" si="21"/>
        <v>6</v>
      </c>
      <c r="B476" s="129"/>
      <c r="C476" s="129"/>
      <c r="D476" s="129"/>
      <c r="E476" s="56"/>
      <c r="F476" s="72"/>
      <c r="G476" s="124" t="str">
        <f>IFERROR(INDEX(Vendors!$A$2:$B$500,MATCH(C476,Vendors!$A$2:$A$500,0),2),"")</f>
        <v/>
      </c>
      <c r="H476" s="74">
        <f>SUMIF('Cash Outflows'!E:E,'AP and Accrual Journal'!D486,'Cash Outflows'!F:F)</f>
        <v>0</v>
      </c>
      <c r="I476" s="73">
        <f t="shared" si="22"/>
        <v>0</v>
      </c>
      <c r="J476" s="13">
        <f t="shared" si="23"/>
        <v>0</v>
      </c>
      <c r="K476" t="b">
        <f ca="1">IF(TODAY()-E476&gt;'Data Inputs'!$B$47,TRUE,FALSE)</f>
        <v>1</v>
      </c>
    </row>
    <row r="477" spans="1:11" x14ac:dyDescent="0.25">
      <c r="A477" s="109">
        <f t="shared" si="21"/>
        <v>6</v>
      </c>
      <c r="B477" s="129"/>
      <c r="C477" s="129"/>
      <c r="D477" s="129"/>
      <c r="E477" s="56"/>
      <c r="F477" s="72"/>
      <c r="G477" s="124" t="str">
        <f>IFERROR(INDEX(Vendors!$A$2:$B$500,MATCH(C477,Vendors!$A$2:$A$500,0),2),"")</f>
        <v/>
      </c>
      <c r="H477" s="74">
        <f>SUMIF('Cash Outflows'!E:E,'AP and Accrual Journal'!D487,'Cash Outflows'!F:F)</f>
        <v>0</v>
      </c>
      <c r="I477" s="73">
        <f t="shared" si="22"/>
        <v>0</v>
      </c>
      <c r="J477" s="13">
        <f t="shared" si="23"/>
        <v>0</v>
      </c>
      <c r="K477" t="b">
        <f ca="1">IF(TODAY()-E477&gt;'Data Inputs'!$B$47,TRUE,FALSE)</f>
        <v>1</v>
      </c>
    </row>
    <row r="478" spans="1:11" x14ac:dyDescent="0.25">
      <c r="A478" s="109">
        <f t="shared" si="21"/>
        <v>6</v>
      </c>
      <c r="B478" s="129"/>
      <c r="C478" s="129"/>
      <c r="D478" s="129"/>
      <c r="E478" s="56"/>
      <c r="F478" s="72"/>
      <c r="G478" s="124" t="str">
        <f>IFERROR(INDEX(Vendors!$A$2:$B$500,MATCH(C478,Vendors!$A$2:$A$500,0),2),"")</f>
        <v/>
      </c>
      <c r="H478" s="74">
        <f>SUMIF('Cash Outflows'!E:E,'AP and Accrual Journal'!D488,'Cash Outflows'!F:F)</f>
        <v>0</v>
      </c>
      <c r="I478" s="73">
        <f t="shared" si="22"/>
        <v>0</v>
      </c>
      <c r="J478" s="13">
        <f t="shared" si="23"/>
        <v>0</v>
      </c>
      <c r="K478" t="b">
        <f ca="1">IF(TODAY()-E478&gt;'Data Inputs'!$B$47,TRUE,FALSE)</f>
        <v>1</v>
      </c>
    </row>
    <row r="479" spans="1:11" x14ac:dyDescent="0.25">
      <c r="A479" s="109">
        <f t="shared" si="21"/>
        <v>6</v>
      </c>
      <c r="B479" s="129"/>
      <c r="C479" s="129"/>
      <c r="D479" s="129"/>
      <c r="E479" s="56"/>
      <c r="F479" s="72"/>
      <c r="G479" s="124" t="str">
        <f>IFERROR(INDEX(Vendors!$A$2:$B$500,MATCH(C479,Vendors!$A$2:$A$500,0),2),"")</f>
        <v/>
      </c>
      <c r="H479" s="74">
        <f>SUMIF('Cash Outflows'!E:E,'AP and Accrual Journal'!D489,'Cash Outflows'!F:F)</f>
        <v>0</v>
      </c>
      <c r="I479" s="73">
        <f t="shared" si="22"/>
        <v>0</v>
      </c>
      <c r="J479" s="13">
        <f t="shared" si="23"/>
        <v>0</v>
      </c>
      <c r="K479" t="b">
        <f ca="1">IF(TODAY()-E479&gt;'Data Inputs'!$B$47,TRUE,FALSE)</f>
        <v>1</v>
      </c>
    </row>
    <row r="480" spans="1:11" x14ac:dyDescent="0.25">
      <c r="A480" s="109">
        <f t="shared" si="21"/>
        <v>6</v>
      </c>
      <c r="B480" s="129"/>
      <c r="C480" s="129"/>
      <c r="D480" s="129"/>
      <c r="E480" s="56"/>
      <c r="F480" s="72"/>
      <c r="G480" s="124" t="str">
        <f>IFERROR(INDEX(Vendors!$A$2:$B$500,MATCH(C480,Vendors!$A$2:$A$500,0),2),"")</f>
        <v/>
      </c>
      <c r="H480" s="74">
        <f>SUMIF('Cash Outflows'!E:E,'AP and Accrual Journal'!D490,'Cash Outflows'!F:F)</f>
        <v>0</v>
      </c>
      <c r="I480" s="73">
        <f t="shared" si="22"/>
        <v>0</v>
      </c>
      <c r="J480" s="13">
        <f t="shared" si="23"/>
        <v>0</v>
      </c>
      <c r="K480" t="b">
        <f ca="1">IF(TODAY()-E480&gt;'Data Inputs'!$B$47,TRUE,FALSE)</f>
        <v>1</v>
      </c>
    </row>
    <row r="481" spans="1:11" x14ac:dyDescent="0.25">
      <c r="A481" s="109">
        <f t="shared" si="21"/>
        <v>6</v>
      </c>
      <c r="B481" s="129"/>
      <c r="C481" s="129"/>
      <c r="D481" s="129"/>
      <c r="E481" s="56"/>
      <c r="F481" s="72"/>
      <c r="G481" s="124" t="str">
        <f>IFERROR(INDEX(Vendors!$A$2:$B$500,MATCH(C481,Vendors!$A$2:$A$500,0),2),"")</f>
        <v/>
      </c>
      <c r="H481" s="74">
        <f>SUMIF('Cash Outflows'!E:E,'AP and Accrual Journal'!D491,'Cash Outflows'!F:F)</f>
        <v>0</v>
      </c>
      <c r="I481" s="73">
        <f t="shared" si="22"/>
        <v>0</v>
      </c>
      <c r="J481" s="13">
        <f t="shared" si="23"/>
        <v>0</v>
      </c>
      <c r="K481" t="b">
        <f ca="1">IF(TODAY()-E481&gt;'Data Inputs'!$B$47,TRUE,FALSE)</f>
        <v>1</v>
      </c>
    </row>
    <row r="482" spans="1:11" x14ac:dyDescent="0.25">
      <c r="A482" s="109">
        <f t="shared" si="21"/>
        <v>6</v>
      </c>
      <c r="B482" s="129"/>
      <c r="C482" s="129"/>
      <c r="D482" s="129"/>
      <c r="E482" s="56"/>
      <c r="F482" s="72"/>
      <c r="G482" s="124" t="str">
        <f>IFERROR(INDEX(Vendors!$A$2:$B$500,MATCH(C482,Vendors!$A$2:$A$500,0),2),"")</f>
        <v/>
      </c>
      <c r="H482" s="74">
        <f>SUMIF('Cash Outflows'!E:E,'AP and Accrual Journal'!D492,'Cash Outflows'!F:F)</f>
        <v>0</v>
      </c>
      <c r="I482" s="73">
        <f t="shared" si="22"/>
        <v>0</v>
      </c>
      <c r="J482" s="13">
        <f t="shared" si="23"/>
        <v>0</v>
      </c>
      <c r="K482" t="b">
        <f ca="1">IF(TODAY()-E482&gt;'Data Inputs'!$B$47,TRUE,FALSE)</f>
        <v>1</v>
      </c>
    </row>
    <row r="483" spans="1:11" x14ac:dyDescent="0.25">
      <c r="A483" s="109">
        <f t="shared" si="21"/>
        <v>6</v>
      </c>
      <c r="B483" s="129"/>
      <c r="C483" s="129"/>
      <c r="D483" s="129"/>
      <c r="E483" s="56"/>
      <c r="F483" s="72"/>
      <c r="G483" s="124" t="str">
        <f>IFERROR(INDEX(Vendors!$A$2:$B$500,MATCH(C483,Vendors!$A$2:$A$500,0),2),"")</f>
        <v/>
      </c>
      <c r="H483" s="74">
        <f>SUMIF('Cash Outflows'!E:E,'AP and Accrual Journal'!D493,'Cash Outflows'!F:F)</f>
        <v>0</v>
      </c>
      <c r="I483" s="73">
        <f t="shared" si="22"/>
        <v>0</v>
      </c>
      <c r="J483" s="13">
        <f t="shared" si="23"/>
        <v>0</v>
      </c>
      <c r="K483" t="b">
        <f ca="1">IF(TODAY()-E483&gt;'Data Inputs'!$B$47,TRUE,FALSE)</f>
        <v>1</v>
      </c>
    </row>
    <row r="484" spans="1:11" x14ac:dyDescent="0.25">
      <c r="A484" s="109">
        <f t="shared" si="21"/>
        <v>6</v>
      </c>
      <c r="B484" s="129"/>
      <c r="C484" s="129"/>
      <c r="D484" s="129"/>
      <c r="E484" s="56"/>
      <c r="F484" s="72"/>
      <c r="G484" s="124" t="str">
        <f>IFERROR(INDEX(Vendors!$A$2:$B$500,MATCH(C484,Vendors!$A$2:$A$500,0),2),"")</f>
        <v/>
      </c>
      <c r="H484" s="74">
        <f>SUMIF('Cash Outflows'!E:E,'AP and Accrual Journal'!D494,'Cash Outflows'!F:F)</f>
        <v>0</v>
      </c>
      <c r="I484" s="73">
        <f t="shared" si="22"/>
        <v>0</v>
      </c>
      <c r="J484" s="13">
        <f t="shared" si="23"/>
        <v>0</v>
      </c>
      <c r="K484" t="b">
        <f ca="1">IF(TODAY()-E484&gt;'Data Inputs'!$B$47,TRUE,FALSE)</f>
        <v>1</v>
      </c>
    </row>
    <row r="485" spans="1:11" x14ac:dyDescent="0.25">
      <c r="A485" s="109">
        <f t="shared" si="21"/>
        <v>6</v>
      </c>
      <c r="B485" s="129"/>
      <c r="C485" s="129"/>
      <c r="D485" s="55"/>
      <c r="E485" s="56"/>
      <c r="F485" s="72"/>
      <c r="G485" s="124" t="str">
        <f>IFERROR(INDEX(Vendors!$A$2:$B$500,MATCH(C485,Vendors!$A$2:$A$500,0),2),"")</f>
        <v/>
      </c>
      <c r="H485" s="74">
        <f>SUMIF('Cash Outflows'!E:E,'AP and Accrual Journal'!D495,'Cash Outflows'!F:F)</f>
        <v>0</v>
      </c>
      <c r="I485" s="73">
        <f t="shared" si="22"/>
        <v>0</v>
      </c>
      <c r="J485" s="13">
        <f t="shared" si="23"/>
        <v>0</v>
      </c>
      <c r="K485" t="b">
        <f ca="1">IF(TODAY()-E485&gt;'Data Inputs'!$B$47,TRUE,FALSE)</f>
        <v>1</v>
      </c>
    </row>
    <row r="486" spans="1:11" x14ac:dyDescent="0.25">
      <c r="A486" s="109">
        <f t="shared" si="21"/>
        <v>6</v>
      </c>
      <c r="B486" s="129"/>
      <c r="C486" s="129"/>
      <c r="D486" s="55"/>
      <c r="E486" s="56"/>
      <c r="F486" s="72"/>
      <c r="G486" s="124" t="str">
        <f>IFERROR(INDEX(Vendors!$A$2:$B$500,MATCH(C486,Vendors!$A$2:$A$500,0),2),"")</f>
        <v/>
      </c>
      <c r="H486" s="74">
        <f>SUMIF('Cash Outflows'!E:E,'AP and Accrual Journal'!D496,'Cash Outflows'!F:F)</f>
        <v>0</v>
      </c>
      <c r="I486" s="73">
        <f t="shared" si="22"/>
        <v>0</v>
      </c>
      <c r="J486" s="13">
        <f t="shared" si="23"/>
        <v>0</v>
      </c>
      <c r="K486" t="b">
        <f ca="1">IF(TODAY()-E486&gt;'Data Inputs'!$B$47,TRUE,FALSE)</f>
        <v>1</v>
      </c>
    </row>
    <row r="487" spans="1:11" x14ac:dyDescent="0.25">
      <c r="A487" s="109">
        <f t="shared" si="21"/>
        <v>6</v>
      </c>
      <c r="B487" s="129"/>
      <c r="C487" s="129"/>
      <c r="D487" s="55"/>
      <c r="E487" s="56"/>
      <c r="F487" s="72"/>
      <c r="G487" s="124" t="str">
        <f>IFERROR(INDEX(Vendors!$A$2:$B$500,MATCH(C487,Vendors!$A$2:$A$500,0),2),"")</f>
        <v/>
      </c>
      <c r="H487" s="74">
        <f>SUMIF('Cash Outflows'!E:E,'AP and Accrual Journal'!D497,'Cash Outflows'!F:F)</f>
        <v>0</v>
      </c>
      <c r="I487" s="73">
        <f t="shared" si="22"/>
        <v>0</v>
      </c>
      <c r="J487" s="13">
        <f t="shared" si="23"/>
        <v>0</v>
      </c>
      <c r="K487" t="b">
        <f ca="1">IF(TODAY()-E487&gt;'Data Inputs'!$B$47,TRUE,FALSE)</f>
        <v>1</v>
      </c>
    </row>
    <row r="488" spans="1:11" x14ac:dyDescent="0.25">
      <c r="A488" s="109">
        <f t="shared" si="21"/>
        <v>6</v>
      </c>
      <c r="B488" s="129"/>
      <c r="C488" s="129"/>
      <c r="D488" s="55"/>
      <c r="E488" s="56"/>
      <c r="F488" s="72"/>
      <c r="G488" s="124" t="str">
        <f>IFERROR(INDEX(Vendors!$A$2:$B$500,MATCH(C488,Vendors!$A$2:$A$500,0),2),"")</f>
        <v/>
      </c>
      <c r="H488" s="74">
        <f>SUMIF('Cash Outflows'!E:E,'AP and Accrual Journal'!D498,'Cash Outflows'!F:F)</f>
        <v>0</v>
      </c>
      <c r="I488" s="73">
        <f t="shared" si="22"/>
        <v>0</v>
      </c>
      <c r="J488" s="13">
        <f t="shared" si="23"/>
        <v>0</v>
      </c>
      <c r="K488" t="b">
        <f ca="1">IF(TODAY()-E488&gt;'Data Inputs'!$B$47,TRUE,FALSE)</f>
        <v>1</v>
      </c>
    </row>
    <row r="489" spans="1:11" x14ac:dyDescent="0.25">
      <c r="A489" s="109">
        <f t="shared" si="21"/>
        <v>6</v>
      </c>
      <c r="B489" s="129"/>
      <c r="C489" s="129"/>
      <c r="D489" s="55"/>
      <c r="E489" s="56"/>
      <c r="F489" s="72"/>
      <c r="G489" s="124" t="str">
        <f>IFERROR(INDEX(Vendors!$A$2:$B$500,MATCH(C489,Vendors!$A$2:$A$500,0),2),"")</f>
        <v/>
      </c>
      <c r="H489" s="74">
        <f>SUMIF('Cash Outflows'!E:E,'AP and Accrual Journal'!D499,'Cash Outflows'!F:F)</f>
        <v>0</v>
      </c>
      <c r="I489" s="73">
        <f t="shared" si="22"/>
        <v>0</v>
      </c>
      <c r="J489" s="13">
        <f t="shared" si="23"/>
        <v>0</v>
      </c>
      <c r="K489" t="b">
        <f ca="1">IF(TODAY()-E489&gt;'Data Inputs'!$B$47,TRUE,FALSE)</f>
        <v>1</v>
      </c>
    </row>
    <row r="490" spans="1:11" x14ac:dyDescent="0.25">
      <c r="A490" s="109">
        <f t="shared" si="21"/>
        <v>6</v>
      </c>
      <c r="B490" s="129"/>
      <c r="C490" s="129"/>
      <c r="D490" s="55"/>
      <c r="E490" s="56"/>
      <c r="F490" s="72"/>
      <c r="G490" s="124" t="str">
        <f>IFERROR(INDEX(Vendors!$A$2:$B$500,MATCH(C490,Vendors!$A$2:$A$500,0),2),"")</f>
        <v/>
      </c>
      <c r="H490" s="74">
        <f>SUMIF('Cash Outflows'!E:E,'AP and Accrual Journal'!D500,'Cash Outflows'!F:F)</f>
        <v>0</v>
      </c>
      <c r="I490" s="73">
        <f t="shared" si="22"/>
        <v>0</v>
      </c>
      <c r="J490" s="13">
        <f t="shared" si="23"/>
        <v>0</v>
      </c>
      <c r="K490" t="b">
        <f ca="1">IF(TODAY()-E490&gt;'Data Inputs'!$B$47,TRUE,FALSE)</f>
        <v>1</v>
      </c>
    </row>
    <row r="491" spans="1:11" x14ac:dyDescent="0.25">
      <c r="A491" s="109">
        <f t="shared" si="21"/>
        <v>6</v>
      </c>
      <c r="B491" s="129"/>
      <c r="C491" s="129"/>
      <c r="D491" s="55"/>
      <c r="E491" s="56"/>
      <c r="F491" s="72"/>
      <c r="G491" s="124" t="str">
        <f>IFERROR(INDEX(Vendors!$A$2:$B$500,MATCH(C491,Vendors!$A$2:$A$500,0),2),"")</f>
        <v/>
      </c>
      <c r="H491" s="74">
        <f>SUMIF('Cash Outflows'!E:E,'AP and Accrual Journal'!D501,'Cash Outflows'!F:F)</f>
        <v>0</v>
      </c>
      <c r="I491" s="73">
        <f t="shared" si="22"/>
        <v>0</v>
      </c>
      <c r="J491" s="13">
        <f t="shared" si="23"/>
        <v>0</v>
      </c>
      <c r="K491" t="b">
        <f ca="1">IF(TODAY()-E491&gt;'Data Inputs'!$B$47,TRUE,FALSE)</f>
        <v>1</v>
      </c>
    </row>
    <row r="492" spans="1:11" x14ac:dyDescent="0.25">
      <c r="A492" s="109">
        <f t="shared" si="21"/>
        <v>6</v>
      </c>
      <c r="B492" s="129"/>
      <c r="C492" s="129"/>
      <c r="D492" s="55"/>
      <c r="E492" s="56"/>
      <c r="F492" s="72"/>
      <c r="G492" s="124" t="str">
        <f>IFERROR(INDEX(Vendors!$A$2:$B$500,MATCH(C492,Vendors!$A$2:$A$500,0),2),"")</f>
        <v/>
      </c>
      <c r="H492" s="74">
        <f>SUMIF('Cash Outflows'!E:E,'AP and Accrual Journal'!D502,'Cash Outflows'!F:F)</f>
        <v>0</v>
      </c>
      <c r="I492" s="73">
        <f t="shared" si="22"/>
        <v>0</v>
      </c>
      <c r="J492" s="13">
        <f t="shared" si="23"/>
        <v>0</v>
      </c>
      <c r="K492" t="b">
        <f ca="1">IF(TODAY()-E492&gt;'Data Inputs'!$B$47,TRUE,FALSE)</f>
        <v>1</v>
      </c>
    </row>
    <row r="493" spans="1:11" x14ac:dyDescent="0.25">
      <c r="A493" s="109">
        <f t="shared" si="21"/>
        <v>6</v>
      </c>
      <c r="B493" s="129"/>
      <c r="C493" s="129"/>
      <c r="D493" s="55"/>
      <c r="E493" s="56"/>
      <c r="F493" s="72"/>
      <c r="G493" s="124" t="str">
        <f>IFERROR(INDEX(Vendors!$A$2:$B$500,MATCH(C493,Vendors!$A$2:$A$500,0),2),"")</f>
        <v/>
      </c>
      <c r="H493" s="74">
        <f>SUMIF('Cash Outflows'!E:E,'AP and Accrual Journal'!D503,'Cash Outflows'!F:F)</f>
        <v>0</v>
      </c>
      <c r="I493" s="73">
        <f t="shared" si="22"/>
        <v>0</v>
      </c>
      <c r="J493" s="13">
        <f t="shared" si="23"/>
        <v>0</v>
      </c>
      <c r="K493" t="b">
        <f ca="1">IF(TODAY()-E493&gt;'Data Inputs'!$B$47,TRUE,FALSE)</f>
        <v>1</v>
      </c>
    </row>
    <row r="494" spans="1:11" x14ac:dyDescent="0.25">
      <c r="A494" s="109">
        <f t="shared" si="21"/>
        <v>6</v>
      </c>
      <c r="B494" s="129"/>
      <c r="C494" s="129"/>
      <c r="D494" s="55"/>
      <c r="E494" s="56"/>
      <c r="F494" s="72"/>
      <c r="G494" s="124" t="str">
        <f>IFERROR(INDEX(Vendors!$A$2:$B$500,MATCH(C494,Vendors!$A$2:$A$500,0),2),"")</f>
        <v/>
      </c>
      <c r="H494" s="74">
        <f>SUMIF('Cash Outflows'!E:E,'AP and Accrual Journal'!D504,'Cash Outflows'!F:F)</f>
        <v>0</v>
      </c>
      <c r="I494" s="73">
        <f t="shared" si="22"/>
        <v>0</v>
      </c>
      <c r="J494" s="13">
        <f t="shared" si="23"/>
        <v>0</v>
      </c>
      <c r="K494" t="b">
        <f ca="1">IF(TODAY()-E494&gt;'Data Inputs'!$B$47,TRUE,FALSE)</f>
        <v>1</v>
      </c>
    </row>
    <row r="495" spans="1:11" x14ac:dyDescent="0.25">
      <c r="A495" s="109">
        <f t="shared" si="21"/>
        <v>6</v>
      </c>
      <c r="B495" s="129"/>
      <c r="C495" s="129"/>
      <c r="D495" s="55"/>
      <c r="E495" s="56"/>
      <c r="F495" s="72"/>
      <c r="G495" s="124" t="str">
        <f>IFERROR(INDEX(Vendors!$A$2:$B$500,MATCH(C495,Vendors!$A$2:$A$500,0),2),"")</f>
        <v/>
      </c>
      <c r="H495" s="74">
        <f>SUMIF('Cash Outflows'!E:E,'AP and Accrual Journal'!D505,'Cash Outflows'!F:F)</f>
        <v>0</v>
      </c>
      <c r="I495" s="73">
        <f t="shared" si="22"/>
        <v>0</v>
      </c>
      <c r="J495" s="13">
        <f t="shared" si="23"/>
        <v>0</v>
      </c>
      <c r="K495" t="b">
        <f ca="1">IF(TODAY()-E495&gt;'Data Inputs'!$B$47,TRUE,FALSE)</f>
        <v>1</v>
      </c>
    </row>
    <row r="496" spans="1:11" x14ac:dyDescent="0.25">
      <c r="A496" s="109">
        <f t="shared" si="21"/>
        <v>6</v>
      </c>
      <c r="B496" s="129"/>
      <c r="C496" s="129"/>
      <c r="D496" s="55"/>
      <c r="E496" s="56"/>
      <c r="F496" s="72"/>
      <c r="G496" s="124" t="str">
        <f>IFERROR(INDEX(Vendors!$A$2:$B$500,MATCH(C496,Vendors!$A$2:$A$500,0),2),"")</f>
        <v/>
      </c>
      <c r="H496" s="74">
        <f>SUMIF('Cash Outflows'!E:E,'AP and Accrual Journal'!D506,'Cash Outflows'!F:F)</f>
        <v>0</v>
      </c>
      <c r="I496" s="73">
        <f t="shared" si="22"/>
        <v>0</v>
      </c>
      <c r="J496" s="13">
        <f t="shared" si="23"/>
        <v>0</v>
      </c>
      <c r="K496" t="b">
        <f ca="1">IF(TODAY()-E496&gt;'Data Inputs'!$B$47,TRUE,FALSE)</f>
        <v>1</v>
      </c>
    </row>
    <row r="497" spans="1:11" x14ac:dyDescent="0.25">
      <c r="A497" s="109">
        <f t="shared" si="21"/>
        <v>6</v>
      </c>
      <c r="B497" s="129"/>
      <c r="C497" s="129"/>
      <c r="D497" s="55"/>
      <c r="E497" s="56"/>
      <c r="F497" s="72"/>
      <c r="G497" s="124" t="str">
        <f>IFERROR(INDEX(Vendors!$A$2:$B$500,MATCH(C497,Vendors!$A$2:$A$500,0),2),"")</f>
        <v/>
      </c>
      <c r="H497" s="74">
        <f>SUMIF('Cash Outflows'!E:E,'AP and Accrual Journal'!D507,'Cash Outflows'!F:F)</f>
        <v>0</v>
      </c>
      <c r="I497" s="73">
        <f t="shared" si="22"/>
        <v>0</v>
      </c>
      <c r="J497" s="13">
        <f t="shared" si="23"/>
        <v>0</v>
      </c>
      <c r="K497" t="b">
        <f ca="1">IF(TODAY()-E497&gt;'Data Inputs'!$B$47,TRUE,FALSE)</f>
        <v>1</v>
      </c>
    </row>
    <row r="498" spans="1:11" x14ac:dyDescent="0.25">
      <c r="A498" s="109">
        <f t="shared" si="21"/>
        <v>6</v>
      </c>
      <c r="B498" s="129"/>
      <c r="C498" s="129"/>
      <c r="D498" s="55"/>
      <c r="E498" s="56"/>
      <c r="F498" s="72"/>
      <c r="G498" s="124" t="str">
        <f>IFERROR(INDEX(Vendors!$A$2:$B$500,MATCH(C498,Vendors!$A$2:$A$500,0),2),"")</f>
        <v/>
      </c>
      <c r="H498" s="74">
        <f>SUMIF('Cash Outflows'!E:E,'AP and Accrual Journal'!D508,'Cash Outflows'!F:F)</f>
        <v>0</v>
      </c>
      <c r="I498" s="73">
        <f t="shared" si="22"/>
        <v>0</v>
      </c>
      <c r="J498" s="13">
        <f t="shared" si="23"/>
        <v>0</v>
      </c>
      <c r="K498" t="b">
        <f ca="1">IF(TODAY()-E498&gt;'Data Inputs'!$B$47,TRUE,FALSE)</f>
        <v>1</v>
      </c>
    </row>
    <row r="499" spans="1:11" x14ac:dyDescent="0.25">
      <c r="A499" s="109">
        <f t="shared" si="21"/>
        <v>6</v>
      </c>
      <c r="B499" s="129"/>
      <c r="C499" s="129"/>
      <c r="D499" s="55"/>
      <c r="E499" s="56"/>
      <c r="F499" s="72"/>
      <c r="G499" s="124" t="str">
        <f>IFERROR(INDEX(Vendors!$A$2:$B$500,MATCH(C499,Vendors!$A$2:$A$500,0),2),"")</f>
        <v/>
      </c>
      <c r="H499" s="74">
        <f>SUMIF('Cash Outflows'!E:E,'AP and Accrual Journal'!D509,'Cash Outflows'!F:F)</f>
        <v>0</v>
      </c>
      <c r="I499" s="73">
        <f t="shared" si="22"/>
        <v>0</v>
      </c>
      <c r="J499" s="13">
        <f t="shared" si="23"/>
        <v>0</v>
      </c>
      <c r="K499" t="b">
        <f ca="1">IF(TODAY()-E499&gt;'Data Inputs'!$B$47,TRUE,FALSE)</f>
        <v>1</v>
      </c>
    </row>
    <row r="500" spans="1:11" x14ac:dyDescent="0.25">
      <c r="A500" s="109">
        <f t="shared" si="21"/>
        <v>6</v>
      </c>
      <c r="B500" s="129"/>
      <c r="C500" s="129"/>
      <c r="D500" s="55"/>
      <c r="E500" s="56"/>
      <c r="F500" s="72"/>
      <c r="G500" s="124" t="str">
        <f>IFERROR(INDEX(Vendors!$A$2:$B$500,MATCH(C500,Vendors!$A$2:$A$500,0),2),"")</f>
        <v/>
      </c>
      <c r="H500" s="74">
        <f>SUMIF('Cash Outflows'!E:E,'AP and Accrual Journal'!D510,'Cash Outflows'!F:F)</f>
        <v>0</v>
      </c>
      <c r="I500" s="73">
        <f t="shared" si="22"/>
        <v>0</v>
      </c>
      <c r="J500" s="13">
        <f t="shared" si="23"/>
        <v>0</v>
      </c>
      <c r="K500" t="b">
        <f ca="1">IF(TODAY()-E500&gt;'Data Inputs'!$B$47,TRUE,FALSE)</f>
        <v>1</v>
      </c>
    </row>
    <row r="501" spans="1:11" x14ac:dyDescent="0.25">
      <c r="A501" s="109">
        <f t="shared" si="21"/>
        <v>6</v>
      </c>
      <c r="B501" s="129"/>
      <c r="C501" s="129"/>
      <c r="D501" s="55"/>
      <c r="E501" s="56"/>
      <c r="F501" s="72"/>
      <c r="G501" s="124" t="str">
        <f>IFERROR(INDEX(Vendors!$A$2:$B$500,MATCH(C501,Vendors!$A$2:$A$500,0),2),"")</f>
        <v/>
      </c>
      <c r="H501" s="74">
        <f>SUMIF('Cash Outflows'!E:E,'AP and Accrual Journal'!D511,'Cash Outflows'!F:F)</f>
        <v>0</v>
      </c>
      <c r="I501" s="73">
        <f t="shared" si="22"/>
        <v>0</v>
      </c>
      <c r="J501" s="13">
        <f t="shared" si="23"/>
        <v>0</v>
      </c>
      <c r="K501" t="b">
        <f ca="1">IF(TODAY()-E501&gt;'Data Inputs'!$B$47,TRUE,FALSE)</f>
        <v>1</v>
      </c>
    </row>
    <row r="502" spans="1:11" x14ac:dyDescent="0.25">
      <c r="A502" s="109">
        <f t="shared" si="21"/>
        <v>6</v>
      </c>
      <c r="B502" s="129"/>
      <c r="C502" s="129"/>
      <c r="D502" s="55"/>
      <c r="E502" s="56"/>
      <c r="F502" s="72"/>
      <c r="G502" s="124" t="str">
        <f>IFERROR(INDEX(Vendors!$A$2:$B$500,MATCH(C502,Vendors!$A$2:$A$500,0),2),"")</f>
        <v/>
      </c>
      <c r="H502" s="74">
        <f>SUMIF('Cash Outflows'!E:E,'AP and Accrual Journal'!D512,'Cash Outflows'!F:F)</f>
        <v>0</v>
      </c>
      <c r="I502" s="73">
        <f t="shared" si="22"/>
        <v>0</v>
      </c>
      <c r="J502" s="13">
        <f t="shared" si="23"/>
        <v>0</v>
      </c>
      <c r="K502" t="b">
        <f ca="1">IF(TODAY()-E502&gt;'Data Inputs'!$B$47,TRUE,FALSE)</f>
        <v>1</v>
      </c>
    </row>
    <row r="503" spans="1:11" x14ac:dyDescent="0.25">
      <c r="A503" s="109">
        <f t="shared" si="21"/>
        <v>6</v>
      </c>
      <c r="B503" s="129"/>
      <c r="C503" s="129"/>
      <c r="D503" s="55"/>
      <c r="E503" s="56"/>
      <c r="F503" s="72"/>
      <c r="G503" s="124" t="str">
        <f>IFERROR(INDEX(Vendors!$A$2:$B$500,MATCH(C503,Vendors!$A$2:$A$500,0),2),"")</f>
        <v/>
      </c>
      <c r="H503" s="74">
        <f>SUMIF('Cash Outflows'!E:E,'AP and Accrual Journal'!D513,'Cash Outflows'!F:F)</f>
        <v>0</v>
      </c>
      <c r="I503" s="73">
        <f t="shared" si="22"/>
        <v>0</v>
      </c>
      <c r="J503" s="13">
        <f t="shared" si="23"/>
        <v>0</v>
      </c>
      <c r="K503" t="b">
        <f ca="1">IF(TODAY()-E503&gt;'Data Inputs'!$B$47,TRUE,FALSE)</f>
        <v>1</v>
      </c>
    </row>
    <row r="504" spans="1:11" x14ac:dyDescent="0.25">
      <c r="A504" s="109">
        <f t="shared" si="21"/>
        <v>6</v>
      </c>
      <c r="B504" s="129"/>
      <c r="C504" s="129"/>
      <c r="D504" s="55"/>
      <c r="E504" s="56"/>
      <c r="F504" s="72"/>
      <c r="G504" s="124" t="str">
        <f>IFERROR(INDEX(Vendors!$A$2:$B$500,MATCH(C504,Vendors!$A$2:$A$500,0),2),"")</f>
        <v/>
      </c>
      <c r="H504" s="74">
        <f>SUMIF('Cash Outflows'!E:E,'AP and Accrual Journal'!D514,'Cash Outflows'!F:F)</f>
        <v>0</v>
      </c>
      <c r="I504" s="73">
        <f t="shared" si="22"/>
        <v>0</v>
      </c>
      <c r="J504" s="13">
        <f t="shared" si="23"/>
        <v>0</v>
      </c>
      <c r="K504" t="b">
        <f ca="1">IF(TODAY()-E504&gt;'Data Inputs'!$B$47,TRUE,FALSE)</f>
        <v>1</v>
      </c>
    </row>
    <row r="505" spans="1:11" x14ac:dyDescent="0.25">
      <c r="A505" s="109">
        <f t="shared" si="21"/>
        <v>6</v>
      </c>
      <c r="B505" s="129"/>
      <c r="C505" s="129"/>
      <c r="D505" s="55"/>
      <c r="E505" s="56"/>
      <c r="F505" s="72"/>
      <c r="G505" s="124" t="str">
        <f>IFERROR(INDEX(Vendors!$A$2:$B$500,MATCH(C505,Vendors!$A$2:$A$500,0),2),"")</f>
        <v/>
      </c>
      <c r="H505" s="74">
        <f>SUMIF('Cash Outflows'!E:E,'AP and Accrual Journal'!D515,'Cash Outflows'!F:F)</f>
        <v>0</v>
      </c>
      <c r="I505" s="73">
        <f t="shared" si="22"/>
        <v>0</v>
      </c>
      <c r="J505" s="13">
        <f t="shared" si="23"/>
        <v>0</v>
      </c>
      <c r="K505" t="b">
        <f ca="1">IF(TODAY()-E505&gt;'Data Inputs'!$B$47,TRUE,FALSE)</f>
        <v>1</v>
      </c>
    </row>
    <row r="506" spans="1:11" x14ac:dyDescent="0.25">
      <c r="A506" s="109">
        <f t="shared" si="21"/>
        <v>6</v>
      </c>
      <c r="B506" s="129"/>
      <c r="C506" s="129"/>
      <c r="D506" s="55"/>
      <c r="E506" s="56"/>
      <c r="F506" s="72"/>
      <c r="G506" s="124" t="str">
        <f>IFERROR(INDEX(Vendors!$A$2:$B$500,MATCH(C506,Vendors!$A$2:$A$500,0),2),"")</f>
        <v/>
      </c>
      <c r="H506" s="74">
        <f>SUMIF('Cash Outflows'!E:E,'AP and Accrual Journal'!D516,'Cash Outflows'!F:F)</f>
        <v>0</v>
      </c>
      <c r="I506" s="73">
        <f t="shared" si="22"/>
        <v>0</v>
      </c>
      <c r="J506" s="13">
        <f t="shared" si="23"/>
        <v>0</v>
      </c>
      <c r="K506" t="b">
        <f ca="1">IF(TODAY()-E506&gt;'Data Inputs'!$B$47,TRUE,FALSE)</f>
        <v>1</v>
      </c>
    </row>
    <row r="507" spans="1:11" x14ac:dyDescent="0.25">
      <c r="A507" s="109">
        <f t="shared" si="21"/>
        <v>6</v>
      </c>
      <c r="B507" s="129"/>
      <c r="C507" s="129"/>
      <c r="D507" s="55"/>
      <c r="E507" s="56"/>
      <c r="F507" s="72"/>
      <c r="G507" s="124" t="str">
        <f>IFERROR(INDEX(Vendors!$A$2:$B$500,MATCH(C507,Vendors!$A$2:$A$500,0),2),"")</f>
        <v/>
      </c>
      <c r="H507" s="74">
        <f>SUMIF('Cash Outflows'!E:E,'AP and Accrual Journal'!D517,'Cash Outflows'!F:F)</f>
        <v>0</v>
      </c>
      <c r="I507" s="73">
        <f t="shared" si="22"/>
        <v>0</v>
      </c>
      <c r="J507" s="13">
        <f t="shared" si="23"/>
        <v>0</v>
      </c>
      <c r="K507" t="b">
        <f ca="1">IF(TODAY()-E507&gt;'Data Inputs'!$B$47,TRUE,FALSE)</f>
        <v>1</v>
      </c>
    </row>
    <row r="508" spans="1:11" x14ac:dyDescent="0.25">
      <c r="A508" s="109">
        <f t="shared" si="21"/>
        <v>6</v>
      </c>
      <c r="B508" s="129"/>
      <c r="C508" s="129"/>
      <c r="D508" s="55"/>
      <c r="E508" s="56"/>
      <c r="F508" s="72"/>
      <c r="G508" s="124" t="str">
        <f>IFERROR(INDEX(Vendors!$A$2:$B$500,MATCH(C508,Vendors!$A$2:$A$500,0),2),"")</f>
        <v/>
      </c>
      <c r="H508" s="74">
        <f>SUMIF('Cash Outflows'!E:E,'AP and Accrual Journal'!D518,'Cash Outflows'!F:F)</f>
        <v>0</v>
      </c>
      <c r="I508" s="73">
        <f t="shared" si="22"/>
        <v>0</v>
      </c>
      <c r="J508" s="13">
        <f t="shared" si="23"/>
        <v>0</v>
      </c>
      <c r="K508" t="b">
        <f ca="1">IF(TODAY()-E508&gt;'Data Inputs'!$B$47,TRUE,FALSE)</f>
        <v>1</v>
      </c>
    </row>
    <row r="509" spans="1:11" x14ac:dyDescent="0.25">
      <c r="A509" s="109">
        <f t="shared" si="21"/>
        <v>6</v>
      </c>
      <c r="B509" s="129"/>
      <c r="C509" s="129"/>
      <c r="D509" s="55"/>
      <c r="E509" s="56"/>
      <c r="F509" s="72"/>
      <c r="G509" s="124" t="str">
        <f>IFERROR(INDEX(Vendors!$A$2:$B$500,MATCH(C509,Vendors!$A$2:$A$500,0),2),"")</f>
        <v/>
      </c>
      <c r="H509" s="74">
        <f>SUMIF('Cash Outflows'!E:E,'AP and Accrual Journal'!D519,'Cash Outflows'!F:F)</f>
        <v>0</v>
      </c>
      <c r="I509" s="73">
        <f t="shared" si="22"/>
        <v>0</v>
      </c>
      <c r="J509" s="13">
        <f t="shared" si="23"/>
        <v>0</v>
      </c>
      <c r="K509" t="b">
        <f ca="1">IF(TODAY()-E509&gt;'Data Inputs'!$B$47,TRUE,FALSE)</f>
        <v>1</v>
      </c>
    </row>
    <row r="510" spans="1:11" x14ac:dyDescent="0.25">
      <c r="A510" s="109">
        <f t="shared" si="21"/>
        <v>6</v>
      </c>
      <c r="B510" s="129"/>
      <c r="C510" s="129"/>
      <c r="D510" s="55"/>
      <c r="E510" s="56"/>
      <c r="F510" s="72"/>
      <c r="G510" s="124" t="str">
        <f>IFERROR(INDEX(Vendors!$A$2:$B$500,MATCH(C510,Vendors!$A$2:$A$500,0),2),"")</f>
        <v/>
      </c>
      <c r="H510" s="74">
        <f>SUMIF('Cash Outflows'!E:E,'AP and Accrual Journal'!D520,'Cash Outflows'!F:F)</f>
        <v>0</v>
      </c>
      <c r="I510" s="73">
        <f t="shared" si="22"/>
        <v>0</v>
      </c>
      <c r="J510" s="13">
        <f t="shared" si="23"/>
        <v>0</v>
      </c>
      <c r="K510" t="b">
        <f ca="1">IF(TODAY()-E510&gt;'Data Inputs'!$B$47,TRUE,FALSE)</f>
        <v>1</v>
      </c>
    </row>
    <row r="511" spans="1:11" x14ac:dyDescent="0.25">
      <c r="A511" s="109">
        <f t="shared" si="21"/>
        <v>6</v>
      </c>
      <c r="B511" s="129"/>
      <c r="C511" s="129"/>
      <c r="D511" s="55"/>
      <c r="E511" s="56"/>
      <c r="F511" s="72"/>
      <c r="G511" s="124" t="str">
        <f>IFERROR(INDEX(Vendors!$A$2:$B$500,MATCH(C511,Vendors!$A$2:$A$500,0),2),"")</f>
        <v/>
      </c>
      <c r="H511" s="74">
        <f>SUMIF('Cash Outflows'!E:E,'AP and Accrual Journal'!D521,'Cash Outflows'!F:F)</f>
        <v>0</v>
      </c>
      <c r="I511" s="73">
        <f t="shared" si="22"/>
        <v>0</v>
      </c>
      <c r="J511" s="13">
        <f t="shared" si="23"/>
        <v>0</v>
      </c>
      <c r="K511" t="b">
        <f ca="1">IF(TODAY()-E511&gt;'Data Inputs'!$B$47,TRUE,FALSE)</f>
        <v>1</v>
      </c>
    </row>
    <row r="512" spans="1:11" x14ac:dyDescent="0.25">
      <c r="A512" s="109">
        <f t="shared" si="21"/>
        <v>6</v>
      </c>
      <c r="B512" s="129"/>
      <c r="C512" s="129"/>
      <c r="D512" s="55"/>
      <c r="E512" s="56"/>
      <c r="F512" s="72"/>
      <c r="G512" s="124" t="str">
        <f>IFERROR(INDEX(Vendors!$A$2:$B$500,MATCH(C512,Vendors!$A$2:$A$500,0),2),"")</f>
        <v/>
      </c>
      <c r="H512" s="74">
        <f>SUMIF('Cash Outflows'!E:E,'AP and Accrual Journal'!D522,'Cash Outflows'!F:F)</f>
        <v>0</v>
      </c>
      <c r="I512" s="73">
        <f t="shared" si="22"/>
        <v>0</v>
      </c>
      <c r="J512" s="13">
        <f t="shared" si="23"/>
        <v>0</v>
      </c>
      <c r="K512" t="b">
        <f ca="1">IF(TODAY()-E512&gt;'Data Inputs'!$B$47,TRUE,FALSE)</f>
        <v>1</v>
      </c>
    </row>
    <row r="513" spans="1:11" x14ac:dyDescent="0.25">
      <c r="A513" s="109">
        <f t="shared" si="21"/>
        <v>6</v>
      </c>
      <c r="B513" s="129"/>
      <c r="C513" s="129"/>
      <c r="D513" s="55"/>
      <c r="E513" s="56"/>
      <c r="F513" s="72"/>
      <c r="G513" s="124" t="str">
        <f>IFERROR(INDEX(Vendors!$A$2:$B$500,MATCH(C513,Vendors!$A$2:$A$500,0),2),"")</f>
        <v/>
      </c>
      <c r="H513" s="74">
        <f>SUMIF('Cash Outflows'!E:E,'AP and Accrual Journal'!D523,'Cash Outflows'!F:F)</f>
        <v>0</v>
      </c>
      <c r="I513" s="73">
        <f t="shared" si="22"/>
        <v>0</v>
      </c>
      <c r="J513" s="13">
        <f t="shared" si="23"/>
        <v>0</v>
      </c>
      <c r="K513" t="b">
        <f ca="1">IF(TODAY()-E513&gt;'Data Inputs'!$B$47,TRUE,FALSE)</f>
        <v>1</v>
      </c>
    </row>
    <row r="514" spans="1:11" x14ac:dyDescent="0.25">
      <c r="A514" s="109">
        <f t="shared" si="21"/>
        <v>6</v>
      </c>
      <c r="B514" s="129"/>
      <c r="C514" s="129"/>
      <c r="D514" s="55"/>
      <c r="E514" s="56"/>
      <c r="F514" s="72"/>
      <c r="G514" s="124" t="str">
        <f>IFERROR(INDEX(Vendors!$A$2:$B$500,MATCH(C514,Vendors!$A$2:$A$500,0),2),"")</f>
        <v/>
      </c>
      <c r="H514" s="74">
        <f>SUMIF('Cash Outflows'!E:E,'AP and Accrual Journal'!D524,'Cash Outflows'!F:F)</f>
        <v>0</v>
      </c>
      <c r="I514" s="73">
        <f t="shared" si="22"/>
        <v>0</v>
      </c>
      <c r="J514" s="13">
        <f t="shared" si="23"/>
        <v>0</v>
      </c>
      <c r="K514" t="b">
        <f ca="1">IF(TODAY()-E514&gt;'Data Inputs'!$B$47,TRUE,FALSE)</f>
        <v>1</v>
      </c>
    </row>
    <row r="515" spans="1:11" x14ac:dyDescent="0.25">
      <c r="A515" s="109">
        <f t="shared" ref="A515:A578" si="24">E515+(6-J515)</f>
        <v>6</v>
      </c>
      <c r="B515" s="129"/>
      <c r="C515" s="129"/>
      <c r="D515" s="55"/>
      <c r="E515" s="56"/>
      <c r="F515" s="72"/>
      <c r="G515" s="124" t="str">
        <f>IFERROR(INDEX(Vendors!$A$2:$B$500,MATCH(C515,Vendors!$A$2:$A$500,0),2),"")</f>
        <v/>
      </c>
      <c r="H515" s="74">
        <f>SUMIF('Cash Outflows'!E:E,'AP and Accrual Journal'!D525,'Cash Outflows'!F:F)</f>
        <v>0</v>
      </c>
      <c r="I515" s="73">
        <f t="shared" ref="I515:I578" si="25">F515-H515</f>
        <v>0</v>
      </c>
      <c r="J515" s="13">
        <f t="shared" ref="J515:J578" si="26">IF(WEEKDAY(E515)=7,0,WEEKDAY(E515))</f>
        <v>0</v>
      </c>
      <c r="K515" t="b">
        <f ca="1">IF(TODAY()-E515&gt;'Data Inputs'!$B$47,TRUE,FALSE)</f>
        <v>1</v>
      </c>
    </row>
    <row r="516" spans="1:11" x14ac:dyDescent="0.25">
      <c r="A516" s="109">
        <f t="shared" si="24"/>
        <v>6</v>
      </c>
      <c r="B516" s="129"/>
      <c r="C516" s="129"/>
      <c r="D516" s="55"/>
      <c r="E516" s="56"/>
      <c r="F516" s="72"/>
      <c r="G516" s="124" t="str">
        <f>IFERROR(INDEX(Vendors!$A$2:$B$500,MATCH(C516,Vendors!$A$2:$A$500,0),2),"")</f>
        <v/>
      </c>
      <c r="H516" s="74">
        <f>SUMIF('Cash Outflows'!E:E,'AP and Accrual Journal'!D526,'Cash Outflows'!F:F)</f>
        <v>0</v>
      </c>
      <c r="I516" s="73">
        <f t="shared" si="25"/>
        <v>0</v>
      </c>
      <c r="J516" s="13">
        <f t="shared" si="26"/>
        <v>0</v>
      </c>
      <c r="K516" t="b">
        <f ca="1">IF(TODAY()-E516&gt;'Data Inputs'!$B$47,TRUE,FALSE)</f>
        <v>1</v>
      </c>
    </row>
    <row r="517" spans="1:11" x14ac:dyDescent="0.25">
      <c r="A517" s="109">
        <f t="shared" si="24"/>
        <v>6</v>
      </c>
      <c r="B517" s="129"/>
      <c r="C517" s="129"/>
      <c r="D517" s="55"/>
      <c r="E517" s="56"/>
      <c r="F517" s="72"/>
      <c r="G517" s="124" t="str">
        <f>IFERROR(INDEX(Vendors!$A$2:$B$500,MATCH(C517,Vendors!$A$2:$A$500,0),2),"")</f>
        <v/>
      </c>
      <c r="H517" s="74">
        <f>SUMIF('Cash Outflows'!E:E,'AP and Accrual Journal'!D527,'Cash Outflows'!F:F)</f>
        <v>0</v>
      </c>
      <c r="I517" s="73">
        <f t="shared" si="25"/>
        <v>0</v>
      </c>
      <c r="J517" s="13">
        <f t="shared" si="26"/>
        <v>0</v>
      </c>
      <c r="K517" t="b">
        <f ca="1">IF(TODAY()-E517&gt;'Data Inputs'!$B$47,TRUE,FALSE)</f>
        <v>1</v>
      </c>
    </row>
    <row r="518" spans="1:11" x14ac:dyDescent="0.25">
      <c r="A518" s="109">
        <f t="shared" si="24"/>
        <v>6</v>
      </c>
      <c r="B518" s="129"/>
      <c r="C518" s="129"/>
      <c r="D518" s="55"/>
      <c r="E518" s="56"/>
      <c r="F518" s="72"/>
      <c r="G518" s="124" t="str">
        <f>IFERROR(INDEX(Vendors!$A$2:$B$500,MATCH(C518,Vendors!$A$2:$A$500,0),2),"")</f>
        <v/>
      </c>
      <c r="H518" s="74">
        <f>SUMIF('Cash Outflows'!E:E,'AP and Accrual Journal'!D528,'Cash Outflows'!F:F)</f>
        <v>0</v>
      </c>
      <c r="I518" s="73">
        <f t="shared" si="25"/>
        <v>0</v>
      </c>
      <c r="J518" s="13">
        <f t="shared" si="26"/>
        <v>0</v>
      </c>
      <c r="K518" t="b">
        <f ca="1">IF(TODAY()-E518&gt;'Data Inputs'!$B$47,TRUE,FALSE)</f>
        <v>1</v>
      </c>
    </row>
    <row r="519" spans="1:11" x14ac:dyDescent="0.25">
      <c r="A519" s="109">
        <f t="shared" si="24"/>
        <v>6</v>
      </c>
      <c r="B519" s="129"/>
      <c r="C519" s="129"/>
      <c r="D519" s="55"/>
      <c r="E519" s="56"/>
      <c r="F519" s="72"/>
      <c r="G519" s="124" t="str">
        <f>IFERROR(INDEX(Vendors!$A$2:$B$500,MATCH(C519,Vendors!$A$2:$A$500,0),2),"")</f>
        <v/>
      </c>
      <c r="H519" s="74">
        <f>SUMIF('Cash Outflows'!E:E,'AP and Accrual Journal'!D529,'Cash Outflows'!F:F)</f>
        <v>0</v>
      </c>
      <c r="I519" s="73">
        <f t="shared" si="25"/>
        <v>0</v>
      </c>
      <c r="J519" s="13">
        <f t="shared" si="26"/>
        <v>0</v>
      </c>
      <c r="K519" t="b">
        <f ca="1">IF(TODAY()-E519&gt;'Data Inputs'!$B$47,TRUE,FALSE)</f>
        <v>1</v>
      </c>
    </row>
    <row r="520" spans="1:11" x14ac:dyDescent="0.25">
      <c r="A520" s="109">
        <f t="shared" si="24"/>
        <v>6</v>
      </c>
      <c r="B520" s="129"/>
      <c r="C520" s="129"/>
      <c r="D520" s="55"/>
      <c r="E520" s="56"/>
      <c r="F520" s="72"/>
      <c r="G520" s="124" t="str">
        <f>IFERROR(INDEX(Vendors!$A$2:$B$500,MATCH(C520,Vendors!$A$2:$A$500,0),2),"")</f>
        <v/>
      </c>
      <c r="H520" s="74">
        <f>SUMIF('Cash Outflows'!E:E,'AP and Accrual Journal'!D530,'Cash Outflows'!F:F)</f>
        <v>0</v>
      </c>
      <c r="I520" s="73">
        <f t="shared" si="25"/>
        <v>0</v>
      </c>
      <c r="J520" s="13">
        <f t="shared" si="26"/>
        <v>0</v>
      </c>
      <c r="K520" t="b">
        <f ca="1">IF(TODAY()-E520&gt;'Data Inputs'!$B$47,TRUE,FALSE)</f>
        <v>1</v>
      </c>
    </row>
    <row r="521" spans="1:11" x14ac:dyDescent="0.25">
      <c r="A521" s="109">
        <f t="shared" si="24"/>
        <v>6</v>
      </c>
      <c r="B521" s="129"/>
      <c r="C521" s="129"/>
      <c r="D521" s="55"/>
      <c r="E521" s="56"/>
      <c r="F521" s="72"/>
      <c r="G521" s="124" t="str">
        <f>IFERROR(INDEX(Vendors!$A$2:$B$500,MATCH(C521,Vendors!$A$2:$A$500,0),2),"")</f>
        <v/>
      </c>
      <c r="H521" s="74">
        <f>SUMIF('Cash Outflows'!E:E,'AP and Accrual Journal'!D531,'Cash Outflows'!F:F)</f>
        <v>0</v>
      </c>
      <c r="I521" s="73">
        <f t="shared" si="25"/>
        <v>0</v>
      </c>
      <c r="J521" s="13">
        <f t="shared" si="26"/>
        <v>0</v>
      </c>
      <c r="K521" t="b">
        <f ca="1">IF(TODAY()-E521&gt;'Data Inputs'!$B$47,TRUE,FALSE)</f>
        <v>1</v>
      </c>
    </row>
    <row r="522" spans="1:11" x14ac:dyDescent="0.25">
      <c r="A522" s="109">
        <f t="shared" si="24"/>
        <v>6</v>
      </c>
      <c r="B522" s="129"/>
      <c r="C522" s="129"/>
      <c r="D522" s="55"/>
      <c r="E522" s="56"/>
      <c r="F522" s="72"/>
      <c r="G522" s="124" t="str">
        <f>IFERROR(INDEX(Vendors!$A$2:$B$500,MATCH(C522,Vendors!$A$2:$A$500,0),2),"")</f>
        <v/>
      </c>
      <c r="H522" s="74">
        <f>SUMIF('Cash Outflows'!E:E,'AP and Accrual Journal'!D532,'Cash Outflows'!F:F)</f>
        <v>0</v>
      </c>
      <c r="I522" s="73">
        <f t="shared" si="25"/>
        <v>0</v>
      </c>
      <c r="J522" s="13">
        <f t="shared" si="26"/>
        <v>0</v>
      </c>
      <c r="K522" t="b">
        <f ca="1">IF(TODAY()-E522&gt;'Data Inputs'!$B$47,TRUE,FALSE)</f>
        <v>1</v>
      </c>
    </row>
    <row r="523" spans="1:11" x14ac:dyDescent="0.25">
      <c r="A523" s="109">
        <f t="shared" si="24"/>
        <v>6</v>
      </c>
      <c r="B523" s="129"/>
      <c r="C523" s="129"/>
      <c r="D523" s="55"/>
      <c r="E523" s="56"/>
      <c r="F523" s="72"/>
      <c r="G523" s="124" t="str">
        <f>IFERROR(INDEX(Vendors!$A$2:$B$500,MATCH(C523,Vendors!$A$2:$A$500,0),2),"")</f>
        <v/>
      </c>
      <c r="H523" s="74">
        <f>SUMIF('Cash Outflows'!E:E,'AP and Accrual Journal'!D533,'Cash Outflows'!F:F)</f>
        <v>0</v>
      </c>
      <c r="I523" s="73">
        <f t="shared" si="25"/>
        <v>0</v>
      </c>
      <c r="J523" s="13">
        <f t="shared" si="26"/>
        <v>0</v>
      </c>
      <c r="K523" t="b">
        <f ca="1">IF(TODAY()-E523&gt;'Data Inputs'!$B$47,TRUE,FALSE)</f>
        <v>1</v>
      </c>
    </row>
    <row r="524" spans="1:11" x14ac:dyDescent="0.25">
      <c r="A524" s="109">
        <f t="shared" si="24"/>
        <v>6</v>
      </c>
      <c r="B524" s="129"/>
      <c r="C524" s="129"/>
      <c r="D524" s="55"/>
      <c r="E524" s="56"/>
      <c r="F524" s="72"/>
      <c r="G524" s="124" t="str">
        <f>IFERROR(INDEX(Vendors!$A$2:$B$500,MATCH(C524,Vendors!$A$2:$A$500,0),2),"")</f>
        <v/>
      </c>
      <c r="H524" s="74">
        <f>SUMIF('Cash Outflows'!E:E,'AP and Accrual Journal'!D534,'Cash Outflows'!F:F)</f>
        <v>0</v>
      </c>
      <c r="I524" s="73">
        <f t="shared" si="25"/>
        <v>0</v>
      </c>
      <c r="J524" s="13">
        <f t="shared" si="26"/>
        <v>0</v>
      </c>
      <c r="K524" t="b">
        <f ca="1">IF(TODAY()-E524&gt;'Data Inputs'!$B$47,TRUE,FALSE)</f>
        <v>1</v>
      </c>
    </row>
    <row r="525" spans="1:11" x14ac:dyDescent="0.25">
      <c r="A525" s="109">
        <f t="shared" si="24"/>
        <v>6</v>
      </c>
      <c r="B525" s="129"/>
      <c r="C525" s="129"/>
      <c r="D525" s="55"/>
      <c r="E525" s="56"/>
      <c r="F525" s="72"/>
      <c r="G525" s="124" t="str">
        <f>IFERROR(INDEX(Vendors!$A$2:$B$500,MATCH(C525,Vendors!$A$2:$A$500,0),2),"")</f>
        <v/>
      </c>
      <c r="H525" s="74">
        <f>SUMIF('Cash Outflows'!E:E,'AP and Accrual Journal'!D535,'Cash Outflows'!F:F)</f>
        <v>0</v>
      </c>
      <c r="I525" s="73">
        <f t="shared" si="25"/>
        <v>0</v>
      </c>
      <c r="J525" s="13">
        <f t="shared" si="26"/>
        <v>0</v>
      </c>
      <c r="K525" t="b">
        <f ca="1">IF(TODAY()-E525&gt;'Data Inputs'!$B$47,TRUE,FALSE)</f>
        <v>1</v>
      </c>
    </row>
    <row r="526" spans="1:11" x14ac:dyDescent="0.25">
      <c r="A526" s="109">
        <f t="shared" si="24"/>
        <v>6</v>
      </c>
      <c r="B526" s="129"/>
      <c r="C526" s="129"/>
      <c r="D526" s="55"/>
      <c r="E526" s="56"/>
      <c r="F526" s="72"/>
      <c r="G526" s="124" t="str">
        <f>IFERROR(INDEX(Vendors!$A$2:$B$500,MATCH(C526,Vendors!$A$2:$A$500,0),2),"")</f>
        <v/>
      </c>
      <c r="H526" s="74">
        <f>SUMIF('Cash Outflows'!E:E,'AP and Accrual Journal'!D536,'Cash Outflows'!F:F)</f>
        <v>0</v>
      </c>
      <c r="I526" s="73">
        <f t="shared" si="25"/>
        <v>0</v>
      </c>
      <c r="J526" s="13">
        <f t="shared" si="26"/>
        <v>0</v>
      </c>
      <c r="K526" t="b">
        <f ca="1">IF(TODAY()-E526&gt;'Data Inputs'!$B$47,TRUE,FALSE)</f>
        <v>1</v>
      </c>
    </row>
    <row r="527" spans="1:11" x14ac:dyDescent="0.25">
      <c r="A527" s="109">
        <f t="shared" si="24"/>
        <v>6</v>
      </c>
      <c r="B527" s="129"/>
      <c r="C527" s="129"/>
      <c r="D527" s="55"/>
      <c r="E527" s="56"/>
      <c r="F527" s="72"/>
      <c r="G527" s="124" t="str">
        <f>IFERROR(INDEX(Vendors!$A$2:$B$500,MATCH(C527,Vendors!$A$2:$A$500,0),2),"")</f>
        <v/>
      </c>
      <c r="H527" s="74">
        <f>SUMIF('Cash Outflows'!E:E,'AP and Accrual Journal'!D537,'Cash Outflows'!F:F)</f>
        <v>0</v>
      </c>
      <c r="I527" s="73">
        <f t="shared" si="25"/>
        <v>0</v>
      </c>
      <c r="J527" s="13">
        <f t="shared" si="26"/>
        <v>0</v>
      </c>
      <c r="K527" t="b">
        <f ca="1">IF(TODAY()-E527&gt;'Data Inputs'!$B$47,TRUE,FALSE)</f>
        <v>1</v>
      </c>
    </row>
    <row r="528" spans="1:11" x14ac:dyDescent="0.25">
      <c r="A528" s="109">
        <f t="shared" si="24"/>
        <v>6</v>
      </c>
      <c r="B528" s="129"/>
      <c r="C528" s="129"/>
      <c r="D528" s="55"/>
      <c r="E528" s="56"/>
      <c r="F528" s="72"/>
      <c r="G528" s="124" t="str">
        <f>IFERROR(INDEX(Vendors!$A$2:$B$500,MATCH(C528,Vendors!$A$2:$A$500,0),2),"")</f>
        <v/>
      </c>
      <c r="H528" s="74">
        <f>SUMIF('Cash Outflows'!E:E,'AP and Accrual Journal'!D538,'Cash Outflows'!F:F)</f>
        <v>0</v>
      </c>
      <c r="I528" s="73">
        <f t="shared" si="25"/>
        <v>0</v>
      </c>
      <c r="J528" s="13">
        <f t="shared" si="26"/>
        <v>0</v>
      </c>
      <c r="K528" t="b">
        <f ca="1">IF(TODAY()-E528&gt;'Data Inputs'!$B$47,TRUE,FALSE)</f>
        <v>1</v>
      </c>
    </row>
    <row r="529" spans="1:11" x14ac:dyDescent="0.25">
      <c r="A529" s="109">
        <f t="shared" si="24"/>
        <v>6</v>
      </c>
      <c r="B529" s="129"/>
      <c r="C529" s="129"/>
      <c r="D529" s="55"/>
      <c r="E529" s="56"/>
      <c r="F529" s="72"/>
      <c r="G529" s="124" t="str">
        <f>IFERROR(INDEX(Vendors!$A$2:$B$500,MATCH(C529,Vendors!$A$2:$A$500,0),2),"")</f>
        <v/>
      </c>
      <c r="H529" s="74">
        <f>SUMIF('Cash Outflows'!E:E,'AP and Accrual Journal'!D539,'Cash Outflows'!F:F)</f>
        <v>0</v>
      </c>
      <c r="I529" s="73">
        <f t="shared" si="25"/>
        <v>0</v>
      </c>
      <c r="J529" s="13">
        <f t="shared" si="26"/>
        <v>0</v>
      </c>
      <c r="K529" t="b">
        <f ca="1">IF(TODAY()-E529&gt;'Data Inputs'!$B$47,TRUE,FALSE)</f>
        <v>1</v>
      </c>
    </row>
    <row r="530" spans="1:11" x14ac:dyDescent="0.25">
      <c r="A530" s="109">
        <f t="shared" si="24"/>
        <v>6</v>
      </c>
      <c r="B530" s="129"/>
      <c r="C530" s="129"/>
      <c r="D530" s="55"/>
      <c r="E530" s="56"/>
      <c r="F530" s="72"/>
      <c r="G530" s="124" t="str">
        <f>IFERROR(INDEX(Vendors!$A$2:$B$500,MATCH(C530,Vendors!$A$2:$A$500,0),2),"")</f>
        <v/>
      </c>
      <c r="H530" s="74">
        <f>SUMIF('Cash Outflows'!E:E,'AP and Accrual Journal'!D540,'Cash Outflows'!F:F)</f>
        <v>0</v>
      </c>
      <c r="I530" s="73">
        <f t="shared" si="25"/>
        <v>0</v>
      </c>
      <c r="J530" s="13">
        <f t="shared" si="26"/>
        <v>0</v>
      </c>
      <c r="K530" t="b">
        <f ca="1">IF(TODAY()-E530&gt;'Data Inputs'!$B$47,TRUE,FALSE)</f>
        <v>1</v>
      </c>
    </row>
    <row r="531" spans="1:11" x14ac:dyDescent="0.25">
      <c r="A531" s="109">
        <f t="shared" si="24"/>
        <v>6</v>
      </c>
      <c r="B531" s="129"/>
      <c r="C531" s="129"/>
      <c r="D531" s="55"/>
      <c r="E531" s="56"/>
      <c r="F531" s="72"/>
      <c r="G531" s="124" t="str">
        <f>IFERROR(INDEX(Vendors!$A$2:$B$500,MATCH(C531,Vendors!$A$2:$A$500,0),2),"")</f>
        <v/>
      </c>
      <c r="H531" s="74">
        <f>SUMIF('Cash Outflows'!E:E,'AP and Accrual Journal'!D541,'Cash Outflows'!F:F)</f>
        <v>0</v>
      </c>
      <c r="I531" s="73">
        <f t="shared" si="25"/>
        <v>0</v>
      </c>
      <c r="J531" s="13">
        <f t="shared" si="26"/>
        <v>0</v>
      </c>
      <c r="K531" t="b">
        <f ca="1">IF(TODAY()-E531&gt;'Data Inputs'!$B$47,TRUE,FALSE)</f>
        <v>1</v>
      </c>
    </row>
    <row r="532" spans="1:11" x14ac:dyDescent="0.25">
      <c r="A532" s="109">
        <f t="shared" si="24"/>
        <v>6</v>
      </c>
      <c r="B532" s="129"/>
      <c r="C532" s="129"/>
      <c r="D532" s="55"/>
      <c r="E532" s="56"/>
      <c r="F532" s="72"/>
      <c r="G532" s="124" t="str">
        <f>IFERROR(INDEX(Vendors!$A$2:$B$500,MATCH(C532,Vendors!$A$2:$A$500,0),2),"")</f>
        <v/>
      </c>
      <c r="H532" s="74">
        <f>SUMIF('Cash Outflows'!E:E,'AP and Accrual Journal'!D542,'Cash Outflows'!F:F)</f>
        <v>0</v>
      </c>
      <c r="I532" s="73">
        <f t="shared" si="25"/>
        <v>0</v>
      </c>
      <c r="J532" s="13">
        <f t="shared" si="26"/>
        <v>0</v>
      </c>
      <c r="K532" t="b">
        <f ca="1">IF(TODAY()-E532&gt;'Data Inputs'!$B$47,TRUE,FALSE)</f>
        <v>1</v>
      </c>
    </row>
    <row r="533" spans="1:11" x14ac:dyDescent="0.25">
      <c r="A533" s="109">
        <f t="shared" si="24"/>
        <v>6</v>
      </c>
      <c r="B533" s="129"/>
      <c r="C533" s="129"/>
      <c r="D533" s="55"/>
      <c r="E533" s="56"/>
      <c r="F533" s="72"/>
      <c r="G533" s="124" t="str">
        <f>IFERROR(INDEX(Vendors!$A$2:$B$500,MATCH(C533,Vendors!$A$2:$A$500,0),2),"")</f>
        <v/>
      </c>
      <c r="H533" s="74">
        <f>SUMIF('Cash Outflows'!E:E,'AP and Accrual Journal'!D543,'Cash Outflows'!F:F)</f>
        <v>0</v>
      </c>
      <c r="I533" s="73">
        <f t="shared" si="25"/>
        <v>0</v>
      </c>
      <c r="J533" s="13">
        <f t="shared" si="26"/>
        <v>0</v>
      </c>
      <c r="K533" t="b">
        <f ca="1">IF(TODAY()-E533&gt;'Data Inputs'!$B$47,TRUE,FALSE)</f>
        <v>1</v>
      </c>
    </row>
    <row r="534" spans="1:11" x14ac:dyDescent="0.25">
      <c r="A534" s="109">
        <f t="shared" si="24"/>
        <v>6</v>
      </c>
      <c r="B534" s="129"/>
      <c r="C534" s="129"/>
      <c r="D534" s="55"/>
      <c r="E534" s="56"/>
      <c r="F534" s="72"/>
      <c r="G534" s="124" t="str">
        <f>IFERROR(INDEX(Vendors!$A$2:$B$500,MATCH(C534,Vendors!$A$2:$A$500,0),2),"")</f>
        <v/>
      </c>
      <c r="H534" s="74">
        <f>SUMIF('Cash Outflows'!E:E,'AP and Accrual Journal'!D544,'Cash Outflows'!F:F)</f>
        <v>0</v>
      </c>
      <c r="I534" s="73">
        <f t="shared" si="25"/>
        <v>0</v>
      </c>
      <c r="J534" s="13">
        <f t="shared" si="26"/>
        <v>0</v>
      </c>
      <c r="K534" t="b">
        <f ca="1">IF(TODAY()-E534&gt;'Data Inputs'!$B$47,TRUE,FALSE)</f>
        <v>1</v>
      </c>
    </row>
    <row r="535" spans="1:11" x14ac:dyDescent="0.25">
      <c r="A535" s="109">
        <f t="shared" si="24"/>
        <v>6</v>
      </c>
      <c r="B535" s="129"/>
      <c r="C535" s="129"/>
      <c r="D535" s="55"/>
      <c r="E535" s="56"/>
      <c r="F535" s="72"/>
      <c r="G535" s="124" t="str">
        <f>IFERROR(INDEX(Vendors!$A$2:$B$500,MATCH(C535,Vendors!$A$2:$A$500,0),2),"")</f>
        <v/>
      </c>
      <c r="H535" s="74">
        <f>SUMIF('Cash Outflows'!E:E,'AP and Accrual Journal'!D545,'Cash Outflows'!F:F)</f>
        <v>0</v>
      </c>
      <c r="I535" s="73">
        <f t="shared" si="25"/>
        <v>0</v>
      </c>
      <c r="J535" s="13">
        <f t="shared" si="26"/>
        <v>0</v>
      </c>
      <c r="K535" t="b">
        <f ca="1">IF(TODAY()-E535&gt;'Data Inputs'!$B$47,TRUE,FALSE)</f>
        <v>1</v>
      </c>
    </row>
    <row r="536" spans="1:11" x14ac:dyDescent="0.25">
      <c r="A536" s="109">
        <f t="shared" si="24"/>
        <v>6</v>
      </c>
      <c r="B536" s="55"/>
      <c r="C536" s="129"/>
      <c r="D536" s="55"/>
      <c r="E536" s="56"/>
      <c r="F536" s="72"/>
      <c r="G536" s="124" t="str">
        <f>IFERROR(INDEX(Vendors!$A$2:$B$500,MATCH(C536,Vendors!$A$2:$A$500,0),2),"")</f>
        <v/>
      </c>
      <c r="H536" s="74">
        <f>SUMIF('Cash Outflows'!E:E,'AP and Accrual Journal'!D546,'Cash Outflows'!F:F)</f>
        <v>0</v>
      </c>
      <c r="I536" s="73">
        <f t="shared" si="25"/>
        <v>0</v>
      </c>
      <c r="J536" s="13">
        <f t="shared" si="26"/>
        <v>0</v>
      </c>
      <c r="K536" t="b">
        <f ca="1">IF(TODAY()-E536&gt;'Data Inputs'!$B$47,TRUE,FALSE)</f>
        <v>1</v>
      </c>
    </row>
    <row r="537" spans="1:11" x14ac:dyDescent="0.25">
      <c r="A537" s="109">
        <f t="shared" si="24"/>
        <v>6</v>
      </c>
      <c r="B537" s="55"/>
      <c r="C537" s="129"/>
      <c r="D537" s="55"/>
      <c r="E537" s="56"/>
      <c r="F537" s="72"/>
      <c r="G537" s="124" t="str">
        <f>IFERROR(INDEX(Vendors!$A$2:$B$500,MATCH(C537,Vendors!$A$2:$A$500,0),2),"")</f>
        <v/>
      </c>
      <c r="H537" s="74">
        <f>SUMIF('Cash Outflows'!E:E,'AP and Accrual Journal'!D547,'Cash Outflows'!F:F)</f>
        <v>0</v>
      </c>
      <c r="I537" s="73">
        <f t="shared" si="25"/>
        <v>0</v>
      </c>
      <c r="J537" s="13">
        <f t="shared" si="26"/>
        <v>0</v>
      </c>
      <c r="K537" t="b">
        <f ca="1">IF(TODAY()-E537&gt;'Data Inputs'!$B$47,TRUE,FALSE)</f>
        <v>1</v>
      </c>
    </row>
    <row r="538" spans="1:11" x14ac:dyDescent="0.25">
      <c r="A538" s="109">
        <f t="shared" si="24"/>
        <v>6</v>
      </c>
      <c r="B538" s="55"/>
      <c r="C538" s="129"/>
      <c r="D538" s="55"/>
      <c r="E538" s="56"/>
      <c r="F538" s="72"/>
      <c r="G538" s="124" t="str">
        <f>IFERROR(INDEX(Vendors!$A$2:$B$500,MATCH(C538,Vendors!$A$2:$A$500,0),2),"")</f>
        <v/>
      </c>
      <c r="H538" s="74">
        <f>SUMIF('Cash Outflows'!E:E,'AP and Accrual Journal'!D548,'Cash Outflows'!F:F)</f>
        <v>0</v>
      </c>
      <c r="I538" s="73">
        <f t="shared" si="25"/>
        <v>0</v>
      </c>
      <c r="J538" s="13">
        <f t="shared" si="26"/>
        <v>0</v>
      </c>
      <c r="K538" t="b">
        <f ca="1">IF(TODAY()-E538&gt;'Data Inputs'!$B$47,TRUE,FALSE)</f>
        <v>1</v>
      </c>
    </row>
    <row r="539" spans="1:11" x14ac:dyDescent="0.25">
      <c r="A539" s="109">
        <f t="shared" si="24"/>
        <v>6</v>
      </c>
      <c r="B539" s="55"/>
      <c r="C539" s="129"/>
      <c r="D539" s="55"/>
      <c r="E539" s="56"/>
      <c r="F539" s="72"/>
      <c r="G539" s="124" t="str">
        <f>IFERROR(INDEX(Vendors!$A$2:$B$500,MATCH(C539,Vendors!$A$2:$A$500,0),2),"")</f>
        <v/>
      </c>
      <c r="H539" s="74">
        <f>SUMIF('Cash Outflows'!E:E,'AP and Accrual Journal'!D549,'Cash Outflows'!F:F)</f>
        <v>0</v>
      </c>
      <c r="I539" s="73">
        <f t="shared" si="25"/>
        <v>0</v>
      </c>
      <c r="J539" s="13">
        <f t="shared" si="26"/>
        <v>0</v>
      </c>
      <c r="K539" t="b">
        <f ca="1">IF(TODAY()-E539&gt;'Data Inputs'!$B$47,TRUE,FALSE)</f>
        <v>1</v>
      </c>
    </row>
    <row r="540" spans="1:11" x14ac:dyDescent="0.25">
      <c r="A540" s="109">
        <f t="shared" si="24"/>
        <v>6</v>
      </c>
      <c r="B540" s="55"/>
      <c r="C540" s="129"/>
      <c r="D540" s="55"/>
      <c r="E540" s="56"/>
      <c r="F540" s="72"/>
      <c r="G540" s="124" t="str">
        <f>IFERROR(INDEX(Vendors!$A$2:$B$500,MATCH(C540,Vendors!$A$2:$A$500,0),2),"")</f>
        <v/>
      </c>
      <c r="H540" s="74">
        <f>SUMIF('Cash Outflows'!E:E,'AP and Accrual Journal'!D550,'Cash Outflows'!F:F)</f>
        <v>0</v>
      </c>
      <c r="I540" s="73">
        <f t="shared" si="25"/>
        <v>0</v>
      </c>
      <c r="J540" s="13">
        <f t="shared" si="26"/>
        <v>0</v>
      </c>
      <c r="K540" t="b">
        <f ca="1">IF(TODAY()-E540&gt;'Data Inputs'!$B$47,TRUE,FALSE)</f>
        <v>1</v>
      </c>
    </row>
    <row r="541" spans="1:11" x14ac:dyDescent="0.25">
      <c r="A541" s="109">
        <f t="shared" si="24"/>
        <v>6</v>
      </c>
      <c r="B541" s="55"/>
      <c r="C541" s="129"/>
      <c r="D541" s="55"/>
      <c r="E541" s="56"/>
      <c r="F541" s="72"/>
      <c r="G541" s="124" t="str">
        <f>IFERROR(INDEX(Vendors!$A$2:$B$500,MATCH(C541,Vendors!$A$2:$A$500,0),2),"")</f>
        <v/>
      </c>
      <c r="H541" s="74">
        <f>SUMIF('Cash Outflows'!E:E,'AP and Accrual Journal'!D551,'Cash Outflows'!F:F)</f>
        <v>0</v>
      </c>
      <c r="I541" s="73">
        <f t="shared" si="25"/>
        <v>0</v>
      </c>
      <c r="J541" s="13">
        <f t="shared" si="26"/>
        <v>0</v>
      </c>
      <c r="K541" t="b">
        <f ca="1">IF(TODAY()-E541&gt;'Data Inputs'!$B$47,TRUE,FALSE)</f>
        <v>1</v>
      </c>
    </row>
    <row r="542" spans="1:11" x14ac:dyDescent="0.25">
      <c r="A542" s="109">
        <f t="shared" si="24"/>
        <v>6</v>
      </c>
      <c r="B542" s="55"/>
      <c r="C542" s="129"/>
      <c r="D542" s="55"/>
      <c r="E542" s="56"/>
      <c r="F542" s="72"/>
      <c r="G542" s="124" t="str">
        <f>IFERROR(INDEX(Vendors!$A$2:$B$500,MATCH(C542,Vendors!$A$2:$A$500,0),2),"")</f>
        <v/>
      </c>
      <c r="H542" s="74">
        <f>SUMIF('Cash Outflows'!E:E,'AP and Accrual Journal'!D552,'Cash Outflows'!F:F)</f>
        <v>0</v>
      </c>
      <c r="I542" s="73">
        <f t="shared" si="25"/>
        <v>0</v>
      </c>
      <c r="J542" s="13">
        <f t="shared" si="26"/>
        <v>0</v>
      </c>
      <c r="K542" t="b">
        <f ca="1">IF(TODAY()-E542&gt;'Data Inputs'!$B$47,TRUE,FALSE)</f>
        <v>1</v>
      </c>
    </row>
    <row r="543" spans="1:11" x14ac:dyDescent="0.25">
      <c r="A543" s="109">
        <f t="shared" si="24"/>
        <v>6</v>
      </c>
      <c r="B543" s="55"/>
      <c r="C543" s="129"/>
      <c r="D543" s="55"/>
      <c r="E543" s="56"/>
      <c r="F543" s="72"/>
      <c r="G543" s="124" t="str">
        <f>IFERROR(INDEX(Vendors!$A$2:$B$500,MATCH(C543,Vendors!$A$2:$A$500,0),2),"")</f>
        <v/>
      </c>
      <c r="H543" s="74">
        <f>SUMIF('Cash Outflows'!E:E,'AP and Accrual Journal'!D553,'Cash Outflows'!F:F)</f>
        <v>0</v>
      </c>
      <c r="I543" s="73">
        <f t="shared" si="25"/>
        <v>0</v>
      </c>
      <c r="J543" s="13">
        <f t="shared" si="26"/>
        <v>0</v>
      </c>
      <c r="K543" t="b">
        <f ca="1">IF(TODAY()-E543&gt;'Data Inputs'!$B$47,TRUE,FALSE)</f>
        <v>1</v>
      </c>
    </row>
    <row r="544" spans="1:11" x14ac:dyDescent="0.25">
      <c r="A544" s="109">
        <f t="shared" si="24"/>
        <v>6</v>
      </c>
      <c r="B544" s="55"/>
      <c r="C544" s="129"/>
      <c r="D544" s="55"/>
      <c r="E544" s="56"/>
      <c r="F544" s="72"/>
      <c r="G544" s="124" t="str">
        <f>IFERROR(INDEX(Vendors!$A$2:$B$500,MATCH(C544,Vendors!$A$2:$A$500,0),2),"")</f>
        <v/>
      </c>
      <c r="H544" s="74">
        <f>SUMIF('Cash Outflows'!E:E,'AP and Accrual Journal'!D554,'Cash Outflows'!F:F)</f>
        <v>0</v>
      </c>
      <c r="I544" s="73">
        <f t="shared" si="25"/>
        <v>0</v>
      </c>
      <c r="J544" s="13">
        <f t="shared" si="26"/>
        <v>0</v>
      </c>
      <c r="K544" t="b">
        <f ca="1">IF(TODAY()-E544&gt;'Data Inputs'!$B$47,TRUE,FALSE)</f>
        <v>1</v>
      </c>
    </row>
    <row r="545" spans="1:11" x14ac:dyDescent="0.25">
      <c r="A545" s="109">
        <f t="shared" si="24"/>
        <v>6</v>
      </c>
      <c r="B545" s="55"/>
      <c r="C545" s="129"/>
      <c r="D545" s="55"/>
      <c r="E545" s="56"/>
      <c r="F545" s="72"/>
      <c r="G545" s="124" t="str">
        <f>IFERROR(INDEX(Vendors!$A$2:$B$500,MATCH(C545,Vendors!$A$2:$A$500,0),2),"")</f>
        <v/>
      </c>
      <c r="H545" s="74">
        <f>SUMIF('Cash Outflows'!E:E,'AP and Accrual Journal'!D555,'Cash Outflows'!F:F)</f>
        <v>0</v>
      </c>
      <c r="I545" s="73">
        <f t="shared" si="25"/>
        <v>0</v>
      </c>
      <c r="J545" s="13">
        <f t="shared" si="26"/>
        <v>0</v>
      </c>
      <c r="K545" t="b">
        <f ca="1">IF(TODAY()-E545&gt;'Data Inputs'!$B$47,TRUE,FALSE)</f>
        <v>1</v>
      </c>
    </row>
    <row r="546" spans="1:11" x14ac:dyDescent="0.25">
      <c r="A546" s="109">
        <f t="shared" si="24"/>
        <v>6</v>
      </c>
      <c r="B546" s="55"/>
      <c r="C546" s="129"/>
      <c r="D546" s="55"/>
      <c r="E546" s="56"/>
      <c r="F546" s="72"/>
      <c r="G546" s="124" t="str">
        <f>IFERROR(INDEX(Vendors!$A$2:$B$500,MATCH(C546,Vendors!$A$2:$A$500,0),2),"")</f>
        <v/>
      </c>
      <c r="H546" s="74">
        <f>SUMIF('Cash Outflows'!E:E,'AP and Accrual Journal'!D556,'Cash Outflows'!F:F)</f>
        <v>0</v>
      </c>
      <c r="I546" s="73">
        <f t="shared" si="25"/>
        <v>0</v>
      </c>
      <c r="J546" s="13">
        <f t="shared" si="26"/>
        <v>0</v>
      </c>
      <c r="K546" t="b">
        <f ca="1">IF(TODAY()-E546&gt;'Data Inputs'!$B$47,TRUE,FALSE)</f>
        <v>1</v>
      </c>
    </row>
    <row r="547" spans="1:11" x14ac:dyDescent="0.25">
      <c r="A547" s="109">
        <f t="shared" si="24"/>
        <v>6</v>
      </c>
      <c r="B547" s="55"/>
      <c r="C547" s="129"/>
      <c r="D547" s="55"/>
      <c r="E547" s="56"/>
      <c r="F547" s="72"/>
      <c r="G547" s="124" t="str">
        <f>IFERROR(INDEX(Vendors!$A$2:$B$500,MATCH(C547,Vendors!$A$2:$A$500,0),2),"")</f>
        <v/>
      </c>
      <c r="H547" s="74">
        <f>SUMIF('Cash Outflows'!E:E,'AP and Accrual Journal'!D557,'Cash Outflows'!F:F)</f>
        <v>0</v>
      </c>
      <c r="I547" s="73">
        <f t="shared" si="25"/>
        <v>0</v>
      </c>
      <c r="J547" s="13">
        <f t="shared" si="26"/>
        <v>0</v>
      </c>
      <c r="K547" t="b">
        <f ca="1">IF(TODAY()-E547&gt;'Data Inputs'!$B$47,TRUE,FALSE)</f>
        <v>1</v>
      </c>
    </row>
    <row r="548" spans="1:11" x14ac:dyDescent="0.25">
      <c r="A548" s="109">
        <f t="shared" si="24"/>
        <v>6</v>
      </c>
      <c r="B548" s="55"/>
      <c r="C548" s="129"/>
      <c r="D548" s="55"/>
      <c r="E548" s="56"/>
      <c r="F548" s="72"/>
      <c r="G548" s="124" t="str">
        <f>IFERROR(INDEX(Vendors!$A$2:$B$500,MATCH(C548,Vendors!$A$2:$A$500,0),2),"")</f>
        <v/>
      </c>
      <c r="H548" s="74">
        <f>SUMIF('Cash Outflows'!E:E,'AP and Accrual Journal'!D558,'Cash Outflows'!F:F)</f>
        <v>0</v>
      </c>
      <c r="I548" s="73">
        <f t="shared" si="25"/>
        <v>0</v>
      </c>
      <c r="J548" s="13">
        <f t="shared" si="26"/>
        <v>0</v>
      </c>
      <c r="K548" t="b">
        <f ca="1">IF(TODAY()-E548&gt;'Data Inputs'!$B$47,TRUE,FALSE)</f>
        <v>1</v>
      </c>
    </row>
    <row r="549" spans="1:11" x14ac:dyDescent="0.25">
      <c r="A549" s="109">
        <f t="shared" si="24"/>
        <v>6</v>
      </c>
      <c r="B549" s="55"/>
      <c r="C549" s="129"/>
      <c r="D549" s="55"/>
      <c r="E549" s="56"/>
      <c r="F549" s="72"/>
      <c r="G549" s="124" t="str">
        <f>IFERROR(INDEX(Vendors!$A$2:$B$500,MATCH(C549,Vendors!$A$2:$A$500,0),2),"")</f>
        <v/>
      </c>
      <c r="H549" s="74">
        <f>SUMIF('Cash Outflows'!E:E,'AP and Accrual Journal'!D559,'Cash Outflows'!F:F)</f>
        <v>0</v>
      </c>
      <c r="I549" s="73">
        <f t="shared" si="25"/>
        <v>0</v>
      </c>
      <c r="J549" s="13">
        <f t="shared" si="26"/>
        <v>0</v>
      </c>
      <c r="K549" t="b">
        <f ca="1">IF(TODAY()-E549&gt;'Data Inputs'!$B$47,TRUE,FALSE)</f>
        <v>1</v>
      </c>
    </row>
    <row r="550" spans="1:11" x14ac:dyDescent="0.25">
      <c r="A550" s="109">
        <f t="shared" si="24"/>
        <v>6</v>
      </c>
      <c r="B550" s="55"/>
      <c r="C550" s="129"/>
      <c r="D550" s="55"/>
      <c r="E550" s="56"/>
      <c r="F550" s="72"/>
      <c r="G550" s="124" t="str">
        <f>IFERROR(INDEX(Vendors!$A$2:$B$500,MATCH(C550,Vendors!$A$2:$A$500,0),2),"")</f>
        <v/>
      </c>
      <c r="H550" s="74">
        <f>SUMIF('Cash Outflows'!E:E,'AP and Accrual Journal'!D560,'Cash Outflows'!F:F)</f>
        <v>0</v>
      </c>
      <c r="I550" s="73">
        <f t="shared" si="25"/>
        <v>0</v>
      </c>
      <c r="J550" s="13">
        <f t="shared" si="26"/>
        <v>0</v>
      </c>
      <c r="K550" t="b">
        <f ca="1">IF(TODAY()-E550&gt;'Data Inputs'!$B$47,TRUE,FALSE)</f>
        <v>1</v>
      </c>
    </row>
    <row r="551" spans="1:11" x14ac:dyDescent="0.25">
      <c r="A551" s="109">
        <f t="shared" si="24"/>
        <v>6</v>
      </c>
      <c r="B551" s="55"/>
      <c r="C551" s="129"/>
      <c r="D551" s="55"/>
      <c r="E551" s="56"/>
      <c r="F551" s="72"/>
      <c r="G551" s="124" t="str">
        <f>IFERROR(INDEX(Vendors!$A$2:$B$500,MATCH(C551,Vendors!$A$2:$A$500,0),2),"")</f>
        <v/>
      </c>
      <c r="H551" s="74">
        <f>SUMIF('Cash Outflows'!E:E,'AP and Accrual Journal'!D561,'Cash Outflows'!F:F)</f>
        <v>0</v>
      </c>
      <c r="I551" s="73">
        <f t="shared" si="25"/>
        <v>0</v>
      </c>
      <c r="J551" s="13">
        <f t="shared" si="26"/>
        <v>0</v>
      </c>
      <c r="K551" t="b">
        <f ca="1">IF(TODAY()-E551&gt;'Data Inputs'!$B$47,TRUE,FALSE)</f>
        <v>1</v>
      </c>
    </row>
    <row r="552" spans="1:11" x14ac:dyDescent="0.25">
      <c r="A552" s="109">
        <f t="shared" si="24"/>
        <v>6</v>
      </c>
      <c r="B552" s="55"/>
      <c r="C552" s="129"/>
      <c r="D552" s="55"/>
      <c r="E552" s="56"/>
      <c r="F552" s="72"/>
      <c r="G552" s="124" t="str">
        <f>IFERROR(INDEX(Vendors!$A$2:$B$500,MATCH(C552,Vendors!$A$2:$A$500,0),2),"")</f>
        <v/>
      </c>
      <c r="H552" s="74">
        <f>SUMIF('Cash Outflows'!E:E,'AP and Accrual Journal'!D562,'Cash Outflows'!F:F)</f>
        <v>0</v>
      </c>
      <c r="I552" s="73">
        <f t="shared" si="25"/>
        <v>0</v>
      </c>
      <c r="J552" s="13">
        <f t="shared" si="26"/>
        <v>0</v>
      </c>
      <c r="K552" t="b">
        <f ca="1">IF(TODAY()-E552&gt;'Data Inputs'!$B$47,TRUE,FALSE)</f>
        <v>1</v>
      </c>
    </row>
    <row r="553" spans="1:11" x14ac:dyDescent="0.25">
      <c r="A553" s="109">
        <f t="shared" si="24"/>
        <v>6</v>
      </c>
      <c r="B553" s="55"/>
      <c r="C553" s="129"/>
      <c r="D553" s="55"/>
      <c r="E553" s="56"/>
      <c r="F553" s="72"/>
      <c r="G553" s="124" t="str">
        <f>IFERROR(INDEX(Vendors!$A$2:$B$500,MATCH(C553,Vendors!$A$2:$A$500,0),2),"")</f>
        <v/>
      </c>
      <c r="H553" s="74">
        <f>SUMIF('Cash Outflows'!E:E,'AP and Accrual Journal'!D563,'Cash Outflows'!F:F)</f>
        <v>0</v>
      </c>
      <c r="I553" s="73">
        <f t="shared" si="25"/>
        <v>0</v>
      </c>
      <c r="J553" s="13">
        <f t="shared" si="26"/>
        <v>0</v>
      </c>
      <c r="K553" t="b">
        <f ca="1">IF(TODAY()-E553&gt;'Data Inputs'!$B$47,TRUE,FALSE)</f>
        <v>1</v>
      </c>
    </row>
    <row r="554" spans="1:11" x14ac:dyDescent="0.25">
      <c r="A554" s="109">
        <f t="shared" si="24"/>
        <v>6</v>
      </c>
      <c r="B554" s="55"/>
      <c r="C554" s="129"/>
      <c r="D554" s="55"/>
      <c r="E554" s="56"/>
      <c r="F554" s="72"/>
      <c r="G554" s="124" t="str">
        <f>IFERROR(INDEX(Vendors!$A$2:$B$500,MATCH(C554,Vendors!$A$2:$A$500,0),2),"")</f>
        <v/>
      </c>
      <c r="H554" s="74">
        <f>SUMIF('Cash Outflows'!E:E,'AP and Accrual Journal'!D564,'Cash Outflows'!F:F)</f>
        <v>0</v>
      </c>
      <c r="I554" s="73">
        <f t="shared" si="25"/>
        <v>0</v>
      </c>
      <c r="J554" s="13">
        <f t="shared" si="26"/>
        <v>0</v>
      </c>
      <c r="K554" t="b">
        <f ca="1">IF(TODAY()-E554&gt;'Data Inputs'!$B$47,TRUE,FALSE)</f>
        <v>1</v>
      </c>
    </row>
    <row r="555" spans="1:11" x14ac:dyDescent="0.25">
      <c r="A555" s="109">
        <f t="shared" si="24"/>
        <v>6</v>
      </c>
      <c r="B555" s="55"/>
      <c r="C555" s="129"/>
      <c r="D555" s="55"/>
      <c r="E555" s="56"/>
      <c r="F555" s="72"/>
      <c r="G555" s="124" t="str">
        <f>IFERROR(INDEX(Vendors!$A$2:$B$500,MATCH(C555,Vendors!$A$2:$A$500,0),2),"")</f>
        <v/>
      </c>
      <c r="H555" s="74">
        <f>SUMIF('Cash Outflows'!E:E,'AP and Accrual Journal'!D565,'Cash Outflows'!F:F)</f>
        <v>0</v>
      </c>
      <c r="I555" s="73">
        <f t="shared" si="25"/>
        <v>0</v>
      </c>
      <c r="J555" s="13">
        <f t="shared" si="26"/>
        <v>0</v>
      </c>
      <c r="K555" t="b">
        <f ca="1">IF(TODAY()-E555&gt;'Data Inputs'!$B$47,TRUE,FALSE)</f>
        <v>1</v>
      </c>
    </row>
    <row r="556" spans="1:11" x14ac:dyDescent="0.25">
      <c r="A556" s="109">
        <f t="shared" si="24"/>
        <v>6</v>
      </c>
      <c r="B556" s="55"/>
      <c r="C556" s="129"/>
      <c r="D556" s="55"/>
      <c r="E556" s="56"/>
      <c r="F556" s="72"/>
      <c r="G556" s="124" t="str">
        <f>IFERROR(INDEX(Vendors!$A$2:$B$500,MATCH(C556,Vendors!$A$2:$A$500,0),2),"")</f>
        <v/>
      </c>
      <c r="H556" s="74">
        <f>SUMIF('Cash Outflows'!E:E,'AP and Accrual Journal'!D566,'Cash Outflows'!F:F)</f>
        <v>0</v>
      </c>
      <c r="I556" s="73">
        <f t="shared" si="25"/>
        <v>0</v>
      </c>
      <c r="J556" s="13">
        <f t="shared" si="26"/>
        <v>0</v>
      </c>
      <c r="K556" t="b">
        <f ca="1">IF(TODAY()-E556&gt;'Data Inputs'!$B$47,TRUE,FALSE)</f>
        <v>1</v>
      </c>
    </row>
    <row r="557" spans="1:11" x14ac:dyDescent="0.25">
      <c r="A557" s="109">
        <f t="shared" si="24"/>
        <v>6</v>
      </c>
      <c r="B557" s="55"/>
      <c r="C557" s="129"/>
      <c r="D557" s="55"/>
      <c r="E557" s="56"/>
      <c r="F557" s="72"/>
      <c r="G557" s="124" t="str">
        <f>IFERROR(INDEX(Vendors!$A$2:$B$500,MATCH(C557,Vendors!$A$2:$A$500,0),2),"")</f>
        <v/>
      </c>
      <c r="H557" s="74">
        <f>SUMIF('Cash Outflows'!E:E,'AP and Accrual Journal'!D567,'Cash Outflows'!F:F)</f>
        <v>0</v>
      </c>
      <c r="I557" s="73">
        <f t="shared" si="25"/>
        <v>0</v>
      </c>
      <c r="J557" s="13">
        <f t="shared" si="26"/>
        <v>0</v>
      </c>
      <c r="K557" t="b">
        <f ca="1">IF(TODAY()-E557&gt;'Data Inputs'!$B$47,TRUE,FALSE)</f>
        <v>1</v>
      </c>
    </row>
    <row r="558" spans="1:11" x14ac:dyDescent="0.25">
      <c r="A558" s="109">
        <f t="shared" si="24"/>
        <v>6</v>
      </c>
      <c r="B558" s="55"/>
      <c r="C558" s="129"/>
      <c r="D558" s="55"/>
      <c r="E558" s="56"/>
      <c r="F558" s="72"/>
      <c r="G558" s="124" t="str">
        <f>IFERROR(INDEX(Vendors!$A$2:$B$500,MATCH(C558,Vendors!$A$2:$A$500,0),2),"")</f>
        <v/>
      </c>
      <c r="H558" s="74">
        <f>SUMIF('Cash Outflows'!E:E,'AP and Accrual Journal'!D568,'Cash Outflows'!F:F)</f>
        <v>0</v>
      </c>
      <c r="I558" s="73">
        <f t="shared" si="25"/>
        <v>0</v>
      </c>
      <c r="J558" s="13">
        <f t="shared" si="26"/>
        <v>0</v>
      </c>
      <c r="K558" t="b">
        <f ca="1">IF(TODAY()-E558&gt;'Data Inputs'!$B$47,TRUE,FALSE)</f>
        <v>1</v>
      </c>
    </row>
    <row r="559" spans="1:11" x14ac:dyDescent="0.25">
      <c r="A559" s="109">
        <f t="shared" si="24"/>
        <v>6</v>
      </c>
      <c r="B559" s="55"/>
      <c r="C559" s="129"/>
      <c r="D559" s="55"/>
      <c r="E559" s="56"/>
      <c r="F559" s="72"/>
      <c r="G559" s="124" t="str">
        <f>IFERROR(INDEX(Vendors!$A$2:$B$500,MATCH(C559,Vendors!$A$2:$A$500,0),2),"")</f>
        <v/>
      </c>
      <c r="H559" s="74">
        <f>SUMIF('Cash Outflows'!E:E,'AP and Accrual Journal'!D569,'Cash Outflows'!F:F)</f>
        <v>0</v>
      </c>
      <c r="I559" s="73">
        <f t="shared" si="25"/>
        <v>0</v>
      </c>
      <c r="J559" s="13">
        <f t="shared" si="26"/>
        <v>0</v>
      </c>
      <c r="K559" t="b">
        <f ca="1">IF(TODAY()-E559&gt;'Data Inputs'!$B$47,TRUE,FALSE)</f>
        <v>1</v>
      </c>
    </row>
    <row r="560" spans="1:11" x14ac:dyDescent="0.25">
      <c r="A560" s="109">
        <f t="shared" si="24"/>
        <v>6</v>
      </c>
      <c r="B560" s="55"/>
      <c r="C560" s="129"/>
      <c r="D560" s="55"/>
      <c r="E560" s="56"/>
      <c r="F560" s="72"/>
      <c r="G560" s="124" t="str">
        <f>IFERROR(INDEX(Vendors!$A$2:$B$500,MATCH(C560,Vendors!$A$2:$A$500,0),2),"")</f>
        <v/>
      </c>
      <c r="H560" s="74">
        <f>SUMIF('Cash Outflows'!E:E,'AP and Accrual Journal'!D570,'Cash Outflows'!F:F)</f>
        <v>0</v>
      </c>
      <c r="I560" s="73">
        <f t="shared" si="25"/>
        <v>0</v>
      </c>
      <c r="J560" s="13">
        <f t="shared" si="26"/>
        <v>0</v>
      </c>
      <c r="K560" t="b">
        <f ca="1">IF(TODAY()-E560&gt;'Data Inputs'!$B$47,TRUE,FALSE)</f>
        <v>1</v>
      </c>
    </row>
    <row r="561" spans="1:11" x14ac:dyDescent="0.25">
      <c r="A561" s="109">
        <f t="shared" si="24"/>
        <v>6</v>
      </c>
      <c r="B561" s="55"/>
      <c r="C561" s="129"/>
      <c r="D561" s="55"/>
      <c r="E561" s="56"/>
      <c r="F561" s="72"/>
      <c r="G561" s="124" t="str">
        <f>IFERROR(INDEX(Vendors!$A$2:$B$500,MATCH(C561,Vendors!$A$2:$A$500,0),2),"")</f>
        <v/>
      </c>
      <c r="H561" s="74">
        <f>SUMIF('Cash Outflows'!E:E,'AP and Accrual Journal'!D571,'Cash Outflows'!F:F)</f>
        <v>0</v>
      </c>
      <c r="I561" s="73">
        <f t="shared" si="25"/>
        <v>0</v>
      </c>
      <c r="J561" s="13">
        <f t="shared" si="26"/>
        <v>0</v>
      </c>
      <c r="K561" t="b">
        <f ca="1">IF(TODAY()-E561&gt;'Data Inputs'!$B$47,TRUE,FALSE)</f>
        <v>1</v>
      </c>
    </row>
    <row r="562" spans="1:11" x14ac:dyDescent="0.25">
      <c r="A562" s="109">
        <f t="shared" si="24"/>
        <v>6</v>
      </c>
      <c r="B562" s="55"/>
      <c r="C562" s="129"/>
      <c r="D562" s="55"/>
      <c r="E562" s="56"/>
      <c r="F562" s="72"/>
      <c r="G562" s="124" t="str">
        <f>IFERROR(INDEX(Vendors!$A$2:$B$500,MATCH(C562,Vendors!$A$2:$A$500,0),2),"")</f>
        <v/>
      </c>
      <c r="H562" s="74">
        <f>SUMIF('Cash Outflows'!E:E,'AP and Accrual Journal'!D572,'Cash Outflows'!F:F)</f>
        <v>0</v>
      </c>
      <c r="I562" s="73">
        <f t="shared" si="25"/>
        <v>0</v>
      </c>
      <c r="J562" s="13">
        <f t="shared" si="26"/>
        <v>0</v>
      </c>
      <c r="K562" t="b">
        <f ca="1">IF(TODAY()-E562&gt;'Data Inputs'!$B$47,TRUE,FALSE)</f>
        <v>1</v>
      </c>
    </row>
    <row r="563" spans="1:11" x14ac:dyDescent="0.25">
      <c r="A563" s="109">
        <f t="shared" si="24"/>
        <v>6</v>
      </c>
      <c r="B563" s="55"/>
      <c r="C563" s="129"/>
      <c r="D563" s="55"/>
      <c r="E563" s="56"/>
      <c r="F563" s="72"/>
      <c r="G563" s="124" t="str">
        <f>IFERROR(INDEX(Vendors!$A$2:$B$500,MATCH(C563,Vendors!$A$2:$A$500,0),2),"")</f>
        <v/>
      </c>
      <c r="H563" s="74">
        <f>SUMIF('Cash Outflows'!E:E,'AP and Accrual Journal'!D573,'Cash Outflows'!F:F)</f>
        <v>0</v>
      </c>
      <c r="I563" s="73">
        <f t="shared" si="25"/>
        <v>0</v>
      </c>
      <c r="J563" s="13">
        <f t="shared" si="26"/>
        <v>0</v>
      </c>
      <c r="K563" t="b">
        <f ca="1">IF(TODAY()-E563&gt;'Data Inputs'!$B$47,TRUE,FALSE)</f>
        <v>1</v>
      </c>
    </row>
    <row r="564" spans="1:11" x14ac:dyDescent="0.25">
      <c r="A564" s="109">
        <f t="shared" si="24"/>
        <v>6</v>
      </c>
      <c r="B564" s="55"/>
      <c r="C564" s="129"/>
      <c r="D564" s="55"/>
      <c r="E564" s="56"/>
      <c r="F564" s="72"/>
      <c r="G564" s="124" t="str">
        <f>IFERROR(INDEX(Vendors!$A$2:$B$500,MATCH(C564,Vendors!$A$2:$A$500,0),2),"")</f>
        <v/>
      </c>
      <c r="H564" s="74">
        <f>SUMIF('Cash Outflows'!E:E,'AP and Accrual Journal'!D574,'Cash Outflows'!F:F)</f>
        <v>0</v>
      </c>
      <c r="I564" s="73">
        <f t="shared" si="25"/>
        <v>0</v>
      </c>
      <c r="J564" s="13">
        <f t="shared" si="26"/>
        <v>0</v>
      </c>
      <c r="K564" t="b">
        <f ca="1">IF(TODAY()-E564&gt;'Data Inputs'!$B$47,TRUE,FALSE)</f>
        <v>1</v>
      </c>
    </row>
    <row r="565" spans="1:11" x14ac:dyDescent="0.25">
      <c r="A565" s="109">
        <f t="shared" si="24"/>
        <v>6</v>
      </c>
      <c r="B565" s="55"/>
      <c r="C565" s="129"/>
      <c r="D565" s="55"/>
      <c r="E565" s="56"/>
      <c r="F565" s="72"/>
      <c r="G565" s="124" t="str">
        <f>IFERROR(INDEX(Vendors!$A$2:$B$500,MATCH(C565,Vendors!$A$2:$A$500,0),2),"")</f>
        <v/>
      </c>
      <c r="H565" s="74">
        <f>SUMIF('Cash Outflows'!E:E,'AP and Accrual Journal'!D575,'Cash Outflows'!F:F)</f>
        <v>0</v>
      </c>
      <c r="I565" s="73">
        <f t="shared" si="25"/>
        <v>0</v>
      </c>
      <c r="J565" s="13">
        <f t="shared" si="26"/>
        <v>0</v>
      </c>
      <c r="K565" t="b">
        <f ca="1">IF(TODAY()-E565&gt;'Data Inputs'!$B$47,TRUE,FALSE)</f>
        <v>1</v>
      </c>
    </row>
    <row r="566" spans="1:11" x14ac:dyDescent="0.25">
      <c r="A566" s="109">
        <f t="shared" si="24"/>
        <v>6</v>
      </c>
      <c r="B566" s="55"/>
      <c r="C566" s="129"/>
      <c r="D566" s="55"/>
      <c r="E566" s="56"/>
      <c r="F566" s="72"/>
      <c r="G566" s="124" t="str">
        <f>IFERROR(INDEX(Vendors!$A$2:$B$500,MATCH(C566,Vendors!$A$2:$A$500,0),2),"")</f>
        <v/>
      </c>
      <c r="H566" s="74">
        <f>SUMIF('Cash Outflows'!E:E,'AP and Accrual Journal'!D576,'Cash Outflows'!F:F)</f>
        <v>0</v>
      </c>
      <c r="I566" s="73">
        <f t="shared" si="25"/>
        <v>0</v>
      </c>
      <c r="J566" s="13">
        <f t="shared" si="26"/>
        <v>0</v>
      </c>
      <c r="K566" t="b">
        <f ca="1">IF(TODAY()-E566&gt;'Data Inputs'!$B$47,TRUE,FALSE)</f>
        <v>1</v>
      </c>
    </row>
    <row r="567" spans="1:11" x14ac:dyDescent="0.25">
      <c r="A567" s="109">
        <f t="shared" si="24"/>
        <v>6</v>
      </c>
      <c r="B567" s="55"/>
      <c r="C567" s="129"/>
      <c r="D567" s="55"/>
      <c r="E567" s="56"/>
      <c r="F567" s="72"/>
      <c r="G567" s="124" t="str">
        <f>IFERROR(INDEX(Vendors!$A$2:$B$500,MATCH(C567,Vendors!$A$2:$A$500,0),2),"")</f>
        <v/>
      </c>
      <c r="H567" s="74">
        <f>SUMIF('Cash Outflows'!E:E,'AP and Accrual Journal'!D577,'Cash Outflows'!F:F)</f>
        <v>0</v>
      </c>
      <c r="I567" s="73">
        <f t="shared" si="25"/>
        <v>0</v>
      </c>
      <c r="J567" s="13">
        <f t="shared" si="26"/>
        <v>0</v>
      </c>
      <c r="K567" t="b">
        <f ca="1">IF(TODAY()-E567&gt;'Data Inputs'!$B$47,TRUE,FALSE)</f>
        <v>1</v>
      </c>
    </row>
    <row r="568" spans="1:11" x14ac:dyDescent="0.25">
      <c r="A568" s="109">
        <f t="shared" si="24"/>
        <v>6</v>
      </c>
      <c r="B568" s="55"/>
      <c r="C568" s="129"/>
      <c r="D568" s="55"/>
      <c r="E568" s="56"/>
      <c r="F568" s="72"/>
      <c r="G568" s="124" t="str">
        <f>IFERROR(INDEX(Vendors!$A$2:$B$500,MATCH(C568,Vendors!$A$2:$A$500,0),2),"")</f>
        <v/>
      </c>
      <c r="H568" s="74">
        <f>SUMIF('Cash Outflows'!E:E,'AP and Accrual Journal'!D578,'Cash Outflows'!F:F)</f>
        <v>0</v>
      </c>
      <c r="I568" s="73">
        <f t="shared" si="25"/>
        <v>0</v>
      </c>
      <c r="J568" s="13">
        <f t="shared" si="26"/>
        <v>0</v>
      </c>
      <c r="K568" t="b">
        <f ca="1">IF(TODAY()-E568&gt;'Data Inputs'!$B$47,TRUE,FALSE)</f>
        <v>1</v>
      </c>
    </row>
    <row r="569" spans="1:11" x14ac:dyDescent="0.25">
      <c r="A569" s="109">
        <f t="shared" si="24"/>
        <v>6</v>
      </c>
      <c r="B569" s="55"/>
      <c r="C569" s="129"/>
      <c r="D569" s="55"/>
      <c r="E569" s="56"/>
      <c r="F569" s="72"/>
      <c r="G569" s="124" t="str">
        <f>IFERROR(INDEX(Vendors!$A$2:$B$500,MATCH(C569,Vendors!$A$2:$A$500,0),2),"")</f>
        <v/>
      </c>
      <c r="H569" s="74">
        <f>SUMIF('Cash Outflows'!E:E,'AP and Accrual Journal'!D579,'Cash Outflows'!F:F)</f>
        <v>0</v>
      </c>
      <c r="I569" s="73">
        <f t="shared" si="25"/>
        <v>0</v>
      </c>
      <c r="J569" s="13">
        <f t="shared" si="26"/>
        <v>0</v>
      </c>
      <c r="K569" t="b">
        <f ca="1">IF(TODAY()-E569&gt;'Data Inputs'!$B$47,TRUE,FALSE)</f>
        <v>1</v>
      </c>
    </row>
    <row r="570" spans="1:11" x14ac:dyDescent="0.25">
      <c r="A570" s="109">
        <f t="shared" si="24"/>
        <v>6</v>
      </c>
      <c r="B570" s="55"/>
      <c r="C570" s="129"/>
      <c r="D570" s="55"/>
      <c r="E570" s="56"/>
      <c r="F570" s="72"/>
      <c r="G570" s="124" t="str">
        <f>IFERROR(INDEX(Vendors!$A$2:$B$500,MATCH(C570,Vendors!$A$2:$A$500,0),2),"")</f>
        <v/>
      </c>
      <c r="H570" s="74">
        <f>SUMIF('Cash Outflows'!E:E,'AP and Accrual Journal'!D580,'Cash Outflows'!F:F)</f>
        <v>0</v>
      </c>
      <c r="I570" s="73">
        <f t="shared" si="25"/>
        <v>0</v>
      </c>
      <c r="J570" s="13">
        <f t="shared" si="26"/>
        <v>0</v>
      </c>
      <c r="K570" t="b">
        <f ca="1">IF(TODAY()-E570&gt;'Data Inputs'!$B$47,TRUE,FALSE)</f>
        <v>1</v>
      </c>
    </row>
    <row r="571" spans="1:11" x14ac:dyDescent="0.25">
      <c r="A571" s="109">
        <f t="shared" si="24"/>
        <v>6</v>
      </c>
      <c r="B571" s="55"/>
      <c r="C571" s="129"/>
      <c r="D571" s="55"/>
      <c r="E571" s="56"/>
      <c r="F571" s="72"/>
      <c r="G571" s="124" t="str">
        <f>IFERROR(INDEX(Vendors!$A$2:$B$500,MATCH(C571,Vendors!$A$2:$A$500,0),2),"")</f>
        <v/>
      </c>
      <c r="H571" s="74">
        <f>SUMIF('Cash Outflows'!E:E,'AP and Accrual Journal'!D581,'Cash Outflows'!F:F)</f>
        <v>0</v>
      </c>
      <c r="I571" s="73">
        <f t="shared" si="25"/>
        <v>0</v>
      </c>
      <c r="J571" s="13">
        <f t="shared" si="26"/>
        <v>0</v>
      </c>
      <c r="K571" t="b">
        <f ca="1">IF(TODAY()-E571&gt;'Data Inputs'!$B$47,TRUE,FALSE)</f>
        <v>1</v>
      </c>
    </row>
    <row r="572" spans="1:11" x14ac:dyDescent="0.25">
      <c r="A572" s="109">
        <f t="shared" si="24"/>
        <v>6</v>
      </c>
      <c r="B572" s="55"/>
      <c r="C572" s="129"/>
      <c r="D572" s="55"/>
      <c r="E572" s="56"/>
      <c r="F572" s="72"/>
      <c r="G572" s="124" t="str">
        <f>IFERROR(INDEX(Vendors!$A$2:$B$500,MATCH(C572,Vendors!$A$2:$A$500,0),2),"")</f>
        <v/>
      </c>
      <c r="H572" s="74">
        <f>SUMIF('Cash Outflows'!E:E,'AP and Accrual Journal'!D582,'Cash Outflows'!F:F)</f>
        <v>0</v>
      </c>
      <c r="I572" s="73">
        <f t="shared" si="25"/>
        <v>0</v>
      </c>
      <c r="J572" s="13">
        <f t="shared" si="26"/>
        <v>0</v>
      </c>
      <c r="K572" t="b">
        <f ca="1">IF(TODAY()-E572&gt;'Data Inputs'!$B$47,TRUE,FALSE)</f>
        <v>1</v>
      </c>
    </row>
    <row r="573" spans="1:11" x14ac:dyDescent="0.25">
      <c r="A573" s="109">
        <f t="shared" si="24"/>
        <v>6</v>
      </c>
      <c r="B573" s="55"/>
      <c r="C573" s="129"/>
      <c r="D573" s="55"/>
      <c r="E573" s="56"/>
      <c r="F573" s="72"/>
      <c r="G573" s="124" t="str">
        <f>IFERROR(INDEX(Vendors!$A$2:$B$500,MATCH(C573,Vendors!$A$2:$A$500,0),2),"")</f>
        <v/>
      </c>
      <c r="H573" s="74">
        <f>SUMIF('Cash Outflows'!E:E,'AP and Accrual Journal'!D583,'Cash Outflows'!F:F)</f>
        <v>0</v>
      </c>
      <c r="I573" s="73">
        <f t="shared" si="25"/>
        <v>0</v>
      </c>
      <c r="J573" s="13">
        <f t="shared" si="26"/>
        <v>0</v>
      </c>
      <c r="K573" t="b">
        <f ca="1">IF(TODAY()-E573&gt;'Data Inputs'!$B$47,TRUE,FALSE)</f>
        <v>1</v>
      </c>
    </row>
    <row r="574" spans="1:11" x14ac:dyDescent="0.25">
      <c r="A574" s="109">
        <f t="shared" si="24"/>
        <v>6</v>
      </c>
      <c r="B574" s="55"/>
      <c r="C574" s="129"/>
      <c r="D574" s="55"/>
      <c r="E574" s="56"/>
      <c r="F574" s="72"/>
      <c r="G574" s="124" t="str">
        <f>IFERROR(INDEX(Vendors!$A$2:$B$500,MATCH(C574,Vendors!$A$2:$A$500,0),2),"")</f>
        <v/>
      </c>
      <c r="H574" s="74">
        <f>SUMIF('Cash Outflows'!E:E,'AP and Accrual Journal'!D584,'Cash Outflows'!F:F)</f>
        <v>0</v>
      </c>
      <c r="I574" s="73">
        <f t="shared" si="25"/>
        <v>0</v>
      </c>
      <c r="J574" s="13">
        <f t="shared" si="26"/>
        <v>0</v>
      </c>
      <c r="K574" t="b">
        <f ca="1">IF(TODAY()-E574&gt;'Data Inputs'!$B$47,TRUE,FALSE)</f>
        <v>1</v>
      </c>
    </row>
    <row r="575" spans="1:11" x14ac:dyDescent="0.25">
      <c r="A575" s="109">
        <f t="shared" si="24"/>
        <v>6</v>
      </c>
      <c r="B575" s="55"/>
      <c r="C575" s="129"/>
      <c r="D575" s="55"/>
      <c r="E575" s="56"/>
      <c r="F575" s="72"/>
      <c r="G575" s="124" t="str">
        <f>IFERROR(INDEX(Vendors!$A$2:$B$500,MATCH(C575,Vendors!$A$2:$A$500,0),2),"")</f>
        <v/>
      </c>
      <c r="H575" s="74">
        <f>SUMIF('Cash Outflows'!E:E,'AP and Accrual Journal'!D585,'Cash Outflows'!F:F)</f>
        <v>0</v>
      </c>
      <c r="I575" s="73">
        <f t="shared" si="25"/>
        <v>0</v>
      </c>
      <c r="J575" s="13">
        <f t="shared" si="26"/>
        <v>0</v>
      </c>
      <c r="K575" t="b">
        <f ca="1">IF(TODAY()-E575&gt;'Data Inputs'!$B$47,TRUE,FALSE)</f>
        <v>1</v>
      </c>
    </row>
    <row r="576" spans="1:11" x14ac:dyDescent="0.25">
      <c r="A576" s="109">
        <f t="shared" si="24"/>
        <v>6</v>
      </c>
      <c r="B576" s="55"/>
      <c r="C576" s="129"/>
      <c r="D576" s="55"/>
      <c r="E576" s="56"/>
      <c r="F576" s="72"/>
      <c r="G576" s="124" t="str">
        <f>IFERROR(INDEX(Vendors!$A$2:$B$500,MATCH(C576,Vendors!$A$2:$A$500,0),2),"")</f>
        <v/>
      </c>
      <c r="H576" s="74">
        <f>SUMIF('Cash Outflows'!E:E,'AP and Accrual Journal'!D586,'Cash Outflows'!F:F)</f>
        <v>0</v>
      </c>
      <c r="I576" s="73">
        <f t="shared" si="25"/>
        <v>0</v>
      </c>
      <c r="J576" s="13">
        <f t="shared" si="26"/>
        <v>0</v>
      </c>
      <c r="K576" t="b">
        <f ca="1">IF(TODAY()-E576&gt;'Data Inputs'!$B$47,TRUE,FALSE)</f>
        <v>1</v>
      </c>
    </row>
    <row r="577" spans="1:11" x14ac:dyDescent="0.25">
      <c r="A577" s="109">
        <f t="shared" si="24"/>
        <v>6</v>
      </c>
      <c r="B577" s="55"/>
      <c r="C577" s="129"/>
      <c r="D577" s="55"/>
      <c r="E577" s="56"/>
      <c r="F577" s="72"/>
      <c r="G577" s="124" t="str">
        <f>IFERROR(INDEX(Vendors!$A$2:$B$500,MATCH(C577,Vendors!$A$2:$A$500,0),2),"")</f>
        <v/>
      </c>
      <c r="H577" s="74">
        <f>SUMIF('Cash Outflows'!E:E,'AP and Accrual Journal'!D587,'Cash Outflows'!F:F)</f>
        <v>0</v>
      </c>
      <c r="I577" s="73">
        <f t="shared" si="25"/>
        <v>0</v>
      </c>
      <c r="J577" s="13">
        <f t="shared" si="26"/>
        <v>0</v>
      </c>
      <c r="K577" t="b">
        <f ca="1">IF(TODAY()-E577&gt;'Data Inputs'!$B$47,TRUE,FALSE)</f>
        <v>1</v>
      </c>
    </row>
    <row r="578" spans="1:11" x14ac:dyDescent="0.25">
      <c r="A578" s="109">
        <f t="shared" si="24"/>
        <v>6</v>
      </c>
      <c r="B578" s="55"/>
      <c r="C578" s="129"/>
      <c r="D578" s="55"/>
      <c r="E578" s="56"/>
      <c r="F578" s="72"/>
      <c r="G578" s="124" t="str">
        <f>IFERROR(INDEX(Vendors!$A$2:$B$500,MATCH(C578,Vendors!$A$2:$A$500,0),2),"")</f>
        <v/>
      </c>
      <c r="H578" s="74">
        <f>SUMIF('Cash Outflows'!E:E,'AP and Accrual Journal'!D588,'Cash Outflows'!F:F)</f>
        <v>0</v>
      </c>
      <c r="I578" s="73">
        <f t="shared" si="25"/>
        <v>0</v>
      </c>
      <c r="J578" s="13">
        <f t="shared" si="26"/>
        <v>0</v>
      </c>
      <c r="K578" t="b">
        <f ca="1">IF(TODAY()-E578&gt;'Data Inputs'!$B$47,TRUE,FALSE)</f>
        <v>1</v>
      </c>
    </row>
    <row r="579" spans="1:11" x14ac:dyDescent="0.25">
      <c r="A579" s="109">
        <f t="shared" ref="A579:A642" si="27">E579+(6-J579)</f>
        <v>6</v>
      </c>
      <c r="B579" s="55"/>
      <c r="C579" s="129"/>
      <c r="D579" s="55"/>
      <c r="E579" s="56"/>
      <c r="F579" s="72"/>
      <c r="G579" s="124" t="str">
        <f>IFERROR(INDEX(Vendors!$A$2:$B$500,MATCH(C579,Vendors!$A$2:$A$500,0),2),"")</f>
        <v/>
      </c>
      <c r="H579" s="74">
        <f>SUMIF('Cash Outflows'!E:E,'AP and Accrual Journal'!D589,'Cash Outflows'!F:F)</f>
        <v>0</v>
      </c>
      <c r="I579" s="73">
        <f t="shared" ref="I579:I642" si="28">F579-H579</f>
        <v>0</v>
      </c>
      <c r="J579" s="13">
        <f t="shared" ref="J579:J642" si="29">IF(WEEKDAY(E579)=7,0,WEEKDAY(E579))</f>
        <v>0</v>
      </c>
      <c r="K579" t="b">
        <f ca="1">IF(TODAY()-E579&gt;'Data Inputs'!$B$47,TRUE,FALSE)</f>
        <v>1</v>
      </c>
    </row>
    <row r="580" spans="1:11" x14ac:dyDescent="0.25">
      <c r="A580" s="109">
        <f t="shared" si="27"/>
        <v>6</v>
      </c>
      <c r="B580" s="55"/>
      <c r="C580" s="129"/>
      <c r="D580" s="55"/>
      <c r="E580" s="56"/>
      <c r="F580" s="72"/>
      <c r="G580" s="124" t="str">
        <f>IFERROR(INDEX(Vendors!$A$2:$B$500,MATCH(C580,Vendors!$A$2:$A$500,0),2),"")</f>
        <v/>
      </c>
      <c r="H580" s="74">
        <f>SUMIF('Cash Outflows'!E:E,'AP and Accrual Journal'!D590,'Cash Outflows'!F:F)</f>
        <v>0</v>
      </c>
      <c r="I580" s="73">
        <f t="shared" si="28"/>
        <v>0</v>
      </c>
      <c r="J580" s="13">
        <f t="shared" si="29"/>
        <v>0</v>
      </c>
      <c r="K580" t="b">
        <f ca="1">IF(TODAY()-E580&gt;'Data Inputs'!$B$47,TRUE,FALSE)</f>
        <v>1</v>
      </c>
    </row>
    <row r="581" spans="1:11" x14ac:dyDescent="0.25">
      <c r="A581" s="109">
        <f t="shared" si="27"/>
        <v>6</v>
      </c>
      <c r="B581" s="55"/>
      <c r="C581" s="129"/>
      <c r="D581" s="55"/>
      <c r="E581" s="56"/>
      <c r="F581" s="72"/>
      <c r="G581" s="124" t="str">
        <f>IFERROR(INDEX(Vendors!$A$2:$B$500,MATCH(C581,Vendors!$A$2:$A$500,0),2),"")</f>
        <v/>
      </c>
      <c r="H581" s="74">
        <f>SUMIF('Cash Outflows'!E:E,'AP and Accrual Journal'!D591,'Cash Outflows'!F:F)</f>
        <v>0</v>
      </c>
      <c r="I581" s="73">
        <f t="shared" si="28"/>
        <v>0</v>
      </c>
      <c r="J581" s="13">
        <f t="shared" si="29"/>
        <v>0</v>
      </c>
      <c r="K581" t="b">
        <f ca="1">IF(TODAY()-E581&gt;'Data Inputs'!$B$47,TRUE,FALSE)</f>
        <v>1</v>
      </c>
    </row>
    <row r="582" spans="1:11" x14ac:dyDescent="0.25">
      <c r="A582" s="109">
        <f t="shared" si="27"/>
        <v>6</v>
      </c>
      <c r="B582" s="55"/>
      <c r="C582" s="129"/>
      <c r="D582" s="55"/>
      <c r="E582" s="56"/>
      <c r="F582" s="72"/>
      <c r="G582" s="124" t="str">
        <f>IFERROR(INDEX(Vendors!$A$2:$B$500,MATCH(C582,Vendors!$A$2:$A$500,0),2),"")</f>
        <v/>
      </c>
      <c r="H582" s="74">
        <f>SUMIF('Cash Outflows'!E:E,'AP and Accrual Journal'!D592,'Cash Outflows'!F:F)</f>
        <v>0</v>
      </c>
      <c r="I582" s="73">
        <f t="shared" si="28"/>
        <v>0</v>
      </c>
      <c r="J582" s="13">
        <f t="shared" si="29"/>
        <v>0</v>
      </c>
      <c r="K582" t="b">
        <f ca="1">IF(TODAY()-E582&gt;'Data Inputs'!$B$47,TRUE,FALSE)</f>
        <v>1</v>
      </c>
    </row>
    <row r="583" spans="1:11" x14ac:dyDescent="0.25">
      <c r="A583" s="109">
        <f t="shared" si="27"/>
        <v>6</v>
      </c>
      <c r="B583" s="55"/>
      <c r="C583" s="129"/>
      <c r="D583" s="55"/>
      <c r="E583" s="56"/>
      <c r="F583" s="72"/>
      <c r="G583" s="124" t="str">
        <f>IFERROR(INDEX(Vendors!$A$2:$B$500,MATCH(C583,Vendors!$A$2:$A$500,0),2),"")</f>
        <v/>
      </c>
      <c r="H583" s="74">
        <f>SUMIF('Cash Outflows'!E:E,'AP and Accrual Journal'!D593,'Cash Outflows'!F:F)</f>
        <v>0</v>
      </c>
      <c r="I583" s="73">
        <f t="shared" si="28"/>
        <v>0</v>
      </c>
      <c r="J583" s="13">
        <f t="shared" si="29"/>
        <v>0</v>
      </c>
      <c r="K583" t="b">
        <f ca="1">IF(TODAY()-E583&gt;'Data Inputs'!$B$47,TRUE,FALSE)</f>
        <v>1</v>
      </c>
    </row>
    <row r="584" spans="1:11" x14ac:dyDescent="0.25">
      <c r="A584" s="109">
        <f t="shared" si="27"/>
        <v>6</v>
      </c>
      <c r="B584" s="55"/>
      <c r="C584" s="129"/>
      <c r="D584" s="55"/>
      <c r="E584" s="56"/>
      <c r="F584" s="72"/>
      <c r="G584" s="124" t="str">
        <f>IFERROR(INDEX(Vendors!$A$2:$B$500,MATCH(C584,Vendors!$A$2:$A$500,0),2),"")</f>
        <v/>
      </c>
      <c r="H584" s="74">
        <f>SUMIF('Cash Outflows'!E:E,'AP and Accrual Journal'!D594,'Cash Outflows'!F:F)</f>
        <v>0</v>
      </c>
      <c r="I584" s="73">
        <f t="shared" si="28"/>
        <v>0</v>
      </c>
      <c r="J584" s="13">
        <f t="shared" si="29"/>
        <v>0</v>
      </c>
      <c r="K584" t="b">
        <f ca="1">IF(TODAY()-E584&gt;'Data Inputs'!$B$47,TRUE,FALSE)</f>
        <v>1</v>
      </c>
    </row>
    <row r="585" spans="1:11" x14ac:dyDescent="0.25">
      <c r="A585" s="109">
        <f t="shared" si="27"/>
        <v>6</v>
      </c>
      <c r="B585" s="55"/>
      <c r="C585" s="129"/>
      <c r="D585" s="55"/>
      <c r="E585" s="56"/>
      <c r="F585" s="72"/>
      <c r="G585" s="124" t="str">
        <f>IFERROR(INDEX(Vendors!$A$2:$B$500,MATCH(C585,Vendors!$A$2:$A$500,0),2),"")</f>
        <v/>
      </c>
      <c r="H585" s="74">
        <f>SUMIF('Cash Outflows'!E:E,'AP and Accrual Journal'!D595,'Cash Outflows'!F:F)</f>
        <v>0</v>
      </c>
      <c r="I585" s="73">
        <f t="shared" si="28"/>
        <v>0</v>
      </c>
      <c r="J585" s="13">
        <f t="shared" si="29"/>
        <v>0</v>
      </c>
      <c r="K585" t="b">
        <f ca="1">IF(TODAY()-E585&gt;'Data Inputs'!$B$47,TRUE,FALSE)</f>
        <v>1</v>
      </c>
    </row>
    <row r="586" spans="1:11" x14ac:dyDescent="0.25">
      <c r="A586" s="109">
        <f t="shared" si="27"/>
        <v>6</v>
      </c>
      <c r="B586" s="55"/>
      <c r="C586" s="129"/>
      <c r="D586" s="55"/>
      <c r="E586" s="56"/>
      <c r="F586" s="72"/>
      <c r="G586" s="124" t="str">
        <f>IFERROR(INDEX(Vendors!$A$2:$B$500,MATCH(C586,Vendors!$A$2:$A$500,0),2),"")</f>
        <v/>
      </c>
      <c r="H586" s="74">
        <f>SUMIF('Cash Outflows'!E:E,'AP and Accrual Journal'!D596,'Cash Outflows'!F:F)</f>
        <v>0</v>
      </c>
      <c r="I586" s="73">
        <f t="shared" si="28"/>
        <v>0</v>
      </c>
      <c r="J586" s="13">
        <f t="shared" si="29"/>
        <v>0</v>
      </c>
      <c r="K586" t="b">
        <f ca="1">IF(TODAY()-E586&gt;'Data Inputs'!$B$47,TRUE,FALSE)</f>
        <v>1</v>
      </c>
    </row>
    <row r="587" spans="1:11" x14ac:dyDescent="0.25">
      <c r="A587" s="109">
        <f t="shared" si="27"/>
        <v>6</v>
      </c>
      <c r="B587" s="55"/>
      <c r="C587" s="129"/>
      <c r="D587" s="55"/>
      <c r="E587" s="56"/>
      <c r="F587" s="72"/>
      <c r="G587" s="124" t="str">
        <f>IFERROR(INDEX(Vendors!$A$2:$B$500,MATCH(C587,Vendors!$A$2:$A$500,0),2),"")</f>
        <v/>
      </c>
      <c r="H587" s="74">
        <f>SUMIF('Cash Outflows'!E:E,'AP and Accrual Journal'!D597,'Cash Outflows'!F:F)</f>
        <v>0</v>
      </c>
      <c r="I587" s="73">
        <f t="shared" si="28"/>
        <v>0</v>
      </c>
      <c r="J587" s="13">
        <f t="shared" si="29"/>
        <v>0</v>
      </c>
      <c r="K587" t="b">
        <f ca="1">IF(TODAY()-E587&gt;'Data Inputs'!$B$47,TRUE,FALSE)</f>
        <v>1</v>
      </c>
    </row>
    <row r="588" spans="1:11" x14ac:dyDescent="0.25">
      <c r="A588" s="109">
        <f t="shared" si="27"/>
        <v>6</v>
      </c>
      <c r="B588" s="55"/>
      <c r="C588" s="129"/>
      <c r="D588" s="55"/>
      <c r="E588" s="56"/>
      <c r="F588" s="72"/>
      <c r="G588" s="124" t="str">
        <f>IFERROR(INDEX(Vendors!$A$2:$B$500,MATCH(C588,Vendors!$A$2:$A$500,0),2),"")</f>
        <v/>
      </c>
      <c r="H588" s="74">
        <f>SUMIF('Cash Outflows'!E:E,'AP and Accrual Journal'!D598,'Cash Outflows'!F:F)</f>
        <v>0</v>
      </c>
      <c r="I588" s="73">
        <f t="shared" si="28"/>
        <v>0</v>
      </c>
      <c r="J588" s="13">
        <f t="shared" si="29"/>
        <v>0</v>
      </c>
      <c r="K588" t="b">
        <f ca="1">IF(TODAY()-E588&gt;'Data Inputs'!$B$47,TRUE,FALSE)</f>
        <v>1</v>
      </c>
    </row>
    <row r="589" spans="1:11" x14ac:dyDescent="0.25">
      <c r="A589" s="109">
        <f t="shared" si="27"/>
        <v>6</v>
      </c>
      <c r="B589" s="55"/>
      <c r="C589" s="129"/>
      <c r="D589" s="55"/>
      <c r="E589" s="56"/>
      <c r="F589" s="72"/>
      <c r="G589" s="124" t="str">
        <f>IFERROR(INDEX(Vendors!$A$2:$B$500,MATCH(C589,Vendors!$A$2:$A$500,0),2),"")</f>
        <v/>
      </c>
      <c r="H589" s="74">
        <f>SUMIF('Cash Outflows'!E:E,'AP and Accrual Journal'!D599,'Cash Outflows'!F:F)</f>
        <v>0</v>
      </c>
      <c r="I589" s="73">
        <f t="shared" si="28"/>
        <v>0</v>
      </c>
      <c r="J589" s="13">
        <f t="shared" si="29"/>
        <v>0</v>
      </c>
      <c r="K589" t="b">
        <f ca="1">IF(TODAY()-E589&gt;'Data Inputs'!$B$47,TRUE,FALSE)</f>
        <v>1</v>
      </c>
    </row>
    <row r="590" spans="1:11" x14ac:dyDescent="0.25">
      <c r="A590" s="109">
        <f t="shared" si="27"/>
        <v>6</v>
      </c>
      <c r="B590" s="55"/>
      <c r="C590" s="129"/>
      <c r="D590" s="55"/>
      <c r="E590" s="56"/>
      <c r="F590" s="72"/>
      <c r="G590" s="124" t="str">
        <f>IFERROR(INDEX(Vendors!$A$2:$B$500,MATCH(C590,Vendors!$A$2:$A$500,0),2),"")</f>
        <v/>
      </c>
      <c r="H590" s="74">
        <f>SUMIF('Cash Outflows'!E:E,'AP and Accrual Journal'!D600,'Cash Outflows'!F:F)</f>
        <v>0</v>
      </c>
      <c r="I590" s="73">
        <f t="shared" si="28"/>
        <v>0</v>
      </c>
      <c r="J590" s="13">
        <f t="shared" si="29"/>
        <v>0</v>
      </c>
      <c r="K590" t="b">
        <f ca="1">IF(TODAY()-E590&gt;'Data Inputs'!$B$47,TRUE,FALSE)</f>
        <v>1</v>
      </c>
    </row>
    <row r="591" spans="1:11" x14ac:dyDescent="0.25">
      <c r="A591" s="109">
        <f t="shared" si="27"/>
        <v>6</v>
      </c>
      <c r="B591" s="55"/>
      <c r="C591" s="129"/>
      <c r="D591" s="55"/>
      <c r="E591" s="56"/>
      <c r="F591" s="72"/>
      <c r="G591" s="124" t="str">
        <f>IFERROR(INDEX(Vendors!$A$2:$B$500,MATCH(C591,Vendors!$A$2:$A$500,0),2),"")</f>
        <v/>
      </c>
      <c r="H591" s="74">
        <f>SUMIF('Cash Outflows'!E:E,'AP and Accrual Journal'!D601,'Cash Outflows'!F:F)</f>
        <v>0</v>
      </c>
      <c r="I591" s="73">
        <f t="shared" si="28"/>
        <v>0</v>
      </c>
      <c r="J591" s="13">
        <f t="shared" si="29"/>
        <v>0</v>
      </c>
      <c r="K591" t="b">
        <f ca="1">IF(TODAY()-E591&gt;'Data Inputs'!$B$47,TRUE,FALSE)</f>
        <v>1</v>
      </c>
    </row>
    <row r="592" spans="1:11" x14ac:dyDescent="0.25">
      <c r="A592" s="109">
        <f t="shared" si="27"/>
        <v>6</v>
      </c>
      <c r="B592" s="55"/>
      <c r="C592" s="129"/>
      <c r="D592" s="55"/>
      <c r="E592" s="56"/>
      <c r="F592" s="72"/>
      <c r="G592" s="124" t="str">
        <f>IFERROR(INDEX(Vendors!$A$2:$B$500,MATCH(C592,Vendors!$A$2:$A$500,0),2),"")</f>
        <v/>
      </c>
      <c r="H592" s="74">
        <f>SUMIF('Cash Outflows'!E:E,'AP and Accrual Journal'!D602,'Cash Outflows'!F:F)</f>
        <v>0</v>
      </c>
      <c r="I592" s="73">
        <f t="shared" si="28"/>
        <v>0</v>
      </c>
      <c r="J592" s="13">
        <f t="shared" si="29"/>
        <v>0</v>
      </c>
      <c r="K592" t="b">
        <f ca="1">IF(TODAY()-E592&gt;'Data Inputs'!$B$47,TRUE,FALSE)</f>
        <v>1</v>
      </c>
    </row>
    <row r="593" spans="1:11" x14ac:dyDescent="0.25">
      <c r="A593" s="109">
        <f t="shared" si="27"/>
        <v>6</v>
      </c>
      <c r="B593" s="55"/>
      <c r="C593" s="129"/>
      <c r="D593" s="55"/>
      <c r="E593" s="56"/>
      <c r="F593" s="72"/>
      <c r="G593" s="124" t="str">
        <f>IFERROR(INDEX(Vendors!$A$2:$B$500,MATCH(C593,Vendors!$A$2:$A$500,0),2),"")</f>
        <v/>
      </c>
      <c r="H593" s="74">
        <f>SUMIF('Cash Outflows'!E:E,'AP and Accrual Journal'!D603,'Cash Outflows'!F:F)</f>
        <v>0</v>
      </c>
      <c r="I593" s="73">
        <f t="shared" si="28"/>
        <v>0</v>
      </c>
      <c r="J593" s="13">
        <f t="shared" si="29"/>
        <v>0</v>
      </c>
      <c r="K593" t="b">
        <f ca="1">IF(TODAY()-E593&gt;'Data Inputs'!$B$47,TRUE,FALSE)</f>
        <v>1</v>
      </c>
    </row>
    <row r="594" spans="1:11" x14ac:dyDescent="0.25">
      <c r="A594" s="109">
        <f t="shared" si="27"/>
        <v>6</v>
      </c>
      <c r="B594" s="55"/>
      <c r="C594" s="129"/>
      <c r="D594" s="55"/>
      <c r="E594" s="56"/>
      <c r="F594" s="72"/>
      <c r="G594" s="124" t="str">
        <f>IFERROR(INDEX(Vendors!$A$2:$B$500,MATCH(C594,Vendors!$A$2:$A$500,0),2),"")</f>
        <v/>
      </c>
      <c r="H594" s="74">
        <f>SUMIF('Cash Outflows'!E:E,'AP and Accrual Journal'!D604,'Cash Outflows'!F:F)</f>
        <v>0</v>
      </c>
      <c r="I594" s="73">
        <f t="shared" si="28"/>
        <v>0</v>
      </c>
      <c r="J594" s="13">
        <f t="shared" si="29"/>
        <v>0</v>
      </c>
      <c r="K594" t="b">
        <f ca="1">IF(TODAY()-E594&gt;'Data Inputs'!$B$47,TRUE,FALSE)</f>
        <v>1</v>
      </c>
    </row>
    <row r="595" spans="1:11" x14ac:dyDescent="0.25">
      <c r="A595" s="109">
        <f t="shared" si="27"/>
        <v>6</v>
      </c>
      <c r="B595" s="55"/>
      <c r="C595" s="129"/>
      <c r="D595" s="55"/>
      <c r="E595" s="56"/>
      <c r="F595" s="72"/>
      <c r="G595" s="124" t="str">
        <f>IFERROR(INDEX(Vendors!$A$2:$B$500,MATCH(C595,Vendors!$A$2:$A$500,0),2),"")</f>
        <v/>
      </c>
      <c r="H595" s="74">
        <f>SUMIF('Cash Outflows'!E:E,'AP and Accrual Journal'!D605,'Cash Outflows'!F:F)</f>
        <v>0</v>
      </c>
      <c r="I595" s="73">
        <f t="shared" si="28"/>
        <v>0</v>
      </c>
      <c r="J595" s="13">
        <f t="shared" si="29"/>
        <v>0</v>
      </c>
      <c r="K595" t="b">
        <f ca="1">IF(TODAY()-E595&gt;'Data Inputs'!$B$47,TRUE,FALSE)</f>
        <v>1</v>
      </c>
    </row>
    <row r="596" spans="1:11" x14ac:dyDescent="0.25">
      <c r="A596" s="109">
        <f t="shared" si="27"/>
        <v>6</v>
      </c>
      <c r="B596" s="55"/>
      <c r="C596" s="129"/>
      <c r="D596" s="55"/>
      <c r="E596" s="56"/>
      <c r="F596" s="72"/>
      <c r="G596" s="124" t="str">
        <f>IFERROR(INDEX(Vendors!$A$2:$B$500,MATCH(C596,Vendors!$A$2:$A$500,0),2),"")</f>
        <v/>
      </c>
      <c r="H596" s="74">
        <f>SUMIF('Cash Outflows'!E:E,'AP and Accrual Journal'!D606,'Cash Outflows'!F:F)</f>
        <v>0</v>
      </c>
      <c r="I596" s="73">
        <f t="shared" si="28"/>
        <v>0</v>
      </c>
      <c r="J596" s="13">
        <f t="shared" si="29"/>
        <v>0</v>
      </c>
      <c r="K596" t="b">
        <f ca="1">IF(TODAY()-E596&gt;'Data Inputs'!$B$47,TRUE,FALSE)</f>
        <v>1</v>
      </c>
    </row>
    <row r="597" spans="1:11" x14ac:dyDescent="0.25">
      <c r="A597" s="109">
        <f t="shared" si="27"/>
        <v>6</v>
      </c>
      <c r="B597" s="55"/>
      <c r="C597" s="129"/>
      <c r="D597" s="55"/>
      <c r="E597" s="56"/>
      <c r="F597" s="72"/>
      <c r="G597" s="124" t="str">
        <f>IFERROR(INDEX(Vendors!$A$2:$B$500,MATCH(C597,Vendors!$A$2:$A$500,0),2),"")</f>
        <v/>
      </c>
      <c r="H597" s="74">
        <f>SUMIF('Cash Outflows'!E:E,'AP and Accrual Journal'!D607,'Cash Outflows'!F:F)</f>
        <v>0</v>
      </c>
      <c r="I597" s="73">
        <f t="shared" si="28"/>
        <v>0</v>
      </c>
      <c r="J597" s="13">
        <f t="shared" si="29"/>
        <v>0</v>
      </c>
      <c r="K597" t="b">
        <f ca="1">IF(TODAY()-E597&gt;'Data Inputs'!$B$47,TRUE,FALSE)</f>
        <v>1</v>
      </c>
    </row>
    <row r="598" spans="1:11" x14ac:dyDescent="0.25">
      <c r="A598" s="109">
        <f t="shared" si="27"/>
        <v>6</v>
      </c>
      <c r="B598" s="55"/>
      <c r="C598" s="129"/>
      <c r="D598" s="55"/>
      <c r="E598" s="56"/>
      <c r="F598" s="72"/>
      <c r="G598" s="124" t="str">
        <f>IFERROR(INDEX(Vendors!$A$2:$B$500,MATCH(C598,Vendors!$A$2:$A$500,0),2),"")</f>
        <v/>
      </c>
      <c r="H598" s="74">
        <f>SUMIF('Cash Outflows'!E:E,'AP and Accrual Journal'!D608,'Cash Outflows'!F:F)</f>
        <v>0</v>
      </c>
      <c r="I598" s="73">
        <f t="shared" si="28"/>
        <v>0</v>
      </c>
      <c r="J598" s="13">
        <f t="shared" si="29"/>
        <v>0</v>
      </c>
      <c r="K598" t="b">
        <f ca="1">IF(TODAY()-E598&gt;'Data Inputs'!$B$47,TRUE,FALSE)</f>
        <v>1</v>
      </c>
    </row>
    <row r="599" spans="1:11" x14ac:dyDescent="0.25">
      <c r="A599" s="109">
        <f t="shared" si="27"/>
        <v>6</v>
      </c>
      <c r="B599" s="55"/>
      <c r="C599" s="129"/>
      <c r="D599" s="55"/>
      <c r="E599" s="56"/>
      <c r="F599" s="72"/>
      <c r="G599" s="124" t="str">
        <f>IFERROR(INDEX(Vendors!$A$2:$B$500,MATCH(C599,Vendors!$A$2:$A$500,0),2),"")</f>
        <v/>
      </c>
      <c r="H599" s="74">
        <f>SUMIF('Cash Outflows'!E:E,'AP and Accrual Journal'!D609,'Cash Outflows'!F:F)</f>
        <v>0</v>
      </c>
      <c r="I599" s="73">
        <f t="shared" si="28"/>
        <v>0</v>
      </c>
      <c r="J599" s="13">
        <f t="shared" si="29"/>
        <v>0</v>
      </c>
      <c r="K599" t="b">
        <f ca="1">IF(TODAY()-E599&gt;'Data Inputs'!$B$47,TRUE,FALSE)</f>
        <v>1</v>
      </c>
    </row>
    <row r="600" spans="1:11" x14ac:dyDescent="0.25">
      <c r="A600" s="109">
        <f t="shared" si="27"/>
        <v>6</v>
      </c>
      <c r="B600" s="55"/>
      <c r="C600" s="129"/>
      <c r="D600" s="55"/>
      <c r="E600" s="56"/>
      <c r="F600" s="72"/>
      <c r="G600" s="124" t="str">
        <f>IFERROR(INDEX(Vendors!$A$2:$B$500,MATCH(C600,Vendors!$A$2:$A$500,0),2),"")</f>
        <v/>
      </c>
      <c r="H600" s="74">
        <f>SUMIF('Cash Outflows'!E:E,'AP and Accrual Journal'!D610,'Cash Outflows'!F:F)</f>
        <v>0</v>
      </c>
      <c r="I600" s="73">
        <f t="shared" si="28"/>
        <v>0</v>
      </c>
      <c r="J600" s="13">
        <f t="shared" si="29"/>
        <v>0</v>
      </c>
      <c r="K600" t="b">
        <f ca="1">IF(TODAY()-E600&gt;'Data Inputs'!$B$47,TRUE,FALSE)</f>
        <v>1</v>
      </c>
    </row>
    <row r="601" spans="1:11" x14ac:dyDescent="0.25">
      <c r="A601" s="109">
        <f t="shared" si="27"/>
        <v>6</v>
      </c>
      <c r="B601" s="55"/>
      <c r="C601" s="129"/>
      <c r="D601" s="55"/>
      <c r="E601" s="56"/>
      <c r="F601" s="72"/>
      <c r="G601" s="124" t="str">
        <f>IFERROR(INDEX(Vendors!$A$2:$B$500,MATCH(C601,Vendors!$A$2:$A$500,0),2),"")</f>
        <v/>
      </c>
      <c r="H601" s="74">
        <f>SUMIF('Cash Outflows'!E:E,'AP and Accrual Journal'!D611,'Cash Outflows'!F:F)</f>
        <v>0</v>
      </c>
      <c r="I601" s="73">
        <f t="shared" si="28"/>
        <v>0</v>
      </c>
      <c r="J601" s="13">
        <f t="shared" si="29"/>
        <v>0</v>
      </c>
      <c r="K601" t="b">
        <f ca="1">IF(TODAY()-E601&gt;'Data Inputs'!$B$47,TRUE,FALSE)</f>
        <v>1</v>
      </c>
    </row>
    <row r="602" spans="1:11" x14ac:dyDescent="0.25">
      <c r="A602" s="109">
        <f t="shared" si="27"/>
        <v>6</v>
      </c>
      <c r="B602" s="55"/>
      <c r="C602" s="129"/>
      <c r="D602" s="55"/>
      <c r="E602" s="56"/>
      <c r="F602" s="72"/>
      <c r="G602" s="124" t="str">
        <f>IFERROR(INDEX(Vendors!$A$2:$B$500,MATCH(C602,Vendors!$A$2:$A$500,0),2),"")</f>
        <v/>
      </c>
      <c r="H602" s="74">
        <f>SUMIF('Cash Outflows'!E:E,'AP and Accrual Journal'!D612,'Cash Outflows'!F:F)</f>
        <v>0</v>
      </c>
      <c r="I602" s="73">
        <f t="shared" si="28"/>
        <v>0</v>
      </c>
      <c r="J602" s="13">
        <f t="shared" si="29"/>
        <v>0</v>
      </c>
      <c r="K602" t="b">
        <f ca="1">IF(TODAY()-E602&gt;'Data Inputs'!$B$47,TRUE,FALSE)</f>
        <v>1</v>
      </c>
    </row>
    <row r="603" spans="1:11" x14ac:dyDescent="0.25">
      <c r="A603" s="109">
        <f t="shared" si="27"/>
        <v>6</v>
      </c>
      <c r="B603" s="55"/>
      <c r="C603" s="129"/>
      <c r="D603" s="55"/>
      <c r="E603" s="56"/>
      <c r="F603" s="72"/>
      <c r="G603" s="124" t="str">
        <f>IFERROR(INDEX(Vendors!$A$2:$B$500,MATCH(C603,Vendors!$A$2:$A$500,0),2),"")</f>
        <v/>
      </c>
      <c r="H603" s="74">
        <f>SUMIF('Cash Outflows'!E:E,'AP and Accrual Journal'!D613,'Cash Outflows'!F:F)</f>
        <v>0</v>
      </c>
      <c r="I603" s="73">
        <f t="shared" si="28"/>
        <v>0</v>
      </c>
      <c r="J603" s="13">
        <f t="shared" si="29"/>
        <v>0</v>
      </c>
      <c r="K603" t="b">
        <f ca="1">IF(TODAY()-E603&gt;'Data Inputs'!$B$47,TRUE,FALSE)</f>
        <v>1</v>
      </c>
    </row>
    <row r="604" spans="1:11" x14ac:dyDescent="0.25">
      <c r="A604" s="109">
        <f t="shared" si="27"/>
        <v>6</v>
      </c>
      <c r="B604" s="55"/>
      <c r="C604" s="129"/>
      <c r="D604" s="55"/>
      <c r="E604" s="56"/>
      <c r="F604" s="72"/>
      <c r="G604" s="124" t="str">
        <f>IFERROR(INDEX(Vendors!$A$2:$B$500,MATCH(C604,Vendors!$A$2:$A$500,0),2),"")</f>
        <v/>
      </c>
      <c r="H604" s="74">
        <f>SUMIF('Cash Outflows'!E:E,'AP and Accrual Journal'!D614,'Cash Outflows'!F:F)</f>
        <v>0</v>
      </c>
      <c r="I604" s="73">
        <f t="shared" si="28"/>
        <v>0</v>
      </c>
      <c r="J604" s="13">
        <f t="shared" si="29"/>
        <v>0</v>
      </c>
      <c r="K604" t="b">
        <f ca="1">IF(TODAY()-E604&gt;'Data Inputs'!$B$47,TRUE,FALSE)</f>
        <v>1</v>
      </c>
    </row>
    <row r="605" spans="1:11" x14ac:dyDescent="0.25">
      <c r="A605" s="109">
        <f t="shared" si="27"/>
        <v>6</v>
      </c>
      <c r="B605" s="55"/>
      <c r="C605" s="129"/>
      <c r="D605" s="55"/>
      <c r="E605" s="56"/>
      <c r="F605" s="72"/>
      <c r="G605" s="124" t="str">
        <f>IFERROR(INDEX(Vendors!$A$2:$B$500,MATCH(C605,Vendors!$A$2:$A$500,0),2),"")</f>
        <v/>
      </c>
      <c r="H605" s="74">
        <f>SUMIF('Cash Outflows'!E:E,'AP and Accrual Journal'!D615,'Cash Outflows'!F:F)</f>
        <v>0</v>
      </c>
      <c r="I605" s="73">
        <f t="shared" si="28"/>
        <v>0</v>
      </c>
      <c r="J605" s="13">
        <f t="shared" si="29"/>
        <v>0</v>
      </c>
      <c r="K605" t="b">
        <f ca="1">IF(TODAY()-E605&gt;'Data Inputs'!$B$47,TRUE,FALSE)</f>
        <v>1</v>
      </c>
    </row>
    <row r="606" spans="1:11" x14ac:dyDescent="0.25">
      <c r="A606" s="109">
        <f t="shared" si="27"/>
        <v>6</v>
      </c>
      <c r="B606" s="55"/>
      <c r="C606" s="129"/>
      <c r="D606" s="55"/>
      <c r="E606" s="56"/>
      <c r="F606" s="72"/>
      <c r="G606" s="124" t="str">
        <f>IFERROR(INDEX(Vendors!$A$2:$B$500,MATCH(C606,Vendors!$A$2:$A$500,0),2),"")</f>
        <v/>
      </c>
      <c r="H606" s="74">
        <f>SUMIF('Cash Outflows'!E:E,'AP and Accrual Journal'!D616,'Cash Outflows'!F:F)</f>
        <v>0</v>
      </c>
      <c r="I606" s="73">
        <f t="shared" si="28"/>
        <v>0</v>
      </c>
      <c r="J606" s="13">
        <f t="shared" si="29"/>
        <v>0</v>
      </c>
      <c r="K606" t="b">
        <f ca="1">IF(TODAY()-E606&gt;'Data Inputs'!$B$47,TRUE,FALSE)</f>
        <v>1</v>
      </c>
    </row>
    <row r="607" spans="1:11" x14ac:dyDescent="0.25">
      <c r="A607" s="109">
        <f t="shared" si="27"/>
        <v>6</v>
      </c>
      <c r="B607" s="55"/>
      <c r="C607" s="129"/>
      <c r="D607" s="55"/>
      <c r="E607" s="56"/>
      <c r="F607" s="72"/>
      <c r="G607" s="124" t="str">
        <f>IFERROR(INDEX(Vendors!$A$2:$B$500,MATCH(C607,Vendors!$A$2:$A$500,0),2),"")</f>
        <v/>
      </c>
      <c r="H607" s="74">
        <f>SUMIF('Cash Outflows'!E:E,'AP and Accrual Journal'!D617,'Cash Outflows'!F:F)</f>
        <v>0</v>
      </c>
      <c r="I607" s="73">
        <f t="shared" si="28"/>
        <v>0</v>
      </c>
      <c r="J607" s="13">
        <f t="shared" si="29"/>
        <v>0</v>
      </c>
      <c r="K607" t="b">
        <f ca="1">IF(TODAY()-E607&gt;'Data Inputs'!$B$47,TRUE,FALSE)</f>
        <v>1</v>
      </c>
    </row>
    <row r="608" spans="1:11" x14ac:dyDescent="0.25">
      <c r="A608" s="109">
        <f t="shared" si="27"/>
        <v>6</v>
      </c>
      <c r="B608" s="55"/>
      <c r="C608" s="129"/>
      <c r="D608" s="55"/>
      <c r="E608" s="56"/>
      <c r="F608" s="72"/>
      <c r="G608" s="124" t="str">
        <f>IFERROR(INDEX(Vendors!$A$2:$B$500,MATCH(C608,Vendors!$A$2:$A$500,0),2),"")</f>
        <v/>
      </c>
      <c r="H608" s="74">
        <f>SUMIF('Cash Outflows'!E:E,'AP and Accrual Journal'!D618,'Cash Outflows'!F:F)</f>
        <v>0</v>
      </c>
      <c r="I608" s="73">
        <f t="shared" si="28"/>
        <v>0</v>
      </c>
      <c r="J608" s="13">
        <f t="shared" si="29"/>
        <v>0</v>
      </c>
      <c r="K608" t="b">
        <f ca="1">IF(TODAY()-E608&gt;'Data Inputs'!$B$47,TRUE,FALSE)</f>
        <v>1</v>
      </c>
    </row>
    <row r="609" spans="1:11" x14ac:dyDescent="0.25">
      <c r="A609" s="109">
        <f t="shared" si="27"/>
        <v>6</v>
      </c>
      <c r="B609" s="55"/>
      <c r="C609" s="129"/>
      <c r="D609" s="55"/>
      <c r="E609" s="56"/>
      <c r="F609" s="72"/>
      <c r="G609" s="124" t="str">
        <f>IFERROR(INDEX(Vendors!$A$2:$B$500,MATCH(C609,Vendors!$A$2:$A$500,0),2),"")</f>
        <v/>
      </c>
      <c r="H609" s="74">
        <f>SUMIF('Cash Outflows'!E:E,'AP and Accrual Journal'!D619,'Cash Outflows'!F:F)</f>
        <v>0</v>
      </c>
      <c r="I609" s="73">
        <f t="shared" si="28"/>
        <v>0</v>
      </c>
      <c r="J609" s="13">
        <f t="shared" si="29"/>
        <v>0</v>
      </c>
      <c r="K609" t="b">
        <f ca="1">IF(TODAY()-E609&gt;'Data Inputs'!$B$47,TRUE,FALSE)</f>
        <v>1</v>
      </c>
    </row>
    <row r="610" spans="1:11" x14ac:dyDescent="0.25">
      <c r="A610" s="109">
        <f t="shared" si="27"/>
        <v>6</v>
      </c>
      <c r="B610" s="55"/>
      <c r="C610" s="129"/>
      <c r="D610" s="55"/>
      <c r="E610" s="56"/>
      <c r="F610" s="72"/>
      <c r="G610" s="124" t="str">
        <f>IFERROR(INDEX(Vendors!$A$2:$B$500,MATCH(C610,Vendors!$A$2:$A$500,0),2),"")</f>
        <v/>
      </c>
      <c r="H610" s="74">
        <f>SUMIF('Cash Outflows'!E:E,'AP and Accrual Journal'!D620,'Cash Outflows'!F:F)</f>
        <v>0</v>
      </c>
      <c r="I610" s="73">
        <f t="shared" si="28"/>
        <v>0</v>
      </c>
      <c r="J610" s="13">
        <f t="shared" si="29"/>
        <v>0</v>
      </c>
      <c r="K610" t="b">
        <f ca="1">IF(TODAY()-E610&gt;'Data Inputs'!$B$47,TRUE,FALSE)</f>
        <v>1</v>
      </c>
    </row>
    <row r="611" spans="1:11" x14ac:dyDescent="0.25">
      <c r="A611" s="109">
        <f t="shared" si="27"/>
        <v>6</v>
      </c>
      <c r="B611" s="55"/>
      <c r="C611" s="129"/>
      <c r="D611" s="55"/>
      <c r="E611" s="56"/>
      <c r="F611" s="72"/>
      <c r="G611" s="124" t="str">
        <f>IFERROR(INDEX(Vendors!$A$2:$B$500,MATCH(C611,Vendors!$A$2:$A$500,0),2),"")</f>
        <v/>
      </c>
      <c r="H611" s="74">
        <f>SUMIF('Cash Outflows'!E:E,'AP and Accrual Journal'!D621,'Cash Outflows'!F:F)</f>
        <v>0</v>
      </c>
      <c r="I611" s="73">
        <f t="shared" si="28"/>
        <v>0</v>
      </c>
      <c r="J611" s="13">
        <f t="shared" si="29"/>
        <v>0</v>
      </c>
      <c r="K611" t="b">
        <f ca="1">IF(TODAY()-E611&gt;'Data Inputs'!$B$47,TRUE,FALSE)</f>
        <v>1</v>
      </c>
    </row>
    <row r="612" spans="1:11" x14ac:dyDescent="0.25">
      <c r="A612" s="109">
        <f t="shared" si="27"/>
        <v>6</v>
      </c>
      <c r="B612" s="55"/>
      <c r="C612" s="129"/>
      <c r="D612" s="55"/>
      <c r="E612" s="56"/>
      <c r="F612" s="72"/>
      <c r="G612" s="124" t="str">
        <f>IFERROR(INDEX(Vendors!$A$2:$B$500,MATCH(C612,Vendors!$A$2:$A$500,0),2),"")</f>
        <v/>
      </c>
      <c r="H612" s="74">
        <f>SUMIF('Cash Outflows'!E:E,'AP and Accrual Journal'!D622,'Cash Outflows'!F:F)</f>
        <v>0</v>
      </c>
      <c r="I612" s="73">
        <f t="shared" si="28"/>
        <v>0</v>
      </c>
      <c r="J612" s="13">
        <f t="shared" si="29"/>
        <v>0</v>
      </c>
      <c r="K612" t="b">
        <f ca="1">IF(TODAY()-E612&gt;'Data Inputs'!$B$47,TRUE,FALSE)</f>
        <v>1</v>
      </c>
    </row>
    <row r="613" spans="1:11" x14ac:dyDescent="0.25">
      <c r="A613" s="109">
        <f t="shared" si="27"/>
        <v>6</v>
      </c>
      <c r="B613" s="55"/>
      <c r="C613" s="129"/>
      <c r="D613" s="55"/>
      <c r="E613" s="56"/>
      <c r="F613" s="72"/>
      <c r="G613" s="124" t="str">
        <f>IFERROR(INDEX(Vendors!$A$2:$B$500,MATCH(C613,Vendors!$A$2:$A$500,0),2),"")</f>
        <v/>
      </c>
      <c r="H613" s="74">
        <f>SUMIF('Cash Outflows'!E:E,'AP and Accrual Journal'!D623,'Cash Outflows'!F:F)</f>
        <v>0</v>
      </c>
      <c r="I613" s="73">
        <f t="shared" si="28"/>
        <v>0</v>
      </c>
      <c r="J613" s="13">
        <f t="shared" si="29"/>
        <v>0</v>
      </c>
      <c r="K613" t="b">
        <f ca="1">IF(TODAY()-E613&gt;'Data Inputs'!$B$47,TRUE,FALSE)</f>
        <v>1</v>
      </c>
    </row>
    <row r="614" spans="1:11" x14ac:dyDescent="0.25">
      <c r="A614" s="109">
        <f t="shared" si="27"/>
        <v>6</v>
      </c>
      <c r="B614" s="55"/>
      <c r="C614" s="129"/>
      <c r="D614" s="55"/>
      <c r="E614" s="56"/>
      <c r="F614" s="72"/>
      <c r="G614" s="124" t="str">
        <f>IFERROR(INDEX(Vendors!$A$2:$B$500,MATCH(C614,Vendors!$A$2:$A$500,0),2),"")</f>
        <v/>
      </c>
      <c r="H614" s="74">
        <f>SUMIF('Cash Outflows'!E:E,'AP and Accrual Journal'!D624,'Cash Outflows'!F:F)</f>
        <v>0</v>
      </c>
      <c r="I614" s="73">
        <f t="shared" si="28"/>
        <v>0</v>
      </c>
      <c r="J614" s="13">
        <f t="shared" si="29"/>
        <v>0</v>
      </c>
      <c r="K614" t="b">
        <f ca="1">IF(TODAY()-E614&gt;'Data Inputs'!$B$47,TRUE,FALSE)</f>
        <v>1</v>
      </c>
    </row>
    <row r="615" spans="1:11" x14ac:dyDescent="0.25">
      <c r="A615" s="109">
        <f t="shared" si="27"/>
        <v>6</v>
      </c>
      <c r="B615" s="55"/>
      <c r="C615" s="129"/>
      <c r="D615" s="55"/>
      <c r="E615" s="56"/>
      <c r="F615" s="72"/>
      <c r="G615" s="124" t="str">
        <f>IFERROR(INDEX(Vendors!$A$2:$B$500,MATCH(C615,Vendors!$A$2:$A$500,0),2),"")</f>
        <v/>
      </c>
      <c r="H615" s="74">
        <f>SUMIF('Cash Outflows'!E:E,'AP and Accrual Journal'!D625,'Cash Outflows'!F:F)</f>
        <v>0</v>
      </c>
      <c r="I615" s="73">
        <f t="shared" si="28"/>
        <v>0</v>
      </c>
      <c r="J615" s="13">
        <f t="shared" si="29"/>
        <v>0</v>
      </c>
      <c r="K615" t="b">
        <f ca="1">IF(TODAY()-E615&gt;'Data Inputs'!$B$47,TRUE,FALSE)</f>
        <v>1</v>
      </c>
    </row>
    <row r="616" spans="1:11" x14ac:dyDescent="0.25">
      <c r="A616" s="109">
        <f t="shared" si="27"/>
        <v>6</v>
      </c>
      <c r="B616" s="55"/>
      <c r="C616" s="129"/>
      <c r="D616" s="55"/>
      <c r="E616" s="56"/>
      <c r="F616" s="72"/>
      <c r="G616" s="124" t="str">
        <f>IFERROR(INDEX(Vendors!$A$2:$B$500,MATCH(C616,Vendors!$A$2:$A$500,0),2),"")</f>
        <v/>
      </c>
      <c r="H616" s="74">
        <f>SUMIF('Cash Outflows'!E:E,'AP and Accrual Journal'!D626,'Cash Outflows'!F:F)</f>
        <v>0</v>
      </c>
      <c r="I616" s="73">
        <f t="shared" si="28"/>
        <v>0</v>
      </c>
      <c r="J616" s="13">
        <f t="shared" si="29"/>
        <v>0</v>
      </c>
      <c r="K616" t="b">
        <f ca="1">IF(TODAY()-E616&gt;'Data Inputs'!$B$47,TRUE,FALSE)</f>
        <v>1</v>
      </c>
    </row>
    <row r="617" spans="1:11" x14ac:dyDescent="0.25">
      <c r="A617" s="109">
        <f t="shared" si="27"/>
        <v>6</v>
      </c>
      <c r="B617" s="55"/>
      <c r="C617" s="129"/>
      <c r="D617" s="55"/>
      <c r="E617" s="56"/>
      <c r="F617" s="72"/>
      <c r="G617" s="124" t="str">
        <f>IFERROR(INDEX(Vendors!$A$2:$B$500,MATCH(C617,Vendors!$A$2:$A$500,0),2),"")</f>
        <v/>
      </c>
      <c r="H617" s="74">
        <f>SUMIF('Cash Outflows'!E:E,'AP and Accrual Journal'!D627,'Cash Outflows'!F:F)</f>
        <v>0</v>
      </c>
      <c r="I617" s="73">
        <f t="shared" si="28"/>
        <v>0</v>
      </c>
      <c r="J617" s="13">
        <f t="shared" si="29"/>
        <v>0</v>
      </c>
      <c r="K617" t="b">
        <f ca="1">IF(TODAY()-E617&gt;'Data Inputs'!$B$47,TRUE,FALSE)</f>
        <v>1</v>
      </c>
    </row>
    <row r="618" spans="1:11" x14ac:dyDescent="0.25">
      <c r="A618" s="109">
        <f t="shared" si="27"/>
        <v>6</v>
      </c>
      <c r="B618" s="55"/>
      <c r="C618" s="129"/>
      <c r="D618" s="55"/>
      <c r="E618" s="56"/>
      <c r="F618" s="72"/>
      <c r="G618" s="124" t="str">
        <f>IFERROR(INDEX(Vendors!$A$2:$B$500,MATCH(C618,Vendors!$A$2:$A$500,0),2),"")</f>
        <v/>
      </c>
      <c r="H618" s="74">
        <f>SUMIF('Cash Outflows'!E:E,'AP and Accrual Journal'!D628,'Cash Outflows'!F:F)</f>
        <v>0</v>
      </c>
      <c r="I618" s="73">
        <f t="shared" si="28"/>
        <v>0</v>
      </c>
      <c r="J618" s="13">
        <f t="shared" si="29"/>
        <v>0</v>
      </c>
      <c r="K618" t="b">
        <f ca="1">IF(TODAY()-E618&gt;'Data Inputs'!$B$47,TRUE,FALSE)</f>
        <v>1</v>
      </c>
    </row>
    <row r="619" spans="1:11" x14ac:dyDescent="0.25">
      <c r="A619" s="109">
        <f t="shared" si="27"/>
        <v>6</v>
      </c>
      <c r="B619" s="55"/>
      <c r="C619" s="129"/>
      <c r="D619" s="55"/>
      <c r="E619" s="56"/>
      <c r="F619" s="72"/>
      <c r="G619" s="124" t="str">
        <f>IFERROR(INDEX(Vendors!$A$2:$B$500,MATCH(C619,Vendors!$A$2:$A$500,0),2),"")</f>
        <v/>
      </c>
      <c r="H619" s="74">
        <f>SUMIF('Cash Outflows'!E:E,'AP and Accrual Journal'!D629,'Cash Outflows'!F:F)</f>
        <v>0</v>
      </c>
      <c r="I619" s="73">
        <f t="shared" si="28"/>
        <v>0</v>
      </c>
      <c r="J619" s="13">
        <f t="shared" si="29"/>
        <v>0</v>
      </c>
      <c r="K619" t="b">
        <f ca="1">IF(TODAY()-E619&gt;'Data Inputs'!$B$47,TRUE,FALSE)</f>
        <v>1</v>
      </c>
    </row>
    <row r="620" spans="1:11" x14ac:dyDescent="0.25">
      <c r="A620" s="109">
        <f t="shared" si="27"/>
        <v>6</v>
      </c>
      <c r="B620" s="55"/>
      <c r="C620" s="129"/>
      <c r="D620" s="55"/>
      <c r="E620" s="56"/>
      <c r="F620" s="72"/>
      <c r="G620" s="124" t="str">
        <f>IFERROR(INDEX(Vendors!$A$2:$B$500,MATCH(C620,Vendors!$A$2:$A$500,0),2),"")</f>
        <v/>
      </c>
      <c r="H620" s="74">
        <f>SUMIF('Cash Outflows'!E:E,'AP and Accrual Journal'!D630,'Cash Outflows'!F:F)</f>
        <v>0</v>
      </c>
      <c r="I620" s="73">
        <f t="shared" si="28"/>
        <v>0</v>
      </c>
      <c r="J620" s="13">
        <f t="shared" si="29"/>
        <v>0</v>
      </c>
      <c r="K620" t="b">
        <f ca="1">IF(TODAY()-E620&gt;'Data Inputs'!$B$47,TRUE,FALSE)</f>
        <v>1</v>
      </c>
    </row>
    <row r="621" spans="1:11" x14ac:dyDescent="0.25">
      <c r="A621" s="109">
        <f t="shared" si="27"/>
        <v>6</v>
      </c>
      <c r="B621" s="55"/>
      <c r="C621" s="129"/>
      <c r="D621" s="55"/>
      <c r="E621" s="56"/>
      <c r="F621" s="72"/>
      <c r="G621" s="124" t="str">
        <f>IFERROR(INDEX(Vendors!$A$2:$B$500,MATCH(C621,Vendors!$A$2:$A$500,0),2),"")</f>
        <v/>
      </c>
      <c r="H621" s="74">
        <f>SUMIF('Cash Outflows'!E:E,'AP and Accrual Journal'!D631,'Cash Outflows'!F:F)</f>
        <v>0</v>
      </c>
      <c r="I621" s="73">
        <f t="shared" si="28"/>
        <v>0</v>
      </c>
      <c r="J621" s="13">
        <f t="shared" si="29"/>
        <v>0</v>
      </c>
      <c r="K621" t="b">
        <f ca="1">IF(TODAY()-E621&gt;'Data Inputs'!$B$47,TRUE,FALSE)</f>
        <v>1</v>
      </c>
    </row>
    <row r="622" spans="1:11" x14ac:dyDescent="0.25">
      <c r="A622" s="109">
        <f t="shared" si="27"/>
        <v>6</v>
      </c>
      <c r="B622" s="55"/>
      <c r="C622" s="129"/>
      <c r="D622" s="55"/>
      <c r="E622" s="56"/>
      <c r="F622" s="72"/>
      <c r="G622" s="124" t="str">
        <f>IFERROR(INDEX(Vendors!$A$2:$B$500,MATCH(C622,Vendors!$A$2:$A$500,0),2),"")</f>
        <v/>
      </c>
      <c r="H622" s="74">
        <f>SUMIF('Cash Outflows'!E:E,'AP and Accrual Journal'!D632,'Cash Outflows'!F:F)</f>
        <v>0</v>
      </c>
      <c r="I622" s="73">
        <f t="shared" si="28"/>
        <v>0</v>
      </c>
      <c r="J622" s="13">
        <f t="shared" si="29"/>
        <v>0</v>
      </c>
      <c r="K622" t="b">
        <f ca="1">IF(TODAY()-E622&gt;'Data Inputs'!$B$47,TRUE,FALSE)</f>
        <v>1</v>
      </c>
    </row>
    <row r="623" spans="1:11" x14ac:dyDescent="0.25">
      <c r="A623" s="109">
        <f t="shared" si="27"/>
        <v>6</v>
      </c>
      <c r="B623" s="55"/>
      <c r="C623" s="129"/>
      <c r="D623" s="55"/>
      <c r="E623" s="56"/>
      <c r="F623" s="72"/>
      <c r="G623" s="124" t="str">
        <f>IFERROR(INDEX(Vendors!$A$2:$B$500,MATCH(C623,Vendors!$A$2:$A$500,0),2),"")</f>
        <v/>
      </c>
      <c r="H623" s="74">
        <f>SUMIF('Cash Outflows'!E:E,'AP and Accrual Journal'!D633,'Cash Outflows'!F:F)</f>
        <v>0</v>
      </c>
      <c r="I623" s="73">
        <f t="shared" si="28"/>
        <v>0</v>
      </c>
      <c r="J623" s="13">
        <f t="shared" si="29"/>
        <v>0</v>
      </c>
      <c r="K623" t="b">
        <f ca="1">IF(TODAY()-E623&gt;'Data Inputs'!$B$47,TRUE,FALSE)</f>
        <v>1</v>
      </c>
    </row>
    <row r="624" spans="1:11" x14ac:dyDescent="0.25">
      <c r="A624" s="109">
        <f t="shared" si="27"/>
        <v>6</v>
      </c>
      <c r="B624" s="55"/>
      <c r="C624" s="129"/>
      <c r="D624" s="55"/>
      <c r="E624" s="56"/>
      <c r="F624" s="72"/>
      <c r="G624" s="124" t="str">
        <f>IFERROR(INDEX(Vendors!$A$2:$B$500,MATCH(C624,Vendors!$A$2:$A$500,0),2),"")</f>
        <v/>
      </c>
      <c r="H624" s="74">
        <f>SUMIF('Cash Outflows'!E:E,'AP and Accrual Journal'!D634,'Cash Outflows'!F:F)</f>
        <v>0</v>
      </c>
      <c r="I624" s="73">
        <f t="shared" si="28"/>
        <v>0</v>
      </c>
      <c r="J624" s="13">
        <f t="shared" si="29"/>
        <v>0</v>
      </c>
      <c r="K624" t="b">
        <f ca="1">IF(TODAY()-E624&gt;'Data Inputs'!$B$47,TRUE,FALSE)</f>
        <v>1</v>
      </c>
    </row>
    <row r="625" spans="1:11" x14ac:dyDescent="0.25">
      <c r="A625" s="109">
        <f t="shared" si="27"/>
        <v>6</v>
      </c>
      <c r="B625" s="55"/>
      <c r="C625" s="129"/>
      <c r="D625" s="55"/>
      <c r="E625" s="56"/>
      <c r="F625" s="72"/>
      <c r="G625" s="124" t="str">
        <f>IFERROR(INDEX(Vendors!$A$2:$B$500,MATCH(C625,Vendors!$A$2:$A$500,0),2),"")</f>
        <v/>
      </c>
      <c r="H625" s="74">
        <f>SUMIF('Cash Outflows'!E:E,'AP and Accrual Journal'!D635,'Cash Outflows'!F:F)</f>
        <v>0</v>
      </c>
      <c r="I625" s="73">
        <f t="shared" si="28"/>
        <v>0</v>
      </c>
      <c r="J625" s="13">
        <f t="shared" si="29"/>
        <v>0</v>
      </c>
      <c r="K625" t="b">
        <f ca="1">IF(TODAY()-E625&gt;'Data Inputs'!$B$47,TRUE,FALSE)</f>
        <v>1</v>
      </c>
    </row>
    <row r="626" spans="1:11" x14ac:dyDescent="0.25">
      <c r="A626" s="109">
        <f t="shared" si="27"/>
        <v>6</v>
      </c>
      <c r="B626" s="55"/>
      <c r="C626" s="129"/>
      <c r="D626" s="55"/>
      <c r="E626" s="56"/>
      <c r="F626" s="72"/>
      <c r="G626" s="124" t="str">
        <f>IFERROR(INDEX(Vendors!$A$2:$B$500,MATCH(C626,Vendors!$A$2:$A$500,0),2),"")</f>
        <v/>
      </c>
      <c r="H626" s="74">
        <f>SUMIF('Cash Outflows'!E:E,'AP and Accrual Journal'!D636,'Cash Outflows'!F:F)</f>
        <v>0</v>
      </c>
      <c r="I626" s="73">
        <f t="shared" si="28"/>
        <v>0</v>
      </c>
      <c r="J626" s="13">
        <f t="shared" si="29"/>
        <v>0</v>
      </c>
      <c r="K626" t="b">
        <f ca="1">IF(TODAY()-E626&gt;'Data Inputs'!$B$47,TRUE,FALSE)</f>
        <v>1</v>
      </c>
    </row>
    <row r="627" spans="1:11" x14ac:dyDescent="0.25">
      <c r="A627" s="109">
        <f t="shared" si="27"/>
        <v>6</v>
      </c>
      <c r="B627" s="55"/>
      <c r="C627" s="129"/>
      <c r="D627" s="55"/>
      <c r="E627" s="56"/>
      <c r="F627" s="72"/>
      <c r="G627" s="124" t="str">
        <f>IFERROR(INDEX(Vendors!$A$2:$B$500,MATCH(C627,Vendors!$A$2:$A$500,0),2),"")</f>
        <v/>
      </c>
      <c r="H627" s="74">
        <f>SUMIF('Cash Outflows'!E:E,'AP and Accrual Journal'!D637,'Cash Outflows'!F:F)</f>
        <v>0</v>
      </c>
      <c r="I627" s="73">
        <f t="shared" si="28"/>
        <v>0</v>
      </c>
      <c r="J627" s="13">
        <f t="shared" si="29"/>
        <v>0</v>
      </c>
      <c r="K627" t="b">
        <f ca="1">IF(TODAY()-E627&gt;'Data Inputs'!$B$47,TRUE,FALSE)</f>
        <v>1</v>
      </c>
    </row>
    <row r="628" spans="1:11" x14ac:dyDescent="0.25">
      <c r="A628" s="109">
        <f t="shared" si="27"/>
        <v>6</v>
      </c>
      <c r="B628" s="55"/>
      <c r="C628" s="129"/>
      <c r="D628" s="55"/>
      <c r="E628" s="56"/>
      <c r="F628" s="72"/>
      <c r="G628" s="124" t="str">
        <f>IFERROR(INDEX(Vendors!$A$2:$B$500,MATCH(C628,Vendors!$A$2:$A$500,0),2),"")</f>
        <v/>
      </c>
      <c r="H628" s="74">
        <f>SUMIF('Cash Outflows'!E:E,'AP and Accrual Journal'!D638,'Cash Outflows'!F:F)</f>
        <v>0</v>
      </c>
      <c r="I628" s="73">
        <f t="shared" si="28"/>
        <v>0</v>
      </c>
      <c r="J628" s="13">
        <f t="shared" si="29"/>
        <v>0</v>
      </c>
      <c r="K628" t="b">
        <f ca="1">IF(TODAY()-E628&gt;'Data Inputs'!$B$47,TRUE,FALSE)</f>
        <v>1</v>
      </c>
    </row>
    <row r="629" spans="1:11" x14ac:dyDescent="0.25">
      <c r="A629" s="109">
        <f t="shared" si="27"/>
        <v>6</v>
      </c>
      <c r="B629" s="55"/>
      <c r="C629" s="129"/>
      <c r="D629" s="55"/>
      <c r="E629" s="56"/>
      <c r="F629" s="72"/>
      <c r="G629" s="124" t="str">
        <f>IFERROR(INDEX(Vendors!$A$2:$B$500,MATCH(C629,Vendors!$A$2:$A$500,0),2),"")</f>
        <v/>
      </c>
      <c r="H629" s="74">
        <f>SUMIF('Cash Outflows'!E:E,'AP and Accrual Journal'!D639,'Cash Outflows'!F:F)</f>
        <v>0</v>
      </c>
      <c r="I629" s="73">
        <f t="shared" si="28"/>
        <v>0</v>
      </c>
      <c r="J629" s="13">
        <f t="shared" si="29"/>
        <v>0</v>
      </c>
      <c r="K629" t="b">
        <f ca="1">IF(TODAY()-E629&gt;'Data Inputs'!$B$47,TRUE,FALSE)</f>
        <v>1</v>
      </c>
    </row>
    <row r="630" spans="1:11" x14ac:dyDescent="0.25">
      <c r="A630" s="109">
        <f t="shared" si="27"/>
        <v>6</v>
      </c>
      <c r="B630" s="55"/>
      <c r="C630" s="129"/>
      <c r="D630" s="55"/>
      <c r="E630" s="56"/>
      <c r="F630" s="72"/>
      <c r="G630" s="124" t="str">
        <f>IFERROR(INDEX(Vendors!$A$2:$B$500,MATCH(C630,Vendors!$A$2:$A$500,0),2),"")</f>
        <v/>
      </c>
      <c r="H630" s="74">
        <f>SUMIF('Cash Outflows'!E:E,'AP and Accrual Journal'!D640,'Cash Outflows'!F:F)</f>
        <v>0</v>
      </c>
      <c r="I630" s="73">
        <f t="shared" si="28"/>
        <v>0</v>
      </c>
      <c r="J630" s="13">
        <f t="shared" si="29"/>
        <v>0</v>
      </c>
      <c r="K630" t="b">
        <f ca="1">IF(TODAY()-E630&gt;'Data Inputs'!$B$47,TRUE,FALSE)</f>
        <v>1</v>
      </c>
    </row>
    <row r="631" spans="1:11" x14ac:dyDescent="0.25">
      <c r="A631" s="109">
        <f t="shared" si="27"/>
        <v>6</v>
      </c>
      <c r="B631" s="55"/>
      <c r="C631" s="129"/>
      <c r="D631" s="55"/>
      <c r="E631" s="56"/>
      <c r="F631" s="72"/>
      <c r="G631" s="124" t="str">
        <f>IFERROR(INDEX(Vendors!$A$2:$B$500,MATCH(C631,Vendors!$A$2:$A$500,0),2),"")</f>
        <v/>
      </c>
      <c r="H631" s="74">
        <f>SUMIF('Cash Outflows'!E:E,'AP and Accrual Journal'!D641,'Cash Outflows'!F:F)</f>
        <v>0</v>
      </c>
      <c r="I631" s="73">
        <f t="shared" si="28"/>
        <v>0</v>
      </c>
      <c r="J631" s="13">
        <f t="shared" si="29"/>
        <v>0</v>
      </c>
      <c r="K631" t="b">
        <f ca="1">IF(TODAY()-E631&gt;'Data Inputs'!$B$47,TRUE,FALSE)</f>
        <v>1</v>
      </c>
    </row>
    <row r="632" spans="1:11" x14ac:dyDescent="0.25">
      <c r="A632" s="109">
        <f t="shared" si="27"/>
        <v>6</v>
      </c>
      <c r="B632" s="55"/>
      <c r="C632" s="129"/>
      <c r="D632" s="55"/>
      <c r="E632" s="56"/>
      <c r="F632" s="72"/>
      <c r="G632" s="124" t="str">
        <f>IFERROR(INDEX(Vendors!$A$2:$B$500,MATCH(C632,Vendors!$A$2:$A$500,0),2),"")</f>
        <v/>
      </c>
      <c r="H632" s="74">
        <f>SUMIF('Cash Outflows'!E:E,'AP and Accrual Journal'!D642,'Cash Outflows'!F:F)</f>
        <v>0</v>
      </c>
      <c r="I632" s="73">
        <f t="shared" si="28"/>
        <v>0</v>
      </c>
      <c r="J632" s="13">
        <f t="shared" si="29"/>
        <v>0</v>
      </c>
      <c r="K632" t="b">
        <f ca="1">IF(TODAY()-E632&gt;'Data Inputs'!$B$47,TRUE,FALSE)</f>
        <v>1</v>
      </c>
    </row>
    <row r="633" spans="1:11" x14ac:dyDescent="0.25">
      <c r="A633" s="109">
        <f t="shared" si="27"/>
        <v>6</v>
      </c>
      <c r="B633" s="55"/>
      <c r="C633" s="129"/>
      <c r="D633" s="55"/>
      <c r="E633" s="56"/>
      <c r="F633" s="72"/>
      <c r="G633" s="124" t="str">
        <f>IFERROR(INDEX(Vendors!$A$2:$B$500,MATCH(C633,Vendors!$A$2:$A$500,0),2),"")</f>
        <v/>
      </c>
      <c r="H633" s="74">
        <f>SUMIF('Cash Outflows'!E:E,'AP and Accrual Journal'!D643,'Cash Outflows'!F:F)</f>
        <v>0</v>
      </c>
      <c r="I633" s="73">
        <f t="shared" si="28"/>
        <v>0</v>
      </c>
      <c r="J633" s="13">
        <f t="shared" si="29"/>
        <v>0</v>
      </c>
      <c r="K633" t="b">
        <f ca="1">IF(TODAY()-E633&gt;'Data Inputs'!$B$47,TRUE,FALSE)</f>
        <v>1</v>
      </c>
    </row>
    <row r="634" spans="1:11" x14ac:dyDescent="0.25">
      <c r="A634" s="109">
        <f t="shared" si="27"/>
        <v>6</v>
      </c>
      <c r="B634" s="55"/>
      <c r="C634" s="129"/>
      <c r="D634" s="55"/>
      <c r="E634" s="56"/>
      <c r="F634" s="72"/>
      <c r="G634" s="124" t="str">
        <f>IFERROR(INDEX(Vendors!$A$2:$B$500,MATCH(C634,Vendors!$A$2:$A$500,0),2),"")</f>
        <v/>
      </c>
      <c r="H634" s="74">
        <f>SUMIF('Cash Outflows'!E:E,'AP and Accrual Journal'!D644,'Cash Outflows'!F:F)</f>
        <v>0</v>
      </c>
      <c r="I634" s="73">
        <f t="shared" si="28"/>
        <v>0</v>
      </c>
      <c r="J634" s="13">
        <f t="shared" si="29"/>
        <v>0</v>
      </c>
      <c r="K634" t="b">
        <f ca="1">IF(TODAY()-E634&gt;'Data Inputs'!$B$47,TRUE,FALSE)</f>
        <v>1</v>
      </c>
    </row>
    <row r="635" spans="1:11" x14ac:dyDescent="0.25">
      <c r="A635" s="109">
        <f t="shared" si="27"/>
        <v>6</v>
      </c>
      <c r="B635" s="55"/>
      <c r="C635" s="129"/>
      <c r="D635" s="55"/>
      <c r="E635" s="56"/>
      <c r="F635" s="72"/>
      <c r="G635" s="124" t="str">
        <f>IFERROR(INDEX(Vendors!$A$2:$B$500,MATCH(C635,Vendors!$A$2:$A$500,0),2),"")</f>
        <v/>
      </c>
      <c r="H635" s="74">
        <f>SUMIF('Cash Outflows'!E:E,'AP and Accrual Journal'!D645,'Cash Outflows'!F:F)</f>
        <v>0</v>
      </c>
      <c r="I635" s="73">
        <f t="shared" si="28"/>
        <v>0</v>
      </c>
      <c r="J635" s="13">
        <f t="shared" si="29"/>
        <v>0</v>
      </c>
      <c r="K635" t="b">
        <f ca="1">IF(TODAY()-E635&gt;'Data Inputs'!$B$47,TRUE,FALSE)</f>
        <v>1</v>
      </c>
    </row>
    <row r="636" spans="1:11" x14ac:dyDescent="0.25">
      <c r="A636" s="109">
        <f t="shared" si="27"/>
        <v>6</v>
      </c>
      <c r="B636" s="55"/>
      <c r="C636" s="129"/>
      <c r="D636" s="55"/>
      <c r="E636" s="56"/>
      <c r="F636" s="72"/>
      <c r="G636" s="124" t="str">
        <f>IFERROR(INDEX(Vendors!$A$2:$B$500,MATCH(C636,Vendors!$A$2:$A$500,0),2),"")</f>
        <v/>
      </c>
      <c r="H636" s="74">
        <f>SUMIF('Cash Outflows'!E:E,'AP and Accrual Journal'!D646,'Cash Outflows'!F:F)</f>
        <v>0</v>
      </c>
      <c r="I636" s="73">
        <f t="shared" si="28"/>
        <v>0</v>
      </c>
      <c r="J636" s="13">
        <f t="shared" si="29"/>
        <v>0</v>
      </c>
      <c r="K636" t="b">
        <f ca="1">IF(TODAY()-E636&gt;'Data Inputs'!$B$47,TRUE,FALSE)</f>
        <v>1</v>
      </c>
    </row>
    <row r="637" spans="1:11" x14ac:dyDescent="0.25">
      <c r="A637" s="109">
        <f t="shared" si="27"/>
        <v>6</v>
      </c>
      <c r="B637" s="55"/>
      <c r="C637" s="129"/>
      <c r="D637" s="55"/>
      <c r="E637" s="56"/>
      <c r="F637" s="72"/>
      <c r="G637" s="124" t="str">
        <f>IFERROR(INDEX(Vendors!$A$2:$B$500,MATCH(C637,Vendors!$A$2:$A$500,0),2),"")</f>
        <v/>
      </c>
      <c r="H637" s="74">
        <f>SUMIF('Cash Outflows'!E:E,'AP and Accrual Journal'!D647,'Cash Outflows'!F:F)</f>
        <v>0</v>
      </c>
      <c r="I637" s="73">
        <f t="shared" si="28"/>
        <v>0</v>
      </c>
      <c r="J637" s="13">
        <f t="shared" si="29"/>
        <v>0</v>
      </c>
      <c r="K637" t="b">
        <f ca="1">IF(TODAY()-E637&gt;'Data Inputs'!$B$47,TRUE,FALSE)</f>
        <v>1</v>
      </c>
    </row>
    <row r="638" spans="1:11" x14ac:dyDescent="0.25">
      <c r="A638" s="109">
        <f t="shared" si="27"/>
        <v>6</v>
      </c>
      <c r="B638" s="55"/>
      <c r="C638" s="129"/>
      <c r="D638" s="55"/>
      <c r="E638" s="56"/>
      <c r="F638" s="72"/>
      <c r="G638" s="124" t="str">
        <f>IFERROR(INDEX(Vendors!$A$2:$B$500,MATCH(C638,Vendors!$A$2:$A$500,0),2),"")</f>
        <v/>
      </c>
      <c r="H638" s="74">
        <f>SUMIF('Cash Outflows'!E:E,'AP and Accrual Journal'!D648,'Cash Outflows'!F:F)</f>
        <v>0</v>
      </c>
      <c r="I638" s="73">
        <f t="shared" si="28"/>
        <v>0</v>
      </c>
      <c r="J638" s="13">
        <f t="shared" si="29"/>
        <v>0</v>
      </c>
      <c r="K638" t="b">
        <f ca="1">IF(TODAY()-E638&gt;'Data Inputs'!$B$47,TRUE,FALSE)</f>
        <v>1</v>
      </c>
    </row>
    <row r="639" spans="1:11" x14ac:dyDescent="0.25">
      <c r="A639" s="109">
        <f t="shared" si="27"/>
        <v>6</v>
      </c>
      <c r="B639" s="55"/>
      <c r="C639" s="129"/>
      <c r="D639" s="55"/>
      <c r="E639" s="56"/>
      <c r="F639" s="72"/>
      <c r="G639" s="124" t="str">
        <f>IFERROR(INDEX(Vendors!$A$2:$B$500,MATCH(C639,Vendors!$A$2:$A$500,0),2),"")</f>
        <v/>
      </c>
      <c r="H639" s="74">
        <f>SUMIF('Cash Outflows'!E:E,'AP and Accrual Journal'!D649,'Cash Outflows'!F:F)</f>
        <v>0</v>
      </c>
      <c r="I639" s="73">
        <f t="shared" si="28"/>
        <v>0</v>
      </c>
      <c r="J639" s="13">
        <f t="shared" si="29"/>
        <v>0</v>
      </c>
      <c r="K639" t="b">
        <f ca="1">IF(TODAY()-E639&gt;'Data Inputs'!$B$47,TRUE,FALSE)</f>
        <v>1</v>
      </c>
    </row>
    <row r="640" spans="1:11" x14ac:dyDescent="0.25">
      <c r="A640" s="109">
        <f t="shared" si="27"/>
        <v>6</v>
      </c>
      <c r="B640" s="55"/>
      <c r="C640" s="129"/>
      <c r="D640" s="55"/>
      <c r="E640" s="56"/>
      <c r="F640" s="72"/>
      <c r="G640" s="124" t="str">
        <f>IFERROR(INDEX(Vendors!$A$2:$B$500,MATCH(C640,Vendors!$A$2:$A$500,0),2),"")</f>
        <v/>
      </c>
      <c r="H640" s="74">
        <f>SUMIF('Cash Outflows'!E:E,'AP and Accrual Journal'!D650,'Cash Outflows'!F:F)</f>
        <v>0</v>
      </c>
      <c r="I640" s="73">
        <f t="shared" si="28"/>
        <v>0</v>
      </c>
      <c r="J640" s="13">
        <f t="shared" si="29"/>
        <v>0</v>
      </c>
      <c r="K640" t="b">
        <f ca="1">IF(TODAY()-E640&gt;'Data Inputs'!$B$47,TRUE,FALSE)</f>
        <v>1</v>
      </c>
    </row>
    <row r="641" spans="1:11" x14ac:dyDescent="0.25">
      <c r="A641" s="109">
        <f t="shared" si="27"/>
        <v>6</v>
      </c>
      <c r="B641" s="55"/>
      <c r="C641" s="129"/>
      <c r="D641" s="55"/>
      <c r="E641" s="56"/>
      <c r="F641" s="72"/>
      <c r="G641" s="124" t="str">
        <f>IFERROR(INDEX(Vendors!$A$2:$B$500,MATCH(C641,Vendors!$A$2:$A$500,0),2),"")</f>
        <v/>
      </c>
      <c r="H641" s="74">
        <f>SUMIF('Cash Outflows'!E:E,'AP and Accrual Journal'!D651,'Cash Outflows'!F:F)</f>
        <v>0</v>
      </c>
      <c r="I641" s="73">
        <f t="shared" si="28"/>
        <v>0</v>
      </c>
      <c r="J641" s="13">
        <f t="shared" si="29"/>
        <v>0</v>
      </c>
      <c r="K641" t="b">
        <f ca="1">IF(TODAY()-E641&gt;'Data Inputs'!$B$47,TRUE,FALSE)</f>
        <v>1</v>
      </c>
    </row>
    <row r="642" spans="1:11" x14ac:dyDescent="0.25">
      <c r="A642" s="109">
        <f t="shared" si="27"/>
        <v>6</v>
      </c>
      <c r="B642" s="55"/>
      <c r="C642" s="129"/>
      <c r="D642" s="55"/>
      <c r="E642" s="56"/>
      <c r="F642" s="72"/>
      <c r="G642" s="124" t="str">
        <f>IFERROR(INDEX(Vendors!$A$2:$B$500,MATCH(C642,Vendors!$A$2:$A$500,0),2),"")</f>
        <v/>
      </c>
      <c r="H642" s="74">
        <f>SUMIF('Cash Outflows'!E:E,'AP and Accrual Journal'!D652,'Cash Outflows'!F:F)</f>
        <v>0</v>
      </c>
      <c r="I642" s="73">
        <f t="shared" si="28"/>
        <v>0</v>
      </c>
      <c r="J642" s="13">
        <f t="shared" si="29"/>
        <v>0</v>
      </c>
      <c r="K642" t="b">
        <f ca="1">IF(TODAY()-E642&gt;'Data Inputs'!$B$47,TRUE,FALSE)</f>
        <v>1</v>
      </c>
    </row>
    <row r="643" spans="1:11" x14ac:dyDescent="0.25">
      <c r="A643" s="109">
        <f t="shared" ref="A643:A706" si="30">E643+(6-J643)</f>
        <v>6</v>
      </c>
      <c r="B643" s="55"/>
      <c r="C643" s="129"/>
      <c r="D643" s="55"/>
      <c r="E643" s="56"/>
      <c r="F643" s="72"/>
      <c r="G643" s="124" t="str">
        <f>IFERROR(INDEX(Vendors!$A$2:$B$500,MATCH(C643,Vendors!$A$2:$A$500,0),2),"")</f>
        <v/>
      </c>
      <c r="H643" s="74">
        <f>SUMIF('Cash Outflows'!E:E,'AP and Accrual Journal'!D653,'Cash Outflows'!F:F)</f>
        <v>0</v>
      </c>
      <c r="I643" s="73">
        <f t="shared" ref="I643:I706" si="31">F643-H643</f>
        <v>0</v>
      </c>
      <c r="J643" s="13">
        <f t="shared" ref="J643:J706" si="32">IF(WEEKDAY(E643)=7,0,WEEKDAY(E643))</f>
        <v>0</v>
      </c>
      <c r="K643" t="b">
        <f ca="1">IF(TODAY()-E643&gt;'Data Inputs'!$B$47,TRUE,FALSE)</f>
        <v>1</v>
      </c>
    </row>
    <row r="644" spans="1:11" x14ac:dyDescent="0.25">
      <c r="A644" s="109">
        <f t="shared" si="30"/>
        <v>6</v>
      </c>
      <c r="B644" s="55"/>
      <c r="C644" s="129"/>
      <c r="D644" s="55"/>
      <c r="E644" s="56"/>
      <c r="F644" s="72"/>
      <c r="G644" s="124" t="str">
        <f>IFERROR(INDEX(Vendors!$A$2:$B$500,MATCH(C644,Vendors!$A$2:$A$500,0),2),"")</f>
        <v/>
      </c>
      <c r="H644" s="74">
        <f>SUMIF('Cash Outflows'!E:E,'AP and Accrual Journal'!D654,'Cash Outflows'!F:F)</f>
        <v>0</v>
      </c>
      <c r="I644" s="73">
        <f t="shared" si="31"/>
        <v>0</v>
      </c>
      <c r="J644" s="13">
        <f t="shared" si="32"/>
        <v>0</v>
      </c>
      <c r="K644" t="b">
        <f ca="1">IF(TODAY()-E644&gt;'Data Inputs'!$B$47,TRUE,FALSE)</f>
        <v>1</v>
      </c>
    </row>
    <row r="645" spans="1:11" x14ac:dyDescent="0.25">
      <c r="A645" s="109">
        <f t="shared" si="30"/>
        <v>6</v>
      </c>
      <c r="B645" s="55"/>
      <c r="C645" s="129"/>
      <c r="D645" s="55"/>
      <c r="E645" s="56"/>
      <c r="F645" s="72"/>
      <c r="G645" s="124" t="str">
        <f>IFERROR(INDEX(Vendors!$A$2:$B$500,MATCH(C645,Vendors!$A$2:$A$500,0),2),"")</f>
        <v/>
      </c>
      <c r="H645" s="74">
        <f>SUMIF('Cash Outflows'!E:E,'AP and Accrual Journal'!D655,'Cash Outflows'!F:F)</f>
        <v>0</v>
      </c>
      <c r="I645" s="73">
        <f t="shared" si="31"/>
        <v>0</v>
      </c>
      <c r="J645" s="13">
        <f t="shared" si="32"/>
        <v>0</v>
      </c>
      <c r="K645" t="b">
        <f ca="1">IF(TODAY()-E645&gt;'Data Inputs'!$B$47,TRUE,FALSE)</f>
        <v>1</v>
      </c>
    </row>
    <row r="646" spans="1:11" x14ac:dyDescent="0.25">
      <c r="A646" s="109">
        <f t="shared" si="30"/>
        <v>6</v>
      </c>
      <c r="B646" s="55"/>
      <c r="C646" s="129"/>
      <c r="D646" s="55"/>
      <c r="E646" s="56"/>
      <c r="F646" s="72"/>
      <c r="G646" s="124" t="str">
        <f>IFERROR(INDEX(Vendors!$A$2:$B$500,MATCH(C646,Vendors!$A$2:$A$500,0),2),"")</f>
        <v/>
      </c>
      <c r="H646" s="74">
        <f>SUMIF('Cash Outflows'!E:E,'AP and Accrual Journal'!D656,'Cash Outflows'!F:F)</f>
        <v>0</v>
      </c>
      <c r="I646" s="73">
        <f t="shared" si="31"/>
        <v>0</v>
      </c>
      <c r="J646" s="13">
        <f t="shared" si="32"/>
        <v>0</v>
      </c>
      <c r="K646" t="b">
        <f ca="1">IF(TODAY()-E646&gt;'Data Inputs'!$B$47,TRUE,FALSE)</f>
        <v>1</v>
      </c>
    </row>
    <row r="647" spans="1:11" x14ac:dyDescent="0.25">
      <c r="A647" s="109">
        <f t="shared" si="30"/>
        <v>6</v>
      </c>
      <c r="B647" s="55"/>
      <c r="C647" s="129"/>
      <c r="D647" s="55"/>
      <c r="E647" s="56"/>
      <c r="F647" s="72"/>
      <c r="G647" s="124" t="str">
        <f>IFERROR(INDEX(Vendors!$A$2:$B$500,MATCH(C647,Vendors!$A$2:$A$500,0),2),"")</f>
        <v/>
      </c>
      <c r="H647" s="74">
        <f>SUMIF('Cash Outflows'!E:E,'AP and Accrual Journal'!D657,'Cash Outflows'!F:F)</f>
        <v>0</v>
      </c>
      <c r="I647" s="73">
        <f t="shared" si="31"/>
        <v>0</v>
      </c>
      <c r="J647" s="13">
        <f t="shared" si="32"/>
        <v>0</v>
      </c>
      <c r="K647" t="b">
        <f ca="1">IF(TODAY()-E647&gt;'Data Inputs'!$B$47,TRUE,FALSE)</f>
        <v>1</v>
      </c>
    </row>
    <row r="648" spans="1:11" x14ac:dyDescent="0.25">
      <c r="A648" s="109">
        <f t="shared" si="30"/>
        <v>6</v>
      </c>
      <c r="B648" s="55"/>
      <c r="C648" s="129"/>
      <c r="D648" s="55"/>
      <c r="E648" s="56"/>
      <c r="F648" s="72"/>
      <c r="G648" s="124" t="str">
        <f>IFERROR(INDEX(Vendors!$A$2:$B$500,MATCH(C648,Vendors!$A$2:$A$500,0),2),"")</f>
        <v/>
      </c>
      <c r="H648" s="74">
        <f>SUMIF('Cash Outflows'!E:E,'AP and Accrual Journal'!D658,'Cash Outflows'!F:F)</f>
        <v>0</v>
      </c>
      <c r="I648" s="73">
        <f t="shared" si="31"/>
        <v>0</v>
      </c>
      <c r="J648" s="13">
        <f t="shared" si="32"/>
        <v>0</v>
      </c>
      <c r="K648" t="b">
        <f ca="1">IF(TODAY()-E648&gt;'Data Inputs'!$B$47,TRUE,FALSE)</f>
        <v>1</v>
      </c>
    </row>
    <row r="649" spans="1:11" x14ac:dyDescent="0.25">
      <c r="A649" s="109">
        <f t="shared" si="30"/>
        <v>6</v>
      </c>
      <c r="B649" s="55"/>
      <c r="C649" s="129"/>
      <c r="D649" s="55"/>
      <c r="E649" s="56"/>
      <c r="F649" s="72"/>
      <c r="G649" s="124" t="str">
        <f>IFERROR(INDEX(Vendors!$A$2:$B$500,MATCH(C649,Vendors!$A$2:$A$500,0),2),"")</f>
        <v/>
      </c>
      <c r="H649" s="74">
        <f>SUMIF('Cash Outflows'!E:E,'AP and Accrual Journal'!D659,'Cash Outflows'!F:F)</f>
        <v>0</v>
      </c>
      <c r="I649" s="73">
        <f t="shared" si="31"/>
        <v>0</v>
      </c>
      <c r="J649" s="13">
        <f t="shared" si="32"/>
        <v>0</v>
      </c>
      <c r="K649" t="b">
        <f ca="1">IF(TODAY()-E649&gt;'Data Inputs'!$B$47,TRUE,FALSE)</f>
        <v>1</v>
      </c>
    </row>
    <row r="650" spans="1:11" x14ac:dyDescent="0.25">
      <c r="A650" s="109">
        <f t="shared" si="30"/>
        <v>6</v>
      </c>
      <c r="B650" s="55"/>
      <c r="C650" s="129"/>
      <c r="D650" s="55"/>
      <c r="E650" s="56"/>
      <c r="F650" s="72"/>
      <c r="G650" s="124" t="str">
        <f>IFERROR(INDEX(Vendors!$A$2:$B$500,MATCH(C650,Vendors!$A$2:$A$500,0),2),"")</f>
        <v/>
      </c>
      <c r="H650" s="74">
        <f>SUMIF('Cash Outflows'!E:E,'AP and Accrual Journal'!D660,'Cash Outflows'!F:F)</f>
        <v>0</v>
      </c>
      <c r="I650" s="73">
        <f t="shared" si="31"/>
        <v>0</v>
      </c>
      <c r="J650" s="13">
        <f t="shared" si="32"/>
        <v>0</v>
      </c>
      <c r="K650" t="b">
        <f ca="1">IF(TODAY()-E650&gt;'Data Inputs'!$B$47,TRUE,FALSE)</f>
        <v>1</v>
      </c>
    </row>
    <row r="651" spans="1:11" x14ac:dyDescent="0.25">
      <c r="A651" s="109">
        <f t="shared" si="30"/>
        <v>6</v>
      </c>
      <c r="B651" s="55"/>
      <c r="C651" s="129"/>
      <c r="D651" s="55"/>
      <c r="E651" s="56"/>
      <c r="F651" s="72"/>
      <c r="G651" s="124" t="str">
        <f>IFERROR(INDEX(Vendors!$A$2:$B$500,MATCH(C651,Vendors!$A$2:$A$500,0),2),"")</f>
        <v/>
      </c>
      <c r="H651" s="74">
        <f>SUMIF('Cash Outflows'!E:E,'AP and Accrual Journal'!D661,'Cash Outflows'!F:F)</f>
        <v>0</v>
      </c>
      <c r="I651" s="73">
        <f t="shared" si="31"/>
        <v>0</v>
      </c>
      <c r="J651" s="13">
        <f t="shared" si="32"/>
        <v>0</v>
      </c>
      <c r="K651" t="b">
        <f ca="1">IF(TODAY()-E651&gt;'Data Inputs'!$B$47,TRUE,FALSE)</f>
        <v>1</v>
      </c>
    </row>
    <row r="652" spans="1:11" x14ac:dyDescent="0.25">
      <c r="A652" s="109">
        <f t="shared" si="30"/>
        <v>6</v>
      </c>
      <c r="B652" s="55"/>
      <c r="C652" s="129"/>
      <c r="D652" s="55"/>
      <c r="E652" s="56"/>
      <c r="F652" s="72"/>
      <c r="G652" s="124" t="str">
        <f>IFERROR(INDEX(Vendors!$A$2:$B$500,MATCH(C652,Vendors!$A$2:$A$500,0),2),"")</f>
        <v/>
      </c>
      <c r="H652" s="74">
        <f>SUMIF('Cash Outflows'!E:E,'AP and Accrual Journal'!D662,'Cash Outflows'!F:F)</f>
        <v>0</v>
      </c>
      <c r="I652" s="73">
        <f t="shared" si="31"/>
        <v>0</v>
      </c>
      <c r="J652" s="13">
        <f t="shared" si="32"/>
        <v>0</v>
      </c>
      <c r="K652" t="b">
        <f ca="1">IF(TODAY()-E652&gt;'Data Inputs'!$B$47,TRUE,FALSE)</f>
        <v>1</v>
      </c>
    </row>
    <row r="653" spans="1:11" x14ac:dyDescent="0.25">
      <c r="A653" s="109">
        <f t="shared" si="30"/>
        <v>6</v>
      </c>
      <c r="B653" s="55"/>
      <c r="C653" s="129"/>
      <c r="D653" s="55"/>
      <c r="E653" s="56"/>
      <c r="F653" s="72"/>
      <c r="G653" s="124" t="str">
        <f>IFERROR(INDEX(Vendors!$A$2:$B$500,MATCH(C653,Vendors!$A$2:$A$500,0),2),"")</f>
        <v/>
      </c>
      <c r="H653" s="74">
        <f>SUMIF('Cash Outflows'!E:E,'AP and Accrual Journal'!D663,'Cash Outflows'!F:F)</f>
        <v>0</v>
      </c>
      <c r="I653" s="73">
        <f t="shared" si="31"/>
        <v>0</v>
      </c>
      <c r="J653" s="13">
        <f t="shared" si="32"/>
        <v>0</v>
      </c>
      <c r="K653" t="b">
        <f ca="1">IF(TODAY()-E653&gt;'Data Inputs'!$B$47,TRUE,FALSE)</f>
        <v>1</v>
      </c>
    </row>
    <row r="654" spans="1:11" x14ac:dyDescent="0.25">
      <c r="A654" s="109">
        <f t="shared" si="30"/>
        <v>6</v>
      </c>
      <c r="B654" s="55"/>
      <c r="C654" s="129"/>
      <c r="D654" s="55"/>
      <c r="E654" s="56"/>
      <c r="F654" s="72"/>
      <c r="G654" s="124" t="str">
        <f>IFERROR(INDEX(Vendors!$A$2:$B$500,MATCH(C654,Vendors!$A$2:$A$500,0),2),"")</f>
        <v/>
      </c>
      <c r="H654" s="74">
        <f>SUMIF('Cash Outflows'!E:E,'AP and Accrual Journal'!D664,'Cash Outflows'!F:F)</f>
        <v>0</v>
      </c>
      <c r="I654" s="73">
        <f t="shared" si="31"/>
        <v>0</v>
      </c>
      <c r="J654" s="13">
        <f t="shared" si="32"/>
        <v>0</v>
      </c>
      <c r="K654" t="b">
        <f ca="1">IF(TODAY()-E654&gt;'Data Inputs'!$B$47,TRUE,FALSE)</f>
        <v>1</v>
      </c>
    </row>
    <row r="655" spans="1:11" x14ac:dyDescent="0.25">
      <c r="A655" s="109">
        <f t="shared" si="30"/>
        <v>6</v>
      </c>
      <c r="B655" s="55"/>
      <c r="C655" s="129"/>
      <c r="D655" s="55"/>
      <c r="E655" s="56"/>
      <c r="F655" s="72"/>
      <c r="G655" s="124" t="str">
        <f>IFERROR(INDEX(Vendors!$A$2:$B$500,MATCH(C655,Vendors!$A$2:$A$500,0),2),"")</f>
        <v/>
      </c>
      <c r="H655" s="74">
        <f>SUMIF('Cash Outflows'!E:E,'AP and Accrual Journal'!D665,'Cash Outflows'!F:F)</f>
        <v>0</v>
      </c>
      <c r="I655" s="73">
        <f t="shared" si="31"/>
        <v>0</v>
      </c>
      <c r="J655" s="13">
        <f t="shared" si="32"/>
        <v>0</v>
      </c>
      <c r="K655" t="b">
        <f ca="1">IF(TODAY()-E655&gt;'Data Inputs'!$B$47,TRUE,FALSE)</f>
        <v>1</v>
      </c>
    </row>
    <row r="656" spans="1:11" x14ac:dyDescent="0.25">
      <c r="A656" s="109">
        <f t="shared" si="30"/>
        <v>6</v>
      </c>
      <c r="B656" s="55"/>
      <c r="C656" s="129"/>
      <c r="D656" s="55"/>
      <c r="E656" s="56"/>
      <c r="F656" s="72"/>
      <c r="G656" s="124" t="str">
        <f>IFERROR(INDEX(Vendors!$A$2:$B$500,MATCH(C656,Vendors!$A$2:$A$500,0),2),"")</f>
        <v/>
      </c>
      <c r="H656" s="74">
        <f>SUMIF('Cash Outflows'!E:E,'AP and Accrual Journal'!D666,'Cash Outflows'!F:F)</f>
        <v>0</v>
      </c>
      <c r="I656" s="73">
        <f t="shared" si="31"/>
        <v>0</v>
      </c>
      <c r="J656" s="13">
        <f t="shared" si="32"/>
        <v>0</v>
      </c>
      <c r="K656" t="b">
        <f ca="1">IF(TODAY()-E656&gt;'Data Inputs'!$B$47,TRUE,FALSE)</f>
        <v>1</v>
      </c>
    </row>
    <row r="657" spans="1:11" x14ac:dyDescent="0.25">
      <c r="A657" s="109">
        <f t="shared" si="30"/>
        <v>6</v>
      </c>
      <c r="B657" s="55"/>
      <c r="C657" s="129"/>
      <c r="D657" s="55"/>
      <c r="E657" s="56"/>
      <c r="F657" s="72"/>
      <c r="G657" s="124" t="str">
        <f>IFERROR(INDEX(Vendors!$A$2:$B$500,MATCH(C657,Vendors!$A$2:$A$500,0),2),"")</f>
        <v/>
      </c>
      <c r="H657" s="74">
        <f>SUMIF('Cash Outflows'!E:E,'AP and Accrual Journal'!D667,'Cash Outflows'!F:F)</f>
        <v>0</v>
      </c>
      <c r="I657" s="73">
        <f t="shared" si="31"/>
        <v>0</v>
      </c>
      <c r="J657" s="13">
        <f t="shared" si="32"/>
        <v>0</v>
      </c>
      <c r="K657" t="b">
        <f ca="1">IF(TODAY()-E657&gt;'Data Inputs'!$B$47,TRUE,FALSE)</f>
        <v>1</v>
      </c>
    </row>
    <row r="658" spans="1:11" x14ac:dyDescent="0.25">
      <c r="A658" s="109">
        <f t="shared" si="30"/>
        <v>6</v>
      </c>
      <c r="B658" s="55"/>
      <c r="C658" s="129"/>
      <c r="D658" s="55"/>
      <c r="E658" s="56"/>
      <c r="F658" s="72"/>
      <c r="G658" s="124" t="str">
        <f>IFERROR(INDEX(Vendors!$A$2:$B$500,MATCH(C658,Vendors!$A$2:$A$500,0),2),"")</f>
        <v/>
      </c>
      <c r="H658" s="74">
        <f>SUMIF('Cash Outflows'!E:E,'AP and Accrual Journal'!D668,'Cash Outflows'!F:F)</f>
        <v>0</v>
      </c>
      <c r="I658" s="73">
        <f t="shared" si="31"/>
        <v>0</v>
      </c>
      <c r="J658" s="13">
        <f t="shared" si="32"/>
        <v>0</v>
      </c>
      <c r="K658" t="b">
        <f ca="1">IF(TODAY()-E658&gt;'Data Inputs'!$B$47,TRUE,FALSE)</f>
        <v>1</v>
      </c>
    </row>
    <row r="659" spans="1:11" x14ac:dyDescent="0.25">
      <c r="A659" s="109">
        <f t="shared" si="30"/>
        <v>6</v>
      </c>
      <c r="B659" s="55"/>
      <c r="C659" s="129"/>
      <c r="D659" s="55"/>
      <c r="E659" s="56"/>
      <c r="F659" s="72"/>
      <c r="G659" s="124" t="str">
        <f>IFERROR(INDEX(Vendors!$A$2:$B$500,MATCH(C659,Vendors!$A$2:$A$500,0),2),"")</f>
        <v/>
      </c>
      <c r="H659" s="74">
        <f>SUMIF('Cash Outflows'!E:E,'AP and Accrual Journal'!D669,'Cash Outflows'!F:F)</f>
        <v>0</v>
      </c>
      <c r="I659" s="73">
        <f t="shared" si="31"/>
        <v>0</v>
      </c>
      <c r="J659" s="13">
        <f t="shared" si="32"/>
        <v>0</v>
      </c>
      <c r="K659" t="b">
        <f ca="1">IF(TODAY()-E659&gt;'Data Inputs'!$B$47,TRUE,FALSE)</f>
        <v>1</v>
      </c>
    </row>
    <row r="660" spans="1:11" x14ac:dyDescent="0.25">
      <c r="A660" s="109">
        <f t="shared" si="30"/>
        <v>6</v>
      </c>
      <c r="B660" s="55"/>
      <c r="C660" s="129"/>
      <c r="D660" s="55"/>
      <c r="E660" s="56"/>
      <c r="F660" s="72"/>
      <c r="G660" s="124" t="str">
        <f>IFERROR(INDEX(Vendors!$A$2:$B$500,MATCH(C660,Vendors!$A$2:$A$500,0),2),"")</f>
        <v/>
      </c>
      <c r="H660" s="74">
        <f>SUMIF('Cash Outflows'!E:E,'AP and Accrual Journal'!D670,'Cash Outflows'!F:F)</f>
        <v>0</v>
      </c>
      <c r="I660" s="73">
        <f t="shared" si="31"/>
        <v>0</v>
      </c>
      <c r="J660" s="13">
        <f t="shared" si="32"/>
        <v>0</v>
      </c>
      <c r="K660" t="b">
        <f ca="1">IF(TODAY()-E660&gt;'Data Inputs'!$B$47,TRUE,FALSE)</f>
        <v>1</v>
      </c>
    </row>
    <row r="661" spans="1:11" x14ac:dyDescent="0.25">
      <c r="A661" s="109">
        <f t="shared" si="30"/>
        <v>6</v>
      </c>
      <c r="B661" s="55"/>
      <c r="C661" s="129"/>
      <c r="D661" s="55"/>
      <c r="E661" s="56"/>
      <c r="F661" s="72"/>
      <c r="G661" s="124" t="str">
        <f>IFERROR(INDEX(Vendors!$A$2:$B$500,MATCH(C661,Vendors!$A$2:$A$500,0),2),"")</f>
        <v/>
      </c>
      <c r="H661" s="74">
        <f>SUMIF('Cash Outflows'!E:E,'AP and Accrual Journal'!D671,'Cash Outflows'!F:F)</f>
        <v>0</v>
      </c>
      <c r="I661" s="73">
        <f t="shared" si="31"/>
        <v>0</v>
      </c>
      <c r="J661" s="13">
        <f t="shared" si="32"/>
        <v>0</v>
      </c>
      <c r="K661" t="b">
        <f ca="1">IF(TODAY()-E661&gt;'Data Inputs'!$B$47,TRUE,FALSE)</f>
        <v>1</v>
      </c>
    </row>
    <row r="662" spans="1:11" x14ac:dyDescent="0.25">
      <c r="A662" s="109">
        <f t="shared" si="30"/>
        <v>6</v>
      </c>
      <c r="B662" s="55"/>
      <c r="C662" s="129"/>
      <c r="D662" s="55"/>
      <c r="E662" s="56"/>
      <c r="F662" s="72"/>
      <c r="G662" s="124" t="str">
        <f>IFERROR(INDEX(Vendors!$A$2:$B$500,MATCH(C662,Vendors!$A$2:$A$500,0),2),"")</f>
        <v/>
      </c>
      <c r="H662" s="74">
        <f>SUMIF('Cash Outflows'!E:E,'AP and Accrual Journal'!D672,'Cash Outflows'!F:F)</f>
        <v>0</v>
      </c>
      <c r="I662" s="73">
        <f t="shared" si="31"/>
        <v>0</v>
      </c>
      <c r="J662" s="13">
        <f t="shared" si="32"/>
        <v>0</v>
      </c>
      <c r="K662" t="b">
        <f ca="1">IF(TODAY()-E662&gt;'Data Inputs'!$B$47,TRUE,FALSE)</f>
        <v>1</v>
      </c>
    </row>
    <row r="663" spans="1:11" x14ac:dyDescent="0.25">
      <c r="A663" s="109">
        <f t="shared" si="30"/>
        <v>6</v>
      </c>
      <c r="B663" s="55"/>
      <c r="C663" s="129"/>
      <c r="D663" s="55"/>
      <c r="E663" s="56"/>
      <c r="F663" s="72"/>
      <c r="G663" s="124" t="str">
        <f>IFERROR(INDEX(Vendors!$A$2:$B$500,MATCH(C663,Vendors!$A$2:$A$500,0),2),"")</f>
        <v/>
      </c>
      <c r="H663" s="74">
        <f>SUMIF('Cash Outflows'!E:E,'AP and Accrual Journal'!D673,'Cash Outflows'!F:F)</f>
        <v>0</v>
      </c>
      <c r="I663" s="73">
        <f t="shared" si="31"/>
        <v>0</v>
      </c>
      <c r="J663" s="13">
        <f t="shared" si="32"/>
        <v>0</v>
      </c>
      <c r="K663" t="b">
        <f ca="1">IF(TODAY()-E663&gt;'Data Inputs'!$B$47,TRUE,FALSE)</f>
        <v>1</v>
      </c>
    </row>
    <row r="664" spans="1:11" x14ac:dyDescent="0.25">
      <c r="A664" s="109">
        <f t="shared" si="30"/>
        <v>6</v>
      </c>
      <c r="B664" s="55"/>
      <c r="C664" s="129"/>
      <c r="D664" s="55"/>
      <c r="E664" s="56"/>
      <c r="F664" s="72"/>
      <c r="G664" s="124" t="str">
        <f>IFERROR(INDEX(Vendors!$A$2:$B$500,MATCH(C664,Vendors!$A$2:$A$500,0),2),"")</f>
        <v/>
      </c>
      <c r="H664" s="74">
        <f>SUMIF('Cash Outflows'!E:E,'AP and Accrual Journal'!D674,'Cash Outflows'!F:F)</f>
        <v>0</v>
      </c>
      <c r="I664" s="73">
        <f t="shared" si="31"/>
        <v>0</v>
      </c>
      <c r="J664" s="13">
        <f t="shared" si="32"/>
        <v>0</v>
      </c>
      <c r="K664" t="b">
        <f ca="1">IF(TODAY()-E664&gt;'Data Inputs'!$B$47,TRUE,FALSE)</f>
        <v>1</v>
      </c>
    </row>
    <row r="665" spans="1:11" x14ac:dyDescent="0.25">
      <c r="A665" s="109">
        <f t="shared" si="30"/>
        <v>6</v>
      </c>
      <c r="B665" s="55"/>
      <c r="C665" s="129"/>
      <c r="D665" s="55"/>
      <c r="E665" s="56"/>
      <c r="F665" s="72"/>
      <c r="G665" s="124" t="str">
        <f>IFERROR(INDEX(Vendors!$A$2:$B$500,MATCH(C665,Vendors!$A$2:$A$500,0),2),"")</f>
        <v/>
      </c>
      <c r="H665" s="74">
        <f>SUMIF('Cash Outflows'!E:E,'AP and Accrual Journal'!D675,'Cash Outflows'!F:F)</f>
        <v>0</v>
      </c>
      <c r="I665" s="73">
        <f t="shared" si="31"/>
        <v>0</v>
      </c>
      <c r="J665" s="13">
        <f t="shared" si="32"/>
        <v>0</v>
      </c>
      <c r="K665" t="b">
        <f ca="1">IF(TODAY()-E665&gt;'Data Inputs'!$B$47,TRUE,FALSE)</f>
        <v>1</v>
      </c>
    </row>
    <row r="666" spans="1:11" x14ac:dyDescent="0.25">
      <c r="A666" s="109">
        <f t="shared" si="30"/>
        <v>6</v>
      </c>
      <c r="B666" s="55"/>
      <c r="C666" s="129"/>
      <c r="D666" s="55"/>
      <c r="E666" s="56"/>
      <c r="F666" s="72"/>
      <c r="G666" s="124" t="str">
        <f>IFERROR(INDEX(Vendors!$A$2:$B$500,MATCH(C666,Vendors!$A$2:$A$500,0),2),"")</f>
        <v/>
      </c>
      <c r="H666" s="74">
        <f>SUMIF('Cash Outflows'!E:E,'AP and Accrual Journal'!D676,'Cash Outflows'!F:F)</f>
        <v>0</v>
      </c>
      <c r="I666" s="73">
        <f t="shared" si="31"/>
        <v>0</v>
      </c>
      <c r="J666" s="13">
        <f t="shared" si="32"/>
        <v>0</v>
      </c>
      <c r="K666" t="b">
        <f ca="1">IF(TODAY()-E666&gt;'Data Inputs'!$B$47,TRUE,FALSE)</f>
        <v>1</v>
      </c>
    </row>
    <row r="667" spans="1:11" x14ac:dyDescent="0.25">
      <c r="A667" s="109">
        <f t="shared" si="30"/>
        <v>6</v>
      </c>
      <c r="B667" s="55"/>
      <c r="C667" s="129"/>
      <c r="D667" s="55"/>
      <c r="E667" s="56"/>
      <c r="F667" s="72"/>
      <c r="G667" s="124" t="str">
        <f>IFERROR(INDEX(Vendors!$A$2:$B$500,MATCH(C667,Vendors!$A$2:$A$500,0),2),"")</f>
        <v/>
      </c>
      <c r="H667" s="74">
        <f>SUMIF('Cash Outflows'!E:E,'AP and Accrual Journal'!D677,'Cash Outflows'!F:F)</f>
        <v>0</v>
      </c>
      <c r="I667" s="73">
        <f t="shared" si="31"/>
        <v>0</v>
      </c>
      <c r="J667" s="13">
        <f t="shared" si="32"/>
        <v>0</v>
      </c>
      <c r="K667" t="b">
        <f ca="1">IF(TODAY()-E667&gt;'Data Inputs'!$B$47,TRUE,FALSE)</f>
        <v>1</v>
      </c>
    </row>
    <row r="668" spans="1:11" x14ac:dyDescent="0.25">
      <c r="A668" s="109">
        <f t="shared" si="30"/>
        <v>6</v>
      </c>
      <c r="B668" s="55"/>
      <c r="C668" s="129"/>
      <c r="D668" s="55"/>
      <c r="E668" s="56"/>
      <c r="F668" s="72"/>
      <c r="G668" s="124" t="str">
        <f>IFERROR(INDEX(Vendors!$A$2:$B$500,MATCH(C668,Vendors!$A$2:$A$500,0),2),"")</f>
        <v/>
      </c>
      <c r="H668" s="74">
        <f>SUMIF('Cash Outflows'!E:E,'AP and Accrual Journal'!D678,'Cash Outflows'!F:F)</f>
        <v>0</v>
      </c>
      <c r="I668" s="73">
        <f t="shared" si="31"/>
        <v>0</v>
      </c>
      <c r="J668" s="13">
        <f t="shared" si="32"/>
        <v>0</v>
      </c>
      <c r="K668" t="b">
        <f ca="1">IF(TODAY()-E668&gt;'Data Inputs'!$B$47,TRUE,FALSE)</f>
        <v>1</v>
      </c>
    </row>
    <row r="669" spans="1:11" x14ac:dyDescent="0.25">
      <c r="A669" s="109">
        <f t="shared" si="30"/>
        <v>6</v>
      </c>
      <c r="B669" s="55"/>
      <c r="C669" s="129"/>
      <c r="D669" s="55"/>
      <c r="E669" s="56"/>
      <c r="F669" s="72"/>
      <c r="G669" s="124" t="str">
        <f>IFERROR(INDEX(Vendors!$A$2:$B$500,MATCH(C669,Vendors!$A$2:$A$500,0),2),"")</f>
        <v/>
      </c>
      <c r="H669" s="74">
        <f>SUMIF('Cash Outflows'!E:E,'AP and Accrual Journal'!D679,'Cash Outflows'!F:F)</f>
        <v>0</v>
      </c>
      <c r="I669" s="73">
        <f t="shared" si="31"/>
        <v>0</v>
      </c>
      <c r="J669" s="13">
        <f t="shared" si="32"/>
        <v>0</v>
      </c>
      <c r="K669" t="b">
        <f ca="1">IF(TODAY()-E669&gt;'Data Inputs'!$B$47,TRUE,FALSE)</f>
        <v>1</v>
      </c>
    </row>
    <row r="670" spans="1:11" x14ac:dyDescent="0.25">
      <c r="A670" s="109">
        <f t="shared" si="30"/>
        <v>6</v>
      </c>
      <c r="B670" s="55"/>
      <c r="C670" s="129"/>
      <c r="D670" s="55"/>
      <c r="E670" s="56"/>
      <c r="F670" s="72"/>
      <c r="G670" s="124" t="str">
        <f>IFERROR(INDEX(Vendors!$A$2:$B$500,MATCH(C670,Vendors!$A$2:$A$500,0),2),"")</f>
        <v/>
      </c>
      <c r="H670" s="74">
        <f>SUMIF('Cash Outflows'!E:E,'AP and Accrual Journal'!D680,'Cash Outflows'!F:F)</f>
        <v>0</v>
      </c>
      <c r="I670" s="73">
        <f t="shared" si="31"/>
        <v>0</v>
      </c>
      <c r="J670" s="13">
        <f t="shared" si="32"/>
        <v>0</v>
      </c>
      <c r="K670" t="b">
        <f ca="1">IF(TODAY()-E670&gt;'Data Inputs'!$B$47,TRUE,FALSE)</f>
        <v>1</v>
      </c>
    </row>
    <row r="671" spans="1:11" x14ac:dyDescent="0.25">
      <c r="A671" s="109">
        <f t="shared" si="30"/>
        <v>6</v>
      </c>
      <c r="B671" s="55"/>
      <c r="C671" s="129"/>
      <c r="D671" s="55"/>
      <c r="E671" s="56"/>
      <c r="F671" s="72"/>
      <c r="G671" s="124" t="str">
        <f>IFERROR(INDEX(Vendors!$A$2:$B$500,MATCH(C671,Vendors!$A$2:$A$500,0),2),"")</f>
        <v/>
      </c>
      <c r="H671" s="74">
        <f>SUMIF('Cash Outflows'!E:E,'AP and Accrual Journal'!D681,'Cash Outflows'!F:F)</f>
        <v>0</v>
      </c>
      <c r="I671" s="73">
        <f t="shared" si="31"/>
        <v>0</v>
      </c>
      <c r="J671" s="13">
        <f t="shared" si="32"/>
        <v>0</v>
      </c>
      <c r="K671" t="b">
        <f ca="1">IF(TODAY()-E671&gt;'Data Inputs'!$B$47,TRUE,FALSE)</f>
        <v>1</v>
      </c>
    </row>
    <row r="672" spans="1:11" x14ac:dyDescent="0.25">
      <c r="A672" s="109">
        <f t="shared" si="30"/>
        <v>6</v>
      </c>
      <c r="B672" s="55"/>
      <c r="C672" s="129"/>
      <c r="D672" s="55"/>
      <c r="E672" s="56"/>
      <c r="F672" s="72"/>
      <c r="G672" s="124" t="str">
        <f>IFERROR(INDEX(Vendors!$A$2:$B$500,MATCH(C672,Vendors!$A$2:$A$500,0),2),"")</f>
        <v/>
      </c>
      <c r="H672" s="74">
        <f>SUMIF('Cash Outflows'!E:E,'AP and Accrual Journal'!D682,'Cash Outflows'!F:F)</f>
        <v>0</v>
      </c>
      <c r="I672" s="73">
        <f t="shared" si="31"/>
        <v>0</v>
      </c>
      <c r="J672" s="13">
        <f t="shared" si="32"/>
        <v>0</v>
      </c>
      <c r="K672" t="b">
        <f ca="1">IF(TODAY()-E672&gt;'Data Inputs'!$B$47,TRUE,FALSE)</f>
        <v>1</v>
      </c>
    </row>
    <row r="673" spans="1:11" x14ac:dyDescent="0.25">
      <c r="A673" s="109">
        <f t="shared" si="30"/>
        <v>6</v>
      </c>
      <c r="B673" s="55"/>
      <c r="C673" s="129"/>
      <c r="D673" s="55"/>
      <c r="E673" s="56"/>
      <c r="F673" s="72"/>
      <c r="G673" s="124" t="str">
        <f>IFERROR(INDEX(Vendors!$A$2:$B$500,MATCH(C673,Vendors!$A$2:$A$500,0),2),"")</f>
        <v/>
      </c>
      <c r="H673" s="74">
        <f>SUMIF('Cash Outflows'!E:E,'AP and Accrual Journal'!D683,'Cash Outflows'!F:F)</f>
        <v>0</v>
      </c>
      <c r="I673" s="73">
        <f t="shared" si="31"/>
        <v>0</v>
      </c>
      <c r="J673" s="13">
        <f t="shared" si="32"/>
        <v>0</v>
      </c>
      <c r="K673" t="b">
        <f ca="1">IF(TODAY()-E673&gt;'Data Inputs'!$B$47,TRUE,FALSE)</f>
        <v>1</v>
      </c>
    </row>
    <row r="674" spans="1:11" x14ac:dyDescent="0.25">
      <c r="A674" s="109">
        <f t="shared" si="30"/>
        <v>6</v>
      </c>
      <c r="B674" s="55"/>
      <c r="C674" s="129"/>
      <c r="D674" s="55"/>
      <c r="E674" s="56"/>
      <c r="F674" s="72"/>
      <c r="G674" s="124" t="str">
        <f>IFERROR(INDEX(Vendors!$A$2:$B$500,MATCH(C674,Vendors!$A$2:$A$500,0),2),"")</f>
        <v/>
      </c>
      <c r="H674" s="74">
        <f>SUMIF('Cash Outflows'!E:E,'AP and Accrual Journal'!D684,'Cash Outflows'!F:F)</f>
        <v>0</v>
      </c>
      <c r="I674" s="73">
        <f t="shared" si="31"/>
        <v>0</v>
      </c>
      <c r="J674" s="13">
        <f t="shared" si="32"/>
        <v>0</v>
      </c>
      <c r="K674" t="b">
        <f ca="1">IF(TODAY()-E674&gt;'Data Inputs'!$B$47,TRUE,FALSE)</f>
        <v>1</v>
      </c>
    </row>
    <row r="675" spans="1:11" x14ac:dyDescent="0.25">
      <c r="A675" s="109">
        <f t="shared" si="30"/>
        <v>6</v>
      </c>
      <c r="B675" s="55"/>
      <c r="C675" s="129"/>
      <c r="D675" s="55"/>
      <c r="E675" s="56"/>
      <c r="F675" s="72"/>
      <c r="G675" s="124" t="str">
        <f>IFERROR(INDEX(Vendors!$A$2:$B$500,MATCH(C675,Vendors!$A$2:$A$500,0),2),"")</f>
        <v/>
      </c>
      <c r="H675" s="74">
        <f>SUMIF('Cash Outflows'!E:E,'AP and Accrual Journal'!D685,'Cash Outflows'!F:F)</f>
        <v>0</v>
      </c>
      <c r="I675" s="73">
        <f t="shared" si="31"/>
        <v>0</v>
      </c>
      <c r="J675" s="13">
        <f t="shared" si="32"/>
        <v>0</v>
      </c>
      <c r="K675" t="b">
        <f ca="1">IF(TODAY()-E675&gt;'Data Inputs'!$B$47,TRUE,FALSE)</f>
        <v>1</v>
      </c>
    </row>
    <row r="676" spans="1:11" x14ac:dyDescent="0.25">
      <c r="A676" s="109">
        <f t="shared" si="30"/>
        <v>6</v>
      </c>
      <c r="B676" s="55"/>
      <c r="C676" s="129"/>
      <c r="D676" s="55"/>
      <c r="E676" s="56"/>
      <c r="F676" s="72"/>
      <c r="G676" s="124" t="str">
        <f>IFERROR(INDEX(Vendors!$A$2:$B$500,MATCH(C676,Vendors!$A$2:$A$500,0),2),"")</f>
        <v/>
      </c>
      <c r="H676" s="74">
        <f>SUMIF('Cash Outflows'!E:E,'AP and Accrual Journal'!D686,'Cash Outflows'!F:F)</f>
        <v>0</v>
      </c>
      <c r="I676" s="73">
        <f t="shared" si="31"/>
        <v>0</v>
      </c>
      <c r="J676" s="13">
        <f t="shared" si="32"/>
        <v>0</v>
      </c>
      <c r="K676" t="b">
        <f ca="1">IF(TODAY()-E676&gt;'Data Inputs'!$B$47,TRUE,FALSE)</f>
        <v>1</v>
      </c>
    </row>
    <row r="677" spans="1:11" x14ac:dyDescent="0.25">
      <c r="A677" s="109">
        <f t="shared" si="30"/>
        <v>6</v>
      </c>
      <c r="B677" s="55"/>
      <c r="C677" s="129"/>
      <c r="D677" s="55"/>
      <c r="E677" s="56"/>
      <c r="F677" s="72"/>
      <c r="G677" s="124" t="str">
        <f>IFERROR(INDEX(Vendors!$A$2:$B$500,MATCH(C677,Vendors!$A$2:$A$500,0),2),"")</f>
        <v/>
      </c>
      <c r="H677" s="74">
        <f>SUMIF('Cash Outflows'!E:E,'AP and Accrual Journal'!D687,'Cash Outflows'!F:F)</f>
        <v>0</v>
      </c>
      <c r="I677" s="73">
        <f t="shared" si="31"/>
        <v>0</v>
      </c>
      <c r="J677" s="13">
        <f t="shared" si="32"/>
        <v>0</v>
      </c>
      <c r="K677" t="b">
        <f ca="1">IF(TODAY()-E677&gt;'Data Inputs'!$B$47,TRUE,FALSE)</f>
        <v>1</v>
      </c>
    </row>
    <row r="678" spans="1:11" x14ac:dyDescent="0.25">
      <c r="A678" s="109">
        <f t="shared" si="30"/>
        <v>6</v>
      </c>
      <c r="B678" s="55"/>
      <c r="C678" s="129"/>
      <c r="D678" s="55"/>
      <c r="E678" s="56"/>
      <c r="F678" s="72"/>
      <c r="G678" s="124" t="str">
        <f>IFERROR(INDEX(Vendors!$A$2:$B$500,MATCH(C678,Vendors!$A$2:$A$500,0),2),"")</f>
        <v/>
      </c>
      <c r="H678" s="74">
        <f>SUMIF('Cash Outflows'!E:E,'AP and Accrual Journal'!D688,'Cash Outflows'!F:F)</f>
        <v>0</v>
      </c>
      <c r="I678" s="73">
        <f t="shared" si="31"/>
        <v>0</v>
      </c>
      <c r="J678" s="13">
        <f t="shared" si="32"/>
        <v>0</v>
      </c>
      <c r="K678" t="b">
        <f ca="1">IF(TODAY()-E678&gt;'Data Inputs'!$B$47,TRUE,FALSE)</f>
        <v>1</v>
      </c>
    </row>
    <row r="679" spans="1:11" x14ac:dyDescent="0.25">
      <c r="A679" s="109">
        <f t="shared" si="30"/>
        <v>6</v>
      </c>
      <c r="B679" s="55"/>
      <c r="C679" s="129"/>
      <c r="D679" s="55"/>
      <c r="E679" s="56"/>
      <c r="F679" s="72"/>
      <c r="G679" s="124" t="str">
        <f>IFERROR(INDEX(Vendors!$A$2:$B$500,MATCH(C679,Vendors!$A$2:$A$500,0),2),"")</f>
        <v/>
      </c>
      <c r="H679" s="74">
        <f>SUMIF('Cash Outflows'!E:E,'AP and Accrual Journal'!D689,'Cash Outflows'!F:F)</f>
        <v>0</v>
      </c>
      <c r="I679" s="73">
        <f t="shared" si="31"/>
        <v>0</v>
      </c>
      <c r="J679" s="13">
        <f t="shared" si="32"/>
        <v>0</v>
      </c>
      <c r="K679" t="b">
        <f ca="1">IF(TODAY()-E679&gt;'Data Inputs'!$B$47,TRUE,FALSE)</f>
        <v>1</v>
      </c>
    </row>
    <row r="680" spans="1:11" x14ac:dyDescent="0.25">
      <c r="A680" s="109">
        <f t="shared" si="30"/>
        <v>6</v>
      </c>
      <c r="B680" s="55"/>
      <c r="C680" s="129"/>
      <c r="D680" s="55"/>
      <c r="E680" s="56"/>
      <c r="F680" s="72"/>
      <c r="G680" s="124" t="str">
        <f>IFERROR(INDEX(Vendors!$A$2:$B$500,MATCH(C680,Vendors!$A$2:$A$500,0),2),"")</f>
        <v/>
      </c>
      <c r="H680" s="74">
        <f>SUMIF('Cash Outflows'!E:E,'AP and Accrual Journal'!D690,'Cash Outflows'!F:F)</f>
        <v>0</v>
      </c>
      <c r="I680" s="73">
        <f t="shared" si="31"/>
        <v>0</v>
      </c>
      <c r="J680" s="13">
        <f t="shared" si="32"/>
        <v>0</v>
      </c>
      <c r="K680" t="b">
        <f ca="1">IF(TODAY()-E680&gt;'Data Inputs'!$B$47,TRUE,FALSE)</f>
        <v>1</v>
      </c>
    </row>
    <row r="681" spans="1:11" x14ac:dyDescent="0.25">
      <c r="A681" s="109">
        <f t="shared" si="30"/>
        <v>6</v>
      </c>
      <c r="B681" s="55"/>
      <c r="C681" s="129"/>
      <c r="D681" s="55"/>
      <c r="E681" s="56"/>
      <c r="F681" s="72"/>
      <c r="G681" s="124" t="str">
        <f>IFERROR(INDEX(Vendors!$A$2:$B$500,MATCH(C681,Vendors!$A$2:$A$500,0),2),"")</f>
        <v/>
      </c>
      <c r="H681" s="74">
        <f>SUMIF('Cash Outflows'!E:E,'AP and Accrual Journal'!D691,'Cash Outflows'!F:F)</f>
        <v>0</v>
      </c>
      <c r="I681" s="73">
        <f t="shared" si="31"/>
        <v>0</v>
      </c>
      <c r="J681" s="13">
        <f t="shared" si="32"/>
        <v>0</v>
      </c>
      <c r="K681" t="b">
        <f ca="1">IF(TODAY()-E681&gt;'Data Inputs'!$B$47,TRUE,FALSE)</f>
        <v>1</v>
      </c>
    </row>
    <row r="682" spans="1:11" x14ac:dyDescent="0.25">
      <c r="A682" s="109">
        <f t="shared" si="30"/>
        <v>6</v>
      </c>
      <c r="B682" s="55"/>
      <c r="C682" s="129"/>
      <c r="D682" s="55"/>
      <c r="E682" s="56"/>
      <c r="F682" s="72"/>
      <c r="G682" s="124" t="str">
        <f>IFERROR(INDEX(Vendors!$A$2:$B$500,MATCH(C682,Vendors!$A$2:$A$500,0),2),"")</f>
        <v/>
      </c>
      <c r="H682" s="74">
        <f>SUMIF('Cash Outflows'!E:E,'AP and Accrual Journal'!D692,'Cash Outflows'!F:F)</f>
        <v>0</v>
      </c>
      <c r="I682" s="73">
        <f t="shared" si="31"/>
        <v>0</v>
      </c>
      <c r="J682" s="13">
        <f t="shared" si="32"/>
        <v>0</v>
      </c>
      <c r="K682" t="b">
        <f ca="1">IF(TODAY()-E682&gt;'Data Inputs'!$B$47,TRUE,FALSE)</f>
        <v>1</v>
      </c>
    </row>
    <row r="683" spans="1:11" x14ac:dyDescent="0.25">
      <c r="A683" s="109">
        <f t="shared" si="30"/>
        <v>6</v>
      </c>
      <c r="B683" s="55"/>
      <c r="C683" s="129"/>
      <c r="D683" s="55"/>
      <c r="E683" s="56"/>
      <c r="F683" s="72"/>
      <c r="G683" s="124" t="str">
        <f>IFERROR(INDEX(Vendors!$A$2:$B$500,MATCH(C683,Vendors!$A$2:$A$500,0),2),"")</f>
        <v/>
      </c>
      <c r="H683" s="74">
        <f>SUMIF('Cash Outflows'!E:E,'AP and Accrual Journal'!D693,'Cash Outflows'!F:F)</f>
        <v>0</v>
      </c>
      <c r="I683" s="73">
        <f t="shared" si="31"/>
        <v>0</v>
      </c>
      <c r="J683" s="13">
        <f t="shared" si="32"/>
        <v>0</v>
      </c>
      <c r="K683" t="b">
        <f ca="1">IF(TODAY()-E683&gt;'Data Inputs'!$B$47,TRUE,FALSE)</f>
        <v>1</v>
      </c>
    </row>
    <row r="684" spans="1:11" x14ac:dyDescent="0.25">
      <c r="A684" s="109">
        <f t="shared" si="30"/>
        <v>6</v>
      </c>
      <c r="B684" s="55"/>
      <c r="C684" s="129"/>
      <c r="D684" s="55"/>
      <c r="E684" s="56"/>
      <c r="F684" s="72"/>
      <c r="G684" s="124" t="str">
        <f>IFERROR(INDEX(Vendors!$A$2:$B$500,MATCH(C684,Vendors!$A$2:$A$500,0),2),"")</f>
        <v/>
      </c>
      <c r="H684" s="74">
        <f>SUMIF('Cash Outflows'!E:E,'AP and Accrual Journal'!D694,'Cash Outflows'!F:F)</f>
        <v>0</v>
      </c>
      <c r="I684" s="73">
        <f t="shared" si="31"/>
        <v>0</v>
      </c>
      <c r="J684" s="13">
        <f t="shared" si="32"/>
        <v>0</v>
      </c>
      <c r="K684" t="b">
        <f ca="1">IF(TODAY()-E684&gt;'Data Inputs'!$B$47,TRUE,FALSE)</f>
        <v>1</v>
      </c>
    </row>
    <row r="685" spans="1:11" x14ac:dyDescent="0.25">
      <c r="A685" s="109">
        <f t="shared" si="30"/>
        <v>6</v>
      </c>
      <c r="B685" s="55"/>
      <c r="C685" s="129"/>
      <c r="D685" s="55"/>
      <c r="E685" s="56"/>
      <c r="F685" s="72"/>
      <c r="G685" s="124" t="str">
        <f>IFERROR(INDEX(Vendors!$A$2:$B$500,MATCH(C685,Vendors!$A$2:$A$500,0),2),"")</f>
        <v/>
      </c>
      <c r="H685" s="74">
        <f>SUMIF('Cash Outflows'!E:E,'AP and Accrual Journal'!D695,'Cash Outflows'!F:F)</f>
        <v>0</v>
      </c>
      <c r="I685" s="73">
        <f t="shared" si="31"/>
        <v>0</v>
      </c>
      <c r="J685" s="13">
        <f t="shared" si="32"/>
        <v>0</v>
      </c>
      <c r="K685" t="b">
        <f ca="1">IF(TODAY()-E685&gt;'Data Inputs'!$B$47,TRUE,FALSE)</f>
        <v>1</v>
      </c>
    </row>
    <row r="686" spans="1:11" x14ac:dyDescent="0.25">
      <c r="A686" s="109">
        <f t="shared" si="30"/>
        <v>6</v>
      </c>
      <c r="B686" s="55"/>
      <c r="C686" s="129"/>
      <c r="D686" s="55"/>
      <c r="E686" s="56"/>
      <c r="F686" s="72"/>
      <c r="G686" s="124" t="str">
        <f>IFERROR(INDEX(Vendors!$A$2:$B$500,MATCH(C686,Vendors!$A$2:$A$500,0),2),"")</f>
        <v/>
      </c>
      <c r="H686" s="74">
        <f>SUMIF('Cash Outflows'!E:E,'AP and Accrual Journal'!D696,'Cash Outflows'!F:F)</f>
        <v>0</v>
      </c>
      <c r="I686" s="73">
        <f t="shared" si="31"/>
        <v>0</v>
      </c>
      <c r="J686" s="13">
        <f t="shared" si="32"/>
        <v>0</v>
      </c>
      <c r="K686" t="b">
        <f ca="1">IF(TODAY()-E686&gt;'Data Inputs'!$B$47,TRUE,FALSE)</f>
        <v>1</v>
      </c>
    </row>
    <row r="687" spans="1:11" x14ac:dyDescent="0.25">
      <c r="A687" s="109">
        <f t="shared" si="30"/>
        <v>6</v>
      </c>
      <c r="B687" s="55"/>
      <c r="C687" s="129"/>
      <c r="D687" s="55"/>
      <c r="E687" s="56"/>
      <c r="F687" s="72"/>
      <c r="G687" s="124" t="str">
        <f>IFERROR(INDEX(Vendors!$A$2:$B$500,MATCH(C687,Vendors!$A$2:$A$500,0),2),"")</f>
        <v/>
      </c>
      <c r="H687" s="74">
        <f>SUMIF('Cash Outflows'!E:E,'AP and Accrual Journal'!D697,'Cash Outflows'!F:F)</f>
        <v>0</v>
      </c>
      <c r="I687" s="73">
        <f t="shared" si="31"/>
        <v>0</v>
      </c>
      <c r="J687" s="13">
        <f t="shared" si="32"/>
        <v>0</v>
      </c>
      <c r="K687" t="b">
        <f ca="1">IF(TODAY()-E687&gt;'Data Inputs'!$B$47,TRUE,FALSE)</f>
        <v>1</v>
      </c>
    </row>
    <row r="688" spans="1:11" x14ac:dyDescent="0.25">
      <c r="A688" s="109">
        <f t="shared" si="30"/>
        <v>6</v>
      </c>
      <c r="B688" s="55"/>
      <c r="C688" s="129"/>
      <c r="D688" s="55"/>
      <c r="E688" s="56"/>
      <c r="F688" s="72"/>
      <c r="G688" s="124" t="str">
        <f>IFERROR(INDEX(Vendors!$A$2:$B$500,MATCH(C688,Vendors!$A$2:$A$500,0),2),"")</f>
        <v/>
      </c>
      <c r="H688" s="74">
        <f>SUMIF('Cash Outflows'!E:E,'AP and Accrual Journal'!D698,'Cash Outflows'!F:F)</f>
        <v>0</v>
      </c>
      <c r="I688" s="73">
        <f t="shared" si="31"/>
        <v>0</v>
      </c>
      <c r="J688" s="13">
        <f t="shared" si="32"/>
        <v>0</v>
      </c>
      <c r="K688" t="b">
        <f ca="1">IF(TODAY()-E688&gt;'Data Inputs'!$B$47,TRUE,FALSE)</f>
        <v>1</v>
      </c>
    </row>
    <row r="689" spans="1:11" x14ac:dyDescent="0.25">
      <c r="A689" s="109">
        <f t="shared" si="30"/>
        <v>6</v>
      </c>
      <c r="B689" s="55"/>
      <c r="C689" s="129"/>
      <c r="D689" s="55"/>
      <c r="E689" s="56"/>
      <c r="F689" s="72"/>
      <c r="G689" s="124" t="str">
        <f>IFERROR(INDEX(Vendors!$A$2:$B$500,MATCH(C689,Vendors!$A$2:$A$500,0),2),"")</f>
        <v/>
      </c>
      <c r="H689" s="74">
        <f>SUMIF('Cash Outflows'!E:E,'AP and Accrual Journal'!D699,'Cash Outflows'!F:F)</f>
        <v>0</v>
      </c>
      <c r="I689" s="73">
        <f t="shared" si="31"/>
        <v>0</v>
      </c>
      <c r="J689" s="13">
        <f t="shared" si="32"/>
        <v>0</v>
      </c>
      <c r="K689" t="b">
        <f ca="1">IF(TODAY()-E689&gt;'Data Inputs'!$B$47,TRUE,FALSE)</f>
        <v>1</v>
      </c>
    </row>
    <row r="690" spans="1:11" x14ac:dyDescent="0.25">
      <c r="A690" s="109">
        <f t="shared" si="30"/>
        <v>6</v>
      </c>
      <c r="B690" s="55"/>
      <c r="C690" s="129"/>
      <c r="D690" s="55"/>
      <c r="E690" s="56"/>
      <c r="F690" s="72"/>
      <c r="G690" s="124" t="str">
        <f>IFERROR(INDEX(Vendors!$A$2:$B$500,MATCH(C690,Vendors!$A$2:$A$500,0),2),"")</f>
        <v/>
      </c>
      <c r="H690" s="74">
        <f>SUMIF('Cash Outflows'!E:E,'AP and Accrual Journal'!D700,'Cash Outflows'!F:F)</f>
        <v>0</v>
      </c>
      <c r="I690" s="73">
        <f t="shared" si="31"/>
        <v>0</v>
      </c>
      <c r="J690" s="13">
        <f t="shared" si="32"/>
        <v>0</v>
      </c>
      <c r="K690" t="b">
        <f ca="1">IF(TODAY()-E690&gt;'Data Inputs'!$B$47,TRUE,FALSE)</f>
        <v>1</v>
      </c>
    </row>
    <row r="691" spans="1:11" x14ac:dyDescent="0.25">
      <c r="A691" s="109">
        <f t="shared" si="30"/>
        <v>6</v>
      </c>
      <c r="B691" s="55"/>
      <c r="C691" s="129"/>
      <c r="D691" s="55"/>
      <c r="E691" s="56"/>
      <c r="F691" s="72"/>
      <c r="G691" s="124" t="str">
        <f>IFERROR(INDEX(Vendors!$A$2:$B$500,MATCH(C691,Vendors!$A$2:$A$500,0),2),"")</f>
        <v/>
      </c>
      <c r="H691" s="74">
        <f>SUMIF('Cash Outflows'!E:E,'AP and Accrual Journal'!D701,'Cash Outflows'!F:F)</f>
        <v>0</v>
      </c>
      <c r="I691" s="73">
        <f t="shared" si="31"/>
        <v>0</v>
      </c>
      <c r="J691" s="13">
        <f t="shared" si="32"/>
        <v>0</v>
      </c>
      <c r="K691" t="b">
        <f ca="1">IF(TODAY()-E691&gt;'Data Inputs'!$B$47,TRUE,FALSE)</f>
        <v>1</v>
      </c>
    </row>
    <row r="692" spans="1:11" x14ac:dyDescent="0.25">
      <c r="A692" s="109">
        <f t="shared" si="30"/>
        <v>6</v>
      </c>
      <c r="B692" s="55"/>
      <c r="C692" s="129"/>
      <c r="D692" s="55"/>
      <c r="E692" s="56"/>
      <c r="F692" s="72"/>
      <c r="G692" s="124" t="str">
        <f>IFERROR(INDEX(Vendors!$A$2:$B$500,MATCH(C692,Vendors!$A$2:$A$500,0),2),"")</f>
        <v/>
      </c>
      <c r="H692" s="74">
        <f>SUMIF('Cash Outflows'!E:E,'AP and Accrual Journal'!D702,'Cash Outflows'!F:F)</f>
        <v>0</v>
      </c>
      <c r="I692" s="73">
        <f t="shared" si="31"/>
        <v>0</v>
      </c>
      <c r="J692" s="13">
        <f t="shared" si="32"/>
        <v>0</v>
      </c>
      <c r="K692" t="b">
        <f ca="1">IF(TODAY()-E692&gt;'Data Inputs'!$B$47,TRUE,FALSE)</f>
        <v>1</v>
      </c>
    </row>
    <row r="693" spans="1:11" x14ac:dyDescent="0.25">
      <c r="A693" s="109">
        <f t="shared" si="30"/>
        <v>6</v>
      </c>
      <c r="B693" s="55"/>
      <c r="C693" s="129"/>
      <c r="D693" s="55"/>
      <c r="E693" s="56"/>
      <c r="F693" s="72"/>
      <c r="G693" s="124" t="str">
        <f>IFERROR(INDEX(Vendors!$A$2:$B$500,MATCH(C693,Vendors!$A$2:$A$500,0),2),"")</f>
        <v/>
      </c>
      <c r="H693" s="74">
        <f>SUMIF('Cash Outflows'!E:E,'AP and Accrual Journal'!D703,'Cash Outflows'!F:F)</f>
        <v>0</v>
      </c>
      <c r="I693" s="73">
        <f t="shared" si="31"/>
        <v>0</v>
      </c>
      <c r="J693" s="13">
        <f t="shared" si="32"/>
        <v>0</v>
      </c>
      <c r="K693" t="b">
        <f ca="1">IF(TODAY()-E693&gt;'Data Inputs'!$B$47,TRUE,FALSE)</f>
        <v>1</v>
      </c>
    </row>
    <row r="694" spans="1:11" x14ac:dyDescent="0.25">
      <c r="A694" s="109">
        <f t="shared" si="30"/>
        <v>6</v>
      </c>
      <c r="B694" s="55"/>
      <c r="C694" s="129"/>
      <c r="D694" s="55"/>
      <c r="E694" s="56"/>
      <c r="F694" s="72"/>
      <c r="G694" s="124" t="str">
        <f>IFERROR(INDEX(Vendors!$A$2:$B$500,MATCH(C694,Vendors!$A$2:$A$500,0),2),"")</f>
        <v/>
      </c>
      <c r="H694" s="74">
        <f>SUMIF('Cash Outflows'!E:E,'AP and Accrual Journal'!D704,'Cash Outflows'!F:F)</f>
        <v>0</v>
      </c>
      <c r="I694" s="73">
        <f t="shared" si="31"/>
        <v>0</v>
      </c>
      <c r="J694" s="13">
        <f t="shared" si="32"/>
        <v>0</v>
      </c>
      <c r="K694" t="b">
        <f ca="1">IF(TODAY()-E694&gt;'Data Inputs'!$B$47,TRUE,FALSE)</f>
        <v>1</v>
      </c>
    </row>
    <row r="695" spans="1:11" x14ac:dyDescent="0.25">
      <c r="A695" s="109">
        <f t="shared" si="30"/>
        <v>6</v>
      </c>
      <c r="B695" s="55"/>
      <c r="C695" s="129"/>
      <c r="D695" s="55"/>
      <c r="E695" s="56"/>
      <c r="F695" s="72"/>
      <c r="G695" s="124" t="str">
        <f>IFERROR(INDEX(Vendors!$A$2:$B$500,MATCH(C695,Vendors!$A$2:$A$500,0),2),"")</f>
        <v/>
      </c>
      <c r="H695" s="74">
        <f>SUMIF('Cash Outflows'!E:E,'AP and Accrual Journal'!D705,'Cash Outflows'!F:F)</f>
        <v>0</v>
      </c>
      <c r="I695" s="73">
        <f t="shared" si="31"/>
        <v>0</v>
      </c>
      <c r="J695" s="13">
        <f t="shared" si="32"/>
        <v>0</v>
      </c>
      <c r="K695" t="b">
        <f ca="1">IF(TODAY()-E695&gt;'Data Inputs'!$B$47,TRUE,FALSE)</f>
        <v>1</v>
      </c>
    </row>
    <row r="696" spans="1:11" x14ac:dyDescent="0.25">
      <c r="A696" s="109">
        <f t="shared" si="30"/>
        <v>6</v>
      </c>
      <c r="B696" s="55"/>
      <c r="C696" s="129"/>
      <c r="D696" s="55"/>
      <c r="E696" s="56"/>
      <c r="F696" s="72"/>
      <c r="G696" s="124" t="str">
        <f>IFERROR(INDEX(Vendors!$A$2:$B$500,MATCH(C696,Vendors!$A$2:$A$500,0),2),"")</f>
        <v/>
      </c>
      <c r="H696" s="74">
        <f>SUMIF('Cash Outflows'!E:E,'AP and Accrual Journal'!D706,'Cash Outflows'!F:F)</f>
        <v>0</v>
      </c>
      <c r="I696" s="73">
        <f t="shared" si="31"/>
        <v>0</v>
      </c>
      <c r="J696" s="13">
        <f t="shared" si="32"/>
        <v>0</v>
      </c>
      <c r="K696" t="b">
        <f ca="1">IF(TODAY()-E696&gt;'Data Inputs'!$B$47,TRUE,FALSE)</f>
        <v>1</v>
      </c>
    </row>
    <row r="697" spans="1:11" x14ac:dyDescent="0.25">
      <c r="A697" s="109">
        <f t="shared" si="30"/>
        <v>6</v>
      </c>
      <c r="B697" s="55"/>
      <c r="C697" s="129"/>
      <c r="D697" s="55"/>
      <c r="E697" s="56"/>
      <c r="F697" s="72"/>
      <c r="G697" s="124" t="str">
        <f>IFERROR(INDEX(Vendors!$A$2:$B$500,MATCH(C697,Vendors!$A$2:$A$500,0),2),"")</f>
        <v/>
      </c>
      <c r="H697" s="74">
        <f>SUMIF('Cash Outflows'!E:E,'AP and Accrual Journal'!D707,'Cash Outflows'!F:F)</f>
        <v>0</v>
      </c>
      <c r="I697" s="73">
        <f t="shared" si="31"/>
        <v>0</v>
      </c>
      <c r="J697" s="13">
        <f t="shared" si="32"/>
        <v>0</v>
      </c>
      <c r="K697" t="b">
        <f ca="1">IF(TODAY()-E697&gt;'Data Inputs'!$B$47,TRUE,FALSE)</f>
        <v>1</v>
      </c>
    </row>
    <row r="698" spans="1:11" x14ac:dyDescent="0.25">
      <c r="A698" s="109">
        <f t="shared" si="30"/>
        <v>6</v>
      </c>
      <c r="B698" s="55"/>
      <c r="C698" s="129"/>
      <c r="D698" s="55"/>
      <c r="E698" s="56"/>
      <c r="F698" s="72"/>
      <c r="G698" s="124" t="str">
        <f>IFERROR(INDEX(Vendors!$A$2:$B$500,MATCH(C698,Vendors!$A$2:$A$500,0),2),"")</f>
        <v/>
      </c>
      <c r="H698" s="74">
        <f>SUMIF('Cash Outflows'!E:E,'AP and Accrual Journal'!D708,'Cash Outflows'!F:F)</f>
        <v>0</v>
      </c>
      <c r="I698" s="73">
        <f t="shared" si="31"/>
        <v>0</v>
      </c>
      <c r="J698" s="13">
        <f t="shared" si="32"/>
        <v>0</v>
      </c>
      <c r="K698" t="b">
        <f ca="1">IF(TODAY()-E698&gt;'Data Inputs'!$B$47,TRUE,FALSE)</f>
        <v>1</v>
      </c>
    </row>
    <row r="699" spans="1:11" x14ac:dyDescent="0.25">
      <c r="A699" s="109">
        <f t="shared" si="30"/>
        <v>6</v>
      </c>
      <c r="B699" s="55"/>
      <c r="C699" s="129"/>
      <c r="D699" s="55"/>
      <c r="E699" s="56"/>
      <c r="F699" s="72"/>
      <c r="G699" s="124" t="str">
        <f>IFERROR(INDEX(Vendors!$A$2:$B$500,MATCH(C699,Vendors!$A$2:$A$500,0),2),"")</f>
        <v/>
      </c>
      <c r="H699" s="74">
        <f>SUMIF('Cash Outflows'!E:E,'AP and Accrual Journal'!D709,'Cash Outflows'!F:F)</f>
        <v>0</v>
      </c>
      <c r="I699" s="73">
        <f t="shared" si="31"/>
        <v>0</v>
      </c>
      <c r="J699" s="13">
        <f t="shared" si="32"/>
        <v>0</v>
      </c>
      <c r="K699" t="b">
        <f ca="1">IF(TODAY()-E699&gt;'Data Inputs'!$B$47,TRUE,FALSE)</f>
        <v>1</v>
      </c>
    </row>
    <row r="700" spans="1:11" x14ac:dyDescent="0.25">
      <c r="A700" s="109">
        <f t="shared" si="30"/>
        <v>6</v>
      </c>
      <c r="B700" s="55"/>
      <c r="C700" s="129"/>
      <c r="D700" s="55"/>
      <c r="E700" s="56"/>
      <c r="F700" s="72"/>
      <c r="G700" s="124" t="str">
        <f>IFERROR(INDEX(Vendors!$A$2:$B$500,MATCH(C700,Vendors!$A$2:$A$500,0),2),"")</f>
        <v/>
      </c>
      <c r="H700" s="74">
        <f>SUMIF('Cash Outflows'!E:E,'AP and Accrual Journal'!D710,'Cash Outflows'!F:F)</f>
        <v>0</v>
      </c>
      <c r="I700" s="73">
        <f t="shared" si="31"/>
        <v>0</v>
      </c>
      <c r="J700" s="13">
        <f t="shared" si="32"/>
        <v>0</v>
      </c>
      <c r="K700" t="b">
        <f ca="1">IF(TODAY()-E700&gt;'Data Inputs'!$B$47,TRUE,FALSE)</f>
        <v>1</v>
      </c>
    </row>
    <row r="701" spans="1:11" x14ac:dyDescent="0.25">
      <c r="A701" s="109">
        <f t="shared" si="30"/>
        <v>6</v>
      </c>
      <c r="B701" s="55"/>
      <c r="C701" s="129"/>
      <c r="D701" s="55"/>
      <c r="E701" s="56"/>
      <c r="F701" s="72"/>
      <c r="G701" s="124" t="str">
        <f>IFERROR(INDEX(Vendors!$A$2:$B$500,MATCH(C701,Vendors!$A$2:$A$500,0),2),"")</f>
        <v/>
      </c>
      <c r="H701" s="74">
        <f>SUMIF('Cash Outflows'!E:E,'AP and Accrual Journal'!D711,'Cash Outflows'!F:F)</f>
        <v>0</v>
      </c>
      <c r="I701" s="73">
        <f t="shared" si="31"/>
        <v>0</v>
      </c>
      <c r="J701" s="13">
        <f t="shared" si="32"/>
        <v>0</v>
      </c>
      <c r="K701" t="b">
        <f ca="1">IF(TODAY()-E701&gt;'Data Inputs'!$B$47,TRUE,FALSE)</f>
        <v>1</v>
      </c>
    </row>
    <row r="702" spans="1:11" x14ac:dyDescent="0.25">
      <c r="A702" s="109">
        <f t="shared" si="30"/>
        <v>6</v>
      </c>
      <c r="B702" s="55"/>
      <c r="C702" s="129"/>
      <c r="D702" s="55"/>
      <c r="E702" s="56"/>
      <c r="F702" s="72"/>
      <c r="G702" s="124" t="str">
        <f>IFERROR(INDEX(Vendors!$A$2:$B$500,MATCH(C702,Vendors!$A$2:$A$500,0),2),"")</f>
        <v/>
      </c>
      <c r="H702" s="74">
        <f>SUMIF('Cash Outflows'!E:E,'AP and Accrual Journal'!D712,'Cash Outflows'!F:F)</f>
        <v>0</v>
      </c>
      <c r="I702" s="73">
        <f t="shared" si="31"/>
        <v>0</v>
      </c>
      <c r="J702" s="13">
        <f t="shared" si="32"/>
        <v>0</v>
      </c>
      <c r="K702" t="b">
        <f ca="1">IF(TODAY()-E702&gt;'Data Inputs'!$B$47,TRUE,FALSE)</f>
        <v>1</v>
      </c>
    </row>
    <row r="703" spans="1:11" x14ac:dyDescent="0.25">
      <c r="A703" s="109">
        <f t="shared" si="30"/>
        <v>6</v>
      </c>
      <c r="B703" s="55"/>
      <c r="C703" s="129"/>
      <c r="D703" s="55"/>
      <c r="E703" s="56"/>
      <c r="F703" s="72"/>
      <c r="G703" s="124" t="str">
        <f>IFERROR(INDEX(Vendors!$A$2:$B$500,MATCH(C703,Vendors!$A$2:$A$500,0),2),"")</f>
        <v/>
      </c>
      <c r="H703" s="74">
        <f>SUMIF('Cash Outflows'!E:E,'AP and Accrual Journal'!D713,'Cash Outflows'!F:F)</f>
        <v>0</v>
      </c>
      <c r="I703" s="73">
        <f t="shared" si="31"/>
        <v>0</v>
      </c>
      <c r="J703" s="13">
        <f t="shared" si="32"/>
        <v>0</v>
      </c>
      <c r="K703" t="b">
        <f ca="1">IF(TODAY()-E703&gt;'Data Inputs'!$B$47,TRUE,FALSE)</f>
        <v>1</v>
      </c>
    </row>
    <row r="704" spans="1:11" x14ac:dyDescent="0.25">
      <c r="A704" s="109">
        <f t="shared" si="30"/>
        <v>6</v>
      </c>
      <c r="B704" s="55"/>
      <c r="C704" s="129"/>
      <c r="D704" s="55"/>
      <c r="E704" s="56"/>
      <c r="F704" s="72"/>
      <c r="G704" s="124" t="str">
        <f>IFERROR(INDEX(Vendors!$A$2:$B$500,MATCH(C704,Vendors!$A$2:$A$500,0),2),"")</f>
        <v/>
      </c>
      <c r="H704" s="74">
        <f>SUMIF('Cash Outflows'!E:E,'AP and Accrual Journal'!D714,'Cash Outflows'!F:F)</f>
        <v>0</v>
      </c>
      <c r="I704" s="73">
        <f t="shared" si="31"/>
        <v>0</v>
      </c>
      <c r="J704" s="13">
        <f t="shared" si="32"/>
        <v>0</v>
      </c>
      <c r="K704" t="b">
        <f ca="1">IF(TODAY()-E704&gt;'Data Inputs'!$B$47,TRUE,FALSE)</f>
        <v>1</v>
      </c>
    </row>
    <row r="705" spans="1:11" x14ac:dyDescent="0.25">
      <c r="A705" s="109">
        <f t="shared" si="30"/>
        <v>6</v>
      </c>
      <c r="B705" s="55"/>
      <c r="C705" s="129"/>
      <c r="D705" s="55"/>
      <c r="E705" s="56"/>
      <c r="F705" s="72"/>
      <c r="G705" s="124" t="str">
        <f>IFERROR(INDEX(Vendors!$A$2:$B$500,MATCH(C705,Vendors!$A$2:$A$500,0),2),"")</f>
        <v/>
      </c>
      <c r="H705" s="74">
        <f>SUMIF('Cash Outflows'!E:E,'AP and Accrual Journal'!D715,'Cash Outflows'!F:F)</f>
        <v>0</v>
      </c>
      <c r="I705" s="73">
        <f t="shared" si="31"/>
        <v>0</v>
      </c>
      <c r="J705" s="13">
        <f t="shared" si="32"/>
        <v>0</v>
      </c>
      <c r="K705" t="b">
        <f ca="1">IF(TODAY()-E705&gt;'Data Inputs'!$B$47,TRUE,FALSE)</f>
        <v>1</v>
      </c>
    </row>
    <row r="706" spans="1:11" x14ac:dyDescent="0.25">
      <c r="A706" s="109">
        <f t="shared" si="30"/>
        <v>6</v>
      </c>
      <c r="B706" s="55"/>
      <c r="C706" s="129"/>
      <c r="D706" s="55"/>
      <c r="E706" s="56"/>
      <c r="F706" s="72"/>
      <c r="G706" s="124" t="str">
        <f>IFERROR(INDEX(Vendors!$A$2:$B$500,MATCH(C706,Vendors!$A$2:$A$500,0),2),"")</f>
        <v/>
      </c>
      <c r="H706" s="74">
        <f>SUMIF('Cash Outflows'!E:E,'AP and Accrual Journal'!D716,'Cash Outflows'!F:F)</f>
        <v>0</v>
      </c>
      <c r="I706" s="73">
        <f t="shared" si="31"/>
        <v>0</v>
      </c>
      <c r="J706" s="13">
        <f t="shared" si="32"/>
        <v>0</v>
      </c>
      <c r="K706" t="b">
        <f ca="1">IF(TODAY()-E706&gt;'Data Inputs'!$B$47,TRUE,FALSE)</f>
        <v>1</v>
      </c>
    </row>
    <row r="707" spans="1:11" x14ac:dyDescent="0.25">
      <c r="A707" s="109">
        <f t="shared" ref="A707:A770" si="33">E707+(6-J707)</f>
        <v>6</v>
      </c>
      <c r="B707" s="55"/>
      <c r="C707" s="129"/>
      <c r="D707" s="55"/>
      <c r="E707" s="56"/>
      <c r="F707" s="72"/>
      <c r="G707" s="124" t="str">
        <f>IFERROR(INDEX(Vendors!$A$2:$B$500,MATCH(C707,Vendors!$A$2:$A$500,0),2),"")</f>
        <v/>
      </c>
      <c r="H707" s="74">
        <f>SUMIF('Cash Outflows'!E:E,'AP and Accrual Journal'!D717,'Cash Outflows'!F:F)</f>
        <v>0</v>
      </c>
      <c r="I707" s="73">
        <f t="shared" ref="I707:I770" si="34">F707-H707</f>
        <v>0</v>
      </c>
      <c r="J707" s="13">
        <f t="shared" ref="J707:J770" si="35">IF(WEEKDAY(E707)=7,0,WEEKDAY(E707))</f>
        <v>0</v>
      </c>
      <c r="K707" t="b">
        <f ca="1">IF(TODAY()-E707&gt;'Data Inputs'!$B$47,TRUE,FALSE)</f>
        <v>1</v>
      </c>
    </row>
    <row r="708" spans="1:11" x14ac:dyDescent="0.25">
      <c r="A708" s="109">
        <f t="shared" si="33"/>
        <v>6</v>
      </c>
      <c r="B708" s="55"/>
      <c r="C708" s="129"/>
      <c r="D708" s="55"/>
      <c r="E708" s="56"/>
      <c r="F708" s="72"/>
      <c r="G708" s="124" t="str">
        <f>IFERROR(INDEX(Vendors!$A$2:$B$500,MATCH(C708,Vendors!$A$2:$A$500,0),2),"")</f>
        <v/>
      </c>
      <c r="H708" s="74">
        <f>SUMIF('Cash Outflows'!E:E,'AP and Accrual Journal'!D718,'Cash Outflows'!F:F)</f>
        <v>0</v>
      </c>
      <c r="I708" s="73">
        <f t="shared" si="34"/>
        <v>0</v>
      </c>
      <c r="J708" s="13">
        <f t="shared" si="35"/>
        <v>0</v>
      </c>
      <c r="K708" t="b">
        <f ca="1">IF(TODAY()-E708&gt;'Data Inputs'!$B$47,TRUE,FALSE)</f>
        <v>1</v>
      </c>
    </row>
    <row r="709" spans="1:11" x14ac:dyDescent="0.25">
      <c r="A709" s="109">
        <f t="shared" si="33"/>
        <v>6</v>
      </c>
      <c r="B709" s="55"/>
      <c r="C709" s="129"/>
      <c r="D709" s="55"/>
      <c r="E709" s="56"/>
      <c r="F709" s="72"/>
      <c r="G709" s="124" t="str">
        <f>IFERROR(INDEX(Vendors!$A$2:$B$500,MATCH(C709,Vendors!$A$2:$A$500,0),2),"")</f>
        <v/>
      </c>
      <c r="H709" s="74">
        <f>SUMIF('Cash Outflows'!E:E,'AP and Accrual Journal'!D719,'Cash Outflows'!F:F)</f>
        <v>0</v>
      </c>
      <c r="I709" s="73">
        <f t="shared" si="34"/>
        <v>0</v>
      </c>
      <c r="J709" s="13">
        <f t="shared" si="35"/>
        <v>0</v>
      </c>
      <c r="K709" t="b">
        <f ca="1">IF(TODAY()-E709&gt;'Data Inputs'!$B$47,TRUE,FALSE)</f>
        <v>1</v>
      </c>
    </row>
    <row r="710" spans="1:11" x14ac:dyDescent="0.25">
      <c r="A710" s="109">
        <f t="shared" si="33"/>
        <v>6</v>
      </c>
      <c r="B710" s="55"/>
      <c r="C710" s="129"/>
      <c r="D710" s="55"/>
      <c r="E710" s="56"/>
      <c r="F710" s="72"/>
      <c r="G710" s="124" t="str">
        <f>IFERROR(INDEX(Vendors!$A$2:$B$500,MATCH(C710,Vendors!$A$2:$A$500,0),2),"")</f>
        <v/>
      </c>
      <c r="H710" s="74">
        <f>SUMIF('Cash Outflows'!E:E,'AP and Accrual Journal'!D720,'Cash Outflows'!F:F)</f>
        <v>0</v>
      </c>
      <c r="I710" s="73">
        <f t="shared" si="34"/>
        <v>0</v>
      </c>
      <c r="J710" s="13">
        <f t="shared" si="35"/>
        <v>0</v>
      </c>
      <c r="K710" t="b">
        <f ca="1">IF(TODAY()-E710&gt;'Data Inputs'!$B$47,TRUE,FALSE)</f>
        <v>1</v>
      </c>
    </row>
    <row r="711" spans="1:11" x14ac:dyDescent="0.25">
      <c r="A711" s="109">
        <f t="shared" si="33"/>
        <v>6</v>
      </c>
      <c r="B711" s="55"/>
      <c r="C711" s="129"/>
      <c r="D711" s="55"/>
      <c r="E711" s="56"/>
      <c r="F711" s="72"/>
      <c r="G711" s="124" t="str">
        <f>IFERROR(INDEX(Vendors!$A$2:$B$500,MATCH(C711,Vendors!$A$2:$A$500,0),2),"")</f>
        <v/>
      </c>
      <c r="H711" s="74">
        <f>SUMIF('Cash Outflows'!E:E,'AP and Accrual Journal'!D721,'Cash Outflows'!F:F)</f>
        <v>0</v>
      </c>
      <c r="I711" s="73">
        <f t="shared" si="34"/>
        <v>0</v>
      </c>
      <c r="J711" s="13">
        <f t="shared" si="35"/>
        <v>0</v>
      </c>
      <c r="K711" t="b">
        <f ca="1">IF(TODAY()-E711&gt;'Data Inputs'!$B$47,TRUE,FALSE)</f>
        <v>1</v>
      </c>
    </row>
    <row r="712" spans="1:11" x14ac:dyDescent="0.25">
      <c r="A712" s="109">
        <f t="shared" si="33"/>
        <v>6</v>
      </c>
      <c r="B712" s="55"/>
      <c r="C712" s="129"/>
      <c r="D712" s="55"/>
      <c r="E712" s="56"/>
      <c r="F712" s="72"/>
      <c r="G712" s="124" t="str">
        <f>IFERROR(INDEX(Vendors!$A$2:$B$500,MATCH(C712,Vendors!$A$2:$A$500,0),2),"")</f>
        <v/>
      </c>
      <c r="H712" s="74">
        <f>SUMIF('Cash Outflows'!E:E,'AP and Accrual Journal'!D722,'Cash Outflows'!F:F)</f>
        <v>0</v>
      </c>
      <c r="I712" s="73">
        <f t="shared" si="34"/>
        <v>0</v>
      </c>
      <c r="J712" s="13">
        <f t="shared" si="35"/>
        <v>0</v>
      </c>
      <c r="K712" t="b">
        <f ca="1">IF(TODAY()-E712&gt;'Data Inputs'!$B$47,TRUE,FALSE)</f>
        <v>1</v>
      </c>
    </row>
    <row r="713" spans="1:11" x14ac:dyDescent="0.25">
      <c r="A713" s="109">
        <f t="shared" si="33"/>
        <v>6</v>
      </c>
      <c r="B713" s="55"/>
      <c r="C713" s="129"/>
      <c r="D713" s="55"/>
      <c r="E713" s="56"/>
      <c r="F713" s="72"/>
      <c r="G713" s="124" t="str">
        <f>IFERROR(INDEX(Vendors!$A$2:$B$500,MATCH(C713,Vendors!$A$2:$A$500,0),2),"")</f>
        <v/>
      </c>
      <c r="H713" s="74">
        <f>SUMIF('Cash Outflows'!E:E,'AP and Accrual Journal'!D723,'Cash Outflows'!F:F)</f>
        <v>0</v>
      </c>
      <c r="I713" s="73">
        <f t="shared" si="34"/>
        <v>0</v>
      </c>
      <c r="J713" s="13">
        <f t="shared" si="35"/>
        <v>0</v>
      </c>
      <c r="K713" t="b">
        <f ca="1">IF(TODAY()-E713&gt;'Data Inputs'!$B$47,TRUE,FALSE)</f>
        <v>1</v>
      </c>
    </row>
    <row r="714" spans="1:11" x14ac:dyDescent="0.25">
      <c r="A714" s="109">
        <f t="shared" si="33"/>
        <v>6</v>
      </c>
      <c r="B714" s="55"/>
      <c r="C714" s="129"/>
      <c r="D714" s="55"/>
      <c r="E714" s="56"/>
      <c r="F714" s="72"/>
      <c r="G714" s="124" t="str">
        <f>IFERROR(INDEX(Vendors!$A$2:$B$500,MATCH(C714,Vendors!$A$2:$A$500,0),2),"")</f>
        <v/>
      </c>
      <c r="H714" s="74">
        <f>SUMIF('Cash Outflows'!E:E,'AP and Accrual Journal'!D724,'Cash Outflows'!F:F)</f>
        <v>0</v>
      </c>
      <c r="I714" s="73">
        <f t="shared" si="34"/>
        <v>0</v>
      </c>
      <c r="J714" s="13">
        <f t="shared" si="35"/>
        <v>0</v>
      </c>
      <c r="K714" t="b">
        <f ca="1">IF(TODAY()-E714&gt;'Data Inputs'!$B$47,TRUE,FALSE)</f>
        <v>1</v>
      </c>
    </row>
    <row r="715" spans="1:11" x14ac:dyDescent="0.25">
      <c r="A715" s="109">
        <f t="shared" si="33"/>
        <v>6</v>
      </c>
      <c r="B715" s="55"/>
      <c r="C715" s="129"/>
      <c r="D715" s="55"/>
      <c r="E715" s="56"/>
      <c r="F715" s="72"/>
      <c r="G715" s="124" t="str">
        <f>IFERROR(INDEX(Vendors!$A$2:$B$500,MATCH(C715,Vendors!$A$2:$A$500,0),2),"")</f>
        <v/>
      </c>
      <c r="H715" s="74">
        <f>SUMIF('Cash Outflows'!E:E,'AP and Accrual Journal'!D725,'Cash Outflows'!F:F)</f>
        <v>0</v>
      </c>
      <c r="I715" s="73">
        <f t="shared" si="34"/>
        <v>0</v>
      </c>
      <c r="J715" s="13">
        <f t="shared" si="35"/>
        <v>0</v>
      </c>
      <c r="K715" t="b">
        <f ca="1">IF(TODAY()-E715&gt;'Data Inputs'!$B$47,TRUE,FALSE)</f>
        <v>1</v>
      </c>
    </row>
    <row r="716" spans="1:11" x14ac:dyDescent="0.25">
      <c r="A716" s="109">
        <f t="shared" si="33"/>
        <v>6</v>
      </c>
      <c r="B716" s="55"/>
      <c r="C716" s="129"/>
      <c r="D716" s="55"/>
      <c r="E716" s="56"/>
      <c r="F716" s="72"/>
      <c r="G716" s="124" t="str">
        <f>IFERROR(INDEX(Vendors!$A$2:$B$500,MATCH(C716,Vendors!$A$2:$A$500,0),2),"")</f>
        <v/>
      </c>
      <c r="H716" s="74">
        <f>SUMIF('Cash Outflows'!E:E,'AP and Accrual Journal'!D726,'Cash Outflows'!F:F)</f>
        <v>0</v>
      </c>
      <c r="I716" s="73">
        <f t="shared" si="34"/>
        <v>0</v>
      </c>
      <c r="J716" s="13">
        <f t="shared" si="35"/>
        <v>0</v>
      </c>
      <c r="K716" t="b">
        <f ca="1">IF(TODAY()-E716&gt;'Data Inputs'!$B$47,TRUE,FALSE)</f>
        <v>1</v>
      </c>
    </row>
    <row r="717" spans="1:11" x14ac:dyDescent="0.25">
      <c r="A717" s="109">
        <f t="shared" si="33"/>
        <v>6</v>
      </c>
      <c r="B717" s="55"/>
      <c r="C717" s="129"/>
      <c r="D717" s="55"/>
      <c r="E717" s="56"/>
      <c r="F717" s="72"/>
      <c r="G717" s="124" t="str">
        <f>IFERROR(INDEX(Vendors!$A$2:$B$500,MATCH(C717,Vendors!$A$2:$A$500,0),2),"")</f>
        <v/>
      </c>
      <c r="H717" s="74">
        <f>SUMIF('Cash Outflows'!E:E,'AP and Accrual Journal'!D727,'Cash Outflows'!F:F)</f>
        <v>0</v>
      </c>
      <c r="I717" s="73">
        <f t="shared" si="34"/>
        <v>0</v>
      </c>
      <c r="J717" s="13">
        <f t="shared" si="35"/>
        <v>0</v>
      </c>
      <c r="K717" t="b">
        <f ca="1">IF(TODAY()-E717&gt;'Data Inputs'!$B$47,TRUE,FALSE)</f>
        <v>1</v>
      </c>
    </row>
    <row r="718" spans="1:11" x14ac:dyDescent="0.25">
      <c r="A718" s="109">
        <f t="shared" si="33"/>
        <v>6</v>
      </c>
      <c r="B718" s="55"/>
      <c r="C718" s="129"/>
      <c r="D718" s="55"/>
      <c r="E718" s="56"/>
      <c r="F718" s="72"/>
      <c r="G718" s="124" t="str">
        <f>IFERROR(INDEX(Vendors!$A$2:$B$500,MATCH(C718,Vendors!$A$2:$A$500,0),2),"")</f>
        <v/>
      </c>
      <c r="H718" s="74">
        <f>SUMIF('Cash Outflows'!E:E,'AP and Accrual Journal'!D728,'Cash Outflows'!F:F)</f>
        <v>0</v>
      </c>
      <c r="I718" s="73">
        <f t="shared" si="34"/>
        <v>0</v>
      </c>
      <c r="J718" s="13">
        <f t="shared" si="35"/>
        <v>0</v>
      </c>
      <c r="K718" t="b">
        <f ca="1">IF(TODAY()-E718&gt;'Data Inputs'!$B$47,TRUE,FALSE)</f>
        <v>1</v>
      </c>
    </row>
    <row r="719" spans="1:11" x14ac:dyDescent="0.25">
      <c r="A719" s="109">
        <f t="shared" si="33"/>
        <v>6</v>
      </c>
      <c r="B719" s="55"/>
      <c r="C719" s="129"/>
      <c r="D719" s="55"/>
      <c r="E719" s="56"/>
      <c r="F719" s="72"/>
      <c r="G719" s="124" t="str">
        <f>IFERROR(INDEX(Vendors!$A$2:$B$500,MATCH(C719,Vendors!$A$2:$A$500,0),2),"")</f>
        <v/>
      </c>
      <c r="H719" s="74">
        <f>SUMIF('Cash Outflows'!E:E,'AP and Accrual Journal'!D729,'Cash Outflows'!F:F)</f>
        <v>0</v>
      </c>
      <c r="I719" s="73">
        <f t="shared" si="34"/>
        <v>0</v>
      </c>
      <c r="J719" s="13">
        <f t="shared" si="35"/>
        <v>0</v>
      </c>
      <c r="K719" t="b">
        <f ca="1">IF(TODAY()-E719&gt;'Data Inputs'!$B$47,TRUE,FALSE)</f>
        <v>1</v>
      </c>
    </row>
    <row r="720" spans="1:11" x14ac:dyDescent="0.25">
      <c r="A720" s="109">
        <f t="shared" si="33"/>
        <v>6</v>
      </c>
      <c r="B720" s="55"/>
      <c r="C720" s="129"/>
      <c r="D720" s="55"/>
      <c r="E720" s="56"/>
      <c r="F720" s="72"/>
      <c r="G720" s="124" t="str">
        <f>IFERROR(INDEX(Vendors!$A$2:$B$500,MATCH(C720,Vendors!$A$2:$A$500,0),2),"")</f>
        <v/>
      </c>
      <c r="H720" s="74">
        <f>SUMIF('Cash Outflows'!E:E,'AP and Accrual Journal'!D730,'Cash Outflows'!F:F)</f>
        <v>0</v>
      </c>
      <c r="I720" s="73">
        <f t="shared" si="34"/>
        <v>0</v>
      </c>
      <c r="J720" s="13">
        <f t="shared" si="35"/>
        <v>0</v>
      </c>
      <c r="K720" t="b">
        <f ca="1">IF(TODAY()-E720&gt;'Data Inputs'!$B$47,TRUE,FALSE)</f>
        <v>1</v>
      </c>
    </row>
    <row r="721" spans="1:11" x14ac:dyDescent="0.25">
      <c r="A721" s="109">
        <f t="shared" si="33"/>
        <v>6</v>
      </c>
      <c r="B721" s="55"/>
      <c r="C721" s="129"/>
      <c r="D721" s="55"/>
      <c r="E721" s="56"/>
      <c r="F721" s="72"/>
      <c r="G721" s="124" t="str">
        <f>IFERROR(INDEX(Vendors!$A$2:$B$500,MATCH(C721,Vendors!$A$2:$A$500,0),2),"")</f>
        <v/>
      </c>
      <c r="H721" s="74">
        <f>SUMIF('Cash Outflows'!E:E,'AP and Accrual Journal'!D731,'Cash Outflows'!F:F)</f>
        <v>0</v>
      </c>
      <c r="I721" s="73">
        <f t="shared" si="34"/>
        <v>0</v>
      </c>
      <c r="J721" s="13">
        <f t="shared" si="35"/>
        <v>0</v>
      </c>
      <c r="K721" t="b">
        <f ca="1">IF(TODAY()-E721&gt;'Data Inputs'!$B$47,TRUE,FALSE)</f>
        <v>1</v>
      </c>
    </row>
    <row r="722" spans="1:11" x14ac:dyDescent="0.25">
      <c r="A722" s="109">
        <f t="shared" si="33"/>
        <v>6</v>
      </c>
      <c r="B722" s="55"/>
      <c r="C722" s="129"/>
      <c r="D722" s="55"/>
      <c r="E722" s="56"/>
      <c r="F722" s="72"/>
      <c r="G722" s="124" t="str">
        <f>IFERROR(INDEX(Vendors!$A$2:$B$500,MATCH(C722,Vendors!$A$2:$A$500,0),2),"")</f>
        <v/>
      </c>
      <c r="H722" s="74">
        <f>SUMIF('Cash Outflows'!E:E,'AP and Accrual Journal'!D732,'Cash Outflows'!F:F)</f>
        <v>0</v>
      </c>
      <c r="I722" s="73">
        <f t="shared" si="34"/>
        <v>0</v>
      </c>
      <c r="J722" s="13">
        <f t="shared" si="35"/>
        <v>0</v>
      </c>
      <c r="K722" t="b">
        <f ca="1">IF(TODAY()-E722&gt;'Data Inputs'!$B$47,TRUE,FALSE)</f>
        <v>1</v>
      </c>
    </row>
    <row r="723" spans="1:11" x14ac:dyDescent="0.25">
      <c r="A723" s="109">
        <f t="shared" si="33"/>
        <v>6</v>
      </c>
      <c r="B723" s="55"/>
      <c r="C723" s="129"/>
      <c r="D723" s="55"/>
      <c r="E723" s="56"/>
      <c r="F723" s="72"/>
      <c r="G723" s="124" t="str">
        <f>IFERROR(INDEX(Vendors!$A$2:$B$500,MATCH(C723,Vendors!$A$2:$A$500,0),2),"")</f>
        <v/>
      </c>
      <c r="H723" s="74">
        <f>SUMIF('Cash Outflows'!E:E,'AP and Accrual Journal'!D733,'Cash Outflows'!F:F)</f>
        <v>0</v>
      </c>
      <c r="I723" s="73">
        <f t="shared" si="34"/>
        <v>0</v>
      </c>
      <c r="J723" s="13">
        <f t="shared" si="35"/>
        <v>0</v>
      </c>
      <c r="K723" t="b">
        <f ca="1">IF(TODAY()-E723&gt;'Data Inputs'!$B$47,TRUE,FALSE)</f>
        <v>1</v>
      </c>
    </row>
    <row r="724" spans="1:11" x14ac:dyDescent="0.25">
      <c r="A724" s="109">
        <f t="shared" si="33"/>
        <v>6</v>
      </c>
      <c r="B724" s="55"/>
      <c r="C724" s="129"/>
      <c r="D724" s="55"/>
      <c r="E724" s="56"/>
      <c r="F724" s="72"/>
      <c r="G724" s="124" t="str">
        <f>IFERROR(INDEX(Vendors!$A$2:$B$500,MATCH(C724,Vendors!$A$2:$A$500,0),2),"")</f>
        <v/>
      </c>
      <c r="H724" s="74">
        <f>SUMIF('Cash Outflows'!E:E,'AP and Accrual Journal'!D734,'Cash Outflows'!F:F)</f>
        <v>0</v>
      </c>
      <c r="I724" s="73">
        <f t="shared" si="34"/>
        <v>0</v>
      </c>
      <c r="J724" s="13">
        <f t="shared" si="35"/>
        <v>0</v>
      </c>
      <c r="K724" t="b">
        <f ca="1">IF(TODAY()-E724&gt;'Data Inputs'!$B$47,TRUE,FALSE)</f>
        <v>1</v>
      </c>
    </row>
    <row r="725" spans="1:11" x14ac:dyDescent="0.25">
      <c r="A725" s="109">
        <f t="shared" si="33"/>
        <v>6</v>
      </c>
      <c r="B725" s="55"/>
      <c r="C725" s="129"/>
      <c r="D725" s="55"/>
      <c r="E725" s="56"/>
      <c r="F725" s="72"/>
      <c r="G725" s="124" t="str">
        <f>IFERROR(INDEX(Vendors!$A$2:$B$500,MATCH(C725,Vendors!$A$2:$A$500,0),2),"")</f>
        <v/>
      </c>
      <c r="H725" s="74">
        <f>SUMIF('Cash Outflows'!E:E,'AP and Accrual Journal'!D735,'Cash Outflows'!F:F)</f>
        <v>0</v>
      </c>
      <c r="I725" s="73">
        <f t="shared" si="34"/>
        <v>0</v>
      </c>
      <c r="J725" s="13">
        <f t="shared" si="35"/>
        <v>0</v>
      </c>
      <c r="K725" t="b">
        <f ca="1">IF(TODAY()-E725&gt;'Data Inputs'!$B$47,TRUE,FALSE)</f>
        <v>1</v>
      </c>
    </row>
    <row r="726" spans="1:11" x14ac:dyDescent="0.25">
      <c r="A726" s="109">
        <f t="shared" si="33"/>
        <v>6</v>
      </c>
      <c r="B726" s="55"/>
      <c r="C726" s="129"/>
      <c r="D726" s="55"/>
      <c r="E726" s="56"/>
      <c r="F726" s="72"/>
      <c r="G726" s="124" t="str">
        <f>IFERROR(INDEX(Vendors!$A$2:$B$500,MATCH(C726,Vendors!$A$2:$A$500,0),2),"")</f>
        <v/>
      </c>
      <c r="H726" s="74">
        <f>SUMIF('Cash Outflows'!E:E,'AP and Accrual Journal'!D736,'Cash Outflows'!F:F)</f>
        <v>0</v>
      </c>
      <c r="I726" s="73">
        <f t="shared" si="34"/>
        <v>0</v>
      </c>
      <c r="J726" s="13">
        <f t="shared" si="35"/>
        <v>0</v>
      </c>
      <c r="K726" t="b">
        <f ca="1">IF(TODAY()-E726&gt;'Data Inputs'!$B$47,TRUE,FALSE)</f>
        <v>1</v>
      </c>
    </row>
    <row r="727" spans="1:11" x14ac:dyDescent="0.25">
      <c r="A727" s="109">
        <f t="shared" si="33"/>
        <v>6</v>
      </c>
      <c r="B727" s="55"/>
      <c r="C727" s="129"/>
      <c r="D727" s="55"/>
      <c r="E727" s="56"/>
      <c r="F727" s="72"/>
      <c r="G727" s="124" t="str">
        <f>IFERROR(INDEX(Vendors!$A$2:$B$500,MATCH(C727,Vendors!$A$2:$A$500,0),2),"")</f>
        <v/>
      </c>
      <c r="H727" s="74">
        <f>SUMIF('Cash Outflows'!E:E,'AP and Accrual Journal'!D737,'Cash Outflows'!F:F)</f>
        <v>0</v>
      </c>
      <c r="I727" s="73">
        <f t="shared" si="34"/>
        <v>0</v>
      </c>
      <c r="J727" s="13">
        <f t="shared" si="35"/>
        <v>0</v>
      </c>
      <c r="K727" t="b">
        <f ca="1">IF(TODAY()-E727&gt;'Data Inputs'!$B$47,TRUE,FALSE)</f>
        <v>1</v>
      </c>
    </row>
    <row r="728" spans="1:11" x14ac:dyDescent="0.25">
      <c r="A728" s="109">
        <f t="shared" si="33"/>
        <v>6</v>
      </c>
      <c r="B728" s="55"/>
      <c r="C728" s="129"/>
      <c r="D728" s="55"/>
      <c r="E728" s="56"/>
      <c r="F728" s="72"/>
      <c r="G728" s="124" t="str">
        <f>IFERROR(INDEX(Vendors!$A$2:$B$500,MATCH(C728,Vendors!$A$2:$A$500,0),2),"")</f>
        <v/>
      </c>
      <c r="H728" s="74">
        <f>SUMIF('Cash Outflows'!E:E,'AP and Accrual Journal'!D738,'Cash Outflows'!F:F)</f>
        <v>0</v>
      </c>
      <c r="I728" s="73">
        <f t="shared" si="34"/>
        <v>0</v>
      </c>
      <c r="J728" s="13">
        <f t="shared" si="35"/>
        <v>0</v>
      </c>
      <c r="K728" t="b">
        <f ca="1">IF(TODAY()-E728&gt;'Data Inputs'!$B$47,TRUE,FALSE)</f>
        <v>1</v>
      </c>
    </row>
    <row r="729" spans="1:11" x14ac:dyDescent="0.25">
      <c r="A729" s="109">
        <f t="shared" si="33"/>
        <v>6</v>
      </c>
      <c r="B729" s="55"/>
      <c r="C729" s="129"/>
      <c r="D729" s="55"/>
      <c r="E729" s="56"/>
      <c r="F729" s="72"/>
      <c r="G729" s="124" t="str">
        <f>IFERROR(INDEX(Vendors!$A$2:$B$500,MATCH(C729,Vendors!$A$2:$A$500,0),2),"")</f>
        <v/>
      </c>
      <c r="H729" s="74">
        <f>SUMIF('Cash Outflows'!E:E,'AP and Accrual Journal'!D739,'Cash Outflows'!F:F)</f>
        <v>0</v>
      </c>
      <c r="I729" s="73">
        <f t="shared" si="34"/>
        <v>0</v>
      </c>
      <c r="J729" s="13">
        <f t="shared" si="35"/>
        <v>0</v>
      </c>
      <c r="K729" t="b">
        <f ca="1">IF(TODAY()-E729&gt;'Data Inputs'!$B$47,TRUE,FALSE)</f>
        <v>1</v>
      </c>
    </row>
    <row r="730" spans="1:11" x14ac:dyDescent="0.25">
      <c r="A730" s="109">
        <f t="shared" si="33"/>
        <v>6</v>
      </c>
      <c r="B730" s="55"/>
      <c r="C730" s="129"/>
      <c r="D730" s="55"/>
      <c r="E730" s="56"/>
      <c r="F730" s="72"/>
      <c r="G730" s="124" t="str">
        <f>IFERROR(INDEX(Vendors!$A$2:$B$500,MATCH(C730,Vendors!$A$2:$A$500,0),2),"")</f>
        <v/>
      </c>
      <c r="H730" s="74">
        <f>SUMIF('Cash Outflows'!E:E,'AP and Accrual Journal'!D740,'Cash Outflows'!F:F)</f>
        <v>0</v>
      </c>
      <c r="I730" s="73">
        <f t="shared" si="34"/>
        <v>0</v>
      </c>
      <c r="J730" s="13">
        <f t="shared" si="35"/>
        <v>0</v>
      </c>
      <c r="K730" t="b">
        <f ca="1">IF(TODAY()-E730&gt;'Data Inputs'!$B$47,TRUE,FALSE)</f>
        <v>1</v>
      </c>
    </row>
    <row r="731" spans="1:11" x14ac:dyDescent="0.25">
      <c r="A731" s="109">
        <f t="shared" si="33"/>
        <v>6</v>
      </c>
      <c r="B731" s="55"/>
      <c r="C731" s="129"/>
      <c r="D731" s="55"/>
      <c r="E731" s="56"/>
      <c r="F731" s="72"/>
      <c r="G731" s="124" t="str">
        <f>IFERROR(INDEX(Vendors!$A$2:$B$500,MATCH(C731,Vendors!$A$2:$A$500,0),2),"")</f>
        <v/>
      </c>
      <c r="H731" s="74">
        <f>SUMIF('Cash Outflows'!E:E,'AP and Accrual Journal'!D741,'Cash Outflows'!F:F)</f>
        <v>0</v>
      </c>
      <c r="I731" s="73">
        <f t="shared" si="34"/>
        <v>0</v>
      </c>
      <c r="J731" s="13">
        <f t="shared" si="35"/>
        <v>0</v>
      </c>
      <c r="K731" t="b">
        <f ca="1">IF(TODAY()-E731&gt;'Data Inputs'!$B$47,TRUE,FALSE)</f>
        <v>1</v>
      </c>
    </row>
    <row r="732" spans="1:11" x14ac:dyDescent="0.25">
      <c r="A732" s="109">
        <f t="shared" si="33"/>
        <v>6</v>
      </c>
      <c r="B732" s="55"/>
      <c r="C732" s="129"/>
      <c r="D732" s="55"/>
      <c r="E732" s="56"/>
      <c r="F732" s="72"/>
      <c r="G732" s="124" t="str">
        <f>IFERROR(INDEX(Vendors!$A$2:$B$500,MATCH(C732,Vendors!$A$2:$A$500,0),2),"")</f>
        <v/>
      </c>
      <c r="H732" s="74">
        <f>SUMIF('Cash Outflows'!E:E,'AP and Accrual Journal'!D742,'Cash Outflows'!F:F)</f>
        <v>0</v>
      </c>
      <c r="I732" s="73">
        <f t="shared" si="34"/>
        <v>0</v>
      </c>
      <c r="J732" s="13">
        <f t="shared" si="35"/>
        <v>0</v>
      </c>
      <c r="K732" t="b">
        <f ca="1">IF(TODAY()-E732&gt;'Data Inputs'!$B$47,TRUE,FALSE)</f>
        <v>1</v>
      </c>
    </row>
    <row r="733" spans="1:11" x14ac:dyDescent="0.25">
      <c r="A733" s="109">
        <f t="shared" si="33"/>
        <v>6</v>
      </c>
      <c r="B733" s="55"/>
      <c r="C733" s="129"/>
      <c r="D733" s="55"/>
      <c r="E733" s="56"/>
      <c r="F733" s="72"/>
      <c r="G733" s="124" t="str">
        <f>IFERROR(INDEX(Vendors!$A$2:$B$500,MATCH(C733,Vendors!$A$2:$A$500,0),2),"")</f>
        <v/>
      </c>
      <c r="H733" s="74">
        <f>SUMIF('Cash Outflows'!E:E,'AP and Accrual Journal'!D743,'Cash Outflows'!F:F)</f>
        <v>0</v>
      </c>
      <c r="I733" s="73">
        <f t="shared" si="34"/>
        <v>0</v>
      </c>
      <c r="J733" s="13">
        <f t="shared" si="35"/>
        <v>0</v>
      </c>
      <c r="K733" t="b">
        <f ca="1">IF(TODAY()-E733&gt;'Data Inputs'!$B$47,TRUE,FALSE)</f>
        <v>1</v>
      </c>
    </row>
    <row r="734" spans="1:11" x14ac:dyDescent="0.25">
      <c r="A734" s="109">
        <f t="shared" si="33"/>
        <v>6</v>
      </c>
      <c r="B734" s="55"/>
      <c r="C734" s="129"/>
      <c r="D734" s="55"/>
      <c r="E734" s="56"/>
      <c r="F734" s="72"/>
      <c r="G734" s="124" t="str">
        <f>IFERROR(INDEX(Vendors!$A$2:$B$500,MATCH(C734,Vendors!$A$2:$A$500,0),2),"")</f>
        <v/>
      </c>
      <c r="H734" s="74">
        <f>SUMIF('Cash Outflows'!E:E,'AP and Accrual Journal'!D744,'Cash Outflows'!F:F)</f>
        <v>0</v>
      </c>
      <c r="I734" s="73">
        <f t="shared" si="34"/>
        <v>0</v>
      </c>
      <c r="J734" s="13">
        <f t="shared" si="35"/>
        <v>0</v>
      </c>
      <c r="K734" t="b">
        <f ca="1">IF(TODAY()-E734&gt;'Data Inputs'!$B$47,TRUE,FALSE)</f>
        <v>1</v>
      </c>
    </row>
    <row r="735" spans="1:11" x14ac:dyDescent="0.25">
      <c r="A735" s="109">
        <f t="shared" si="33"/>
        <v>6</v>
      </c>
      <c r="B735" s="55"/>
      <c r="C735" s="129"/>
      <c r="D735" s="55"/>
      <c r="E735" s="56"/>
      <c r="F735" s="72"/>
      <c r="G735" s="124" t="str">
        <f>IFERROR(INDEX(Vendors!$A$2:$B$500,MATCH(C735,Vendors!$A$2:$A$500,0),2),"")</f>
        <v/>
      </c>
      <c r="H735" s="74">
        <f>SUMIF('Cash Outflows'!E:E,'AP and Accrual Journal'!D745,'Cash Outflows'!F:F)</f>
        <v>0</v>
      </c>
      <c r="I735" s="73">
        <f t="shared" si="34"/>
        <v>0</v>
      </c>
      <c r="J735" s="13">
        <f t="shared" si="35"/>
        <v>0</v>
      </c>
      <c r="K735" t="b">
        <f ca="1">IF(TODAY()-E735&gt;'Data Inputs'!$B$47,TRUE,FALSE)</f>
        <v>1</v>
      </c>
    </row>
    <row r="736" spans="1:11" x14ac:dyDescent="0.25">
      <c r="A736" s="109">
        <f t="shared" si="33"/>
        <v>6</v>
      </c>
      <c r="B736" s="55"/>
      <c r="C736" s="129"/>
      <c r="D736" s="55"/>
      <c r="E736" s="56"/>
      <c r="F736" s="72"/>
      <c r="G736" s="124" t="str">
        <f>IFERROR(INDEX(Vendors!$A$2:$B$500,MATCH(C736,Vendors!$A$2:$A$500,0),2),"")</f>
        <v/>
      </c>
      <c r="H736" s="74">
        <f>SUMIF('Cash Outflows'!E:E,'AP and Accrual Journal'!D746,'Cash Outflows'!F:F)</f>
        <v>0</v>
      </c>
      <c r="I736" s="73">
        <f t="shared" si="34"/>
        <v>0</v>
      </c>
      <c r="J736" s="13">
        <f t="shared" si="35"/>
        <v>0</v>
      </c>
      <c r="K736" t="b">
        <f ca="1">IF(TODAY()-E736&gt;'Data Inputs'!$B$47,TRUE,FALSE)</f>
        <v>1</v>
      </c>
    </row>
    <row r="737" spans="1:11" x14ac:dyDescent="0.25">
      <c r="A737" s="109">
        <f t="shared" si="33"/>
        <v>6</v>
      </c>
      <c r="B737" s="55"/>
      <c r="C737" s="129"/>
      <c r="D737" s="55"/>
      <c r="E737" s="56"/>
      <c r="F737" s="72"/>
      <c r="G737" s="124" t="str">
        <f>IFERROR(INDEX(Vendors!$A$2:$B$500,MATCH(C737,Vendors!$A$2:$A$500,0),2),"")</f>
        <v/>
      </c>
      <c r="H737" s="74">
        <f>SUMIF('Cash Outflows'!E:E,'AP and Accrual Journal'!D747,'Cash Outflows'!F:F)</f>
        <v>0</v>
      </c>
      <c r="I737" s="73">
        <f t="shared" si="34"/>
        <v>0</v>
      </c>
      <c r="J737" s="13">
        <f t="shared" si="35"/>
        <v>0</v>
      </c>
      <c r="K737" t="b">
        <f ca="1">IF(TODAY()-E737&gt;'Data Inputs'!$B$47,TRUE,FALSE)</f>
        <v>1</v>
      </c>
    </row>
    <row r="738" spans="1:11" x14ac:dyDescent="0.25">
      <c r="A738" s="109">
        <f t="shared" si="33"/>
        <v>6</v>
      </c>
      <c r="B738" s="55"/>
      <c r="C738" s="129"/>
      <c r="D738" s="55"/>
      <c r="E738" s="56"/>
      <c r="F738" s="72"/>
      <c r="G738" s="124" t="str">
        <f>IFERROR(INDEX(Vendors!$A$2:$B$500,MATCH(C738,Vendors!$A$2:$A$500,0),2),"")</f>
        <v/>
      </c>
      <c r="H738" s="74">
        <f>SUMIF('Cash Outflows'!E:E,'AP and Accrual Journal'!D748,'Cash Outflows'!F:F)</f>
        <v>0</v>
      </c>
      <c r="I738" s="73">
        <f t="shared" si="34"/>
        <v>0</v>
      </c>
      <c r="J738" s="13">
        <f t="shared" si="35"/>
        <v>0</v>
      </c>
      <c r="K738" t="b">
        <f ca="1">IF(TODAY()-E738&gt;'Data Inputs'!$B$47,TRUE,FALSE)</f>
        <v>1</v>
      </c>
    </row>
    <row r="739" spans="1:11" x14ac:dyDescent="0.25">
      <c r="A739" s="109">
        <f t="shared" si="33"/>
        <v>6</v>
      </c>
      <c r="B739" s="55"/>
      <c r="C739" s="129"/>
      <c r="D739" s="55"/>
      <c r="E739" s="56"/>
      <c r="F739" s="72"/>
      <c r="G739" s="124" t="str">
        <f>IFERROR(INDEX(Vendors!$A$2:$B$500,MATCH(C739,Vendors!$A$2:$A$500,0),2),"")</f>
        <v/>
      </c>
      <c r="H739" s="74">
        <f>SUMIF('Cash Outflows'!E:E,'AP and Accrual Journal'!D749,'Cash Outflows'!F:F)</f>
        <v>0</v>
      </c>
      <c r="I739" s="73">
        <f t="shared" si="34"/>
        <v>0</v>
      </c>
      <c r="J739" s="13">
        <f t="shared" si="35"/>
        <v>0</v>
      </c>
      <c r="K739" t="b">
        <f ca="1">IF(TODAY()-E739&gt;'Data Inputs'!$B$47,TRUE,FALSE)</f>
        <v>1</v>
      </c>
    </row>
    <row r="740" spans="1:11" x14ac:dyDescent="0.25">
      <c r="A740" s="109">
        <f t="shared" si="33"/>
        <v>6</v>
      </c>
      <c r="B740" s="55"/>
      <c r="C740" s="129"/>
      <c r="D740" s="55"/>
      <c r="E740" s="56"/>
      <c r="F740" s="72"/>
      <c r="G740" s="124" t="str">
        <f>IFERROR(INDEX(Vendors!$A$2:$B$500,MATCH(C740,Vendors!$A$2:$A$500,0),2),"")</f>
        <v/>
      </c>
      <c r="H740" s="74">
        <f>SUMIF('Cash Outflows'!E:E,'AP and Accrual Journal'!D750,'Cash Outflows'!F:F)</f>
        <v>0</v>
      </c>
      <c r="I740" s="73">
        <f t="shared" si="34"/>
        <v>0</v>
      </c>
      <c r="J740" s="13">
        <f t="shared" si="35"/>
        <v>0</v>
      </c>
      <c r="K740" t="b">
        <f ca="1">IF(TODAY()-E740&gt;'Data Inputs'!$B$47,TRUE,FALSE)</f>
        <v>1</v>
      </c>
    </row>
    <row r="741" spans="1:11" x14ac:dyDescent="0.25">
      <c r="A741" s="109">
        <f t="shared" si="33"/>
        <v>6</v>
      </c>
      <c r="B741" s="55"/>
      <c r="C741" s="129"/>
      <c r="D741" s="55"/>
      <c r="E741" s="56"/>
      <c r="F741" s="72"/>
      <c r="G741" s="124" t="str">
        <f>IFERROR(INDEX(Vendors!$A$2:$B$500,MATCH(C741,Vendors!$A$2:$A$500,0),2),"")</f>
        <v/>
      </c>
      <c r="H741" s="74">
        <f>SUMIF('Cash Outflows'!E:E,'AP and Accrual Journal'!D751,'Cash Outflows'!F:F)</f>
        <v>0</v>
      </c>
      <c r="I741" s="73">
        <f t="shared" si="34"/>
        <v>0</v>
      </c>
      <c r="J741" s="13">
        <f t="shared" si="35"/>
        <v>0</v>
      </c>
      <c r="K741" t="b">
        <f ca="1">IF(TODAY()-E741&gt;'Data Inputs'!$B$47,TRUE,FALSE)</f>
        <v>1</v>
      </c>
    </row>
    <row r="742" spans="1:11" x14ac:dyDescent="0.25">
      <c r="A742" s="109">
        <f t="shared" si="33"/>
        <v>6</v>
      </c>
      <c r="B742" s="55"/>
      <c r="C742" s="129"/>
      <c r="D742" s="55"/>
      <c r="E742" s="56"/>
      <c r="F742" s="72"/>
      <c r="G742" s="124" t="str">
        <f>IFERROR(INDEX(Vendors!$A$2:$B$500,MATCH(C742,Vendors!$A$2:$A$500,0),2),"")</f>
        <v/>
      </c>
      <c r="H742" s="74">
        <f>SUMIF('Cash Outflows'!E:E,'AP and Accrual Journal'!D752,'Cash Outflows'!F:F)</f>
        <v>0</v>
      </c>
      <c r="I742" s="73">
        <f t="shared" si="34"/>
        <v>0</v>
      </c>
      <c r="J742" s="13">
        <f t="shared" si="35"/>
        <v>0</v>
      </c>
      <c r="K742" t="b">
        <f ca="1">IF(TODAY()-E742&gt;'Data Inputs'!$B$47,TRUE,FALSE)</f>
        <v>1</v>
      </c>
    </row>
    <row r="743" spans="1:11" x14ac:dyDescent="0.25">
      <c r="A743" s="109">
        <f t="shared" si="33"/>
        <v>6</v>
      </c>
      <c r="B743" s="55"/>
      <c r="C743" s="129"/>
      <c r="D743" s="55"/>
      <c r="E743" s="56"/>
      <c r="F743" s="72"/>
      <c r="G743" s="124" t="str">
        <f>IFERROR(INDEX(Vendors!$A$2:$B$500,MATCH(C743,Vendors!$A$2:$A$500,0),2),"")</f>
        <v/>
      </c>
      <c r="H743" s="74">
        <f>SUMIF('Cash Outflows'!E:E,'AP and Accrual Journal'!D753,'Cash Outflows'!F:F)</f>
        <v>0</v>
      </c>
      <c r="I743" s="73">
        <f t="shared" si="34"/>
        <v>0</v>
      </c>
      <c r="J743" s="13">
        <f t="shared" si="35"/>
        <v>0</v>
      </c>
      <c r="K743" t="b">
        <f ca="1">IF(TODAY()-E743&gt;'Data Inputs'!$B$47,TRUE,FALSE)</f>
        <v>1</v>
      </c>
    </row>
    <row r="744" spans="1:11" x14ac:dyDescent="0.25">
      <c r="A744" s="109">
        <f t="shared" si="33"/>
        <v>6</v>
      </c>
      <c r="B744" s="55"/>
      <c r="C744" s="129"/>
      <c r="D744" s="55"/>
      <c r="E744" s="56"/>
      <c r="F744" s="72"/>
      <c r="G744" s="124" t="str">
        <f>IFERROR(INDEX(Vendors!$A$2:$B$500,MATCH(C744,Vendors!$A$2:$A$500,0),2),"")</f>
        <v/>
      </c>
      <c r="H744" s="74">
        <f>SUMIF('Cash Outflows'!E:E,'AP and Accrual Journal'!D754,'Cash Outflows'!F:F)</f>
        <v>0</v>
      </c>
      <c r="I744" s="73">
        <f t="shared" si="34"/>
        <v>0</v>
      </c>
      <c r="J744" s="13">
        <f t="shared" si="35"/>
        <v>0</v>
      </c>
      <c r="K744" t="b">
        <f ca="1">IF(TODAY()-E744&gt;'Data Inputs'!$B$47,TRUE,FALSE)</f>
        <v>1</v>
      </c>
    </row>
    <row r="745" spans="1:11" x14ac:dyDescent="0.25">
      <c r="A745" s="109">
        <f t="shared" si="33"/>
        <v>6</v>
      </c>
      <c r="B745" s="55"/>
      <c r="C745" s="129"/>
      <c r="D745" s="55"/>
      <c r="E745" s="56"/>
      <c r="F745" s="72"/>
      <c r="G745" s="124" t="str">
        <f>IFERROR(INDEX(Vendors!$A$2:$B$500,MATCH(C745,Vendors!$A$2:$A$500,0),2),"")</f>
        <v/>
      </c>
      <c r="H745" s="74">
        <f>SUMIF('Cash Outflows'!E:E,'AP and Accrual Journal'!D755,'Cash Outflows'!F:F)</f>
        <v>0</v>
      </c>
      <c r="I745" s="73">
        <f t="shared" si="34"/>
        <v>0</v>
      </c>
      <c r="J745" s="13">
        <f t="shared" si="35"/>
        <v>0</v>
      </c>
      <c r="K745" t="b">
        <f ca="1">IF(TODAY()-E745&gt;'Data Inputs'!$B$47,TRUE,FALSE)</f>
        <v>1</v>
      </c>
    </row>
    <row r="746" spans="1:11" x14ac:dyDescent="0.25">
      <c r="A746" s="109">
        <f t="shared" si="33"/>
        <v>6</v>
      </c>
      <c r="B746" s="55"/>
      <c r="C746" s="129"/>
      <c r="D746" s="55"/>
      <c r="E746" s="56"/>
      <c r="F746" s="72"/>
      <c r="G746" s="124" t="str">
        <f>IFERROR(INDEX(Vendors!$A$2:$B$500,MATCH(C746,Vendors!$A$2:$A$500,0),2),"")</f>
        <v/>
      </c>
      <c r="H746" s="74">
        <f>SUMIF('Cash Outflows'!E:E,'AP and Accrual Journal'!D756,'Cash Outflows'!F:F)</f>
        <v>0</v>
      </c>
      <c r="I746" s="73">
        <f t="shared" si="34"/>
        <v>0</v>
      </c>
      <c r="J746" s="13">
        <f t="shared" si="35"/>
        <v>0</v>
      </c>
      <c r="K746" t="b">
        <f ca="1">IF(TODAY()-E746&gt;'Data Inputs'!$B$47,TRUE,FALSE)</f>
        <v>1</v>
      </c>
    </row>
    <row r="747" spans="1:11" x14ac:dyDescent="0.25">
      <c r="A747" s="109">
        <f t="shared" si="33"/>
        <v>6</v>
      </c>
      <c r="B747" s="55"/>
      <c r="C747" s="129"/>
      <c r="D747" s="55"/>
      <c r="E747" s="56"/>
      <c r="F747" s="72"/>
      <c r="G747" s="124" t="str">
        <f>IFERROR(INDEX(Vendors!$A$2:$B$500,MATCH(C747,Vendors!$A$2:$A$500,0),2),"")</f>
        <v/>
      </c>
      <c r="H747" s="74">
        <f>SUMIF('Cash Outflows'!E:E,'AP and Accrual Journal'!D757,'Cash Outflows'!F:F)</f>
        <v>0</v>
      </c>
      <c r="I747" s="73">
        <f t="shared" si="34"/>
        <v>0</v>
      </c>
      <c r="J747" s="13">
        <f t="shared" si="35"/>
        <v>0</v>
      </c>
      <c r="K747" t="b">
        <f ca="1">IF(TODAY()-E747&gt;'Data Inputs'!$B$47,TRUE,FALSE)</f>
        <v>1</v>
      </c>
    </row>
    <row r="748" spans="1:11" x14ac:dyDescent="0.25">
      <c r="A748" s="109">
        <f t="shared" si="33"/>
        <v>6</v>
      </c>
      <c r="B748" s="55"/>
      <c r="C748" s="129"/>
      <c r="D748" s="55"/>
      <c r="E748" s="56"/>
      <c r="F748" s="72"/>
      <c r="G748" s="124" t="str">
        <f>IFERROR(INDEX(Vendors!$A$2:$B$500,MATCH(C748,Vendors!$A$2:$A$500,0),2),"")</f>
        <v/>
      </c>
      <c r="H748" s="74">
        <f>SUMIF('Cash Outflows'!E:E,'AP and Accrual Journal'!D758,'Cash Outflows'!F:F)</f>
        <v>0</v>
      </c>
      <c r="I748" s="73">
        <f t="shared" si="34"/>
        <v>0</v>
      </c>
      <c r="J748" s="13">
        <f t="shared" si="35"/>
        <v>0</v>
      </c>
      <c r="K748" t="b">
        <f ca="1">IF(TODAY()-E748&gt;'Data Inputs'!$B$47,TRUE,FALSE)</f>
        <v>1</v>
      </c>
    </row>
    <row r="749" spans="1:11" x14ac:dyDescent="0.25">
      <c r="A749" s="109">
        <f t="shared" si="33"/>
        <v>6</v>
      </c>
      <c r="B749" s="55"/>
      <c r="C749" s="129"/>
      <c r="D749" s="55"/>
      <c r="E749" s="56"/>
      <c r="F749" s="72"/>
      <c r="G749" s="124" t="str">
        <f>IFERROR(INDEX(Vendors!$A$2:$B$500,MATCH(C749,Vendors!$A$2:$A$500,0),2),"")</f>
        <v/>
      </c>
      <c r="H749" s="74">
        <f>SUMIF('Cash Outflows'!E:E,'AP and Accrual Journal'!D759,'Cash Outflows'!F:F)</f>
        <v>0</v>
      </c>
      <c r="I749" s="73">
        <f t="shared" si="34"/>
        <v>0</v>
      </c>
      <c r="J749" s="13">
        <f t="shared" si="35"/>
        <v>0</v>
      </c>
      <c r="K749" t="b">
        <f ca="1">IF(TODAY()-E749&gt;'Data Inputs'!$B$47,TRUE,FALSE)</f>
        <v>1</v>
      </c>
    </row>
    <row r="750" spans="1:11" x14ac:dyDescent="0.25">
      <c r="A750" s="109">
        <f t="shared" si="33"/>
        <v>6</v>
      </c>
      <c r="B750" s="55"/>
      <c r="C750" s="129"/>
      <c r="D750" s="55"/>
      <c r="E750" s="56"/>
      <c r="F750" s="72"/>
      <c r="G750" s="124" t="str">
        <f>IFERROR(INDEX(Vendors!$A$2:$B$500,MATCH(C750,Vendors!$A$2:$A$500,0),2),"")</f>
        <v/>
      </c>
      <c r="H750" s="74">
        <f>SUMIF('Cash Outflows'!E:E,'AP and Accrual Journal'!D760,'Cash Outflows'!F:F)</f>
        <v>0</v>
      </c>
      <c r="I750" s="73">
        <f t="shared" si="34"/>
        <v>0</v>
      </c>
      <c r="J750" s="13">
        <f t="shared" si="35"/>
        <v>0</v>
      </c>
      <c r="K750" t="b">
        <f ca="1">IF(TODAY()-E750&gt;'Data Inputs'!$B$47,TRUE,FALSE)</f>
        <v>1</v>
      </c>
    </row>
    <row r="751" spans="1:11" x14ac:dyDescent="0.25">
      <c r="A751" s="109">
        <f t="shared" si="33"/>
        <v>6</v>
      </c>
      <c r="B751" s="55"/>
      <c r="C751" s="129"/>
      <c r="D751" s="55"/>
      <c r="E751" s="56"/>
      <c r="F751" s="72"/>
      <c r="G751" s="124" t="str">
        <f>IFERROR(INDEX(Vendors!$A$2:$B$500,MATCH(C751,Vendors!$A$2:$A$500,0),2),"")</f>
        <v/>
      </c>
      <c r="H751" s="74">
        <f>SUMIF('Cash Outflows'!E:E,'AP and Accrual Journal'!D761,'Cash Outflows'!F:F)</f>
        <v>0</v>
      </c>
      <c r="I751" s="73">
        <f t="shared" si="34"/>
        <v>0</v>
      </c>
      <c r="J751" s="13">
        <f t="shared" si="35"/>
        <v>0</v>
      </c>
      <c r="K751" t="b">
        <f ca="1">IF(TODAY()-E751&gt;'Data Inputs'!$B$47,TRUE,FALSE)</f>
        <v>1</v>
      </c>
    </row>
    <row r="752" spans="1:11" x14ac:dyDescent="0.25">
      <c r="A752" s="109">
        <f t="shared" si="33"/>
        <v>6</v>
      </c>
      <c r="B752" s="55"/>
      <c r="C752" s="129"/>
      <c r="D752" s="55"/>
      <c r="E752" s="56"/>
      <c r="F752" s="72"/>
      <c r="G752" s="124" t="str">
        <f>IFERROR(INDEX(Vendors!$A$2:$B$500,MATCH(C752,Vendors!$A$2:$A$500,0),2),"")</f>
        <v/>
      </c>
      <c r="H752" s="74">
        <f>SUMIF('Cash Outflows'!E:E,'AP and Accrual Journal'!D762,'Cash Outflows'!F:F)</f>
        <v>0</v>
      </c>
      <c r="I752" s="73">
        <f t="shared" si="34"/>
        <v>0</v>
      </c>
      <c r="J752" s="13">
        <f t="shared" si="35"/>
        <v>0</v>
      </c>
      <c r="K752" t="b">
        <f ca="1">IF(TODAY()-E752&gt;'Data Inputs'!$B$47,TRUE,FALSE)</f>
        <v>1</v>
      </c>
    </row>
    <row r="753" spans="1:11" x14ac:dyDescent="0.25">
      <c r="A753" s="109">
        <f t="shared" si="33"/>
        <v>6</v>
      </c>
      <c r="B753" s="55"/>
      <c r="C753" s="129"/>
      <c r="D753" s="55"/>
      <c r="E753" s="56"/>
      <c r="F753" s="72"/>
      <c r="G753" s="124" t="str">
        <f>IFERROR(INDEX(Vendors!$A$2:$B$500,MATCH(C753,Vendors!$A$2:$A$500,0),2),"")</f>
        <v/>
      </c>
      <c r="H753" s="74">
        <f>SUMIF('Cash Outflows'!E:E,'AP and Accrual Journal'!D763,'Cash Outflows'!F:F)</f>
        <v>0</v>
      </c>
      <c r="I753" s="73">
        <f t="shared" si="34"/>
        <v>0</v>
      </c>
      <c r="J753" s="13">
        <f t="shared" si="35"/>
        <v>0</v>
      </c>
      <c r="K753" t="b">
        <f ca="1">IF(TODAY()-E753&gt;'Data Inputs'!$B$47,TRUE,FALSE)</f>
        <v>1</v>
      </c>
    </row>
    <row r="754" spans="1:11" x14ac:dyDescent="0.25">
      <c r="A754" s="109">
        <f t="shared" si="33"/>
        <v>6</v>
      </c>
      <c r="B754" s="55"/>
      <c r="C754" s="129"/>
      <c r="D754" s="55"/>
      <c r="E754" s="56"/>
      <c r="F754" s="72"/>
      <c r="G754" s="124" t="str">
        <f>IFERROR(INDEX(Vendors!$A$2:$B$500,MATCH(C754,Vendors!$A$2:$A$500,0),2),"")</f>
        <v/>
      </c>
      <c r="H754" s="74">
        <f>SUMIF('Cash Outflows'!E:E,'AP and Accrual Journal'!D764,'Cash Outflows'!F:F)</f>
        <v>0</v>
      </c>
      <c r="I754" s="73">
        <f t="shared" si="34"/>
        <v>0</v>
      </c>
      <c r="J754" s="13">
        <f t="shared" si="35"/>
        <v>0</v>
      </c>
      <c r="K754" t="b">
        <f ca="1">IF(TODAY()-E754&gt;'Data Inputs'!$B$47,TRUE,FALSE)</f>
        <v>1</v>
      </c>
    </row>
    <row r="755" spans="1:11" x14ac:dyDescent="0.25">
      <c r="A755" s="109">
        <f t="shared" si="33"/>
        <v>6</v>
      </c>
      <c r="B755" s="55"/>
      <c r="C755" s="129"/>
      <c r="D755" s="55"/>
      <c r="E755" s="56"/>
      <c r="F755" s="72"/>
      <c r="G755" s="124" t="str">
        <f>IFERROR(INDEX(Vendors!$A$2:$B$500,MATCH(C755,Vendors!$A$2:$A$500,0),2),"")</f>
        <v/>
      </c>
      <c r="H755" s="74">
        <f>SUMIF('Cash Outflows'!E:E,'AP and Accrual Journal'!D765,'Cash Outflows'!F:F)</f>
        <v>0</v>
      </c>
      <c r="I755" s="73">
        <f t="shared" si="34"/>
        <v>0</v>
      </c>
      <c r="J755" s="13">
        <f t="shared" si="35"/>
        <v>0</v>
      </c>
      <c r="K755" t="b">
        <f ca="1">IF(TODAY()-E755&gt;'Data Inputs'!$B$47,TRUE,FALSE)</f>
        <v>1</v>
      </c>
    </row>
    <row r="756" spans="1:11" x14ac:dyDescent="0.25">
      <c r="A756" s="109">
        <f t="shared" si="33"/>
        <v>6</v>
      </c>
      <c r="B756" s="55"/>
      <c r="C756" s="129"/>
      <c r="D756" s="55"/>
      <c r="E756" s="56"/>
      <c r="F756" s="72"/>
      <c r="G756" s="124" t="str">
        <f>IFERROR(INDEX(Vendors!$A$2:$B$500,MATCH(C756,Vendors!$A$2:$A$500,0),2),"")</f>
        <v/>
      </c>
      <c r="H756" s="74">
        <f>SUMIF('Cash Outflows'!E:E,'AP and Accrual Journal'!D766,'Cash Outflows'!F:F)</f>
        <v>0</v>
      </c>
      <c r="I756" s="73">
        <f t="shared" si="34"/>
        <v>0</v>
      </c>
      <c r="J756" s="13">
        <f t="shared" si="35"/>
        <v>0</v>
      </c>
      <c r="K756" t="b">
        <f ca="1">IF(TODAY()-E756&gt;'Data Inputs'!$B$47,TRUE,FALSE)</f>
        <v>1</v>
      </c>
    </row>
    <row r="757" spans="1:11" x14ac:dyDescent="0.25">
      <c r="A757" s="109">
        <f t="shared" si="33"/>
        <v>6</v>
      </c>
      <c r="B757" s="55"/>
      <c r="C757" s="129"/>
      <c r="D757" s="55"/>
      <c r="E757" s="56"/>
      <c r="F757" s="72"/>
      <c r="G757" s="124" t="str">
        <f>IFERROR(INDEX(Vendors!$A$2:$B$500,MATCH(C757,Vendors!$A$2:$A$500,0),2),"")</f>
        <v/>
      </c>
      <c r="H757" s="74">
        <f>SUMIF('Cash Outflows'!E:E,'AP and Accrual Journal'!D767,'Cash Outflows'!F:F)</f>
        <v>0</v>
      </c>
      <c r="I757" s="73">
        <f t="shared" si="34"/>
        <v>0</v>
      </c>
      <c r="J757" s="13">
        <f t="shared" si="35"/>
        <v>0</v>
      </c>
      <c r="K757" t="b">
        <f ca="1">IF(TODAY()-E757&gt;'Data Inputs'!$B$47,TRUE,FALSE)</f>
        <v>1</v>
      </c>
    </row>
    <row r="758" spans="1:11" x14ac:dyDescent="0.25">
      <c r="A758" s="109">
        <f t="shared" si="33"/>
        <v>6</v>
      </c>
      <c r="B758" s="55"/>
      <c r="C758" s="129"/>
      <c r="D758" s="55"/>
      <c r="E758" s="56"/>
      <c r="F758" s="72"/>
      <c r="G758" s="124" t="str">
        <f>IFERROR(INDEX(Vendors!$A$2:$B$500,MATCH(C758,Vendors!$A$2:$A$500,0),2),"")</f>
        <v/>
      </c>
      <c r="H758" s="74">
        <f>SUMIF('Cash Outflows'!E:E,'AP and Accrual Journal'!D768,'Cash Outflows'!F:F)</f>
        <v>0</v>
      </c>
      <c r="I758" s="73">
        <f t="shared" si="34"/>
        <v>0</v>
      </c>
      <c r="J758" s="13">
        <f t="shared" si="35"/>
        <v>0</v>
      </c>
      <c r="K758" t="b">
        <f ca="1">IF(TODAY()-E758&gt;'Data Inputs'!$B$47,TRUE,FALSE)</f>
        <v>1</v>
      </c>
    </row>
    <row r="759" spans="1:11" x14ac:dyDescent="0.25">
      <c r="A759" s="109">
        <f t="shared" si="33"/>
        <v>6</v>
      </c>
      <c r="B759" s="55"/>
      <c r="C759" s="129"/>
      <c r="D759" s="55"/>
      <c r="E759" s="56"/>
      <c r="F759" s="72"/>
      <c r="G759" s="124" t="str">
        <f>IFERROR(INDEX(Vendors!$A$2:$B$500,MATCH(C759,Vendors!$A$2:$A$500,0),2),"")</f>
        <v/>
      </c>
      <c r="H759" s="74">
        <f>SUMIF('Cash Outflows'!E:E,'AP and Accrual Journal'!D769,'Cash Outflows'!F:F)</f>
        <v>0</v>
      </c>
      <c r="I759" s="73">
        <f t="shared" si="34"/>
        <v>0</v>
      </c>
      <c r="J759" s="13">
        <f t="shared" si="35"/>
        <v>0</v>
      </c>
      <c r="K759" t="b">
        <f ca="1">IF(TODAY()-E759&gt;'Data Inputs'!$B$47,TRUE,FALSE)</f>
        <v>1</v>
      </c>
    </row>
    <row r="760" spans="1:11" x14ac:dyDescent="0.25">
      <c r="A760" s="109">
        <f t="shared" si="33"/>
        <v>6</v>
      </c>
      <c r="B760" s="55"/>
      <c r="C760" s="129"/>
      <c r="D760" s="55"/>
      <c r="E760" s="56"/>
      <c r="F760" s="72"/>
      <c r="G760" s="124" t="str">
        <f>IFERROR(INDEX(Vendors!$A$2:$B$500,MATCH(C760,Vendors!$A$2:$A$500,0),2),"")</f>
        <v/>
      </c>
      <c r="H760" s="74">
        <f>SUMIF('Cash Outflows'!E:E,'AP and Accrual Journal'!D770,'Cash Outflows'!F:F)</f>
        <v>0</v>
      </c>
      <c r="I760" s="73">
        <f t="shared" si="34"/>
        <v>0</v>
      </c>
      <c r="J760" s="13">
        <f t="shared" si="35"/>
        <v>0</v>
      </c>
      <c r="K760" t="b">
        <f ca="1">IF(TODAY()-E760&gt;'Data Inputs'!$B$47,TRUE,FALSE)</f>
        <v>1</v>
      </c>
    </row>
    <row r="761" spans="1:11" x14ac:dyDescent="0.25">
      <c r="A761" s="109">
        <f t="shared" si="33"/>
        <v>6</v>
      </c>
      <c r="B761" s="55"/>
      <c r="C761" s="129"/>
      <c r="D761" s="55"/>
      <c r="E761" s="56"/>
      <c r="F761" s="72"/>
      <c r="G761" s="124" t="str">
        <f>IFERROR(INDEX(Vendors!$A$2:$B$500,MATCH(C761,Vendors!$A$2:$A$500,0),2),"")</f>
        <v/>
      </c>
      <c r="H761" s="74">
        <f>SUMIF('Cash Outflows'!E:E,'AP and Accrual Journal'!D771,'Cash Outflows'!F:F)</f>
        <v>0</v>
      </c>
      <c r="I761" s="73">
        <f t="shared" si="34"/>
        <v>0</v>
      </c>
      <c r="J761" s="13">
        <f t="shared" si="35"/>
        <v>0</v>
      </c>
      <c r="K761" t="b">
        <f ca="1">IF(TODAY()-E761&gt;'Data Inputs'!$B$47,TRUE,FALSE)</f>
        <v>1</v>
      </c>
    </row>
    <row r="762" spans="1:11" x14ac:dyDescent="0.25">
      <c r="A762" s="109">
        <f t="shared" si="33"/>
        <v>6</v>
      </c>
      <c r="B762" s="55"/>
      <c r="C762" s="129"/>
      <c r="D762" s="55"/>
      <c r="E762" s="56"/>
      <c r="F762" s="72"/>
      <c r="G762" s="124" t="str">
        <f>IFERROR(INDEX(Vendors!$A$2:$B$500,MATCH(C762,Vendors!$A$2:$A$500,0),2),"")</f>
        <v/>
      </c>
      <c r="H762" s="74">
        <f>SUMIF('Cash Outflows'!E:E,'AP and Accrual Journal'!D772,'Cash Outflows'!F:F)</f>
        <v>0</v>
      </c>
      <c r="I762" s="73">
        <f t="shared" si="34"/>
        <v>0</v>
      </c>
      <c r="J762" s="13">
        <f t="shared" si="35"/>
        <v>0</v>
      </c>
      <c r="K762" t="b">
        <f ca="1">IF(TODAY()-E762&gt;'Data Inputs'!$B$47,TRUE,FALSE)</f>
        <v>1</v>
      </c>
    </row>
    <row r="763" spans="1:11" x14ac:dyDescent="0.25">
      <c r="A763" s="109">
        <f t="shared" si="33"/>
        <v>6</v>
      </c>
      <c r="B763" s="55"/>
      <c r="C763" s="129"/>
      <c r="D763" s="55"/>
      <c r="E763" s="56"/>
      <c r="F763" s="72"/>
      <c r="G763" s="124" t="str">
        <f>IFERROR(INDEX(Vendors!$A$2:$B$500,MATCH(C763,Vendors!$A$2:$A$500,0),2),"")</f>
        <v/>
      </c>
      <c r="H763" s="74">
        <f>SUMIF('Cash Outflows'!E:E,'AP and Accrual Journal'!D773,'Cash Outflows'!F:F)</f>
        <v>0</v>
      </c>
      <c r="I763" s="73">
        <f t="shared" si="34"/>
        <v>0</v>
      </c>
      <c r="J763" s="13">
        <f t="shared" si="35"/>
        <v>0</v>
      </c>
      <c r="K763" t="b">
        <f ca="1">IF(TODAY()-E763&gt;'Data Inputs'!$B$47,TRUE,FALSE)</f>
        <v>1</v>
      </c>
    </row>
    <row r="764" spans="1:11" x14ac:dyDescent="0.25">
      <c r="A764" s="109">
        <f t="shared" si="33"/>
        <v>6</v>
      </c>
      <c r="B764" s="55"/>
      <c r="C764" s="129"/>
      <c r="D764" s="55"/>
      <c r="E764" s="56"/>
      <c r="F764" s="72"/>
      <c r="G764" s="124" t="str">
        <f>IFERROR(INDEX(Vendors!$A$2:$B$500,MATCH(C764,Vendors!$A$2:$A$500,0),2),"")</f>
        <v/>
      </c>
      <c r="H764" s="74">
        <f>SUMIF('Cash Outflows'!E:E,'AP and Accrual Journal'!D774,'Cash Outflows'!F:F)</f>
        <v>0</v>
      </c>
      <c r="I764" s="73">
        <f t="shared" si="34"/>
        <v>0</v>
      </c>
      <c r="J764" s="13">
        <f t="shared" si="35"/>
        <v>0</v>
      </c>
      <c r="K764" t="b">
        <f ca="1">IF(TODAY()-E764&gt;'Data Inputs'!$B$47,TRUE,FALSE)</f>
        <v>1</v>
      </c>
    </row>
    <row r="765" spans="1:11" x14ac:dyDescent="0.25">
      <c r="A765" s="109">
        <f t="shared" si="33"/>
        <v>6</v>
      </c>
      <c r="B765" s="55"/>
      <c r="C765" s="129"/>
      <c r="D765" s="55"/>
      <c r="E765" s="56"/>
      <c r="F765" s="72"/>
      <c r="G765" s="124" t="str">
        <f>IFERROR(INDEX(Vendors!$A$2:$B$500,MATCH(C765,Vendors!$A$2:$A$500,0),2),"")</f>
        <v/>
      </c>
      <c r="H765" s="74">
        <f>SUMIF('Cash Outflows'!E:E,'AP and Accrual Journal'!D775,'Cash Outflows'!F:F)</f>
        <v>0</v>
      </c>
      <c r="I765" s="73">
        <f t="shared" si="34"/>
        <v>0</v>
      </c>
      <c r="J765" s="13">
        <f t="shared" si="35"/>
        <v>0</v>
      </c>
      <c r="K765" t="b">
        <f ca="1">IF(TODAY()-E765&gt;'Data Inputs'!$B$47,TRUE,FALSE)</f>
        <v>1</v>
      </c>
    </row>
    <row r="766" spans="1:11" x14ac:dyDescent="0.25">
      <c r="A766" s="109">
        <f t="shared" si="33"/>
        <v>6</v>
      </c>
      <c r="B766" s="55"/>
      <c r="C766" s="129"/>
      <c r="D766" s="55"/>
      <c r="E766" s="56"/>
      <c r="F766" s="72"/>
      <c r="G766" s="124" t="str">
        <f>IFERROR(INDEX(Vendors!$A$2:$B$500,MATCH(C766,Vendors!$A$2:$A$500,0),2),"")</f>
        <v/>
      </c>
      <c r="H766" s="74">
        <f>SUMIF('Cash Outflows'!E:E,'AP and Accrual Journal'!D776,'Cash Outflows'!F:F)</f>
        <v>0</v>
      </c>
      <c r="I766" s="73">
        <f t="shared" si="34"/>
        <v>0</v>
      </c>
      <c r="J766" s="13">
        <f t="shared" si="35"/>
        <v>0</v>
      </c>
      <c r="K766" t="b">
        <f ca="1">IF(TODAY()-E766&gt;'Data Inputs'!$B$47,TRUE,FALSE)</f>
        <v>1</v>
      </c>
    </row>
    <row r="767" spans="1:11" x14ac:dyDescent="0.25">
      <c r="A767" s="109">
        <f t="shared" si="33"/>
        <v>6</v>
      </c>
      <c r="B767" s="55"/>
      <c r="C767" s="129"/>
      <c r="D767" s="55"/>
      <c r="E767" s="56"/>
      <c r="F767" s="72"/>
      <c r="G767" s="124" t="str">
        <f>IFERROR(INDEX(Vendors!$A$2:$B$500,MATCH(C767,Vendors!$A$2:$A$500,0),2),"")</f>
        <v/>
      </c>
      <c r="H767" s="74">
        <f>SUMIF('Cash Outflows'!E:E,'AP and Accrual Journal'!D777,'Cash Outflows'!F:F)</f>
        <v>0</v>
      </c>
      <c r="I767" s="73">
        <f t="shared" si="34"/>
        <v>0</v>
      </c>
      <c r="J767" s="13">
        <f t="shared" si="35"/>
        <v>0</v>
      </c>
      <c r="K767" t="b">
        <f ca="1">IF(TODAY()-E767&gt;'Data Inputs'!$B$47,TRUE,FALSE)</f>
        <v>1</v>
      </c>
    </row>
    <row r="768" spans="1:11" x14ac:dyDescent="0.25">
      <c r="A768" s="109">
        <f t="shared" si="33"/>
        <v>6</v>
      </c>
      <c r="B768" s="55"/>
      <c r="C768" s="129"/>
      <c r="D768" s="55"/>
      <c r="E768" s="56"/>
      <c r="F768" s="72"/>
      <c r="G768" s="124" t="str">
        <f>IFERROR(INDEX(Vendors!$A$2:$B$500,MATCH(C768,Vendors!$A$2:$A$500,0),2),"")</f>
        <v/>
      </c>
      <c r="H768" s="74">
        <f>SUMIF('Cash Outflows'!E:E,'AP and Accrual Journal'!D778,'Cash Outflows'!F:F)</f>
        <v>0</v>
      </c>
      <c r="I768" s="73">
        <f t="shared" si="34"/>
        <v>0</v>
      </c>
      <c r="J768" s="13">
        <f t="shared" si="35"/>
        <v>0</v>
      </c>
      <c r="K768" t="b">
        <f ca="1">IF(TODAY()-E768&gt;'Data Inputs'!$B$47,TRUE,FALSE)</f>
        <v>1</v>
      </c>
    </row>
    <row r="769" spans="1:11" x14ac:dyDescent="0.25">
      <c r="A769" s="109">
        <f t="shared" si="33"/>
        <v>6</v>
      </c>
      <c r="B769" s="55"/>
      <c r="C769" s="129"/>
      <c r="D769" s="55"/>
      <c r="E769" s="56"/>
      <c r="F769" s="72"/>
      <c r="G769" s="124" t="str">
        <f>IFERROR(INDEX(Vendors!$A$2:$B$500,MATCH(C769,Vendors!$A$2:$A$500,0),2),"")</f>
        <v/>
      </c>
      <c r="H769" s="74">
        <f>SUMIF('Cash Outflows'!E:E,'AP and Accrual Journal'!D779,'Cash Outflows'!F:F)</f>
        <v>0</v>
      </c>
      <c r="I769" s="73">
        <f t="shared" si="34"/>
        <v>0</v>
      </c>
      <c r="J769" s="13">
        <f t="shared" si="35"/>
        <v>0</v>
      </c>
      <c r="K769" t="b">
        <f ca="1">IF(TODAY()-E769&gt;'Data Inputs'!$B$47,TRUE,FALSE)</f>
        <v>1</v>
      </c>
    </row>
    <row r="770" spans="1:11" x14ac:dyDescent="0.25">
      <c r="A770" s="109">
        <f t="shared" si="33"/>
        <v>6</v>
      </c>
      <c r="B770" s="55"/>
      <c r="C770" s="129"/>
      <c r="D770" s="55"/>
      <c r="E770" s="56"/>
      <c r="F770" s="72"/>
      <c r="G770" s="124" t="str">
        <f>IFERROR(INDEX(Vendors!$A$2:$B$500,MATCH(C770,Vendors!$A$2:$A$500,0),2),"")</f>
        <v/>
      </c>
      <c r="H770" s="74">
        <f>SUMIF('Cash Outflows'!E:E,'AP and Accrual Journal'!D780,'Cash Outflows'!F:F)</f>
        <v>0</v>
      </c>
      <c r="I770" s="73">
        <f t="shared" si="34"/>
        <v>0</v>
      </c>
      <c r="J770" s="13">
        <f t="shared" si="35"/>
        <v>0</v>
      </c>
      <c r="K770" t="b">
        <f ca="1">IF(TODAY()-E770&gt;'Data Inputs'!$B$47,TRUE,FALSE)</f>
        <v>1</v>
      </c>
    </row>
    <row r="771" spans="1:11" x14ac:dyDescent="0.25">
      <c r="A771" s="109">
        <f t="shared" ref="A771:A834" si="36">E771+(6-J771)</f>
        <v>6</v>
      </c>
      <c r="B771" s="55"/>
      <c r="C771" s="129"/>
      <c r="D771" s="55"/>
      <c r="E771" s="56"/>
      <c r="F771" s="72"/>
      <c r="G771" s="124" t="str">
        <f>IFERROR(INDEX(Vendors!$A$2:$B$500,MATCH(C771,Vendors!$A$2:$A$500,0),2),"")</f>
        <v/>
      </c>
      <c r="H771" s="74">
        <f>SUMIF('Cash Outflows'!E:E,'AP and Accrual Journal'!D781,'Cash Outflows'!F:F)</f>
        <v>0</v>
      </c>
      <c r="I771" s="73">
        <f t="shared" ref="I771:I834" si="37">F771-H771</f>
        <v>0</v>
      </c>
      <c r="J771" s="13">
        <f t="shared" ref="J771:J834" si="38">IF(WEEKDAY(E771)=7,0,WEEKDAY(E771))</f>
        <v>0</v>
      </c>
      <c r="K771" t="b">
        <f ca="1">IF(TODAY()-E771&gt;'Data Inputs'!$B$47,TRUE,FALSE)</f>
        <v>1</v>
      </c>
    </row>
    <row r="772" spans="1:11" x14ac:dyDescent="0.25">
      <c r="A772" s="109">
        <f t="shared" si="36"/>
        <v>6</v>
      </c>
      <c r="B772" s="55"/>
      <c r="C772" s="129"/>
      <c r="D772" s="55"/>
      <c r="E772" s="56"/>
      <c r="F772" s="72"/>
      <c r="G772" s="124" t="str">
        <f>IFERROR(INDEX(Vendors!$A$2:$B$500,MATCH(C772,Vendors!$A$2:$A$500,0),2),"")</f>
        <v/>
      </c>
      <c r="H772" s="74">
        <f>SUMIF('Cash Outflows'!E:E,'AP and Accrual Journal'!D782,'Cash Outflows'!F:F)</f>
        <v>0</v>
      </c>
      <c r="I772" s="73">
        <f t="shared" si="37"/>
        <v>0</v>
      </c>
      <c r="J772" s="13">
        <f t="shared" si="38"/>
        <v>0</v>
      </c>
      <c r="K772" t="b">
        <f ca="1">IF(TODAY()-E772&gt;'Data Inputs'!$B$47,TRUE,FALSE)</f>
        <v>1</v>
      </c>
    </row>
    <row r="773" spans="1:11" x14ac:dyDescent="0.25">
      <c r="A773" s="109">
        <f t="shared" si="36"/>
        <v>6</v>
      </c>
      <c r="B773" s="55"/>
      <c r="C773" s="129"/>
      <c r="D773" s="55"/>
      <c r="E773" s="56"/>
      <c r="F773" s="72"/>
      <c r="G773" s="124" t="str">
        <f>IFERROR(INDEX(Vendors!$A$2:$B$500,MATCH(C773,Vendors!$A$2:$A$500,0),2),"")</f>
        <v/>
      </c>
      <c r="H773" s="74">
        <f>SUMIF('Cash Outflows'!E:E,'AP and Accrual Journal'!D783,'Cash Outflows'!F:F)</f>
        <v>0</v>
      </c>
      <c r="I773" s="73">
        <f t="shared" si="37"/>
        <v>0</v>
      </c>
      <c r="J773" s="13">
        <f t="shared" si="38"/>
        <v>0</v>
      </c>
      <c r="K773" t="b">
        <f ca="1">IF(TODAY()-E773&gt;'Data Inputs'!$B$47,TRUE,FALSE)</f>
        <v>1</v>
      </c>
    </row>
    <row r="774" spans="1:11" x14ac:dyDescent="0.25">
      <c r="A774" s="109">
        <f t="shared" si="36"/>
        <v>6</v>
      </c>
      <c r="B774" s="55"/>
      <c r="C774" s="129"/>
      <c r="D774" s="55"/>
      <c r="E774" s="56"/>
      <c r="F774" s="72"/>
      <c r="G774" s="124" t="str">
        <f>IFERROR(INDEX(Vendors!$A$2:$B$500,MATCH(C774,Vendors!$A$2:$A$500,0),2),"")</f>
        <v/>
      </c>
      <c r="H774" s="74">
        <f>SUMIF('Cash Outflows'!E:E,'AP and Accrual Journal'!D784,'Cash Outflows'!F:F)</f>
        <v>0</v>
      </c>
      <c r="I774" s="73">
        <f t="shared" si="37"/>
        <v>0</v>
      </c>
      <c r="J774" s="13">
        <f t="shared" si="38"/>
        <v>0</v>
      </c>
      <c r="K774" t="b">
        <f ca="1">IF(TODAY()-E774&gt;'Data Inputs'!$B$47,TRUE,FALSE)</f>
        <v>1</v>
      </c>
    </row>
    <row r="775" spans="1:11" x14ac:dyDescent="0.25">
      <c r="A775" s="109">
        <f t="shared" si="36"/>
        <v>6</v>
      </c>
      <c r="B775" s="55"/>
      <c r="C775" s="129"/>
      <c r="D775" s="55"/>
      <c r="E775" s="56"/>
      <c r="F775" s="72"/>
      <c r="G775" s="124" t="str">
        <f>IFERROR(INDEX(Vendors!$A$2:$B$500,MATCH(C775,Vendors!$A$2:$A$500,0),2),"")</f>
        <v/>
      </c>
      <c r="H775" s="74">
        <f>SUMIF('Cash Outflows'!E:E,'AP and Accrual Journal'!D785,'Cash Outflows'!F:F)</f>
        <v>0</v>
      </c>
      <c r="I775" s="73">
        <f t="shared" si="37"/>
        <v>0</v>
      </c>
      <c r="J775" s="13">
        <f t="shared" si="38"/>
        <v>0</v>
      </c>
      <c r="K775" t="b">
        <f ca="1">IF(TODAY()-E775&gt;'Data Inputs'!$B$47,TRUE,FALSE)</f>
        <v>1</v>
      </c>
    </row>
    <row r="776" spans="1:11" x14ac:dyDescent="0.25">
      <c r="A776" s="109">
        <f t="shared" si="36"/>
        <v>6</v>
      </c>
      <c r="B776" s="55"/>
      <c r="C776" s="129"/>
      <c r="D776" s="55"/>
      <c r="E776" s="56"/>
      <c r="F776" s="72"/>
      <c r="G776" s="124" t="str">
        <f>IFERROR(INDEX(Vendors!$A$2:$B$500,MATCH(C776,Vendors!$A$2:$A$500,0),2),"")</f>
        <v/>
      </c>
      <c r="H776" s="74">
        <f>SUMIF('Cash Outflows'!E:E,'AP and Accrual Journal'!D786,'Cash Outflows'!F:F)</f>
        <v>0</v>
      </c>
      <c r="I776" s="73">
        <f t="shared" si="37"/>
        <v>0</v>
      </c>
      <c r="J776" s="13">
        <f t="shared" si="38"/>
        <v>0</v>
      </c>
      <c r="K776" t="b">
        <f ca="1">IF(TODAY()-E776&gt;'Data Inputs'!$B$47,TRUE,FALSE)</f>
        <v>1</v>
      </c>
    </row>
    <row r="777" spans="1:11" x14ac:dyDescent="0.25">
      <c r="A777" s="109">
        <f t="shared" si="36"/>
        <v>6</v>
      </c>
      <c r="B777" s="55"/>
      <c r="C777" s="129"/>
      <c r="D777" s="55"/>
      <c r="E777" s="56"/>
      <c r="F777" s="72"/>
      <c r="G777" s="124" t="str">
        <f>IFERROR(INDEX(Vendors!$A$2:$B$500,MATCH(C777,Vendors!$A$2:$A$500,0),2),"")</f>
        <v/>
      </c>
      <c r="H777" s="74">
        <f>SUMIF('Cash Outflows'!E:E,'AP and Accrual Journal'!D787,'Cash Outflows'!F:F)</f>
        <v>0</v>
      </c>
      <c r="I777" s="73">
        <f t="shared" si="37"/>
        <v>0</v>
      </c>
      <c r="J777" s="13">
        <f t="shared" si="38"/>
        <v>0</v>
      </c>
      <c r="K777" t="b">
        <f ca="1">IF(TODAY()-E777&gt;'Data Inputs'!$B$47,TRUE,FALSE)</f>
        <v>1</v>
      </c>
    </row>
    <row r="778" spans="1:11" x14ac:dyDescent="0.25">
      <c r="A778" s="109">
        <f t="shared" si="36"/>
        <v>6</v>
      </c>
      <c r="B778" s="55"/>
      <c r="C778" s="129"/>
      <c r="D778" s="55"/>
      <c r="E778" s="56"/>
      <c r="F778" s="72"/>
      <c r="G778" s="124" t="str">
        <f>IFERROR(INDEX(Vendors!$A$2:$B$500,MATCH(C778,Vendors!$A$2:$A$500,0),2),"")</f>
        <v/>
      </c>
      <c r="H778" s="74">
        <f>SUMIF('Cash Outflows'!E:E,'AP and Accrual Journal'!D788,'Cash Outflows'!F:F)</f>
        <v>0</v>
      </c>
      <c r="I778" s="73">
        <f t="shared" si="37"/>
        <v>0</v>
      </c>
      <c r="J778" s="13">
        <f t="shared" si="38"/>
        <v>0</v>
      </c>
      <c r="K778" t="b">
        <f ca="1">IF(TODAY()-E778&gt;'Data Inputs'!$B$47,TRUE,FALSE)</f>
        <v>1</v>
      </c>
    </row>
    <row r="779" spans="1:11" x14ac:dyDescent="0.25">
      <c r="A779" s="109">
        <f t="shared" si="36"/>
        <v>6</v>
      </c>
      <c r="B779" s="55"/>
      <c r="C779" s="129"/>
      <c r="D779" s="55"/>
      <c r="E779" s="56"/>
      <c r="F779" s="72"/>
      <c r="G779" s="124" t="str">
        <f>IFERROR(INDEX(Vendors!$A$2:$B$500,MATCH(C779,Vendors!$A$2:$A$500,0),2),"")</f>
        <v/>
      </c>
      <c r="H779" s="74">
        <f>SUMIF('Cash Outflows'!E:E,'AP and Accrual Journal'!D789,'Cash Outflows'!F:F)</f>
        <v>0</v>
      </c>
      <c r="I779" s="73">
        <f t="shared" si="37"/>
        <v>0</v>
      </c>
      <c r="J779" s="13">
        <f t="shared" si="38"/>
        <v>0</v>
      </c>
      <c r="K779" t="b">
        <f ca="1">IF(TODAY()-E779&gt;'Data Inputs'!$B$47,TRUE,FALSE)</f>
        <v>1</v>
      </c>
    </row>
    <row r="780" spans="1:11" x14ac:dyDescent="0.25">
      <c r="A780" s="109">
        <f t="shared" si="36"/>
        <v>6</v>
      </c>
      <c r="B780" s="55"/>
      <c r="C780" s="129"/>
      <c r="D780" s="55"/>
      <c r="E780" s="56"/>
      <c r="F780" s="72"/>
      <c r="G780" s="124" t="str">
        <f>IFERROR(INDEX(Vendors!$A$2:$B$500,MATCH(C780,Vendors!$A$2:$A$500,0),2),"")</f>
        <v/>
      </c>
      <c r="H780" s="74">
        <f>SUMIF('Cash Outflows'!E:E,'AP and Accrual Journal'!D790,'Cash Outflows'!F:F)</f>
        <v>0</v>
      </c>
      <c r="I780" s="73">
        <f t="shared" si="37"/>
        <v>0</v>
      </c>
      <c r="J780" s="13">
        <f t="shared" si="38"/>
        <v>0</v>
      </c>
      <c r="K780" t="b">
        <f ca="1">IF(TODAY()-E780&gt;'Data Inputs'!$B$47,TRUE,FALSE)</f>
        <v>1</v>
      </c>
    </row>
    <row r="781" spans="1:11" x14ac:dyDescent="0.25">
      <c r="A781" s="109">
        <f t="shared" si="36"/>
        <v>6</v>
      </c>
      <c r="B781" s="55"/>
      <c r="C781" s="129"/>
      <c r="D781" s="55"/>
      <c r="E781" s="56"/>
      <c r="F781" s="72"/>
      <c r="G781" s="124" t="str">
        <f>IFERROR(INDEX(Vendors!$A$2:$B$500,MATCH(C781,Vendors!$A$2:$A$500,0),2),"")</f>
        <v/>
      </c>
      <c r="H781" s="74">
        <f>SUMIF('Cash Outflows'!E:E,'AP and Accrual Journal'!D791,'Cash Outflows'!F:F)</f>
        <v>0</v>
      </c>
      <c r="I781" s="73">
        <f t="shared" si="37"/>
        <v>0</v>
      </c>
      <c r="J781" s="13">
        <f t="shared" si="38"/>
        <v>0</v>
      </c>
      <c r="K781" t="b">
        <f ca="1">IF(TODAY()-E781&gt;'Data Inputs'!$B$47,TRUE,FALSE)</f>
        <v>1</v>
      </c>
    </row>
    <row r="782" spans="1:11" x14ac:dyDescent="0.25">
      <c r="A782" s="109">
        <f t="shared" si="36"/>
        <v>6</v>
      </c>
      <c r="B782" s="55"/>
      <c r="C782" s="129"/>
      <c r="D782" s="55"/>
      <c r="E782" s="56"/>
      <c r="F782" s="72"/>
      <c r="G782" s="124" t="str">
        <f>IFERROR(INDEX(Vendors!$A$2:$B$500,MATCH(C782,Vendors!$A$2:$A$500,0),2),"")</f>
        <v/>
      </c>
      <c r="H782" s="74">
        <f>SUMIF('Cash Outflows'!E:E,'AP and Accrual Journal'!D792,'Cash Outflows'!F:F)</f>
        <v>0</v>
      </c>
      <c r="I782" s="73">
        <f t="shared" si="37"/>
        <v>0</v>
      </c>
      <c r="J782" s="13">
        <f t="shared" si="38"/>
        <v>0</v>
      </c>
      <c r="K782" t="b">
        <f ca="1">IF(TODAY()-E782&gt;'Data Inputs'!$B$47,TRUE,FALSE)</f>
        <v>1</v>
      </c>
    </row>
    <row r="783" spans="1:11" x14ac:dyDescent="0.25">
      <c r="A783" s="109">
        <f t="shared" si="36"/>
        <v>6</v>
      </c>
      <c r="B783" s="55"/>
      <c r="C783" s="129"/>
      <c r="D783" s="55"/>
      <c r="E783" s="56"/>
      <c r="F783" s="72"/>
      <c r="G783" s="124" t="str">
        <f>IFERROR(INDEX(Vendors!$A$2:$B$500,MATCH(C783,Vendors!$A$2:$A$500,0),2),"")</f>
        <v/>
      </c>
      <c r="H783" s="74">
        <f>SUMIF('Cash Outflows'!E:E,'AP and Accrual Journal'!D793,'Cash Outflows'!F:F)</f>
        <v>0</v>
      </c>
      <c r="I783" s="73">
        <f t="shared" si="37"/>
        <v>0</v>
      </c>
      <c r="J783" s="13">
        <f t="shared" si="38"/>
        <v>0</v>
      </c>
      <c r="K783" t="b">
        <f ca="1">IF(TODAY()-E783&gt;'Data Inputs'!$B$47,TRUE,FALSE)</f>
        <v>1</v>
      </c>
    </row>
    <row r="784" spans="1:11" x14ac:dyDescent="0.25">
      <c r="A784" s="109">
        <f t="shared" si="36"/>
        <v>6</v>
      </c>
      <c r="B784" s="55"/>
      <c r="C784" s="129"/>
      <c r="D784" s="55"/>
      <c r="E784" s="56"/>
      <c r="F784" s="72"/>
      <c r="G784" s="124" t="str">
        <f>IFERROR(INDEX(Vendors!$A$2:$B$500,MATCH(C784,Vendors!$A$2:$A$500,0),2),"")</f>
        <v/>
      </c>
      <c r="H784" s="74">
        <f>SUMIF('Cash Outflows'!E:E,'AP and Accrual Journal'!D794,'Cash Outflows'!F:F)</f>
        <v>0</v>
      </c>
      <c r="I784" s="73">
        <f t="shared" si="37"/>
        <v>0</v>
      </c>
      <c r="J784" s="13">
        <f t="shared" si="38"/>
        <v>0</v>
      </c>
      <c r="K784" t="b">
        <f ca="1">IF(TODAY()-E784&gt;'Data Inputs'!$B$47,TRUE,FALSE)</f>
        <v>1</v>
      </c>
    </row>
    <row r="785" spans="1:11" x14ac:dyDescent="0.25">
      <c r="A785" s="109">
        <f t="shared" si="36"/>
        <v>6</v>
      </c>
      <c r="B785" s="55"/>
      <c r="C785" s="129"/>
      <c r="D785" s="55"/>
      <c r="E785" s="56"/>
      <c r="F785" s="72"/>
      <c r="G785" s="124" t="str">
        <f>IFERROR(INDEX(Vendors!$A$2:$B$500,MATCH(C785,Vendors!$A$2:$A$500,0),2),"")</f>
        <v/>
      </c>
      <c r="H785" s="74">
        <f>SUMIF('Cash Outflows'!E:E,'AP and Accrual Journal'!D795,'Cash Outflows'!F:F)</f>
        <v>0</v>
      </c>
      <c r="I785" s="73">
        <f t="shared" si="37"/>
        <v>0</v>
      </c>
      <c r="J785" s="13">
        <f t="shared" si="38"/>
        <v>0</v>
      </c>
      <c r="K785" t="b">
        <f ca="1">IF(TODAY()-E785&gt;'Data Inputs'!$B$47,TRUE,FALSE)</f>
        <v>1</v>
      </c>
    </row>
    <row r="786" spans="1:11" x14ac:dyDescent="0.25">
      <c r="A786" s="109">
        <f t="shared" si="36"/>
        <v>6</v>
      </c>
      <c r="B786" s="55"/>
      <c r="C786" s="129"/>
      <c r="D786" s="55"/>
      <c r="E786" s="56"/>
      <c r="F786" s="72"/>
      <c r="G786" s="124" t="str">
        <f>IFERROR(INDEX(Vendors!$A$2:$B$500,MATCH(C786,Vendors!$A$2:$A$500,0),2),"")</f>
        <v/>
      </c>
      <c r="H786" s="74">
        <f>SUMIF('Cash Outflows'!E:E,'AP and Accrual Journal'!D796,'Cash Outflows'!F:F)</f>
        <v>0</v>
      </c>
      <c r="I786" s="73">
        <f t="shared" si="37"/>
        <v>0</v>
      </c>
      <c r="J786" s="13">
        <f t="shared" si="38"/>
        <v>0</v>
      </c>
      <c r="K786" t="b">
        <f ca="1">IF(TODAY()-E786&gt;'Data Inputs'!$B$47,TRUE,FALSE)</f>
        <v>1</v>
      </c>
    </row>
    <row r="787" spans="1:11" x14ac:dyDescent="0.25">
      <c r="A787" s="109">
        <f t="shared" si="36"/>
        <v>6</v>
      </c>
      <c r="B787" s="55"/>
      <c r="C787" s="129"/>
      <c r="D787" s="55"/>
      <c r="E787" s="56"/>
      <c r="F787" s="72"/>
      <c r="G787" s="124" t="str">
        <f>IFERROR(INDEX(Vendors!$A$2:$B$500,MATCH(C787,Vendors!$A$2:$A$500,0),2),"")</f>
        <v/>
      </c>
      <c r="H787" s="74">
        <f>SUMIF('Cash Outflows'!E:E,'AP and Accrual Journal'!D797,'Cash Outflows'!F:F)</f>
        <v>0</v>
      </c>
      <c r="I787" s="73">
        <f t="shared" si="37"/>
        <v>0</v>
      </c>
      <c r="J787" s="13">
        <f t="shared" si="38"/>
        <v>0</v>
      </c>
      <c r="K787" t="b">
        <f ca="1">IF(TODAY()-E787&gt;'Data Inputs'!$B$47,TRUE,FALSE)</f>
        <v>1</v>
      </c>
    </row>
    <row r="788" spans="1:11" x14ac:dyDescent="0.25">
      <c r="A788" s="109">
        <f t="shared" si="36"/>
        <v>6</v>
      </c>
      <c r="B788" s="55"/>
      <c r="C788" s="129"/>
      <c r="D788" s="55"/>
      <c r="E788" s="56"/>
      <c r="F788" s="72"/>
      <c r="G788" s="124" t="str">
        <f>IFERROR(INDEX(Vendors!$A$2:$B$500,MATCH(C788,Vendors!$A$2:$A$500,0),2),"")</f>
        <v/>
      </c>
      <c r="H788" s="74">
        <f>SUMIF('Cash Outflows'!E:E,'AP and Accrual Journal'!D798,'Cash Outflows'!F:F)</f>
        <v>0</v>
      </c>
      <c r="I788" s="73">
        <f t="shared" si="37"/>
        <v>0</v>
      </c>
      <c r="J788" s="13">
        <f t="shared" si="38"/>
        <v>0</v>
      </c>
      <c r="K788" t="b">
        <f ca="1">IF(TODAY()-E788&gt;'Data Inputs'!$B$47,TRUE,FALSE)</f>
        <v>1</v>
      </c>
    </row>
    <row r="789" spans="1:11" x14ac:dyDescent="0.25">
      <c r="A789" s="109">
        <f t="shared" si="36"/>
        <v>6</v>
      </c>
      <c r="B789" s="55"/>
      <c r="C789" s="129"/>
      <c r="D789" s="55"/>
      <c r="E789" s="56"/>
      <c r="F789" s="72"/>
      <c r="G789" s="124" t="str">
        <f>IFERROR(INDEX(Vendors!$A$2:$B$500,MATCH(C789,Vendors!$A$2:$A$500,0),2),"")</f>
        <v/>
      </c>
      <c r="H789" s="74">
        <f>SUMIF('Cash Outflows'!E:E,'AP and Accrual Journal'!D799,'Cash Outflows'!F:F)</f>
        <v>0</v>
      </c>
      <c r="I789" s="73">
        <f t="shared" si="37"/>
        <v>0</v>
      </c>
      <c r="J789" s="13">
        <f t="shared" si="38"/>
        <v>0</v>
      </c>
      <c r="K789" t="b">
        <f ca="1">IF(TODAY()-E789&gt;'Data Inputs'!$B$47,TRUE,FALSE)</f>
        <v>1</v>
      </c>
    </row>
    <row r="790" spans="1:11" x14ac:dyDescent="0.25">
      <c r="A790" s="109">
        <f t="shared" si="36"/>
        <v>6</v>
      </c>
      <c r="B790" s="55"/>
      <c r="C790" s="129"/>
      <c r="D790" s="55"/>
      <c r="E790" s="56"/>
      <c r="F790" s="72"/>
      <c r="G790" s="124" t="str">
        <f>IFERROR(INDEX(Vendors!$A$2:$B$500,MATCH(C790,Vendors!$A$2:$A$500,0),2),"")</f>
        <v/>
      </c>
      <c r="H790" s="74">
        <f>SUMIF('Cash Outflows'!E:E,'AP and Accrual Journal'!D800,'Cash Outflows'!F:F)</f>
        <v>0</v>
      </c>
      <c r="I790" s="73">
        <f t="shared" si="37"/>
        <v>0</v>
      </c>
      <c r="J790" s="13">
        <f t="shared" si="38"/>
        <v>0</v>
      </c>
      <c r="K790" t="b">
        <f ca="1">IF(TODAY()-E790&gt;'Data Inputs'!$B$47,TRUE,FALSE)</f>
        <v>1</v>
      </c>
    </row>
    <row r="791" spans="1:11" x14ac:dyDescent="0.25">
      <c r="A791" s="109">
        <f t="shared" si="36"/>
        <v>6</v>
      </c>
      <c r="B791" s="55"/>
      <c r="C791" s="129"/>
      <c r="D791" s="55"/>
      <c r="E791" s="56"/>
      <c r="F791" s="72"/>
      <c r="G791" s="124" t="str">
        <f>IFERROR(INDEX(Vendors!$A$2:$B$500,MATCH(C791,Vendors!$A$2:$A$500,0),2),"")</f>
        <v/>
      </c>
      <c r="H791" s="74">
        <f>SUMIF('Cash Outflows'!E:E,'AP and Accrual Journal'!D801,'Cash Outflows'!F:F)</f>
        <v>0</v>
      </c>
      <c r="I791" s="73">
        <f t="shared" si="37"/>
        <v>0</v>
      </c>
      <c r="J791" s="13">
        <f t="shared" si="38"/>
        <v>0</v>
      </c>
      <c r="K791" t="b">
        <f ca="1">IF(TODAY()-E791&gt;'Data Inputs'!$B$47,TRUE,FALSE)</f>
        <v>1</v>
      </c>
    </row>
    <row r="792" spans="1:11" x14ac:dyDescent="0.25">
      <c r="A792" s="109">
        <f t="shared" si="36"/>
        <v>6</v>
      </c>
      <c r="B792" s="55"/>
      <c r="C792" s="129"/>
      <c r="D792" s="55"/>
      <c r="E792" s="56"/>
      <c r="F792" s="72"/>
      <c r="G792" s="124" t="str">
        <f>IFERROR(INDEX(Vendors!$A$2:$B$500,MATCH(C792,Vendors!$A$2:$A$500,0),2),"")</f>
        <v/>
      </c>
      <c r="H792" s="74">
        <f>SUMIF('Cash Outflows'!E:E,'AP and Accrual Journal'!D802,'Cash Outflows'!F:F)</f>
        <v>0</v>
      </c>
      <c r="I792" s="73">
        <f t="shared" si="37"/>
        <v>0</v>
      </c>
      <c r="J792" s="13">
        <f t="shared" si="38"/>
        <v>0</v>
      </c>
      <c r="K792" t="b">
        <f ca="1">IF(TODAY()-E792&gt;'Data Inputs'!$B$47,TRUE,FALSE)</f>
        <v>1</v>
      </c>
    </row>
    <row r="793" spans="1:11" x14ac:dyDescent="0.25">
      <c r="A793" s="109">
        <f t="shared" si="36"/>
        <v>6</v>
      </c>
      <c r="B793" s="55"/>
      <c r="C793" s="129"/>
      <c r="D793" s="55"/>
      <c r="E793" s="56"/>
      <c r="F793" s="72"/>
      <c r="G793" s="124" t="str">
        <f>IFERROR(INDEX(Vendors!$A$2:$B$500,MATCH(C793,Vendors!$A$2:$A$500,0),2),"")</f>
        <v/>
      </c>
      <c r="H793" s="74">
        <f>SUMIF('Cash Outflows'!E:E,'AP and Accrual Journal'!D803,'Cash Outflows'!F:F)</f>
        <v>0</v>
      </c>
      <c r="I793" s="73">
        <f t="shared" si="37"/>
        <v>0</v>
      </c>
      <c r="J793" s="13">
        <f t="shared" si="38"/>
        <v>0</v>
      </c>
      <c r="K793" t="b">
        <f ca="1">IF(TODAY()-E793&gt;'Data Inputs'!$B$47,TRUE,FALSE)</f>
        <v>1</v>
      </c>
    </row>
    <row r="794" spans="1:11" x14ac:dyDescent="0.25">
      <c r="A794" s="109">
        <f t="shared" si="36"/>
        <v>6</v>
      </c>
      <c r="B794" s="55"/>
      <c r="C794" s="129"/>
      <c r="D794" s="55"/>
      <c r="E794" s="56"/>
      <c r="F794" s="72"/>
      <c r="G794" s="124" t="str">
        <f>IFERROR(INDEX(Vendors!$A$2:$B$500,MATCH(C794,Vendors!$A$2:$A$500,0),2),"")</f>
        <v/>
      </c>
      <c r="H794" s="74">
        <f>SUMIF('Cash Outflows'!E:E,'AP and Accrual Journal'!D804,'Cash Outflows'!F:F)</f>
        <v>0</v>
      </c>
      <c r="I794" s="73">
        <f t="shared" si="37"/>
        <v>0</v>
      </c>
      <c r="J794" s="13">
        <f t="shared" si="38"/>
        <v>0</v>
      </c>
      <c r="K794" t="b">
        <f ca="1">IF(TODAY()-E794&gt;'Data Inputs'!$B$47,TRUE,FALSE)</f>
        <v>1</v>
      </c>
    </row>
    <row r="795" spans="1:11" x14ac:dyDescent="0.25">
      <c r="A795" s="109">
        <f t="shared" si="36"/>
        <v>6</v>
      </c>
      <c r="B795" s="55"/>
      <c r="C795" s="129"/>
      <c r="D795" s="55"/>
      <c r="E795" s="56"/>
      <c r="F795" s="72"/>
      <c r="G795" s="124" t="str">
        <f>IFERROR(INDEX(Vendors!$A$2:$B$500,MATCH(C795,Vendors!$A$2:$A$500,0),2),"")</f>
        <v/>
      </c>
      <c r="H795" s="74">
        <f>SUMIF('Cash Outflows'!E:E,'AP and Accrual Journal'!D805,'Cash Outflows'!F:F)</f>
        <v>0</v>
      </c>
      <c r="I795" s="73">
        <f t="shared" si="37"/>
        <v>0</v>
      </c>
      <c r="J795" s="13">
        <f t="shared" si="38"/>
        <v>0</v>
      </c>
      <c r="K795" t="b">
        <f ca="1">IF(TODAY()-E795&gt;'Data Inputs'!$B$47,TRUE,FALSE)</f>
        <v>1</v>
      </c>
    </row>
    <row r="796" spans="1:11" x14ac:dyDescent="0.25">
      <c r="A796" s="109">
        <f t="shared" si="36"/>
        <v>6</v>
      </c>
      <c r="B796" s="55"/>
      <c r="C796" s="129"/>
      <c r="D796" s="55"/>
      <c r="E796" s="56"/>
      <c r="F796" s="72"/>
      <c r="G796" s="124" t="str">
        <f>IFERROR(INDEX(Vendors!$A$2:$B$500,MATCH(C796,Vendors!$A$2:$A$500,0),2),"")</f>
        <v/>
      </c>
      <c r="H796" s="74">
        <f>SUMIF('Cash Outflows'!E:E,'AP and Accrual Journal'!D806,'Cash Outflows'!F:F)</f>
        <v>0</v>
      </c>
      <c r="I796" s="73">
        <f t="shared" si="37"/>
        <v>0</v>
      </c>
      <c r="J796" s="13">
        <f t="shared" si="38"/>
        <v>0</v>
      </c>
      <c r="K796" t="b">
        <f ca="1">IF(TODAY()-E796&gt;'Data Inputs'!$B$47,TRUE,FALSE)</f>
        <v>1</v>
      </c>
    </row>
    <row r="797" spans="1:11" x14ac:dyDescent="0.25">
      <c r="A797" s="109">
        <f t="shared" si="36"/>
        <v>6</v>
      </c>
      <c r="B797" s="55"/>
      <c r="C797" s="129"/>
      <c r="D797" s="55"/>
      <c r="E797" s="56"/>
      <c r="F797" s="72"/>
      <c r="G797" s="124" t="str">
        <f>IFERROR(INDEX(Vendors!$A$2:$B$500,MATCH(C797,Vendors!$A$2:$A$500,0),2),"")</f>
        <v/>
      </c>
      <c r="H797" s="74">
        <f>SUMIF('Cash Outflows'!E:E,'AP and Accrual Journal'!D807,'Cash Outflows'!F:F)</f>
        <v>0</v>
      </c>
      <c r="I797" s="73">
        <f t="shared" si="37"/>
        <v>0</v>
      </c>
      <c r="J797" s="13">
        <f t="shared" si="38"/>
        <v>0</v>
      </c>
      <c r="K797" t="b">
        <f ca="1">IF(TODAY()-E797&gt;'Data Inputs'!$B$47,TRUE,FALSE)</f>
        <v>1</v>
      </c>
    </row>
    <row r="798" spans="1:11" x14ac:dyDescent="0.25">
      <c r="A798" s="109">
        <f t="shared" si="36"/>
        <v>6</v>
      </c>
      <c r="B798" s="55"/>
      <c r="C798" s="129"/>
      <c r="D798" s="55"/>
      <c r="E798" s="56"/>
      <c r="F798" s="72"/>
      <c r="G798" s="124" t="str">
        <f>IFERROR(INDEX(Vendors!$A$2:$B$500,MATCH(C798,Vendors!$A$2:$A$500,0),2),"")</f>
        <v/>
      </c>
      <c r="H798" s="74">
        <f>SUMIF('Cash Outflows'!E:E,'AP and Accrual Journal'!D808,'Cash Outflows'!F:F)</f>
        <v>0</v>
      </c>
      <c r="I798" s="73">
        <f t="shared" si="37"/>
        <v>0</v>
      </c>
      <c r="J798" s="13">
        <f t="shared" si="38"/>
        <v>0</v>
      </c>
      <c r="K798" t="b">
        <f ca="1">IF(TODAY()-E798&gt;'Data Inputs'!$B$47,TRUE,FALSE)</f>
        <v>1</v>
      </c>
    </row>
    <row r="799" spans="1:11" x14ac:dyDescent="0.25">
      <c r="A799" s="109">
        <f t="shared" si="36"/>
        <v>6</v>
      </c>
      <c r="B799" s="55"/>
      <c r="C799" s="129"/>
      <c r="D799" s="55"/>
      <c r="E799" s="56"/>
      <c r="F799" s="72"/>
      <c r="G799" s="124" t="str">
        <f>IFERROR(INDEX(Vendors!$A$2:$B$500,MATCH(C799,Vendors!$A$2:$A$500,0),2),"")</f>
        <v/>
      </c>
      <c r="H799" s="74">
        <f>SUMIF('Cash Outflows'!E:E,'AP and Accrual Journal'!D809,'Cash Outflows'!F:F)</f>
        <v>0</v>
      </c>
      <c r="I799" s="73">
        <f t="shared" si="37"/>
        <v>0</v>
      </c>
      <c r="J799" s="13">
        <f t="shared" si="38"/>
        <v>0</v>
      </c>
      <c r="K799" t="b">
        <f ca="1">IF(TODAY()-E799&gt;'Data Inputs'!$B$47,TRUE,FALSE)</f>
        <v>1</v>
      </c>
    </row>
    <row r="800" spans="1:11" x14ac:dyDescent="0.25">
      <c r="A800" s="109">
        <f t="shared" si="36"/>
        <v>6</v>
      </c>
      <c r="B800" s="55"/>
      <c r="C800" s="129"/>
      <c r="D800" s="55"/>
      <c r="E800" s="56"/>
      <c r="F800" s="72"/>
      <c r="G800" s="124" t="str">
        <f>IFERROR(INDEX(Vendors!$A$2:$B$500,MATCH(C800,Vendors!$A$2:$A$500,0),2),"")</f>
        <v/>
      </c>
      <c r="H800" s="74">
        <f>SUMIF('Cash Outflows'!E:E,'AP and Accrual Journal'!D810,'Cash Outflows'!F:F)</f>
        <v>0</v>
      </c>
      <c r="I800" s="73">
        <f t="shared" si="37"/>
        <v>0</v>
      </c>
      <c r="J800" s="13">
        <f t="shared" si="38"/>
        <v>0</v>
      </c>
      <c r="K800" t="b">
        <f ca="1">IF(TODAY()-E800&gt;'Data Inputs'!$B$47,TRUE,FALSE)</f>
        <v>1</v>
      </c>
    </row>
    <row r="801" spans="1:11" x14ac:dyDescent="0.25">
      <c r="A801" s="109">
        <f t="shared" si="36"/>
        <v>6</v>
      </c>
      <c r="B801" s="55"/>
      <c r="C801" s="129"/>
      <c r="D801" s="55"/>
      <c r="E801" s="56"/>
      <c r="F801" s="72"/>
      <c r="G801" s="124" t="str">
        <f>IFERROR(INDEX(Vendors!$A$2:$B$500,MATCH(C801,Vendors!$A$2:$A$500,0),2),"")</f>
        <v/>
      </c>
      <c r="H801" s="74">
        <f>SUMIF('Cash Outflows'!E:E,'AP and Accrual Journal'!D811,'Cash Outflows'!F:F)</f>
        <v>0</v>
      </c>
      <c r="I801" s="73">
        <f t="shared" si="37"/>
        <v>0</v>
      </c>
      <c r="J801" s="13">
        <f t="shared" si="38"/>
        <v>0</v>
      </c>
      <c r="K801" t="b">
        <f ca="1">IF(TODAY()-E801&gt;'Data Inputs'!$B$47,TRUE,FALSE)</f>
        <v>1</v>
      </c>
    </row>
    <row r="802" spans="1:11" x14ac:dyDescent="0.25">
      <c r="A802" s="109">
        <f t="shared" si="36"/>
        <v>6</v>
      </c>
      <c r="B802" s="55"/>
      <c r="C802" s="129"/>
      <c r="D802" s="55"/>
      <c r="E802" s="56"/>
      <c r="F802" s="72"/>
      <c r="G802" s="124" t="str">
        <f>IFERROR(INDEX(Vendors!$A$2:$B$500,MATCH(C802,Vendors!$A$2:$A$500,0),2),"")</f>
        <v/>
      </c>
      <c r="H802" s="74">
        <f>SUMIF('Cash Outflows'!E:E,'AP and Accrual Journal'!D812,'Cash Outflows'!F:F)</f>
        <v>0</v>
      </c>
      <c r="I802" s="73">
        <f t="shared" si="37"/>
        <v>0</v>
      </c>
      <c r="J802" s="13">
        <f t="shared" si="38"/>
        <v>0</v>
      </c>
      <c r="K802" t="b">
        <f ca="1">IF(TODAY()-E802&gt;'Data Inputs'!$B$47,TRUE,FALSE)</f>
        <v>1</v>
      </c>
    </row>
    <row r="803" spans="1:11" x14ac:dyDescent="0.25">
      <c r="A803" s="109">
        <f t="shared" si="36"/>
        <v>6</v>
      </c>
      <c r="B803" s="55"/>
      <c r="C803" s="129"/>
      <c r="D803" s="55"/>
      <c r="E803" s="56"/>
      <c r="F803" s="72"/>
      <c r="G803" s="124" t="str">
        <f>IFERROR(INDEX(Vendors!$A$2:$B$500,MATCH(C803,Vendors!$A$2:$A$500,0),2),"")</f>
        <v/>
      </c>
      <c r="H803" s="74">
        <f>SUMIF('Cash Outflows'!E:E,'AP and Accrual Journal'!D813,'Cash Outflows'!F:F)</f>
        <v>0</v>
      </c>
      <c r="I803" s="73">
        <f t="shared" si="37"/>
        <v>0</v>
      </c>
      <c r="J803" s="13">
        <f t="shared" si="38"/>
        <v>0</v>
      </c>
      <c r="K803" t="b">
        <f ca="1">IF(TODAY()-E803&gt;'Data Inputs'!$B$47,TRUE,FALSE)</f>
        <v>1</v>
      </c>
    </row>
    <row r="804" spans="1:11" x14ac:dyDescent="0.25">
      <c r="A804" s="109">
        <f t="shared" si="36"/>
        <v>6</v>
      </c>
      <c r="B804" s="55"/>
      <c r="C804" s="129"/>
      <c r="D804" s="55"/>
      <c r="E804" s="56"/>
      <c r="F804" s="72"/>
      <c r="G804" s="124" t="str">
        <f>IFERROR(INDEX(Vendors!$A$2:$B$500,MATCH(C804,Vendors!$A$2:$A$500,0),2),"")</f>
        <v/>
      </c>
      <c r="H804" s="74">
        <f>SUMIF('Cash Outflows'!E:E,'AP and Accrual Journal'!D814,'Cash Outflows'!F:F)</f>
        <v>0</v>
      </c>
      <c r="I804" s="73">
        <f t="shared" si="37"/>
        <v>0</v>
      </c>
      <c r="J804" s="13">
        <f t="shared" si="38"/>
        <v>0</v>
      </c>
      <c r="K804" t="b">
        <f ca="1">IF(TODAY()-E804&gt;'Data Inputs'!$B$47,TRUE,FALSE)</f>
        <v>1</v>
      </c>
    </row>
    <row r="805" spans="1:11" x14ac:dyDescent="0.25">
      <c r="A805" s="109">
        <f t="shared" si="36"/>
        <v>6</v>
      </c>
      <c r="B805" s="55"/>
      <c r="C805" s="129"/>
      <c r="D805" s="55"/>
      <c r="E805" s="56"/>
      <c r="F805" s="72"/>
      <c r="G805" s="124" t="str">
        <f>IFERROR(INDEX(Vendors!$A$2:$B$500,MATCH(C805,Vendors!$A$2:$A$500,0),2),"")</f>
        <v/>
      </c>
      <c r="H805" s="74">
        <f>SUMIF('Cash Outflows'!E:E,'AP and Accrual Journal'!D815,'Cash Outflows'!F:F)</f>
        <v>0</v>
      </c>
      <c r="I805" s="73">
        <f t="shared" si="37"/>
        <v>0</v>
      </c>
      <c r="J805" s="13">
        <f t="shared" si="38"/>
        <v>0</v>
      </c>
      <c r="K805" t="b">
        <f ca="1">IF(TODAY()-E805&gt;'Data Inputs'!$B$47,TRUE,FALSE)</f>
        <v>1</v>
      </c>
    </row>
    <row r="806" spans="1:11" x14ac:dyDescent="0.25">
      <c r="A806" s="109">
        <f t="shared" si="36"/>
        <v>6</v>
      </c>
      <c r="B806" s="55"/>
      <c r="C806" s="129"/>
      <c r="D806" s="55"/>
      <c r="E806" s="56"/>
      <c r="F806" s="72"/>
      <c r="G806" s="124" t="str">
        <f>IFERROR(INDEX(Vendors!$A$2:$B$500,MATCH(C806,Vendors!$A$2:$A$500,0),2),"")</f>
        <v/>
      </c>
      <c r="H806" s="74">
        <f>SUMIF('Cash Outflows'!E:E,'AP and Accrual Journal'!D816,'Cash Outflows'!F:F)</f>
        <v>0</v>
      </c>
      <c r="I806" s="73">
        <f t="shared" si="37"/>
        <v>0</v>
      </c>
      <c r="J806" s="13">
        <f t="shared" si="38"/>
        <v>0</v>
      </c>
      <c r="K806" t="b">
        <f ca="1">IF(TODAY()-E806&gt;'Data Inputs'!$B$47,TRUE,FALSE)</f>
        <v>1</v>
      </c>
    </row>
    <row r="807" spans="1:11" x14ac:dyDescent="0.25">
      <c r="A807" s="109">
        <f t="shared" si="36"/>
        <v>6</v>
      </c>
      <c r="B807" s="55"/>
      <c r="C807" s="129"/>
      <c r="D807" s="55"/>
      <c r="E807" s="56"/>
      <c r="F807" s="72"/>
      <c r="G807" s="124" t="str">
        <f>IFERROR(INDEX(Vendors!$A$2:$B$500,MATCH(C807,Vendors!$A$2:$A$500,0),2),"")</f>
        <v/>
      </c>
      <c r="H807" s="74">
        <f>SUMIF('Cash Outflows'!E:E,'AP and Accrual Journal'!D817,'Cash Outflows'!F:F)</f>
        <v>0</v>
      </c>
      <c r="I807" s="73">
        <f t="shared" si="37"/>
        <v>0</v>
      </c>
      <c r="J807" s="13">
        <f t="shared" si="38"/>
        <v>0</v>
      </c>
      <c r="K807" t="b">
        <f ca="1">IF(TODAY()-E807&gt;'Data Inputs'!$B$47,TRUE,FALSE)</f>
        <v>1</v>
      </c>
    </row>
    <row r="808" spans="1:11" x14ac:dyDescent="0.25">
      <c r="A808" s="109">
        <f t="shared" si="36"/>
        <v>6</v>
      </c>
      <c r="B808" s="55"/>
      <c r="C808" s="129"/>
      <c r="D808" s="55"/>
      <c r="E808" s="56"/>
      <c r="F808" s="72"/>
      <c r="G808" s="124" t="str">
        <f>IFERROR(INDEX(Vendors!$A$2:$B$500,MATCH(C808,Vendors!$A$2:$A$500,0),2),"")</f>
        <v/>
      </c>
      <c r="H808" s="74">
        <f>SUMIF('Cash Outflows'!E:E,'AP and Accrual Journal'!D818,'Cash Outflows'!F:F)</f>
        <v>0</v>
      </c>
      <c r="I808" s="73">
        <f t="shared" si="37"/>
        <v>0</v>
      </c>
      <c r="J808" s="13">
        <f t="shared" si="38"/>
        <v>0</v>
      </c>
      <c r="K808" t="b">
        <f ca="1">IF(TODAY()-E808&gt;'Data Inputs'!$B$47,TRUE,FALSE)</f>
        <v>1</v>
      </c>
    </row>
    <row r="809" spans="1:11" x14ac:dyDescent="0.25">
      <c r="A809" s="109">
        <f t="shared" si="36"/>
        <v>6</v>
      </c>
      <c r="B809" s="55"/>
      <c r="C809" s="129"/>
      <c r="D809" s="55"/>
      <c r="E809" s="56"/>
      <c r="F809" s="72"/>
      <c r="G809" s="124" t="str">
        <f>IFERROR(INDEX(Vendors!$A$2:$B$500,MATCH(C809,Vendors!$A$2:$A$500,0),2),"")</f>
        <v/>
      </c>
      <c r="H809" s="74">
        <f>SUMIF('Cash Outflows'!E:E,'AP and Accrual Journal'!D819,'Cash Outflows'!F:F)</f>
        <v>0</v>
      </c>
      <c r="I809" s="73">
        <f t="shared" si="37"/>
        <v>0</v>
      </c>
      <c r="J809" s="13">
        <f t="shared" si="38"/>
        <v>0</v>
      </c>
      <c r="K809" t="b">
        <f ca="1">IF(TODAY()-E809&gt;'Data Inputs'!$B$47,TRUE,FALSE)</f>
        <v>1</v>
      </c>
    </row>
    <row r="810" spans="1:11" x14ac:dyDescent="0.25">
      <c r="A810" s="109">
        <f t="shared" si="36"/>
        <v>6</v>
      </c>
      <c r="B810" s="55"/>
      <c r="C810" s="129"/>
      <c r="D810" s="55"/>
      <c r="E810" s="56"/>
      <c r="F810" s="72"/>
      <c r="G810" s="124" t="str">
        <f>IFERROR(INDEX(Vendors!$A$2:$B$500,MATCH(C810,Vendors!$A$2:$A$500,0),2),"")</f>
        <v/>
      </c>
      <c r="H810" s="74">
        <f>SUMIF('Cash Outflows'!E:E,'AP and Accrual Journal'!D820,'Cash Outflows'!F:F)</f>
        <v>0</v>
      </c>
      <c r="I810" s="73">
        <f t="shared" si="37"/>
        <v>0</v>
      </c>
      <c r="J810" s="13">
        <f t="shared" si="38"/>
        <v>0</v>
      </c>
      <c r="K810" t="b">
        <f ca="1">IF(TODAY()-E810&gt;'Data Inputs'!$B$47,TRUE,FALSE)</f>
        <v>1</v>
      </c>
    </row>
    <row r="811" spans="1:11" x14ac:dyDescent="0.25">
      <c r="A811" s="109">
        <f t="shared" si="36"/>
        <v>6</v>
      </c>
      <c r="B811" s="55"/>
      <c r="C811" s="129"/>
      <c r="D811" s="55"/>
      <c r="E811" s="56"/>
      <c r="F811" s="72"/>
      <c r="G811" s="124" t="str">
        <f>IFERROR(INDEX(Vendors!$A$2:$B$500,MATCH(C811,Vendors!$A$2:$A$500,0),2),"")</f>
        <v/>
      </c>
      <c r="H811" s="74">
        <f>SUMIF('Cash Outflows'!E:E,'AP and Accrual Journal'!D821,'Cash Outflows'!F:F)</f>
        <v>0</v>
      </c>
      <c r="I811" s="73">
        <f t="shared" si="37"/>
        <v>0</v>
      </c>
      <c r="J811" s="13">
        <f t="shared" si="38"/>
        <v>0</v>
      </c>
      <c r="K811" t="b">
        <f ca="1">IF(TODAY()-E811&gt;'Data Inputs'!$B$47,TRUE,FALSE)</f>
        <v>1</v>
      </c>
    </row>
    <row r="812" spans="1:11" x14ac:dyDescent="0.25">
      <c r="A812" s="109">
        <f t="shared" si="36"/>
        <v>6</v>
      </c>
      <c r="B812" s="55"/>
      <c r="C812" s="129"/>
      <c r="D812" s="55"/>
      <c r="E812" s="56"/>
      <c r="F812" s="72"/>
      <c r="G812" s="124" t="str">
        <f>IFERROR(INDEX(Vendors!$A$2:$B$500,MATCH(C812,Vendors!$A$2:$A$500,0),2),"")</f>
        <v/>
      </c>
      <c r="H812" s="74">
        <f>SUMIF('Cash Outflows'!E:E,'AP and Accrual Journal'!D822,'Cash Outflows'!F:F)</f>
        <v>0</v>
      </c>
      <c r="I812" s="73">
        <f t="shared" si="37"/>
        <v>0</v>
      </c>
      <c r="J812" s="13">
        <f t="shared" si="38"/>
        <v>0</v>
      </c>
      <c r="K812" t="b">
        <f ca="1">IF(TODAY()-E812&gt;'Data Inputs'!$B$47,TRUE,FALSE)</f>
        <v>1</v>
      </c>
    </row>
    <row r="813" spans="1:11" x14ac:dyDescent="0.25">
      <c r="A813" s="109">
        <f t="shared" si="36"/>
        <v>6</v>
      </c>
      <c r="B813" s="55"/>
      <c r="C813" s="129"/>
      <c r="D813" s="55"/>
      <c r="E813" s="56"/>
      <c r="F813" s="72"/>
      <c r="G813" s="124" t="str">
        <f>IFERROR(INDEX(Vendors!$A$2:$B$500,MATCH(C813,Vendors!$A$2:$A$500,0),2),"")</f>
        <v/>
      </c>
      <c r="H813" s="74">
        <f>SUMIF('Cash Outflows'!E:E,'AP and Accrual Journal'!D823,'Cash Outflows'!F:F)</f>
        <v>0</v>
      </c>
      <c r="I813" s="73">
        <f t="shared" si="37"/>
        <v>0</v>
      </c>
      <c r="J813" s="13">
        <f t="shared" si="38"/>
        <v>0</v>
      </c>
      <c r="K813" t="b">
        <f ca="1">IF(TODAY()-E813&gt;'Data Inputs'!$B$47,TRUE,FALSE)</f>
        <v>1</v>
      </c>
    </row>
    <row r="814" spans="1:11" x14ac:dyDescent="0.25">
      <c r="A814" s="109">
        <f t="shared" si="36"/>
        <v>6</v>
      </c>
      <c r="B814" s="55"/>
      <c r="C814" s="129"/>
      <c r="D814" s="55"/>
      <c r="E814" s="56"/>
      <c r="F814" s="72"/>
      <c r="G814" s="124" t="str">
        <f>IFERROR(INDEX(Vendors!$A$2:$B$500,MATCH(C814,Vendors!$A$2:$A$500,0),2),"")</f>
        <v/>
      </c>
      <c r="H814" s="74">
        <f>SUMIF('Cash Outflows'!E:E,'AP and Accrual Journal'!D824,'Cash Outflows'!F:F)</f>
        <v>0</v>
      </c>
      <c r="I814" s="73">
        <f t="shared" si="37"/>
        <v>0</v>
      </c>
      <c r="J814" s="13">
        <f t="shared" si="38"/>
        <v>0</v>
      </c>
      <c r="K814" t="b">
        <f ca="1">IF(TODAY()-E814&gt;'Data Inputs'!$B$47,TRUE,FALSE)</f>
        <v>1</v>
      </c>
    </row>
    <row r="815" spans="1:11" x14ac:dyDescent="0.25">
      <c r="A815" s="109">
        <f t="shared" si="36"/>
        <v>6</v>
      </c>
      <c r="B815" s="55"/>
      <c r="C815" s="129"/>
      <c r="D815" s="55"/>
      <c r="E815" s="56"/>
      <c r="F815" s="72"/>
      <c r="G815" s="124" t="str">
        <f>IFERROR(INDEX(Vendors!$A$2:$B$500,MATCH(C815,Vendors!$A$2:$A$500,0),2),"")</f>
        <v/>
      </c>
      <c r="H815" s="74">
        <f>SUMIF('Cash Outflows'!E:E,'AP and Accrual Journal'!D825,'Cash Outflows'!F:F)</f>
        <v>0</v>
      </c>
      <c r="I815" s="73">
        <f t="shared" si="37"/>
        <v>0</v>
      </c>
      <c r="J815" s="13">
        <f t="shared" si="38"/>
        <v>0</v>
      </c>
      <c r="K815" t="b">
        <f ca="1">IF(TODAY()-E815&gt;'Data Inputs'!$B$47,TRUE,FALSE)</f>
        <v>1</v>
      </c>
    </row>
    <row r="816" spans="1:11" x14ac:dyDescent="0.25">
      <c r="A816" s="109">
        <f t="shared" si="36"/>
        <v>6</v>
      </c>
      <c r="B816" s="55"/>
      <c r="C816" s="129"/>
      <c r="D816" s="55"/>
      <c r="E816" s="56"/>
      <c r="F816" s="72"/>
      <c r="G816" s="124" t="str">
        <f>IFERROR(INDEX(Vendors!$A$2:$B$500,MATCH(C816,Vendors!$A$2:$A$500,0),2),"")</f>
        <v/>
      </c>
      <c r="H816" s="74">
        <f>SUMIF('Cash Outflows'!E:E,'AP and Accrual Journal'!D826,'Cash Outflows'!F:F)</f>
        <v>0</v>
      </c>
      <c r="I816" s="73">
        <f t="shared" si="37"/>
        <v>0</v>
      </c>
      <c r="J816" s="13">
        <f t="shared" si="38"/>
        <v>0</v>
      </c>
      <c r="K816" t="b">
        <f ca="1">IF(TODAY()-E816&gt;'Data Inputs'!$B$47,TRUE,FALSE)</f>
        <v>1</v>
      </c>
    </row>
    <row r="817" spans="1:11" x14ac:dyDescent="0.25">
      <c r="A817" s="109">
        <f t="shared" si="36"/>
        <v>6</v>
      </c>
      <c r="B817" s="55"/>
      <c r="C817" s="129"/>
      <c r="D817" s="55"/>
      <c r="E817" s="56"/>
      <c r="F817" s="72"/>
      <c r="G817" s="124" t="str">
        <f>IFERROR(INDEX(Vendors!$A$2:$B$500,MATCH(C817,Vendors!$A$2:$A$500,0),2),"")</f>
        <v/>
      </c>
      <c r="H817" s="74">
        <f>SUMIF('Cash Outflows'!E:E,'AP and Accrual Journal'!D827,'Cash Outflows'!F:F)</f>
        <v>0</v>
      </c>
      <c r="I817" s="73">
        <f t="shared" si="37"/>
        <v>0</v>
      </c>
      <c r="J817" s="13">
        <f t="shared" si="38"/>
        <v>0</v>
      </c>
      <c r="K817" t="b">
        <f ca="1">IF(TODAY()-E817&gt;'Data Inputs'!$B$47,TRUE,FALSE)</f>
        <v>1</v>
      </c>
    </row>
    <row r="818" spans="1:11" x14ac:dyDescent="0.25">
      <c r="A818" s="109">
        <f t="shared" si="36"/>
        <v>6</v>
      </c>
      <c r="B818" s="55"/>
      <c r="C818" s="129"/>
      <c r="D818" s="55"/>
      <c r="E818" s="56"/>
      <c r="F818" s="72"/>
      <c r="G818" s="124" t="str">
        <f>IFERROR(INDEX(Vendors!$A$2:$B$500,MATCH(C818,Vendors!$A$2:$A$500,0),2),"")</f>
        <v/>
      </c>
      <c r="H818" s="74">
        <f>SUMIF('Cash Outflows'!E:E,'AP and Accrual Journal'!D828,'Cash Outflows'!F:F)</f>
        <v>0</v>
      </c>
      <c r="I818" s="73">
        <f t="shared" si="37"/>
        <v>0</v>
      </c>
      <c r="J818" s="13">
        <f t="shared" si="38"/>
        <v>0</v>
      </c>
      <c r="K818" t="b">
        <f ca="1">IF(TODAY()-E818&gt;'Data Inputs'!$B$47,TRUE,FALSE)</f>
        <v>1</v>
      </c>
    </row>
    <row r="819" spans="1:11" x14ac:dyDescent="0.25">
      <c r="A819" s="109">
        <f t="shared" si="36"/>
        <v>6</v>
      </c>
      <c r="B819" s="55"/>
      <c r="C819" s="129"/>
      <c r="D819" s="55"/>
      <c r="E819" s="56"/>
      <c r="F819" s="72"/>
      <c r="G819" s="124" t="str">
        <f>IFERROR(INDEX(Vendors!$A$2:$B$500,MATCH(C819,Vendors!$A$2:$A$500,0),2),"")</f>
        <v/>
      </c>
      <c r="H819" s="74">
        <f>SUMIF('Cash Outflows'!E:E,'AP and Accrual Journal'!D829,'Cash Outflows'!F:F)</f>
        <v>0</v>
      </c>
      <c r="I819" s="73">
        <f t="shared" si="37"/>
        <v>0</v>
      </c>
      <c r="J819" s="13">
        <f t="shared" si="38"/>
        <v>0</v>
      </c>
      <c r="K819" t="b">
        <f ca="1">IF(TODAY()-E819&gt;'Data Inputs'!$B$47,TRUE,FALSE)</f>
        <v>1</v>
      </c>
    </row>
    <row r="820" spans="1:11" x14ac:dyDescent="0.25">
      <c r="A820" s="109">
        <f t="shared" si="36"/>
        <v>6</v>
      </c>
      <c r="B820" s="55"/>
      <c r="C820" s="129"/>
      <c r="D820" s="55"/>
      <c r="E820" s="56"/>
      <c r="F820" s="72"/>
      <c r="G820" s="124" t="str">
        <f>IFERROR(INDEX(Vendors!$A$2:$B$500,MATCH(C820,Vendors!$A$2:$A$500,0),2),"")</f>
        <v/>
      </c>
      <c r="H820" s="74">
        <f>SUMIF('Cash Outflows'!E:E,'AP and Accrual Journal'!D830,'Cash Outflows'!F:F)</f>
        <v>0</v>
      </c>
      <c r="I820" s="73">
        <f t="shared" si="37"/>
        <v>0</v>
      </c>
      <c r="J820" s="13">
        <f t="shared" si="38"/>
        <v>0</v>
      </c>
      <c r="K820" t="b">
        <f ca="1">IF(TODAY()-E820&gt;'Data Inputs'!$B$47,TRUE,FALSE)</f>
        <v>1</v>
      </c>
    </row>
    <row r="821" spans="1:11" x14ac:dyDescent="0.25">
      <c r="A821" s="109">
        <f t="shared" si="36"/>
        <v>6</v>
      </c>
      <c r="B821" s="55"/>
      <c r="C821" s="129"/>
      <c r="D821" s="55"/>
      <c r="E821" s="56"/>
      <c r="F821" s="72"/>
      <c r="G821" s="124" t="str">
        <f>IFERROR(INDEX(Vendors!$A$2:$B$500,MATCH(C821,Vendors!$A$2:$A$500,0),2),"")</f>
        <v/>
      </c>
      <c r="H821" s="74">
        <f>SUMIF('Cash Outflows'!E:E,'AP and Accrual Journal'!D831,'Cash Outflows'!F:F)</f>
        <v>0</v>
      </c>
      <c r="I821" s="73">
        <f t="shared" si="37"/>
        <v>0</v>
      </c>
      <c r="J821" s="13">
        <f t="shared" si="38"/>
        <v>0</v>
      </c>
      <c r="K821" t="b">
        <f ca="1">IF(TODAY()-E821&gt;'Data Inputs'!$B$47,TRUE,FALSE)</f>
        <v>1</v>
      </c>
    </row>
    <row r="822" spans="1:11" x14ac:dyDescent="0.25">
      <c r="A822" s="109">
        <f t="shared" si="36"/>
        <v>6</v>
      </c>
      <c r="B822" s="55"/>
      <c r="C822" s="129"/>
      <c r="D822" s="55"/>
      <c r="E822" s="56"/>
      <c r="F822" s="72"/>
      <c r="G822" s="124" t="str">
        <f>IFERROR(INDEX(Vendors!$A$2:$B$500,MATCH(C822,Vendors!$A$2:$A$500,0),2),"")</f>
        <v/>
      </c>
      <c r="H822" s="74">
        <f>SUMIF('Cash Outflows'!E:E,'AP and Accrual Journal'!D832,'Cash Outflows'!F:F)</f>
        <v>0</v>
      </c>
      <c r="I822" s="73">
        <f t="shared" si="37"/>
        <v>0</v>
      </c>
      <c r="J822" s="13">
        <f t="shared" si="38"/>
        <v>0</v>
      </c>
      <c r="K822" t="b">
        <f ca="1">IF(TODAY()-E822&gt;'Data Inputs'!$B$47,TRUE,FALSE)</f>
        <v>1</v>
      </c>
    </row>
    <row r="823" spans="1:11" x14ac:dyDescent="0.25">
      <c r="A823" s="109">
        <f t="shared" si="36"/>
        <v>6</v>
      </c>
      <c r="B823" s="55"/>
      <c r="C823" s="129"/>
      <c r="D823" s="55"/>
      <c r="E823" s="56"/>
      <c r="F823" s="72"/>
      <c r="G823" s="124" t="str">
        <f>IFERROR(INDEX(Vendors!$A$2:$B$500,MATCH(C823,Vendors!$A$2:$A$500,0),2),"")</f>
        <v/>
      </c>
      <c r="H823" s="74">
        <f>SUMIF('Cash Outflows'!E:E,'AP and Accrual Journal'!D833,'Cash Outflows'!F:F)</f>
        <v>0</v>
      </c>
      <c r="I823" s="73">
        <f t="shared" si="37"/>
        <v>0</v>
      </c>
      <c r="J823" s="13">
        <f t="shared" si="38"/>
        <v>0</v>
      </c>
      <c r="K823" t="b">
        <f ca="1">IF(TODAY()-E823&gt;'Data Inputs'!$B$47,TRUE,FALSE)</f>
        <v>1</v>
      </c>
    </row>
    <row r="824" spans="1:11" x14ac:dyDescent="0.25">
      <c r="A824" s="109">
        <f t="shared" si="36"/>
        <v>6</v>
      </c>
      <c r="B824" s="55"/>
      <c r="C824" s="129"/>
      <c r="D824" s="55"/>
      <c r="E824" s="56"/>
      <c r="F824" s="72"/>
      <c r="G824" s="124" t="str">
        <f>IFERROR(INDEX(Vendors!$A$2:$B$500,MATCH(C824,Vendors!$A$2:$A$500,0),2),"")</f>
        <v/>
      </c>
      <c r="H824" s="74">
        <f>SUMIF('Cash Outflows'!E:E,'AP and Accrual Journal'!D834,'Cash Outflows'!F:F)</f>
        <v>0</v>
      </c>
      <c r="I824" s="73">
        <f t="shared" si="37"/>
        <v>0</v>
      </c>
      <c r="J824" s="13">
        <f t="shared" si="38"/>
        <v>0</v>
      </c>
      <c r="K824" t="b">
        <f ca="1">IF(TODAY()-E824&gt;'Data Inputs'!$B$47,TRUE,FALSE)</f>
        <v>1</v>
      </c>
    </row>
    <row r="825" spans="1:11" x14ac:dyDescent="0.25">
      <c r="A825" s="109">
        <f t="shared" si="36"/>
        <v>6</v>
      </c>
      <c r="B825" s="55"/>
      <c r="C825" s="129"/>
      <c r="D825" s="55"/>
      <c r="E825" s="56"/>
      <c r="F825" s="72"/>
      <c r="G825" s="124" t="str">
        <f>IFERROR(INDEX(Vendors!$A$2:$B$500,MATCH(C825,Vendors!$A$2:$A$500,0),2),"")</f>
        <v/>
      </c>
      <c r="H825" s="74">
        <f>SUMIF('Cash Outflows'!E:E,'AP and Accrual Journal'!D835,'Cash Outflows'!F:F)</f>
        <v>0</v>
      </c>
      <c r="I825" s="73">
        <f t="shared" si="37"/>
        <v>0</v>
      </c>
      <c r="J825" s="13">
        <f t="shared" si="38"/>
        <v>0</v>
      </c>
      <c r="K825" t="b">
        <f ca="1">IF(TODAY()-E825&gt;'Data Inputs'!$B$47,TRUE,FALSE)</f>
        <v>1</v>
      </c>
    </row>
    <row r="826" spans="1:11" x14ac:dyDescent="0.25">
      <c r="A826" s="109">
        <f t="shared" si="36"/>
        <v>6</v>
      </c>
      <c r="B826" s="55"/>
      <c r="C826" s="129"/>
      <c r="D826" s="55"/>
      <c r="E826" s="56"/>
      <c r="F826" s="72"/>
      <c r="G826" s="124" t="str">
        <f>IFERROR(INDEX(Vendors!$A$2:$B$500,MATCH(C826,Vendors!$A$2:$A$500,0),2),"")</f>
        <v/>
      </c>
      <c r="H826" s="74">
        <f>SUMIF('Cash Outflows'!E:E,'AP and Accrual Journal'!D836,'Cash Outflows'!F:F)</f>
        <v>0</v>
      </c>
      <c r="I826" s="73">
        <f t="shared" si="37"/>
        <v>0</v>
      </c>
      <c r="J826" s="13">
        <f t="shared" si="38"/>
        <v>0</v>
      </c>
      <c r="K826" t="b">
        <f ca="1">IF(TODAY()-E826&gt;'Data Inputs'!$B$47,TRUE,FALSE)</f>
        <v>1</v>
      </c>
    </row>
    <row r="827" spans="1:11" x14ac:dyDescent="0.25">
      <c r="A827" s="109">
        <f t="shared" si="36"/>
        <v>6</v>
      </c>
      <c r="B827" s="55"/>
      <c r="C827" s="129"/>
      <c r="D827" s="55"/>
      <c r="E827" s="56"/>
      <c r="F827" s="72"/>
      <c r="G827" s="124" t="str">
        <f>IFERROR(INDEX(Vendors!$A$2:$B$500,MATCH(C827,Vendors!$A$2:$A$500,0),2),"")</f>
        <v/>
      </c>
      <c r="H827" s="74">
        <f>SUMIF('Cash Outflows'!E:E,'AP and Accrual Journal'!D837,'Cash Outflows'!F:F)</f>
        <v>0</v>
      </c>
      <c r="I827" s="73">
        <f t="shared" si="37"/>
        <v>0</v>
      </c>
      <c r="J827" s="13">
        <f t="shared" si="38"/>
        <v>0</v>
      </c>
      <c r="K827" t="b">
        <f ca="1">IF(TODAY()-E827&gt;'Data Inputs'!$B$47,TRUE,FALSE)</f>
        <v>1</v>
      </c>
    </row>
    <row r="828" spans="1:11" x14ac:dyDescent="0.25">
      <c r="A828" s="109">
        <f t="shared" si="36"/>
        <v>6</v>
      </c>
      <c r="B828" s="55"/>
      <c r="C828" s="129"/>
      <c r="D828" s="55"/>
      <c r="E828" s="56"/>
      <c r="F828" s="72"/>
      <c r="G828" s="124" t="str">
        <f>IFERROR(INDEX(Vendors!$A$2:$B$500,MATCH(C828,Vendors!$A$2:$A$500,0),2),"")</f>
        <v/>
      </c>
      <c r="H828" s="74">
        <f>SUMIF('Cash Outflows'!E:E,'AP and Accrual Journal'!D838,'Cash Outflows'!F:F)</f>
        <v>0</v>
      </c>
      <c r="I828" s="73">
        <f t="shared" si="37"/>
        <v>0</v>
      </c>
      <c r="J828" s="13">
        <f t="shared" si="38"/>
        <v>0</v>
      </c>
      <c r="K828" t="b">
        <f ca="1">IF(TODAY()-E828&gt;'Data Inputs'!$B$47,TRUE,FALSE)</f>
        <v>1</v>
      </c>
    </row>
    <row r="829" spans="1:11" x14ac:dyDescent="0.25">
      <c r="A829" s="109">
        <f t="shared" si="36"/>
        <v>6</v>
      </c>
      <c r="B829" s="55"/>
      <c r="C829" s="129"/>
      <c r="D829" s="55"/>
      <c r="E829" s="56"/>
      <c r="F829" s="72"/>
      <c r="G829" s="124" t="str">
        <f>IFERROR(INDEX(Vendors!$A$2:$B$500,MATCH(C829,Vendors!$A$2:$A$500,0),2),"")</f>
        <v/>
      </c>
      <c r="H829" s="74">
        <f>SUMIF('Cash Outflows'!E:E,'AP and Accrual Journal'!D839,'Cash Outflows'!F:F)</f>
        <v>0</v>
      </c>
      <c r="I829" s="73">
        <f t="shared" si="37"/>
        <v>0</v>
      </c>
      <c r="J829" s="13">
        <f t="shared" si="38"/>
        <v>0</v>
      </c>
      <c r="K829" t="b">
        <f ca="1">IF(TODAY()-E829&gt;'Data Inputs'!$B$47,TRUE,FALSE)</f>
        <v>1</v>
      </c>
    </row>
    <row r="830" spans="1:11" x14ac:dyDescent="0.25">
      <c r="A830" s="109">
        <f t="shared" si="36"/>
        <v>6</v>
      </c>
      <c r="B830" s="55"/>
      <c r="C830" s="129"/>
      <c r="D830" s="55"/>
      <c r="E830" s="56"/>
      <c r="F830" s="72"/>
      <c r="G830" s="124" t="str">
        <f>IFERROR(INDEX(Vendors!$A$2:$B$500,MATCH(C830,Vendors!$A$2:$A$500,0),2),"")</f>
        <v/>
      </c>
      <c r="H830" s="74">
        <f>SUMIF('Cash Outflows'!E:E,'AP and Accrual Journal'!D840,'Cash Outflows'!F:F)</f>
        <v>0</v>
      </c>
      <c r="I830" s="73">
        <f t="shared" si="37"/>
        <v>0</v>
      </c>
      <c r="J830" s="13">
        <f t="shared" si="38"/>
        <v>0</v>
      </c>
      <c r="K830" t="b">
        <f ca="1">IF(TODAY()-E830&gt;'Data Inputs'!$B$47,TRUE,FALSE)</f>
        <v>1</v>
      </c>
    </row>
    <row r="831" spans="1:11" x14ac:dyDescent="0.25">
      <c r="A831" s="109">
        <f t="shared" si="36"/>
        <v>6</v>
      </c>
      <c r="B831" s="55"/>
      <c r="C831" s="129"/>
      <c r="D831" s="55"/>
      <c r="E831" s="56"/>
      <c r="F831" s="72"/>
      <c r="G831" s="124" t="str">
        <f>IFERROR(INDEX(Vendors!$A$2:$B$500,MATCH(C831,Vendors!$A$2:$A$500,0),2),"")</f>
        <v/>
      </c>
      <c r="H831" s="74">
        <f>SUMIF('Cash Outflows'!E:E,'AP and Accrual Journal'!D841,'Cash Outflows'!F:F)</f>
        <v>0</v>
      </c>
      <c r="I831" s="73">
        <f t="shared" si="37"/>
        <v>0</v>
      </c>
      <c r="J831" s="13">
        <f t="shared" si="38"/>
        <v>0</v>
      </c>
      <c r="K831" t="b">
        <f ca="1">IF(TODAY()-E831&gt;'Data Inputs'!$B$47,TRUE,FALSE)</f>
        <v>1</v>
      </c>
    </row>
    <row r="832" spans="1:11" x14ac:dyDescent="0.25">
      <c r="A832" s="109">
        <f t="shared" si="36"/>
        <v>6</v>
      </c>
      <c r="B832" s="55"/>
      <c r="C832" s="129"/>
      <c r="D832" s="55"/>
      <c r="E832" s="56"/>
      <c r="F832" s="72"/>
      <c r="G832" s="124" t="str">
        <f>IFERROR(INDEX(Vendors!$A$2:$B$500,MATCH(C832,Vendors!$A$2:$A$500,0),2),"")</f>
        <v/>
      </c>
      <c r="H832" s="74">
        <f>SUMIF('Cash Outflows'!E:E,'AP and Accrual Journal'!D842,'Cash Outflows'!F:F)</f>
        <v>0</v>
      </c>
      <c r="I832" s="73">
        <f t="shared" si="37"/>
        <v>0</v>
      </c>
      <c r="J832" s="13">
        <f t="shared" si="38"/>
        <v>0</v>
      </c>
      <c r="K832" t="b">
        <f ca="1">IF(TODAY()-E832&gt;'Data Inputs'!$B$47,TRUE,FALSE)</f>
        <v>1</v>
      </c>
    </row>
    <row r="833" spans="1:11" x14ac:dyDescent="0.25">
      <c r="A833" s="109">
        <f t="shared" si="36"/>
        <v>6</v>
      </c>
      <c r="B833" s="55"/>
      <c r="C833" s="129"/>
      <c r="D833" s="55"/>
      <c r="E833" s="56"/>
      <c r="F833" s="72"/>
      <c r="G833" s="124" t="str">
        <f>IFERROR(INDEX(Vendors!$A$2:$B$500,MATCH(C833,Vendors!$A$2:$A$500,0),2),"")</f>
        <v/>
      </c>
      <c r="H833" s="74">
        <f>SUMIF('Cash Outflows'!E:E,'AP and Accrual Journal'!D843,'Cash Outflows'!F:F)</f>
        <v>0</v>
      </c>
      <c r="I833" s="73">
        <f t="shared" si="37"/>
        <v>0</v>
      </c>
      <c r="J833" s="13">
        <f t="shared" si="38"/>
        <v>0</v>
      </c>
      <c r="K833" t="b">
        <f ca="1">IF(TODAY()-E833&gt;'Data Inputs'!$B$47,TRUE,FALSE)</f>
        <v>1</v>
      </c>
    </row>
    <row r="834" spans="1:11" x14ac:dyDescent="0.25">
      <c r="A834" s="109">
        <f t="shared" si="36"/>
        <v>6</v>
      </c>
      <c r="B834" s="55"/>
      <c r="C834" s="129"/>
      <c r="D834" s="55"/>
      <c r="E834" s="56"/>
      <c r="F834" s="72"/>
      <c r="G834" s="124" t="str">
        <f>IFERROR(INDEX(Vendors!$A$2:$B$500,MATCH(C834,Vendors!$A$2:$A$500,0),2),"")</f>
        <v/>
      </c>
      <c r="H834" s="74">
        <f>SUMIF('Cash Outflows'!E:E,'AP and Accrual Journal'!D844,'Cash Outflows'!F:F)</f>
        <v>0</v>
      </c>
      <c r="I834" s="73">
        <f t="shared" si="37"/>
        <v>0</v>
      </c>
      <c r="J834" s="13">
        <f t="shared" si="38"/>
        <v>0</v>
      </c>
      <c r="K834" t="b">
        <f ca="1">IF(TODAY()-E834&gt;'Data Inputs'!$B$47,TRUE,FALSE)</f>
        <v>1</v>
      </c>
    </row>
    <row r="835" spans="1:11" x14ac:dyDescent="0.25">
      <c r="A835" s="109">
        <f t="shared" ref="A835:A898" si="39">E835+(6-J835)</f>
        <v>6</v>
      </c>
      <c r="B835" s="55"/>
      <c r="C835" s="129"/>
      <c r="D835" s="55"/>
      <c r="E835" s="56"/>
      <c r="F835" s="72"/>
      <c r="G835" s="124" t="str">
        <f>IFERROR(INDEX(Vendors!$A$2:$B$500,MATCH(C835,Vendors!$A$2:$A$500,0),2),"")</f>
        <v/>
      </c>
      <c r="H835" s="74">
        <f>SUMIF('Cash Outflows'!E:E,'AP and Accrual Journal'!D845,'Cash Outflows'!F:F)</f>
        <v>0</v>
      </c>
      <c r="I835" s="73">
        <f t="shared" ref="I835:I898" si="40">F835-H835</f>
        <v>0</v>
      </c>
      <c r="J835" s="13">
        <f t="shared" ref="J835:J898" si="41">IF(WEEKDAY(E835)=7,0,WEEKDAY(E835))</f>
        <v>0</v>
      </c>
      <c r="K835" t="b">
        <f ca="1">IF(TODAY()-E835&gt;'Data Inputs'!$B$47,TRUE,FALSE)</f>
        <v>1</v>
      </c>
    </row>
    <row r="836" spans="1:11" x14ac:dyDescent="0.25">
      <c r="A836" s="109">
        <f t="shared" si="39"/>
        <v>6</v>
      </c>
      <c r="B836" s="55"/>
      <c r="C836" s="129"/>
      <c r="D836" s="55"/>
      <c r="E836" s="56"/>
      <c r="F836" s="72"/>
      <c r="G836" s="124" t="str">
        <f>IFERROR(INDEX(Vendors!$A$2:$B$500,MATCH(C836,Vendors!$A$2:$A$500,0),2),"")</f>
        <v/>
      </c>
      <c r="H836" s="74">
        <f>SUMIF('Cash Outflows'!E:E,'AP and Accrual Journal'!D846,'Cash Outflows'!F:F)</f>
        <v>0</v>
      </c>
      <c r="I836" s="73">
        <f t="shared" si="40"/>
        <v>0</v>
      </c>
      <c r="J836" s="13">
        <f t="shared" si="41"/>
        <v>0</v>
      </c>
      <c r="K836" t="b">
        <f ca="1">IF(TODAY()-E836&gt;'Data Inputs'!$B$47,TRUE,FALSE)</f>
        <v>1</v>
      </c>
    </row>
    <row r="837" spans="1:11" x14ac:dyDescent="0.25">
      <c r="A837" s="109">
        <f t="shared" si="39"/>
        <v>6</v>
      </c>
      <c r="B837" s="55"/>
      <c r="C837" s="129"/>
      <c r="D837" s="55"/>
      <c r="E837" s="56"/>
      <c r="F837" s="72"/>
      <c r="G837" s="124" t="str">
        <f>IFERROR(INDEX(Vendors!$A$2:$B$500,MATCH(C837,Vendors!$A$2:$A$500,0),2),"")</f>
        <v/>
      </c>
      <c r="H837" s="74">
        <f>SUMIF('Cash Outflows'!E:E,'AP and Accrual Journal'!D847,'Cash Outflows'!F:F)</f>
        <v>0</v>
      </c>
      <c r="I837" s="73">
        <f t="shared" si="40"/>
        <v>0</v>
      </c>
      <c r="J837" s="13">
        <f t="shared" si="41"/>
        <v>0</v>
      </c>
      <c r="K837" t="b">
        <f ca="1">IF(TODAY()-E837&gt;'Data Inputs'!$B$47,TRUE,FALSE)</f>
        <v>1</v>
      </c>
    </row>
    <row r="838" spans="1:11" x14ac:dyDescent="0.25">
      <c r="A838" s="109">
        <f t="shared" si="39"/>
        <v>6</v>
      </c>
      <c r="B838" s="55"/>
      <c r="C838" s="129"/>
      <c r="D838" s="55"/>
      <c r="E838" s="56"/>
      <c r="F838" s="72"/>
      <c r="G838" s="124" t="str">
        <f>IFERROR(INDEX(Vendors!$A$2:$B$500,MATCH(C838,Vendors!$A$2:$A$500,0),2),"")</f>
        <v/>
      </c>
      <c r="H838" s="74">
        <f>SUMIF('Cash Outflows'!E:E,'AP and Accrual Journal'!D848,'Cash Outflows'!F:F)</f>
        <v>0</v>
      </c>
      <c r="I838" s="73">
        <f t="shared" si="40"/>
        <v>0</v>
      </c>
      <c r="J838" s="13">
        <f t="shared" si="41"/>
        <v>0</v>
      </c>
      <c r="K838" t="b">
        <f ca="1">IF(TODAY()-E838&gt;'Data Inputs'!$B$47,TRUE,FALSE)</f>
        <v>1</v>
      </c>
    </row>
    <row r="839" spans="1:11" x14ac:dyDescent="0.25">
      <c r="A839" s="109">
        <f t="shared" si="39"/>
        <v>6</v>
      </c>
      <c r="B839" s="55"/>
      <c r="C839" s="129"/>
      <c r="D839" s="55"/>
      <c r="E839" s="56"/>
      <c r="F839" s="72"/>
      <c r="G839" s="124" t="str">
        <f>IFERROR(INDEX(Vendors!$A$2:$B$500,MATCH(C839,Vendors!$A$2:$A$500,0),2),"")</f>
        <v/>
      </c>
      <c r="H839" s="74">
        <f>SUMIF('Cash Outflows'!E:E,'AP and Accrual Journal'!D849,'Cash Outflows'!F:F)</f>
        <v>0</v>
      </c>
      <c r="I839" s="73">
        <f t="shared" si="40"/>
        <v>0</v>
      </c>
      <c r="J839" s="13">
        <f t="shared" si="41"/>
        <v>0</v>
      </c>
      <c r="K839" t="b">
        <f ca="1">IF(TODAY()-E839&gt;'Data Inputs'!$B$47,TRUE,FALSE)</f>
        <v>1</v>
      </c>
    </row>
    <row r="840" spans="1:11" x14ac:dyDescent="0.25">
      <c r="A840" s="109">
        <f t="shared" si="39"/>
        <v>6</v>
      </c>
      <c r="B840" s="55"/>
      <c r="C840" s="129"/>
      <c r="D840" s="55"/>
      <c r="E840" s="56"/>
      <c r="F840" s="72"/>
      <c r="G840" s="124" t="str">
        <f>IFERROR(INDEX(Vendors!$A$2:$B$500,MATCH(C840,Vendors!$A$2:$A$500,0),2),"")</f>
        <v/>
      </c>
      <c r="H840" s="74">
        <f>SUMIF('Cash Outflows'!E:E,'AP and Accrual Journal'!D850,'Cash Outflows'!F:F)</f>
        <v>0</v>
      </c>
      <c r="I840" s="73">
        <f t="shared" si="40"/>
        <v>0</v>
      </c>
      <c r="J840" s="13">
        <f t="shared" si="41"/>
        <v>0</v>
      </c>
      <c r="K840" t="b">
        <f ca="1">IF(TODAY()-E840&gt;'Data Inputs'!$B$47,TRUE,FALSE)</f>
        <v>1</v>
      </c>
    </row>
    <row r="841" spans="1:11" x14ac:dyDescent="0.25">
      <c r="A841" s="109">
        <f t="shared" si="39"/>
        <v>6</v>
      </c>
      <c r="B841" s="55"/>
      <c r="C841" s="129"/>
      <c r="D841" s="55"/>
      <c r="E841" s="56"/>
      <c r="F841" s="72"/>
      <c r="G841" s="124" t="str">
        <f>IFERROR(INDEX(Vendors!$A$2:$B$500,MATCH(C841,Vendors!$A$2:$A$500,0),2),"")</f>
        <v/>
      </c>
      <c r="H841" s="74">
        <f>SUMIF('Cash Outflows'!E:E,'AP and Accrual Journal'!D851,'Cash Outflows'!F:F)</f>
        <v>0</v>
      </c>
      <c r="I841" s="73">
        <f t="shared" si="40"/>
        <v>0</v>
      </c>
      <c r="J841" s="13">
        <f t="shared" si="41"/>
        <v>0</v>
      </c>
      <c r="K841" t="b">
        <f ca="1">IF(TODAY()-E841&gt;'Data Inputs'!$B$47,TRUE,FALSE)</f>
        <v>1</v>
      </c>
    </row>
    <row r="842" spans="1:11" x14ac:dyDescent="0.25">
      <c r="A842" s="109">
        <f t="shared" si="39"/>
        <v>6</v>
      </c>
      <c r="B842" s="55"/>
      <c r="C842" s="129"/>
      <c r="D842" s="55"/>
      <c r="E842" s="56"/>
      <c r="F842" s="72"/>
      <c r="G842" s="124" t="str">
        <f>IFERROR(INDEX(Vendors!$A$2:$B$500,MATCH(C842,Vendors!$A$2:$A$500,0),2),"")</f>
        <v/>
      </c>
      <c r="H842" s="74">
        <f>SUMIF('Cash Outflows'!E:E,'AP and Accrual Journal'!D852,'Cash Outflows'!F:F)</f>
        <v>0</v>
      </c>
      <c r="I842" s="73">
        <f t="shared" si="40"/>
        <v>0</v>
      </c>
      <c r="J842" s="13">
        <f t="shared" si="41"/>
        <v>0</v>
      </c>
      <c r="K842" t="b">
        <f ca="1">IF(TODAY()-E842&gt;'Data Inputs'!$B$47,TRUE,FALSE)</f>
        <v>1</v>
      </c>
    </row>
    <row r="843" spans="1:11" x14ac:dyDescent="0.25">
      <c r="A843" s="109">
        <f t="shared" si="39"/>
        <v>6</v>
      </c>
      <c r="B843" s="55"/>
      <c r="C843" s="129"/>
      <c r="D843" s="55"/>
      <c r="E843" s="56"/>
      <c r="F843" s="72"/>
      <c r="G843" s="124" t="str">
        <f>IFERROR(INDEX(Vendors!$A$2:$B$500,MATCH(C843,Vendors!$A$2:$A$500,0),2),"")</f>
        <v/>
      </c>
      <c r="H843" s="74">
        <f>SUMIF('Cash Outflows'!E:E,'AP and Accrual Journal'!D853,'Cash Outflows'!F:F)</f>
        <v>0</v>
      </c>
      <c r="I843" s="73">
        <f t="shared" si="40"/>
        <v>0</v>
      </c>
      <c r="J843" s="13">
        <f t="shared" si="41"/>
        <v>0</v>
      </c>
      <c r="K843" t="b">
        <f ca="1">IF(TODAY()-E843&gt;'Data Inputs'!$B$47,TRUE,FALSE)</f>
        <v>1</v>
      </c>
    </row>
    <row r="844" spans="1:11" x14ac:dyDescent="0.25">
      <c r="A844" s="109">
        <f t="shared" si="39"/>
        <v>6</v>
      </c>
      <c r="B844" s="55"/>
      <c r="C844" s="129"/>
      <c r="D844" s="55"/>
      <c r="E844" s="56"/>
      <c r="F844" s="72"/>
      <c r="G844" s="124" t="str">
        <f>IFERROR(INDEX(Vendors!$A$2:$B$500,MATCH(C844,Vendors!$A$2:$A$500,0),2),"")</f>
        <v/>
      </c>
      <c r="H844" s="74">
        <f>SUMIF('Cash Outflows'!E:E,'AP and Accrual Journal'!D854,'Cash Outflows'!F:F)</f>
        <v>0</v>
      </c>
      <c r="I844" s="73">
        <f t="shared" si="40"/>
        <v>0</v>
      </c>
      <c r="J844" s="13">
        <f t="shared" si="41"/>
        <v>0</v>
      </c>
      <c r="K844" t="b">
        <f ca="1">IF(TODAY()-E844&gt;'Data Inputs'!$B$47,TRUE,FALSE)</f>
        <v>1</v>
      </c>
    </row>
    <row r="845" spans="1:11" x14ac:dyDescent="0.25">
      <c r="A845" s="109">
        <f t="shared" si="39"/>
        <v>6</v>
      </c>
      <c r="B845" s="55"/>
      <c r="C845" s="129"/>
      <c r="D845" s="55"/>
      <c r="E845" s="56"/>
      <c r="F845" s="72"/>
      <c r="G845" s="124" t="str">
        <f>IFERROR(INDEX(Vendors!$A$2:$B$500,MATCH(C845,Vendors!$A$2:$A$500,0),2),"")</f>
        <v/>
      </c>
      <c r="H845" s="74">
        <f>SUMIF('Cash Outflows'!E:E,'AP and Accrual Journal'!D855,'Cash Outflows'!F:F)</f>
        <v>0</v>
      </c>
      <c r="I845" s="73">
        <f t="shared" si="40"/>
        <v>0</v>
      </c>
      <c r="J845" s="13">
        <f t="shared" si="41"/>
        <v>0</v>
      </c>
      <c r="K845" t="b">
        <f ca="1">IF(TODAY()-E845&gt;'Data Inputs'!$B$47,TRUE,FALSE)</f>
        <v>1</v>
      </c>
    </row>
    <row r="846" spans="1:11" x14ac:dyDescent="0.25">
      <c r="A846" s="109">
        <f t="shared" si="39"/>
        <v>6</v>
      </c>
      <c r="B846" s="55"/>
      <c r="C846" s="129"/>
      <c r="D846" s="55"/>
      <c r="E846" s="56"/>
      <c r="F846" s="72"/>
      <c r="G846" s="124" t="str">
        <f>IFERROR(INDEX(Vendors!$A$2:$B$500,MATCH(C846,Vendors!$A$2:$A$500,0),2),"")</f>
        <v/>
      </c>
      <c r="H846" s="74">
        <f>SUMIF('Cash Outflows'!E:E,'AP and Accrual Journal'!D856,'Cash Outflows'!F:F)</f>
        <v>0</v>
      </c>
      <c r="I846" s="73">
        <f t="shared" si="40"/>
        <v>0</v>
      </c>
      <c r="J846" s="13">
        <f t="shared" si="41"/>
        <v>0</v>
      </c>
      <c r="K846" t="b">
        <f ca="1">IF(TODAY()-E846&gt;'Data Inputs'!$B$47,TRUE,FALSE)</f>
        <v>1</v>
      </c>
    </row>
    <row r="847" spans="1:11" x14ac:dyDescent="0.25">
      <c r="A847" s="109">
        <f t="shared" si="39"/>
        <v>6</v>
      </c>
      <c r="B847" s="55"/>
      <c r="C847" s="129"/>
      <c r="D847" s="55"/>
      <c r="E847" s="56"/>
      <c r="F847" s="72"/>
      <c r="G847" s="124" t="str">
        <f>IFERROR(INDEX(Vendors!$A$2:$B$500,MATCH(C847,Vendors!$A$2:$A$500,0),2),"")</f>
        <v/>
      </c>
      <c r="H847" s="74">
        <f>SUMIF('Cash Outflows'!E:E,'AP and Accrual Journal'!D857,'Cash Outflows'!F:F)</f>
        <v>0</v>
      </c>
      <c r="I847" s="73">
        <f t="shared" si="40"/>
        <v>0</v>
      </c>
      <c r="J847" s="13">
        <f t="shared" si="41"/>
        <v>0</v>
      </c>
      <c r="K847" t="b">
        <f ca="1">IF(TODAY()-E847&gt;'Data Inputs'!$B$47,TRUE,FALSE)</f>
        <v>1</v>
      </c>
    </row>
    <row r="848" spans="1:11" x14ac:dyDescent="0.25">
      <c r="A848" s="109">
        <f t="shared" si="39"/>
        <v>6</v>
      </c>
      <c r="B848" s="55"/>
      <c r="C848" s="129"/>
      <c r="D848" s="55"/>
      <c r="E848" s="56"/>
      <c r="F848" s="72"/>
      <c r="G848" s="124" t="str">
        <f>IFERROR(INDEX(Vendors!$A$2:$B$500,MATCH(C848,Vendors!$A$2:$A$500,0),2),"")</f>
        <v/>
      </c>
      <c r="H848" s="74">
        <f>SUMIF('Cash Outflows'!E:E,'AP and Accrual Journal'!D858,'Cash Outflows'!F:F)</f>
        <v>0</v>
      </c>
      <c r="I848" s="73">
        <f t="shared" si="40"/>
        <v>0</v>
      </c>
      <c r="J848" s="13">
        <f t="shared" si="41"/>
        <v>0</v>
      </c>
      <c r="K848" t="b">
        <f ca="1">IF(TODAY()-E848&gt;'Data Inputs'!$B$47,TRUE,FALSE)</f>
        <v>1</v>
      </c>
    </row>
    <row r="849" spans="1:11" x14ac:dyDescent="0.25">
      <c r="A849" s="109">
        <f t="shared" si="39"/>
        <v>6</v>
      </c>
      <c r="B849" s="55"/>
      <c r="C849" s="129"/>
      <c r="D849" s="55"/>
      <c r="E849" s="56"/>
      <c r="F849" s="72"/>
      <c r="G849" s="124" t="str">
        <f>IFERROR(INDEX(Vendors!$A$2:$B$500,MATCH(C849,Vendors!$A$2:$A$500,0),2),"")</f>
        <v/>
      </c>
      <c r="H849" s="74">
        <f>SUMIF('Cash Outflows'!E:E,'AP and Accrual Journal'!D859,'Cash Outflows'!F:F)</f>
        <v>0</v>
      </c>
      <c r="I849" s="73">
        <f t="shared" si="40"/>
        <v>0</v>
      </c>
      <c r="J849" s="13">
        <f t="shared" si="41"/>
        <v>0</v>
      </c>
      <c r="K849" t="b">
        <f ca="1">IF(TODAY()-E849&gt;'Data Inputs'!$B$47,TRUE,FALSE)</f>
        <v>1</v>
      </c>
    </row>
    <row r="850" spans="1:11" x14ac:dyDescent="0.25">
      <c r="A850" s="109">
        <f t="shared" si="39"/>
        <v>6</v>
      </c>
      <c r="B850" s="55"/>
      <c r="C850" s="129"/>
      <c r="D850" s="55"/>
      <c r="E850" s="56"/>
      <c r="F850" s="72"/>
      <c r="G850" s="124" t="str">
        <f>IFERROR(INDEX(Vendors!$A$2:$B$500,MATCH(C850,Vendors!$A$2:$A$500,0),2),"")</f>
        <v/>
      </c>
      <c r="H850" s="74">
        <f>SUMIF('Cash Outflows'!E:E,'AP and Accrual Journal'!D860,'Cash Outflows'!F:F)</f>
        <v>0</v>
      </c>
      <c r="I850" s="73">
        <f t="shared" si="40"/>
        <v>0</v>
      </c>
      <c r="J850" s="13">
        <f t="shared" si="41"/>
        <v>0</v>
      </c>
      <c r="K850" t="b">
        <f ca="1">IF(TODAY()-E850&gt;'Data Inputs'!$B$47,TRUE,FALSE)</f>
        <v>1</v>
      </c>
    </row>
    <row r="851" spans="1:11" x14ac:dyDescent="0.25">
      <c r="A851" s="109">
        <f t="shared" si="39"/>
        <v>6</v>
      </c>
      <c r="B851" s="55"/>
      <c r="C851" s="129"/>
      <c r="D851" s="55"/>
      <c r="E851" s="56"/>
      <c r="F851" s="72"/>
      <c r="G851" s="124" t="str">
        <f>IFERROR(INDEX(Vendors!$A$2:$B$500,MATCH(C851,Vendors!$A$2:$A$500,0),2),"")</f>
        <v/>
      </c>
      <c r="H851" s="74">
        <f>SUMIF('Cash Outflows'!E:E,'AP and Accrual Journal'!D861,'Cash Outflows'!F:F)</f>
        <v>0</v>
      </c>
      <c r="I851" s="73">
        <f t="shared" si="40"/>
        <v>0</v>
      </c>
      <c r="J851" s="13">
        <f t="shared" si="41"/>
        <v>0</v>
      </c>
      <c r="K851" t="b">
        <f ca="1">IF(TODAY()-E851&gt;'Data Inputs'!$B$47,TRUE,FALSE)</f>
        <v>1</v>
      </c>
    </row>
    <row r="852" spans="1:11" x14ac:dyDescent="0.25">
      <c r="A852" s="109">
        <f t="shared" si="39"/>
        <v>6</v>
      </c>
      <c r="B852" s="55"/>
      <c r="C852" s="129"/>
      <c r="D852" s="55"/>
      <c r="E852" s="56"/>
      <c r="F852" s="72"/>
      <c r="G852" s="124" t="str">
        <f>IFERROR(INDEX(Vendors!$A$2:$B$500,MATCH(C852,Vendors!$A$2:$A$500,0),2),"")</f>
        <v/>
      </c>
      <c r="H852" s="74">
        <f>SUMIF('Cash Outflows'!E:E,'AP and Accrual Journal'!D862,'Cash Outflows'!F:F)</f>
        <v>0</v>
      </c>
      <c r="I852" s="73">
        <f t="shared" si="40"/>
        <v>0</v>
      </c>
      <c r="J852" s="13">
        <f t="shared" si="41"/>
        <v>0</v>
      </c>
      <c r="K852" t="b">
        <f ca="1">IF(TODAY()-E852&gt;'Data Inputs'!$B$47,TRUE,FALSE)</f>
        <v>1</v>
      </c>
    </row>
    <row r="853" spans="1:11" x14ac:dyDescent="0.25">
      <c r="A853" s="109">
        <f t="shared" si="39"/>
        <v>6</v>
      </c>
      <c r="B853" s="55"/>
      <c r="C853" s="129"/>
      <c r="D853" s="55"/>
      <c r="E853" s="56"/>
      <c r="F853" s="72"/>
      <c r="G853" s="124" t="str">
        <f>IFERROR(INDEX(Vendors!$A$2:$B$500,MATCH(C853,Vendors!$A$2:$A$500,0),2),"")</f>
        <v/>
      </c>
      <c r="H853" s="74">
        <f>SUMIF('Cash Outflows'!E:E,'AP and Accrual Journal'!D863,'Cash Outflows'!F:F)</f>
        <v>0</v>
      </c>
      <c r="I853" s="73">
        <f t="shared" si="40"/>
        <v>0</v>
      </c>
      <c r="J853" s="13">
        <f t="shared" si="41"/>
        <v>0</v>
      </c>
      <c r="K853" t="b">
        <f ca="1">IF(TODAY()-E853&gt;'Data Inputs'!$B$47,TRUE,FALSE)</f>
        <v>1</v>
      </c>
    </row>
    <row r="854" spans="1:11" x14ac:dyDescent="0.25">
      <c r="A854" s="109">
        <f t="shared" si="39"/>
        <v>6</v>
      </c>
      <c r="B854" s="55"/>
      <c r="C854" s="129"/>
      <c r="D854" s="55"/>
      <c r="E854" s="56"/>
      <c r="F854" s="72"/>
      <c r="G854" s="124" t="str">
        <f>IFERROR(INDEX(Vendors!$A$2:$B$500,MATCH(C854,Vendors!$A$2:$A$500,0),2),"")</f>
        <v/>
      </c>
      <c r="H854" s="74">
        <f>SUMIF('Cash Outflows'!E:E,'AP and Accrual Journal'!D864,'Cash Outflows'!F:F)</f>
        <v>0</v>
      </c>
      <c r="I854" s="73">
        <f t="shared" si="40"/>
        <v>0</v>
      </c>
      <c r="J854" s="13">
        <f t="shared" si="41"/>
        <v>0</v>
      </c>
      <c r="K854" t="b">
        <f ca="1">IF(TODAY()-E854&gt;'Data Inputs'!$B$47,TRUE,FALSE)</f>
        <v>1</v>
      </c>
    </row>
    <row r="855" spans="1:11" x14ac:dyDescent="0.25">
      <c r="A855" s="109">
        <f t="shared" si="39"/>
        <v>6</v>
      </c>
      <c r="B855" s="55"/>
      <c r="C855" s="129"/>
      <c r="D855" s="55"/>
      <c r="E855" s="56"/>
      <c r="F855" s="72"/>
      <c r="G855" s="124" t="str">
        <f>IFERROR(INDEX(Vendors!$A$2:$B$500,MATCH(C855,Vendors!$A$2:$A$500,0),2),"")</f>
        <v/>
      </c>
      <c r="H855" s="74">
        <f>SUMIF('Cash Outflows'!E:E,'AP and Accrual Journal'!D865,'Cash Outflows'!F:F)</f>
        <v>0</v>
      </c>
      <c r="I855" s="73">
        <f t="shared" si="40"/>
        <v>0</v>
      </c>
      <c r="J855" s="13">
        <f t="shared" si="41"/>
        <v>0</v>
      </c>
      <c r="K855" t="b">
        <f ca="1">IF(TODAY()-E855&gt;'Data Inputs'!$B$47,TRUE,FALSE)</f>
        <v>1</v>
      </c>
    </row>
    <row r="856" spans="1:11" x14ac:dyDescent="0.25">
      <c r="A856" s="109">
        <f t="shared" si="39"/>
        <v>6</v>
      </c>
      <c r="B856" s="55"/>
      <c r="C856" s="129"/>
      <c r="D856" s="55"/>
      <c r="E856" s="56"/>
      <c r="F856" s="72"/>
      <c r="G856" s="124" t="str">
        <f>IFERROR(INDEX(Vendors!$A$2:$B$500,MATCH(C856,Vendors!$A$2:$A$500,0),2),"")</f>
        <v/>
      </c>
      <c r="H856" s="74">
        <f>SUMIF('Cash Outflows'!E:E,'AP and Accrual Journal'!D866,'Cash Outflows'!F:F)</f>
        <v>0</v>
      </c>
      <c r="I856" s="73">
        <f t="shared" si="40"/>
        <v>0</v>
      </c>
      <c r="J856" s="13">
        <f t="shared" si="41"/>
        <v>0</v>
      </c>
      <c r="K856" t="b">
        <f ca="1">IF(TODAY()-E856&gt;'Data Inputs'!$B$47,TRUE,FALSE)</f>
        <v>1</v>
      </c>
    </row>
    <row r="857" spans="1:11" x14ac:dyDescent="0.25">
      <c r="A857" s="109">
        <f t="shared" si="39"/>
        <v>6</v>
      </c>
      <c r="B857" s="55"/>
      <c r="C857" s="129"/>
      <c r="D857" s="55"/>
      <c r="E857" s="56"/>
      <c r="F857" s="72"/>
      <c r="G857" s="124" t="str">
        <f>IFERROR(INDEX(Vendors!$A$2:$B$500,MATCH(C857,Vendors!$A$2:$A$500,0),2),"")</f>
        <v/>
      </c>
      <c r="H857" s="74">
        <f>SUMIF('Cash Outflows'!E:E,'AP and Accrual Journal'!D867,'Cash Outflows'!F:F)</f>
        <v>0</v>
      </c>
      <c r="I857" s="73">
        <f t="shared" si="40"/>
        <v>0</v>
      </c>
      <c r="J857" s="13">
        <f t="shared" si="41"/>
        <v>0</v>
      </c>
      <c r="K857" t="b">
        <f ca="1">IF(TODAY()-E857&gt;'Data Inputs'!$B$47,TRUE,FALSE)</f>
        <v>1</v>
      </c>
    </row>
    <row r="858" spans="1:11" x14ac:dyDescent="0.25">
      <c r="A858" s="109">
        <f t="shared" si="39"/>
        <v>6</v>
      </c>
      <c r="B858" s="55"/>
      <c r="C858" s="129"/>
      <c r="D858" s="55"/>
      <c r="E858" s="56"/>
      <c r="F858" s="72"/>
      <c r="G858" s="124" t="str">
        <f>IFERROR(INDEX(Vendors!$A$2:$B$500,MATCH(C858,Vendors!$A$2:$A$500,0),2),"")</f>
        <v/>
      </c>
      <c r="H858" s="74">
        <f>SUMIF('Cash Outflows'!E:E,'AP and Accrual Journal'!D868,'Cash Outflows'!F:F)</f>
        <v>0</v>
      </c>
      <c r="I858" s="73">
        <f t="shared" si="40"/>
        <v>0</v>
      </c>
      <c r="J858" s="13">
        <f t="shared" si="41"/>
        <v>0</v>
      </c>
      <c r="K858" t="b">
        <f ca="1">IF(TODAY()-E858&gt;'Data Inputs'!$B$47,TRUE,FALSE)</f>
        <v>1</v>
      </c>
    </row>
    <row r="859" spans="1:11" x14ac:dyDescent="0.25">
      <c r="A859" s="109">
        <f t="shared" si="39"/>
        <v>6</v>
      </c>
      <c r="B859" s="55"/>
      <c r="C859" s="129"/>
      <c r="D859" s="55"/>
      <c r="E859" s="56"/>
      <c r="F859" s="72"/>
      <c r="G859" s="124" t="str">
        <f>IFERROR(INDEX(Vendors!$A$2:$B$500,MATCH(C859,Vendors!$A$2:$A$500,0),2),"")</f>
        <v/>
      </c>
      <c r="H859" s="74">
        <f>SUMIF('Cash Outflows'!E:E,'AP and Accrual Journal'!D869,'Cash Outflows'!F:F)</f>
        <v>0</v>
      </c>
      <c r="I859" s="73">
        <f t="shared" si="40"/>
        <v>0</v>
      </c>
      <c r="J859" s="13">
        <f t="shared" si="41"/>
        <v>0</v>
      </c>
      <c r="K859" t="b">
        <f ca="1">IF(TODAY()-E859&gt;'Data Inputs'!$B$47,TRUE,FALSE)</f>
        <v>1</v>
      </c>
    </row>
    <row r="860" spans="1:11" x14ac:dyDescent="0.25">
      <c r="A860" s="109">
        <f t="shared" si="39"/>
        <v>6</v>
      </c>
      <c r="B860" s="55"/>
      <c r="C860" s="129"/>
      <c r="D860" s="55"/>
      <c r="E860" s="56"/>
      <c r="F860" s="72"/>
      <c r="G860" s="124" t="str">
        <f>IFERROR(INDEX(Vendors!$A$2:$B$500,MATCH(C860,Vendors!$A$2:$A$500,0),2),"")</f>
        <v/>
      </c>
      <c r="H860" s="74">
        <f>SUMIF('Cash Outflows'!E:E,'AP and Accrual Journal'!D870,'Cash Outflows'!F:F)</f>
        <v>0</v>
      </c>
      <c r="I860" s="73">
        <f t="shared" si="40"/>
        <v>0</v>
      </c>
      <c r="J860" s="13">
        <f t="shared" si="41"/>
        <v>0</v>
      </c>
      <c r="K860" t="b">
        <f ca="1">IF(TODAY()-E860&gt;'Data Inputs'!$B$47,TRUE,FALSE)</f>
        <v>1</v>
      </c>
    </row>
    <row r="861" spans="1:11" x14ac:dyDescent="0.25">
      <c r="A861" s="109">
        <f t="shared" si="39"/>
        <v>6</v>
      </c>
      <c r="B861" s="55"/>
      <c r="C861" s="129"/>
      <c r="D861" s="55"/>
      <c r="E861" s="56"/>
      <c r="F861" s="72"/>
      <c r="G861" s="124" t="str">
        <f>IFERROR(INDEX(Vendors!$A$2:$B$500,MATCH(C861,Vendors!$A$2:$A$500,0),2),"")</f>
        <v/>
      </c>
      <c r="H861" s="74">
        <f>SUMIF('Cash Outflows'!E:E,'AP and Accrual Journal'!D871,'Cash Outflows'!F:F)</f>
        <v>0</v>
      </c>
      <c r="I861" s="73">
        <f t="shared" si="40"/>
        <v>0</v>
      </c>
      <c r="J861" s="13">
        <f t="shared" si="41"/>
        <v>0</v>
      </c>
      <c r="K861" t="b">
        <f ca="1">IF(TODAY()-E861&gt;'Data Inputs'!$B$47,TRUE,FALSE)</f>
        <v>1</v>
      </c>
    </row>
    <row r="862" spans="1:11" x14ac:dyDescent="0.25">
      <c r="A862" s="109">
        <f t="shared" si="39"/>
        <v>6</v>
      </c>
      <c r="B862" s="55"/>
      <c r="C862" s="129"/>
      <c r="D862" s="55"/>
      <c r="E862" s="56"/>
      <c r="F862" s="72"/>
      <c r="G862" s="124" t="str">
        <f>IFERROR(INDEX(Vendors!$A$2:$B$500,MATCH(C862,Vendors!$A$2:$A$500,0),2),"")</f>
        <v/>
      </c>
      <c r="H862" s="74">
        <f>SUMIF('Cash Outflows'!E:E,'AP and Accrual Journal'!D872,'Cash Outflows'!F:F)</f>
        <v>0</v>
      </c>
      <c r="I862" s="73">
        <f t="shared" si="40"/>
        <v>0</v>
      </c>
      <c r="J862" s="13">
        <f t="shared" si="41"/>
        <v>0</v>
      </c>
      <c r="K862" t="b">
        <f ca="1">IF(TODAY()-E862&gt;'Data Inputs'!$B$47,TRUE,FALSE)</f>
        <v>1</v>
      </c>
    </row>
    <row r="863" spans="1:11" x14ac:dyDescent="0.25">
      <c r="A863" s="109">
        <f t="shared" si="39"/>
        <v>6</v>
      </c>
      <c r="B863" s="55"/>
      <c r="C863" s="129"/>
      <c r="D863" s="55"/>
      <c r="E863" s="56"/>
      <c r="F863" s="72"/>
      <c r="G863" s="124" t="str">
        <f>IFERROR(INDEX(Vendors!$A$2:$B$500,MATCH(C863,Vendors!$A$2:$A$500,0),2),"")</f>
        <v/>
      </c>
      <c r="H863" s="74">
        <f>SUMIF('Cash Outflows'!E:E,'AP and Accrual Journal'!D873,'Cash Outflows'!F:F)</f>
        <v>0</v>
      </c>
      <c r="I863" s="73">
        <f t="shared" si="40"/>
        <v>0</v>
      </c>
      <c r="J863" s="13">
        <f t="shared" si="41"/>
        <v>0</v>
      </c>
      <c r="K863" t="b">
        <f ca="1">IF(TODAY()-E863&gt;'Data Inputs'!$B$47,TRUE,FALSE)</f>
        <v>1</v>
      </c>
    </row>
    <row r="864" spans="1:11" x14ac:dyDescent="0.25">
      <c r="A864" s="109">
        <f t="shared" si="39"/>
        <v>6</v>
      </c>
      <c r="B864" s="55"/>
      <c r="C864" s="129"/>
      <c r="D864" s="55"/>
      <c r="E864" s="56"/>
      <c r="F864" s="72"/>
      <c r="G864" s="124" t="str">
        <f>IFERROR(INDEX(Vendors!$A$2:$B$500,MATCH(C864,Vendors!$A$2:$A$500,0),2),"")</f>
        <v/>
      </c>
      <c r="H864" s="74">
        <f>SUMIF('Cash Outflows'!E:E,'AP and Accrual Journal'!D874,'Cash Outflows'!F:F)</f>
        <v>0</v>
      </c>
      <c r="I864" s="73">
        <f t="shared" si="40"/>
        <v>0</v>
      </c>
      <c r="J864" s="13">
        <f t="shared" si="41"/>
        <v>0</v>
      </c>
      <c r="K864" t="b">
        <f ca="1">IF(TODAY()-E864&gt;'Data Inputs'!$B$47,TRUE,FALSE)</f>
        <v>1</v>
      </c>
    </row>
    <row r="865" spans="1:11" x14ac:dyDescent="0.25">
      <c r="A865" s="109">
        <f t="shared" si="39"/>
        <v>6</v>
      </c>
      <c r="B865" s="55"/>
      <c r="C865" s="129"/>
      <c r="D865" s="55"/>
      <c r="E865" s="56"/>
      <c r="F865" s="72"/>
      <c r="G865" s="124" t="str">
        <f>IFERROR(INDEX(Vendors!$A$2:$B$500,MATCH(C865,Vendors!$A$2:$A$500,0),2),"")</f>
        <v/>
      </c>
      <c r="H865" s="74">
        <f>SUMIF('Cash Outflows'!E:E,'AP and Accrual Journal'!D875,'Cash Outflows'!F:F)</f>
        <v>0</v>
      </c>
      <c r="I865" s="73">
        <f t="shared" si="40"/>
        <v>0</v>
      </c>
      <c r="J865" s="13">
        <f t="shared" si="41"/>
        <v>0</v>
      </c>
      <c r="K865" t="b">
        <f ca="1">IF(TODAY()-E865&gt;'Data Inputs'!$B$47,TRUE,FALSE)</f>
        <v>1</v>
      </c>
    </row>
    <row r="866" spans="1:11" x14ac:dyDescent="0.25">
      <c r="A866" s="109">
        <f t="shared" si="39"/>
        <v>6</v>
      </c>
      <c r="B866" s="55"/>
      <c r="C866" s="129"/>
      <c r="D866" s="55"/>
      <c r="E866" s="56"/>
      <c r="F866" s="72"/>
      <c r="G866" s="124" t="str">
        <f>IFERROR(INDEX(Vendors!$A$2:$B$500,MATCH(C866,Vendors!$A$2:$A$500,0),2),"")</f>
        <v/>
      </c>
      <c r="H866" s="74">
        <f>SUMIF('Cash Outflows'!E:E,'AP and Accrual Journal'!D876,'Cash Outflows'!F:F)</f>
        <v>0</v>
      </c>
      <c r="I866" s="73">
        <f t="shared" si="40"/>
        <v>0</v>
      </c>
      <c r="J866" s="13">
        <f t="shared" si="41"/>
        <v>0</v>
      </c>
      <c r="K866" t="b">
        <f ca="1">IF(TODAY()-E866&gt;'Data Inputs'!$B$47,TRUE,FALSE)</f>
        <v>1</v>
      </c>
    </row>
    <row r="867" spans="1:11" x14ac:dyDescent="0.25">
      <c r="A867" s="109">
        <f t="shared" si="39"/>
        <v>6</v>
      </c>
      <c r="B867" s="55"/>
      <c r="C867" s="129"/>
      <c r="D867" s="55"/>
      <c r="E867" s="56"/>
      <c r="F867" s="72"/>
      <c r="G867" s="124" t="str">
        <f>IFERROR(INDEX(Vendors!$A$2:$B$500,MATCH(C867,Vendors!$A$2:$A$500,0),2),"")</f>
        <v/>
      </c>
      <c r="H867" s="74">
        <f>SUMIF('Cash Outflows'!E:E,'AP and Accrual Journal'!D877,'Cash Outflows'!F:F)</f>
        <v>0</v>
      </c>
      <c r="I867" s="73">
        <f t="shared" si="40"/>
        <v>0</v>
      </c>
      <c r="J867" s="13">
        <f t="shared" si="41"/>
        <v>0</v>
      </c>
      <c r="K867" t="b">
        <f ca="1">IF(TODAY()-E867&gt;'Data Inputs'!$B$47,TRUE,FALSE)</f>
        <v>1</v>
      </c>
    </row>
    <row r="868" spans="1:11" x14ac:dyDescent="0.25">
      <c r="A868" s="109">
        <f t="shared" si="39"/>
        <v>6</v>
      </c>
      <c r="B868" s="55"/>
      <c r="C868" s="129"/>
      <c r="D868" s="55"/>
      <c r="E868" s="56"/>
      <c r="F868" s="72"/>
      <c r="G868" s="124" t="str">
        <f>IFERROR(INDEX(Vendors!$A$2:$B$500,MATCH(C868,Vendors!$A$2:$A$500,0),2),"")</f>
        <v/>
      </c>
      <c r="H868" s="74">
        <f>SUMIF('Cash Outflows'!E:E,'AP and Accrual Journal'!D878,'Cash Outflows'!F:F)</f>
        <v>0</v>
      </c>
      <c r="I868" s="73">
        <f t="shared" si="40"/>
        <v>0</v>
      </c>
      <c r="J868" s="13">
        <f t="shared" si="41"/>
        <v>0</v>
      </c>
      <c r="K868" t="b">
        <f ca="1">IF(TODAY()-E868&gt;'Data Inputs'!$B$47,TRUE,FALSE)</f>
        <v>1</v>
      </c>
    </row>
    <row r="869" spans="1:11" x14ac:dyDescent="0.25">
      <c r="A869" s="109">
        <f t="shared" si="39"/>
        <v>6</v>
      </c>
      <c r="B869" s="55"/>
      <c r="C869" s="129"/>
      <c r="D869" s="55"/>
      <c r="E869" s="56"/>
      <c r="F869" s="72"/>
      <c r="G869" s="124" t="str">
        <f>IFERROR(INDEX(Vendors!$A$2:$B$500,MATCH(C869,Vendors!$A$2:$A$500,0),2),"")</f>
        <v/>
      </c>
      <c r="H869" s="74">
        <f>SUMIF('Cash Outflows'!E:E,'AP and Accrual Journal'!D879,'Cash Outflows'!F:F)</f>
        <v>0</v>
      </c>
      <c r="I869" s="73">
        <f t="shared" si="40"/>
        <v>0</v>
      </c>
      <c r="J869" s="13">
        <f t="shared" si="41"/>
        <v>0</v>
      </c>
      <c r="K869" t="b">
        <f ca="1">IF(TODAY()-E869&gt;'Data Inputs'!$B$47,TRUE,FALSE)</f>
        <v>1</v>
      </c>
    </row>
    <row r="870" spans="1:11" x14ac:dyDescent="0.25">
      <c r="A870" s="109">
        <f t="shared" si="39"/>
        <v>6</v>
      </c>
      <c r="B870" s="55"/>
      <c r="C870" s="129"/>
      <c r="D870" s="55"/>
      <c r="E870" s="56"/>
      <c r="F870" s="72"/>
      <c r="G870" s="124" t="str">
        <f>IFERROR(INDEX(Vendors!$A$2:$B$500,MATCH(C870,Vendors!$A$2:$A$500,0),2),"")</f>
        <v/>
      </c>
      <c r="H870" s="74">
        <f>SUMIF('Cash Outflows'!E:E,'AP and Accrual Journal'!D880,'Cash Outflows'!F:F)</f>
        <v>0</v>
      </c>
      <c r="I870" s="73">
        <f t="shared" si="40"/>
        <v>0</v>
      </c>
      <c r="J870" s="13">
        <f t="shared" si="41"/>
        <v>0</v>
      </c>
      <c r="K870" t="b">
        <f ca="1">IF(TODAY()-E870&gt;'Data Inputs'!$B$47,TRUE,FALSE)</f>
        <v>1</v>
      </c>
    </row>
    <row r="871" spans="1:11" x14ac:dyDescent="0.25">
      <c r="A871" s="109">
        <f t="shared" si="39"/>
        <v>6</v>
      </c>
      <c r="B871" s="55"/>
      <c r="C871" s="129"/>
      <c r="D871" s="55"/>
      <c r="E871" s="56"/>
      <c r="F871" s="72"/>
      <c r="G871" s="124" t="str">
        <f>IFERROR(INDEX(Vendors!$A$2:$B$500,MATCH(C871,Vendors!$A$2:$A$500,0),2),"")</f>
        <v/>
      </c>
      <c r="H871" s="74">
        <f>SUMIF('Cash Outflows'!E:E,'AP and Accrual Journal'!D881,'Cash Outflows'!F:F)</f>
        <v>0</v>
      </c>
      <c r="I871" s="73">
        <f t="shared" si="40"/>
        <v>0</v>
      </c>
      <c r="J871" s="13">
        <f t="shared" si="41"/>
        <v>0</v>
      </c>
      <c r="K871" t="b">
        <f ca="1">IF(TODAY()-E871&gt;'Data Inputs'!$B$47,TRUE,FALSE)</f>
        <v>1</v>
      </c>
    </row>
    <row r="872" spans="1:11" x14ac:dyDescent="0.25">
      <c r="A872" s="109">
        <f t="shared" si="39"/>
        <v>6</v>
      </c>
      <c r="B872" s="55"/>
      <c r="C872" s="129"/>
      <c r="D872" s="55"/>
      <c r="E872" s="56"/>
      <c r="F872" s="72"/>
      <c r="G872" s="124" t="str">
        <f>IFERROR(INDEX(Vendors!$A$2:$B$500,MATCH(C872,Vendors!$A$2:$A$500,0),2),"")</f>
        <v/>
      </c>
      <c r="H872" s="74">
        <f>SUMIF('Cash Outflows'!E:E,'AP and Accrual Journal'!D882,'Cash Outflows'!F:F)</f>
        <v>0</v>
      </c>
      <c r="I872" s="73">
        <f t="shared" si="40"/>
        <v>0</v>
      </c>
      <c r="J872" s="13">
        <f t="shared" si="41"/>
        <v>0</v>
      </c>
      <c r="K872" t="b">
        <f ca="1">IF(TODAY()-E872&gt;'Data Inputs'!$B$47,TRUE,FALSE)</f>
        <v>1</v>
      </c>
    </row>
    <row r="873" spans="1:11" x14ac:dyDescent="0.25">
      <c r="A873" s="109">
        <f t="shared" si="39"/>
        <v>6</v>
      </c>
      <c r="B873" s="55"/>
      <c r="C873" s="129"/>
      <c r="D873" s="55"/>
      <c r="E873" s="56"/>
      <c r="F873" s="72"/>
      <c r="G873" s="124" t="str">
        <f>IFERROR(INDEX(Vendors!$A$2:$B$500,MATCH(C873,Vendors!$A$2:$A$500,0),2),"")</f>
        <v/>
      </c>
      <c r="H873" s="74">
        <f>SUMIF('Cash Outflows'!E:E,'AP and Accrual Journal'!D883,'Cash Outflows'!F:F)</f>
        <v>0</v>
      </c>
      <c r="I873" s="73">
        <f t="shared" si="40"/>
        <v>0</v>
      </c>
      <c r="J873" s="13">
        <f t="shared" si="41"/>
        <v>0</v>
      </c>
      <c r="K873" t="b">
        <f ca="1">IF(TODAY()-E873&gt;'Data Inputs'!$B$47,TRUE,FALSE)</f>
        <v>1</v>
      </c>
    </row>
    <row r="874" spans="1:11" x14ac:dyDescent="0.25">
      <c r="A874" s="109">
        <f t="shared" si="39"/>
        <v>6</v>
      </c>
      <c r="B874" s="55"/>
      <c r="C874" s="129"/>
      <c r="D874" s="55"/>
      <c r="E874" s="56"/>
      <c r="F874" s="72"/>
      <c r="G874" s="124" t="str">
        <f>IFERROR(INDEX(Vendors!$A$2:$B$500,MATCH(C874,Vendors!$A$2:$A$500,0),2),"")</f>
        <v/>
      </c>
      <c r="H874" s="74">
        <f>SUMIF('Cash Outflows'!E:E,'AP and Accrual Journal'!D884,'Cash Outflows'!F:F)</f>
        <v>0</v>
      </c>
      <c r="I874" s="73">
        <f t="shared" si="40"/>
        <v>0</v>
      </c>
      <c r="J874" s="13">
        <f t="shared" si="41"/>
        <v>0</v>
      </c>
      <c r="K874" t="b">
        <f ca="1">IF(TODAY()-E874&gt;'Data Inputs'!$B$47,TRUE,FALSE)</f>
        <v>1</v>
      </c>
    </row>
    <row r="875" spans="1:11" x14ac:dyDescent="0.25">
      <c r="A875" s="109">
        <f t="shared" si="39"/>
        <v>6</v>
      </c>
      <c r="B875" s="55"/>
      <c r="C875" s="129"/>
      <c r="D875" s="55"/>
      <c r="E875" s="56"/>
      <c r="F875" s="72"/>
      <c r="G875" s="124" t="str">
        <f>IFERROR(INDEX(Vendors!$A$2:$B$500,MATCH(C875,Vendors!$A$2:$A$500,0),2),"")</f>
        <v/>
      </c>
      <c r="H875" s="74">
        <f>SUMIF('Cash Outflows'!E:E,'AP and Accrual Journal'!D885,'Cash Outflows'!F:F)</f>
        <v>0</v>
      </c>
      <c r="I875" s="73">
        <f t="shared" si="40"/>
        <v>0</v>
      </c>
      <c r="J875" s="13">
        <f t="shared" si="41"/>
        <v>0</v>
      </c>
      <c r="K875" t="b">
        <f ca="1">IF(TODAY()-E875&gt;'Data Inputs'!$B$47,TRUE,FALSE)</f>
        <v>1</v>
      </c>
    </row>
    <row r="876" spans="1:11" x14ac:dyDescent="0.25">
      <c r="A876" s="109">
        <f t="shared" si="39"/>
        <v>6</v>
      </c>
      <c r="B876" s="55"/>
      <c r="C876" s="129"/>
      <c r="D876" s="55"/>
      <c r="E876" s="56"/>
      <c r="F876" s="72"/>
      <c r="G876" s="124" t="str">
        <f>IFERROR(INDEX(Vendors!$A$2:$B$500,MATCH(C876,Vendors!$A$2:$A$500,0),2),"")</f>
        <v/>
      </c>
      <c r="H876" s="74">
        <f>SUMIF('Cash Outflows'!E:E,'AP and Accrual Journal'!D886,'Cash Outflows'!F:F)</f>
        <v>0</v>
      </c>
      <c r="I876" s="73">
        <f t="shared" si="40"/>
        <v>0</v>
      </c>
      <c r="J876" s="13">
        <f t="shared" si="41"/>
        <v>0</v>
      </c>
      <c r="K876" t="b">
        <f ca="1">IF(TODAY()-E876&gt;'Data Inputs'!$B$47,TRUE,FALSE)</f>
        <v>1</v>
      </c>
    </row>
    <row r="877" spans="1:11" x14ac:dyDescent="0.25">
      <c r="A877" s="109">
        <f t="shared" si="39"/>
        <v>6</v>
      </c>
      <c r="B877" s="55"/>
      <c r="C877" s="129"/>
      <c r="D877" s="55"/>
      <c r="E877" s="56"/>
      <c r="F877" s="72"/>
      <c r="G877" s="124" t="str">
        <f>IFERROR(INDEX(Vendors!$A$2:$B$500,MATCH(C877,Vendors!$A$2:$A$500,0),2),"")</f>
        <v/>
      </c>
      <c r="H877" s="74">
        <f>SUMIF('Cash Outflows'!E:E,'AP and Accrual Journal'!D887,'Cash Outflows'!F:F)</f>
        <v>0</v>
      </c>
      <c r="I877" s="73">
        <f t="shared" si="40"/>
        <v>0</v>
      </c>
      <c r="J877" s="13">
        <f t="shared" si="41"/>
        <v>0</v>
      </c>
      <c r="K877" t="b">
        <f ca="1">IF(TODAY()-E877&gt;'Data Inputs'!$B$47,TRUE,FALSE)</f>
        <v>1</v>
      </c>
    </row>
    <row r="878" spans="1:11" x14ac:dyDescent="0.25">
      <c r="A878" s="109">
        <f t="shared" si="39"/>
        <v>6</v>
      </c>
      <c r="B878" s="55"/>
      <c r="C878" s="129"/>
      <c r="D878" s="55"/>
      <c r="E878" s="56"/>
      <c r="F878" s="72"/>
      <c r="G878" s="124" t="str">
        <f>IFERROR(INDEX(Vendors!$A$2:$B$500,MATCH(C878,Vendors!$A$2:$A$500,0),2),"")</f>
        <v/>
      </c>
      <c r="H878" s="74">
        <f>SUMIF('Cash Outflows'!E:E,'AP and Accrual Journal'!D888,'Cash Outflows'!F:F)</f>
        <v>0</v>
      </c>
      <c r="I878" s="73">
        <f t="shared" si="40"/>
        <v>0</v>
      </c>
      <c r="J878" s="13">
        <f t="shared" si="41"/>
        <v>0</v>
      </c>
      <c r="K878" t="b">
        <f ca="1">IF(TODAY()-E878&gt;'Data Inputs'!$B$47,TRUE,FALSE)</f>
        <v>1</v>
      </c>
    </row>
    <row r="879" spans="1:11" x14ac:dyDescent="0.25">
      <c r="A879" s="109">
        <f t="shared" si="39"/>
        <v>6</v>
      </c>
      <c r="B879" s="55"/>
      <c r="C879" s="129"/>
      <c r="D879" s="55"/>
      <c r="E879" s="56"/>
      <c r="F879" s="72"/>
      <c r="G879" s="124" t="str">
        <f>IFERROR(INDEX(Vendors!$A$2:$B$500,MATCH(C879,Vendors!$A$2:$A$500,0),2),"")</f>
        <v/>
      </c>
      <c r="H879" s="74">
        <f>SUMIF('Cash Outflows'!E:E,'AP and Accrual Journal'!D889,'Cash Outflows'!F:F)</f>
        <v>0</v>
      </c>
      <c r="I879" s="73">
        <f t="shared" si="40"/>
        <v>0</v>
      </c>
      <c r="J879" s="13">
        <f t="shared" si="41"/>
        <v>0</v>
      </c>
      <c r="K879" t="b">
        <f ca="1">IF(TODAY()-E879&gt;'Data Inputs'!$B$47,TRUE,FALSE)</f>
        <v>1</v>
      </c>
    </row>
    <row r="880" spans="1:11" x14ac:dyDescent="0.25">
      <c r="A880" s="109">
        <f t="shared" si="39"/>
        <v>6</v>
      </c>
      <c r="B880" s="55"/>
      <c r="C880" s="129"/>
      <c r="D880" s="55"/>
      <c r="E880" s="56"/>
      <c r="F880" s="72"/>
      <c r="G880" s="124" t="str">
        <f>IFERROR(INDEX(Vendors!$A$2:$B$500,MATCH(C880,Vendors!$A$2:$A$500,0),2),"")</f>
        <v/>
      </c>
      <c r="H880" s="74">
        <f>SUMIF('Cash Outflows'!E:E,'AP and Accrual Journal'!D890,'Cash Outflows'!F:F)</f>
        <v>0</v>
      </c>
      <c r="I880" s="73">
        <f t="shared" si="40"/>
        <v>0</v>
      </c>
      <c r="J880" s="13">
        <f t="shared" si="41"/>
        <v>0</v>
      </c>
      <c r="K880" t="b">
        <f ca="1">IF(TODAY()-E880&gt;'Data Inputs'!$B$47,TRUE,FALSE)</f>
        <v>1</v>
      </c>
    </row>
    <row r="881" spans="1:11" x14ac:dyDescent="0.25">
      <c r="A881" s="109">
        <f t="shared" si="39"/>
        <v>6</v>
      </c>
      <c r="B881" s="55"/>
      <c r="C881" s="129"/>
      <c r="D881" s="55"/>
      <c r="E881" s="56"/>
      <c r="F881" s="72"/>
      <c r="G881" s="124" t="str">
        <f>IFERROR(INDEX(Vendors!$A$2:$B$500,MATCH(C881,Vendors!$A$2:$A$500,0),2),"")</f>
        <v/>
      </c>
      <c r="H881" s="74">
        <f>SUMIF('Cash Outflows'!E:E,'AP and Accrual Journal'!D891,'Cash Outflows'!F:F)</f>
        <v>0</v>
      </c>
      <c r="I881" s="73">
        <f t="shared" si="40"/>
        <v>0</v>
      </c>
      <c r="J881" s="13">
        <f t="shared" si="41"/>
        <v>0</v>
      </c>
      <c r="K881" t="b">
        <f ca="1">IF(TODAY()-E881&gt;'Data Inputs'!$B$47,TRUE,FALSE)</f>
        <v>1</v>
      </c>
    </row>
    <row r="882" spans="1:11" x14ac:dyDescent="0.25">
      <c r="A882" s="109">
        <f t="shared" si="39"/>
        <v>6</v>
      </c>
      <c r="B882" s="55"/>
      <c r="C882" s="129"/>
      <c r="D882" s="55"/>
      <c r="E882" s="56"/>
      <c r="F882" s="72"/>
      <c r="G882" s="124" t="str">
        <f>IFERROR(INDEX(Vendors!$A$2:$B$500,MATCH(C882,Vendors!$A$2:$A$500,0),2),"")</f>
        <v/>
      </c>
      <c r="H882" s="74">
        <f>SUMIF('Cash Outflows'!E:E,'AP and Accrual Journal'!D892,'Cash Outflows'!F:F)</f>
        <v>0</v>
      </c>
      <c r="I882" s="73">
        <f t="shared" si="40"/>
        <v>0</v>
      </c>
      <c r="J882" s="13">
        <f t="shared" si="41"/>
        <v>0</v>
      </c>
      <c r="K882" t="b">
        <f ca="1">IF(TODAY()-E882&gt;'Data Inputs'!$B$47,TRUE,FALSE)</f>
        <v>1</v>
      </c>
    </row>
    <row r="883" spans="1:11" x14ac:dyDescent="0.25">
      <c r="A883" s="109">
        <f t="shared" si="39"/>
        <v>6</v>
      </c>
      <c r="B883" s="55"/>
      <c r="C883" s="129"/>
      <c r="D883" s="55"/>
      <c r="E883" s="56"/>
      <c r="F883" s="72"/>
      <c r="G883" s="124" t="str">
        <f>IFERROR(INDEX(Vendors!$A$2:$B$500,MATCH(C883,Vendors!$A$2:$A$500,0),2),"")</f>
        <v/>
      </c>
      <c r="H883" s="74">
        <f>SUMIF('Cash Outflows'!E:E,'AP and Accrual Journal'!D893,'Cash Outflows'!F:F)</f>
        <v>0</v>
      </c>
      <c r="I883" s="73">
        <f t="shared" si="40"/>
        <v>0</v>
      </c>
      <c r="J883" s="13">
        <f t="shared" si="41"/>
        <v>0</v>
      </c>
      <c r="K883" t="b">
        <f ca="1">IF(TODAY()-E883&gt;'Data Inputs'!$B$47,TRUE,FALSE)</f>
        <v>1</v>
      </c>
    </row>
    <row r="884" spans="1:11" x14ac:dyDescent="0.25">
      <c r="A884" s="109">
        <f t="shared" si="39"/>
        <v>6</v>
      </c>
      <c r="B884" s="55"/>
      <c r="C884" s="129"/>
      <c r="D884" s="55"/>
      <c r="E884" s="56"/>
      <c r="F884" s="72"/>
      <c r="G884" s="124" t="str">
        <f>IFERROR(INDEX(Vendors!$A$2:$B$500,MATCH(C884,Vendors!$A$2:$A$500,0),2),"")</f>
        <v/>
      </c>
      <c r="H884" s="74">
        <f>SUMIF('Cash Outflows'!E:E,'AP and Accrual Journal'!D894,'Cash Outflows'!F:F)</f>
        <v>0</v>
      </c>
      <c r="I884" s="73">
        <f t="shared" si="40"/>
        <v>0</v>
      </c>
      <c r="J884" s="13">
        <f t="shared" si="41"/>
        <v>0</v>
      </c>
      <c r="K884" t="b">
        <f ca="1">IF(TODAY()-E884&gt;'Data Inputs'!$B$47,TRUE,FALSE)</f>
        <v>1</v>
      </c>
    </row>
    <row r="885" spans="1:11" x14ac:dyDescent="0.25">
      <c r="A885" s="109">
        <f t="shared" si="39"/>
        <v>6</v>
      </c>
      <c r="B885" s="55"/>
      <c r="C885" s="129"/>
      <c r="D885" s="55"/>
      <c r="E885" s="56"/>
      <c r="F885" s="72"/>
      <c r="G885" s="124" t="str">
        <f>IFERROR(INDEX(Vendors!$A$2:$B$500,MATCH(C885,Vendors!$A$2:$A$500,0),2),"")</f>
        <v/>
      </c>
      <c r="H885" s="74">
        <f>SUMIF('Cash Outflows'!E:E,'AP and Accrual Journal'!D895,'Cash Outflows'!F:F)</f>
        <v>0</v>
      </c>
      <c r="I885" s="73">
        <f t="shared" si="40"/>
        <v>0</v>
      </c>
      <c r="J885" s="13">
        <f t="shared" si="41"/>
        <v>0</v>
      </c>
      <c r="K885" t="b">
        <f ca="1">IF(TODAY()-E885&gt;'Data Inputs'!$B$47,TRUE,FALSE)</f>
        <v>1</v>
      </c>
    </row>
    <row r="886" spans="1:11" x14ac:dyDescent="0.25">
      <c r="A886" s="109">
        <f t="shared" si="39"/>
        <v>6</v>
      </c>
      <c r="B886" s="55"/>
      <c r="C886" s="129"/>
      <c r="D886" s="55"/>
      <c r="E886" s="56"/>
      <c r="F886" s="72"/>
      <c r="G886" s="124" t="str">
        <f>IFERROR(INDEX(Vendors!$A$2:$B$500,MATCH(C886,Vendors!$A$2:$A$500,0),2),"")</f>
        <v/>
      </c>
      <c r="H886" s="74">
        <f>SUMIF('Cash Outflows'!E:E,'AP and Accrual Journal'!D896,'Cash Outflows'!F:F)</f>
        <v>0</v>
      </c>
      <c r="I886" s="73">
        <f t="shared" si="40"/>
        <v>0</v>
      </c>
      <c r="J886" s="13">
        <f t="shared" si="41"/>
        <v>0</v>
      </c>
      <c r="K886" t="b">
        <f ca="1">IF(TODAY()-E886&gt;'Data Inputs'!$B$47,TRUE,FALSE)</f>
        <v>1</v>
      </c>
    </row>
    <row r="887" spans="1:11" x14ac:dyDescent="0.25">
      <c r="A887" s="109">
        <f t="shared" si="39"/>
        <v>6</v>
      </c>
      <c r="B887" s="55"/>
      <c r="C887" s="129"/>
      <c r="D887" s="55"/>
      <c r="E887" s="56"/>
      <c r="F887" s="72"/>
      <c r="G887" s="124" t="str">
        <f>IFERROR(INDEX(Vendors!$A$2:$B$500,MATCH(C887,Vendors!$A$2:$A$500,0),2),"")</f>
        <v/>
      </c>
      <c r="H887" s="74">
        <f>SUMIF('Cash Outflows'!E:E,'AP and Accrual Journal'!D897,'Cash Outflows'!F:F)</f>
        <v>0</v>
      </c>
      <c r="I887" s="73">
        <f t="shared" si="40"/>
        <v>0</v>
      </c>
      <c r="J887" s="13">
        <f t="shared" si="41"/>
        <v>0</v>
      </c>
      <c r="K887" t="b">
        <f ca="1">IF(TODAY()-E887&gt;'Data Inputs'!$B$47,TRUE,FALSE)</f>
        <v>1</v>
      </c>
    </row>
    <row r="888" spans="1:11" x14ac:dyDescent="0.25">
      <c r="A888" s="109">
        <f t="shared" si="39"/>
        <v>6</v>
      </c>
      <c r="B888" s="55"/>
      <c r="C888" s="129"/>
      <c r="D888" s="55"/>
      <c r="E888" s="56"/>
      <c r="F888" s="72"/>
      <c r="G888" s="124" t="str">
        <f>IFERROR(INDEX(Vendors!$A$2:$B$500,MATCH(C888,Vendors!$A$2:$A$500,0),2),"")</f>
        <v/>
      </c>
      <c r="H888" s="74">
        <f>SUMIF('Cash Outflows'!E:E,'AP and Accrual Journal'!D898,'Cash Outflows'!F:F)</f>
        <v>0</v>
      </c>
      <c r="I888" s="73">
        <f t="shared" si="40"/>
        <v>0</v>
      </c>
      <c r="J888" s="13">
        <f t="shared" si="41"/>
        <v>0</v>
      </c>
      <c r="K888" t="b">
        <f ca="1">IF(TODAY()-E888&gt;'Data Inputs'!$B$47,TRUE,FALSE)</f>
        <v>1</v>
      </c>
    </row>
    <row r="889" spans="1:11" x14ac:dyDescent="0.25">
      <c r="A889" s="109">
        <f t="shared" si="39"/>
        <v>6</v>
      </c>
      <c r="B889" s="55"/>
      <c r="C889" s="129"/>
      <c r="D889" s="55"/>
      <c r="E889" s="56"/>
      <c r="F889" s="72"/>
      <c r="G889" s="124" t="str">
        <f>IFERROR(INDEX(Vendors!$A$2:$B$500,MATCH(C889,Vendors!$A$2:$A$500,0),2),"")</f>
        <v/>
      </c>
      <c r="H889" s="74">
        <f>SUMIF('Cash Outflows'!E:E,'AP and Accrual Journal'!D899,'Cash Outflows'!F:F)</f>
        <v>0</v>
      </c>
      <c r="I889" s="73">
        <f t="shared" si="40"/>
        <v>0</v>
      </c>
      <c r="J889" s="13">
        <f t="shared" si="41"/>
        <v>0</v>
      </c>
      <c r="K889" t="b">
        <f ca="1">IF(TODAY()-E889&gt;'Data Inputs'!$B$47,TRUE,FALSE)</f>
        <v>1</v>
      </c>
    </row>
    <row r="890" spans="1:11" x14ac:dyDescent="0.25">
      <c r="A890" s="109">
        <f t="shared" si="39"/>
        <v>6</v>
      </c>
      <c r="B890" s="55"/>
      <c r="C890" s="129"/>
      <c r="D890" s="55"/>
      <c r="E890" s="56"/>
      <c r="F890" s="72"/>
      <c r="G890" s="124" t="str">
        <f>IFERROR(INDEX(Vendors!$A$2:$B$500,MATCH(C890,Vendors!$A$2:$A$500,0),2),"")</f>
        <v/>
      </c>
      <c r="H890" s="74">
        <f>SUMIF('Cash Outflows'!E:E,'AP and Accrual Journal'!D900,'Cash Outflows'!F:F)</f>
        <v>0</v>
      </c>
      <c r="I890" s="73">
        <f t="shared" si="40"/>
        <v>0</v>
      </c>
      <c r="J890" s="13">
        <f t="shared" si="41"/>
        <v>0</v>
      </c>
      <c r="K890" t="b">
        <f ca="1">IF(TODAY()-E890&gt;'Data Inputs'!$B$47,TRUE,FALSE)</f>
        <v>1</v>
      </c>
    </row>
    <row r="891" spans="1:11" x14ac:dyDescent="0.25">
      <c r="A891" s="109">
        <f t="shared" si="39"/>
        <v>6</v>
      </c>
      <c r="B891" s="55"/>
      <c r="C891" s="129"/>
      <c r="D891" s="55"/>
      <c r="E891" s="56"/>
      <c r="F891" s="72"/>
      <c r="G891" s="124" t="str">
        <f>IFERROR(INDEX(Vendors!$A$2:$B$500,MATCH(C891,Vendors!$A$2:$A$500,0),2),"")</f>
        <v/>
      </c>
      <c r="H891" s="74">
        <f>SUMIF('Cash Outflows'!E:E,'AP and Accrual Journal'!D901,'Cash Outflows'!F:F)</f>
        <v>0</v>
      </c>
      <c r="I891" s="73">
        <f t="shared" si="40"/>
        <v>0</v>
      </c>
      <c r="J891" s="13">
        <f t="shared" si="41"/>
        <v>0</v>
      </c>
      <c r="K891" t="b">
        <f ca="1">IF(TODAY()-E891&gt;'Data Inputs'!$B$47,TRUE,FALSE)</f>
        <v>1</v>
      </c>
    </row>
    <row r="892" spans="1:11" x14ac:dyDescent="0.25">
      <c r="A892" s="109">
        <f t="shared" si="39"/>
        <v>6</v>
      </c>
      <c r="B892" s="55"/>
      <c r="C892" s="129"/>
      <c r="D892" s="55"/>
      <c r="E892" s="56"/>
      <c r="F892" s="72"/>
      <c r="G892" s="124" t="str">
        <f>IFERROR(INDEX(Vendors!$A$2:$B$500,MATCH(C892,Vendors!$A$2:$A$500,0),2),"")</f>
        <v/>
      </c>
      <c r="H892" s="74">
        <f>SUMIF('Cash Outflows'!E:E,'AP and Accrual Journal'!D902,'Cash Outflows'!F:F)</f>
        <v>0</v>
      </c>
      <c r="I892" s="73">
        <f t="shared" si="40"/>
        <v>0</v>
      </c>
      <c r="J892" s="13">
        <f t="shared" si="41"/>
        <v>0</v>
      </c>
      <c r="K892" t="b">
        <f ca="1">IF(TODAY()-E892&gt;'Data Inputs'!$B$47,TRUE,FALSE)</f>
        <v>1</v>
      </c>
    </row>
    <row r="893" spans="1:11" x14ac:dyDescent="0.25">
      <c r="A893" s="109">
        <f t="shared" si="39"/>
        <v>6</v>
      </c>
      <c r="B893" s="55"/>
      <c r="C893" s="129"/>
      <c r="D893" s="55"/>
      <c r="E893" s="56"/>
      <c r="F893" s="72"/>
      <c r="G893" s="124" t="str">
        <f>IFERROR(INDEX(Vendors!$A$2:$B$500,MATCH(C893,Vendors!$A$2:$A$500,0),2),"")</f>
        <v/>
      </c>
      <c r="H893" s="74">
        <f>SUMIF('Cash Outflows'!E:E,'AP and Accrual Journal'!D903,'Cash Outflows'!F:F)</f>
        <v>0</v>
      </c>
      <c r="I893" s="73">
        <f t="shared" si="40"/>
        <v>0</v>
      </c>
      <c r="J893" s="13">
        <f t="shared" si="41"/>
        <v>0</v>
      </c>
      <c r="K893" t="b">
        <f ca="1">IF(TODAY()-E893&gt;'Data Inputs'!$B$47,TRUE,FALSE)</f>
        <v>1</v>
      </c>
    </row>
    <row r="894" spans="1:11" x14ac:dyDescent="0.25">
      <c r="A894" s="109">
        <f t="shared" si="39"/>
        <v>6</v>
      </c>
      <c r="B894" s="55"/>
      <c r="C894" s="129"/>
      <c r="D894" s="55"/>
      <c r="E894" s="56"/>
      <c r="F894" s="72"/>
      <c r="G894" s="124" t="str">
        <f>IFERROR(INDEX(Vendors!$A$2:$B$500,MATCH(C894,Vendors!$A$2:$A$500,0),2),"")</f>
        <v/>
      </c>
      <c r="H894" s="74">
        <f>SUMIF('Cash Outflows'!E:E,'AP and Accrual Journal'!D904,'Cash Outflows'!F:F)</f>
        <v>0</v>
      </c>
      <c r="I894" s="73">
        <f t="shared" si="40"/>
        <v>0</v>
      </c>
      <c r="J894" s="13">
        <f t="shared" si="41"/>
        <v>0</v>
      </c>
      <c r="K894" t="b">
        <f ca="1">IF(TODAY()-E894&gt;'Data Inputs'!$B$47,TRUE,FALSE)</f>
        <v>1</v>
      </c>
    </row>
    <row r="895" spans="1:11" x14ac:dyDescent="0.25">
      <c r="A895" s="109">
        <f t="shared" si="39"/>
        <v>6</v>
      </c>
      <c r="B895" s="55"/>
      <c r="C895" s="129"/>
      <c r="D895" s="55"/>
      <c r="E895" s="56"/>
      <c r="F895" s="72"/>
      <c r="G895" s="124" t="str">
        <f>IFERROR(INDEX(Vendors!$A$2:$B$500,MATCH(C895,Vendors!$A$2:$A$500,0),2),"")</f>
        <v/>
      </c>
      <c r="H895" s="74">
        <f>SUMIF('Cash Outflows'!E:E,'AP and Accrual Journal'!D905,'Cash Outflows'!F:F)</f>
        <v>0</v>
      </c>
      <c r="I895" s="73">
        <f t="shared" si="40"/>
        <v>0</v>
      </c>
      <c r="J895" s="13">
        <f t="shared" si="41"/>
        <v>0</v>
      </c>
      <c r="K895" t="b">
        <f ca="1">IF(TODAY()-E895&gt;'Data Inputs'!$B$47,TRUE,FALSE)</f>
        <v>1</v>
      </c>
    </row>
    <row r="896" spans="1:11" x14ac:dyDescent="0.25">
      <c r="A896" s="109">
        <f t="shared" si="39"/>
        <v>6</v>
      </c>
      <c r="B896" s="55"/>
      <c r="C896" s="129"/>
      <c r="D896" s="55"/>
      <c r="E896" s="56"/>
      <c r="F896" s="72"/>
      <c r="G896" s="124" t="str">
        <f>IFERROR(INDEX(Vendors!$A$2:$B$500,MATCH(C896,Vendors!$A$2:$A$500,0),2),"")</f>
        <v/>
      </c>
      <c r="H896" s="74">
        <f>SUMIF('Cash Outflows'!E:E,'AP and Accrual Journal'!D906,'Cash Outflows'!F:F)</f>
        <v>0</v>
      </c>
      <c r="I896" s="73">
        <f t="shared" si="40"/>
        <v>0</v>
      </c>
      <c r="J896" s="13">
        <f t="shared" si="41"/>
        <v>0</v>
      </c>
      <c r="K896" t="b">
        <f ca="1">IF(TODAY()-E896&gt;'Data Inputs'!$B$47,TRUE,FALSE)</f>
        <v>1</v>
      </c>
    </row>
    <row r="897" spans="1:11" x14ac:dyDescent="0.25">
      <c r="A897" s="109">
        <f t="shared" si="39"/>
        <v>6</v>
      </c>
      <c r="B897" s="55"/>
      <c r="C897" s="129"/>
      <c r="D897" s="55"/>
      <c r="E897" s="56"/>
      <c r="F897" s="72"/>
      <c r="G897" s="124" t="str">
        <f>IFERROR(INDEX(Vendors!$A$2:$B$500,MATCH(C897,Vendors!$A$2:$A$500,0),2),"")</f>
        <v/>
      </c>
      <c r="H897" s="74">
        <f>SUMIF('Cash Outflows'!E:E,'AP and Accrual Journal'!D907,'Cash Outflows'!F:F)</f>
        <v>0</v>
      </c>
      <c r="I897" s="73">
        <f t="shared" si="40"/>
        <v>0</v>
      </c>
      <c r="J897" s="13">
        <f t="shared" si="41"/>
        <v>0</v>
      </c>
      <c r="K897" t="b">
        <f ca="1">IF(TODAY()-E897&gt;'Data Inputs'!$B$47,TRUE,FALSE)</f>
        <v>1</v>
      </c>
    </row>
    <row r="898" spans="1:11" x14ac:dyDescent="0.25">
      <c r="A898" s="109">
        <f t="shared" si="39"/>
        <v>6</v>
      </c>
      <c r="B898" s="55"/>
      <c r="C898" s="129"/>
      <c r="D898" s="55"/>
      <c r="E898" s="56"/>
      <c r="F898" s="72"/>
      <c r="G898" s="124" t="str">
        <f>IFERROR(INDEX(Vendors!$A$2:$B$500,MATCH(C898,Vendors!$A$2:$A$500,0),2),"")</f>
        <v/>
      </c>
      <c r="H898" s="74">
        <f>SUMIF('Cash Outflows'!E:E,'AP and Accrual Journal'!D908,'Cash Outflows'!F:F)</f>
        <v>0</v>
      </c>
      <c r="I898" s="73">
        <f t="shared" si="40"/>
        <v>0</v>
      </c>
      <c r="J898" s="13">
        <f t="shared" si="41"/>
        <v>0</v>
      </c>
      <c r="K898" t="b">
        <f ca="1">IF(TODAY()-E898&gt;'Data Inputs'!$B$47,TRUE,FALSE)</f>
        <v>1</v>
      </c>
    </row>
    <row r="899" spans="1:11" x14ac:dyDescent="0.25">
      <c r="A899" s="109">
        <f t="shared" ref="A899:A962" si="42">E899+(6-J899)</f>
        <v>6</v>
      </c>
      <c r="B899" s="55"/>
      <c r="C899" s="129"/>
      <c r="D899" s="55"/>
      <c r="E899" s="56"/>
      <c r="F899" s="72"/>
      <c r="G899" s="124" t="str">
        <f>IFERROR(INDEX(Vendors!$A$2:$B$500,MATCH(C899,Vendors!$A$2:$A$500,0),2),"")</f>
        <v/>
      </c>
      <c r="H899" s="74">
        <f>SUMIF('Cash Outflows'!E:E,'AP and Accrual Journal'!D909,'Cash Outflows'!F:F)</f>
        <v>0</v>
      </c>
      <c r="I899" s="73">
        <f t="shared" ref="I899:I962" si="43">F899-H899</f>
        <v>0</v>
      </c>
      <c r="J899" s="13">
        <f t="shared" ref="J899:J962" si="44">IF(WEEKDAY(E899)=7,0,WEEKDAY(E899))</f>
        <v>0</v>
      </c>
      <c r="K899" t="b">
        <f ca="1">IF(TODAY()-E899&gt;'Data Inputs'!$B$47,TRUE,FALSE)</f>
        <v>1</v>
      </c>
    </row>
    <row r="900" spans="1:11" x14ac:dyDescent="0.25">
      <c r="A900" s="109">
        <f t="shared" si="42"/>
        <v>6</v>
      </c>
      <c r="B900" s="55"/>
      <c r="C900" s="129"/>
      <c r="D900" s="55"/>
      <c r="E900" s="56"/>
      <c r="F900" s="72"/>
      <c r="G900" s="124" t="str">
        <f>IFERROR(INDEX(Vendors!$A$2:$B$500,MATCH(C900,Vendors!$A$2:$A$500,0),2),"")</f>
        <v/>
      </c>
      <c r="H900" s="74">
        <f>SUMIF('Cash Outflows'!E:E,'AP and Accrual Journal'!D910,'Cash Outflows'!F:F)</f>
        <v>0</v>
      </c>
      <c r="I900" s="73">
        <f t="shared" si="43"/>
        <v>0</v>
      </c>
      <c r="J900" s="13">
        <f t="shared" si="44"/>
        <v>0</v>
      </c>
      <c r="K900" t="b">
        <f ca="1">IF(TODAY()-E900&gt;'Data Inputs'!$B$47,TRUE,FALSE)</f>
        <v>1</v>
      </c>
    </row>
    <row r="901" spans="1:11" x14ac:dyDescent="0.25">
      <c r="A901" s="109">
        <f t="shared" si="42"/>
        <v>6</v>
      </c>
      <c r="B901" s="55"/>
      <c r="C901" s="129"/>
      <c r="D901" s="55"/>
      <c r="E901" s="56"/>
      <c r="F901" s="72"/>
      <c r="G901" s="124" t="str">
        <f>IFERROR(INDEX(Vendors!$A$2:$B$500,MATCH(C901,Vendors!$A$2:$A$500,0),2),"")</f>
        <v/>
      </c>
      <c r="H901" s="74">
        <f>SUMIF('Cash Outflows'!E:E,'AP and Accrual Journal'!D911,'Cash Outflows'!F:F)</f>
        <v>0</v>
      </c>
      <c r="I901" s="73">
        <f t="shared" si="43"/>
        <v>0</v>
      </c>
      <c r="J901" s="13">
        <f t="shared" si="44"/>
        <v>0</v>
      </c>
      <c r="K901" t="b">
        <f ca="1">IF(TODAY()-E901&gt;'Data Inputs'!$B$47,TRUE,FALSE)</f>
        <v>1</v>
      </c>
    </row>
    <row r="902" spans="1:11" x14ac:dyDescent="0.25">
      <c r="A902" s="109">
        <f t="shared" si="42"/>
        <v>6</v>
      </c>
      <c r="B902" s="55"/>
      <c r="C902" s="129"/>
      <c r="D902" s="55"/>
      <c r="E902" s="56"/>
      <c r="F902" s="72"/>
      <c r="G902" s="124" t="str">
        <f>IFERROR(INDEX(Vendors!$A$2:$B$500,MATCH(C902,Vendors!$A$2:$A$500,0),2),"")</f>
        <v/>
      </c>
      <c r="H902" s="74">
        <f>SUMIF('Cash Outflows'!E:E,'AP and Accrual Journal'!D912,'Cash Outflows'!F:F)</f>
        <v>0</v>
      </c>
      <c r="I902" s="73">
        <f t="shared" si="43"/>
        <v>0</v>
      </c>
      <c r="J902" s="13">
        <f t="shared" si="44"/>
        <v>0</v>
      </c>
      <c r="K902" t="b">
        <f ca="1">IF(TODAY()-E902&gt;'Data Inputs'!$B$47,TRUE,FALSE)</f>
        <v>1</v>
      </c>
    </row>
    <row r="903" spans="1:11" x14ac:dyDescent="0.25">
      <c r="A903" s="109">
        <f t="shared" si="42"/>
        <v>6</v>
      </c>
      <c r="B903" s="55"/>
      <c r="C903" s="129"/>
      <c r="D903" s="55"/>
      <c r="E903" s="56"/>
      <c r="F903" s="72"/>
      <c r="G903" s="124" t="str">
        <f>IFERROR(INDEX(Vendors!$A$2:$B$500,MATCH(C903,Vendors!$A$2:$A$500,0),2),"")</f>
        <v/>
      </c>
      <c r="H903" s="74">
        <f>SUMIF('Cash Outflows'!E:E,'AP and Accrual Journal'!D913,'Cash Outflows'!F:F)</f>
        <v>0</v>
      </c>
      <c r="I903" s="73">
        <f t="shared" si="43"/>
        <v>0</v>
      </c>
      <c r="J903" s="13">
        <f t="shared" si="44"/>
        <v>0</v>
      </c>
      <c r="K903" t="b">
        <f ca="1">IF(TODAY()-E903&gt;'Data Inputs'!$B$47,TRUE,FALSE)</f>
        <v>1</v>
      </c>
    </row>
    <row r="904" spans="1:11" x14ac:dyDescent="0.25">
      <c r="A904" s="109">
        <f t="shared" si="42"/>
        <v>6</v>
      </c>
      <c r="B904" s="55"/>
      <c r="C904" s="129"/>
      <c r="D904" s="55"/>
      <c r="E904" s="56"/>
      <c r="F904" s="72"/>
      <c r="G904" s="124" t="str">
        <f>IFERROR(INDEX(Vendors!$A$2:$B$500,MATCH(C904,Vendors!$A$2:$A$500,0),2),"")</f>
        <v/>
      </c>
      <c r="H904" s="74">
        <f>SUMIF('Cash Outflows'!E:E,'AP and Accrual Journal'!D914,'Cash Outflows'!F:F)</f>
        <v>0</v>
      </c>
      <c r="I904" s="73">
        <f t="shared" si="43"/>
        <v>0</v>
      </c>
      <c r="J904" s="13">
        <f t="shared" si="44"/>
        <v>0</v>
      </c>
      <c r="K904" t="b">
        <f ca="1">IF(TODAY()-E904&gt;'Data Inputs'!$B$47,TRUE,FALSE)</f>
        <v>1</v>
      </c>
    </row>
    <row r="905" spans="1:11" x14ac:dyDescent="0.25">
      <c r="A905" s="109">
        <f t="shared" si="42"/>
        <v>6</v>
      </c>
      <c r="B905" s="55"/>
      <c r="C905" s="129"/>
      <c r="D905" s="55"/>
      <c r="E905" s="56"/>
      <c r="F905" s="72"/>
      <c r="G905" s="124" t="str">
        <f>IFERROR(INDEX(Vendors!$A$2:$B$500,MATCH(C905,Vendors!$A$2:$A$500,0),2),"")</f>
        <v/>
      </c>
      <c r="H905" s="74">
        <f>SUMIF('Cash Outflows'!E:E,'AP and Accrual Journal'!D915,'Cash Outflows'!F:F)</f>
        <v>0</v>
      </c>
      <c r="I905" s="73">
        <f t="shared" si="43"/>
        <v>0</v>
      </c>
      <c r="J905" s="13">
        <f t="shared" si="44"/>
        <v>0</v>
      </c>
      <c r="K905" t="b">
        <f ca="1">IF(TODAY()-E905&gt;'Data Inputs'!$B$47,TRUE,FALSE)</f>
        <v>1</v>
      </c>
    </row>
    <row r="906" spans="1:11" x14ac:dyDescent="0.25">
      <c r="A906" s="109">
        <f t="shared" si="42"/>
        <v>6</v>
      </c>
      <c r="B906" s="55"/>
      <c r="C906" s="129"/>
      <c r="D906" s="55"/>
      <c r="E906" s="56"/>
      <c r="F906" s="72"/>
      <c r="G906" s="124" t="str">
        <f>IFERROR(INDEX(Vendors!$A$2:$B$500,MATCH(C906,Vendors!$A$2:$A$500,0),2),"")</f>
        <v/>
      </c>
      <c r="H906" s="74">
        <f>SUMIF('Cash Outflows'!E:E,'AP and Accrual Journal'!D916,'Cash Outflows'!F:F)</f>
        <v>0</v>
      </c>
      <c r="I906" s="73">
        <f t="shared" si="43"/>
        <v>0</v>
      </c>
      <c r="J906" s="13">
        <f t="shared" si="44"/>
        <v>0</v>
      </c>
      <c r="K906" t="b">
        <f ca="1">IF(TODAY()-E906&gt;'Data Inputs'!$B$47,TRUE,FALSE)</f>
        <v>1</v>
      </c>
    </row>
    <row r="907" spans="1:11" x14ac:dyDescent="0.25">
      <c r="A907" s="109">
        <f t="shared" si="42"/>
        <v>6</v>
      </c>
      <c r="B907" s="55"/>
      <c r="C907" s="129"/>
      <c r="D907" s="55"/>
      <c r="E907" s="56"/>
      <c r="F907" s="72"/>
      <c r="G907" s="124" t="str">
        <f>IFERROR(INDEX(Vendors!$A$2:$B$500,MATCH(C907,Vendors!$A$2:$A$500,0),2),"")</f>
        <v/>
      </c>
      <c r="H907" s="74">
        <f>SUMIF('Cash Outflows'!E:E,'AP and Accrual Journal'!D917,'Cash Outflows'!F:F)</f>
        <v>0</v>
      </c>
      <c r="I907" s="73">
        <f t="shared" si="43"/>
        <v>0</v>
      </c>
      <c r="J907" s="13">
        <f t="shared" si="44"/>
        <v>0</v>
      </c>
      <c r="K907" t="b">
        <f ca="1">IF(TODAY()-E907&gt;'Data Inputs'!$B$47,TRUE,FALSE)</f>
        <v>1</v>
      </c>
    </row>
    <row r="908" spans="1:11" x14ac:dyDescent="0.25">
      <c r="A908" s="109">
        <f t="shared" si="42"/>
        <v>6</v>
      </c>
      <c r="B908" s="55"/>
      <c r="C908" s="129"/>
      <c r="D908" s="55"/>
      <c r="E908" s="56"/>
      <c r="F908" s="72"/>
      <c r="G908" s="124" t="str">
        <f>IFERROR(INDEX(Vendors!$A$2:$B$500,MATCH(C908,Vendors!$A$2:$A$500,0),2),"")</f>
        <v/>
      </c>
      <c r="H908" s="74">
        <f>SUMIF('Cash Outflows'!E:E,'AP and Accrual Journal'!D918,'Cash Outflows'!F:F)</f>
        <v>0</v>
      </c>
      <c r="I908" s="73">
        <f t="shared" si="43"/>
        <v>0</v>
      </c>
      <c r="J908" s="13">
        <f t="shared" si="44"/>
        <v>0</v>
      </c>
      <c r="K908" t="b">
        <f ca="1">IF(TODAY()-E908&gt;'Data Inputs'!$B$47,TRUE,FALSE)</f>
        <v>1</v>
      </c>
    </row>
    <row r="909" spans="1:11" x14ac:dyDescent="0.25">
      <c r="A909" s="109">
        <f t="shared" si="42"/>
        <v>6</v>
      </c>
      <c r="B909" s="55"/>
      <c r="C909" s="129"/>
      <c r="D909" s="55"/>
      <c r="E909" s="56"/>
      <c r="F909" s="72"/>
      <c r="G909" s="124" t="str">
        <f>IFERROR(INDEX(Vendors!$A$2:$B$500,MATCH(C909,Vendors!$A$2:$A$500,0),2),"")</f>
        <v/>
      </c>
      <c r="H909" s="74">
        <f>SUMIF('Cash Outflows'!E:E,'AP and Accrual Journal'!D919,'Cash Outflows'!F:F)</f>
        <v>0</v>
      </c>
      <c r="I909" s="73">
        <f t="shared" si="43"/>
        <v>0</v>
      </c>
      <c r="J909" s="13">
        <f t="shared" si="44"/>
        <v>0</v>
      </c>
      <c r="K909" t="b">
        <f ca="1">IF(TODAY()-E909&gt;'Data Inputs'!$B$47,TRUE,FALSE)</f>
        <v>1</v>
      </c>
    </row>
    <row r="910" spans="1:11" x14ac:dyDescent="0.25">
      <c r="A910" s="109">
        <f t="shared" si="42"/>
        <v>6</v>
      </c>
      <c r="B910" s="55"/>
      <c r="C910" s="129"/>
      <c r="D910" s="55"/>
      <c r="E910" s="56"/>
      <c r="F910" s="72"/>
      <c r="G910" s="124" t="str">
        <f>IFERROR(INDEX(Vendors!$A$2:$B$500,MATCH(C910,Vendors!$A$2:$A$500,0),2),"")</f>
        <v/>
      </c>
      <c r="H910" s="74">
        <f>SUMIF('Cash Outflows'!E:E,'AP and Accrual Journal'!D920,'Cash Outflows'!F:F)</f>
        <v>0</v>
      </c>
      <c r="I910" s="73">
        <f t="shared" si="43"/>
        <v>0</v>
      </c>
      <c r="J910" s="13">
        <f t="shared" si="44"/>
        <v>0</v>
      </c>
      <c r="K910" t="b">
        <f ca="1">IF(TODAY()-E910&gt;'Data Inputs'!$B$47,TRUE,FALSE)</f>
        <v>1</v>
      </c>
    </row>
    <row r="911" spans="1:11" x14ac:dyDescent="0.25">
      <c r="A911" s="109">
        <f t="shared" si="42"/>
        <v>6</v>
      </c>
      <c r="B911" s="55"/>
      <c r="C911" s="129"/>
      <c r="D911" s="55"/>
      <c r="E911" s="56"/>
      <c r="F911" s="72"/>
      <c r="G911" s="124" t="str">
        <f>IFERROR(INDEX(Vendors!$A$2:$B$500,MATCH(C911,Vendors!$A$2:$A$500,0),2),"")</f>
        <v/>
      </c>
      <c r="H911" s="74">
        <f>SUMIF('Cash Outflows'!E:E,'AP and Accrual Journal'!D921,'Cash Outflows'!F:F)</f>
        <v>0</v>
      </c>
      <c r="I911" s="73">
        <f t="shared" si="43"/>
        <v>0</v>
      </c>
      <c r="J911" s="13">
        <f t="shared" si="44"/>
        <v>0</v>
      </c>
      <c r="K911" t="b">
        <f ca="1">IF(TODAY()-E911&gt;'Data Inputs'!$B$47,TRUE,FALSE)</f>
        <v>1</v>
      </c>
    </row>
    <row r="912" spans="1:11" x14ac:dyDescent="0.25">
      <c r="A912" s="109">
        <f t="shared" si="42"/>
        <v>6</v>
      </c>
      <c r="B912" s="55"/>
      <c r="C912" s="129"/>
      <c r="D912" s="55"/>
      <c r="E912" s="56"/>
      <c r="F912" s="72"/>
      <c r="G912" s="124" t="str">
        <f>IFERROR(INDEX(Vendors!$A$2:$B$500,MATCH(C912,Vendors!$A$2:$A$500,0),2),"")</f>
        <v/>
      </c>
      <c r="H912" s="74">
        <f>SUMIF('Cash Outflows'!E:E,'AP and Accrual Journal'!D922,'Cash Outflows'!F:F)</f>
        <v>0</v>
      </c>
      <c r="I912" s="73">
        <f t="shared" si="43"/>
        <v>0</v>
      </c>
      <c r="J912" s="13">
        <f t="shared" si="44"/>
        <v>0</v>
      </c>
      <c r="K912" t="b">
        <f ca="1">IF(TODAY()-E912&gt;'Data Inputs'!$B$47,TRUE,FALSE)</f>
        <v>1</v>
      </c>
    </row>
    <row r="913" spans="1:11" x14ac:dyDescent="0.25">
      <c r="A913" s="109">
        <f t="shared" si="42"/>
        <v>6</v>
      </c>
      <c r="B913" s="55"/>
      <c r="C913" s="129"/>
      <c r="D913" s="55"/>
      <c r="E913" s="56"/>
      <c r="F913" s="72"/>
      <c r="G913" s="124" t="str">
        <f>IFERROR(INDEX(Vendors!$A$2:$B$500,MATCH(C913,Vendors!$A$2:$A$500,0),2),"")</f>
        <v/>
      </c>
      <c r="H913" s="74">
        <f>SUMIF('Cash Outflows'!E:E,'AP and Accrual Journal'!D923,'Cash Outflows'!F:F)</f>
        <v>0</v>
      </c>
      <c r="I913" s="73">
        <f t="shared" si="43"/>
        <v>0</v>
      </c>
      <c r="J913" s="13">
        <f t="shared" si="44"/>
        <v>0</v>
      </c>
      <c r="K913" t="b">
        <f ca="1">IF(TODAY()-E913&gt;'Data Inputs'!$B$47,TRUE,FALSE)</f>
        <v>1</v>
      </c>
    </row>
    <row r="914" spans="1:11" x14ac:dyDescent="0.25">
      <c r="A914" s="109">
        <f t="shared" si="42"/>
        <v>6</v>
      </c>
      <c r="B914" s="55"/>
      <c r="C914" s="129"/>
      <c r="D914" s="55"/>
      <c r="E914" s="56"/>
      <c r="F914" s="72"/>
      <c r="G914" s="124" t="str">
        <f>IFERROR(INDEX(Vendors!$A$2:$B$500,MATCH(C914,Vendors!$A$2:$A$500,0),2),"")</f>
        <v/>
      </c>
      <c r="H914" s="74">
        <f>SUMIF('Cash Outflows'!E:E,'AP and Accrual Journal'!D924,'Cash Outflows'!F:F)</f>
        <v>0</v>
      </c>
      <c r="I914" s="73">
        <f t="shared" si="43"/>
        <v>0</v>
      </c>
      <c r="J914" s="13">
        <f t="shared" si="44"/>
        <v>0</v>
      </c>
      <c r="K914" t="b">
        <f ca="1">IF(TODAY()-E914&gt;'Data Inputs'!$B$47,TRUE,FALSE)</f>
        <v>1</v>
      </c>
    </row>
    <row r="915" spans="1:11" x14ac:dyDescent="0.25">
      <c r="A915" s="109">
        <f t="shared" si="42"/>
        <v>6</v>
      </c>
      <c r="B915" s="55"/>
      <c r="C915" s="129"/>
      <c r="D915" s="55"/>
      <c r="E915" s="56"/>
      <c r="F915" s="72"/>
      <c r="G915" s="124" t="str">
        <f>IFERROR(INDEX(Vendors!$A$2:$B$500,MATCH(C915,Vendors!$A$2:$A$500,0),2),"")</f>
        <v/>
      </c>
      <c r="H915" s="74">
        <f>SUMIF('Cash Outflows'!E:E,'AP and Accrual Journal'!D925,'Cash Outflows'!F:F)</f>
        <v>0</v>
      </c>
      <c r="I915" s="73">
        <f t="shared" si="43"/>
        <v>0</v>
      </c>
      <c r="J915" s="13">
        <f t="shared" si="44"/>
        <v>0</v>
      </c>
      <c r="K915" t="b">
        <f ca="1">IF(TODAY()-E915&gt;'Data Inputs'!$B$47,TRUE,FALSE)</f>
        <v>1</v>
      </c>
    </row>
    <row r="916" spans="1:11" x14ac:dyDescent="0.25">
      <c r="A916" s="109">
        <f t="shared" si="42"/>
        <v>6</v>
      </c>
      <c r="B916" s="55"/>
      <c r="C916" s="129"/>
      <c r="D916" s="55"/>
      <c r="E916" s="56"/>
      <c r="F916" s="72"/>
      <c r="G916" s="124" t="str">
        <f>IFERROR(INDEX(Vendors!$A$2:$B$500,MATCH(C916,Vendors!$A$2:$A$500,0),2),"")</f>
        <v/>
      </c>
      <c r="H916" s="74">
        <f>SUMIF('Cash Outflows'!E:E,'AP and Accrual Journal'!D926,'Cash Outflows'!F:F)</f>
        <v>0</v>
      </c>
      <c r="I916" s="73">
        <f t="shared" si="43"/>
        <v>0</v>
      </c>
      <c r="J916" s="13">
        <f t="shared" si="44"/>
        <v>0</v>
      </c>
      <c r="K916" t="b">
        <f ca="1">IF(TODAY()-E916&gt;'Data Inputs'!$B$47,TRUE,FALSE)</f>
        <v>1</v>
      </c>
    </row>
    <row r="917" spans="1:11" x14ac:dyDescent="0.25">
      <c r="A917" s="109">
        <f t="shared" si="42"/>
        <v>6</v>
      </c>
      <c r="B917" s="55"/>
      <c r="C917" s="129"/>
      <c r="D917" s="55"/>
      <c r="E917" s="56"/>
      <c r="F917" s="72"/>
      <c r="G917" s="124" t="str">
        <f>IFERROR(INDEX(Vendors!$A$2:$B$500,MATCH(C917,Vendors!$A$2:$A$500,0),2),"")</f>
        <v/>
      </c>
      <c r="H917" s="74">
        <f>SUMIF('Cash Outflows'!E:E,'AP and Accrual Journal'!D927,'Cash Outflows'!F:F)</f>
        <v>0</v>
      </c>
      <c r="I917" s="73">
        <f t="shared" si="43"/>
        <v>0</v>
      </c>
      <c r="J917" s="13">
        <f t="shared" si="44"/>
        <v>0</v>
      </c>
      <c r="K917" t="b">
        <f ca="1">IF(TODAY()-E917&gt;'Data Inputs'!$B$47,TRUE,FALSE)</f>
        <v>1</v>
      </c>
    </row>
    <row r="918" spans="1:11" x14ac:dyDescent="0.25">
      <c r="A918" s="109">
        <f t="shared" si="42"/>
        <v>6</v>
      </c>
      <c r="B918" s="55"/>
      <c r="C918" s="129"/>
      <c r="D918" s="55"/>
      <c r="E918" s="56"/>
      <c r="F918" s="72"/>
      <c r="G918" s="124" t="str">
        <f>IFERROR(INDEX(Vendors!$A$2:$B$500,MATCH(C918,Vendors!$A$2:$A$500,0),2),"")</f>
        <v/>
      </c>
      <c r="H918" s="74">
        <f>SUMIF('Cash Outflows'!E:E,'AP and Accrual Journal'!D928,'Cash Outflows'!F:F)</f>
        <v>0</v>
      </c>
      <c r="I918" s="73">
        <f t="shared" si="43"/>
        <v>0</v>
      </c>
      <c r="J918" s="13">
        <f t="shared" si="44"/>
        <v>0</v>
      </c>
      <c r="K918" t="b">
        <f ca="1">IF(TODAY()-E918&gt;'Data Inputs'!$B$47,TRUE,FALSE)</f>
        <v>1</v>
      </c>
    </row>
    <row r="919" spans="1:11" x14ac:dyDescent="0.25">
      <c r="A919" s="109">
        <f t="shared" si="42"/>
        <v>6</v>
      </c>
      <c r="B919" s="55"/>
      <c r="C919" s="129"/>
      <c r="D919" s="55"/>
      <c r="E919" s="56"/>
      <c r="F919" s="72"/>
      <c r="G919" s="124" t="str">
        <f>IFERROR(INDEX(Vendors!$A$2:$B$500,MATCH(C919,Vendors!$A$2:$A$500,0),2),"")</f>
        <v/>
      </c>
      <c r="H919" s="74">
        <f>SUMIF('Cash Outflows'!E:E,'AP and Accrual Journal'!D929,'Cash Outflows'!F:F)</f>
        <v>0</v>
      </c>
      <c r="I919" s="73">
        <f t="shared" si="43"/>
        <v>0</v>
      </c>
      <c r="J919" s="13">
        <f t="shared" si="44"/>
        <v>0</v>
      </c>
      <c r="K919" t="b">
        <f ca="1">IF(TODAY()-E919&gt;'Data Inputs'!$B$47,TRUE,FALSE)</f>
        <v>1</v>
      </c>
    </row>
    <row r="920" spans="1:11" x14ac:dyDescent="0.25">
      <c r="A920" s="109">
        <f t="shared" si="42"/>
        <v>6</v>
      </c>
      <c r="B920" s="55"/>
      <c r="C920" s="129"/>
      <c r="D920" s="55"/>
      <c r="E920" s="56"/>
      <c r="F920" s="72"/>
      <c r="G920" s="124" t="str">
        <f>IFERROR(INDEX(Vendors!$A$2:$B$500,MATCH(C920,Vendors!$A$2:$A$500,0),2),"")</f>
        <v/>
      </c>
      <c r="H920" s="74">
        <f>SUMIF('Cash Outflows'!E:E,'AP and Accrual Journal'!D930,'Cash Outflows'!F:F)</f>
        <v>0</v>
      </c>
      <c r="I920" s="73">
        <f t="shared" si="43"/>
        <v>0</v>
      </c>
      <c r="J920" s="13">
        <f t="shared" si="44"/>
        <v>0</v>
      </c>
      <c r="K920" t="b">
        <f ca="1">IF(TODAY()-E920&gt;'Data Inputs'!$B$47,TRUE,FALSE)</f>
        <v>1</v>
      </c>
    </row>
    <row r="921" spans="1:11" x14ac:dyDescent="0.25">
      <c r="A921" s="109">
        <f t="shared" si="42"/>
        <v>6</v>
      </c>
      <c r="B921" s="55"/>
      <c r="C921" s="129"/>
      <c r="D921" s="55"/>
      <c r="E921" s="56"/>
      <c r="F921" s="72"/>
      <c r="G921" s="124" t="str">
        <f>IFERROR(INDEX(Vendors!$A$2:$B$500,MATCH(C921,Vendors!$A$2:$A$500,0),2),"")</f>
        <v/>
      </c>
      <c r="H921" s="74">
        <f>SUMIF('Cash Outflows'!E:E,'AP and Accrual Journal'!D931,'Cash Outflows'!F:F)</f>
        <v>0</v>
      </c>
      <c r="I921" s="73">
        <f t="shared" si="43"/>
        <v>0</v>
      </c>
      <c r="J921" s="13">
        <f t="shared" si="44"/>
        <v>0</v>
      </c>
      <c r="K921" t="b">
        <f ca="1">IF(TODAY()-E921&gt;'Data Inputs'!$B$47,TRUE,FALSE)</f>
        <v>1</v>
      </c>
    </row>
    <row r="922" spans="1:11" x14ac:dyDescent="0.25">
      <c r="A922" s="109">
        <f t="shared" si="42"/>
        <v>6</v>
      </c>
      <c r="B922" s="55"/>
      <c r="C922" s="129"/>
      <c r="D922" s="55"/>
      <c r="E922" s="56"/>
      <c r="F922" s="72"/>
      <c r="G922" s="124" t="str">
        <f>IFERROR(INDEX(Vendors!$A$2:$B$500,MATCH(C922,Vendors!$A$2:$A$500,0),2),"")</f>
        <v/>
      </c>
      <c r="H922" s="74">
        <f>SUMIF('Cash Outflows'!E:E,'AP and Accrual Journal'!D932,'Cash Outflows'!F:F)</f>
        <v>0</v>
      </c>
      <c r="I922" s="73">
        <f t="shared" si="43"/>
        <v>0</v>
      </c>
      <c r="J922" s="13">
        <f t="shared" si="44"/>
        <v>0</v>
      </c>
      <c r="K922" t="b">
        <f ca="1">IF(TODAY()-E922&gt;'Data Inputs'!$B$47,TRUE,FALSE)</f>
        <v>1</v>
      </c>
    </row>
    <row r="923" spans="1:11" x14ac:dyDescent="0.25">
      <c r="A923" s="109">
        <f t="shared" si="42"/>
        <v>6</v>
      </c>
      <c r="B923" s="55"/>
      <c r="C923" s="129"/>
      <c r="D923" s="55"/>
      <c r="E923" s="56"/>
      <c r="F923" s="72"/>
      <c r="G923" s="124" t="str">
        <f>IFERROR(INDEX(Vendors!$A$2:$B$500,MATCH(C923,Vendors!$A$2:$A$500,0),2),"")</f>
        <v/>
      </c>
      <c r="H923" s="74">
        <f>SUMIF('Cash Outflows'!E:E,'AP and Accrual Journal'!D933,'Cash Outflows'!F:F)</f>
        <v>0</v>
      </c>
      <c r="I923" s="73">
        <f t="shared" si="43"/>
        <v>0</v>
      </c>
      <c r="J923" s="13">
        <f t="shared" si="44"/>
        <v>0</v>
      </c>
      <c r="K923" t="b">
        <f ca="1">IF(TODAY()-E923&gt;'Data Inputs'!$B$47,TRUE,FALSE)</f>
        <v>1</v>
      </c>
    </row>
    <row r="924" spans="1:11" x14ac:dyDescent="0.25">
      <c r="A924" s="109">
        <f t="shared" si="42"/>
        <v>6</v>
      </c>
      <c r="B924" s="55"/>
      <c r="C924" s="129"/>
      <c r="D924" s="55"/>
      <c r="E924" s="56"/>
      <c r="F924" s="72"/>
      <c r="G924" s="124" t="str">
        <f>IFERROR(INDEX(Vendors!$A$2:$B$500,MATCH(C924,Vendors!$A$2:$A$500,0),2),"")</f>
        <v/>
      </c>
      <c r="H924" s="74">
        <f>SUMIF('Cash Outflows'!E:E,'AP and Accrual Journal'!D934,'Cash Outflows'!F:F)</f>
        <v>0</v>
      </c>
      <c r="I924" s="73">
        <f t="shared" si="43"/>
        <v>0</v>
      </c>
      <c r="J924" s="13">
        <f t="shared" si="44"/>
        <v>0</v>
      </c>
      <c r="K924" t="b">
        <f ca="1">IF(TODAY()-E924&gt;'Data Inputs'!$B$47,TRUE,FALSE)</f>
        <v>1</v>
      </c>
    </row>
    <row r="925" spans="1:11" x14ac:dyDescent="0.25">
      <c r="A925" s="109">
        <f t="shared" si="42"/>
        <v>6</v>
      </c>
      <c r="B925" s="55"/>
      <c r="C925" s="129"/>
      <c r="D925" s="55"/>
      <c r="E925" s="56"/>
      <c r="F925" s="72"/>
      <c r="G925" s="124" t="str">
        <f>IFERROR(INDEX(Vendors!$A$2:$B$500,MATCH(C925,Vendors!$A$2:$A$500,0),2),"")</f>
        <v/>
      </c>
      <c r="H925" s="74">
        <f>SUMIF('Cash Outflows'!E:E,'AP and Accrual Journal'!D935,'Cash Outflows'!F:F)</f>
        <v>0</v>
      </c>
      <c r="I925" s="73">
        <f t="shared" si="43"/>
        <v>0</v>
      </c>
      <c r="J925" s="13">
        <f t="shared" si="44"/>
        <v>0</v>
      </c>
      <c r="K925" t="b">
        <f ca="1">IF(TODAY()-E925&gt;'Data Inputs'!$B$47,TRUE,FALSE)</f>
        <v>1</v>
      </c>
    </row>
    <row r="926" spans="1:11" x14ac:dyDescent="0.25">
      <c r="A926" s="109">
        <f t="shared" si="42"/>
        <v>6</v>
      </c>
      <c r="B926" s="55"/>
      <c r="C926" s="129"/>
      <c r="D926" s="55"/>
      <c r="E926" s="56"/>
      <c r="F926" s="72"/>
      <c r="G926" s="124" t="str">
        <f>IFERROR(INDEX(Vendors!$A$2:$B$500,MATCH(C926,Vendors!$A$2:$A$500,0),2),"")</f>
        <v/>
      </c>
      <c r="H926" s="74">
        <f>SUMIF('Cash Outflows'!E:E,'AP and Accrual Journal'!D936,'Cash Outflows'!F:F)</f>
        <v>0</v>
      </c>
      <c r="I926" s="73">
        <f t="shared" si="43"/>
        <v>0</v>
      </c>
      <c r="J926" s="13">
        <f t="shared" si="44"/>
        <v>0</v>
      </c>
      <c r="K926" t="b">
        <f ca="1">IF(TODAY()-E926&gt;'Data Inputs'!$B$47,TRUE,FALSE)</f>
        <v>1</v>
      </c>
    </row>
    <row r="927" spans="1:11" x14ac:dyDescent="0.25">
      <c r="A927" s="109">
        <f t="shared" si="42"/>
        <v>6</v>
      </c>
      <c r="B927" s="55"/>
      <c r="C927" s="129"/>
      <c r="D927" s="55"/>
      <c r="E927" s="56"/>
      <c r="F927" s="72"/>
      <c r="G927" s="124" t="str">
        <f>IFERROR(INDEX(Vendors!$A$2:$B$500,MATCH(C927,Vendors!$A$2:$A$500,0),2),"")</f>
        <v/>
      </c>
      <c r="H927" s="74">
        <f>SUMIF('Cash Outflows'!E:E,'AP and Accrual Journal'!D937,'Cash Outflows'!F:F)</f>
        <v>0</v>
      </c>
      <c r="I927" s="73">
        <f t="shared" si="43"/>
        <v>0</v>
      </c>
      <c r="J927" s="13">
        <f t="shared" si="44"/>
        <v>0</v>
      </c>
      <c r="K927" t="b">
        <f ca="1">IF(TODAY()-E927&gt;'Data Inputs'!$B$47,TRUE,FALSE)</f>
        <v>1</v>
      </c>
    </row>
    <row r="928" spans="1:11" x14ac:dyDescent="0.25">
      <c r="A928" s="109">
        <f t="shared" si="42"/>
        <v>6</v>
      </c>
      <c r="B928" s="55"/>
      <c r="C928" s="129"/>
      <c r="D928" s="55"/>
      <c r="E928" s="56"/>
      <c r="F928" s="72"/>
      <c r="G928" s="124" t="str">
        <f>IFERROR(INDEX(Vendors!$A$2:$B$500,MATCH(C928,Vendors!$A$2:$A$500,0),2),"")</f>
        <v/>
      </c>
      <c r="H928" s="74">
        <f>SUMIF('Cash Outflows'!E:E,'AP and Accrual Journal'!D938,'Cash Outflows'!F:F)</f>
        <v>0</v>
      </c>
      <c r="I928" s="73">
        <f t="shared" si="43"/>
        <v>0</v>
      </c>
      <c r="J928" s="13">
        <f t="shared" si="44"/>
        <v>0</v>
      </c>
      <c r="K928" t="b">
        <f ca="1">IF(TODAY()-E928&gt;'Data Inputs'!$B$47,TRUE,FALSE)</f>
        <v>1</v>
      </c>
    </row>
    <row r="929" spans="1:11" x14ac:dyDescent="0.25">
      <c r="A929" s="109">
        <f t="shared" si="42"/>
        <v>6</v>
      </c>
      <c r="B929" s="55"/>
      <c r="C929" s="129"/>
      <c r="D929" s="55"/>
      <c r="E929" s="56"/>
      <c r="F929" s="72"/>
      <c r="G929" s="124" t="str">
        <f>IFERROR(INDEX(Vendors!$A$2:$B$500,MATCH(C929,Vendors!$A$2:$A$500,0),2),"")</f>
        <v/>
      </c>
      <c r="H929" s="74">
        <f>SUMIF('Cash Outflows'!E:E,'AP and Accrual Journal'!D939,'Cash Outflows'!F:F)</f>
        <v>0</v>
      </c>
      <c r="I929" s="73">
        <f t="shared" si="43"/>
        <v>0</v>
      </c>
      <c r="J929" s="13">
        <f t="shared" si="44"/>
        <v>0</v>
      </c>
      <c r="K929" t="b">
        <f ca="1">IF(TODAY()-E929&gt;'Data Inputs'!$B$47,TRUE,FALSE)</f>
        <v>1</v>
      </c>
    </row>
    <row r="930" spans="1:11" x14ac:dyDescent="0.25">
      <c r="A930" s="109">
        <f t="shared" si="42"/>
        <v>6</v>
      </c>
      <c r="B930" s="55"/>
      <c r="C930" s="129"/>
      <c r="D930" s="55"/>
      <c r="E930" s="56"/>
      <c r="F930" s="72"/>
      <c r="G930" s="124" t="str">
        <f>IFERROR(INDEX(Vendors!$A$2:$B$500,MATCH(C930,Vendors!$A$2:$A$500,0),2),"")</f>
        <v/>
      </c>
      <c r="H930" s="74">
        <f>SUMIF('Cash Outflows'!E:E,'AP and Accrual Journal'!D940,'Cash Outflows'!F:F)</f>
        <v>0</v>
      </c>
      <c r="I930" s="73">
        <f t="shared" si="43"/>
        <v>0</v>
      </c>
      <c r="J930" s="13">
        <f t="shared" si="44"/>
        <v>0</v>
      </c>
      <c r="K930" t="b">
        <f ca="1">IF(TODAY()-E930&gt;'Data Inputs'!$B$47,TRUE,FALSE)</f>
        <v>1</v>
      </c>
    </row>
    <row r="931" spans="1:11" x14ac:dyDescent="0.25">
      <c r="A931" s="109">
        <f t="shared" si="42"/>
        <v>6</v>
      </c>
      <c r="B931" s="55"/>
      <c r="C931" s="129"/>
      <c r="D931" s="55"/>
      <c r="E931" s="56"/>
      <c r="F931" s="72"/>
      <c r="G931" s="124" t="str">
        <f>IFERROR(INDEX(Vendors!$A$2:$B$500,MATCH(C931,Vendors!$A$2:$A$500,0),2),"")</f>
        <v/>
      </c>
      <c r="H931" s="74">
        <f>SUMIF('Cash Outflows'!E:E,'AP and Accrual Journal'!D941,'Cash Outflows'!F:F)</f>
        <v>0</v>
      </c>
      <c r="I931" s="73">
        <f t="shared" si="43"/>
        <v>0</v>
      </c>
      <c r="J931" s="13">
        <f t="shared" si="44"/>
        <v>0</v>
      </c>
      <c r="K931" t="b">
        <f ca="1">IF(TODAY()-E931&gt;'Data Inputs'!$B$47,TRUE,FALSE)</f>
        <v>1</v>
      </c>
    </row>
    <row r="932" spans="1:11" x14ac:dyDescent="0.25">
      <c r="A932" s="109">
        <f t="shared" si="42"/>
        <v>6</v>
      </c>
      <c r="B932" s="55"/>
      <c r="C932" s="129"/>
      <c r="D932" s="55"/>
      <c r="E932" s="56"/>
      <c r="F932" s="72"/>
      <c r="G932" s="124" t="str">
        <f>IFERROR(INDEX(Vendors!$A$2:$B$500,MATCH(C932,Vendors!$A$2:$A$500,0),2),"")</f>
        <v/>
      </c>
      <c r="H932" s="74">
        <f>SUMIF('Cash Outflows'!E:E,'AP and Accrual Journal'!D942,'Cash Outflows'!F:F)</f>
        <v>0</v>
      </c>
      <c r="I932" s="73">
        <f t="shared" si="43"/>
        <v>0</v>
      </c>
      <c r="J932" s="13">
        <f t="shared" si="44"/>
        <v>0</v>
      </c>
      <c r="K932" t="b">
        <f ca="1">IF(TODAY()-E932&gt;'Data Inputs'!$B$47,TRUE,FALSE)</f>
        <v>1</v>
      </c>
    </row>
    <row r="933" spans="1:11" x14ac:dyDescent="0.25">
      <c r="A933" s="109">
        <f t="shared" si="42"/>
        <v>6</v>
      </c>
      <c r="B933" s="55"/>
      <c r="C933" s="129"/>
      <c r="D933" s="55"/>
      <c r="E933" s="56"/>
      <c r="F933" s="72"/>
      <c r="G933" s="124" t="str">
        <f>IFERROR(INDEX(Vendors!$A$2:$B$500,MATCH(C933,Vendors!$A$2:$A$500,0),2),"")</f>
        <v/>
      </c>
      <c r="H933" s="74">
        <f>SUMIF('Cash Outflows'!E:E,'AP and Accrual Journal'!D943,'Cash Outflows'!F:F)</f>
        <v>0</v>
      </c>
      <c r="I933" s="73">
        <f t="shared" si="43"/>
        <v>0</v>
      </c>
      <c r="J933" s="13">
        <f t="shared" si="44"/>
        <v>0</v>
      </c>
      <c r="K933" t="b">
        <f ca="1">IF(TODAY()-E933&gt;'Data Inputs'!$B$47,TRUE,FALSE)</f>
        <v>1</v>
      </c>
    </row>
    <row r="934" spans="1:11" x14ac:dyDescent="0.25">
      <c r="A934" s="109">
        <f t="shared" si="42"/>
        <v>6</v>
      </c>
      <c r="B934" s="55"/>
      <c r="C934" s="129"/>
      <c r="D934" s="55"/>
      <c r="E934" s="56"/>
      <c r="F934" s="72"/>
      <c r="G934" s="124" t="str">
        <f>IFERROR(INDEX(Vendors!$A$2:$B$500,MATCH(C934,Vendors!$A$2:$A$500,0),2),"")</f>
        <v/>
      </c>
      <c r="H934" s="74">
        <f>SUMIF('Cash Outflows'!E:E,'AP and Accrual Journal'!D944,'Cash Outflows'!F:F)</f>
        <v>0</v>
      </c>
      <c r="I934" s="73">
        <f t="shared" si="43"/>
        <v>0</v>
      </c>
      <c r="J934" s="13">
        <f t="shared" si="44"/>
        <v>0</v>
      </c>
      <c r="K934" t="b">
        <f ca="1">IF(TODAY()-E934&gt;'Data Inputs'!$B$47,TRUE,FALSE)</f>
        <v>1</v>
      </c>
    </row>
    <row r="935" spans="1:11" x14ac:dyDescent="0.25">
      <c r="A935" s="109">
        <f t="shared" si="42"/>
        <v>6</v>
      </c>
      <c r="B935" s="55"/>
      <c r="C935" s="129"/>
      <c r="D935" s="55"/>
      <c r="E935" s="56"/>
      <c r="F935" s="72"/>
      <c r="G935" s="124" t="str">
        <f>IFERROR(INDEX(Vendors!$A$2:$B$500,MATCH(C935,Vendors!$A$2:$A$500,0),2),"")</f>
        <v/>
      </c>
      <c r="H935" s="74">
        <f>SUMIF('Cash Outflows'!E:E,'AP and Accrual Journal'!D945,'Cash Outflows'!F:F)</f>
        <v>0</v>
      </c>
      <c r="I935" s="73">
        <f t="shared" si="43"/>
        <v>0</v>
      </c>
      <c r="J935" s="13">
        <f t="shared" si="44"/>
        <v>0</v>
      </c>
      <c r="K935" t="b">
        <f ca="1">IF(TODAY()-E935&gt;'Data Inputs'!$B$47,TRUE,FALSE)</f>
        <v>1</v>
      </c>
    </row>
    <row r="936" spans="1:11" x14ac:dyDescent="0.25">
      <c r="A936" s="109">
        <f t="shared" si="42"/>
        <v>6</v>
      </c>
      <c r="B936" s="55"/>
      <c r="C936" s="129"/>
      <c r="D936" s="55"/>
      <c r="E936" s="56"/>
      <c r="F936" s="72"/>
      <c r="G936" s="124" t="str">
        <f>IFERROR(INDEX(Vendors!$A$2:$B$500,MATCH(C936,Vendors!$A$2:$A$500,0),2),"")</f>
        <v/>
      </c>
      <c r="H936" s="74">
        <f>SUMIF('Cash Outflows'!E:E,'AP and Accrual Journal'!D946,'Cash Outflows'!F:F)</f>
        <v>0</v>
      </c>
      <c r="I936" s="73">
        <f t="shared" si="43"/>
        <v>0</v>
      </c>
      <c r="J936" s="13">
        <f t="shared" si="44"/>
        <v>0</v>
      </c>
      <c r="K936" t="b">
        <f ca="1">IF(TODAY()-E936&gt;'Data Inputs'!$B$47,TRUE,FALSE)</f>
        <v>1</v>
      </c>
    </row>
    <row r="937" spans="1:11" x14ac:dyDescent="0.25">
      <c r="A937" s="109">
        <f t="shared" si="42"/>
        <v>6</v>
      </c>
      <c r="B937" s="55"/>
      <c r="C937" s="129"/>
      <c r="D937" s="55"/>
      <c r="E937" s="56"/>
      <c r="F937" s="72"/>
      <c r="G937" s="124" t="str">
        <f>IFERROR(INDEX(Vendors!$A$2:$B$500,MATCH(C937,Vendors!$A$2:$A$500,0),2),"")</f>
        <v/>
      </c>
      <c r="H937" s="74">
        <f>SUMIF('Cash Outflows'!E:E,'AP and Accrual Journal'!D947,'Cash Outflows'!F:F)</f>
        <v>0</v>
      </c>
      <c r="I937" s="73">
        <f t="shared" si="43"/>
        <v>0</v>
      </c>
      <c r="J937" s="13">
        <f t="shared" si="44"/>
        <v>0</v>
      </c>
      <c r="K937" t="b">
        <f ca="1">IF(TODAY()-E937&gt;'Data Inputs'!$B$47,TRUE,FALSE)</f>
        <v>1</v>
      </c>
    </row>
    <row r="938" spans="1:11" x14ac:dyDescent="0.25">
      <c r="A938" s="109">
        <f t="shared" si="42"/>
        <v>6</v>
      </c>
      <c r="B938" s="55"/>
      <c r="C938" s="129"/>
      <c r="D938" s="55"/>
      <c r="E938" s="56"/>
      <c r="F938" s="72"/>
      <c r="G938" s="124" t="str">
        <f>IFERROR(INDEX(Vendors!$A$2:$B$500,MATCH(C938,Vendors!$A$2:$A$500,0),2),"")</f>
        <v/>
      </c>
      <c r="H938" s="74">
        <f>SUMIF('Cash Outflows'!E:E,'AP and Accrual Journal'!D948,'Cash Outflows'!F:F)</f>
        <v>0</v>
      </c>
      <c r="I938" s="73">
        <f t="shared" si="43"/>
        <v>0</v>
      </c>
      <c r="J938" s="13">
        <f t="shared" si="44"/>
        <v>0</v>
      </c>
      <c r="K938" t="b">
        <f ca="1">IF(TODAY()-E938&gt;'Data Inputs'!$B$47,TRUE,FALSE)</f>
        <v>1</v>
      </c>
    </row>
    <row r="939" spans="1:11" x14ac:dyDescent="0.25">
      <c r="A939" s="109">
        <f t="shared" si="42"/>
        <v>6</v>
      </c>
      <c r="B939" s="55"/>
      <c r="C939" s="129"/>
      <c r="D939" s="55"/>
      <c r="E939" s="56"/>
      <c r="F939" s="72"/>
      <c r="G939" s="124" t="str">
        <f>IFERROR(INDEX(Vendors!$A$2:$B$500,MATCH(C939,Vendors!$A$2:$A$500,0),2),"")</f>
        <v/>
      </c>
      <c r="H939" s="74">
        <f>SUMIF('Cash Outflows'!E:E,'AP and Accrual Journal'!D949,'Cash Outflows'!F:F)</f>
        <v>0</v>
      </c>
      <c r="I939" s="73">
        <f t="shared" si="43"/>
        <v>0</v>
      </c>
      <c r="J939" s="13">
        <f t="shared" si="44"/>
        <v>0</v>
      </c>
      <c r="K939" t="b">
        <f ca="1">IF(TODAY()-E939&gt;'Data Inputs'!$B$47,TRUE,FALSE)</f>
        <v>1</v>
      </c>
    </row>
    <row r="940" spans="1:11" x14ac:dyDescent="0.25">
      <c r="A940" s="109">
        <f t="shared" si="42"/>
        <v>6</v>
      </c>
      <c r="B940" s="55"/>
      <c r="C940" s="129"/>
      <c r="D940" s="55"/>
      <c r="E940" s="56"/>
      <c r="F940" s="72"/>
      <c r="G940" s="124" t="str">
        <f>IFERROR(INDEX(Vendors!$A$2:$B$500,MATCH(C940,Vendors!$A$2:$A$500,0),2),"")</f>
        <v/>
      </c>
      <c r="H940" s="74">
        <f>SUMIF('Cash Outflows'!E:E,'AP and Accrual Journal'!D950,'Cash Outflows'!F:F)</f>
        <v>0</v>
      </c>
      <c r="I940" s="73">
        <f t="shared" si="43"/>
        <v>0</v>
      </c>
      <c r="J940" s="13">
        <f t="shared" si="44"/>
        <v>0</v>
      </c>
      <c r="K940" t="b">
        <f ca="1">IF(TODAY()-E940&gt;'Data Inputs'!$B$47,TRUE,FALSE)</f>
        <v>1</v>
      </c>
    </row>
    <row r="941" spans="1:11" x14ac:dyDescent="0.25">
      <c r="A941" s="109">
        <f t="shared" si="42"/>
        <v>6</v>
      </c>
      <c r="B941" s="55"/>
      <c r="C941" s="129"/>
      <c r="D941" s="55"/>
      <c r="E941" s="56"/>
      <c r="F941" s="72"/>
      <c r="G941" s="124" t="str">
        <f>IFERROR(INDEX(Vendors!$A$2:$B$500,MATCH(C941,Vendors!$A$2:$A$500,0),2),"")</f>
        <v/>
      </c>
      <c r="H941" s="74">
        <f>SUMIF('Cash Outflows'!E:E,'AP and Accrual Journal'!D951,'Cash Outflows'!F:F)</f>
        <v>0</v>
      </c>
      <c r="I941" s="73">
        <f t="shared" si="43"/>
        <v>0</v>
      </c>
      <c r="J941" s="13">
        <f t="shared" si="44"/>
        <v>0</v>
      </c>
      <c r="K941" t="b">
        <f ca="1">IF(TODAY()-E941&gt;'Data Inputs'!$B$47,TRUE,FALSE)</f>
        <v>1</v>
      </c>
    </row>
    <row r="942" spans="1:11" x14ac:dyDescent="0.25">
      <c r="A942" s="109">
        <f t="shared" si="42"/>
        <v>6</v>
      </c>
      <c r="B942" s="55"/>
      <c r="C942" s="129"/>
      <c r="D942" s="55"/>
      <c r="E942" s="56"/>
      <c r="F942" s="72"/>
      <c r="G942" s="124" t="str">
        <f>IFERROR(INDEX(Vendors!$A$2:$B$500,MATCH(C942,Vendors!$A$2:$A$500,0),2),"")</f>
        <v/>
      </c>
      <c r="H942" s="74">
        <f>SUMIF('Cash Outflows'!E:E,'AP and Accrual Journal'!D952,'Cash Outflows'!F:F)</f>
        <v>0</v>
      </c>
      <c r="I942" s="73">
        <f t="shared" si="43"/>
        <v>0</v>
      </c>
      <c r="J942" s="13">
        <f t="shared" si="44"/>
        <v>0</v>
      </c>
      <c r="K942" t="b">
        <f ca="1">IF(TODAY()-E942&gt;'Data Inputs'!$B$47,TRUE,FALSE)</f>
        <v>1</v>
      </c>
    </row>
    <row r="943" spans="1:11" x14ac:dyDescent="0.25">
      <c r="A943" s="109">
        <f t="shared" si="42"/>
        <v>6</v>
      </c>
      <c r="B943" s="55"/>
      <c r="C943" s="129"/>
      <c r="D943" s="55"/>
      <c r="E943" s="56"/>
      <c r="F943" s="72"/>
      <c r="G943" s="124" t="str">
        <f>IFERROR(INDEX(Vendors!$A$2:$B$500,MATCH(C943,Vendors!$A$2:$A$500,0),2),"")</f>
        <v/>
      </c>
      <c r="H943" s="74">
        <f>SUMIF('Cash Outflows'!E:E,'AP and Accrual Journal'!D953,'Cash Outflows'!F:F)</f>
        <v>0</v>
      </c>
      <c r="I943" s="73">
        <f t="shared" si="43"/>
        <v>0</v>
      </c>
      <c r="J943" s="13">
        <f t="shared" si="44"/>
        <v>0</v>
      </c>
      <c r="K943" t="b">
        <f ca="1">IF(TODAY()-E943&gt;'Data Inputs'!$B$47,TRUE,FALSE)</f>
        <v>1</v>
      </c>
    </row>
    <row r="944" spans="1:11" x14ac:dyDescent="0.25">
      <c r="A944" s="109">
        <f t="shared" si="42"/>
        <v>6</v>
      </c>
      <c r="B944" s="55"/>
      <c r="C944" s="129"/>
      <c r="D944" s="55"/>
      <c r="E944" s="56"/>
      <c r="F944" s="72"/>
      <c r="G944" s="124" t="str">
        <f>IFERROR(INDEX(Vendors!$A$2:$B$500,MATCH(C944,Vendors!$A$2:$A$500,0),2),"")</f>
        <v/>
      </c>
      <c r="H944" s="74">
        <f>SUMIF('Cash Outflows'!E:E,'AP and Accrual Journal'!D954,'Cash Outflows'!F:F)</f>
        <v>0</v>
      </c>
      <c r="I944" s="73">
        <f t="shared" si="43"/>
        <v>0</v>
      </c>
      <c r="J944" s="13">
        <f t="shared" si="44"/>
        <v>0</v>
      </c>
      <c r="K944" t="b">
        <f ca="1">IF(TODAY()-E944&gt;'Data Inputs'!$B$47,TRUE,FALSE)</f>
        <v>1</v>
      </c>
    </row>
    <row r="945" spans="1:11" x14ac:dyDescent="0.25">
      <c r="A945" s="109">
        <f t="shared" si="42"/>
        <v>6</v>
      </c>
      <c r="B945" s="55"/>
      <c r="C945" s="129"/>
      <c r="D945" s="55"/>
      <c r="E945" s="56"/>
      <c r="F945" s="72"/>
      <c r="G945" s="124" t="str">
        <f>IFERROR(INDEX(Vendors!$A$2:$B$500,MATCH(C945,Vendors!$A$2:$A$500,0),2),"")</f>
        <v/>
      </c>
      <c r="H945" s="74">
        <f>SUMIF('Cash Outflows'!E:E,'AP and Accrual Journal'!D955,'Cash Outflows'!F:F)</f>
        <v>0</v>
      </c>
      <c r="I945" s="73">
        <f t="shared" si="43"/>
        <v>0</v>
      </c>
      <c r="J945" s="13">
        <f t="shared" si="44"/>
        <v>0</v>
      </c>
      <c r="K945" t="b">
        <f ca="1">IF(TODAY()-E945&gt;'Data Inputs'!$B$47,TRUE,FALSE)</f>
        <v>1</v>
      </c>
    </row>
    <row r="946" spans="1:11" x14ac:dyDescent="0.25">
      <c r="A946" s="109">
        <f t="shared" si="42"/>
        <v>6</v>
      </c>
      <c r="B946" s="55"/>
      <c r="C946" s="129"/>
      <c r="D946" s="55"/>
      <c r="E946" s="56"/>
      <c r="F946" s="72"/>
      <c r="G946" s="124" t="str">
        <f>IFERROR(INDEX(Vendors!$A$2:$B$500,MATCH(C946,Vendors!$A$2:$A$500,0),2),"")</f>
        <v/>
      </c>
      <c r="H946" s="74">
        <f>SUMIF('Cash Outflows'!E:E,'AP and Accrual Journal'!D956,'Cash Outflows'!F:F)</f>
        <v>0</v>
      </c>
      <c r="I946" s="73">
        <f t="shared" si="43"/>
        <v>0</v>
      </c>
      <c r="J946" s="13">
        <f t="shared" si="44"/>
        <v>0</v>
      </c>
      <c r="K946" t="b">
        <f ca="1">IF(TODAY()-E946&gt;'Data Inputs'!$B$47,TRUE,FALSE)</f>
        <v>1</v>
      </c>
    </row>
    <row r="947" spans="1:11" x14ac:dyDescent="0.25">
      <c r="A947" s="109">
        <f t="shared" si="42"/>
        <v>6</v>
      </c>
      <c r="B947" s="55"/>
      <c r="C947" s="129"/>
      <c r="D947" s="55"/>
      <c r="E947" s="56"/>
      <c r="F947" s="72"/>
      <c r="G947" s="124" t="str">
        <f>IFERROR(INDEX(Vendors!$A$2:$B$500,MATCH(C947,Vendors!$A$2:$A$500,0),2),"")</f>
        <v/>
      </c>
      <c r="H947" s="74">
        <f>SUMIF('Cash Outflows'!E:E,'AP and Accrual Journal'!D957,'Cash Outflows'!F:F)</f>
        <v>0</v>
      </c>
      <c r="I947" s="73">
        <f t="shared" si="43"/>
        <v>0</v>
      </c>
      <c r="J947" s="13">
        <f t="shared" si="44"/>
        <v>0</v>
      </c>
      <c r="K947" t="b">
        <f ca="1">IF(TODAY()-E947&gt;'Data Inputs'!$B$47,TRUE,FALSE)</f>
        <v>1</v>
      </c>
    </row>
    <row r="948" spans="1:11" x14ac:dyDescent="0.25">
      <c r="A948" s="109">
        <f t="shared" si="42"/>
        <v>6</v>
      </c>
      <c r="B948" s="55"/>
      <c r="C948" s="129"/>
      <c r="D948" s="55"/>
      <c r="E948" s="56"/>
      <c r="F948" s="72"/>
      <c r="G948" s="124" t="str">
        <f>IFERROR(INDEX(Vendors!$A$2:$B$500,MATCH(C948,Vendors!$A$2:$A$500,0),2),"")</f>
        <v/>
      </c>
      <c r="H948" s="74">
        <f>SUMIF('Cash Outflows'!E:E,'AP and Accrual Journal'!D958,'Cash Outflows'!F:F)</f>
        <v>0</v>
      </c>
      <c r="I948" s="73">
        <f t="shared" si="43"/>
        <v>0</v>
      </c>
      <c r="J948" s="13">
        <f t="shared" si="44"/>
        <v>0</v>
      </c>
      <c r="K948" t="b">
        <f ca="1">IF(TODAY()-E948&gt;'Data Inputs'!$B$47,TRUE,FALSE)</f>
        <v>1</v>
      </c>
    </row>
    <row r="949" spans="1:11" x14ac:dyDescent="0.25">
      <c r="A949" s="109">
        <f t="shared" si="42"/>
        <v>6</v>
      </c>
      <c r="B949" s="55"/>
      <c r="C949" s="129"/>
      <c r="D949" s="55"/>
      <c r="E949" s="56"/>
      <c r="F949" s="72"/>
      <c r="G949" s="124" t="str">
        <f>IFERROR(INDEX(Vendors!$A$2:$B$500,MATCH(C949,Vendors!$A$2:$A$500,0),2),"")</f>
        <v/>
      </c>
      <c r="H949" s="74">
        <f>SUMIF('Cash Outflows'!E:E,'AP and Accrual Journal'!D959,'Cash Outflows'!F:F)</f>
        <v>0</v>
      </c>
      <c r="I949" s="73">
        <f t="shared" si="43"/>
        <v>0</v>
      </c>
      <c r="J949" s="13">
        <f t="shared" si="44"/>
        <v>0</v>
      </c>
      <c r="K949" t="b">
        <f ca="1">IF(TODAY()-E949&gt;'Data Inputs'!$B$47,TRUE,FALSE)</f>
        <v>1</v>
      </c>
    </row>
    <row r="950" spans="1:11" x14ac:dyDescent="0.25">
      <c r="A950" s="109">
        <f t="shared" si="42"/>
        <v>6</v>
      </c>
      <c r="B950" s="55"/>
      <c r="C950" s="129"/>
      <c r="D950" s="55"/>
      <c r="E950" s="56"/>
      <c r="F950" s="72"/>
      <c r="G950" s="124" t="str">
        <f>IFERROR(INDEX(Vendors!$A$2:$B$500,MATCH(C950,Vendors!$A$2:$A$500,0),2),"")</f>
        <v/>
      </c>
      <c r="H950" s="74">
        <f>SUMIF('Cash Outflows'!E:E,'AP and Accrual Journal'!D960,'Cash Outflows'!F:F)</f>
        <v>0</v>
      </c>
      <c r="I950" s="73">
        <f t="shared" si="43"/>
        <v>0</v>
      </c>
      <c r="J950" s="13">
        <f t="shared" si="44"/>
        <v>0</v>
      </c>
      <c r="K950" t="b">
        <f ca="1">IF(TODAY()-E950&gt;'Data Inputs'!$B$47,TRUE,FALSE)</f>
        <v>1</v>
      </c>
    </row>
    <row r="951" spans="1:11" x14ac:dyDescent="0.25">
      <c r="A951" s="109">
        <f t="shared" si="42"/>
        <v>6</v>
      </c>
      <c r="B951" s="55"/>
      <c r="C951" s="129"/>
      <c r="D951" s="55"/>
      <c r="E951" s="56"/>
      <c r="F951" s="72"/>
      <c r="G951" s="124" t="str">
        <f>IFERROR(INDEX(Vendors!$A$2:$B$500,MATCH(C951,Vendors!$A$2:$A$500,0),2),"")</f>
        <v/>
      </c>
      <c r="H951" s="74">
        <f>SUMIF('Cash Outflows'!E:E,'AP and Accrual Journal'!D961,'Cash Outflows'!F:F)</f>
        <v>0</v>
      </c>
      <c r="I951" s="73">
        <f t="shared" si="43"/>
        <v>0</v>
      </c>
      <c r="J951" s="13">
        <f t="shared" si="44"/>
        <v>0</v>
      </c>
      <c r="K951" t="b">
        <f ca="1">IF(TODAY()-E951&gt;'Data Inputs'!$B$47,TRUE,FALSE)</f>
        <v>1</v>
      </c>
    </row>
    <row r="952" spans="1:11" x14ac:dyDescent="0.25">
      <c r="A952" s="109">
        <f t="shared" si="42"/>
        <v>6</v>
      </c>
      <c r="B952" s="55"/>
      <c r="C952" s="129"/>
      <c r="D952" s="55"/>
      <c r="E952" s="56"/>
      <c r="F952" s="72"/>
      <c r="G952" s="124" t="str">
        <f>IFERROR(INDEX(Vendors!$A$2:$B$500,MATCH(C952,Vendors!$A$2:$A$500,0),2),"")</f>
        <v/>
      </c>
      <c r="H952" s="74">
        <f>SUMIF('Cash Outflows'!E:E,'AP and Accrual Journal'!D962,'Cash Outflows'!F:F)</f>
        <v>0</v>
      </c>
      <c r="I952" s="73">
        <f t="shared" si="43"/>
        <v>0</v>
      </c>
      <c r="J952" s="13">
        <f t="shared" si="44"/>
        <v>0</v>
      </c>
      <c r="K952" t="b">
        <f ca="1">IF(TODAY()-E952&gt;'Data Inputs'!$B$47,TRUE,FALSE)</f>
        <v>1</v>
      </c>
    </row>
    <row r="953" spans="1:11" x14ac:dyDescent="0.25">
      <c r="A953" s="109">
        <f t="shared" si="42"/>
        <v>6</v>
      </c>
      <c r="B953" s="55"/>
      <c r="C953" s="129"/>
      <c r="D953" s="55"/>
      <c r="E953" s="56"/>
      <c r="F953" s="72"/>
      <c r="G953" s="124" t="str">
        <f>IFERROR(INDEX(Vendors!$A$2:$B$500,MATCH(C953,Vendors!$A$2:$A$500,0),2),"")</f>
        <v/>
      </c>
      <c r="H953" s="74">
        <f>SUMIF('Cash Outflows'!E:E,'AP and Accrual Journal'!D963,'Cash Outflows'!F:F)</f>
        <v>0</v>
      </c>
      <c r="I953" s="73">
        <f t="shared" si="43"/>
        <v>0</v>
      </c>
      <c r="J953" s="13">
        <f t="shared" si="44"/>
        <v>0</v>
      </c>
      <c r="K953" t="b">
        <f ca="1">IF(TODAY()-E953&gt;'Data Inputs'!$B$47,TRUE,FALSE)</f>
        <v>1</v>
      </c>
    </row>
    <row r="954" spans="1:11" x14ac:dyDescent="0.25">
      <c r="A954" s="109">
        <f t="shared" si="42"/>
        <v>6</v>
      </c>
      <c r="B954" s="55"/>
      <c r="C954" s="129"/>
      <c r="D954" s="55"/>
      <c r="E954" s="56"/>
      <c r="F954" s="72"/>
      <c r="G954" s="124" t="str">
        <f>IFERROR(INDEX(Vendors!$A$2:$B$500,MATCH(C954,Vendors!$A$2:$A$500,0),2),"")</f>
        <v/>
      </c>
      <c r="H954" s="74">
        <f>SUMIF('Cash Outflows'!E:E,'AP and Accrual Journal'!D964,'Cash Outflows'!F:F)</f>
        <v>0</v>
      </c>
      <c r="I954" s="73">
        <f t="shared" si="43"/>
        <v>0</v>
      </c>
      <c r="J954" s="13">
        <f t="shared" si="44"/>
        <v>0</v>
      </c>
      <c r="K954" t="b">
        <f ca="1">IF(TODAY()-E954&gt;'Data Inputs'!$B$47,TRUE,FALSE)</f>
        <v>1</v>
      </c>
    </row>
    <row r="955" spans="1:11" x14ac:dyDescent="0.25">
      <c r="A955" s="109">
        <f t="shared" si="42"/>
        <v>6</v>
      </c>
      <c r="B955" s="55"/>
      <c r="C955" s="129"/>
      <c r="D955" s="55"/>
      <c r="E955" s="56"/>
      <c r="F955" s="72"/>
      <c r="G955" s="124" t="str">
        <f>IFERROR(INDEX(Vendors!$A$2:$B$500,MATCH(C955,Vendors!$A$2:$A$500,0),2),"")</f>
        <v/>
      </c>
      <c r="H955" s="74">
        <f>SUMIF('Cash Outflows'!E:E,'AP and Accrual Journal'!D965,'Cash Outflows'!F:F)</f>
        <v>0</v>
      </c>
      <c r="I955" s="73">
        <f t="shared" si="43"/>
        <v>0</v>
      </c>
      <c r="J955" s="13">
        <f t="shared" si="44"/>
        <v>0</v>
      </c>
      <c r="K955" t="b">
        <f ca="1">IF(TODAY()-E955&gt;'Data Inputs'!$B$47,TRUE,FALSE)</f>
        <v>1</v>
      </c>
    </row>
    <row r="956" spans="1:11" x14ac:dyDescent="0.25">
      <c r="A956" s="109">
        <f t="shared" si="42"/>
        <v>6</v>
      </c>
      <c r="B956" s="55"/>
      <c r="C956" s="129"/>
      <c r="D956" s="55"/>
      <c r="E956" s="56"/>
      <c r="F956" s="72"/>
      <c r="G956" s="124" t="str">
        <f>IFERROR(INDEX(Vendors!$A$2:$B$500,MATCH(C956,Vendors!$A$2:$A$500,0),2),"")</f>
        <v/>
      </c>
      <c r="H956" s="74">
        <f>SUMIF('Cash Outflows'!E:E,'AP and Accrual Journal'!D966,'Cash Outflows'!F:F)</f>
        <v>0</v>
      </c>
      <c r="I956" s="73">
        <f t="shared" si="43"/>
        <v>0</v>
      </c>
      <c r="J956" s="13">
        <f t="shared" si="44"/>
        <v>0</v>
      </c>
      <c r="K956" t="b">
        <f ca="1">IF(TODAY()-E956&gt;'Data Inputs'!$B$47,TRUE,FALSE)</f>
        <v>1</v>
      </c>
    </row>
    <row r="957" spans="1:11" x14ac:dyDescent="0.25">
      <c r="A957" s="109">
        <f t="shared" si="42"/>
        <v>6</v>
      </c>
      <c r="B957" s="55"/>
      <c r="C957" s="129"/>
      <c r="D957" s="55"/>
      <c r="E957" s="56"/>
      <c r="F957" s="72"/>
      <c r="G957" s="124" t="str">
        <f>IFERROR(INDEX(Vendors!$A$2:$B$500,MATCH(C957,Vendors!$A$2:$A$500,0),2),"")</f>
        <v/>
      </c>
      <c r="H957" s="74">
        <f>SUMIF('Cash Outflows'!E:E,'AP and Accrual Journal'!D967,'Cash Outflows'!F:F)</f>
        <v>0</v>
      </c>
      <c r="I957" s="73">
        <f t="shared" si="43"/>
        <v>0</v>
      </c>
      <c r="J957" s="13">
        <f t="shared" si="44"/>
        <v>0</v>
      </c>
      <c r="K957" t="b">
        <f ca="1">IF(TODAY()-E957&gt;'Data Inputs'!$B$47,TRUE,FALSE)</f>
        <v>1</v>
      </c>
    </row>
    <row r="958" spans="1:11" x14ac:dyDescent="0.25">
      <c r="A958" s="109">
        <f t="shared" si="42"/>
        <v>6</v>
      </c>
      <c r="B958" s="55"/>
      <c r="C958" s="129"/>
      <c r="D958" s="55"/>
      <c r="E958" s="56"/>
      <c r="F958" s="72"/>
      <c r="G958" s="124" t="str">
        <f>IFERROR(INDEX(Vendors!$A$2:$B$500,MATCH(C958,Vendors!$A$2:$A$500,0),2),"")</f>
        <v/>
      </c>
      <c r="H958" s="74">
        <f>SUMIF('Cash Outflows'!E:E,'AP and Accrual Journal'!D968,'Cash Outflows'!F:F)</f>
        <v>0</v>
      </c>
      <c r="I958" s="73">
        <f t="shared" si="43"/>
        <v>0</v>
      </c>
      <c r="J958" s="13">
        <f t="shared" si="44"/>
        <v>0</v>
      </c>
      <c r="K958" t="b">
        <f ca="1">IF(TODAY()-E958&gt;'Data Inputs'!$B$47,TRUE,FALSE)</f>
        <v>1</v>
      </c>
    </row>
    <row r="959" spans="1:11" x14ac:dyDescent="0.25">
      <c r="A959" s="109">
        <f t="shared" si="42"/>
        <v>6</v>
      </c>
      <c r="B959" s="55"/>
      <c r="C959" s="129"/>
      <c r="D959" s="55"/>
      <c r="E959" s="56"/>
      <c r="F959" s="72"/>
      <c r="G959" s="124" t="str">
        <f>IFERROR(INDEX(Vendors!$A$2:$B$500,MATCH(C959,Vendors!$A$2:$A$500,0),2),"")</f>
        <v/>
      </c>
      <c r="H959" s="74">
        <f>SUMIF('Cash Outflows'!E:E,'AP and Accrual Journal'!D969,'Cash Outflows'!F:F)</f>
        <v>0</v>
      </c>
      <c r="I959" s="73">
        <f t="shared" si="43"/>
        <v>0</v>
      </c>
      <c r="J959" s="13">
        <f t="shared" si="44"/>
        <v>0</v>
      </c>
      <c r="K959" t="b">
        <f ca="1">IF(TODAY()-E959&gt;'Data Inputs'!$B$47,TRUE,FALSE)</f>
        <v>1</v>
      </c>
    </row>
    <row r="960" spans="1:11" x14ac:dyDescent="0.25">
      <c r="A960" s="109">
        <f t="shared" si="42"/>
        <v>6</v>
      </c>
      <c r="B960" s="55"/>
      <c r="C960" s="129"/>
      <c r="D960" s="55"/>
      <c r="E960" s="56"/>
      <c r="F960" s="72"/>
      <c r="G960" s="124" t="str">
        <f>IFERROR(INDEX(Vendors!$A$2:$B$500,MATCH(C960,Vendors!$A$2:$A$500,0),2),"")</f>
        <v/>
      </c>
      <c r="H960" s="74">
        <f>SUMIF('Cash Outflows'!E:E,'AP and Accrual Journal'!D970,'Cash Outflows'!F:F)</f>
        <v>0</v>
      </c>
      <c r="I960" s="73">
        <f t="shared" si="43"/>
        <v>0</v>
      </c>
      <c r="J960" s="13">
        <f t="shared" si="44"/>
        <v>0</v>
      </c>
      <c r="K960" t="b">
        <f ca="1">IF(TODAY()-E960&gt;'Data Inputs'!$B$47,TRUE,FALSE)</f>
        <v>1</v>
      </c>
    </row>
    <row r="961" spans="1:11" x14ac:dyDescent="0.25">
      <c r="A961" s="109">
        <f t="shared" si="42"/>
        <v>6</v>
      </c>
      <c r="B961" s="55"/>
      <c r="C961" s="129"/>
      <c r="D961" s="55"/>
      <c r="E961" s="56"/>
      <c r="F961" s="72"/>
      <c r="G961" s="124" t="str">
        <f>IFERROR(INDEX(Vendors!$A$2:$B$500,MATCH(C961,Vendors!$A$2:$A$500,0),2),"")</f>
        <v/>
      </c>
      <c r="H961" s="74">
        <f>SUMIF('Cash Outflows'!E:E,'AP and Accrual Journal'!D971,'Cash Outflows'!F:F)</f>
        <v>0</v>
      </c>
      <c r="I961" s="73">
        <f t="shared" si="43"/>
        <v>0</v>
      </c>
      <c r="J961" s="13">
        <f t="shared" si="44"/>
        <v>0</v>
      </c>
      <c r="K961" t="b">
        <f ca="1">IF(TODAY()-E961&gt;'Data Inputs'!$B$47,TRUE,FALSE)</f>
        <v>1</v>
      </c>
    </row>
    <row r="962" spans="1:11" x14ac:dyDescent="0.25">
      <c r="A962" s="109">
        <f t="shared" si="42"/>
        <v>6</v>
      </c>
      <c r="B962" s="55"/>
      <c r="C962" s="129"/>
      <c r="D962" s="55"/>
      <c r="E962" s="56"/>
      <c r="F962" s="72"/>
      <c r="G962" s="124" t="str">
        <f>IFERROR(INDEX(Vendors!$A$2:$B$500,MATCH(C962,Vendors!$A$2:$A$500,0),2),"")</f>
        <v/>
      </c>
      <c r="H962" s="74">
        <f>SUMIF('Cash Outflows'!E:E,'AP and Accrual Journal'!D972,'Cash Outflows'!F:F)</f>
        <v>0</v>
      </c>
      <c r="I962" s="73">
        <f t="shared" si="43"/>
        <v>0</v>
      </c>
      <c r="J962" s="13">
        <f t="shared" si="44"/>
        <v>0</v>
      </c>
      <c r="K962" t="b">
        <f ca="1">IF(TODAY()-E962&gt;'Data Inputs'!$B$47,TRUE,FALSE)</f>
        <v>1</v>
      </c>
    </row>
    <row r="963" spans="1:11" x14ac:dyDescent="0.25">
      <c r="A963" s="109">
        <f t="shared" ref="A963:A1026" si="45">E963+(6-J963)</f>
        <v>6</v>
      </c>
      <c r="B963" s="55"/>
      <c r="C963" s="129"/>
      <c r="D963" s="55"/>
      <c r="E963" s="56"/>
      <c r="F963" s="72"/>
      <c r="G963" s="124" t="str">
        <f>IFERROR(INDEX(Vendors!$A$2:$B$500,MATCH(C963,Vendors!$A$2:$A$500,0),2),"")</f>
        <v/>
      </c>
      <c r="H963" s="74">
        <f>SUMIF('Cash Outflows'!E:E,'AP and Accrual Journal'!D973,'Cash Outflows'!F:F)</f>
        <v>0</v>
      </c>
      <c r="I963" s="73">
        <f t="shared" ref="I963:I1026" si="46">F963-H963</f>
        <v>0</v>
      </c>
      <c r="J963" s="13">
        <f t="shared" ref="J963:J1026" si="47">IF(WEEKDAY(E963)=7,0,WEEKDAY(E963))</f>
        <v>0</v>
      </c>
      <c r="K963" t="b">
        <f ca="1">IF(TODAY()-E963&gt;'Data Inputs'!$B$47,TRUE,FALSE)</f>
        <v>1</v>
      </c>
    </row>
    <row r="964" spans="1:11" x14ac:dyDescent="0.25">
      <c r="A964" s="109">
        <f t="shared" si="45"/>
        <v>6</v>
      </c>
      <c r="B964" s="55"/>
      <c r="C964" s="129"/>
      <c r="D964" s="55"/>
      <c r="E964" s="56"/>
      <c r="F964" s="72"/>
      <c r="G964" s="124" t="str">
        <f>IFERROR(INDEX(Vendors!$A$2:$B$500,MATCH(C964,Vendors!$A$2:$A$500,0),2),"")</f>
        <v/>
      </c>
      <c r="H964" s="74">
        <f>SUMIF('Cash Outflows'!E:E,'AP and Accrual Journal'!D974,'Cash Outflows'!F:F)</f>
        <v>0</v>
      </c>
      <c r="I964" s="73">
        <f t="shared" si="46"/>
        <v>0</v>
      </c>
      <c r="J964" s="13">
        <f t="shared" si="47"/>
        <v>0</v>
      </c>
      <c r="K964" t="b">
        <f ca="1">IF(TODAY()-E964&gt;'Data Inputs'!$B$47,TRUE,FALSE)</f>
        <v>1</v>
      </c>
    </row>
    <row r="965" spans="1:11" x14ac:dyDescent="0.25">
      <c r="A965" s="109">
        <f t="shared" si="45"/>
        <v>6</v>
      </c>
      <c r="B965" s="55"/>
      <c r="C965" s="129"/>
      <c r="D965" s="55"/>
      <c r="E965" s="56"/>
      <c r="F965" s="72"/>
      <c r="G965" s="124" t="str">
        <f>IFERROR(INDEX(Vendors!$A$2:$B$500,MATCH(C965,Vendors!$A$2:$A$500,0),2),"")</f>
        <v/>
      </c>
      <c r="H965" s="74">
        <f>SUMIF('Cash Outflows'!E:E,'AP and Accrual Journal'!D975,'Cash Outflows'!F:F)</f>
        <v>0</v>
      </c>
      <c r="I965" s="73">
        <f t="shared" si="46"/>
        <v>0</v>
      </c>
      <c r="J965" s="13">
        <f t="shared" si="47"/>
        <v>0</v>
      </c>
      <c r="K965" t="b">
        <f ca="1">IF(TODAY()-E965&gt;'Data Inputs'!$B$47,TRUE,FALSE)</f>
        <v>1</v>
      </c>
    </row>
    <row r="966" spans="1:11" x14ac:dyDescent="0.25">
      <c r="A966" s="109">
        <f t="shared" si="45"/>
        <v>6</v>
      </c>
      <c r="B966" s="55"/>
      <c r="C966" s="129"/>
      <c r="D966" s="55"/>
      <c r="E966" s="56"/>
      <c r="F966" s="72"/>
      <c r="G966" s="124" t="str">
        <f>IFERROR(INDEX(Vendors!$A$2:$B$500,MATCH(C966,Vendors!$A$2:$A$500,0),2),"")</f>
        <v/>
      </c>
      <c r="H966" s="74">
        <f>SUMIF('Cash Outflows'!E:E,'AP and Accrual Journal'!D976,'Cash Outflows'!F:F)</f>
        <v>0</v>
      </c>
      <c r="I966" s="73">
        <f t="shared" si="46"/>
        <v>0</v>
      </c>
      <c r="J966" s="13">
        <f t="shared" si="47"/>
        <v>0</v>
      </c>
      <c r="K966" t="b">
        <f ca="1">IF(TODAY()-E966&gt;'Data Inputs'!$B$47,TRUE,FALSE)</f>
        <v>1</v>
      </c>
    </row>
    <row r="967" spans="1:11" x14ac:dyDescent="0.25">
      <c r="A967" s="109">
        <f t="shared" si="45"/>
        <v>6</v>
      </c>
      <c r="B967" s="55"/>
      <c r="C967" s="129"/>
      <c r="D967" s="55"/>
      <c r="E967" s="56"/>
      <c r="F967" s="72"/>
      <c r="G967" s="124" t="str">
        <f>IFERROR(INDEX(Vendors!$A$2:$B$500,MATCH(C967,Vendors!$A$2:$A$500,0),2),"")</f>
        <v/>
      </c>
      <c r="H967" s="74">
        <f>SUMIF('Cash Outflows'!E:E,'AP and Accrual Journal'!D977,'Cash Outflows'!F:F)</f>
        <v>0</v>
      </c>
      <c r="I967" s="73">
        <f t="shared" si="46"/>
        <v>0</v>
      </c>
      <c r="J967" s="13">
        <f t="shared" si="47"/>
        <v>0</v>
      </c>
      <c r="K967" t="b">
        <f ca="1">IF(TODAY()-E967&gt;'Data Inputs'!$B$47,TRUE,FALSE)</f>
        <v>1</v>
      </c>
    </row>
    <row r="968" spans="1:11" x14ac:dyDescent="0.25">
      <c r="A968" s="109">
        <f t="shared" si="45"/>
        <v>6</v>
      </c>
      <c r="B968" s="55"/>
      <c r="C968" s="129"/>
      <c r="D968" s="55"/>
      <c r="E968" s="56"/>
      <c r="F968" s="72"/>
      <c r="G968" s="124" t="str">
        <f>IFERROR(INDEX(Vendors!$A$2:$B$500,MATCH(C968,Vendors!$A$2:$A$500,0),2),"")</f>
        <v/>
      </c>
      <c r="H968" s="74">
        <f>SUMIF('Cash Outflows'!E:E,'AP and Accrual Journal'!D978,'Cash Outflows'!F:F)</f>
        <v>0</v>
      </c>
      <c r="I968" s="73">
        <f t="shared" si="46"/>
        <v>0</v>
      </c>
      <c r="J968" s="13">
        <f t="shared" si="47"/>
        <v>0</v>
      </c>
      <c r="K968" t="b">
        <f ca="1">IF(TODAY()-E968&gt;'Data Inputs'!$B$47,TRUE,FALSE)</f>
        <v>1</v>
      </c>
    </row>
    <row r="969" spans="1:11" x14ac:dyDescent="0.25">
      <c r="A969" s="109">
        <f t="shared" si="45"/>
        <v>6</v>
      </c>
      <c r="B969" s="55"/>
      <c r="C969" s="129"/>
      <c r="D969" s="55"/>
      <c r="E969" s="56"/>
      <c r="F969" s="72"/>
      <c r="G969" s="124" t="str">
        <f>IFERROR(INDEX(Vendors!$A$2:$B$500,MATCH(C969,Vendors!$A$2:$A$500,0),2),"")</f>
        <v/>
      </c>
      <c r="H969" s="74">
        <f>SUMIF('Cash Outflows'!E:E,'AP and Accrual Journal'!D979,'Cash Outflows'!F:F)</f>
        <v>0</v>
      </c>
      <c r="I969" s="73">
        <f t="shared" si="46"/>
        <v>0</v>
      </c>
      <c r="J969" s="13">
        <f t="shared" si="47"/>
        <v>0</v>
      </c>
      <c r="K969" t="b">
        <f ca="1">IF(TODAY()-E969&gt;'Data Inputs'!$B$47,TRUE,FALSE)</f>
        <v>1</v>
      </c>
    </row>
    <row r="970" spans="1:11" x14ac:dyDescent="0.25">
      <c r="A970" s="109">
        <f t="shared" si="45"/>
        <v>6</v>
      </c>
      <c r="B970" s="55"/>
      <c r="C970" s="129"/>
      <c r="D970" s="55"/>
      <c r="E970" s="56"/>
      <c r="F970" s="72"/>
      <c r="G970" s="124" t="str">
        <f>IFERROR(INDEX(Vendors!$A$2:$B$500,MATCH(C970,Vendors!$A$2:$A$500,0),2),"")</f>
        <v/>
      </c>
      <c r="H970" s="74">
        <f>SUMIF('Cash Outflows'!E:E,'AP and Accrual Journal'!D980,'Cash Outflows'!F:F)</f>
        <v>0</v>
      </c>
      <c r="I970" s="73">
        <f t="shared" si="46"/>
        <v>0</v>
      </c>
      <c r="J970" s="13">
        <f t="shared" si="47"/>
        <v>0</v>
      </c>
      <c r="K970" t="b">
        <f ca="1">IF(TODAY()-E970&gt;'Data Inputs'!$B$47,TRUE,FALSE)</f>
        <v>1</v>
      </c>
    </row>
    <row r="971" spans="1:11" x14ac:dyDescent="0.25">
      <c r="A971" s="109">
        <f t="shared" si="45"/>
        <v>6</v>
      </c>
      <c r="B971" s="55"/>
      <c r="C971" s="129"/>
      <c r="D971" s="55"/>
      <c r="E971" s="56"/>
      <c r="F971" s="72"/>
      <c r="G971" s="124" t="str">
        <f>IFERROR(INDEX(Vendors!$A$2:$B$500,MATCH(C971,Vendors!$A$2:$A$500,0),2),"")</f>
        <v/>
      </c>
      <c r="H971" s="74">
        <f>SUMIF('Cash Outflows'!E:E,'AP and Accrual Journal'!D981,'Cash Outflows'!F:F)</f>
        <v>0</v>
      </c>
      <c r="I971" s="73">
        <f t="shared" si="46"/>
        <v>0</v>
      </c>
      <c r="J971" s="13">
        <f t="shared" si="47"/>
        <v>0</v>
      </c>
      <c r="K971" t="b">
        <f ca="1">IF(TODAY()-E971&gt;'Data Inputs'!$B$47,TRUE,FALSE)</f>
        <v>1</v>
      </c>
    </row>
    <row r="972" spans="1:11" x14ac:dyDescent="0.25">
      <c r="A972" s="109">
        <f t="shared" si="45"/>
        <v>6</v>
      </c>
      <c r="B972" s="55"/>
      <c r="C972" s="129"/>
      <c r="D972" s="55"/>
      <c r="E972" s="56"/>
      <c r="F972" s="72"/>
      <c r="G972" s="124" t="str">
        <f>IFERROR(INDEX(Vendors!$A$2:$B$500,MATCH(C972,Vendors!$A$2:$A$500,0),2),"")</f>
        <v/>
      </c>
      <c r="H972" s="74">
        <f>SUMIF('Cash Outflows'!E:E,'AP and Accrual Journal'!D982,'Cash Outflows'!F:F)</f>
        <v>0</v>
      </c>
      <c r="I972" s="73">
        <f t="shared" si="46"/>
        <v>0</v>
      </c>
      <c r="J972" s="13">
        <f t="shared" si="47"/>
        <v>0</v>
      </c>
      <c r="K972" t="b">
        <f ca="1">IF(TODAY()-E972&gt;'Data Inputs'!$B$47,TRUE,FALSE)</f>
        <v>1</v>
      </c>
    </row>
    <row r="973" spans="1:11" x14ac:dyDescent="0.25">
      <c r="A973" s="109">
        <f t="shared" si="45"/>
        <v>6</v>
      </c>
      <c r="B973" s="55"/>
      <c r="C973" s="129"/>
      <c r="D973" s="55"/>
      <c r="E973" s="56"/>
      <c r="F973" s="72"/>
      <c r="G973" s="124" t="str">
        <f>IFERROR(INDEX(Vendors!$A$2:$B$500,MATCH(C973,Vendors!$A$2:$A$500,0),2),"")</f>
        <v/>
      </c>
      <c r="H973" s="74">
        <f>SUMIF('Cash Outflows'!E:E,'AP and Accrual Journal'!D983,'Cash Outflows'!F:F)</f>
        <v>0</v>
      </c>
      <c r="I973" s="73">
        <f t="shared" si="46"/>
        <v>0</v>
      </c>
      <c r="J973" s="13">
        <f t="shared" si="47"/>
        <v>0</v>
      </c>
      <c r="K973" t="b">
        <f ca="1">IF(TODAY()-E973&gt;'Data Inputs'!$B$47,TRUE,FALSE)</f>
        <v>1</v>
      </c>
    </row>
    <row r="974" spans="1:11" x14ac:dyDescent="0.25">
      <c r="A974" s="109">
        <f t="shared" si="45"/>
        <v>6</v>
      </c>
      <c r="B974" s="55"/>
      <c r="C974" s="129"/>
      <c r="D974" s="55"/>
      <c r="E974" s="56"/>
      <c r="F974" s="72"/>
      <c r="G974" s="124" t="str">
        <f>IFERROR(INDEX(Vendors!$A$2:$B$500,MATCH(C974,Vendors!$A$2:$A$500,0),2),"")</f>
        <v/>
      </c>
      <c r="H974" s="74">
        <f>SUMIF('Cash Outflows'!E:E,'AP and Accrual Journal'!D984,'Cash Outflows'!F:F)</f>
        <v>0</v>
      </c>
      <c r="I974" s="73">
        <f t="shared" si="46"/>
        <v>0</v>
      </c>
      <c r="J974" s="13">
        <f t="shared" si="47"/>
        <v>0</v>
      </c>
      <c r="K974" t="b">
        <f ca="1">IF(TODAY()-E974&gt;'Data Inputs'!$B$47,TRUE,FALSE)</f>
        <v>1</v>
      </c>
    </row>
    <row r="975" spans="1:11" x14ac:dyDescent="0.25">
      <c r="A975" s="109">
        <f t="shared" si="45"/>
        <v>6</v>
      </c>
      <c r="B975" s="55"/>
      <c r="C975" s="129"/>
      <c r="D975" s="55"/>
      <c r="E975" s="56"/>
      <c r="F975" s="72"/>
      <c r="G975" s="124" t="str">
        <f>IFERROR(INDEX(Vendors!$A$2:$B$500,MATCH(C975,Vendors!$A$2:$A$500,0),2),"")</f>
        <v/>
      </c>
      <c r="H975" s="74">
        <f>SUMIF('Cash Outflows'!E:E,'AP and Accrual Journal'!D985,'Cash Outflows'!F:F)</f>
        <v>0</v>
      </c>
      <c r="I975" s="73">
        <f t="shared" si="46"/>
        <v>0</v>
      </c>
      <c r="J975" s="13">
        <f t="shared" si="47"/>
        <v>0</v>
      </c>
      <c r="K975" t="b">
        <f ca="1">IF(TODAY()-E975&gt;'Data Inputs'!$B$47,TRUE,FALSE)</f>
        <v>1</v>
      </c>
    </row>
    <row r="976" spans="1:11" x14ac:dyDescent="0.25">
      <c r="A976" s="109">
        <f t="shared" si="45"/>
        <v>6</v>
      </c>
      <c r="B976" s="55"/>
      <c r="C976" s="129"/>
      <c r="D976" s="55"/>
      <c r="E976" s="56"/>
      <c r="F976" s="72"/>
      <c r="G976" s="124" t="str">
        <f>IFERROR(INDEX(Vendors!$A$2:$B$500,MATCH(C976,Vendors!$A$2:$A$500,0),2),"")</f>
        <v/>
      </c>
      <c r="H976" s="74">
        <f>SUMIF('Cash Outflows'!E:E,'AP and Accrual Journal'!D986,'Cash Outflows'!F:F)</f>
        <v>0</v>
      </c>
      <c r="I976" s="73">
        <f t="shared" si="46"/>
        <v>0</v>
      </c>
      <c r="J976" s="13">
        <f t="shared" si="47"/>
        <v>0</v>
      </c>
      <c r="K976" t="b">
        <f ca="1">IF(TODAY()-E976&gt;'Data Inputs'!$B$47,TRUE,FALSE)</f>
        <v>1</v>
      </c>
    </row>
    <row r="977" spans="1:11" x14ac:dyDescent="0.25">
      <c r="A977" s="109">
        <f t="shared" si="45"/>
        <v>6</v>
      </c>
      <c r="B977" s="55"/>
      <c r="C977" s="129"/>
      <c r="D977" s="55"/>
      <c r="E977" s="56"/>
      <c r="F977" s="72"/>
      <c r="G977" s="124" t="str">
        <f>IFERROR(INDEX(Vendors!$A$2:$B$500,MATCH(C977,Vendors!$A$2:$A$500,0),2),"")</f>
        <v/>
      </c>
      <c r="H977" s="74">
        <f>SUMIF('Cash Outflows'!E:E,'AP and Accrual Journal'!D987,'Cash Outflows'!F:F)</f>
        <v>0</v>
      </c>
      <c r="I977" s="73">
        <f t="shared" si="46"/>
        <v>0</v>
      </c>
      <c r="J977" s="13">
        <f t="shared" si="47"/>
        <v>0</v>
      </c>
      <c r="K977" t="b">
        <f ca="1">IF(TODAY()-E977&gt;'Data Inputs'!$B$47,TRUE,FALSE)</f>
        <v>1</v>
      </c>
    </row>
    <row r="978" spans="1:11" x14ac:dyDescent="0.25">
      <c r="A978" s="109">
        <f t="shared" si="45"/>
        <v>6</v>
      </c>
      <c r="B978" s="55"/>
      <c r="C978" s="129"/>
      <c r="D978" s="55"/>
      <c r="E978" s="56"/>
      <c r="F978" s="72"/>
      <c r="G978" s="124" t="str">
        <f>IFERROR(INDEX(Vendors!$A$2:$B$500,MATCH(C978,Vendors!$A$2:$A$500,0),2),"")</f>
        <v/>
      </c>
      <c r="H978" s="74">
        <f>SUMIF('Cash Outflows'!E:E,'AP and Accrual Journal'!D988,'Cash Outflows'!F:F)</f>
        <v>0</v>
      </c>
      <c r="I978" s="73">
        <f t="shared" si="46"/>
        <v>0</v>
      </c>
      <c r="J978" s="13">
        <f t="shared" si="47"/>
        <v>0</v>
      </c>
      <c r="K978" t="b">
        <f ca="1">IF(TODAY()-E978&gt;'Data Inputs'!$B$47,TRUE,FALSE)</f>
        <v>1</v>
      </c>
    </row>
    <row r="979" spans="1:11" x14ac:dyDescent="0.25">
      <c r="A979" s="109">
        <f t="shared" si="45"/>
        <v>6</v>
      </c>
      <c r="B979" s="55"/>
      <c r="C979" s="129"/>
      <c r="D979" s="55"/>
      <c r="E979" s="56"/>
      <c r="F979" s="72"/>
      <c r="G979" s="124" t="str">
        <f>IFERROR(INDEX(Vendors!$A$2:$B$500,MATCH(C979,Vendors!$A$2:$A$500,0),2),"")</f>
        <v/>
      </c>
      <c r="H979" s="74">
        <f>SUMIF('Cash Outflows'!E:E,'AP and Accrual Journal'!D989,'Cash Outflows'!F:F)</f>
        <v>0</v>
      </c>
      <c r="I979" s="73">
        <f t="shared" si="46"/>
        <v>0</v>
      </c>
      <c r="J979" s="13">
        <f t="shared" si="47"/>
        <v>0</v>
      </c>
      <c r="K979" t="b">
        <f ca="1">IF(TODAY()-E979&gt;'Data Inputs'!$B$47,TRUE,FALSE)</f>
        <v>1</v>
      </c>
    </row>
    <row r="980" spans="1:11" x14ac:dyDescent="0.25">
      <c r="A980" s="109">
        <f t="shared" si="45"/>
        <v>6</v>
      </c>
      <c r="B980" s="55"/>
      <c r="C980" s="129"/>
      <c r="D980" s="55"/>
      <c r="E980" s="56"/>
      <c r="F980" s="72"/>
      <c r="G980" s="124" t="str">
        <f>IFERROR(INDEX(Vendors!$A$2:$B$500,MATCH(C980,Vendors!$A$2:$A$500,0),2),"")</f>
        <v/>
      </c>
      <c r="H980" s="74">
        <f>SUMIF('Cash Outflows'!E:E,'AP and Accrual Journal'!D990,'Cash Outflows'!F:F)</f>
        <v>0</v>
      </c>
      <c r="I980" s="73">
        <f t="shared" si="46"/>
        <v>0</v>
      </c>
      <c r="J980" s="13">
        <f t="shared" si="47"/>
        <v>0</v>
      </c>
      <c r="K980" t="b">
        <f ca="1">IF(TODAY()-E980&gt;'Data Inputs'!$B$47,TRUE,FALSE)</f>
        <v>1</v>
      </c>
    </row>
    <row r="981" spans="1:11" x14ac:dyDescent="0.25">
      <c r="A981" s="109">
        <f t="shared" si="45"/>
        <v>6</v>
      </c>
      <c r="B981" s="55"/>
      <c r="C981" s="129"/>
      <c r="D981" s="55"/>
      <c r="E981" s="56"/>
      <c r="F981" s="72"/>
      <c r="G981" s="124" t="str">
        <f>IFERROR(INDEX(Vendors!$A$2:$B$500,MATCH(C981,Vendors!$A$2:$A$500,0),2),"")</f>
        <v/>
      </c>
      <c r="H981" s="74">
        <f>SUMIF('Cash Outflows'!E:E,'AP and Accrual Journal'!D991,'Cash Outflows'!F:F)</f>
        <v>0</v>
      </c>
      <c r="I981" s="73">
        <f t="shared" si="46"/>
        <v>0</v>
      </c>
      <c r="J981" s="13">
        <f t="shared" si="47"/>
        <v>0</v>
      </c>
      <c r="K981" t="b">
        <f ca="1">IF(TODAY()-E981&gt;'Data Inputs'!$B$47,TRUE,FALSE)</f>
        <v>1</v>
      </c>
    </row>
    <row r="982" spans="1:11" x14ac:dyDescent="0.25">
      <c r="A982" s="109">
        <f t="shared" si="45"/>
        <v>6</v>
      </c>
      <c r="B982" s="55"/>
      <c r="C982" s="129"/>
      <c r="D982" s="55"/>
      <c r="E982" s="56"/>
      <c r="F982" s="72"/>
      <c r="G982" s="124" t="str">
        <f>IFERROR(INDEX(Vendors!$A$2:$B$500,MATCH(C982,Vendors!$A$2:$A$500,0),2),"")</f>
        <v/>
      </c>
      <c r="H982" s="74">
        <f>SUMIF('Cash Outflows'!E:E,'AP and Accrual Journal'!D992,'Cash Outflows'!F:F)</f>
        <v>0</v>
      </c>
      <c r="I982" s="73">
        <f t="shared" si="46"/>
        <v>0</v>
      </c>
      <c r="J982" s="13">
        <f t="shared" si="47"/>
        <v>0</v>
      </c>
      <c r="K982" t="b">
        <f ca="1">IF(TODAY()-E982&gt;'Data Inputs'!$B$47,TRUE,FALSE)</f>
        <v>1</v>
      </c>
    </row>
    <row r="983" spans="1:11" x14ac:dyDescent="0.25">
      <c r="A983" s="109">
        <f t="shared" si="45"/>
        <v>6</v>
      </c>
      <c r="B983" s="55"/>
      <c r="C983" s="129"/>
      <c r="D983" s="55"/>
      <c r="E983" s="56"/>
      <c r="F983" s="72"/>
      <c r="G983" s="124" t="str">
        <f>IFERROR(INDEX(Vendors!$A$2:$B$500,MATCH(C983,Vendors!$A$2:$A$500,0),2),"")</f>
        <v/>
      </c>
      <c r="H983" s="74">
        <f>SUMIF('Cash Outflows'!E:E,'AP and Accrual Journal'!D993,'Cash Outflows'!F:F)</f>
        <v>0</v>
      </c>
      <c r="I983" s="73">
        <f t="shared" si="46"/>
        <v>0</v>
      </c>
      <c r="J983" s="13">
        <f t="shared" si="47"/>
        <v>0</v>
      </c>
      <c r="K983" t="b">
        <f ca="1">IF(TODAY()-E983&gt;'Data Inputs'!$B$47,TRUE,FALSE)</f>
        <v>1</v>
      </c>
    </row>
    <row r="984" spans="1:11" x14ac:dyDescent="0.25">
      <c r="A984" s="109">
        <f t="shared" si="45"/>
        <v>6</v>
      </c>
      <c r="B984" s="55"/>
      <c r="C984" s="129"/>
      <c r="D984" s="55"/>
      <c r="E984" s="56"/>
      <c r="F984" s="72"/>
      <c r="G984" s="124" t="str">
        <f>IFERROR(INDEX(Vendors!$A$2:$B$500,MATCH(C984,Vendors!$A$2:$A$500,0),2),"")</f>
        <v/>
      </c>
      <c r="H984" s="74">
        <f>SUMIF('Cash Outflows'!E:E,'AP and Accrual Journal'!D994,'Cash Outflows'!F:F)</f>
        <v>0</v>
      </c>
      <c r="I984" s="73">
        <f t="shared" si="46"/>
        <v>0</v>
      </c>
      <c r="J984" s="13">
        <f t="shared" si="47"/>
        <v>0</v>
      </c>
      <c r="K984" t="b">
        <f ca="1">IF(TODAY()-E984&gt;'Data Inputs'!$B$47,TRUE,FALSE)</f>
        <v>1</v>
      </c>
    </row>
    <row r="985" spans="1:11" x14ac:dyDescent="0.25">
      <c r="A985" s="109">
        <f t="shared" si="45"/>
        <v>6</v>
      </c>
      <c r="B985" s="55"/>
      <c r="C985" s="129"/>
      <c r="D985" s="55"/>
      <c r="E985" s="56"/>
      <c r="F985" s="72"/>
      <c r="G985" s="124" t="str">
        <f>IFERROR(INDEX(Vendors!$A$2:$B$500,MATCH(C985,Vendors!$A$2:$A$500,0),2),"")</f>
        <v/>
      </c>
      <c r="H985" s="74">
        <f>SUMIF('Cash Outflows'!E:E,'AP and Accrual Journal'!D995,'Cash Outflows'!F:F)</f>
        <v>0</v>
      </c>
      <c r="I985" s="73">
        <f t="shared" si="46"/>
        <v>0</v>
      </c>
      <c r="J985" s="13">
        <f t="shared" si="47"/>
        <v>0</v>
      </c>
      <c r="K985" t="b">
        <f ca="1">IF(TODAY()-E985&gt;'Data Inputs'!$B$47,TRUE,FALSE)</f>
        <v>1</v>
      </c>
    </row>
    <row r="986" spans="1:11" x14ac:dyDescent="0.25">
      <c r="A986" s="109">
        <f t="shared" si="45"/>
        <v>6</v>
      </c>
      <c r="B986" s="55"/>
      <c r="C986" s="129"/>
      <c r="D986" s="55"/>
      <c r="E986" s="56"/>
      <c r="F986" s="72"/>
      <c r="G986" s="124" t="str">
        <f>IFERROR(INDEX(Vendors!$A$2:$B$500,MATCH(C986,Vendors!$A$2:$A$500,0),2),"")</f>
        <v/>
      </c>
      <c r="H986" s="74">
        <f>SUMIF('Cash Outflows'!E:E,'AP and Accrual Journal'!D996,'Cash Outflows'!F:F)</f>
        <v>0</v>
      </c>
      <c r="I986" s="73">
        <f t="shared" si="46"/>
        <v>0</v>
      </c>
      <c r="J986" s="13">
        <f t="shared" si="47"/>
        <v>0</v>
      </c>
      <c r="K986" t="b">
        <f ca="1">IF(TODAY()-E986&gt;'Data Inputs'!$B$47,TRUE,FALSE)</f>
        <v>1</v>
      </c>
    </row>
    <row r="987" spans="1:11" x14ac:dyDescent="0.25">
      <c r="A987" s="109">
        <f t="shared" si="45"/>
        <v>6</v>
      </c>
      <c r="B987" s="55"/>
      <c r="C987" s="129"/>
      <c r="D987" s="55"/>
      <c r="E987" s="56"/>
      <c r="F987" s="72"/>
      <c r="G987" s="124" t="str">
        <f>IFERROR(INDEX(Vendors!$A$2:$B$500,MATCH(C987,Vendors!$A$2:$A$500,0),2),"")</f>
        <v/>
      </c>
      <c r="H987" s="74">
        <f>SUMIF('Cash Outflows'!E:E,'AP and Accrual Journal'!D997,'Cash Outflows'!F:F)</f>
        <v>0</v>
      </c>
      <c r="I987" s="73">
        <f t="shared" si="46"/>
        <v>0</v>
      </c>
      <c r="J987" s="13">
        <f t="shared" si="47"/>
        <v>0</v>
      </c>
      <c r="K987" t="b">
        <f ca="1">IF(TODAY()-E987&gt;'Data Inputs'!$B$47,TRUE,FALSE)</f>
        <v>1</v>
      </c>
    </row>
    <row r="988" spans="1:11" x14ac:dyDescent="0.25">
      <c r="A988" s="109">
        <f t="shared" si="45"/>
        <v>6</v>
      </c>
      <c r="B988" s="55"/>
      <c r="C988" s="129"/>
      <c r="D988" s="55"/>
      <c r="E988" s="56"/>
      <c r="F988" s="72"/>
      <c r="G988" s="124" t="str">
        <f>IFERROR(INDEX(Vendors!$A$2:$B$500,MATCH(C988,Vendors!$A$2:$A$500,0),2),"")</f>
        <v/>
      </c>
      <c r="H988" s="74">
        <f>SUMIF('Cash Outflows'!E:E,'AP and Accrual Journal'!D998,'Cash Outflows'!F:F)</f>
        <v>0</v>
      </c>
      <c r="I988" s="73">
        <f t="shared" si="46"/>
        <v>0</v>
      </c>
      <c r="J988" s="13">
        <f t="shared" si="47"/>
        <v>0</v>
      </c>
      <c r="K988" t="b">
        <f ca="1">IF(TODAY()-E988&gt;'Data Inputs'!$B$47,TRUE,FALSE)</f>
        <v>1</v>
      </c>
    </row>
    <row r="989" spans="1:11" x14ac:dyDescent="0.25">
      <c r="A989" s="109">
        <f t="shared" si="45"/>
        <v>6</v>
      </c>
      <c r="B989" s="55"/>
      <c r="C989" s="129"/>
      <c r="D989" s="55"/>
      <c r="E989" s="56"/>
      <c r="F989" s="72"/>
      <c r="G989" s="124" t="str">
        <f>IFERROR(INDEX(Vendors!$A$2:$B$500,MATCH(C989,Vendors!$A$2:$A$500,0),2),"")</f>
        <v/>
      </c>
      <c r="H989" s="74">
        <f>SUMIF('Cash Outflows'!E:E,'AP and Accrual Journal'!D999,'Cash Outflows'!F:F)</f>
        <v>0</v>
      </c>
      <c r="I989" s="73">
        <f t="shared" si="46"/>
        <v>0</v>
      </c>
      <c r="J989" s="13">
        <f t="shared" si="47"/>
        <v>0</v>
      </c>
      <c r="K989" t="b">
        <f ca="1">IF(TODAY()-E989&gt;'Data Inputs'!$B$47,TRUE,FALSE)</f>
        <v>1</v>
      </c>
    </row>
    <row r="990" spans="1:11" x14ac:dyDescent="0.25">
      <c r="A990" s="109">
        <f t="shared" si="45"/>
        <v>6</v>
      </c>
      <c r="B990" s="55"/>
      <c r="C990" s="129"/>
      <c r="D990" s="55"/>
      <c r="E990" s="56"/>
      <c r="F990" s="72"/>
      <c r="G990" s="124" t="str">
        <f>IFERROR(INDEX(Vendors!$A$2:$B$500,MATCH(C990,Vendors!$A$2:$A$500,0),2),"")</f>
        <v/>
      </c>
      <c r="H990" s="74">
        <f>SUMIF('Cash Outflows'!E:E,'AP and Accrual Journal'!D1000,'Cash Outflows'!F:F)</f>
        <v>0</v>
      </c>
      <c r="I990" s="73">
        <f t="shared" si="46"/>
        <v>0</v>
      </c>
      <c r="J990" s="13">
        <f t="shared" si="47"/>
        <v>0</v>
      </c>
      <c r="K990" t="b">
        <f ca="1">IF(TODAY()-E990&gt;'Data Inputs'!$B$47,TRUE,FALSE)</f>
        <v>1</v>
      </c>
    </row>
    <row r="991" spans="1:11" x14ac:dyDescent="0.25">
      <c r="A991" s="109">
        <f t="shared" si="45"/>
        <v>6</v>
      </c>
      <c r="B991" s="55"/>
      <c r="C991" s="129"/>
      <c r="D991" s="55"/>
      <c r="E991" s="56"/>
      <c r="F991" s="72"/>
      <c r="G991" s="124" t="str">
        <f>IFERROR(INDEX(Vendors!$A$2:$B$500,MATCH(C991,Vendors!$A$2:$A$500,0),2),"")</f>
        <v/>
      </c>
      <c r="H991" s="74">
        <f>SUMIF('Cash Outflows'!E:E,'AP and Accrual Journal'!D1001,'Cash Outflows'!F:F)</f>
        <v>0</v>
      </c>
      <c r="I991" s="73">
        <f t="shared" si="46"/>
        <v>0</v>
      </c>
      <c r="J991" s="13">
        <f t="shared" si="47"/>
        <v>0</v>
      </c>
      <c r="K991" t="b">
        <f ca="1">IF(TODAY()-E991&gt;'Data Inputs'!$B$47,TRUE,FALSE)</f>
        <v>1</v>
      </c>
    </row>
    <row r="992" spans="1:11" x14ac:dyDescent="0.25">
      <c r="A992" s="109">
        <f t="shared" si="45"/>
        <v>6</v>
      </c>
      <c r="B992" s="55"/>
      <c r="C992" s="129"/>
      <c r="D992" s="55"/>
      <c r="E992" s="56"/>
      <c r="F992" s="72"/>
      <c r="G992" s="124" t="str">
        <f>IFERROR(INDEX(Vendors!$A$2:$B$500,MATCH(C992,Vendors!$A$2:$A$500,0),2),"")</f>
        <v/>
      </c>
      <c r="H992" s="74">
        <f>SUMIF('Cash Outflows'!E:E,'AP and Accrual Journal'!D1002,'Cash Outflows'!F:F)</f>
        <v>0</v>
      </c>
      <c r="I992" s="73">
        <f t="shared" si="46"/>
        <v>0</v>
      </c>
      <c r="J992" s="13">
        <f t="shared" si="47"/>
        <v>0</v>
      </c>
      <c r="K992" t="b">
        <f ca="1">IF(TODAY()-E992&gt;'Data Inputs'!$B$47,TRUE,FALSE)</f>
        <v>1</v>
      </c>
    </row>
    <row r="993" spans="1:11" x14ac:dyDescent="0.25">
      <c r="A993" s="109">
        <f t="shared" si="45"/>
        <v>6</v>
      </c>
      <c r="B993" s="55"/>
      <c r="C993" s="129"/>
      <c r="D993" s="55"/>
      <c r="E993" s="56"/>
      <c r="F993" s="72"/>
      <c r="G993" s="124" t="str">
        <f>IFERROR(INDEX(Vendors!$A$2:$B$500,MATCH(C993,Vendors!$A$2:$A$500,0),2),"")</f>
        <v/>
      </c>
      <c r="H993" s="74">
        <f>SUMIF('Cash Outflows'!E:E,'AP and Accrual Journal'!D1003,'Cash Outflows'!F:F)</f>
        <v>0</v>
      </c>
      <c r="I993" s="73">
        <f t="shared" si="46"/>
        <v>0</v>
      </c>
      <c r="J993" s="13">
        <f t="shared" si="47"/>
        <v>0</v>
      </c>
      <c r="K993" t="b">
        <f ca="1">IF(TODAY()-E993&gt;'Data Inputs'!$B$47,TRUE,FALSE)</f>
        <v>1</v>
      </c>
    </row>
    <row r="994" spans="1:11" x14ac:dyDescent="0.25">
      <c r="A994" s="109">
        <f t="shared" si="45"/>
        <v>6</v>
      </c>
      <c r="B994" s="55"/>
      <c r="C994" s="129"/>
      <c r="D994" s="55"/>
      <c r="E994" s="56"/>
      <c r="F994" s="72"/>
      <c r="G994" s="124" t="str">
        <f>IFERROR(INDEX(Vendors!$A$2:$B$500,MATCH(C994,Vendors!$A$2:$A$500,0),2),"")</f>
        <v/>
      </c>
      <c r="H994" s="74">
        <f>SUMIF('Cash Outflows'!E:E,'AP and Accrual Journal'!D1004,'Cash Outflows'!F:F)</f>
        <v>0</v>
      </c>
      <c r="I994" s="73">
        <f t="shared" si="46"/>
        <v>0</v>
      </c>
      <c r="J994" s="13">
        <f t="shared" si="47"/>
        <v>0</v>
      </c>
      <c r="K994" t="b">
        <f ca="1">IF(TODAY()-E994&gt;'Data Inputs'!$B$47,TRUE,FALSE)</f>
        <v>1</v>
      </c>
    </row>
    <row r="995" spans="1:11" x14ac:dyDescent="0.25">
      <c r="A995" s="109">
        <f t="shared" si="45"/>
        <v>6</v>
      </c>
      <c r="B995" s="55"/>
      <c r="C995" s="129"/>
      <c r="D995" s="55"/>
      <c r="E995" s="56"/>
      <c r="F995" s="72"/>
      <c r="G995" s="124" t="str">
        <f>IFERROR(INDEX(Vendors!$A$2:$B$500,MATCH(C995,Vendors!$A$2:$A$500,0),2),"")</f>
        <v/>
      </c>
      <c r="H995" s="74">
        <f>SUMIF('Cash Outflows'!E:E,'AP and Accrual Journal'!D1005,'Cash Outflows'!F:F)</f>
        <v>0</v>
      </c>
      <c r="I995" s="73">
        <f t="shared" si="46"/>
        <v>0</v>
      </c>
      <c r="J995" s="13">
        <f t="shared" si="47"/>
        <v>0</v>
      </c>
      <c r="K995" t="b">
        <f ca="1">IF(TODAY()-E995&gt;'Data Inputs'!$B$47,TRUE,FALSE)</f>
        <v>1</v>
      </c>
    </row>
    <row r="996" spans="1:11" x14ac:dyDescent="0.25">
      <c r="A996" s="109">
        <f t="shared" si="45"/>
        <v>6</v>
      </c>
      <c r="B996" s="55"/>
      <c r="C996" s="129"/>
      <c r="D996" s="55"/>
      <c r="E996" s="56"/>
      <c r="F996" s="72"/>
      <c r="G996" s="124" t="str">
        <f>IFERROR(INDEX(Vendors!$A$2:$B$500,MATCH(C996,Vendors!$A$2:$A$500,0),2),"")</f>
        <v/>
      </c>
      <c r="H996" s="74">
        <f>SUMIF('Cash Outflows'!E:E,'AP and Accrual Journal'!D1006,'Cash Outflows'!F:F)</f>
        <v>0</v>
      </c>
      <c r="I996" s="73">
        <f t="shared" si="46"/>
        <v>0</v>
      </c>
      <c r="J996" s="13">
        <f t="shared" si="47"/>
        <v>0</v>
      </c>
      <c r="K996" t="b">
        <f ca="1">IF(TODAY()-E996&gt;'Data Inputs'!$B$47,TRUE,FALSE)</f>
        <v>1</v>
      </c>
    </row>
    <row r="997" spans="1:11" x14ac:dyDescent="0.25">
      <c r="A997" s="109">
        <f t="shared" si="45"/>
        <v>6</v>
      </c>
      <c r="B997" s="55"/>
      <c r="C997" s="129"/>
      <c r="D997" s="55"/>
      <c r="E997" s="56"/>
      <c r="F997" s="72"/>
      <c r="G997" s="124" t="str">
        <f>IFERROR(INDEX(Vendors!$A$2:$B$500,MATCH(C997,Vendors!$A$2:$A$500,0),2),"")</f>
        <v/>
      </c>
      <c r="H997" s="74">
        <f>SUMIF('Cash Outflows'!E:E,'AP and Accrual Journal'!D1007,'Cash Outflows'!F:F)</f>
        <v>0</v>
      </c>
      <c r="I997" s="73">
        <f t="shared" si="46"/>
        <v>0</v>
      </c>
      <c r="J997" s="13">
        <f t="shared" si="47"/>
        <v>0</v>
      </c>
      <c r="K997" t="b">
        <f ca="1">IF(TODAY()-E997&gt;'Data Inputs'!$B$47,TRUE,FALSE)</f>
        <v>1</v>
      </c>
    </row>
    <row r="998" spans="1:11" x14ac:dyDescent="0.25">
      <c r="A998" s="109">
        <f t="shared" si="45"/>
        <v>6</v>
      </c>
      <c r="B998" s="55"/>
      <c r="C998" s="129"/>
      <c r="D998" s="55"/>
      <c r="E998" s="56"/>
      <c r="F998" s="72"/>
      <c r="G998" s="124" t="str">
        <f>IFERROR(INDEX(Vendors!$A$2:$B$500,MATCH(C998,Vendors!$A$2:$A$500,0),2),"")</f>
        <v/>
      </c>
      <c r="H998" s="74">
        <f>SUMIF('Cash Outflows'!E:E,'AP and Accrual Journal'!D1008,'Cash Outflows'!F:F)</f>
        <v>0</v>
      </c>
      <c r="I998" s="73">
        <f t="shared" si="46"/>
        <v>0</v>
      </c>
      <c r="J998" s="13">
        <f t="shared" si="47"/>
        <v>0</v>
      </c>
      <c r="K998" t="b">
        <f ca="1">IF(TODAY()-E998&gt;'Data Inputs'!$B$47,TRUE,FALSE)</f>
        <v>1</v>
      </c>
    </row>
    <row r="999" spans="1:11" x14ac:dyDescent="0.25">
      <c r="A999" s="109">
        <f t="shared" si="45"/>
        <v>6</v>
      </c>
      <c r="B999" s="55"/>
      <c r="C999" s="129"/>
      <c r="D999" s="55"/>
      <c r="E999" s="56"/>
      <c r="F999" s="72"/>
      <c r="G999" s="124" t="str">
        <f>IFERROR(INDEX(Vendors!$A$2:$B$500,MATCH(C999,Vendors!$A$2:$A$500,0),2),"")</f>
        <v/>
      </c>
      <c r="H999" s="74">
        <f>SUMIF('Cash Outflows'!E:E,'AP and Accrual Journal'!D1009,'Cash Outflows'!F:F)</f>
        <v>0</v>
      </c>
      <c r="I999" s="73">
        <f t="shared" si="46"/>
        <v>0</v>
      </c>
      <c r="J999" s="13">
        <f t="shared" si="47"/>
        <v>0</v>
      </c>
      <c r="K999" t="b">
        <f ca="1">IF(TODAY()-E999&gt;'Data Inputs'!$B$47,TRUE,FALSE)</f>
        <v>1</v>
      </c>
    </row>
    <row r="1000" spans="1:11" x14ac:dyDescent="0.25">
      <c r="A1000" s="109">
        <f t="shared" si="45"/>
        <v>6</v>
      </c>
      <c r="B1000" s="55"/>
      <c r="C1000" s="129"/>
      <c r="D1000" s="55"/>
      <c r="E1000" s="56"/>
      <c r="F1000" s="72"/>
      <c r="G1000" s="124" t="str">
        <f>IFERROR(INDEX(Vendors!$A$2:$B$500,MATCH(C1000,Vendors!$A$2:$A$500,0),2),"")</f>
        <v/>
      </c>
      <c r="H1000" s="74">
        <f>SUMIF('Cash Outflows'!E:E,'AP and Accrual Journal'!D1010,'Cash Outflows'!F:F)</f>
        <v>0</v>
      </c>
      <c r="I1000" s="73">
        <f t="shared" si="46"/>
        <v>0</v>
      </c>
      <c r="J1000" s="13">
        <f t="shared" si="47"/>
        <v>0</v>
      </c>
      <c r="K1000" t="b">
        <f ca="1">IF(TODAY()-E1000&gt;'Data Inputs'!$B$47,TRUE,FALSE)</f>
        <v>1</v>
      </c>
    </row>
    <row r="1001" spans="1:11" x14ac:dyDescent="0.25">
      <c r="A1001" s="109">
        <f t="shared" si="45"/>
        <v>6</v>
      </c>
      <c r="B1001" s="55"/>
      <c r="C1001" s="129"/>
      <c r="D1001" s="55"/>
      <c r="E1001" s="56"/>
      <c r="F1001" s="72"/>
      <c r="G1001" s="124" t="str">
        <f>IFERROR(INDEX(Vendors!$A$2:$B$500,MATCH(C1001,Vendors!$A$2:$A$500,0),2),"")</f>
        <v/>
      </c>
      <c r="H1001" s="74">
        <f>SUMIF('Cash Outflows'!E:E,'AP and Accrual Journal'!D1011,'Cash Outflows'!F:F)</f>
        <v>0</v>
      </c>
      <c r="I1001" s="73">
        <f t="shared" si="46"/>
        <v>0</v>
      </c>
      <c r="J1001" s="13">
        <f t="shared" si="47"/>
        <v>0</v>
      </c>
      <c r="K1001" t="b">
        <f ca="1">IF(TODAY()-E1001&gt;'Data Inputs'!$B$47,TRUE,FALSE)</f>
        <v>1</v>
      </c>
    </row>
    <row r="1002" spans="1:11" x14ac:dyDescent="0.25">
      <c r="A1002" s="109">
        <f t="shared" si="45"/>
        <v>6</v>
      </c>
      <c r="B1002" s="55"/>
      <c r="C1002" s="129"/>
      <c r="D1002" s="55"/>
      <c r="E1002" s="56"/>
      <c r="F1002" s="72"/>
      <c r="G1002" s="124" t="str">
        <f>IFERROR(INDEX(Vendors!$A$2:$B$500,MATCH(C1002,Vendors!$A$2:$A$500,0),2),"")</f>
        <v/>
      </c>
      <c r="H1002" s="74">
        <f>SUMIF('Cash Outflows'!E:E,'AP and Accrual Journal'!D1012,'Cash Outflows'!F:F)</f>
        <v>0</v>
      </c>
      <c r="I1002" s="73">
        <f t="shared" si="46"/>
        <v>0</v>
      </c>
      <c r="J1002" s="13">
        <f t="shared" si="47"/>
        <v>0</v>
      </c>
      <c r="K1002" t="b">
        <f ca="1">IF(TODAY()-E1002&gt;'Data Inputs'!$B$47,TRUE,FALSE)</f>
        <v>1</v>
      </c>
    </row>
    <row r="1003" spans="1:11" x14ac:dyDescent="0.25">
      <c r="A1003" s="109">
        <f t="shared" si="45"/>
        <v>6</v>
      </c>
      <c r="B1003" s="55"/>
      <c r="C1003" s="129"/>
      <c r="D1003" s="55"/>
      <c r="E1003" s="56"/>
      <c r="F1003" s="72"/>
      <c r="G1003" s="124" t="str">
        <f>IFERROR(INDEX(Vendors!$A$2:$B$500,MATCH(C1003,Vendors!$A$2:$A$500,0),2),"")</f>
        <v/>
      </c>
      <c r="H1003" s="74">
        <f>SUMIF('Cash Outflows'!E:E,'AP and Accrual Journal'!D1013,'Cash Outflows'!F:F)</f>
        <v>0</v>
      </c>
      <c r="I1003" s="73">
        <f t="shared" si="46"/>
        <v>0</v>
      </c>
      <c r="J1003" s="13">
        <f t="shared" si="47"/>
        <v>0</v>
      </c>
      <c r="K1003" t="b">
        <f ca="1">IF(TODAY()-E1003&gt;'Data Inputs'!$B$47,TRUE,FALSE)</f>
        <v>1</v>
      </c>
    </row>
    <row r="1004" spans="1:11" x14ac:dyDescent="0.25">
      <c r="A1004" s="109">
        <f t="shared" si="45"/>
        <v>6</v>
      </c>
      <c r="B1004" s="55"/>
      <c r="C1004" s="129"/>
      <c r="D1004" s="55"/>
      <c r="E1004" s="56"/>
      <c r="F1004" s="72"/>
      <c r="G1004" s="124" t="str">
        <f>IFERROR(INDEX(Vendors!$A$2:$B$500,MATCH(C1004,Vendors!$A$2:$A$500,0),2),"")</f>
        <v/>
      </c>
      <c r="H1004" s="74">
        <f>SUMIF('Cash Outflows'!E:E,'AP and Accrual Journal'!D1014,'Cash Outflows'!F:F)</f>
        <v>0</v>
      </c>
      <c r="I1004" s="73">
        <f t="shared" si="46"/>
        <v>0</v>
      </c>
      <c r="J1004" s="13">
        <f t="shared" si="47"/>
        <v>0</v>
      </c>
      <c r="K1004" t="b">
        <f ca="1">IF(TODAY()-E1004&gt;'Data Inputs'!$B$47,TRUE,FALSE)</f>
        <v>1</v>
      </c>
    </row>
    <row r="1005" spans="1:11" x14ac:dyDescent="0.25">
      <c r="A1005" s="109">
        <f t="shared" si="45"/>
        <v>6</v>
      </c>
      <c r="B1005" s="55"/>
      <c r="C1005" s="129"/>
      <c r="D1005" s="55"/>
      <c r="E1005" s="56"/>
      <c r="F1005" s="72"/>
      <c r="G1005" s="124" t="str">
        <f>IFERROR(INDEX(Vendors!$A$2:$B$500,MATCH(C1005,Vendors!$A$2:$A$500,0),2),"")</f>
        <v/>
      </c>
      <c r="H1005" s="74">
        <f>SUMIF('Cash Outflows'!E:E,'AP and Accrual Journal'!D1015,'Cash Outflows'!F:F)</f>
        <v>0</v>
      </c>
      <c r="I1005" s="73">
        <f t="shared" si="46"/>
        <v>0</v>
      </c>
      <c r="J1005" s="13">
        <f t="shared" si="47"/>
        <v>0</v>
      </c>
      <c r="K1005" t="b">
        <f ca="1">IF(TODAY()-E1005&gt;'Data Inputs'!$B$47,TRUE,FALSE)</f>
        <v>1</v>
      </c>
    </row>
    <row r="1006" spans="1:11" x14ac:dyDescent="0.25">
      <c r="A1006" s="109">
        <f t="shared" si="45"/>
        <v>6</v>
      </c>
      <c r="B1006" s="55"/>
      <c r="C1006" s="129"/>
      <c r="D1006" s="55"/>
      <c r="E1006" s="56"/>
      <c r="F1006" s="72"/>
      <c r="G1006" s="124" t="str">
        <f>IFERROR(INDEX(Vendors!$A$2:$B$500,MATCH(C1006,Vendors!$A$2:$A$500,0),2),"")</f>
        <v/>
      </c>
      <c r="H1006" s="74">
        <f>SUMIF('Cash Outflows'!E:E,'AP and Accrual Journal'!D1016,'Cash Outflows'!F:F)</f>
        <v>0</v>
      </c>
      <c r="I1006" s="73">
        <f t="shared" si="46"/>
        <v>0</v>
      </c>
      <c r="J1006" s="13">
        <f t="shared" si="47"/>
        <v>0</v>
      </c>
      <c r="K1006" t="b">
        <f ca="1">IF(TODAY()-E1006&gt;'Data Inputs'!$B$47,TRUE,FALSE)</f>
        <v>1</v>
      </c>
    </row>
    <row r="1007" spans="1:11" x14ac:dyDescent="0.25">
      <c r="A1007" s="109">
        <f t="shared" si="45"/>
        <v>6</v>
      </c>
      <c r="B1007" s="55"/>
      <c r="C1007" s="129"/>
      <c r="D1007" s="55"/>
      <c r="E1007" s="56"/>
      <c r="F1007" s="72"/>
      <c r="G1007" s="124" t="str">
        <f>IFERROR(INDEX(Vendors!$A$2:$B$500,MATCH(C1007,Vendors!$A$2:$A$500,0),2),"")</f>
        <v/>
      </c>
      <c r="H1007" s="74">
        <f>SUMIF('Cash Outflows'!E:E,'AP and Accrual Journal'!D1017,'Cash Outflows'!F:F)</f>
        <v>0</v>
      </c>
      <c r="I1007" s="73">
        <f t="shared" si="46"/>
        <v>0</v>
      </c>
      <c r="J1007" s="13">
        <f t="shared" si="47"/>
        <v>0</v>
      </c>
      <c r="K1007" t="b">
        <f ca="1">IF(TODAY()-E1007&gt;'Data Inputs'!$B$47,TRUE,FALSE)</f>
        <v>1</v>
      </c>
    </row>
    <row r="1008" spans="1:11" x14ac:dyDescent="0.25">
      <c r="A1008" s="109">
        <f t="shared" si="45"/>
        <v>6</v>
      </c>
      <c r="B1008" s="55"/>
      <c r="C1008" s="129"/>
      <c r="D1008" s="55"/>
      <c r="E1008" s="56"/>
      <c r="F1008" s="72"/>
      <c r="G1008" s="124" t="str">
        <f>IFERROR(INDEX(Vendors!$A$2:$B$500,MATCH(C1008,Vendors!$A$2:$A$500,0),2),"")</f>
        <v/>
      </c>
      <c r="H1008" s="74">
        <f>SUMIF('Cash Outflows'!E:E,'AP and Accrual Journal'!D1018,'Cash Outflows'!F:F)</f>
        <v>0</v>
      </c>
      <c r="I1008" s="73">
        <f t="shared" si="46"/>
        <v>0</v>
      </c>
      <c r="J1008" s="13">
        <f t="shared" si="47"/>
        <v>0</v>
      </c>
      <c r="K1008" t="b">
        <f ca="1">IF(TODAY()-E1008&gt;'Data Inputs'!$B$47,TRUE,FALSE)</f>
        <v>1</v>
      </c>
    </row>
    <row r="1009" spans="1:11" x14ac:dyDescent="0.25">
      <c r="A1009" s="109">
        <f t="shared" si="45"/>
        <v>6</v>
      </c>
      <c r="B1009" s="55"/>
      <c r="C1009" s="129"/>
      <c r="D1009" s="55"/>
      <c r="E1009" s="56"/>
      <c r="F1009" s="72"/>
      <c r="G1009" s="124" t="str">
        <f>IFERROR(INDEX(Vendors!$A$2:$B$500,MATCH(C1009,Vendors!$A$2:$A$500,0),2),"")</f>
        <v/>
      </c>
      <c r="H1009" s="74">
        <f>SUMIF('Cash Outflows'!E:E,'AP and Accrual Journal'!D1019,'Cash Outflows'!F:F)</f>
        <v>0</v>
      </c>
      <c r="I1009" s="73">
        <f t="shared" si="46"/>
        <v>0</v>
      </c>
      <c r="J1009" s="13">
        <f t="shared" si="47"/>
        <v>0</v>
      </c>
      <c r="K1009" t="b">
        <f ca="1">IF(TODAY()-E1009&gt;'Data Inputs'!$B$47,TRUE,FALSE)</f>
        <v>1</v>
      </c>
    </row>
    <row r="1010" spans="1:11" x14ac:dyDescent="0.25">
      <c r="A1010" s="109">
        <f t="shared" si="45"/>
        <v>6</v>
      </c>
      <c r="B1010" s="55"/>
      <c r="C1010" s="129"/>
      <c r="D1010" s="55"/>
      <c r="E1010" s="56"/>
      <c r="F1010" s="72"/>
      <c r="G1010" s="124" t="str">
        <f>IFERROR(INDEX(Vendors!$A$2:$B$500,MATCH(C1010,Vendors!$A$2:$A$500,0),2),"")</f>
        <v/>
      </c>
      <c r="H1010" s="74">
        <f>SUMIF('Cash Outflows'!E:E,'AP and Accrual Journal'!D1020,'Cash Outflows'!F:F)</f>
        <v>0</v>
      </c>
      <c r="I1010" s="73">
        <f t="shared" si="46"/>
        <v>0</v>
      </c>
      <c r="J1010" s="13">
        <f t="shared" si="47"/>
        <v>0</v>
      </c>
      <c r="K1010" t="b">
        <f ca="1">IF(TODAY()-E1010&gt;'Data Inputs'!$B$47,TRUE,FALSE)</f>
        <v>1</v>
      </c>
    </row>
    <row r="1011" spans="1:11" x14ac:dyDescent="0.25">
      <c r="A1011" s="109">
        <f t="shared" si="45"/>
        <v>6</v>
      </c>
      <c r="B1011" s="55"/>
      <c r="C1011" s="129"/>
      <c r="D1011" s="55"/>
      <c r="E1011" s="56"/>
      <c r="F1011" s="72"/>
      <c r="G1011" s="124" t="str">
        <f>IFERROR(INDEX(Vendors!$A$2:$B$500,MATCH(C1011,Vendors!$A$2:$A$500,0),2),"")</f>
        <v/>
      </c>
      <c r="H1011" s="74">
        <f>SUMIF('Cash Outflows'!E:E,'AP and Accrual Journal'!D1021,'Cash Outflows'!F:F)</f>
        <v>0</v>
      </c>
      <c r="I1011" s="73">
        <f t="shared" si="46"/>
        <v>0</v>
      </c>
      <c r="J1011" s="13">
        <f t="shared" si="47"/>
        <v>0</v>
      </c>
      <c r="K1011" t="b">
        <f ca="1">IF(TODAY()-E1011&gt;'Data Inputs'!$B$47,TRUE,FALSE)</f>
        <v>1</v>
      </c>
    </row>
    <row r="1012" spans="1:11" x14ac:dyDescent="0.25">
      <c r="A1012" s="109">
        <f t="shared" si="45"/>
        <v>6</v>
      </c>
      <c r="B1012" s="55"/>
      <c r="C1012" s="129"/>
      <c r="D1012" s="55"/>
      <c r="E1012" s="56"/>
      <c r="F1012" s="72"/>
      <c r="G1012" s="124" t="str">
        <f>IFERROR(INDEX(Vendors!$A$2:$B$500,MATCH(C1012,Vendors!$A$2:$A$500,0),2),"")</f>
        <v/>
      </c>
      <c r="H1012" s="74">
        <f>SUMIF('Cash Outflows'!E:E,'AP and Accrual Journal'!D1022,'Cash Outflows'!F:F)</f>
        <v>0</v>
      </c>
      <c r="I1012" s="73">
        <f t="shared" si="46"/>
        <v>0</v>
      </c>
      <c r="J1012" s="13">
        <f t="shared" si="47"/>
        <v>0</v>
      </c>
      <c r="K1012" t="b">
        <f ca="1">IF(TODAY()-E1012&gt;'Data Inputs'!$B$47,TRUE,FALSE)</f>
        <v>1</v>
      </c>
    </row>
    <row r="1013" spans="1:11" x14ac:dyDescent="0.25">
      <c r="A1013" s="109">
        <f t="shared" si="45"/>
        <v>6</v>
      </c>
      <c r="B1013" s="55"/>
      <c r="C1013" s="129"/>
      <c r="D1013" s="55"/>
      <c r="E1013" s="56"/>
      <c r="F1013" s="72"/>
      <c r="G1013" s="124" t="str">
        <f>IFERROR(INDEX(Vendors!$A$2:$B$500,MATCH(C1013,Vendors!$A$2:$A$500,0),2),"")</f>
        <v/>
      </c>
      <c r="H1013" s="74">
        <f>SUMIF('Cash Outflows'!E:E,'AP and Accrual Journal'!D1023,'Cash Outflows'!F:F)</f>
        <v>0</v>
      </c>
      <c r="I1013" s="73">
        <f t="shared" si="46"/>
        <v>0</v>
      </c>
      <c r="J1013" s="13">
        <f t="shared" si="47"/>
        <v>0</v>
      </c>
      <c r="K1013" t="b">
        <f ca="1">IF(TODAY()-E1013&gt;'Data Inputs'!$B$47,TRUE,FALSE)</f>
        <v>1</v>
      </c>
    </row>
    <row r="1014" spans="1:11" x14ac:dyDescent="0.25">
      <c r="A1014" s="109">
        <f t="shared" si="45"/>
        <v>6</v>
      </c>
      <c r="B1014" s="55"/>
      <c r="C1014" s="129"/>
      <c r="D1014" s="55"/>
      <c r="E1014" s="56"/>
      <c r="F1014" s="72"/>
      <c r="G1014" s="124" t="str">
        <f>IFERROR(INDEX(Vendors!$A$2:$B$500,MATCH(C1014,Vendors!$A$2:$A$500,0),2),"")</f>
        <v/>
      </c>
      <c r="H1014" s="74">
        <f>SUMIF('Cash Outflows'!E:E,'AP and Accrual Journal'!D1024,'Cash Outflows'!F:F)</f>
        <v>0</v>
      </c>
      <c r="I1014" s="73">
        <f t="shared" si="46"/>
        <v>0</v>
      </c>
      <c r="J1014" s="13">
        <f t="shared" si="47"/>
        <v>0</v>
      </c>
      <c r="K1014" t="b">
        <f ca="1">IF(TODAY()-E1014&gt;'Data Inputs'!$B$47,TRUE,FALSE)</f>
        <v>1</v>
      </c>
    </row>
    <row r="1015" spans="1:11" x14ac:dyDescent="0.25">
      <c r="A1015" s="109">
        <f t="shared" si="45"/>
        <v>6</v>
      </c>
      <c r="B1015" s="55"/>
      <c r="C1015" s="129"/>
      <c r="D1015" s="55"/>
      <c r="E1015" s="56"/>
      <c r="F1015" s="72"/>
      <c r="G1015" s="124" t="str">
        <f>IFERROR(INDEX(Vendors!$A$2:$B$500,MATCH(C1015,Vendors!$A$2:$A$500,0),2),"")</f>
        <v/>
      </c>
      <c r="H1015" s="74">
        <f>SUMIF('Cash Outflows'!E:E,'AP and Accrual Journal'!D1025,'Cash Outflows'!F:F)</f>
        <v>0</v>
      </c>
      <c r="I1015" s="73">
        <f t="shared" si="46"/>
        <v>0</v>
      </c>
      <c r="J1015" s="13">
        <f t="shared" si="47"/>
        <v>0</v>
      </c>
      <c r="K1015" t="b">
        <f ca="1">IF(TODAY()-E1015&gt;'Data Inputs'!$B$47,TRUE,FALSE)</f>
        <v>1</v>
      </c>
    </row>
    <row r="1016" spans="1:11" x14ac:dyDescent="0.25">
      <c r="A1016" s="109">
        <f t="shared" si="45"/>
        <v>6</v>
      </c>
      <c r="B1016" s="55"/>
      <c r="C1016" s="129"/>
      <c r="D1016" s="55"/>
      <c r="E1016" s="56"/>
      <c r="F1016" s="72"/>
      <c r="G1016" s="124" t="str">
        <f>IFERROR(INDEX(Vendors!$A$2:$B$500,MATCH(C1016,Vendors!$A$2:$A$500,0),2),"")</f>
        <v/>
      </c>
      <c r="H1016" s="74">
        <f>SUMIF('Cash Outflows'!E:E,'AP and Accrual Journal'!D1026,'Cash Outflows'!F:F)</f>
        <v>0</v>
      </c>
      <c r="I1016" s="73">
        <f t="shared" si="46"/>
        <v>0</v>
      </c>
      <c r="J1016" s="13">
        <f t="shared" si="47"/>
        <v>0</v>
      </c>
      <c r="K1016" t="b">
        <f ca="1">IF(TODAY()-E1016&gt;'Data Inputs'!$B$47,TRUE,FALSE)</f>
        <v>1</v>
      </c>
    </row>
    <row r="1017" spans="1:11" x14ac:dyDescent="0.25">
      <c r="A1017" s="109">
        <f t="shared" si="45"/>
        <v>6</v>
      </c>
      <c r="B1017" s="55"/>
      <c r="C1017" s="129"/>
      <c r="D1017" s="55"/>
      <c r="E1017" s="56"/>
      <c r="F1017" s="72"/>
      <c r="G1017" s="124" t="str">
        <f>IFERROR(INDEX(Vendors!$A$2:$B$500,MATCH(C1017,Vendors!$A$2:$A$500,0),2),"")</f>
        <v/>
      </c>
      <c r="H1017" s="74">
        <f>SUMIF('Cash Outflows'!E:E,'AP and Accrual Journal'!D1027,'Cash Outflows'!F:F)</f>
        <v>0</v>
      </c>
      <c r="I1017" s="73">
        <f t="shared" si="46"/>
        <v>0</v>
      </c>
      <c r="J1017" s="13">
        <f t="shared" si="47"/>
        <v>0</v>
      </c>
      <c r="K1017" t="b">
        <f ca="1">IF(TODAY()-E1017&gt;'Data Inputs'!$B$47,TRUE,FALSE)</f>
        <v>1</v>
      </c>
    </row>
    <row r="1018" spans="1:11" x14ac:dyDescent="0.25">
      <c r="A1018" s="109">
        <f t="shared" si="45"/>
        <v>6</v>
      </c>
      <c r="B1018" s="55"/>
      <c r="C1018" s="129"/>
      <c r="D1018" s="55"/>
      <c r="E1018" s="56"/>
      <c r="F1018" s="72"/>
      <c r="G1018" s="124" t="str">
        <f>IFERROR(INDEX(Vendors!$A$2:$B$500,MATCH(C1018,Vendors!$A$2:$A$500,0),2),"")</f>
        <v/>
      </c>
      <c r="H1018" s="74">
        <f>SUMIF('Cash Outflows'!E:E,'AP and Accrual Journal'!D1028,'Cash Outflows'!F:F)</f>
        <v>0</v>
      </c>
      <c r="I1018" s="73">
        <f t="shared" si="46"/>
        <v>0</v>
      </c>
      <c r="J1018" s="13">
        <f t="shared" si="47"/>
        <v>0</v>
      </c>
      <c r="K1018" t="b">
        <f ca="1">IF(TODAY()-E1018&gt;'Data Inputs'!$B$47,TRUE,FALSE)</f>
        <v>1</v>
      </c>
    </row>
    <row r="1019" spans="1:11" x14ac:dyDescent="0.25">
      <c r="A1019" s="109">
        <f t="shared" si="45"/>
        <v>6</v>
      </c>
      <c r="B1019" s="55"/>
      <c r="C1019" s="129"/>
      <c r="D1019" s="55"/>
      <c r="E1019" s="56"/>
      <c r="F1019" s="72"/>
      <c r="G1019" s="124" t="str">
        <f>IFERROR(INDEX(Vendors!$A$2:$B$500,MATCH(C1019,Vendors!$A$2:$A$500,0),2),"")</f>
        <v/>
      </c>
      <c r="H1019" s="74">
        <f>SUMIF('Cash Outflows'!E:E,'AP and Accrual Journal'!D1029,'Cash Outflows'!F:F)</f>
        <v>0</v>
      </c>
      <c r="I1019" s="73">
        <f t="shared" si="46"/>
        <v>0</v>
      </c>
      <c r="J1019" s="13">
        <f t="shared" si="47"/>
        <v>0</v>
      </c>
      <c r="K1019" t="b">
        <f ca="1">IF(TODAY()-E1019&gt;'Data Inputs'!$B$47,TRUE,FALSE)</f>
        <v>1</v>
      </c>
    </row>
    <row r="1020" spans="1:11" x14ac:dyDescent="0.25">
      <c r="A1020" s="109">
        <f t="shared" si="45"/>
        <v>6</v>
      </c>
      <c r="B1020" s="55"/>
      <c r="C1020" s="129"/>
      <c r="D1020" s="55"/>
      <c r="E1020" s="56"/>
      <c r="F1020" s="72"/>
      <c r="G1020" s="124" t="str">
        <f>IFERROR(INDEX(Vendors!$A$2:$B$500,MATCH(C1020,Vendors!$A$2:$A$500,0),2),"")</f>
        <v/>
      </c>
      <c r="H1020" s="74">
        <f>SUMIF('Cash Outflows'!E:E,'AP and Accrual Journal'!D1030,'Cash Outflows'!F:F)</f>
        <v>0</v>
      </c>
      <c r="I1020" s="73">
        <f t="shared" si="46"/>
        <v>0</v>
      </c>
      <c r="J1020" s="13">
        <f t="shared" si="47"/>
        <v>0</v>
      </c>
      <c r="K1020" t="b">
        <f ca="1">IF(TODAY()-E1020&gt;'Data Inputs'!$B$47,TRUE,FALSE)</f>
        <v>1</v>
      </c>
    </row>
    <row r="1021" spans="1:11" x14ac:dyDescent="0.25">
      <c r="A1021" s="109">
        <f t="shared" si="45"/>
        <v>6</v>
      </c>
      <c r="B1021" s="55"/>
      <c r="C1021" s="129"/>
      <c r="D1021" s="55"/>
      <c r="E1021" s="56"/>
      <c r="F1021" s="72"/>
      <c r="G1021" s="124" t="str">
        <f>IFERROR(INDEX(Vendors!$A$2:$B$500,MATCH(C1021,Vendors!$A$2:$A$500,0),2),"")</f>
        <v/>
      </c>
      <c r="H1021" s="74">
        <f>SUMIF('Cash Outflows'!E:E,'AP and Accrual Journal'!D1031,'Cash Outflows'!F:F)</f>
        <v>0</v>
      </c>
      <c r="I1021" s="73">
        <f t="shared" si="46"/>
        <v>0</v>
      </c>
      <c r="J1021" s="13">
        <f t="shared" si="47"/>
        <v>0</v>
      </c>
      <c r="K1021" t="b">
        <f ca="1">IF(TODAY()-E1021&gt;'Data Inputs'!$B$47,TRUE,FALSE)</f>
        <v>1</v>
      </c>
    </row>
    <row r="1022" spans="1:11" x14ac:dyDescent="0.25">
      <c r="A1022" s="109">
        <f t="shared" si="45"/>
        <v>6</v>
      </c>
      <c r="B1022" s="55"/>
      <c r="C1022" s="129"/>
      <c r="D1022" s="55"/>
      <c r="E1022" s="56"/>
      <c r="F1022" s="72"/>
      <c r="G1022" s="124" t="str">
        <f>IFERROR(INDEX(Vendors!$A$2:$B$500,MATCH(C1022,Vendors!$A$2:$A$500,0),2),"")</f>
        <v/>
      </c>
      <c r="H1022" s="74">
        <f>SUMIF('Cash Outflows'!E:E,'AP and Accrual Journal'!D1032,'Cash Outflows'!F:F)</f>
        <v>0</v>
      </c>
      <c r="I1022" s="73">
        <f t="shared" si="46"/>
        <v>0</v>
      </c>
      <c r="J1022" s="13">
        <f t="shared" si="47"/>
        <v>0</v>
      </c>
      <c r="K1022" t="b">
        <f ca="1">IF(TODAY()-E1022&gt;'Data Inputs'!$B$47,TRUE,FALSE)</f>
        <v>1</v>
      </c>
    </row>
    <row r="1023" spans="1:11" x14ac:dyDescent="0.25">
      <c r="A1023" s="109">
        <f t="shared" si="45"/>
        <v>6</v>
      </c>
      <c r="B1023" s="55"/>
      <c r="C1023" s="129"/>
      <c r="D1023" s="55"/>
      <c r="E1023" s="56"/>
      <c r="F1023" s="72"/>
      <c r="G1023" s="124" t="str">
        <f>IFERROR(INDEX(Vendors!$A$2:$B$500,MATCH(C1023,Vendors!$A$2:$A$500,0),2),"")</f>
        <v/>
      </c>
      <c r="H1023" s="74">
        <f>SUMIF('Cash Outflows'!E:E,'AP and Accrual Journal'!D1033,'Cash Outflows'!F:F)</f>
        <v>0</v>
      </c>
      <c r="I1023" s="73">
        <f t="shared" si="46"/>
        <v>0</v>
      </c>
      <c r="J1023" s="13">
        <f t="shared" si="47"/>
        <v>0</v>
      </c>
      <c r="K1023" t="b">
        <f ca="1">IF(TODAY()-E1023&gt;'Data Inputs'!$B$47,TRUE,FALSE)</f>
        <v>1</v>
      </c>
    </row>
    <row r="1024" spans="1:11" x14ac:dyDescent="0.25">
      <c r="A1024" s="109">
        <f t="shared" si="45"/>
        <v>6</v>
      </c>
      <c r="B1024" s="55"/>
      <c r="C1024" s="129"/>
      <c r="D1024" s="55"/>
      <c r="E1024" s="56"/>
      <c r="F1024" s="72"/>
      <c r="G1024" s="124" t="str">
        <f>IFERROR(INDEX(Vendors!$A$2:$B$500,MATCH(C1024,Vendors!$A$2:$A$500,0),2),"")</f>
        <v/>
      </c>
      <c r="H1024" s="74">
        <f>SUMIF('Cash Outflows'!E:E,'AP and Accrual Journal'!D1034,'Cash Outflows'!F:F)</f>
        <v>0</v>
      </c>
      <c r="I1024" s="73">
        <f t="shared" si="46"/>
        <v>0</v>
      </c>
      <c r="J1024" s="13">
        <f t="shared" si="47"/>
        <v>0</v>
      </c>
      <c r="K1024" t="b">
        <f ca="1">IF(TODAY()-E1024&gt;'Data Inputs'!$B$47,TRUE,FALSE)</f>
        <v>1</v>
      </c>
    </row>
    <row r="1025" spans="1:11" x14ac:dyDescent="0.25">
      <c r="A1025" s="109">
        <f t="shared" si="45"/>
        <v>6</v>
      </c>
      <c r="B1025" s="55"/>
      <c r="C1025" s="129"/>
      <c r="D1025" s="55"/>
      <c r="E1025" s="56"/>
      <c r="F1025" s="72"/>
      <c r="G1025" s="124" t="str">
        <f>IFERROR(INDEX(Vendors!$A$2:$B$500,MATCH(C1025,Vendors!$A$2:$A$500,0),2),"")</f>
        <v/>
      </c>
      <c r="H1025" s="74">
        <f>SUMIF('Cash Outflows'!E:E,'AP and Accrual Journal'!D1035,'Cash Outflows'!F:F)</f>
        <v>0</v>
      </c>
      <c r="I1025" s="73">
        <f t="shared" si="46"/>
        <v>0</v>
      </c>
      <c r="J1025" s="13">
        <f t="shared" si="47"/>
        <v>0</v>
      </c>
      <c r="K1025" t="b">
        <f ca="1">IF(TODAY()-E1025&gt;'Data Inputs'!$B$47,TRUE,FALSE)</f>
        <v>1</v>
      </c>
    </row>
    <row r="1026" spans="1:11" x14ac:dyDescent="0.25">
      <c r="A1026" s="109">
        <f t="shared" si="45"/>
        <v>6</v>
      </c>
      <c r="B1026" s="55"/>
      <c r="C1026" s="129"/>
      <c r="D1026" s="55"/>
      <c r="E1026" s="56"/>
      <c r="F1026" s="72"/>
      <c r="G1026" s="124" t="str">
        <f>IFERROR(INDEX(Vendors!$A$2:$B$500,MATCH(C1026,Vendors!$A$2:$A$500,0),2),"")</f>
        <v/>
      </c>
      <c r="H1026" s="74">
        <f>SUMIF('Cash Outflows'!E:E,'AP and Accrual Journal'!D1036,'Cash Outflows'!F:F)</f>
        <v>0</v>
      </c>
      <c r="I1026" s="73">
        <f t="shared" si="46"/>
        <v>0</v>
      </c>
      <c r="J1026" s="13">
        <f t="shared" si="47"/>
        <v>0</v>
      </c>
      <c r="K1026" t="b">
        <f ca="1">IF(TODAY()-E1026&gt;'Data Inputs'!$B$47,TRUE,FALSE)</f>
        <v>1</v>
      </c>
    </row>
    <row r="1027" spans="1:11" x14ac:dyDescent="0.25">
      <c r="A1027" s="109">
        <f t="shared" ref="A1027:A1090" si="48">E1027+(6-J1027)</f>
        <v>6</v>
      </c>
      <c r="B1027" s="55"/>
      <c r="C1027" s="129"/>
      <c r="D1027" s="55"/>
      <c r="E1027" s="56"/>
      <c r="F1027" s="72"/>
      <c r="G1027" s="124" t="str">
        <f>IFERROR(INDEX(Vendors!$A$2:$B$500,MATCH(C1027,Vendors!$A$2:$A$500,0),2),"")</f>
        <v/>
      </c>
      <c r="H1027" s="74">
        <f>SUMIF('Cash Outflows'!E:E,'AP and Accrual Journal'!D1037,'Cash Outflows'!F:F)</f>
        <v>0</v>
      </c>
      <c r="I1027" s="73">
        <f t="shared" ref="I1027:I1090" si="49">F1027-H1027</f>
        <v>0</v>
      </c>
      <c r="J1027" s="13">
        <f t="shared" ref="J1027:J1090" si="50">IF(WEEKDAY(E1027)=7,0,WEEKDAY(E1027))</f>
        <v>0</v>
      </c>
      <c r="K1027" t="b">
        <f ca="1">IF(TODAY()-E1027&gt;'Data Inputs'!$B$47,TRUE,FALSE)</f>
        <v>1</v>
      </c>
    </row>
    <row r="1028" spans="1:11" x14ac:dyDescent="0.25">
      <c r="A1028" s="109">
        <f t="shared" si="48"/>
        <v>6</v>
      </c>
      <c r="B1028" s="55"/>
      <c r="C1028" s="129"/>
      <c r="D1028" s="55"/>
      <c r="E1028" s="56"/>
      <c r="F1028" s="72"/>
      <c r="G1028" s="124" t="str">
        <f>IFERROR(INDEX(Vendors!$A$2:$B$500,MATCH(C1028,Vendors!$A$2:$A$500,0),2),"")</f>
        <v/>
      </c>
      <c r="H1028" s="74">
        <f>SUMIF('Cash Outflows'!E:E,'AP and Accrual Journal'!D1038,'Cash Outflows'!F:F)</f>
        <v>0</v>
      </c>
      <c r="I1028" s="73">
        <f t="shared" si="49"/>
        <v>0</v>
      </c>
      <c r="J1028" s="13">
        <f t="shared" si="50"/>
        <v>0</v>
      </c>
      <c r="K1028" t="b">
        <f ca="1">IF(TODAY()-E1028&gt;'Data Inputs'!$B$47,TRUE,FALSE)</f>
        <v>1</v>
      </c>
    </row>
    <row r="1029" spans="1:11" x14ac:dyDescent="0.25">
      <c r="A1029" s="109">
        <f t="shared" si="48"/>
        <v>6</v>
      </c>
      <c r="B1029" s="55"/>
      <c r="C1029" s="129"/>
      <c r="D1029" s="55"/>
      <c r="E1029" s="56"/>
      <c r="F1029" s="72"/>
      <c r="G1029" s="124" t="str">
        <f>IFERROR(INDEX(Vendors!$A$2:$B$500,MATCH(C1029,Vendors!$A$2:$A$500,0),2),"")</f>
        <v/>
      </c>
      <c r="H1029" s="74">
        <f>SUMIF('Cash Outflows'!E:E,'AP and Accrual Journal'!D1039,'Cash Outflows'!F:F)</f>
        <v>0</v>
      </c>
      <c r="I1029" s="73">
        <f t="shared" si="49"/>
        <v>0</v>
      </c>
      <c r="J1029" s="13">
        <f t="shared" si="50"/>
        <v>0</v>
      </c>
      <c r="K1029" t="b">
        <f ca="1">IF(TODAY()-E1029&gt;'Data Inputs'!$B$47,TRUE,FALSE)</f>
        <v>1</v>
      </c>
    </row>
    <row r="1030" spans="1:11" x14ac:dyDescent="0.25">
      <c r="A1030" s="109">
        <f t="shared" si="48"/>
        <v>6</v>
      </c>
      <c r="B1030" s="55"/>
      <c r="C1030" s="129"/>
      <c r="D1030" s="55"/>
      <c r="E1030" s="56"/>
      <c r="F1030" s="72"/>
      <c r="G1030" s="124" t="str">
        <f>IFERROR(INDEX(Vendors!$A$2:$B$500,MATCH(C1030,Vendors!$A$2:$A$500,0),2),"")</f>
        <v/>
      </c>
      <c r="H1030" s="74">
        <f>SUMIF('Cash Outflows'!E:E,'AP and Accrual Journal'!D1040,'Cash Outflows'!F:F)</f>
        <v>0</v>
      </c>
      <c r="I1030" s="73">
        <f t="shared" si="49"/>
        <v>0</v>
      </c>
      <c r="J1030" s="13">
        <f t="shared" si="50"/>
        <v>0</v>
      </c>
      <c r="K1030" t="b">
        <f ca="1">IF(TODAY()-E1030&gt;'Data Inputs'!$B$47,TRUE,FALSE)</f>
        <v>1</v>
      </c>
    </row>
    <row r="1031" spans="1:11" x14ac:dyDescent="0.25">
      <c r="A1031" s="109">
        <f t="shared" si="48"/>
        <v>6</v>
      </c>
      <c r="B1031" s="55"/>
      <c r="C1031" s="129"/>
      <c r="D1031" s="55"/>
      <c r="E1031" s="56"/>
      <c r="F1031" s="72"/>
      <c r="G1031" s="124" t="str">
        <f>IFERROR(INDEX(Vendors!$A$2:$B$500,MATCH(C1031,Vendors!$A$2:$A$500,0),2),"")</f>
        <v/>
      </c>
      <c r="H1031" s="74">
        <f>SUMIF('Cash Outflows'!E:E,'AP and Accrual Journal'!D1041,'Cash Outflows'!F:F)</f>
        <v>0</v>
      </c>
      <c r="I1031" s="73">
        <f t="shared" si="49"/>
        <v>0</v>
      </c>
      <c r="J1031" s="13">
        <f t="shared" si="50"/>
        <v>0</v>
      </c>
      <c r="K1031" t="b">
        <f ca="1">IF(TODAY()-E1031&gt;'Data Inputs'!$B$47,TRUE,FALSE)</f>
        <v>1</v>
      </c>
    </row>
    <row r="1032" spans="1:11" x14ac:dyDescent="0.25">
      <c r="A1032" s="109">
        <f t="shared" si="48"/>
        <v>6</v>
      </c>
      <c r="B1032" s="55"/>
      <c r="C1032" s="129"/>
      <c r="D1032" s="55"/>
      <c r="E1032" s="56"/>
      <c r="F1032" s="72"/>
      <c r="G1032" s="124" t="str">
        <f>IFERROR(INDEX(Vendors!$A$2:$B$500,MATCH(C1032,Vendors!$A$2:$A$500,0),2),"")</f>
        <v/>
      </c>
      <c r="H1032" s="74">
        <f>SUMIF('Cash Outflows'!E:E,'AP and Accrual Journal'!D1042,'Cash Outflows'!F:F)</f>
        <v>0</v>
      </c>
      <c r="I1032" s="73">
        <f t="shared" si="49"/>
        <v>0</v>
      </c>
      <c r="J1032" s="13">
        <f t="shared" si="50"/>
        <v>0</v>
      </c>
      <c r="K1032" t="b">
        <f ca="1">IF(TODAY()-E1032&gt;'Data Inputs'!$B$47,TRUE,FALSE)</f>
        <v>1</v>
      </c>
    </row>
    <row r="1033" spans="1:11" x14ac:dyDescent="0.25">
      <c r="A1033" s="109">
        <f t="shared" si="48"/>
        <v>6</v>
      </c>
      <c r="B1033" s="55"/>
      <c r="C1033" s="129"/>
      <c r="D1033" s="55"/>
      <c r="E1033" s="56"/>
      <c r="F1033" s="72"/>
      <c r="G1033" s="124" t="str">
        <f>IFERROR(INDEX(Vendors!$A$2:$B$500,MATCH(C1033,Vendors!$A$2:$A$500,0),2),"")</f>
        <v/>
      </c>
      <c r="H1033" s="74">
        <f>SUMIF('Cash Outflows'!E:E,'AP and Accrual Journal'!D1043,'Cash Outflows'!F:F)</f>
        <v>0</v>
      </c>
      <c r="I1033" s="73">
        <f t="shared" si="49"/>
        <v>0</v>
      </c>
      <c r="J1033" s="13">
        <f t="shared" si="50"/>
        <v>0</v>
      </c>
      <c r="K1033" t="b">
        <f ca="1">IF(TODAY()-E1033&gt;'Data Inputs'!$B$47,TRUE,FALSE)</f>
        <v>1</v>
      </c>
    </row>
    <row r="1034" spans="1:11" x14ac:dyDescent="0.25">
      <c r="A1034" s="109">
        <f t="shared" si="48"/>
        <v>6</v>
      </c>
      <c r="B1034" s="55"/>
      <c r="C1034" s="129"/>
      <c r="D1034" s="55"/>
      <c r="E1034" s="56"/>
      <c r="F1034" s="72"/>
      <c r="G1034" s="124" t="str">
        <f>IFERROR(INDEX(Vendors!$A$2:$B$500,MATCH(C1034,Vendors!$A$2:$A$500,0),2),"")</f>
        <v/>
      </c>
      <c r="H1034" s="74">
        <f>SUMIF('Cash Outflows'!E:E,'AP and Accrual Journal'!D1044,'Cash Outflows'!F:F)</f>
        <v>0</v>
      </c>
      <c r="I1034" s="73">
        <f t="shared" si="49"/>
        <v>0</v>
      </c>
      <c r="J1034" s="13">
        <f t="shared" si="50"/>
        <v>0</v>
      </c>
      <c r="K1034" t="b">
        <f ca="1">IF(TODAY()-E1034&gt;'Data Inputs'!$B$47,TRUE,FALSE)</f>
        <v>1</v>
      </c>
    </row>
    <row r="1035" spans="1:11" x14ac:dyDescent="0.25">
      <c r="A1035" s="109">
        <f t="shared" si="48"/>
        <v>6</v>
      </c>
      <c r="B1035" s="55"/>
      <c r="C1035" s="129"/>
      <c r="D1035" s="55"/>
      <c r="E1035" s="56"/>
      <c r="F1035" s="72"/>
      <c r="G1035" s="124" t="str">
        <f>IFERROR(INDEX(Vendors!$A$2:$B$500,MATCH(C1035,Vendors!$A$2:$A$500,0),2),"")</f>
        <v/>
      </c>
      <c r="H1035" s="74">
        <f>SUMIF('Cash Outflows'!E:E,'AP and Accrual Journal'!D1045,'Cash Outflows'!F:F)</f>
        <v>0</v>
      </c>
      <c r="I1035" s="73">
        <f t="shared" si="49"/>
        <v>0</v>
      </c>
      <c r="J1035" s="13">
        <f t="shared" si="50"/>
        <v>0</v>
      </c>
      <c r="K1035" t="b">
        <f ca="1">IF(TODAY()-E1035&gt;'Data Inputs'!$B$47,TRUE,FALSE)</f>
        <v>1</v>
      </c>
    </row>
    <row r="1036" spans="1:11" x14ac:dyDescent="0.25">
      <c r="A1036" s="109">
        <f t="shared" si="48"/>
        <v>6</v>
      </c>
      <c r="B1036" s="55"/>
      <c r="C1036" s="129"/>
      <c r="D1036" s="55"/>
      <c r="E1036" s="56"/>
      <c r="F1036" s="72"/>
      <c r="G1036" s="124" t="str">
        <f>IFERROR(INDEX(Vendors!$A$2:$B$500,MATCH(C1036,Vendors!$A$2:$A$500,0),2),"")</f>
        <v/>
      </c>
      <c r="H1036" s="74">
        <f>SUMIF('Cash Outflows'!E:E,'AP and Accrual Journal'!D1046,'Cash Outflows'!F:F)</f>
        <v>0</v>
      </c>
      <c r="I1036" s="73">
        <f t="shared" si="49"/>
        <v>0</v>
      </c>
      <c r="J1036" s="13">
        <f t="shared" si="50"/>
        <v>0</v>
      </c>
      <c r="K1036" t="b">
        <f ca="1">IF(TODAY()-E1036&gt;'Data Inputs'!$B$47,TRUE,FALSE)</f>
        <v>1</v>
      </c>
    </row>
    <row r="1037" spans="1:11" x14ac:dyDescent="0.25">
      <c r="A1037" s="109">
        <f t="shared" si="48"/>
        <v>6</v>
      </c>
      <c r="B1037" s="55"/>
      <c r="C1037" s="129"/>
      <c r="D1037" s="55"/>
      <c r="E1037" s="56"/>
      <c r="F1037" s="72"/>
      <c r="G1037" s="124" t="str">
        <f>IFERROR(INDEX(Vendors!$A$2:$B$500,MATCH(C1037,Vendors!$A$2:$A$500,0),2),"")</f>
        <v/>
      </c>
      <c r="H1037" s="74">
        <f>SUMIF('Cash Outflows'!E:E,'AP and Accrual Journal'!D1047,'Cash Outflows'!F:F)</f>
        <v>0</v>
      </c>
      <c r="I1037" s="73">
        <f t="shared" si="49"/>
        <v>0</v>
      </c>
      <c r="J1037" s="13">
        <f t="shared" si="50"/>
        <v>0</v>
      </c>
      <c r="K1037" t="b">
        <f ca="1">IF(TODAY()-E1037&gt;'Data Inputs'!$B$47,TRUE,FALSE)</f>
        <v>1</v>
      </c>
    </row>
    <row r="1038" spans="1:11" x14ac:dyDescent="0.25">
      <c r="A1038" s="109">
        <f t="shared" si="48"/>
        <v>6</v>
      </c>
      <c r="B1038" s="55"/>
      <c r="C1038" s="129"/>
      <c r="D1038" s="55"/>
      <c r="E1038" s="56"/>
      <c r="F1038" s="72"/>
      <c r="G1038" s="124" t="str">
        <f>IFERROR(INDEX(Vendors!$A$2:$B$500,MATCH(C1038,Vendors!$A$2:$A$500,0),2),"")</f>
        <v/>
      </c>
      <c r="H1038" s="74">
        <f>SUMIF('Cash Outflows'!E:E,'AP and Accrual Journal'!D1048,'Cash Outflows'!F:F)</f>
        <v>0</v>
      </c>
      <c r="I1038" s="73">
        <f t="shared" si="49"/>
        <v>0</v>
      </c>
      <c r="J1038" s="13">
        <f t="shared" si="50"/>
        <v>0</v>
      </c>
      <c r="K1038" t="b">
        <f ca="1">IF(TODAY()-E1038&gt;'Data Inputs'!$B$47,TRUE,FALSE)</f>
        <v>1</v>
      </c>
    </row>
    <row r="1039" spans="1:11" x14ac:dyDescent="0.25">
      <c r="A1039" s="109">
        <f t="shared" si="48"/>
        <v>6</v>
      </c>
      <c r="B1039" s="55"/>
      <c r="C1039" s="129"/>
      <c r="D1039" s="55"/>
      <c r="E1039" s="56"/>
      <c r="F1039" s="72"/>
      <c r="G1039" s="124" t="str">
        <f>IFERROR(INDEX(Vendors!$A$2:$B$500,MATCH(C1039,Vendors!$A$2:$A$500,0),2),"")</f>
        <v/>
      </c>
      <c r="H1039" s="74">
        <f>SUMIF('Cash Outflows'!E:E,'AP and Accrual Journal'!D1049,'Cash Outflows'!F:F)</f>
        <v>0</v>
      </c>
      <c r="I1039" s="73">
        <f t="shared" si="49"/>
        <v>0</v>
      </c>
      <c r="J1039" s="13">
        <f t="shared" si="50"/>
        <v>0</v>
      </c>
      <c r="K1039" t="b">
        <f ca="1">IF(TODAY()-E1039&gt;'Data Inputs'!$B$47,TRUE,FALSE)</f>
        <v>1</v>
      </c>
    </row>
    <row r="1040" spans="1:11" x14ac:dyDescent="0.25">
      <c r="A1040" s="109">
        <f t="shared" si="48"/>
        <v>6</v>
      </c>
      <c r="B1040" s="55"/>
      <c r="C1040" s="129"/>
      <c r="D1040" s="55"/>
      <c r="E1040" s="56"/>
      <c r="F1040" s="72"/>
      <c r="G1040" s="124" t="str">
        <f>IFERROR(INDEX(Vendors!$A$2:$B$500,MATCH(C1040,Vendors!$A$2:$A$500,0),2),"")</f>
        <v/>
      </c>
      <c r="H1040" s="74">
        <f>SUMIF('Cash Outflows'!E:E,'AP and Accrual Journal'!D1050,'Cash Outflows'!F:F)</f>
        <v>0</v>
      </c>
      <c r="I1040" s="73">
        <f t="shared" si="49"/>
        <v>0</v>
      </c>
      <c r="J1040" s="13">
        <f t="shared" si="50"/>
        <v>0</v>
      </c>
      <c r="K1040" t="b">
        <f ca="1">IF(TODAY()-E1040&gt;'Data Inputs'!$B$47,TRUE,FALSE)</f>
        <v>1</v>
      </c>
    </row>
    <row r="1041" spans="1:11" x14ac:dyDescent="0.25">
      <c r="A1041" s="109">
        <f t="shared" si="48"/>
        <v>6</v>
      </c>
      <c r="B1041" s="55"/>
      <c r="C1041" s="129"/>
      <c r="D1041" s="55"/>
      <c r="E1041" s="56"/>
      <c r="F1041" s="72"/>
      <c r="G1041" s="124" t="str">
        <f>IFERROR(INDEX(Vendors!$A$2:$B$500,MATCH(C1041,Vendors!$A$2:$A$500,0),2),"")</f>
        <v/>
      </c>
      <c r="H1041" s="74">
        <f>SUMIF('Cash Outflows'!E:E,'AP and Accrual Journal'!D1051,'Cash Outflows'!F:F)</f>
        <v>0</v>
      </c>
      <c r="I1041" s="73">
        <f t="shared" si="49"/>
        <v>0</v>
      </c>
      <c r="J1041" s="13">
        <f t="shared" si="50"/>
        <v>0</v>
      </c>
      <c r="K1041" t="b">
        <f ca="1">IF(TODAY()-E1041&gt;'Data Inputs'!$B$47,TRUE,FALSE)</f>
        <v>1</v>
      </c>
    </row>
    <row r="1042" spans="1:11" x14ac:dyDescent="0.25">
      <c r="A1042" s="109">
        <f t="shared" si="48"/>
        <v>6</v>
      </c>
      <c r="B1042" s="55"/>
      <c r="C1042" s="129"/>
      <c r="D1042" s="55"/>
      <c r="E1042" s="56"/>
      <c r="F1042" s="72"/>
      <c r="G1042" s="124" t="str">
        <f>IFERROR(INDEX(Vendors!$A$2:$B$500,MATCH(C1042,Vendors!$A$2:$A$500,0),2),"")</f>
        <v/>
      </c>
      <c r="H1042" s="74">
        <f>SUMIF('Cash Outflows'!E:E,'AP and Accrual Journal'!D1052,'Cash Outflows'!F:F)</f>
        <v>0</v>
      </c>
      <c r="I1042" s="73">
        <f t="shared" si="49"/>
        <v>0</v>
      </c>
      <c r="J1042" s="13">
        <f t="shared" si="50"/>
        <v>0</v>
      </c>
      <c r="K1042" t="b">
        <f ca="1">IF(TODAY()-E1042&gt;'Data Inputs'!$B$47,TRUE,FALSE)</f>
        <v>1</v>
      </c>
    </row>
    <row r="1043" spans="1:11" x14ac:dyDescent="0.25">
      <c r="A1043" s="109">
        <f t="shared" si="48"/>
        <v>6</v>
      </c>
      <c r="B1043" s="55"/>
      <c r="C1043" s="129"/>
      <c r="D1043" s="55"/>
      <c r="E1043" s="56"/>
      <c r="F1043" s="72"/>
      <c r="G1043" s="124" t="str">
        <f>IFERROR(INDEX(Vendors!$A$2:$B$500,MATCH(C1043,Vendors!$A$2:$A$500,0),2),"")</f>
        <v/>
      </c>
      <c r="H1043" s="74">
        <f>SUMIF('Cash Outflows'!E:E,'AP and Accrual Journal'!D1053,'Cash Outflows'!F:F)</f>
        <v>0</v>
      </c>
      <c r="I1043" s="73">
        <f t="shared" si="49"/>
        <v>0</v>
      </c>
      <c r="J1043" s="13">
        <f t="shared" si="50"/>
        <v>0</v>
      </c>
      <c r="K1043" t="b">
        <f ca="1">IF(TODAY()-E1043&gt;'Data Inputs'!$B$47,TRUE,FALSE)</f>
        <v>1</v>
      </c>
    </row>
    <row r="1044" spans="1:11" x14ac:dyDescent="0.25">
      <c r="A1044" s="109">
        <f t="shared" si="48"/>
        <v>6</v>
      </c>
      <c r="B1044" s="55"/>
      <c r="C1044" s="129"/>
      <c r="D1044" s="55"/>
      <c r="E1044" s="56"/>
      <c r="F1044" s="72"/>
      <c r="G1044" s="124" t="str">
        <f>IFERROR(INDEX(Vendors!$A$2:$B$500,MATCH(C1044,Vendors!$A$2:$A$500,0),2),"")</f>
        <v/>
      </c>
      <c r="H1044" s="74">
        <f>SUMIF('Cash Outflows'!E:E,'AP and Accrual Journal'!D1054,'Cash Outflows'!F:F)</f>
        <v>0</v>
      </c>
      <c r="I1044" s="73">
        <f t="shared" si="49"/>
        <v>0</v>
      </c>
      <c r="J1044" s="13">
        <f t="shared" si="50"/>
        <v>0</v>
      </c>
      <c r="K1044" t="b">
        <f ca="1">IF(TODAY()-E1044&gt;'Data Inputs'!$B$47,TRUE,FALSE)</f>
        <v>1</v>
      </c>
    </row>
    <row r="1045" spans="1:11" x14ac:dyDescent="0.25">
      <c r="A1045" s="109">
        <f t="shared" si="48"/>
        <v>6</v>
      </c>
      <c r="B1045" s="55"/>
      <c r="C1045" s="129"/>
      <c r="D1045" s="55"/>
      <c r="E1045" s="56"/>
      <c r="F1045" s="72"/>
      <c r="G1045" s="124" t="str">
        <f>IFERROR(INDEX(Vendors!$A$2:$B$500,MATCH(C1045,Vendors!$A$2:$A$500,0),2),"")</f>
        <v/>
      </c>
      <c r="H1045" s="74">
        <f>SUMIF('Cash Outflows'!E:E,'AP and Accrual Journal'!D1055,'Cash Outflows'!F:F)</f>
        <v>0</v>
      </c>
      <c r="I1045" s="73">
        <f t="shared" si="49"/>
        <v>0</v>
      </c>
      <c r="J1045" s="13">
        <f t="shared" si="50"/>
        <v>0</v>
      </c>
      <c r="K1045" t="b">
        <f ca="1">IF(TODAY()-E1045&gt;'Data Inputs'!$B$47,TRUE,FALSE)</f>
        <v>1</v>
      </c>
    </row>
    <row r="1046" spans="1:11" x14ac:dyDescent="0.25">
      <c r="A1046" s="109">
        <f t="shared" si="48"/>
        <v>6</v>
      </c>
      <c r="B1046" s="55"/>
      <c r="C1046" s="129"/>
      <c r="D1046" s="55"/>
      <c r="E1046" s="56"/>
      <c r="F1046" s="72"/>
      <c r="G1046" s="124" t="str">
        <f>IFERROR(INDEX(Vendors!$A$2:$B$500,MATCH(C1046,Vendors!$A$2:$A$500,0),2),"")</f>
        <v/>
      </c>
      <c r="H1046" s="74">
        <f>SUMIF('Cash Outflows'!E:E,'AP and Accrual Journal'!D1056,'Cash Outflows'!F:F)</f>
        <v>0</v>
      </c>
      <c r="I1046" s="73">
        <f t="shared" si="49"/>
        <v>0</v>
      </c>
      <c r="J1046" s="13">
        <f t="shared" si="50"/>
        <v>0</v>
      </c>
      <c r="K1046" t="b">
        <f ca="1">IF(TODAY()-E1046&gt;'Data Inputs'!$B$47,TRUE,FALSE)</f>
        <v>1</v>
      </c>
    </row>
    <row r="1047" spans="1:11" x14ac:dyDescent="0.25">
      <c r="A1047" s="109">
        <f t="shared" si="48"/>
        <v>6</v>
      </c>
      <c r="B1047" s="55"/>
      <c r="C1047" s="129"/>
      <c r="D1047" s="55"/>
      <c r="E1047" s="56"/>
      <c r="F1047" s="72"/>
      <c r="G1047" s="124" t="str">
        <f>IFERROR(INDEX(Vendors!$A$2:$B$500,MATCH(C1047,Vendors!$A$2:$A$500,0),2),"")</f>
        <v/>
      </c>
      <c r="H1047" s="74">
        <f>SUMIF('Cash Outflows'!E:E,'AP and Accrual Journal'!D1057,'Cash Outflows'!F:F)</f>
        <v>0</v>
      </c>
      <c r="I1047" s="73">
        <f t="shared" si="49"/>
        <v>0</v>
      </c>
      <c r="J1047" s="13">
        <f t="shared" si="50"/>
        <v>0</v>
      </c>
      <c r="K1047" t="b">
        <f ca="1">IF(TODAY()-E1047&gt;'Data Inputs'!$B$47,TRUE,FALSE)</f>
        <v>1</v>
      </c>
    </row>
    <row r="1048" spans="1:11" x14ac:dyDescent="0.25">
      <c r="A1048" s="109">
        <f t="shared" si="48"/>
        <v>6</v>
      </c>
      <c r="B1048" s="55"/>
      <c r="C1048" s="129"/>
      <c r="D1048" s="55"/>
      <c r="E1048" s="56"/>
      <c r="F1048" s="72"/>
      <c r="G1048" s="124" t="str">
        <f>IFERROR(INDEX(Vendors!$A$2:$B$500,MATCH(C1048,Vendors!$A$2:$A$500,0),2),"")</f>
        <v/>
      </c>
      <c r="H1048" s="74">
        <f>SUMIF('Cash Outflows'!E:E,'AP and Accrual Journal'!D1058,'Cash Outflows'!F:F)</f>
        <v>0</v>
      </c>
      <c r="I1048" s="73">
        <f t="shared" si="49"/>
        <v>0</v>
      </c>
      <c r="J1048" s="13">
        <f t="shared" si="50"/>
        <v>0</v>
      </c>
      <c r="K1048" t="b">
        <f ca="1">IF(TODAY()-E1048&gt;'Data Inputs'!$B$47,TRUE,FALSE)</f>
        <v>1</v>
      </c>
    </row>
    <row r="1049" spans="1:11" x14ac:dyDescent="0.25">
      <c r="A1049" s="109">
        <f t="shared" si="48"/>
        <v>6</v>
      </c>
      <c r="B1049" s="55"/>
      <c r="C1049" s="129"/>
      <c r="D1049" s="55"/>
      <c r="E1049" s="56"/>
      <c r="F1049" s="72"/>
      <c r="G1049" s="124" t="str">
        <f>IFERROR(INDEX(Vendors!$A$2:$B$500,MATCH(C1049,Vendors!$A$2:$A$500,0),2),"")</f>
        <v/>
      </c>
      <c r="H1049" s="74">
        <f>SUMIF('Cash Outflows'!E:E,'AP and Accrual Journal'!D1059,'Cash Outflows'!F:F)</f>
        <v>0</v>
      </c>
      <c r="I1049" s="73">
        <f t="shared" si="49"/>
        <v>0</v>
      </c>
      <c r="J1049" s="13">
        <f t="shared" si="50"/>
        <v>0</v>
      </c>
      <c r="K1049" t="b">
        <f ca="1">IF(TODAY()-E1049&gt;'Data Inputs'!$B$47,TRUE,FALSE)</f>
        <v>1</v>
      </c>
    </row>
    <row r="1050" spans="1:11" x14ac:dyDescent="0.25">
      <c r="A1050" s="109">
        <f t="shared" si="48"/>
        <v>6</v>
      </c>
      <c r="B1050" s="55"/>
      <c r="C1050" s="129"/>
      <c r="D1050" s="55"/>
      <c r="E1050" s="56"/>
      <c r="F1050" s="72"/>
      <c r="G1050" s="124" t="str">
        <f>IFERROR(INDEX(Vendors!$A$2:$B$500,MATCH(C1050,Vendors!$A$2:$A$500,0),2),"")</f>
        <v/>
      </c>
      <c r="H1050" s="74">
        <f>SUMIF('Cash Outflows'!E:E,'AP and Accrual Journal'!D1060,'Cash Outflows'!F:F)</f>
        <v>0</v>
      </c>
      <c r="I1050" s="73">
        <f t="shared" si="49"/>
        <v>0</v>
      </c>
      <c r="J1050" s="13">
        <f t="shared" si="50"/>
        <v>0</v>
      </c>
      <c r="K1050" t="b">
        <f ca="1">IF(TODAY()-E1050&gt;'Data Inputs'!$B$47,TRUE,FALSE)</f>
        <v>1</v>
      </c>
    </row>
    <row r="1051" spans="1:11" x14ac:dyDescent="0.25">
      <c r="A1051" s="109">
        <f t="shared" si="48"/>
        <v>6</v>
      </c>
      <c r="B1051" s="55"/>
      <c r="C1051" s="129"/>
      <c r="D1051" s="55"/>
      <c r="E1051" s="56"/>
      <c r="F1051" s="72"/>
      <c r="G1051" s="124" t="str">
        <f>IFERROR(INDEX(Vendors!$A$2:$B$500,MATCH(C1051,Vendors!$A$2:$A$500,0),2),"")</f>
        <v/>
      </c>
      <c r="H1051" s="74">
        <f>SUMIF('Cash Outflows'!E:E,'AP and Accrual Journal'!D1061,'Cash Outflows'!F:F)</f>
        <v>0</v>
      </c>
      <c r="I1051" s="73">
        <f t="shared" si="49"/>
        <v>0</v>
      </c>
      <c r="J1051" s="13">
        <f t="shared" si="50"/>
        <v>0</v>
      </c>
      <c r="K1051" t="b">
        <f ca="1">IF(TODAY()-E1051&gt;'Data Inputs'!$B$47,TRUE,FALSE)</f>
        <v>1</v>
      </c>
    </row>
    <row r="1052" spans="1:11" x14ac:dyDescent="0.25">
      <c r="A1052" s="109">
        <f t="shared" si="48"/>
        <v>6</v>
      </c>
      <c r="B1052" s="55"/>
      <c r="C1052" s="129"/>
      <c r="D1052" s="55"/>
      <c r="E1052" s="56"/>
      <c r="F1052" s="72"/>
      <c r="G1052" s="124" t="str">
        <f>IFERROR(INDEX(Vendors!$A$2:$B$500,MATCH(C1052,Vendors!$A$2:$A$500,0),2),"")</f>
        <v/>
      </c>
      <c r="H1052" s="74">
        <f>SUMIF('Cash Outflows'!E:E,'AP and Accrual Journal'!D1062,'Cash Outflows'!F:F)</f>
        <v>0</v>
      </c>
      <c r="I1052" s="73">
        <f t="shared" si="49"/>
        <v>0</v>
      </c>
      <c r="J1052" s="13">
        <f t="shared" si="50"/>
        <v>0</v>
      </c>
      <c r="K1052" t="b">
        <f ca="1">IF(TODAY()-E1052&gt;'Data Inputs'!$B$47,TRUE,FALSE)</f>
        <v>1</v>
      </c>
    </row>
    <row r="1053" spans="1:11" x14ac:dyDescent="0.25">
      <c r="A1053" s="109">
        <f t="shared" si="48"/>
        <v>6</v>
      </c>
      <c r="B1053" s="55"/>
      <c r="C1053" s="129"/>
      <c r="D1053" s="55"/>
      <c r="E1053" s="56"/>
      <c r="F1053" s="72"/>
      <c r="G1053" s="124" t="str">
        <f>IFERROR(INDEX(Vendors!$A$2:$B$500,MATCH(C1053,Vendors!$A$2:$A$500,0),2),"")</f>
        <v/>
      </c>
      <c r="H1053" s="74">
        <f>SUMIF('Cash Outflows'!E:E,'AP and Accrual Journal'!D1063,'Cash Outflows'!F:F)</f>
        <v>0</v>
      </c>
      <c r="I1053" s="73">
        <f t="shared" si="49"/>
        <v>0</v>
      </c>
      <c r="J1053" s="13">
        <f t="shared" si="50"/>
        <v>0</v>
      </c>
      <c r="K1053" t="b">
        <f ca="1">IF(TODAY()-E1053&gt;'Data Inputs'!$B$47,TRUE,FALSE)</f>
        <v>1</v>
      </c>
    </row>
    <row r="1054" spans="1:11" x14ac:dyDescent="0.25">
      <c r="A1054" s="109">
        <f t="shared" si="48"/>
        <v>6</v>
      </c>
      <c r="B1054" s="55"/>
      <c r="C1054" s="129"/>
      <c r="D1054" s="55"/>
      <c r="E1054" s="56"/>
      <c r="F1054" s="72"/>
      <c r="G1054" s="124" t="str">
        <f>IFERROR(INDEX(Vendors!$A$2:$B$500,MATCH(C1054,Vendors!$A$2:$A$500,0),2),"")</f>
        <v/>
      </c>
      <c r="H1054" s="74">
        <f>SUMIF('Cash Outflows'!E:E,'AP and Accrual Journal'!D1064,'Cash Outflows'!F:F)</f>
        <v>0</v>
      </c>
      <c r="I1054" s="73">
        <f t="shared" si="49"/>
        <v>0</v>
      </c>
      <c r="J1054" s="13">
        <f t="shared" si="50"/>
        <v>0</v>
      </c>
      <c r="K1054" t="b">
        <f ca="1">IF(TODAY()-E1054&gt;'Data Inputs'!$B$47,TRUE,FALSE)</f>
        <v>1</v>
      </c>
    </row>
    <row r="1055" spans="1:11" x14ac:dyDescent="0.25">
      <c r="A1055" s="109">
        <f t="shared" si="48"/>
        <v>6</v>
      </c>
      <c r="B1055" s="55"/>
      <c r="C1055" s="129"/>
      <c r="D1055" s="55"/>
      <c r="E1055" s="56"/>
      <c r="F1055" s="72"/>
      <c r="G1055" s="124" t="str">
        <f>IFERROR(INDEX(Vendors!$A$2:$B$500,MATCH(C1055,Vendors!$A$2:$A$500,0),2),"")</f>
        <v/>
      </c>
      <c r="H1055" s="74">
        <f>SUMIF('Cash Outflows'!E:E,'AP and Accrual Journal'!D1065,'Cash Outflows'!F:F)</f>
        <v>0</v>
      </c>
      <c r="I1055" s="73">
        <f t="shared" si="49"/>
        <v>0</v>
      </c>
      <c r="J1055" s="13">
        <f t="shared" si="50"/>
        <v>0</v>
      </c>
      <c r="K1055" t="b">
        <f ca="1">IF(TODAY()-E1055&gt;'Data Inputs'!$B$47,TRUE,FALSE)</f>
        <v>1</v>
      </c>
    </row>
    <row r="1056" spans="1:11" x14ac:dyDescent="0.25">
      <c r="A1056" s="109">
        <f t="shared" si="48"/>
        <v>6</v>
      </c>
      <c r="B1056" s="55"/>
      <c r="C1056" s="129"/>
      <c r="D1056" s="55"/>
      <c r="E1056" s="56"/>
      <c r="F1056" s="72"/>
      <c r="G1056" s="124" t="str">
        <f>IFERROR(INDEX(Vendors!$A$2:$B$500,MATCH(C1056,Vendors!$A$2:$A$500,0),2),"")</f>
        <v/>
      </c>
      <c r="H1056" s="74">
        <f>SUMIF('Cash Outflows'!E:E,'AP and Accrual Journal'!D1066,'Cash Outflows'!F:F)</f>
        <v>0</v>
      </c>
      <c r="I1056" s="73">
        <f t="shared" si="49"/>
        <v>0</v>
      </c>
      <c r="J1056" s="13">
        <f t="shared" si="50"/>
        <v>0</v>
      </c>
      <c r="K1056" t="b">
        <f ca="1">IF(TODAY()-E1056&gt;'Data Inputs'!$B$47,TRUE,FALSE)</f>
        <v>1</v>
      </c>
    </row>
    <row r="1057" spans="1:11" x14ac:dyDescent="0.25">
      <c r="A1057" s="109">
        <f t="shared" si="48"/>
        <v>6</v>
      </c>
      <c r="B1057" s="55"/>
      <c r="C1057" s="129"/>
      <c r="D1057" s="55"/>
      <c r="E1057" s="56"/>
      <c r="F1057" s="72"/>
      <c r="G1057" s="124" t="str">
        <f>IFERROR(INDEX(Vendors!$A$2:$B$500,MATCH(C1057,Vendors!$A$2:$A$500,0),2),"")</f>
        <v/>
      </c>
      <c r="H1057" s="74">
        <f>SUMIF('Cash Outflows'!E:E,'AP and Accrual Journal'!D1067,'Cash Outflows'!F:F)</f>
        <v>0</v>
      </c>
      <c r="I1057" s="73">
        <f t="shared" si="49"/>
        <v>0</v>
      </c>
      <c r="J1057" s="13">
        <f t="shared" si="50"/>
        <v>0</v>
      </c>
      <c r="K1057" t="b">
        <f ca="1">IF(TODAY()-E1057&gt;'Data Inputs'!$B$47,TRUE,FALSE)</f>
        <v>1</v>
      </c>
    </row>
    <row r="1058" spans="1:11" x14ac:dyDescent="0.25">
      <c r="A1058" s="109">
        <f t="shared" si="48"/>
        <v>6</v>
      </c>
      <c r="B1058" s="55"/>
      <c r="C1058" s="129"/>
      <c r="D1058" s="55"/>
      <c r="E1058" s="56"/>
      <c r="F1058" s="72"/>
      <c r="G1058" s="124" t="str">
        <f>IFERROR(INDEX(Vendors!$A$2:$B$500,MATCH(C1058,Vendors!$A$2:$A$500,0),2),"")</f>
        <v/>
      </c>
      <c r="H1058" s="74">
        <f>SUMIF('Cash Outflows'!E:E,'AP and Accrual Journal'!D1068,'Cash Outflows'!F:F)</f>
        <v>0</v>
      </c>
      <c r="I1058" s="73">
        <f t="shared" si="49"/>
        <v>0</v>
      </c>
      <c r="J1058" s="13">
        <f t="shared" si="50"/>
        <v>0</v>
      </c>
      <c r="K1058" t="b">
        <f ca="1">IF(TODAY()-E1058&gt;'Data Inputs'!$B$47,TRUE,FALSE)</f>
        <v>1</v>
      </c>
    </row>
    <row r="1059" spans="1:11" x14ac:dyDescent="0.25">
      <c r="A1059" s="109">
        <f t="shared" si="48"/>
        <v>6</v>
      </c>
      <c r="B1059" s="55"/>
      <c r="C1059" s="129"/>
      <c r="D1059" s="55"/>
      <c r="E1059" s="56"/>
      <c r="F1059" s="72"/>
      <c r="G1059" s="124" t="str">
        <f>IFERROR(INDEX(Vendors!$A$2:$B$500,MATCH(C1059,Vendors!$A$2:$A$500,0),2),"")</f>
        <v/>
      </c>
      <c r="H1059" s="74">
        <f>SUMIF('Cash Outflows'!E:E,'AP and Accrual Journal'!D1069,'Cash Outflows'!F:F)</f>
        <v>0</v>
      </c>
      <c r="I1059" s="73">
        <f t="shared" si="49"/>
        <v>0</v>
      </c>
      <c r="J1059" s="13">
        <f t="shared" si="50"/>
        <v>0</v>
      </c>
      <c r="K1059" t="b">
        <f ca="1">IF(TODAY()-E1059&gt;'Data Inputs'!$B$47,TRUE,FALSE)</f>
        <v>1</v>
      </c>
    </row>
    <row r="1060" spans="1:11" x14ac:dyDescent="0.25">
      <c r="A1060" s="109">
        <f t="shared" si="48"/>
        <v>6</v>
      </c>
      <c r="B1060" s="55"/>
      <c r="C1060" s="129"/>
      <c r="D1060" s="55"/>
      <c r="E1060" s="56"/>
      <c r="F1060" s="72"/>
      <c r="G1060" s="124" t="str">
        <f>IFERROR(INDEX(Vendors!$A$2:$B$500,MATCH(C1060,Vendors!$A$2:$A$500,0),2),"")</f>
        <v/>
      </c>
      <c r="H1060" s="74">
        <f>SUMIF('Cash Outflows'!E:E,'AP and Accrual Journal'!D1070,'Cash Outflows'!F:F)</f>
        <v>0</v>
      </c>
      <c r="I1060" s="73">
        <f t="shared" si="49"/>
        <v>0</v>
      </c>
      <c r="J1060" s="13">
        <f t="shared" si="50"/>
        <v>0</v>
      </c>
      <c r="K1060" t="b">
        <f ca="1">IF(TODAY()-E1060&gt;'Data Inputs'!$B$47,TRUE,FALSE)</f>
        <v>1</v>
      </c>
    </row>
    <row r="1061" spans="1:11" x14ac:dyDescent="0.25">
      <c r="A1061" s="109">
        <f t="shared" si="48"/>
        <v>6</v>
      </c>
      <c r="B1061" s="55"/>
      <c r="C1061" s="129"/>
      <c r="D1061" s="55"/>
      <c r="E1061" s="56"/>
      <c r="F1061" s="72"/>
      <c r="G1061" s="124" t="str">
        <f>IFERROR(INDEX(Vendors!$A$2:$B$500,MATCH(C1061,Vendors!$A$2:$A$500,0),2),"")</f>
        <v/>
      </c>
      <c r="H1061" s="74">
        <f>SUMIF('Cash Outflows'!E:E,'AP and Accrual Journal'!D1071,'Cash Outflows'!F:F)</f>
        <v>0</v>
      </c>
      <c r="I1061" s="73">
        <f t="shared" si="49"/>
        <v>0</v>
      </c>
      <c r="J1061" s="13">
        <f t="shared" si="50"/>
        <v>0</v>
      </c>
      <c r="K1061" t="b">
        <f ca="1">IF(TODAY()-E1061&gt;'Data Inputs'!$B$47,TRUE,FALSE)</f>
        <v>1</v>
      </c>
    </row>
    <row r="1062" spans="1:11" x14ac:dyDescent="0.25">
      <c r="A1062" s="109">
        <f t="shared" si="48"/>
        <v>6</v>
      </c>
      <c r="B1062" s="55"/>
      <c r="C1062" s="129"/>
      <c r="D1062" s="55"/>
      <c r="E1062" s="56"/>
      <c r="F1062" s="72"/>
      <c r="G1062" s="124" t="str">
        <f>IFERROR(INDEX(Vendors!$A$2:$B$500,MATCH(C1062,Vendors!$A$2:$A$500,0),2),"")</f>
        <v/>
      </c>
      <c r="H1062" s="74">
        <f>SUMIF('Cash Outflows'!E:E,'AP and Accrual Journal'!D1072,'Cash Outflows'!F:F)</f>
        <v>0</v>
      </c>
      <c r="I1062" s="73">
        <f t="shared" si="49"/>
        <v>0</v>
      </c>
      <c r="J1062" s="13">
        <f t="shared" si="50"/>
        <v>0</v>
      </c>
      <c r="K1062" t="b">
        <f ca="1">IF(TODAY()-E1062&gt;'Data Inputs'!$B$47,TRUE,FALSE)</f>
        <v>1</v>
      </c>
    </row>
    <row r="1063" spans="1:11" x14ac:dyDescent="0.25">
      <c r="A1063" s="109">
        <f t="shared" si="48"/>
        <v>6</v>
      </c>
      <c r="B1063" s="55"/>
      <c r="C1063" s="129"/>
      <c r="D1063" s="55"/>
      <c r="E1063" s="56"/>
      <c r="F1063" s="72"/>
      <c r="G1063" s="124" t="str">
        <f>IFERROR(INDEX(Vendors!$A$2:$B$500,MATCH(C1063,Vendors!$A$2:$A$500,0),2),"")</f>
        <v/>
      </c>
      <c r="H1063" s="74">
        <f>SUMIF('Cash Outflows'!E:E,'AP and Accrual Journal'!D1073,'Cash Outflows'!F:F)</f>
        <v>0</v>
      </c>
      <c r="I1063" s="73">
        <f t="shared" si="49"/>
        <v>0</v>
      </c>
      <c r="J1063" s="13">
        <f t="shared" si="50"/>
        <v>0</v>
      </c>
      <c r="K1063" t="b">
        <f ca="1">IF(TODAY()-E1063&gt;'Data Inputs'!$B$47,TRUE,FALSE)</f>
        <v>1</v>
      </c>
    </row>
    <row r="1064" spans="1:11" x14ac:dyDescent="0.25">
      <c r="A1064" s="109">
        <f t="shared" si="48"/>
        <v>6</v>
      </c>
      <c r="B1064" s="55"/>
      <c r="C1064" s="129"/>
      <c r="D1064" s="55"/>
      <c r="E1064" s="56"/>
      <c r="F1064" s="72"/>
      <c r="G1064" s="124" t="str">
        <f>IFERROR(INDEX(Vendors!$A$2:$B$500,MATCH(C1064,Vendors!$A$2:$A$500,0),2),"")</f>
        <v/>
      </c>
      <c r="H1064" s="74">
        <f>SUMIF('Cash Outflows'!E:E,'AP and Accrual Journal'!D1074,'Cash Outflows'!F:F)</f>
        <v>0</v>
      </c>
      <c r="I1064" s="73">
        <f t="shared" si="49"/>
        <v>0</v>
      </c>
      <c r="J1064" s="13">
        <f t="shared" si="50"/>
        <v>0</v>
      </c>
      <c r="K1064" t="b">
        <f ca="1">IF(TODAY()-E1064&gt;'Data Inputs'!$B$47,TRUE,FALSE)</f>
        <v>1</v>
      </c>
    </row>
    <row r="1065" spans="1:11" x14ac:dyDescent="0.25">
      <c r="A1065" s="109">
        <f t="shared" si="48"/>
        <v>6</v>
      </c>
      <c r="B1065" s="55"/>
      <c r="C1065" s="129"/>
      <c r="D1065" s="55"/>
      <c r="E1065" s="56"/>
      <c r="F1065" s="72"/>
      <c r="G1065" s="124" t="str">
        <f>IFERROR(INDEX(Vendors!$A$2:$B$500,MATCH(C1065,Vendors!$A$2:$A$500,0),2),"")</f>
        <v/>
      </c>
      <c r="H1065" s="74">
        <f>SUMIF('Cash Outflows'!E:E,'AP and Accrual Journal'!D1075,'Cash Outflows'!F:F)</f>
        <v>0</v>
      </c>
      <c r="I1065" s="73">
        <f t="shared" si="49"/>
        <v>0</v>
      </c>
      <c r="J1065" s="13">
        <f t="shared" si="50"/>
        <v>0</v>
      </c>
      <c r="K1065" t="b">
        <f ca="1">IF(TODAY()-E1065&gt;'Data Inputs'!$B$47,TRUE,FALSE)</f>
        <v>1</v>
      </c>
    </row>
    <row r="1066" spans="1:11" x14ac:dyDescent="0.25">
      <c r="A1066" s="109">
        <f t="shared" si="48"/>
        <v>6</v>
      </c>
      <c r="B1066" s="55"/>
      <c r="C1066" s="129"/>
      <c r="D1066" s="55"/>
      <c r="E1066" s="56"/>
      <c r="F1066" s="72"/>
      <c r="G1066" s="124" t="str">
        <f>IFERROR(INDEX(Vendors!$A$2:$B$500,MATCH(C1066,Vendors!$A$2:$A$500,0),2),"")</f>
        <v/>
      </c>
      <c r="H1066" s="74">
        <f>SUMIF('Cash Outflows'!E:E,'AP and Accrual Journal'!D1076,'Cash Outflows'!F:F)</f>
        <v>0</v>
      </c>
      <c r="I1066" s="73">
        <f t="shared" si="49"/>
        <v>0</v>
      </c>
      <c r="J1066" s="13">
        <f t="shared" si="50"/>
        <v>0</v>
      </c>
      <c r="K1066" t="b">
        <f ca="1">IF(TODAY()-E1066&gt;'Data Inputs'!$B$47,TRUE,FALSE)</f>
        <v>1</v>
      </c>
    </row>
    <row r="1067" spans="1:11" x14ac:dyDescent="0.25">
      <c r="A1067" s="109">
        <f t="shared" si="48"/>
        <v>6</v>
      </c>
      <c r="B1067" s="55"/>
      <c r="C1067" s="129"/>
      <c r="D1067" s="55"/>
      <c r="E1067" s="56"/>
      <c r="F1067" s="72"/>
      <c r="G1067" s="124" t="str">
        <f>IFERROR(INDEX(Vendors!$A$2:$B$500,MATCH(C1067,Vendors!$A$2:$A$500,0),2),"")</f>
        <v/>
      </c>
      <c r="H1067" s="74">
        <f>SUMIF('Cash Outflows'!E:E,'AP and Accrual Journal'!D1077,'Cash Outflows'!F:F)</f>
        <v>0</v>
      </c>
      <c r="I1067" s="73">
        <f t="shared" si="49"/>
        <v>0</v>
      </c>
      <c r="J1067" s="13">
        <f t="shared" si="50"/>
        <v>0</v>
      </c>
      <c r="K1067" t="b">
        <f ca="1">IF(TODAY()-E1067&gt;'Data Inputs'!$B$47,TRUE,FALSE)</f>
        <v>1</v>
      </c>
    </row>
    <row r="1068" spans="1:11" x14ac:dyDescent="0.25">
      <c r="A1068" s="109">
        <f t="shared" si="48"/>
        <v>6</v>
      </c>
      <c r="B1068" s="55"/>
      <c r="C1068" s="129"/>
      <c r="D1068" s="55"/>
      <c r="E1068" s="56"/>
      <c r="F1068" s="72"/>
      <c r="G1068" s="124" t="str">
        <f>IFERROR(INDEX(Vendors!$A$2:$B$500,MATCH(C1068,Vendors!$A$2:$A$500,0),2),"")</f>
        <v/>
      </c>
      <c r="H1068" s="74">
        <f>SUMIF('Cash Outflows'!E:E,'AP and Accrual Journal'!D1078,'Cash Outflows'!F:F)</f>
        <v>0</v>
      </c>
      <c r="I1068" s="73">
        <f t="shared" si="49"/>
        <v>0</v>
      </c>
      <c r="J1068" s="13">
        <f t="shared" si="50"/>
        <v>0</v>
      </c>
      <c r="K1068" t="b">
        <f ca="1">IF(TODAY()-E1068&gt;'Data Inputs'!$B$47,TRUE,FALSE)</f>
        <v>1</v>
      </c>
    </row>
    <row r="1069" spans="1:11" x14ac:dyDescent="0.25">
      <c r="A1069" s="109">
        <f t="shared" si="48"/>
        <v>6</v>
      </c>
      <c r="B1069" s="55"/>
      <c r="C1069" s="129"/>
      <c r="D1069" s="55"/>
      <c r="E1069" s="56"/>
      <c r="F1069" s="72"/>
      <c r="G1069" s="124" t="str">
        <f>IFERROR(INDEX(Vendors!$A$2:$B$500,MATCH(C1069,Vendors!$A$2:$A$500,0),2),"")</f>
        <v/>
      </c>
      <c r="H1069" s="74">
        <f>SUMIF('Cash Outflows'!E:E,'AP and Accrual Journal'!D1079,'Cash Outflows'!F:F)</f>
        <v>0</v>
      </c>
      <c r="I1069" s="73">
        <f t="shared" si="49"/>
        <v>0</v>
      </c>
      <c r="J1069" s="13">
        <f t="shared" si="50"/>
        <v>0</v>
      </c>
      <c r="K1069" t="b">
        <f ca="1">IF(TODAY()-E1069&gt;'Data Inputs'!$B$47,TRUE,FALSE)</f>
        <v>1</v>
      </c>
    </row>
    <row r="1070" spans="1:11" x14ac:dyDescent="0.25">
      <c r="A1070" s="109">
        <f t="shared" si="48"/>
        <v>6</v>
      </c>
      <c r="B1070" s="55"/>
      <c r="C1070" s="129"/>
      <c r="D1070" s="55"/>
      <c r="E1070" s="56"/>
      <c r="F1070" s="72"/>
      <c r="G1070" s="124" t="str">
        <f>IFERROR(INDEX(Vendors!$A$2:$B$500,MATCH(C1070,Vendors!$A$2:$A$500,0),2),"")</f>
        <v/>
      </c>
      <c r="H1070" s="74">
        <f>SUMIF('Cash Outflows'!E:E,'AP and Accrual Journal'!D1080,'Cash Outflows'!F:F)</f>
        <v>0</v>
      </c>
      <c r="I1070" s="73">
        <f t="shared" si="49"/>
        <v>0</v>
      </c>
      <c r="J1070" s="13">
        <f t="shared" si="50"/>
        <v>0</v>
      </c>
      <c r="K1070" t="b">
        <f ca="1">IF(TODAY()-E1070&gt;'Data Inputs'!$B$47,TRUE,FALSE)</f>
        <v>1</v>
      </c>
    </row>
    <row r="1071" spans="1:11" x14ac:dyDescent="0.25">
      <c r="A1071" s="109">
        <f t="shared" si="48"/>
        <v>6</v>
      </c>
      <c r="B1071" s="55"/>
      <c r="C1071" s="129"/>
      <c r="D1071" s="55"/>
      <c r="E1071" s="56"/>
      <c r="F1071" s="72"/>
      <c r="G1071" s="124" t="str">
        <f>IFERROR(INDEX(Vendors!$A$2:$B$500,MATCH(C1071,Vendors!$A$2:$A$500,0),2),"")</f>
        <v/>
      </c>
      <c r="H1071" s="74">
        <f>SUMIF('Cash Outflows'!E:E,'AP and Accrual Journal'!D1081,'Cash Outflows'!F:F)</f>
        <v>0</v>
      </c>
      <c r="I1071" s="73">
        <f t="shared" si="49"/>
        <v>0</v>
      </c>
      <c r="J1071" s="13">
        <f t="shared" si="50"/>
        <v>0</v>
      </c>
      <c r="K1071" t="b">
        <f ca="1">IF(TODAY()-E1071&gt;'Data Inputs'!$B$47,TRUE,FALSE)</f>
        <v>1</v>
      </c>
    </row>
    <row r="1072" spans="1:11" x14ac:dyDescent="0.25">
      <c r="A1072" s="109">
        <f t="shared" si="48"/>
        <v>6</v>
      </c>
      <c r="B1072" s="55"/>
      <c r="C1072" s="129"/>
      <c r="D1072" s="55"/>
      <c r="E1072" s="56"/>
      <c r="F1072" s="72"/>
      <c r="G1072" s="124" t="str">
        <f>IFERROR(INDEX(Vendors!$A$2:$B$500,MATCH(C1072,Vendors!$A$2:$A$500,0),2),"")</f>
        <v/>
      </c>
      <c r="H1072" s="74">
        <f>SUMIF('Cash Outflows'!E:E,'AP and Accrual Journal'!D1082,'Cash Outflows'!F:F)</f>
        <v>0</v>
      </c>
      <c r="I1072" s="73">
        <f t="shared" si="49"/>
        <v>0</v>
      </c>
      <c r="J1072" s="13">
        <f t="shared" si="50"/>
        <v>0</v>
      </c>
      <c r="K1072" t="b">
        <f ca="1">IF(TODAY()-E1072&gt;'Data Inputs'!$B$47,TRUE,FALSE)</f>
        <v>1</v>
      </c>
    </row>
    <row r="1073" spans="1:11" x14ac:dyDescent="0.25">
      <c r="A1073" s="109">
        <f t="shared" si="48"/>
        <v>6</v>
      </c>
      <c r="B1073" s="55"/>
      <c r="C1073" s="129"/>
      <c r="D1073" s="55"/>
      <c r="E1073" s="56"/>
      <c r="F1073" s="72"/>
      <c r="G1073" s="124" t="str">
        <f>IFERROR(INDEX(Vendors!$A$2:$B$500,MATCH(C1073,Vendors!$A$2:$A$500,0),2),"")</f>
        <v/>
      </c>
      <c r="H1073" s="74">
        <f>SUMIF('Cash Outflows'!E:E,'AP and Accrual Journal'!D1083,'Cash Outflows'!F:F)</f>
        <v>0</v>
      </c>
      <c r="I1073" s="73">
        <f t="shared" si="49"/>
        <v>0</v>
      </c>
      <c r="J1073" s="13">
        <f t="shared" si="50"/>
        <v>0</v>
      </c>
      <c r="K1073" t="b">
        <f ca="1">IF(TODAY()-E1073&gt;'Data Inputs'!$B$47,TRUE,FALSE)</f>
        <v>1</v>
      </c>
    </row>
    <row r="1074" spans="1:11" x14ac:dyDescent="0.25">
      <c r="A1074" s="109">
        <f t="shared" si="48"/>
        <v>6</v>
      </c>
      <c r="B1074" s="55"/>
      <c r="C1074" s="129"/>
      <c r="D1074" s="55"/>
      <c r="E1074" s="56"/>
      <c r="F1074" s="72"/>
      <c r="G1074" s="124" t="str">
        <f>IFERROR(INDEX(Vendors!$A$2:$B$500,MATCH(C1074,Vendors!$A$2:$A$500,0),2),"")</f>
        <v/>
      </c>
      <c r="H1074" s="74">
        <f>SUMIF('Cash Outflows'!E:E,'AP and Accrual Journal'!D1084,'Cash Outflows'!F:F)</f>
        <v>0</v>
      </c>
      <c r="I1074" s="73">
        <f t="shared" si="49"/>
        <v>0</v>
      </c>
      <c r="J1074" s="13">
        <f t="shared" si="50"/>
        <v>0</v>
      </c>
      <c r="K1074" t="b">
        <f ca="1">IF(TODAY()-E1074&gt;'Data Inputs'!$B$47,TRUE,FALSE)</f>
        <v>1</v>
      </c>
    </row>
    <row r="1075" spans="1:11" x14ac:dyDescent="0.25">
      <c r="A1075" s="109">
        <f t="shared" si="48"/>
        <v>6</v>
      </c>
      <c r="B1075" s="55"/>
      <c r="C1075" s="129"/>
      <c r="D1075" s="55"/>
      <c r="E1075" s="56"/>
      <c r="F1075" s="72"/>
      <c r="G1075" s="124" t="str">
        <f>IFERROR(INDEX(Vendors!$A$2:$B$500,MATCH(C1075,Vendors!$A$2:$A$500,0),2),"")</f>
        <v/>
      </c>
      <c r="H1075" s="74">
        <f>SUMIF('Cash Outflows'!E:E,'AP and Accrual Journal'!D1085,'Cash Outflows'!F:F)</f>
        <v>0</v>
      </c>
      <c r="I1075" s="73">
        <f t="shared" si="49"/>
        <v>0</v>
      </c>
      <c r="J1075" s="13">
        <f t="shared" si="50"/>
        <v>0</v>
      </c>
      <c r="K1075" t="b">
        <f ca="1">IF(TODAY()-E1075&gt;'Data Inputs'!$B$47,TRUE,FALSE)</f>
        <v>1</v>
      </c>
    </row>
    <row r="1076" spans="1:11" x14ac:dyDescent="0.25">
      <c r="A1076" s="109">
        <f t="shared" si="48"/>
        <v>6</v>
      </c>
      <c r="B1076" s="55"/>
      <c r="C1076" s="129"/>
      <c r="D1076" s="55"/>
      <c r="E1076" s="56"/>
      <c r="F1076" s="72"/>
      <c r="G1076" s="124" t="str">
        <f>IFERROR(INDEX(Vendors!$A$2:$B$500,MATCH(C1076,Vendors!$A$2:$A$500,0),2),"")</f>
        <v/>
      </c>
      <c r="H1076" s="74">
        <f>SUMIF('Cash Outflows'!E:E,'AP and Accrual Journal'!D1086,'Cash Outflows'!F:F)</f>
        <v>0</v>
      </c>
      <c r="I1076" s="73">
        <f t="shared" si="49"/>
        <v>0</v>
      </c>
      <c r="J1076" s="13">
        <f t="shared" si="50"/>
        <v>0</v>
      </c>
      <c r="K1076" t="b">
        <f ca="1">IF(TODAY()-E1076&gt;'Data Inputs'!$B$47,TRUE,FALSE)</f>
        <v>1</v>
      </c>
    </row>
    <row r="1077" spans="1:11" x14ac:dyDescent="0.25">
      <c r="A1077" s="109">
        <f t="shared" si="48"/>
        <v>6</v>
      </c>
      <c r="B1077" s="55"/>
      <c r="C1077" s="129"/>
      <c r="D1077" s="55"/>
      <c r="E1077" s="56"/>
      <c r="F1077" s="72"/>
      <c r="G1077" s="124" t="str">
        <f>IFERROR(INDEX(Vendors!$A$2:$B$500,MATCH(C1077,Vendors!$A$2:$A$500,0),2),"")</f>
        <v/>
      </c>
      <c r="H1077" s="74">
        <f>SUMIF('Cash Outflows'!E:E,'AP and Accrual Journal'!D1087,'Cash Outflows'!F:F)</f>
        <v>0</v>
      </c>
      <c r="I1077" s="73">
        <f t="shared" si="49"/>
        <v>0</v>
      </c>
      <c r="J1077" s="13">
        <f t="shared" si="50"/>
        <v>0</v>
      </c>
      <c r="K1077" t="b">
        <f ca="1">IF(TODAY()-E1077&gt;'Data Inputs'!$B$47,TRUE,FALSE)</f>
        <v>1</v>
      </c>
    </row>
    <row r="1078" spans="1:11" x14ac:dyDescent="0.25">
      <c r="A1078" s="109">
        <f t="shared" si="48"/>
        <v>6</v>
      </c>
      <c r="B1078" s="55"/>
      <c r="C1078" s="129"/>
      <c r="D1078" s="55"/>
      <c r="E1078" s="56"/>
      <c r="F1078" s="72"/>
      <c r="G1078" s="124" t="str">
        <f>IFERROR(INDEX(Vendors!$A$2:$B$500,MATCH(C1078,Vendors!$A$2:$A$500,0),2),"")</f>
        <v/>
      </c>
      <c r="H1078" s="74">
        <f>SUMIF('Cash Outflows'!E:E,'AP and Accrual Journal'!D1088,'Cash Outflows'!F:F)</f>
        <v>0</v>
      </c>
      <c r="I1078" s="73">
        <f t="shared" si="49"/>
        <v>0</v>
      </c>
      <c r="J1078" s="13">
        <f t="shared" si="50"/>
        <v>0</v>
      </c>
      <c r="K1078" t="b">
        <f ca="1">IF(TODAY()-E1078&gt;'Data Inputs'!$B$47,TRUE,FALSE)</f>
        <v>1</v>
      </c>
    </row>
    <row r="1079" spans="1:11" x14ac:dyDescent="0.25">
      <c r="A1079" s="109">
        <f t="shared" si="48"/>
        <v>6</v>
      </c>
      <c r="B1079" s="55"/>
      <c r="C1079" s="129"/>
      <c r="D1079" s="55"/>
      <c r="E1079" s="56"/>
      <c r="F1079" s="72"/>
      <c r="G1079" s="124" t="str">
        <f>IFERROR(INDEX(Vendors!$A$2:$B$500,MATCH(C1079,Vendors!$A$2:$A$500,0),2),"")</f>
        <v/>
      </c>
      <c r="H1079" s="74">
        <f>SUMIF('Cash Outflows'!E:E,'AP and Accrual Journal'!D1089,'Cash Outflows'!F:F)</f>
        <v>0</v>
      </c>
      <c r="I1079" s="73">
        <f t="shared" si="49"/>
        <v>0</v>
      </c>
      <c r="J1079" s="13">
        <f t="shared" si="50"/>
        <v>0</v>
      </c>
      <c r="K1079" t="b">
        <f ca="1">IF(TODAY()-E1079&gt;'Data Inputs'!$B$47,TRUE,FALSE)</f>
        <v>1</v>
      </c>
    </row>
    <row r="1080" spans="1:11" x14ac:dyDescent="0.25">
      <c r="A1080" s="109">
        <f t="shared" si="48"/>
        <v>6</v>
      </c>
      <c r="B1080" s="55"/>
      <c r="C1080" s="129"/>
      <c r="D1080" s="55"/>
      <c r="E1080" s="56"/>
      <c r="F1080" s="72"/>
      <c r="G1080" s="124" t="str">
        <f>IFERROR(INDEX(Vendors!$A$2:$B$500,MATCH(C1080,Vendors!$A$2:$A$500,0),2),"")</f>
        <v/>
      </c>
      <c r="H1080" s="74">
        <f>SUMIF('Cash Outflows'!E:E,'AP and Accrual Journal'!D1090,'Cash Outflows'!F:F)</f>
        <v>0</v>
      </c>
      <c r="I1080" s="73">
        <f t="shared" si="49"/>
        <v>0</v>
      </c>
      <c r="J1080" s="13">
        <f t="shared" si="50"/>
        <v>0</v>
      </c>
      <c r="K1080" t="b">
        <f ca="1">IF(TODAY()-E1080&gt;'Data Inputs'!$B$47,TRUE,FALSE)</f>
        <v>1</v>
      </c>
    </row>
    <row r="1081" spans="1:11" x14ac:dyDescent="0.25">
      <c r="A1081" s="109">
        <f t="shared" si="48"/>
        <v>6</v>
      </c>
      <c r="B1081" s="55"/>
      <c r="C1081" s="129"/>
      <c r="D1081" s="55"/>
      <c r="E1081" s="56"/>
      <c r="F1081" s="72"/>
      <c r="G1081" s="124" t="str">
        <f>IFERROR(INDEX(Vendors!$A$2:$B$500,MATCH(C1081,Vendors!$A$2:$A$500,0),2),"")</f>
        <v/>
      </c>
      <c r="H1081" s="74">
        <f>SUMIF('Cash Outflows'!E:E,'AP and Accrual Journal'!D1091,'Cash Outflows'!F:F)</f>
        <v>0</v>
      </c>
      <c r="I1081" s="73">
        <f t="shared" si="49"/>
        <v>0</v>
      </c>
      <c r="J1081" s="13">
        <f t="shared" si="50"/>
        <v>0</v>
      </c>
      <c r="K1081" t="b">
        <f ca="1">IF(TODAY()-E1081&gt;'Data Inputs'!$B$47,TRUE,FALSE)</f>
        <v>1</v>
      </c>
    </row>
    <row r="1082" spans="1:11" x14ac:dyDescent="0.25">
      <c r="A1082" s="109">
        <f t="shared" si="48"/>
        <v>6</v>
      </c>
      <c r="B1082" s="55"/>
      <c r="C1082" s="129"/>
      <c r="D1082" s="55"/>
      <c r="E1082" s="56"/>
      <c r="F1082" s="72"/>
      <c r="G1082" s="124" t="str">
        <f>IFERROR(INDEX(Vendors!$A$2:$B$500,MATCH(C1082,Vendors!$A$2:$A$500,0),2),"")</f>
        <v/>
      </c>
      <c r="H1082" s="74">
        <f>SUMIF('Cash Outflows'!E:E,'AP and Accrual Journal'!D1092,'Cash Outflows'!F:F)</f>
        <v>0</v>
      </c>
      <c r="I1082" s="73">
        <f t="shared" si="49"/>
        <v>0</v>
      </c>
      <c r="J1082" s="13">
        <f t="shared" si="50"/>
        <v>0</v>
      </c>
      <c r="K1082" t="b">
        <f ca="1">IF(TODAY()-E1082&gt;'Data Inputs'!$B$47,TRUE,FALSE)</f>
        <v>1</v>
      </c>
    </row>
    <row r="1083" spans="1:11" x14ac:dyDescent="0.25">
      <c r="A1083" s="109">
        <f t="shared" si="48"/>
        <v>6</v>
      </c>
      <c r="B1083" s="55"/>
      <c r="C1083" s="129"/>
      <c r="D1083" s="55"/>
      <c r="E1083" s="56"/>
      <c r="F1083" s="72"/>
      <c r="G1083" s="124" t="str">
        <f>IFERROR(INDEX(Vendors!$A$2:$B$500,MATCH(C1083,Vendors!$A$2:$A$500,0),2),"")</f>
        <v/>
      </c>
      <c r="H1083" s="74">
        <f>SUMIF('Cash Outflows'!E:E,'AP and Accrual Journal'!D1093,'Cash Outflows'!F:F)</f>
        <v>0</v>
      </c>
      <c r="I1083" s="73">
        <f t="shared" si="49"/>
        <v>0</v>
      </c>
      <c r="J1083" s="13">
        <f t="shared" si="50"/>
        <v>0</v>
      </c>
      <c r="K1083" t="b">
        <f ca="1">IF(TODAY()-E1083&gt;'Data Inputs'!$B$47,TRUE,FALSE)</f>
        <v>1</v>
      </c>
    </row>
    <row r="1084" spans="1:11" x14ac:dyDescent="0.25">
      <c r="A1084" s="109">
        <f t="shared" si="48"/>
        <v>6</v>
      </c>
      <c r="B1084" s="55"/>
      <c r="C1084" s="129"/>
      <c r="D1084" s="55"/>
      <c r="E1084" s="56"/>
      <c r="F1084" s="72"/>
      <c r="G1084" s="124" t="str">
        <f>IFERROR(INDEX(Vendors!$A$2:$B$500,MATCH(C1084,Vendors!$A$2:$A$500,0),2),"")</f>
        <v/>
      </c>
      <c r="H1084" s="74">
        <f>SUMIF('Cash Outflows'!E:E,'AP and Accrual Journal'!D1094,'Cash Outflows'!F:F)</f>
        <v>0</v>
      </c>
      <c r="I1084" s="73">
        <f t="shared" si="49"/>
        <v>0</v>
      </c>
      <c r="J1084" s="13">
        <f t="shared" si="50"/>
        <v>0</v>
      </c>
      <c r="K1084" t="b">
        <f ca="1">IF(TODAY()-E1084&gt;'Data Inputs'!$B$47,TRUE,FALSE)</f>
        <v>1</v>
      </c>
    </row>
    <row r="1085" spans="1:11" x14ac:dyDescent="0.25">
      <c r="A1085" s="109">
        <f t="shared" si="48"/>
        <v>6</v>
      </c>
      <c r="B1085" s="55"/>
      <c r="C1085" s="129"/>
      <c r="D1085" s="55"/>
      <c r="E1085" s="56"/>
      <c r="F1085" s="72"/>
      <c r="G1085" s="124" t="str">
        <f>IFERROR(INDEX(Vendors!$A$2:$B$500,MATCH(C1085,Vendors!$A$2:$A$500,0),2),"")</f>
        <v/>
      </c>
      <c r="H1085" s="74">
        <f>SUMIF('Cash Outflows'!E:E,'AP and Accrual Journal'!D1095,'Cash Outflows'!F:F)</f>
        <v>0</v>
      </c>
      <c r="I1085" s="73">
        <f t="shared" si="49"/>
        <v>0</v>
      </c>
      <c r="J1085" s="13">
        <f t="shared" si="50"/>
        <v>0</v>
      </c>
      <c r="K1085" t="b">
        <f ca="1">IF(TODAY()-E1085&gt;'Data Inputs'!$B$47,TRUE,FALSE)</f>
        <v>1</v>
      </c>
    </row>
    <row r="1086" spans="1:11" x14ac:dyDescent="0.25">
      <c r="A1086" s="109">
        <f t="shared" si="48"/>
        <v>6</v>
      </c>
      <c r="B1086" s="55"/>
      <c r="C1086" s="129"/>
      <c r="D1086" s="55"/>
      <c r="E1086" s="56"/>
      <c r="F1086" s="72"/>
      <c r="G1086" s="124" t="str">
        <f>IFERROR(INDEX(Vendors!$A$2:$B$500,MATCH(C1086,Vendors!$A$2:$A$500,0),2),"")</f>
        <v/>
      </c>
      <c r="H1086" s="74">
        <f>SUMIF('Cash Outflows'!E:E,'AP and Accrual Journal'!D1096,'Cash Outflows'!F:F)</f>
        <v>0</v>
      </c>
      <c r="I1086" s="73">
        <f t="shared" si="49"/>
        <v>0</v>
      </c>
      <c r="J1086" s="13">
        <f t="shared" si="50"/>
        <v>0</v>
      </c>
      <c r="K1086" t="b">
        <f ca="1">IF(TODAY()-E1086&gt;'Data Inputs'!$B$47,TRUE,FALSE)</f>
        <v>1</v>
      </c>
    </row>
    <row r="1087" spans="1:11" x14ac:dyDescent="0.25">
      <c r="A1087" s="109">
        <f t="shared" si="48"/>
        <v>6</v>
      </c>
      <c r="B1087" s="55"/>
      <c r="C1087" s="129"/>
      <c r="D1087" s="55"/>
      <c r="E1087" s="56"/>
      <c r="F1087" s="72"/>
      <c r="G1087" s="124" t="str">
        <f>IFERROR(INDEX(Vendors!$A$2:$B$500,MATCH(C1087,Vendors!$A$2:$A$500,0),2),"")</f>
        <v/>
      </c>
      <c r="H1087" s="74">
        <f>SUMIF('Cash Outflows'!E:E,'AP and Accrual Journal'!D1097,'Cash Outflows'!F:F)</f>
        <v>0</v>
      </c>
      <c r="I1087" s="73">
        <f t="shared" si="49"/>
        <v>0</v>
      </c>
      <c r="J1087" s="13">
        <f t="shared" si="50"/>
        <v>0</v>
      </c>
      <c r="K1087" t="b">
        <f ca="1">IF(TODAY()-E1087&gt;'Data Inputs'!$B$47,TRUE,FALSE)</f>
        <v>1</v>
      </c>
    </row>
    <row r="1088" spans="1:11" x14ac:dyDescent="0.25">
      <c r="A1088" s="109">
        <f t="shared" si="48"/>
        <v>6</v>
      </c>
      <c r="B1088" s="55"/>
      <c r="C1088" s="129"/>
      <c r="D1088" s="55"/>
      <c r="E1088" s="56"/>
      <c r="F1088" s="72"/>
      <c r="G1088" s="124" t="str">
        <f>IFERROR(INDEX(Vendors!$A$2:$B$500,MATCH(C1088,Vendors!$A$2:$A$500,0),2),"")</f>
        <v/>
      </c>
      <c r="H1088" s="74">
        <f>SUMIF('Cash Outflows'!E:E,'AP and Accrual Journal'!D1098,'Cash Outflows'!F:F)</f>
        <v>0</v>
      </c>
      <c r="I1088" s="73">
        <f t="shared" si="49"/>
        <v>0</v>
      </c>
      <c r="J1088" s="13">
        <f t="shared" si="50"/>
        <v>0</v>
      </c>
      <c r="K1088" t="b">
        <f ca="1">IF(TODAY()-E1088&gt;'Data Inputs'!$B$47,TRUE,FALSE)</f>
        <v>1</v>
      </c>
    </row>
    <row r="1089" spans="1:11" x14ac:dyDescent="0.25">
      <c r="A1089" s="109">
        <f t="shared" si="48"/>
        <v>6</v>
      </c>
      <c r="B1089" s="55"/>
      <c r="C1089" s="129"/>
      <c r="D1089" s="55"/>
      <c r="E1089" s="56"/>
      <c r="F1089" s="72"/>
      <c r="G1089" s="124" t="str">
        <f>IFERROR(INDEX(Vendors!$A$2:$B$500,MATCH(C1089,Vendors!$A$2:$A$500,0),2),"")</f>
        <v/>
      </c>
      <c r="H1089" s="74">
        <f>SUMIF('Cash Outflows'!E:E,'AP and Accrual Journal'!D1099,'Cash Outflows'!F:F)</f>
        <v>0</v>
      </c>
      <c r="I1089" s="73">
        <f t="shared" si="49"/>
        <v>0</v>
      </c>
      <c r="J1089" s="13">
        <f t="shared" si="50"/>
        <v>0</v>
      </c>
      <c r="K1089" t="b">
        <f ca="1">IF(TODAY()-E1089&gt;'Data Inputs'!$B$47,TRUE,FALSE)</f>
        <v>1</v>
      </c>
    </row>
    <row r="1090" spans="1:11" x14ac:dyDescent="0.25">
      <c r="A1090" s="109">
        <f t="shared" si="48"/>
        <v>6</v>
      </c>
      <c r="B1090" s="55"/>
      <c r="C1090" s="129"/>
      <c r="D1090" s="55"/>
      <c r="E1090" s="56"/>
      <c r="F1090" s="72"/>
      <c r="G1090" s="124" t="str">
        <f>IFERROR(INDEX(Vendors!$A$2:$B$500,MATCH(C1090,Vendors!$A$2:$A$500,0),2),"")</f>
        <v/>
      </c>
      <c r="H1090" s="74">
        <f>SUMIF('Cash Outflows'!E:E,'AP and Accrual Journal'!D1100,'Cash Outflows'!F:F)</f>
        <v>0</v>
      </c>
      <c r="I1090" s="73">
        <f t="shared" si="49"/>
        <v>0</v>
      </c>
      <c r="J1090" s="13">
        <f t="shared" si="50"/>
        <v>0</v>
      </c>
      <c r="K1090" t="b">
        <f ca="1">IF(TODAY()-E1090&gt;'Data Inputs'!$B$47,TRUE,FALSE)</f>
        <v>1</v>
      </c>
    </row>
    <row r="1091" spans="1:11" x14ac:dyDescent="0.25">
      <c r="A1091" s="109">
        <f t="shared" ref="A1091:A1154" si="51">E1091+(6-J1091)</f>
        <v>6</v>
      </c>
      <c r="B1091" s="55"/>
      <c r="C1091" s="129"/>
      <c r="D1091" s="55"/>
      <c r="E1091" s="56"/>
      <c r="F1091" s="72"/>
      <c r="G1091" s="124" t="str">
        <f>IFERROR(INDEX(Vendors!$A$2:$B$500,MATCH(C1091,Vendors!$A$2:$A$500,0),2),"")</f>
        <v/>
      </c>
      <c r="H1091" s="74">
        <f>SUMIF('Cash Outflows'!E:E,'AP and Accrual Journal'!D1101,'Cash Outflows'!F:F)</f>
        <v>0</v>
      </c>
      <c r="I1091" s="73">
        <f t="shared" ref="I1091:I1154" si="52">F1091-H1091</f>
        <v>0</v>
      </c>
      <c r="J1091" s="13">
        <f t="shared" ref="J1091:J1154" si="53">IF(WEEKDAY(E1091)=7,0,WEEKDAY(E1091))</f>
        <v>0</v>
      </c>
      <c r="K1091" t="b">
        <f ca="1">IF(TODAY()-E1091&gt;'Data Inputs'!$B$47,TRUE,FALSE)</f>
        <v>1</v>
      </c>
    </row>
    <row r="1092" spans="1:11" x14ac:dyDescent="0.25">
      <c r="A1092" s="109">
        <f t="shared" si="51"/>
        <v>6</v>
      </c>
      <c r="B1092" s="55"/>
      <c r="C1092" s="129"/>
      <c r="D1092" s="55"/>
      <c r="E1092" s="56"/>
      <c r="F1092" s="72"/>
      <c r="G1092" s="124" t="str">
        <f>IFERROR(INDEX(Vendors!$A$2:$B$500,MATCH(C1092,Vendors!$A$2:$A$500,0),2),"")</f>
        <v/>
      </c>
      <c r="H1092" s="74">
        <f>SUMIF('Cash Outflows'!E:E,'AP and Accrual Journal'!D1102,'Cash Outflows'!F:F)</f>
        <v>0</v>
      </c>
      <c r="I1092" s="73">
        <f t="shared" si="52"/>
        <v>0</v>
      </c>
      <c r="J1092" s="13">
        <f t="shared" si="53"/>
        <v>0</v>
      </c>
      <c r="K1092" t="b">
        <f ca="1">IF(TODAY()-E1092&gt;'Data Inputs'!$B$47,TRUE,FALSE)</f>
        <v>1</v>
      </c>
    </row>
    <row r="1093" spans="1:11" x14ac:dyDescent="0.25">
      <c r="A1093" s="109">
        <f t="shared" si="51"/>
        <v>6</v>
      </c>
      <c r="B1093" s="55"/>
      <c r="C1093" s="129"/>
      <c r="D1093" s="55"/>
      <c r="E1093" s="56"/>
      <c r="F1093" s="72"/>
      <c r="G1093" s="124" t="str">
        <f>IFERROR(INDEX(Vendors!$A$2:$B$500,MATCH(C1093,Vendors!$A$2:$A$500,0),2),"")</f>
        <v/>
      </c>
      <c r="H1093" s="74">
        <f>SUMIF('Cash Outflows'!E:E,'AP and Accrual Journal'!D1103,'Cash Outflows'!F:F)</f>
        <v>0</v>
      </c>
      <c r="I1093" s="73">
        <f t="shared" si="52"/>
        <v>0</v>
      </c>
      <c r="J1093" s="13">
        <f t="shared" si="53"/>
        <v>0</v>
      </c>
      <c r="K1093" t="b">
        <f ca="1">IF(TODAY()-E1093&gt;'Data Inputs'!$B$47,TRUE,FALSE)</f>
        <v>1</v>
      </c>
    </row>
    <row r="1094" spans="1:11" x14ac:dyDescent="0.25">
      <c r="A1094" s="109">
        <f t="shared" si="51"/>
        <v>6</v>
      </c>
      <c r="B1094" s="55"/>
      <c r="C1094" s="129"/>
      <c r="D1094" s="55"/>
      <c r="E1094" s="56"/>
      <c r="F1094" s="72"/>
      <c r="G1094" s="124" t="str">
        <f>IFERROR(INDEX(Vendors!$A$2:$B$500,MATCH(C1094,Vendors!$A$2:$A$500,0),2),"")</f>
        <v/>
      </c>
      <c r="H1094" s="74">
        <f>SUMIF('Cash Outflows'!E:E,'AP and Accrual Journal'!D1104,'Cash Outflows'!F:F)</f>
        <v>0</v>
      </c>
      <c r="I1094" s="73">
        <f t="shared" si="52"/>
        <v>0</v>
      </c>
      <c r="J1094" s="13">
        <f t="shared" si="53"/>
        <v>0</v>
      </c>
      <c r="K1094" t="b">
        <f ca="1">IF(TODAY()-E1094&gt;'Data Inputs'!$B$47,TRUE,FALSE)</f>
        <v>1</v>
      </c>
    </row>
    <row r="1095" spans="1:11" x14ac:dyDescent="0.25">
      <c r="A1095" s="109">
        <f t="shared" si="51"/>
        <v>6</v>
      </c>
      <c r="B1095" s="55"/>
      <c r="C1095" s="129"/>
      <c r="D1095" s="55"/>
      <c r="E1095" s="56"/>
      <c r="F1095" s="72"/>
      <c r="G1095" s="124" t="str">
        <f>IFERROR(INDEX(Vendors!$A$2:$B$500,MATCH(C1095,Vendors!$A$2:$A$500,0),2),"")</f>
        <v/>
      </c>
      <c r="H1095" s="74">
        <f>SUMIF('Cash Outflows'!E:E,'AP and Accrual Journal'!D1105,'Cash Outflows'!F:F)</f>
        <v>0</v>
      </c>
      <c r="I1095" s="73">
        <f t="shared" si="52"/>
        <v>0</v>
      </c>
      <c r="J1095" s="13">
        <f t="shared" si="53"/>
        <v>0</v>
      </c>
      <c r="K1095" t="b">
        <f ca="1">IF(TODAY()-E1095&gt;'Data Inputs'!$B$47,TRUE,FALSE)</f>
        <v>1</v>
      </c>
    </row>
    <row r="1096" spans="1:11" x14ac:dyDescent="0.25">
      <c r="A1096" s="109">
        <f t="shared" si="51"/>
        <v>6</v>
      </c>
      <c r="B1096" s="55"/>
      <c r="C1096" s="129"/>
      <c r="D1096" s="55"/>
      <c r="E1096" s="56"/>
      <c r="F1096" s="72"/>
      <c r="G1096" s="124" t="str">
        <f>IFERROR(INDEX(Vendors!$A$2:$B$500,MATCH(C1096,Vendors!$A$2:$A$500,0),2),"")</f>
        <v/>
      </c>
      <c r="H1096" s="74">
        <f>SUMIF('Cash Outflows'!E:E,'AP and Accrual Journal'!D1106,'Cash Outflows'!F:F)</f>
        <v>0</v>
      </c>
      <c r="I1096" s="73">
        <f t="shared" si="52"/>
        <v>0</v>
      </c>
      <c r="J1096" s="13">
        <f t="shared" si="53"/>
        <v>0</v>
      </c>
      <c r="K1096" t="b">
        <f ca="1">IF(TODAY()-E1096&gt;'Data Inputs'!$B$47,TRUE,FALSE)</f>
        <v>1</v>
      </c>
    </row>
    <row r="1097" spans="1:11" x14ac:dyDescent="0.25">
      <c r="A1097" s="109">
        <f t="shared" si="51"/>
        <v>6</v>
      </c>
      <c r="B1097" s="55"/>
      <c r="C1097" s="129"/>
      <c r="D1097" s="55"/>
      <c r="E1097" s="56"/>
      <c r="F1097" s="72"/>
      <c r="G1097" s="124" t="str">
        <f>IFERROR(INDEX(Vendors!$A$2:$B$500,MATCH(C1097,Vendors!$A$2:$A$500,0),2),"")</f>
        <v/>
      </c>
      <c r="H1097" s="74">
        <f>SUMIF('Cash Outflows'!E:E,'AP and Accrual Journal'!D1107,'Cash Outflows'!F:F)</f>
        <v>0</v>
      </c>
      <c r="I1097" s="73">
        <f t="shared" si="52"/>
        <v>0</v>
      </c>
      <c r="J1097" s="13">
        <f t="shared" si="53"/>
        <v>0</v>
      </c>
      <c r="K1097" t="b">
        <f ca="1">IF(TODAY()-E1097&gt;'Data Inputs'!$B$47,TRUE,FALSE)</f>
        <v>1</v>
      </c>
    </row>
    <row r="1098" spans="1:11" x14ac:dyDescent="0.25">
      <c r="A1098" s="109">
        <f t="shared" si="51"/>
        <v>6</v>
      </c>
      <c r="B1098" s="55"/>
      <c r="C1098" s="129"/>
      <c r="D1098" s="55"/>
      <c r="E1098" s="56"/>
      <c r="F1098" s="72"/>
      <c r="G1098" s="124" t="str">
        <f>IFERROR(INDEX(Vendors!$A$2:$B$500,MATCH(C1098,Vendors!$A$2:$A$500,0),2),"")</f>
        <v/>
      </c>
      <c r="H1098" s="74">
        <f>SUMIF('Cash Outflows'!E:E,'AP and Accrual Journal'!D1108,'Cash Outflows'!F:F)</f>
        <v>0</v>
      </c>
      <c r="I1098" s="73">
        <f t="shared" si="52"/>
        <v>0</v>
      </c>
      <c r="J1098" s="13">
        <f t="shared" si="53"/>
        <v>0</v>
      </c>
      <c r="K1098" t="b">
        <f ca="1">IF(TODAY()-E1098&gt;'Data Inputs'!$B$47,TRUE,FALSE)</f>
        <v>1</v>
      </c>
    </row>
    <row r="1099" spans="1:11" x14ac:dyDescent="0.25">
      <c r="A1099" s="109">
        <f t="shared" si="51"/>
        <v>6</v>
      </c>
      <c r="B1099" s="55"/>
      <c r="C1099" s="129"/>
      <c r="D1099" s="55"/>
      <c r="E1099" s="56"/>
      <c r="F1099" s="72"/>
      <c r="G1099" s="124" t="str">
        <f>IFERROR(INDEX(Vendors!$A$2:$B$500,MATCH(C1099,Vendors!$A$2:$A$500,0),2),"")</f>
        <v/>
      </c>
      <c r="H1099" s="74">
        <f>SUMIF('Cash Outflows'!E:E,'AP and Accrual Journal'!D1109,'Cash Outflows'!F:F)</f>
        <v>0</v>
      </c>
      <c r="I1099" s="73">
        <f t="shared" si="52"/>
        <v>0</v>
      </c>
      <c r="J1099" s="13">
        <f t="shared" si="53"/>
        <v>0</v>
      </c>
      <c r="K1099" t="b">
        <f ca="1">IF(TODAY()-E1099&gt;'Data Inputs'!$B$47,TRUE,FALSE)</f>
        <v>1</v>
      </c>
    </row>
    <row r="1100" spans="1:11" x14ac:dyDescent="0.25">
      <c r="A1100" s="109">
        <f t="shared" si="51"/>
        <v>6</v>
      </c>
      <c r="B1100" s="55"/>
      <c r="C1100" s="129"/>
      <c r="D1100" s="55"/>
      <c r="E1100" s="56"/>
      <c r="F1100" s="72"/>
      <c r="G1100" s="124" t="str">
        <f>IFERROR(INDEX(Vendors!$A$2:$B$500,MATCH(C1100,Vendors!$A$2:$A$500,0),2),"")</f>
        <v/>
      </c>
      <c r="H1100" s="74">
        <f>SUMIF('Cash Outflows'!E:E,'AP and Accrual Journal'!D1110,'Cash Outflows'!F:F)</f>
        <v>0</v>
      </c>
      <c r="I1100" s="73">
        <f t="shared" si="52"/>
        <v>0</v>
      </c>
      <c r="J1100" s="13">
        <f t="shared" si="53"/>
        <v>0</v>
      </c>
      <c r="K1100" t="b">
        <f ca="1">IF(TODAY()-E1100&gt;'Data Inputs'!$B$47,TRUE,FALSE)</f>
        <v>1</v>
      </c>
    </row>
    <row r="1101" spans="1:11" x14ac:dyDescent="0.25">
      <c r="A1101" s="109">
        <f t="shared" si="51"/>
        <v>6</v>
      </c>
      <c r="B1101" s="55"/>
      <c r="C1101" s="129"/>
      <c r="D1101" s="55"/>
      <c r="E1101" s="56"/>
      <c r="F1101" s="72"/>
      <c r="G1101" s="124" t="str">
        <f>IFERROR(INDEX(Vendors!$A$2:$B$500,MATCH(C1101,Vendors!$A$2:$A$500,0),2),"")</f>
        <v/>
      </c>
      <c r="H1101" s="74">
        <f>SUMIF('Cash Outflows'!E:E,'AP and Accrual Journal'!D1111,'Cash Outflows'!F:F)</f>
        <v>0</v>
      </c>
      <c r="I1101" s="73">
        <f t="shared" si="52"/>
        <v>0</v>
      </c>
      <c r="J1101" s="13">
        <f t="shared" si="53"/>
        <v>0</v>
      </c>
      <c r="K1101" t="b">
        <f ca="1">IF(TODAY()-E1101&gt;'Data Inputs'!$B$47,TRUE,FALSE)</f>
        <v>1</v>
      </c>
    </row>
    <row r="1102" spans="1:11" x14ac:dyDescent="0.25">
      <c r="A1102" s="109">
        <f t="shared" si="51"/>
        <v>6</v>
      </c>
      <c r="B1102" s="55"/>
      <c r="C1102" s="129"/>
      <c r="D1102" s="55"/>
      <c r="E1102" s="56"/>
      <c r="F1102" s="72"/>
      <c r="G1102" s="124" t="str">
        <f>IFERROR(INDEX(Vendors!$A$2:$B$500,MATCH(C1102,Vendors!$A$2:$A$500,0),2),"")</f>
        <v/>
      </c>
      <c r="H1102" s="74">
        <f>SUMIF('Cash Outflows'!E:E,'AP and Accrual Journal'!D1112,'Cash Outflows'!F:F)</f>
        <v>0</v>
      </c>
      <c r="I1102" s="73">
        <f t="shared" si="52"/>
        <v>0</v>
      </c>
      <c r="J1102" s="13">
        <f t="shared" si="53"/>
        <v>0</v>
      </c>
      <c r="K1102" t="b">
        <f ca="1">IF(TODAY()-E1102&gt;'Data Inputs'!$B$47,TRUE,FALSE)</f>
        <v>1</v>
      </c>
    </row>
    <row r="1103" spans="1:11" x14ac:dyDescent="0.25">
      <c r="A1103" s="109">
        <f t="shared" si="51"/>
        <v>6</v>
      </c>
      <c r="B1103" s="55"/>
      <c r="C1103" s="129"/>
      <c r="D1103" s="55"/>
      <c r="E1103" s="56"/>
      <c r="F1103" s="72"/>
      <c r="G1103" s="124" t="str">
        <f>IFERROR(INDEX(Vendors!$A$2:$B$500,MATCH(C1103,Vendors!$A$2:$A$500,0),2),"")</f>
        <v/>
      </c>
      <c r="H1103" s="74">
        <f>SUMIF('Cash Outflows'!E:E,'AP and Accrual Journal'!D1113,'Cash Outflows'!F:F)</f>
        <v>0</v>
      </c>
      <c r="I1103" s="73">
        <f t="shared" si="52"/>
        <v>0</v>
      </c>
      <c r="J1103" s="13">
        <f t="shared" si="53"/>
        <v>0</v>
      </c>
      <c r="K1103" t="b">
        <f ca="1">IF(TODAY()-E1103&gt;'Data Inputs'!$B$47,TRUE,FALSE)</f>
        <v>1</v>
      </c>
    </row>
    <row r="1104" spans="1:11" x14ac:dyDescent="0.25">
      <c r="A1104" s="109">
        <f t="shared" si="51"/>
        <v>6</v>
      </c>
      <c r="B1104" s="55"/>
      <c r="C1104" s="129"/>
      <c r="D1104" s="55"/>
      <c r="E1104" s="56"/>
      <c r="F1104" s="72"/>
      <c r="G1104" s="124" t="str">
        <f>IFERROR(INDEX(Vendors!$A$2:$B$500,MATCH(C1104,Vendors!$A$2:$A$500,0),2),"")</f>
        <v/>
      </c>
      <c r="H1104" s="74">
        <f>SUMIF('Cash Outflows'!E:E,'AP and Accrual Journal'!D1114,'Cash Outflows'!F:F)</f>
        <v>0</v>
      </c>
      <c r="I1104" s="73">
        <f t="shared" si="52"/>
        <v>0</v>
      </c>
      <c r="J1104" s="13">
        <f t="shared" si="53"/>
        <v>0</v>
      </c>
      <c r="K1104" t="b">
        <f ca="1">IF(TODAY()-E1104&gt;'Data Inputs'!$B$47,TRUE,FALSE)</f>
        <v>1</v>
      </c>
    </row>
    <row r="1105" spans="1:11" x14ac:dyDescent="0.25">
      <c r="A1105" s="109">
        <f t="shared" si="51"/>
        <v>6</v>
      </c>
      <c r="B1105" s="55"/>
      <c r="C1105" s="129"/>
      <c r="D1105" s="55"/>
      <c r="E1105" s="56"/>
      <c r="F1105" s="72"/>
      <c r="G1105" s="124" t="str">
        <f>IFERROR(INDEX(Vendors!$A$2:$B$500,MATCH(C1105,Vendors!$A$2:$A$500,0),2),"")</f>
        <v/>
      </c>
      <c r="H1105" s="74">
        <f>SUMIF('Cash Outflows'!E:E,'AP and Accrual Journal'!D1115,'Cash Outflows'!F:F)</f>
        <v>0</v>
      </c>
      <c r="I1105" s="73">
        <f t="shared" si="52"/>
        <v>0</v>
      </c>
      <c r="J1105" s="13">
        <f t="shared" si="53"/>
        <v>0</v>
      </c>
      <c r="K1105" t="b">
        <f ca="1">IF(TODAY()-E1105&gt;'Data Inputs'!$B$47,TRUE,FALSE)</f>
        <v>1</v>
      </c>
    </row>
    <row r="1106" spans="1:11" x14ac:dyDescent="0.25">
      <c r="A1106" s="109">
        <f t="shared" si="51"/>
        <v>6</v>
      </c>
      <c r="B1106" s="55"/>
      <c r="C1106" s="129"/>
      <c r="D1106" s="55"/>
      <c r="E1106" s="56"/>
      <c r="F1106" s="72"/>
      <c r="G1106" s="124" t="str">
        <f>IFERROR(INDEX(Vendors!$A$2:$B$500,MATCH(C1106,Vendors!$A$2:$A$500,0),2),"")</f>
        <v/>
      </c>
      <c r="H1106" s="74">
        <f>SUMIF('Cash Outflows'!E:E,'AP and Accrual Journal'!D1116,'Cash Outflows'!F:F)</f>
        <v>0</v>
      </c>
      <c r="I1106" s="73">
        <f t="shared" si="52"/>
        <v>0</v>
      </c>
      <c r="J1106" s="13">
        <f t="shared" si="53"/>
        <v>0</v>
      </c>
      <c r="K1106" t="b">
        <f ca="1">IF(TODAY()-E1106&gt;'Data Inputs'!$B$47,TRUE,FALSE)</f>
        <v>1</v>
      </c>
    </row>
    <row r="1107" spans="1:11" x14ac:dyDescent="0.25">
      <c r="A1107" s="109">
        <f t="shared" si="51"/>
        <v>6</v>
      </c>
      <c r="B1107" s="55"/>
      <c r="C1107" s="129"/>
      <c r="D1107" s="55"/>
      <c r="E1107" s="56"/>
      <c r="F1107" s="72"/>
      <c r="G1107" s="124" t="str">
        <f>IFERROR(INDEX(Vendors!$A$2:$B$500,MATCH(C1107,Vendors!$A$2:$A$500,0),2),"")</f>
        <v/>
      </c>
      <c r="H1107" s="74">
        <f>SUMIF('Cash Outflows'!E:E,'AP and Accrual Journal'!D1117,'Cash Outflows'!F:F)</f>
        <v>0</v>
      </c>
      <c r="I1107" s="73">
        <f t="shared" si="52"/>
        <v>0</v>
      </c>
      <c r="J1107" s="13">
        <f t="shared" si="53"/>
        <v>0</v>
      </c>
      <c r="K1107" t="b">
        <f ca="1">IF(TODAY()-E1107&gt;'Data Inputs'!$B$47,TRUE,FALSE)</f>
        <v>1</v>
      </c>
    </row>
    <row r="1108" spans="1:11" x14ac:dyDescent="0.25">
      <c r="A1108" s="109">
        <f t="shared" si="51"/>
        <v>6</v>
      </c>
      <c r="B1108" s="55"/>
      <c r="C1108" s="129"/>
      <c r="D1108" s="55"/>
      <c r="E1108" s="56"/>
      <c r="F1108" s="72"/>
      <c r="G1108" s="124" t="str">
        <f>IFERROR(INDEX(Vendors!$A$2:$B$500,MATCH(C1108,Vendors!$A$2:$A$500,0),2),"")</f>
        <v/>
      </c>
      <c r="H1108" s="74">
        <f>SUMIF('Cash Outflows'!E:E,'AP and Accrual Journal'!D1118,'Cash Outflows'!F:F)</f>
        <v>0</v>
      </c>
      <c r="I1108" s="73">
        <f t="shared" si="52"/>
        <v>0</v>
      </c>
      <c r="J1108" s="13">
        <f t="shared" si="53"/>
        <v>0</v>
      </c>
      <c r="K1108" t="b">
        <f ca="1">IF(TODAY()-E1108&gt;'Data Inputs'!$B$47,TRUE,FALSE)</f>
        <v>1</v>
      </c>
    </row>
    <row r="1109" spans="1:11" x14ac:dyDescent="0.25">
      <c r="A1109" s="109">
        <f t="shared" si="51"/>
        <v>6</v>
      </c>
      <c r="B1109" s="55"/>
      <c r="C1109" s="129"/>
      <c r="D1109" s="55"/>
      <c r="E1109" s="56"/>
      <c r="F1109" s="72"/>
      <c r="G1109" s="124" t="str">
        <f>IFERROR(INDEX(Vendors!$A$2:$B$500,MATCH(C1109,Vendors!$A$2:$A$500,0),2),"")</f>
        <v/>
      </c>
      <c r="H1109" s="74">
        <f>SUMIF('Cash Outflows'!E:E,'AP and Accrual Journal'!D1119,'Cash Outflows'!F:F)</f>
        <v>0</v>
      </c>
      <c r="I1109" s="73">
        <f t="shared" si="52"/>
        <v>0</v>
      </c>
      <c r="J1109" s="13">
        <f t="shared" si="53"/>
        <v>0</v>
      </c>
      <c r="K1109" t="b">
        <f ca="1">IF(TODAY()-E1109&gt;'Data Inputs'!$B$47,TRUE,FALSE)</f>
        <v>1</v>
      </c>
    </row>
    <row r="1110" spans="1:11" x14ac:dyDescent="0.25">
      <c r="A1110" s="109">
        <f t="shared" si="51"/>
        <v>6</v>
      </c>
      <c r="B1110" s="55"/>
      <c r="C1110" s="129"/>
      <c r="D1110" s="55"/>
      <c r="E1110" s="56"/>
      <c r="F1110" s="72"/>
      <c r="G1110" s="124" t="str">
        <f>IFERROR(INDEX(Vendors!$A$2:$B$500,MATCH(C1110,Vendors!$A$2:$A$500,0),2),"")</f>
        <v/>
      </c>
      <c r="H1110" s="74">
        <f>SUMIF('Cash Outflows'!E:E,'AP and Accrual Journal'!D1120,'Cash Outflows'!F:F)</f>
        <v>0</v>
      </c>
      <c r="I1110" s="73">
        <f t="shared" si="52"/>
        <v>0</v>
      </c>
      <c r="J1110" s="13">
        <f t="shared" si="53"/>
        <v>0</v>
      </c>
      <c r="K1110" t="b">
        <f ca="1">IF(TODAY()-E1110&gt;'Data Inputs'!$B$47,TRUE,FALSE)</f>
        <v>1</v>
      </c>
    </row>
    <row r="1111" spans="1:11" x14ac:dyDescent="0.25">
      <c r="A1111" s="109">
        <f t="shared" si="51"/>
        <v>6</v>
      </c>
      <c r="B1111" s="55"/>
      <c r="C1111" s="129"/>
      <c r="D1111" s="55"/>
      <c r="E1111" s="56"/>
      <c r="F1111" s="72"/>
      <c r="G1111" s="124" t="str">
        <f>IFERROR(INDEX(Vendors!$A$2:$B$500,MATCH(C1111,Vendors!$A$2:$A$500,0),2),"")</f>
        <v/>
      </c>
      <c r="H1111" s="74">
        <f>SUMIF('Cash Outflows'!E:E,'AP and Accrual Journal'!D1121,'Cash Outflows'!F:F)</f>
        <v>0</v>
      </c>
      <c r="I1111" s="73">
        <f t="shared" si="52"/>
        <v>0</v>
      </c>
      <c r="J1111" s="13">
        <f t="shared" si="53"/>
        <v>0</v>
      </c>
      <c r="K1111" t="b">
        <f ca="1">IF(TODAY()-E1111&gt;'Data Inputs'!$B$47,TRUE,FALSE)</f>
        <v>1</v>
      </c>
    </row>
    <row r="1112" spans="1:11" x14ac:dyDescent="0.25">
      <c r="A1112" s="109">
        <f t="shared" si="51"/>
        <v>6</v>
      </c>
      <c r="B1112" s="55"/>
      <c r="C1112" s="129"/>
      <c r="D1112" s="55"/>
      <c r="E1112" s="56"/>
      <c r="F1112" s="72"/>
      <c r="G1112" s="124" t="str">
        <f>IFERROR(INDEX(Vendors!$A$2:$B$500,MATCH(C1112,Vendors!$A$2:$A$500,0),2),"")</f>
        <v/>
      </c>
      <c r="H1112" s="74">
        <f>SUMIF('Cash Outflows'!E:E,'AP and Accrual Journal'!D1122,'Cash Outflows'!F:F)</f>
        <v>0</v>
      </c>
      <c r="I1112" s="73">
        <f t="shared" si="52"/>
        <v>0</v>
      </c>
      <c r="J1112" s="13">
        <f t="shared" si="53"/>
        <v>0</v>
      </c>
      <c r="K1112" t="b">
        <f ca="1">IF(TODAY()-E1112&gt;'Data Inputs'!$B$47,TRUE,FALSE)</f>
        <v>1</v>
      </c>
    </row>
    <row r="1113" spans="1:11" x14ac:dyDescent="0.25">
      <c r="A1113" s="109">
        <f t="shared" si="51"/>
        <v>6</v>
      </c>
      <c r="B1113" s="55"/>
      <c r="C1113" s="129"/>
      <c r="D1113" s="55"/>
      <c r="E1113" s="56"/>
      <c r="F1113" s="72"/>
      <c r="G1113" s="124" t="str">
        <f>IFERROR(INDEX(Vendors!$A$2:$B$500,MATCH(C1113,Vendors!$A$2:$A$500,0),2),"")</f>
        <v/>
      </c>
      <c r="H1113" s="74">
        <f>SUMIF('Cash Outflows'!E:E,'AP and Accrual Journal'!D1123,'Cash Outflows'!F:F)</f>
        <v>0</v>
      </c>
      <c r="I1113" s="73">
        <f t="shared" si="52"/>
        <v>0</v>
      </c>
      <c r="J1113" s="13">
        <f t="shared" si="53"/>
        <v>0</v>
      </c>
      <c r="K1113" t="b">
        <f ca="1">IF(TODAY()-E1113&gt;'Data Inputs'!$B$47,TRUE,FALSE)</f>
        <v>1</v>
      </c>
    </row>
    <row r="1114" spans="1:11" x14ac:dyDescent="0.25">
      <c r="A1114" s="109">
        <f t="shared" si="51"/>
        <v>6</v>
      </c>
      <c r="B1114" s="55"/>
      <c r="C1114" s="129"/>
      <c r="D1114" s="55"/>
      <c r="E1114" s="56"/>
      <c r="F1114" s="72"/>
      <c r="G1114" s="124" t="str">
        <f>IFERROR(INDEX(Vendors!$A$2:$B$500,MATCH(C1114,Vendors!$A$2:$A$500,0),2),"")</f>
        <v/>
      </c>
      <c r="H1114" s="74">
        <f>SUMIF('Cash Outflows'!E:E,'AP and Accrual Journal'!D1124,'Cash Outflows'!F:F)</f>
        <v>0</v>
      </c>
      <c r="I1114" s="73">
        <f t="shared" si="52"/>
        <v>0</v>
      </c>
      <c r="J1114" s="13">
        <f t="shared" si="53"/>
        <v>0</v>
      </c>
      <c r="K1114" t="b">
        <f ca="1">IF(TODAY()-E1114&gt;'Data Inputs'!$B$47,TRUE,FALSE)</f>
        <v>1</v>
      </c>
    </row>
    <row r="1115" spans="1:11" x14ac:dyDescent="0.25">
      <c r="A1115" s="109">
        <f t="shared" si="51"/>
        <v>6</v>
      </c>
      <c r="B1115" s="55"/>
      <c r="C1115" s="129"/>
      <c r="D1115" s="55"/>
      <c r="E1115" s="56"/>
      <c r="F1115" s="72"/>
      <c r="G1115" s="124" t="str">
        <f>IFERROR(INDEX(Vendors!$A$2:$B$500,MATCH(C1115,Vendors!$A$2:$A$500,0),2),"")</f>
        <v/>
      </c>
      <c r="H1115" s="74">
        <f>SUMIF('Cash Outflows'!E:E,'AP and Accrual Journal'!D1125,'Cash Outflows'!F:F)</f>
        <v>0</v>
      </c>
      <c r="I1115" s="73">
        <f t="shared" si="52"/>
        <v>0</v>
      </c>
      <c r="J1115" s="13">
        <f t="shared" si="53"/>
        <v>0</v>
      </c>
      <c r="K1115" t="b">
        <f ca="1">IF(TODAY()-E1115&gt;'Data Inputs'!$B$47,TRUE,FALSE)</f>
        <v>1</v>
      </c>
    </row>
    <row r="1116" spans="1:11" x14ac:dyDescent="0.25">
      <c r="A1116" s="109">
        <f t="shared" si="51"/>
        <v>6</v>
      </c>
      <c r="B1116" s="55"/>
      <c r="C1116" s="129"/>
      <c r="D1116" s="55"/>
      <c r="E1116" s="56"/>
      <c r="F1116" s="72"/>
      <c r="G1116" s="124" t="str">
        <f>IFERROR(INDEX(Vendors!$A$2:$B$500,MATCH(C1116,Vendors!$A$2:$A$500,0),2),"")</f>
        <v/>
      </c>
      <c r="H1116" s="74">
        <f>SUMIF('Cash Outflows'!E:E,'AP and Accrual Journal'!D1126,'Cash Outflows'!F:F)</f>
        <v>0</v>
      </c>
      <c r="I1116" s="73">
        <f t="shared" si="52"/>
        <v>0</v>
      </c>
      <c r="J1116" s="13">
        <f t="shared" si="53"/>
        <v>0</v>
      </c>
      <c r="K1116" t="b">
        <f ca="1">IF(TODAY()-E1116&gt;'Data Inputs'!$B$47,TRUE,FALSE)</f>
        <v>1</v>
      </c>
    </row>
    <row r="1117" spans="1:11" x14ac:dyDescent="0.25">
      <c r="A1117" s="109">
        <f t="shared" si="51"/>
        <v>6</v>
      </c>
      <c r="B1117" s="55"/>
      <c r="C1117" s="129"/>
      <c r="D1117" s="55"/>
      <c r="E1117" s="56"/>
      <c r="F1117" s="72"/>
      <c r="G1117" s="124" t="str">
        <f>IFERROR(INDEX(Vendors!$A$2:$B$500,MATCH(C1117,Vendors!$A$2:$A$500,0),2),"")</f>
        <v/>
      </c>
      <c r="H1117" s="74">
        <f>SUMIF('Cash Outflows'!E:E,'AP and Accrual Journal'!D1127,'Cash Outflows'!F:F)</f>
        <v>0</v>
      </c>
      <c r="I1117" s="73">
        <f t="shared" si="52"/>
        <v>0</v>
      </c>
      <c r="J1117" s="13">
        <f t="shared" si="53"/>
        <v>0</v>
      </c>
      <c r="K1117" t="b">
        <f ca="1">IF(TODAY()-E1117&gt;'Data Inputs'!$B$47,TRUE,FALSE)</f>
        <v>1</v>
      </c>
    </row>
    <row r="1118" spans="1:11" x14ac:dyDescent="0.25">
      <c r="A1118" s="109">
        <f t="shared" si="51"/>
        <v>6</v>
      </c>
      <c r="B1118" s="55"/>
      <c r="C1118" s="129"/>
      <c r="D1118" s="55"/>
      <c r="E1118" s="56"/>
      <c r="F1118" s="72"/>
      <c r="G1118" s="124" t="str">
        <f>IFERROR(INDEX(Vendors!$A$2:$B$500,MATCH(C1118,Vendors!$A$2:$A$500,0),2),"")</f>
        <v/>
      </c>
      <c r="H1118" s="74">
        <f>SUMIF('Cash Outflows'!E:E,'AP and Accrual Journal'!D1128,'Cash Outflows'!F:F)</f>
        <v>0</v>
      </c>
      <c r="I1118" s="73">
        <f t="shared" si="52"/>
        <v>0</v>
      </c>
      <c r="J1118" s="13">
        <f t="shared" si="53"/>
        <v>0</v>
      </c>
      <c r="K1118" t="b">
        <f ca="1">IF(TODAY()-E1118&gt;'Data Inputs'!$B$47,TRUE,FALSE)</f>
        <v>1</v>
      </c>
    </row>
    <row r="1119" spans="1:11" x14ac:dyDescent="0.25">
      <c r="A1119" s="109">
        <f t="shared" si="51"/>
        <v>6</v>
      </c>
      <c r="B1119" s="55"/>
      <c r="C1119" s="129"/>
      <c r="D1119" s="55"/>
      <c r="E1119" s="56"/>
      <c r="F1119" s="72"/>
      <c r="G1119" s="124" t="str">
        <f>IFERROR(INDEX(Vendors!$A$2:$B$500,MATCH(C1119,Vendors!$A$2:$A$500,0),2),"")</f>
        <v/>
      </c>
      <c r="H1119" s="74">
        <f>SUMIF('Cash Outflows'!E:E,'AP and Accrual Journal'!D1129,'Cash Outflows'!F:F)</f>
        <v>0</v>
      </c>
      <c r="I1119" s="73">
        <f t="shared" si="52"/>
        <v>0</v>
      </c>
      <c r="J1119" s="13">
        <f t="shared" si="53"/>
        <v>0</v>
      </c>
      <c r="K1119" t="b">
        <f ca="1">IF(TODAY()-E1119&gt;'Data Inputs'!$B$47,TRUE,FALSE)</f>
        <v>1</v>
      </c>
    </row>
    <row r="1120" spans="1:11" x14ac:dyDescent="0.25">
      <c r="A1120" s="109">
        <f t="shared" si="51"/>
        <v>6</v>
      </c>
      <c r="B1120" s="55"/>
      <c r="C1120" s="129"/>
      <c r="D1120" s="55"/>
      <c r="E1120" s="56"/>
      <c r="F1120" s="72"/>
      <c r="G1120" s="124" t="str">
        <f>IFERROR(INDEX(Vendors!$A$2:$B$500,MATCH(C1120,Vendors!$A$2:$A$500,0),2),"")</f>
        <v/>
      </c>
      <c r="H1120" s="74">
        <f>SUMIF('Cash Outflows'!E:E,'AP and Accrual Journal'!D1130,'Cash Outflows'!F:F)</f>
        <v>0</v>
      </c>
      <c r="I1120" s="73">
        <f t="shared" si="52"/>
        <v>0</v>
      </c>
      <c r="J1120" s="13">
        <f t="shared" si="53"/>
        <v>0</v>
      </c>
      <c r="K1120" t="b">
        <f ca="1">IF(TODAY()-E1120&gt;'Data Inputs'!$B$47,TRUE,FALSE)</f>
        <v>1</v>
      </c>
    </row>
    <row r="1121" spans="1:11" x14ac:dyDescent="0.25">
      <c r="A1121" s="109">
        <f t="shared" si="51"/>
        <v>6</v>
      </c>
      <c r="B1121" s="55"/>
      <c r="C1121" s="129"/>
      <c r="D1121" s="55"/>
      <c r="E1121" s="56"/>
      <c r="F1121" s="72"/>
      <c r="G1121" s="124" t="str">
        <f>IFERROR(INDEX(Vendors!$A$2:$B$500,MATCH(C1121,Vendors!$A$2:$A$500,0),2),"")</f>
        <v/>
      </c>
      <c r="H1121" s="74">
        <f>SUMIF('Cash Outflows'!E:E,'AP and Accrual Journal'!D1131,'Cash Outflows'!F:F)</f>
        <v>0</v>
      </c>
      <c r="I1121" s="73">
        <f t="shared" si="52"/>
        <v>0</v>
      </c>
      <c r="J1121" s="13">
        <f t="shared" si="53"/>
        <v>0</v>
      </c>
      <c r="K1121" t="b">
        <f ca="1">IF(TODAY()-E1121&gt;'Data Inputs'!$B$47,TRUE,FALSE)</f>
        <v>1</v>
      </c>
    </row>
    <row r="1122" spans="1:11" x14ac:dyDescent="0.25">
      <c r="A1122" s="109">
        <f t="shared" si="51"/>
        <v>6</v>
      </c>
      <c r="B1122" s="55"/>
      <c r="C1122" s="129"/>
      <c r="D1122" s="55"/>
      <c r="E1122" s="56"/>
      <c r="F1122" s="72"/>
      <c r="G1122" s="124" t="str">
        <f>IFERROR(INDEX(Vendors!$A$2:$B$500,MATCH(C1122,Vendors!$A$2:$A$500,0),2),"")</f>
        <v/>
      </c>
      <c r="H1122" s="74">
        <f>SUMIF('Cash Outflows'!E:E,'AP and Accrual Journal'!D1132,'Cash Outflows'!F:F)</f>
        <v>0</v>
      </c>
      <c r="I1122" s="73">
        <f t="shared" si="52"/>
        <v>0</v>
      </c>
      <c r="J1122" s="13">
        <f t="shared" si="53"/>
        <v>0</v>
      </c>
      <c r="K1122" t="b">
        <f ca="1">IF(TODAY()-E1122&gt;'Data Inputs'!$B$47,TRUE,FALSE)</f>
        <v>1</v>
      </c>
    </row>
    <row r="1123" spans="1:11" x14ac:dyDescent="0.25">
      <c r="A1123" s="109">
        <f t="shared" si="51"/>
        <v>6</v>
      </c>
      <c r="B1123" s="55"/>
      <c r="C1123" s="129"/>
      <c r="D1123" s="55"/>
      <c r="E1123" s="56"/>
      <c r="F1123" s="72"/>
      <c r="G1123" s="124" t="str">
        <f>IFERROR(INDEX(Vendors!$A$2:$B$500,MATCH(C1123,Vendors!$A$2:$A$500,0),2),"")</f>
        <v/>
      </c>
      <c r="H1123" s="74">
        <f>SUMIF('Cash Outflows'!E:E,'AP and Accrual Journal'!D1133,'Cash Outflows'!F:F)</f>
        <v>0</v>
      </c>
      <c r="I1123" s="73">
        <f t="shared" si="52"/>
        <v>0</v>
      </c>
      <c r="J1123" s="13">
        <f t="shared" si="53"/>
        <v>0</v>
      </c>
      <c r="K1123" t="b">
        <f ca="1">IF(TODAY()-E1123&gt;'Data Inputs'!$B$47,TRUE,FALSE)</f>
        <v>1</v>
      </c>
    </row>
    <row r="1124" spans="1:11" x14ac:dyDescent="0.25">
      <c r="A1124" s="109">
        <f t="shared" si="51"/>
        <v>6</v>
      </c>
      <c r="B1124" s="55"/>
      <c r="C1124" s="129"/>
      <c r="D1124" s="55"/>
      <c r="E1124" s="56"/>
      <c r="F1124" s="72"/>
      <c r="G1124" s="124" t="str">
        <f>IFERROR(INDEX(Vendors!$A$2:$B$500,MATCH(C1124,Vendors!$A$2:$A$500,0),2),"")</f>
        <v/>
      </c>
      <c r="H1124" s="74">
        <f>SUMIF('Cash Outflows'!E:E,'AP and Accrual Journal'!D1134,'Cash Outflows'!F:F)</f>
        <v>0</v>
      </c>
      <c r="I1124" s="73">
        <f t="shared" si="52"/>
        <v>0</v>
      </c>
      <c r="J1124" s="13">
        <f t="shared" si="53"/>
        <v>0</v>
      </c>
      <c r="K1124" t="b">
        <f ca="1">IF(TODAY()-E1124&gt;'Data Inputs'!$B$47,TRUE,FALSE)</f>
        <v>1</v>
      </c>
    </row>
    <row r="1125" spans="1:11" x14ac:dyDescent="0.25">
      <c r="A1125" s="109">
        <f t="shared" si="51"/>
        <v>6</v>
      </c>
      <c r="B1125" s="55"/>
      <c r="C1125" s="129"/>
      <c r="D1125" s="55"/>
      <c r="E1125" s="56"/>
      <c r="F1125" s="72"/>
      <c r="G1125" s="124" t="str">
        <f>IFERROR(INDEX(Vendors!$A$2:$B$500,MATCH(C1125,Vendors!$A$2:$A$500,0),2),"")</f>
        <v/>
      </c>
      <c r="H1125" s="74">
        <f>SUMIF('Cash Outflows'!E:E,'AP and Accrual Journal'!D1135,'Cash Outflows'!F:F)</f>
        <v>0</v>
      </c>
      <c r="I1125" s="73">
        <f t="shared" si="52"/>
        <v>0</v>
      </c>
      <c r="J1125" s="13">
        <f t="shared" si="53"/>
        <v>0</v>
      </c>
      <c r="K1125" t="b">
        <f ca="1">IF(TODAY()-E1125&gt;'Data Inputs'!$B$47,TRUE,FALSE)</f>
        <v>1</v>
      </c>
    </row>
    <row r="1126" spans="1:11" x14ac:dyDescent="0.25">
      <c r="A1126" s="109">
        <f t="shared" si="51"/>
        <v>6</v>
      </c>
      <c r="B1126" s="55"/>
      <c r="C1126" s="129"/>
      <c r="D1126" s="55"/>
      <c r="E1126" s="56"/>
      <c r="F1126" s="72"/>
      <c r="G1126" s="124" t="str">
        <f>IFERROR(INDEX(Vendors!$A$2:$B$500,MATCH(C1126,Vendors!$A$2:$A$500,0),2),"")</f>
        <v/>
      </c>
      <c r="H1126" s="74">
        <f>SUMIF('Cash Outflows'!E:E,'AP and Accrual Journal'!D1136,'Cash Outflows'!F:F)</f>
        <v>0</v>
      </c>
      <c r="I1126" s="73">
        <f t="shared" si="52"/>
        <v>0</v>
      </c>
      <c r="J1126" s="13">
        <f t="shared" si="53"/>
        <v>0</v>
      </c>
      <c r="K1126" t="b">
        <f ca="1">IF(TODAY()-E1126&gt;'Data Inputs'!$B$47,TRUE,FALSE)</f>
        <v>1</v>
      </c>
    </row>
    <row r="1127" spans="1:11" x14ac:dyDescent="0.25">
      <c r="A1127" s="109">
        <f t="shared" si="51"/>
        <v>6</v>
      </c>
      <c r="B1127" s="55"/>
      <c r="C1127" s="129"/>
      <c r="D1127" s="55"/>
      <c r="E1127" s="56"/>
      <c r="F1127" s="72"/>
      <c r="G1127" s="124" t="str">
        <f>IFERROR(INDEX(Vendors!$A$2:$B$500,MATCH(C1127,Vendors!$A$2:$A$500,0),2),"")</f>
        <v/>
      </c>
      <c r="H1127" s="74">
        <f>SUMIF('Cash Outflows'!E:E,'AP and Accrual Journal'!D1137,'Cash Outflows'!F:F)</f>
        <v>0</v>
      </c>
      <c r="I1127" s="73">
        <f t="shared" si="52"/>
        <v>0</v>
      </c>
      <c r="J1127" s="13">
        <f t="shared" si="53"/>
        <v>0</v>
      </c>
      <c r="K1127" t="b">
        <f ca="1">IF(TODAY()-E1127&gt;'Data Inputs'!$B$47,TRUE,FALSE)</f>
        <v>1</v>
      </c>
    </row>
    <row r="1128" spans="1:11" x14ac:dyDescent="0.25">
      <c r="A1128" s="109">
        <f t="shared" si="51"/>
        <v>6</v>
      </c>
      <c r="B1128" s="55"/>
      <c r="C1128" s="129"/>
      <c r="D1128" s="55"/>
      <c r="E1128" s="56"/>
      <c r="F1128" s="72"/>
      <c r="G1128" s="124" t="str">
        <f>IFERROR(INDEX(Vendors!$A$2:$B$500,MATCH(C1128,Vendors!$A$2:$A$500,0),2),"")</f>
        <v/>
      </c>
      <c r="H1128" s="74">
        <f>SUMIF('Cash Outflows'!E:E,'AP and Accrual Journal'!D1138,'Cash Outflows'!F:F)</f>
        <v>0</v>
      </c>
      <c r="I1128" s="73">
        <f t="shared" si="52"/>
        <v>0</v>
      </c>
      <c r="J1128" s="13">
        <f t="shared" si="53"/>
        <v>0</v>
      </c>
      <c r="K1128" t="b">
        <f ca="1">IF(TODAY()-E1128&gt;'Data Inputs'!$B$47,TRUE,FALSE)</f>
        <v>1</v>
      </c>
    </row>
    <row r="1129" spans="1:11" x14ac:dyDescent="0.25">
      <c r="A1129" s="109">
        <f t="shared" si="51"/>
        <v>6</v>
      </c>
      <c r="B1129" s="55"/>
      <c r="C1129" s="129"/>
      <c r="D1129" s="55"/>
      <c r="E1129" s="56"/>
      <c r="F1129" s="72"/>
      <c r="G1129" s="124" t="str">
        <f>IFERROR(INDEX(Vendors!$A$2:$B$500,MATCH(C1129,Vendors!$A$2:$A$500,0),2),"")</f>
        <v/>
      </c>
      <c r="H1129" s="74">
        <f>SUMIF('Cash Outflows'!E:E,'AP and Accrual Journal'!D1139,'Cash Outflows'!F:F)</f>
        <v>0</v>
      </c>
      <c r="I1129" s="73">
        <f t="shared" si="52"/>
        <v>0</v>
      </c>
      <c r="J1129" s="13">
        <f t="shared" si="53"/>
        <v>0</v>
      </c>
      <c r="K1129" t="b">
        <f ca="1">IF(TODAY()-E1129&gt;'Data Inputs'!$B$47,TRUE,FALSE)</f>
        <v>1</v>
      </c>
    </row>
    <row r="1130" spans="1:11" x14ac:dyDescent="0.25">
      <c r="A1130" s="109">
        <f t="shared" si="51"/>
        <v>6</v>
      </c>
      <c r="B1130" s="55"/>
      <c r="C1130" s="129"/>
      <c r="D1130" s="55"/>
      <c r="E1130" s="56"/>
      <c r="F1130" s="72"/>
      <c r="G1130" s="124" t="str">
        <f>IFERROR(INDEX(Vendors!$A$2:$B$500,MATCH(C1130,Vendors!$A$2:$A$500,0),2),"")</f>
        <v/>
      </c>
      <c r="H1130" s="74">
        <f>SUMIF('Cash Outflows'!E:E,'AP and Accrual Journal'!D1140,'Cash Outflows'!F:F)</f>
        <v>0</v>
      </c>
      <c r="I1130" s="73">
        <f t="shared" si="52"/>
        <v>0</v>
      </c>
      <c r="J1130" s="13">
        <f t="shared" si="53"/>
        <v>0</v>
      </c>
      <c r="K1130" t="b">
        <f ca="1">IF(TODAY()-E1130&gt;'Data Inputs'!$B$47,TRUE,FALSE)</f>
        <v>1</v>
      </c>
    </row>
    <row r="1131" spans="1:11" x14ac:dyDescent="0.25">
      <c r="A1131" s="109">
        <f t="shared" si="51"/>
        <v>6</v>
      </c>
      <c r="B1131" s="55"/>
      <c r="C1131" s="129"/>
      <c r="D1131" s="55"/>
      <c r="E1131" s="56"/>
      <c r="F1131" s="72"/>
      <c r="G1131" s="124" t="str">
        <f>IFERROR(INDEX(Vendors!$A$2:$B$500,MATCH(C1131,Vendors!$A$2:$A$500,0),2),"")</f>
        <v/>
      </c>
      <c r="H1131" s="74">
        <f>SUMIF('Cash Outflows'!E:E,'AP and Accrual Journal'!D1141,'Cash Outflows'!F:F)</f>
        <v>0</v>
      </c>
      <c r="I1131" s="73">
        <f t="shared" si="52"/>
        <v>0</v>
      </c>
      <c r="J1131" s="13">
        <f t="shared" si="53"/>
        <v>0</v>
      </c>
      <c r="K1131" t="b">
        <f ca="1">IF(TODAY()-E1131&gt;'Data Inputs'!$B$47,TRUE,FALSE)</f>
        <v>1</v>
      </c>
    </row>
    <row r="1132" spans="1:11" x14ac:dyDescent="0.25">
      <c r="A1132" s="109">
        <f t="shared" si="51"/>
        <v>6</v>
      </c>
      <c r="B1132" s="55"/>
      <c r="C1132" s="129"/>
      <c r="D1132" s="55"/>
      <c r="E1132" s="56"/>
      <c r="F1132" s="72"/>
      <c r="G1132" s="124" t="str">
        <f>IFERROR(INDEX(Vendors!$A$2:$B$500,MATCH(C1132,Vendors!$A$2:$A$500,0),2),"")</f>
        <v/>
      </c>
      <c r="H1132" s="74">
        <f>SUMIF('Cash Outflows'!E:E,'AP and Accrual Journal'!D1142,'Cash Outflows'!F:F)</f>
        <v>0</v>
      </c>
      <c r="I1132" s="73">
        <f t="shared" si="52"/>
        <v>0</v>
      </c>
      <c r="J1132" s="13">
        <f t="shared" si="53"/>
        <v>0</v>
      </c>
      <c r="K1132" t="b">
        <f ca="1">IF(TODAY()-E1132&gt;'Data Inputs'!$B$47,TRUE,FALSE)</f>
        <v>1</v>
      </c>
    </row>
    <row r="1133" spans="1:11" x14ac:dyDescent="0.25">
      <c r="A1133" s="109">
        <f t="shared" si="51"/>
        <v>6</v>
      </c>
      <c r="B1133" s="55"/>
      <c r="C1133" s="129"/>
      <c r="D1133" s="55"/>
      <c r="E1133" s="56"/>
      <c r="F1133" s="72"/>
      <c r="G1133" s="124" t="str">
        <f>IFERROR(INDEX(Vendors!$A$2:$B$500,MATCH(C1133,Vendors!$A$2:$A$500,0),2),"")</f>
        <v/>
      </c>
      <c r="H1133" s="74">
        <f>SUMIF('Cash Outflows'!E:E,'AP and Accrual Journal'!D1143,'Cash Outflows'!F:F)</f>
        <v>0</v>
      </c>
      <c r="I1133" s="73">
        <f t="shared" si="52"/>
        <v>0</v>
      </c>
      <c r="J1133" s="13">
        <f t="shared" si="53"/>
        <v>0</v>
      </c>
      <c r="K1133" t="b">
        <f ca="1">IF(TODAY()-E1133&gt;'Data Inputs'!$B$47,TRUE,FALSE)</f>
        <v>1</v>
      </c>
    </row>
    <row r="1134" spans="1:11" x14ac:dyDescent="0.25">
      <c r="A1134" s="109">
        <f t="shared" si="51"/>
        <v>6</v>
      </c>
      <c r="B1134" s="55"/>
      <c r="C1134" s="129"/>
      <c r="D1134" s="55"/>
      <c r="E1134" s="56"/>
      <c r="F1134" s="72"/>
      <c r="G1134" s="124" t="str">
        <f>IFERROR(INDEX(Vendors!$A$2:$B$500,MATCH(C1134,Vendors!$A$2:$A$500,0),2),"")</f>
        <v/>
      </c>
      <c r="H1134" s="74">
        <f>SUMIF('Cash Outflows'!E:E,'AP and Accrual Journal'!D1144,'Cash Outflows'!F:F)</f>
        <v>0</v>
      </c>
      <c r="I1134" s="73">
        <f t="shared" si="52"/>
        <v>0</v>
      </c>
      <c r="J1134" s="13">
        <f t="shared" si="53"/>
        <v>0</v>
      </c>
      <c r="K1134" t="b">
        <f ca="1">IF(TODAY()-E1134&gt;'Data Inputs'!$B$47,TRUE,FALSE)</f>
        <v>1</v>
      </c>
    </row>
    <row r="1135" spans="1:11" x14ac:dyDescent="0.25">
      <c r="A1135" s="109">
        <f t="shared" si="51"/>
        <v>6</v>
      </c>
      <c r="B1135" s="55"/>
      <c r="C1135" s="129"/>
      <c r="D1135" s="55"/>
      <c r="E1135" s="56"/>
      <c r="F1135" s="72"/>
      <c r="G1135" s="124" t="str">
        <f>IFERROR(INDEX(Vendors!$A$2:$B$500,MATCH(C1135,Vendors!$A$2:$A$500,0),2),"")</f>
        <v/>
      </c>
      <c r="H1135" s="74">
        <f>SUMIF('Cash Outflows'!E:E,'AP and Accrual Journal'!D1145,'Cash Outflows'!F:F)</f>
        <v>0</v>
      </c>
      <c r="I1135" s="73">
        <f t="shared" si="52"/>
        <v>0</v>
      </c>
      <c r="J1135" s="13">
        <f t="shared" si="53"/>
        <v>0</v>
      </c>
      <c r="K1135" t="b">
        <f ca="1">IF(TODAY()-E1135&gt;'Data Inputs'!$B$47,TRUE,FALSE)</f>
        <v>1</v>
      </c>
    </row>
    <row r="1136" spans="1:11" x14ac:dyDescent="0.25">
      <c r="A1136" s="109">
        <f t="shared" si="51"/>
        <v>6</v>
      </c>
      <c r="B1136" s="55"/>
      <c r="C1136" s="129"/>
      <c r="D1136" s="55"/>
      <c r="E1136" s="56"/>
      <c r="F1136" s="72"/>
      <c r="G1136" s="124" t="str">
        <f>IFERROR(INDEX(Vendors!$A$2:$B$500,MATCH(C1136,Vendors!$A$2:$A$500,0),2),"")</f>
        <v/>
      </c>
      <c r="H1136" s="74">
        <f>SUMIF('Cash Outflows'!E:E,'AP and Accrual Journal'!D1146,'Cash Outflows'!F:F)</f>
        <v>0</v>
      </c>
      <c r="I1136" s="73">
        <f t="shared" si="52"/>
        <v>0</v>
      </c>
      <c r="J1136" s="13">
        <f t="shared" si="53"/>
        <v>0</v>
      </c>
      <c r="K1136" t="b">
        <f ca="1">IF(TODAY()-E1136&gt;'Data Inputs'!$B$47,TRUE,FALSE)</f>
        <v>1</v>
      </c>
    </row>
    <row r="1137" spans="1:11" x14ac:dyDescent="0.25">
      <c r="A1137" s="109">
        <f t="shared" si="51"/>
        <v>6</v>
      </c>
      <c r="B1137" s="55"/>
      <c r="C1137" s="129"/>
      <c r="D1137" s="55"/>
      <c r="E1137" s="56"/>
      <c r="F1137" s="72"/>
      <c r="G1137" s="124" t="str">
        <f>IFERROR(INDEX(Vendors!$A$2:$B$500,MATCH(C1137,Vendors!$A$2:$A$500,0),2),"")</f>
        <v/>
      </c>
      <c r="H1137" s="74">
        <f>SUMIF('Cash Outflows'!E:E,'AP and Accrual Journal'!D1147,'Cash Outflows'!F:F)</f>
        <v>0</v>
      </c>
      <c r="I1137" s="73">
        <f t="shared" si="52"/>
        <v>0</v>
      </c>
      <c r="J1137" s="13">
        <f t="shared" si="53"/>
        <v>0</v>
      </c>
      <c r="K1137" t="b">
        <f ca="1">IF(TODAY()-E1137&gt;'Data Inputs'!$B$47,TRUE,FALSE)</f>
        <v>1</v>
      </c>
    </row>
    <row r="1138" spans="1:11" x14ac:dyDescent="0.25">
      <c r="A1138" s="109">
        <f t="shared" si="51"/>
        <v>6</v>
      </c>
      <c r="B1138" s="55"/>
      <c r="C1138" s="129"/>
      <c r="D1138" s="55"/>
      <c r="E1138" s="56"/>
      <c r="F1138" s="72"/>
      <c r="G1138" s="124" t="str">
        <f>IFERROR(INDEX(Vendors!$A$2:$B$500,MATCH(C1138,Vendors!$A$2:$A$500,0),2),"")</f>
        <v/>
      </c>
      <c r="H1138" s="74">
        <f>SUMIF('Cash Outflows'!E:E,'AP and Accrual Journal'!D1148,'Cash Outflows'!F:F)</f>
        <v>0</v>
      </c>
      <c r="I1138" s="73">
        <f t="shared" si="52"/>
        <v>0</v>
      </c>
      <c r="J1138" s="13">
        <f t="shared" si="53"/>
        <v>0</v>
      </c>
      <c r="K1138" t="b">
        <f ca="1">IF(TODAY()-E1138&gt;'Data Inputs'!$B$47,TRUE,FALSE)</f>
        <v>1</v>
      </c>
    </row>
    <row r="1139" spans="1:11" x14ac:dyDescent="0.25">
      <c r="A1139" s="109">
        <f t="shared" si="51"/>
        <v>6</v>
      </c>
      <c r="B1139" s="55"/>
      <c r="C1139" s="129"/>
      <c r="D1139" s="55"/>
      <c r="E1139" s="56"/>
      <c r="F1139" s="72"/>
      <c r="G1139" s="124" t="str">
        <f>IFERROR(INDEX(Vendors!$A$2:$B$500,MATCH(C1139,Vendors!$A$2:$A$500,0),2),"")</f>
        <v/>
      </c>
      <c r="H1139" s="74">
        <f>SUMIF('Cash Outflows'!E:E,'AP and Accrual Journal'!D1149,'Cash Outflows'!F:F)</f>
        <v>0</v>
      </c>
      <c r="I1139" s="73">
        <f t="shared" si="52"/>
        <v>0</v>
      </c>
      <c r="J1139" s="13">
        <f t="shared" si="53"/>
        <v>0</v>
      </c>
      <c r="K1139" t="b">
        <f ca="1">IF(TODAY()-E1139&gt;'Data Inputs'!$B$47,TRUE,FALSE)</f>
        <v>1</v>
      </c>
    </row>
    <row r="1140" spans="1:11" x14ac:dyDescent="0.25">
      <c r="A1140" s="109">
        <f t="shared" si="51"/>
        <v>6</v>
      </c>
      <c r="B1140" s="55"/>
      <c r="C1140" s="129"/>
      <c r="D1140" s="55"/>
      <c r="E1140" s="56"/>
      <c r="F1140" s="72"/>
      <c r="G1140" s="124" t="str">
        <f>IFERROR(INDEX(Vendors!$A$2:$B$500,MATCH(C1140,Vendors!$A$2:$A$500,0),2),"")</f>
        <v/>
      </c>
      <c r="H1140" s="74">
        <f>SUMIF('Cash Outflows'!E:E,'AP and Accrual Journal'!D1150,'Cash Outflows'!F:F)</f>
        <v>0</v>
      </c>
      <c r="I1140" s="73">
        <f t="shared" si="52"/>
        <v>0</v>
      </c>
      <c r="J1140" s="13">
        <f t="shared" si="53"/>
        <v>0</v>
      </c>
      <c r="K1140" t="b">
        <f ca="1">IF(TODAY()-E1140&gt;'Data Inputs'!$B$47,TRUE,FALSE)</f>
        <v>1</v>
      </c>
    </row>
    <row r="1141" spans="1:11" x14ac:dyDescent="0.25">
      <c r="A1141" s="109">
        <f t="shared" si="51"/>
        <v>6</v>
      </c>
      <c r="B1141" s="55"/>
      <c r="C1141" s="129"/>
      <c r="D1141" s="55"/>
      <c r="E1141" s="56"/>
      <c r="F1141" s="72"/>
      <c r="G1141" s="124" t="str">
        <f>IFERROR(INDEX(Vendors!$A$2:$B$500,MATCH(C1141,Vendors!$A$2:$A$500,0),2),"")</f>
        <v/>
      </c>
      <c r="H1141" s="74">
        <f>SUMIF('Cash Outflows'!E:E,'AP and Accrual Journal'!D1151,'Cash Outflows'!F:F)</f>
        <v>0</v>
      </c>
      <c r="I1141" s="73">
        <f t="shared" si="52"/>
        <v>0</v>
      </c>
      <c r="J1141" s="13">
        <f t="shared" si="53"/>
        <v>0</v>
      </c>
      <c r="K1141" t="b">
        <f ca="1">IF(TODAY()-E1141&gt;'Data Inputs'!$B$47,TRUE,FALSE)</f>
        <v>1</v>
      </c>
    </row>
    <row r="1142" spans="1:11" x14ac:dyDescent="0.25">
      <c r="A1142" s="109">
        <f t="shared" si="51"/>
        <v>6</v>
      </c>
      <c r="B1142" s="55"/>
      <c r="C1142" s="129"/>
      <c r="D1142" s="55"/>
      <c r="E1142" s="56"/>
      <c r="F1142" s="72"/>
      <c r="G1142" s="124" t="str">
        <f>IFERROR(INDEX(Vendors!$A$2:$B$500,MATCH(C1142,Vendors!$A$2:$A$500,0),2),"")</f>
        <v/>
      </c>
      <c r="H1142" s="74">
        <f>SUMIF('Cash Outflows'!E:E,'AP and Accrual Journal'!D1152,'Cash Outflows'!F:F)</f>
        <v>0</v>
      </c>
      <c r="I1142" s="73">
        <f t="shared" si="52"/>
        <v>0</v>
      </c>
      <c r="J1142" s="13">
        <f t="shared" si="53"/>
        <v>0</v>
      </c>
      <c r="K1142" t="b">
        <f ca="1">IF(TODAY()-E1142&gt;'Data Inputs'!$B$47,TRUE,FALSE)</f>
        <v>1</v>
      </c>
    </row>
    <row r="1143" spans="1:11" x14ac:dyDescent="0.25">
      <c r="A1143" s="109">
        <f t="shared" si="51"/>
        <v>6</v>
      </c>
      <c r="B1143" s="55"/>
      <c r="C1143" s="129"/>
      <c r="D1143" s="55"/>
      <c r="E1143" s="56"/>
      <c r="F1143" s="72"/>
      <c r="G1143" s="124" t="str">
        <f>IFERROR(INDEX(Vendors!$A$2:$B$500,MATCH(C1143,Vendors!$A$2:$A$500,0),2),"")</f>
        <v/>
      </c>
      <c r="H1143" s="74">
        <f>SUMIF('Cash Outflows'!E:E,'AP and Accrual Journal'!D1153,'Cash Outflows'!F:F)</f>
        <v>0</v>
      </c>
      <c r="I1143" s="73">
        <f t="shared" si="52"/>
        <v>0</v>
      </c>
      <c r="J1143" s="13">
        <f t="shared" si="53"/>
        <v>0</v>
      </c>
      <c r="K1143" t="b">
        <f ca="1">IF(TODAY()-E1143&gt;'Data Inputs'!$B$47,TRUE,FALSE)</f>
        <v>1</v>
      </c>
    </row>
    <row r="1144" spans="1:11" x14ac:dyDescent="0.25">
      <c r="A1144" s="109">
        <f t="shared" si="51"/>
        <v>6</v>
      </c>
      <c r="B1144" s="55"/>
      <c r="C1144" s="129"/>
      <c r="D1144" s="55"/>
      <c r="E1144" s="56"/>
      <c r="F1144" s="72"/>
      <c r="G1144" s="124" t="str">
        <f>IFERROR(INDEX(Vendors!$A$2:$B$500,MATCH(C1144,Vendors!$A$2:$A$500,0),2),"")</f>
        <v/>
      </c>
      <c r="H1144" s="74">
        <f>SUMIF('Cash Outflows'!E:E,'AP and Accrual Journal'!D1154,'Cash Outflows'!F:F)</f>
        <v>0</v>
      </c>
      <c r="I1144" s="73">
        <f t="shared" si="52"/>
        <v>0</v>
      </c>
      <c r="J1144" s="13">
        <f t="shared" si="53"/>
        <v>0</v>
      </c>
      <c r="K1144" t="b">
        <f ca="1">IF(TODAY()-E1144&gt;'Data Inputs'!$B$47,TRUE,FALSE)</f>
        <v>1</v>
      </c>
    </row>
    <row r="1145" spans="1:11" x14ac:dyDescent="0.25">
      <c r="A1145" s="109">
        <f t="shared" si="51"/>
        <v>6</v>
      </c>
      <c r="B1145" s="55"/>
      <c r="C1145" s="129"/>
      <c r="D1145" s="55"/>
      <c r="E1145" s="56"/>
      <c r="F1145" s="72"/>
      <c r="G1145" s="124" t="str">
        <f>IFERROR(INDEX(Vendors!$A$2:$B$500,MATCH(C1145,Vendors!$A$2:$A$500,0),2),"")</f>
        <v/>
      </c>
      <c r="H1145" s="74">
        <f>SUMIF('Cash Outflows'!E:E,'AP and Accrual Journal'!D1155,'Cash Outflows'!F:F)</f>
        <v>0</v>
      </c>
      <c r="I1145" s="73">
        <f t="shared" si="52"/>
        <v>0</v>
      </c>
      <c r="J1145" s="13">
        <f t="shared" si="53"/>
        <v>0</v>
      </c>
      <c r="K1145" t="b">
        <f ca="1">IF(TODAY()-E1145&gt;'Data Inputs'!$B$47,TRUE,FALSE)</f>
        <v>1</v>
      </c>
    </row>
    <row r="1146" spans="1:11" x14ac:dyDescent="0.25">
      <c r="A1146" s="109">
        <f t="shared" si="51"/>
        <v>6</v>
      </c>
      <c r="B1146" s="55"/>
      <c r="C1146" s="129"/>
      <c r="D1146" s="55"/>
      <c r="E1146" s="56"/>
      <c r="F1146" s="72"/>
      <c r="G1146" s="124" t="str">
        <f>IFERROR(INDEX(Vendors!$A$2:$B$500,MATCH(C1146,Vendors!$A$2:$A$500,0),2),"")</f>
        <v/>
      </c>
      <c r="H1146" s="74">
        <f>SUMIF('Cash Outflows'!E:E,'AP and Accrual Journal'!D1156,'Cash Outflows'!F:F)</f>
        <v>0</v>
      </c>
      <c r="I1146" s="73">
        <f t="shared" si="52"/>
        <v>0</v>
      </c>
      <c r="J1146" s="13">
        <f t="shared" si="53"/>
        <v>0</v>
      </c>
      <c r="K1146" t="b">
        <f ca="1">IF(TODAY()-E1146&gt;'Data Inputs'!$B$47,TRUE,FALSE)</f>
        <v>1</v>
      </c>
    </row>
    <row r="1147" spans="1:11" x14ac:dyDescent="0.25">
      <c r="A1147" s="109">
        <f t="shared" si="51"/>
        <v>6</v>
      </c>
      <c r="B1147" s="55"/>
      <c r="C1147" s="129"/>
      <c r="D1147" s="55"/>
      <c r="E1147" s="56"/>
      <c r="F1147" s="72"/>
      <c r="G1147" s="124" t="str">
        <f>IFERROR(INDEX(Vendors!$A$2:$B$500,MATCH(C1147,Vendors!$A$2:$A$500,0),2),"")</f>
        <v/>
      </c>
      <c r="H1147" s="74">
        <f>SUMIF('Cash Outflows'!E:E,'AP and Accrual Journal'!D1157,'Cash Outflows'!F:F)</f>
        <v>0</v>
      </c>
      <c r="I1147" s="73">
        <f t="shared" si="52"/>
        <v>0</v>
      </c>
      <c r="J1147" s="13">
        <f t="shared" si="53"/>
        <v>0</v>
      </c>
      <c r="K1147" t="b">
        <f ca="1">IF(TODAY()-E1147&gt;'Data Inputs'!$B$47,TRUE,FALSE)</f>
        <v>1</v>
      </c>
    </row>
    <row r="1148" spans="1:11" x14ac:dyDescent="0.25">
      <c r="A1148" s="109">
        <f t="shared" si="51"/>
        <v>6</v>
      </c>
      <c r="B1148" s="55"/>
      <c r="C1148" s="129"/>
      <c r="D1148" s="55"/>
      <c r="E1148" s="56"/>
      <c r="F1148" s="72"/>
      <c r="G1148" s="124" t="str">
        <f>IFERROR(INDEX(Vendors!$A$2:$B$500,MATCH(C1148,Vendors!$A$2:$A$500,0),2),"")</f>
        <v/>
      </c>
      <c r="H1148" s="74">
        <f>SUMIF('Cash Outflows'!E:E,'AP and Accrual Journal'!D1158,'Cash Outflows'!F:F)</f>
        <v>0</v>
      </c>
      <c r="I1148" s="73">
        <f t="shared" si="52"/>
        <v>0</v>
      </c>
      <c r="J1148" s="13">
        <f t="shared" si="53"/>
        <v>0</v>
      </c>
      <c r="K1148" t="b">
        <f ca="1">IF(TODAY()-E1148&gt;'Data Inputs'!$B$47,TRUE,FALSE)</f>
        <v>1</v>
      </c>
    </row>
    <row r="1149" spans="1:11" x14ac:dyDescent="0.25">
      <c r="A1149" s="109">
        <f t="shared" si="51"/>
        <v>6</v>
      </c>
      <c r="B1149" s="55"/>
      <c r="C1149" s="129"/>
      <c r="D1149" s="55"/>
      <c r="E1149" s="56"/>
      <c r="F1149" s="72"/>
      <c r="G1149" s="124" t="str">
        <f>IFERROR(INDEX(Vendors!$A$2:$B$500,MATCH(C1149,Vendors!$A$2:$A$500,0),2),"")</f>
        <v/>
      </c>
      <c r="H1149" s="74">
        <f>SUMIF('Cash Outflows'!E:E,'AP and Accrual Journal'!D1159,'Cash Outflows'!F:F)</f>
        <v>0</v>
      </c>
      <c r="I1149" s="73">
        <f t="shared" si="52"/>
        <v>0</v>
      </c>
      <c r="J1149" s="13">
        <f t="shared" si="53"/>
        <v>0</v>
      </c>
      <c r="K1149" t="b">
        <f ca="1">IF(TODAY()-E1149&gt;'Data Inputs'!$B$47,TRUE,FALSE)</f>
        <v>1</v>
      </c>
    </row>
    <row r="1150" spans="1:11" x14ac:dyDescent="0.25">
      <c r="A1150" s="109">
        <f t="shared" si="51"/>
        <v>6</v>
      </c>
      <c r="B1150" s="55"/>
      <c r="C1150" s="129"/>
      <c r="D1150" s="55"/>
      <c r="E1150" s="56"/>
      <c r="F1150" s="72"/>
      <c r="G1150" s="124" t="str">
        <f>IFERROR(INDEX(Vendors!$A$2:$B$500,MATCH(C1150,Vendors!$A$2:$A$500,0),2),"")</f>
        <v/>
      </c>
      <c r="H1150" s="74">
        <f>SUMIF('Cash Outflows'!E:E,'AP and Accrual Journal'!D1160,'Cash Outflows'!F:F)</f>
        <v>0</v>
      </c>
      <c r="I1150" s="73">
        <f t="shared" si="52"/>
        <v>0</v>
      </c>
      <c r="J1150" s="13">
        <f t="shared" si="53"/>
        <v>0</v>
      </c>
      <c r="K1150" t="b">
        <f ca="1">IF(TODAY()-E1150&gt;'Data Inputs'!$B$47,TRUE,FALSE)</f>
        <v>1</v>
      </c>
    </row>
    <row r="1151" spans="1:11" x14ac:dyDescent="0.25">
      <c r="A1151" s="109">
        <f t="shared" si="51"/>
        <v>6</v>
      </c>
      <c r="B1151" s="55"/>
      <c r="C1151" s="129"/>
      <c r="D1151" s="55"/>
      <c r="E1151" s="56"/>
      <c r="F1151" s="72"/>
      <c r="G1151" s="124" t="str">
        <f>IFERROR(INDEX(Vendors!$A$2:$B$500,MATCH(C1151,Vendors!$A$2:$A$500,0),2),"")</f>
        <v/>
      </c>
      <c r="H1151" s="74">
        <f>SUMIF('Cash Outflows'!E:E,'AP and Accrual Journal'!D1161,'Cash Outflows'!F:F)</f>
        <v>0</v>
      </c>
      <c r="I1151" s="73">
        <f t="shared" si="52"/>
        <v>0</v>
      </c>
      <c r="J1151" s="13">
        <f t="shared" si="53"/>
        <v>0</v>
      </c>
      <c r="K1151" t="b">
        <f ca="1">IF(TODAY()-E1151&gt;'Data Inputs'!$B$47,TRUE,FALSE)</f>
        <v>1</v>
      </c>
    </row>
    <row r="1152" spans="1:11" x14ac:dyDescent="0.25">
      <c r="A1152" s="109">
        <f t="shared" si="51"/>
        <v>6</v>
      </c>
      <c r="B1152" s="55"/>
      <c r="C1152" s="129"/>
      <c r="D1152" s="55"/>
      <c r="E1152" s="56"/>
      <c r="F1152" s="72"/>
      <c r="G1152" s="124" t="str">
        <f>IFERROR(INDEX(Vendors!$A$2:$B$500,MATCH(C1152,Vendors!$A$2:$A$500,0),2),"")</f>
        <v/>
      </c>
      <c r="H1152" s="74">
        <f>SUMIF('Cash Outflows'!E:E,'AP and Accrual Journal'!D1162,'Cash Outflows'!F:F)</f>
        <v>0</v>
      </c>
      <c r="I1152" s="73">
        <f t="shared" si="52"/>
        <v>0</v>
      </c>
      <c r="J1152" s="13">
        <f t="shared" si="53"/>
        <v>0</v>
      </c>
      <c r="K1152" t="b">
        <f ca="1">IF(TODAY()-E1152&gt;'Data Inputs'!$B$47,TRUE,FALSE)</f>
        <v>1</v>
      </c>
    </row>
    <row r="1153" spans="1:11" x14ac:dyDescent="0.25">
      <c r="A1153" s="109">
        <f t="shared" si="51"/>
        <v>6</v>
      </c>
      <c r="B1153" s="55"/>
      <c r="C1153" s="129"/>
      <c r="D1153" s="55"/>
      <c r="E1153" s="56"/>
      <c r="F1153" s="72"/>
      <c r="G1153" s="124" t="str">
        <f>IFERROR(INDEX(Vendors!$A$2:$B$500,MATCH(C1153,Vendors!$A$2:$A$500,0),2),"")</f>
        <v/>
      </c>
      <c r="H1153" s="74">
        <f>SUMIF('Cash Outflows'!E:E,'AP and Accrual Journal'!D1163,'Cash Outflows'!F:F)</f>
        <v>0</v>
      </c>
      <c r="I1153" s="73">
        <f t="shared" si="52"/>
        <v>0</v>
      </c>
      <c r="J1153" s="13">
        <f t="shared" si="53"/>
        <v>0</v>
      </c>
      <c r="K1153" t="b">
        <f ca="1">IF(TODAY()-E1153&gt;'Data Inputs'!$B$47,TRUE,FALSE)</f>
        <v>1</v>
      </c>
    </row>
    <row r="1154" spans="1:11" x14ac:dyDescent="0.25">
      <c r="A1154" s="109">
        <f t="shared" si="51"/>
        <v>6</v>
      </c>
      <c r="B1154" s="55"/>
      <c r="C1154" s="129"/>
      <c r="D1154" s="55"/>
      <c r="E1154" s="56"/>
      <c r="F1154" s="72"/>
      <c r="G1154" s="124" t="str">
        <f>IFERROR(INDEX(Vendors!$A$2:$B$500,MATCH(C1154,Vendors!$A$2:$A$500,0),2),"")</f>
        <v/>
      </c>
      <c r="H1154" s="74">
        <f>SUMIF('Cash Outflows'!E:E,'AP and Accrual Journal'!D1164,'Cash Outflows'!F:F)</f>
        <v>0</v>
      </c>
      <c r="I1154" s="73">
        <f t="shared" si="52"/>
        <v>0</v>
      </c>
      <c r="J1154" s="13">
        <f t="shared" si="53"/>
        <v>0</v>
      </c>
      <c r="K1154" t="b">
        <f ca="1">IF(TODAY()-E1154&gt;'Data Inputs'!$B$47,TRUE,FALSE)</f>
        <v>1</v>
      </c>
    </row>
    <row r="1155" spans="1:11" x14ac:dyDescent="0.25">
      <c r="A1155" s="109">
        <f t="shared" ref="A1155:A1218" si="54">E1155+(6-J1155)</f>
        <v>6</v>
      </c>
      <c r="B1155" s="55"/>
      <c r="C1155" s="129"/>
      <c r="D1155" s="55"/>
      <c r="E1155" s="56"/>
      <c r="F1155" s="72"/>
      <c r="G1155" s="124" t="str">
        <f>IFERROR(INDEX(Vendors!$A$2:$B$500,MATCH(C1155,Vendors!$A$2:$A$500,0),2),"")</f>
        <v/>
      </c>
      <c r="H1155" s="74">
        <f>SUMIF('Cash Outflows'!E:E,'AP and Accrual Journal'!D1165,'Cash Outflows'!F:F)</f>
        <v>0</v>
      </c>
      <c r="I1155" s="73">
        <f t="shared" ref="I1155:I1218" si="55">F1155-H1155</f>
        <v>0</v>
      </c>
      <c r="J1155" s="13">
        <f t="shared" ref="J1155:J1218" si="56">IF(WEEKDAY(E1155)=7,0,WEEKDAY(E1155))</f>
        <v>0</v>
      </c>
      <c r="K1155" t="b">
        <f ca="1">IF(TODAY()-E1155&gt;'Data Inputs'!$B$47,TRUE,FALSE)</f>
        <v>1</v>
      </c>
    </row>
    <row r="1156" spans="1:11" x14ac:dyDescent="0.25">
      <c r="A1156" s="109">
        <f t="shared" si="54"/>
        <v>6</v>
      </c>
      <c r="B1156" s="55"/>
      <c r="C1156" s="129"/>
      <c r="D1156" s="55"/>
      <c r="E1156" s="56"/>
      <c r="F1156" s="72"/>
      <c r="G1156" s="124" t="str">
        <f>IFERROR(INDEX(Vendors!$A$2:$B$500,MATCH(C1156,Vendors!$A$2:$A$500,0),2),"")</f>
        <v/>
      </c>
      <c r="H1156" s="74">
        <f>SUMIF('Cash Outflows'!E:E,'AP and Accrual Journal'!D1166,'Cash Outflows'!F:F)</f>
        <v>0</v>
      </c>
      <c r="I1156" s="73">
        <f t="shared" si="55"/>
        <v>0</v>
      </c>
      <c r="J1156" s="13">
        <f t="shared" si="56"/>
        <v>0</v>
      </c>
      <c r="K1156" t="b">
        <f ca="1">IF(TODAY()-E1156&gt;'Data Inputs'!$B$47,TRUE,FALSE)</f>
        <v>1</v>
      </c>
    </row>
    <row r="1157" spans="1:11" x14ac:dyDescent="0.25">
      <c r="A1157" s="109">
        <f t="shared" si="54"/>
        <v>6</v>
      </c>
      <c r="B1157" s="55"/>
      <c r="C1157" s="129"/>
      <c r="D1157" s="55"/>
      <c r="E1157" s="56"/>
      <c r="F1157" s="72"/>
      <c r="G1157" s="124" t="str">
        <f>IFERROR(INDEX(Vendors!$A$2:$B$500,MATCH(C1157,Vendors!$A$2:$A$500,0),2),"")</f>
        <v/>
      </c>
      <c r="H1157" s="74">
        <f>SUMIF('Cash Outflows'!E:E,'AP and Accrual Journal'!D1167,'Cash Outflows'!F:F)</f>
        <v>0</v>
      </c>
      <c r="I1157" s="73">
        <f t="shared" si="55"/>
        <v>0</v>
      </c>
      <c r="J1157" s="13">
        <f t="shared" si="56"/>
        <v>0</v>
      </c>
      <c r="K1157" t="b">
        <f ca="1">IF(TODAY()-E1157&gt;'Data Inputs'!$B$47,TRUE,FALSE)</f>
        <v>1</v>
      </c>
    </row>
    <row r="1158" spans="1:11" x14ac:dyDescent="0.25">
      <c r="A1158" s="109">
        <f t="shared" si="54"/>
        <v>6</v>
      </c>
      <c r="B1158" s="55"/>
      <c r="C1158" s="129"/>
      <c r="D1158" s="55"/>
      <c r="E1158" s="56"/>
      <c r="F1158" s="72"/>
      <c r="G1158" s="124" t="str">
        <f>IFERROR(INDEX(Vendors!$A$2:$B$500,MATCH(C1158,Vendors!$A$2:$A$500,0),2),"")</f>
        <v/>
      </c>
      <c r="H1158" s="74">
        <f>SUMIF('Cash Outflows'!E:E,'AP and Accrual Journal'!D1168,'Cash Outflows'!F:F)</f>
        <v>0</v>
      </c>
      <c r="I1158" s="73">
        <f t="shared" si="55"/>
        <v>0</v>
      </c>
      <c r="J1158" s="13">
        <f t="shared" si="56"/>
        <v>0</v>
      </c>
      <c r="K1158" t="b">
        <f ca="1">IF(TODAY()-E1158&gt;'Data Inputs'!$B$47,TRUE,FALSE)</f>
        <v>1</v>
      </c>
    </row>
    <row r="1159" spans="1:11" x14ac:dyDescent="0.25">
      <c r="A1159" s="109">
        <f t="shared" si="54"/>
        <v>6</v>
      </c>
      <c r="B1159" s="55"/>
      <c r="C1159" s="129"/>
      <c r="D1159" s="55"/>
      <c r="E1159" s="56"/>
      <c r="F1159" s="72"/>
      <c r="G1159" s="124" t="str">
        <f>IFERROR(INDEX(Vendors!$A$2:$B$500,MATCH(C1159,Vendors!$A$2:$A$500,0),2),"")</f>
        <v/>
      </c>
      <c r="H1159" s="74">
        <f>SUMIF('Cash Outflows'!E:E,'AP and Accrual Journal'!D1169,'Cash Outflows'!F:F)</f>
        <v>0</v>
      </c>
      <c r="I1159" s="73">
        <f t="shared" si="55"/>
        <v>0</v>
      </c>
      <c r="J1159" s="13">
        <f t="shared" si="56"/>
        <v>0</v>
      </c>
      <c r="K1159" t="b">
        <f ca="1">IF(TODAY()-E1159&gt;'Data Inputs'!$B$47,TRUE,FALSE)</f>
        <v>1</v>
      </c>
    </row>
    <row r="1160" spans="1:11" x14ac:dyDescent="0.25">
      <c r="A1160" s="109">
        <f t="shared" si="54"/>
        <v>6</v>
      </c>
      <c r="B1160" s="55"/>
      <c r="C1160" s="129"/>
      <c r="D1160" s="55"/>
      <c r="E1160" s="56"/>
      <c r="F1160" s="72"/>
      <c r="G1160" s="124" t="str">
        <f>IFERROR(INDEX(Vendors!$A$2:$B$500,MATCH(C1160,Vendors!$A$2:$A$500,0),2),"")</f>
        <v/>
      </c>
      <c r="H1160" s="74">
        <f>SUMIF('Cash Outflows'!E:E,'AP and Accrual Journal'!D1170,'Cash Outflows'!F:F)</f>
        <v>0</v>
      </c>
      <c r="I1160" s="73">
        <f t="shared" si="55"/>
        <v>0</v>
      </c>
      <c r="J1160" s="13">
        <f t="shared" si="56"/>
        <v>0</v>
      </c>
      <c r="K1160" t="b">
        <f ca="1">IF(TODAY()-E1160&gt;'Data Inputs'!$B$47,TRUE,FALSE)</f>
        <v>1</v>
      </c>
    </row>
    <row r="1161" spans="1:11" x14ac:dyDescent="0.25">
      <c r="A1161" s="109">
        <f t="shared" si="54"/>
        <v>6</v>
      </c>
      <c r="B1161" s="55"/>
      <c r="C1161" s="129"/>
      <c r="D1161" s="55"/>
      <c r="E1161" s="56"/>
      <c r="F1161" s="72"/>
      <c r="G1161" s="124" t="str">
        <f>IFERROR(INDEX(Vendors!$A$2:$B$500,MATCH(C1161,Vendors!$A$2:$A$500,0),2),"")</f>
        <v/>
      </c>
      <c r="H1161" s="74">
        <f>SUMIF('Cash Outflows'!E:E,'AP and Accrual Journal'!D1171,'Cash Outflows'!F:F)</f>
        <v>0</v>
      </c>
      <c r="I1161" s="73">
        <f t="shared" si="55"/>
        <v>0</v>
      </c>
      <c r="J1161" s="13">
        <f t="shared" si="56"/>
        <v>0</v>
      </c>
      <c r="K1161" t="b">
        <f ca="1">IF(TODAY()-E1161&gt;'Data Inputs'!$B$47,TRUE,FALSE)</f>
        <v>1</v>
      </c>
    </row>
    <row r="1162" spans="1:11" x14ac:dyDescent="0.25">
      <c r="A1162" s="109">
        <f t="shared" si="54"/>
        <v>6</v>
      </c>
      <c r="B1162" s="55"/>
      <c r="C1162" s="129"/>
      <c r="D1162" s="55"/>
      <c r="E1162" s="56"/>
      <c r="F1162" s="72"/>
      <c r="G1162" s="124" t="str">
        <f>IFERROR(INDEX(Vendors!$A$2:$B$500,MATCH(C1162,Vendors!$A$2:$A$500,0),2),"")</f>
        <v/>
      </c>
      <c r="H1162" s="74">
        <f>SUMIF('Cash Outflows'!E:E,'AP and Accrual Journal'!D1172,'Cash Outflows'!F:F)</f>
        <v>0</v>
      </c>
      <c r="I1162" s="73">
        <f t="shared" si="55"/>
        <v>0</v>
      </c>
      <c r="J1162" s="13">
        <f t="shared" si="56"/>
        <v>0</v>
      </c>
      <c r="K1162" t="b">
        <f ca="1">IF(TODAY()-E1162&gt;'Data Inputs'!$B$47,TRUE,FALSE)</f>
        <v>1</v>
      </c>
    </row>
    <row r="1163" spans="1:11" x14ac:dyDescent="0.25">
      <c r="A1163" s="109">
        <f t="shared" si="54"/>
        <v>6</v>
      </c>
      <c r="B1163" s="55"/>
      <c r="C1163" s="129"/>
      <c r="D1163" s="55"/>
      <c r="E1163" s="56"/>
      <c r="F1163" s="72"/>
      <c r="G1163" s="124" t="str">
        <f>IFERROR(INDEX(Vendors!$A$2:$B$500,MATCH(C1163,Vendors!$A$2:$A$500,0),2),"")</f>
        <v/>
      </c>
      <c r="H1163" s="74">
        <f>SUMIF('Cash Outflows'!E:E,'AP and Accrual Journal'!D1173,'Cash Outflows'!F:F)</f>
        <v>0</v>
      </c>
      <c r="I1163" s="73">
        <f t="shared" si="55"/>
        <v>0</v>
      </c>
      <c r="J1163" s="13">
        <f t="shared" si="56"/>
        <v>0</v>
      </c>
      <c r="K1163" t="b">
        <f ca="1">IF(TODAY()-E1163&gt;'Data Inputs'!$B$47,TRUE,FALSE)</f>
        <v>1</v>
      </c>
    </row>
    <row r="1164" spans="1:11" x14ac:dyDescent="0.25">
      <c r="A1164" s="109">
        <f t="shared" si="54"/>
        <v>6</v>
      </c>
      <c r="B1164" s="55"/>
      <c r="C1164" s="129"/>
      <c r="D1164" s="55"/>
      <c r="E1164" s="56"/>
      <c r="F1164" s="72"/>
      <c r="G1164" s="124" t="str">
        <f>IFERROR(INDEX(Vendors!$A$2:$B$500,MATCH(C1164,Vendors!$A$2:$A$500,0),2),"")</f>
        <v/>
      </c>
      <c r="H1164" s="74">
        <f>SUMIF('Cash Outflows'!E:E,'AP and Accrual Journal'!D1174,'Cash Outflows'!F:F)</f>
        <v>0</v>
      </c>
      <c r="I1164" s="73">
        <f t="shared" si="55"/>
        <v>0</v>
      </c>
      <c r="J1164" s="13">
        <f t="shared" si="56"/>
        <v>0</v>
      </c>
      <c r="K1164" t="b">
        <f ca="1">IF(TODAY()-E1164&gt;'Data Inputs'!$B$47,TRUE,FALSE)</f>
        <v>1</v>
      </c>
    </row>
    <row r="1165" spans="1:11" x14ac:dyDescent="0.25">
      <c r="A1165" s="109">
        <f t="shared" si="54"/>
        <v>6</v>
      </c>
      <c r="B1165" s="55"/>
      <c r="C1165" s="129"/>
      <c r="D1165" s="55"/>
      <c r="E1165" s="56"/>
      <c r="F1165" s="72"/>
      <c r="G1165" s="124" t="str">
        <f>IFERROR(INDEX(Vendors!$A$2:$B$500,MATCH(C1165,Vendors!$A$2:$A$500,0),2),"")</f>
        <v/>
      </c>
      <c r="H1165" s="74">
        <f>SUMIF('Cash Outflows'!E:E,'AP and Accrual Journal'!D1175,'Cash Outflows'!F:F)</f>
        <v>0</v>
      </c>
      <c r="I1165" s="73">
        <f t="shared" si="55"/>
        <v>0</v>
      </c>
      <c r="J1165" s="13">
        <f t="shared" si="56"/>
        <v>0</v>
      </c>
      <c r="K1165" t="b">
        <f ca="1">IF(TODAY()-E1165&gt;'Data Inputs'!$B$47,TRUE,FALSE)</f>
        <v>1</v>
      </c>
    </row>
    <row r="1166" spans="1:11" x14ac:dyDescent="0.25">
      <c r="A1166" s="109">
        <f t="shared" si="54"/>
        <v>6</v>
      </c>
      <c r="B1166" s="55"/>
      <c r="C1166" s="129"/>
      <c r="D1166" s="55"/>
      <c r="E1166" s="56"/>
      <c r="F1166" s="72"/>
      <c r="G1166" s="124" t="str">
        <f>IFERROR(INDEX(Vendors!$A$2:$B$500,MATCH(C1166,Vendors!$A$2:$A$500,0),2),"")</f>
        <v/>
      </c>
      <c r="H1166" s="74">
        <f>SUMIF('Cash Outflows'!E:E,'AP and Accrual Journal'!D1176,'Cash Outflows'!F:F)</f>
        <v>0</v>
      </c>
      <c r="I1166" s="73">
        <f t="shared" si="55"/>
        <v>0</v>
      </c>
      <c r="J1166" s="13">
        <f t="shared" si="56"/>
        <v>0</v>
      </c>
      <c r="K1166" t="b">
        <f ca="1">IF(TODAY()-E1166&gt;'Data Inputs'!$B$47,TRUE,FALSE)</f>
        <v>1</v>
      </c>
    </row>
    <row r="1167" spans="1:11" x14ac:dyDescent="0.25">
      <c r="A1167" s="109">
        <f t="shared" si="54"/>
        <v>6</v>
      </c>
      <c r="B1167" s="55"/>
      <c r="C1167" s="129"/>
      <c r="D1167" s="55"/>
      <c r="E1167" s="56"/>
      <c r="F1167" s="72"/>
      <c r="G1167" s="124" t="str">
        <f>IFERROR(INDEX(Vendors!$A$2:$B$500,MATCH(C1167,Vendors!$A$2:$A$500,0),2),"")</f>
        <v/>
      </c>
      <c r="H1167" s="74">
        <f>SUMIF('Cash Outflows'!E:E,'AP and Accrual Journal'!D1177,'Cash Outflows'!F:F)</f>
        <v>0</v>
      </c>
      <c r="I1167" s="73">
        <f t="shared" si="55"/>
        <v>0</v>
      </c>
      <c r="J1167" s="13">
        <f t="shared" si="56"/>
        <v>0</v>
      </c>
      <c r="K1167" t="b">
        <f ca="1">IF(TODAY()-E1167&gt;'Data Inputs'!$B$47,TRUE,FALSE)</f>
        <v>1</v>
      </c>
    </row>
    <row r="1168" spans="1:11" x14ac:dyDescent="0.25">
      <c r="A1168" s="109">
        <f t="shared" si="54"/>
        <v>6</v>
      </c>
      <c r="B1168" s="55"/>
      <c r="C1168" s="129"/>
      <c r="D1168" s="55"/>
      <c r="E1168" s="56"/>
      <c r="F1168" s="72"/>
      <c r="G1168" s="124" t="str">
        <f>IFERROR(INDEX(Vendors!$A$2:$B$500,MATCH(C1168,Vendors!$A$2:$A$500,0),2),"")</f>
        <v/>
      </c>
      <c r="H1168" s="74">
        <f>SUMIF('Cash Outflows'!E:E,'AP and Accrual Journal'!D1178,'Cash Outflows'!F:F)</f>
        <v>0</v>
      </c>
      <c r="I1168" s="73">
        <f t="shared" si="55"/>
        <v>0</v>
      </c>
      <c r="J1168" s="13">
        <f t="shared" si="56"/>
        <v>0</v>
      </c>
      <c r="K1168" t="b">
        <f ca="1">IF(TODAY()-E1168&gt;'Data Inputs'!$B$47,TRUE,FALSE)</f>
        <v>1</v>
      </c>
    </row>
    <row r="1169" spans="1:11" x14ac:dyDescent="0.25">
      <c r="A1169" s="109">
        <f t="shared" si="54"/>
        <v>6</v>
      </c>
      <c r="B1169" s="55"/>
      <c r="C1169" s="129"/>
      <c r="D1169" s="55"/>
      <c r="E1169" s="56"/>
      <c r="F1169" s="72"/>
      <c r="G1169" s="124" t="str">
        <f>IFERROR(INDEX(Vendors!$A$2:$B$500,MATCH(C1169,Vendors!$A$2:$A$500,0),2),"")</f>
        <v/>
      </c>
      <c r="H1169" s="74">
        <f>SUMIF('Cash Outflows'!E:E,'AP and Accrual Journal'!D1179,'Cash Outflows'!F:F)</f>
        <v>0</v>
      </c>
      <c r="I1169" s="73">
        <f t="shared" si="55"/>
        <v>0</v>
      </c>
      <c r="J1169" s="13">
        <f t="shared" si="56"/>
        <v>0</v>
      </c>
      <c r="K1169" t="b">
        <f ca="1">IF(TODAY()-E1169&gt;'Data Inputs'!$B$47,TRUE,FALSE)</f>
        <v>1</v>
      </c>
    </row>
    <row r="1170" spans="1:11" x14ac:dyDescent="0.25">
      <c r="A1170" s="109">
        <f t="shared" si="54"/>
        <v>6</v>
      </c>
      <c r="B1170" s="55"/>
      <c r="C1170" s="129"/>
      <c r="D1170" s="55"/>
      <c r="E1170" s="56"/>
      <c r="F1170" s="72"/>
      <c r="G1170" s="124" t="str">
        <f>IFERROR(INDEX(Vendors!$A$2:$B$500,MATCH(C1170,Vendors!$A$2:$A$500,0),2),"")</f>
        <v/>
      </c>
      <c r="H1170" s="74">
        <f>SUMIF('Cash Outflows'!E:E,'AP and Accrual Journal'!D1180,'Cash Outflows'!F:F)</f>
        <v>0</v>
      </c>
      <c r="I1170" s="73">
        <f t="shared" si="55"/>
        <v>0</v>
      </c>
      <c r="J1170" s="13">
        <f t="shared" si="56"/>
        <v>0</v>
      </c>
      <c r="K1170" t="b">
        <f ca="1">IF(TODAY()-E1170&gt;'Data Inputs'!$B$47,TRUE,FALSE)</f>
        <v>1</v>
      </c>
    </row>
    <row r="1171" spans="1:11" x14ac:dyDescent="0.25">
      <c r="A1171" s="109">
        <f t="shared" si="54"/>
        <v>6</v>
      </c>
      <c r="B1171" s="55"/>
      <c r="C1171" s="129"/>
      <c r="D1171" s="55"/>
      <c r="E1171" s="56"/>
      <c r="F1171" s="72"/>
      <c r="G1171" s="124" t="str">
        <f>IFERROR(INDEX(Vendors!$A$2:$B$500,MATCH(C1171,Vendors!$A$2:$A$500,0),2),"")</f>
        <v/>
      </c>
      <c r="H1171" s="74">
        <f>SUMIF('Cash Outflows'!E:E,'AP and Accrual Journal'!D1181,'Cash Outflows'!F:F)</f>
        <v>0</v>
      </c>
      <c r="I1171" s="73">
        <f t="shared" si="55"/>
        <v>0</v>
      </c>
      <c r="J1171" s="13">
        <f t="shared" si="56"/>
        <v>0</v>
      </c>
      <c r="K1171" t="b">
        <f ca="1">IF(TODAY()-E1171&gt;'Data Inputs'!$B$47,TRUE,FALSE)</f>
        <v>1</v>
      </c>
    </row>
    <row r="1172" spans="1:11" x14ac:dyDescent="0.25">
      <c r="A1172" s="109">
        <f t="shared" si="54"/>
        <v>6</v>
      </c>
      <c r="B1172" s="55"/>
      <c r="C1172" s="129"/>
      <c r="D1172" s="55"/>
      <c r="E1172" s="56"/>
      <c r="F1172" s="72"/>
      <c r="G1172" s="124" t="str">
        <f>IFERROR(INDEX(Vendors!$A$2:$B$500,MATCH(C1172,Vendors!$A$2:$A$500,0),2),"")</f>
        <v/>
      </c>
      <c r="H1172" s="74">
        <f>SUMIF('Cash Outflows'!E:E,'AP and Accrual Journal'!D1182,'Cash Outflows'!F:F)</f>
        <v>0</v>
      </c>
      <c r="I1172" s="73">
        <f t="shared" si="55"/>
        <v>0</v>
      </c>
      <c r="J1172" s="13">
        <f t="shared" si="56"/>
        <v>0</v>
      </c>
      <c r="K1172" t="b">
        <f ca="1">IF(TODAY()-E1172&gt;'Data Inputs'!$B$47,TRUE,FALSE)</f>
        <v>1</v>
      </c>
    </row>
    <row r="1173" spans="1:11" x14ac:dyDescent="0.25">
      <c r="A1173" s="109">
        <f t="shared" si="54"/>
        <v>6</v>
      </c>
      <c r="B1173" s="55"/>
      <c r="C1173" s="129"/>
      <c r="D1173" s="55"/>
      <c r="E1173" s="56"/>
      <c r="F1173" s="72"/>
      <c r="G1173" s="124" t="str">
        <f>IFERROR(INDEX(Vendors!$A$2:$B$500,MATCH(C1173,Vendors!$A$2:$A$500,0),2),"")</f>
        <v/>
      </c>
      <c r="H1173" s="74">
        <f>SUMIF('Cash Outflows'!E:E,'AP and Accrual Journal'!D1183,'Cash Outflows'!F:F)</f>
        <v>0</v>
      </c>
      <c r="I1173" s="73">
        <f t="shared" si="55"/>
        <v>0</v>
      </c>
      <c r="J1173" s="13">
        <f t="shared" si="56"/>
        <v>0</v>
      </c>
      <c r="K1173" t="b">
        <f ca="1">IF(TODAY()-E1173&gt;'Data Inputs'!$B$47,TRUE,FALSE)</f>
        <v>1</v>
      </c>
    </row>
    <row r="1174" spans="1:11" x14ac:dyDescent="0.25">
      <c r="A1174" s="109">
        <f t="shared" si="54"/>
        <v>6</v>
      </c>
      <c r="B1174" s="55"/>
      <c r="C1174" s="129"/>
      <c r="D1174" s="55"/>
      <c r="E1174" s="56"/>
      <c r="F1174" s="72"/>
      <c r="G1174" s="124" t="str">
        <f>IFERROR(INDEX(Vendors!$A$2:$B$500,MATCH(C1174,Vendors!$A$2:$A$500,0),2),"")</f>
        <v/>
      </c>
      <c r="H1174" s="74">
        <f>SUMIF('Cash Outflows'!E:E,'AP and Accrual Journal'!D1184,'Cash Outflows'!F:F)</f>
        <v>0</v>
      </c>
      <c r="I1174" s="73">
        <f t="shared" si="55"/>
        <v>0</v>
      </c>
      <c r="J1174" s="13">
        <f t="shared" si="56"/>
        <v>0</v>
      </c>
      <c r="K1174" t="b">
        <f ca="1">IF(TODAY()-E1174&gt;'Data Inputs'!$B$47,TRUE,FALSE)</f>
        <v>1</v>
      </c>
    </row>
    <row r="1175" spans="1:11" x14ac:dyDescent="0.25">
      <c r="A1175" s="109">
        <f t="shared" si="54"/>
        <v>6</v>
      </c>
      <c r="B1175" s="55"/>
      <c r="C1175" s="129"/>
      <c r="D1175" s="55"/>
      <c r="E1175" s="56"/>
      <c r="F1175" s="72"/>
      <c r="G1175" s="124" t="str">
        <f>IFERROR(INDEX(Vendors!$A$2:$B$500,MATCH(C1175,Vendors!$A$2:$A$500,0),2),"")</f>
        <v/>
      </c>
      <c r="H1175" s="74">
        <f>SUMIF('Cash Outflows'!E:E,'AP and Accrual Journal'!D1185,'Cash Outflows'!F:F)</f>
        <v>0</v>
      </c>
      <c r="I1175" s="73">
        <f t="shared" si="55"/>
        <v>0</v>
      </c>
      <c r="J1175" s="13">
        <f t="shared" si="56"/>
        <v>0</v>
      </c>
      <c r="K1175" t="b">
        <f ca="1">IF(TODAY()-E1175&gt;'Data Inputs'!$B$47,TRUE,FALSE)</f>
        <v>1</v>
      </c>
    </row>
    <row r="1176" spans="1:11" x14ac:dyDescent="0.25">
      <c r="A1176" s="109">
        <f t="shared" si="54"/>
        <v>6</v>
      </c>
      <c r="B1176" s="55"/>
      <c r="C1176" s="129"/>
      <c r="D1176" s="55"/>
      <c r="E1176" s="56"/>
      <c r="F1176" s="72"/>
      <c r="G1176" s="124" t="str">
        <f>IFERROR(INDEX(Vendors!$A$2:$B$500,MATCH(C1176,Vendors!$A$2:$A$500,0),2),"")</f>
        <v/>
      </c>
      <c r="H1176" s="74">
        <f>SUMIF('Cash Outflows'!E:E,'AP and Accrual Journal'!D1186,'Cash Outflows'!F:F)</f>
        <v>0</v>
      </c>
      <c r="I1176" s="73">
        <f t="shared" si="55"/>
        <v>0</v>
      </c>
      <c r="J1176" s="13">
        <f t="shared" si="56"/>
        <v>0</v>
      </c>
      <c r="K1176" t="b">
        <f ca="1">IF(TODAY()-E1176&gt;'Data Inputs'!$B$47,TRUE,FALSE)</f>
        <v>1</v>
      </c>
    </row>
    <row r="1177" spans="1:11" x14ac:dyDescent="0.25">
      <c r="A1177" s="109">
        <f t="shared" si="54"/>
        <v>6</v>
      </c>
      <c r="B1177" s="55"/>
      <c r="C1177" s="129"/>
      <c r="D1177" s="55"/>
      <c r="E1177" s="56"/>
      <c r="F1177" s="72"/>
      <c r="G1177" s="124" t="str">
        <f>IFERROR(INDEX(Vendors!$A$2:$B$500,MATCH(C1177,Vendors!$A$2:$A$500,0),2),"")</f>
        <v/>
      </c>
      <c r="H1177" s="74">
        <f>SUMIF('Cash Outflows'!E:E,'AP and Accrual Journal'!D1187,'Cash Outflows'!F:F)</f>
        <v>0</v>
      </c>
      <c r="I1177" s="73">
        <f t="shared" si="55"/>
        <v>0</v>
      </c>
      <c r="J1177" s="13">
        <f t="shared" si="56"/>
        <v>0</v>
      </c>
      <c r="K1177" t="b">
        <f ca="1">IF(TODAY()-E1177&gt;'Data Inputs'!$B$47,TRUE,FALSE)</f>
        <v>1</v>
      </c>
    </row>
    <row r="1178" spans="1:11" x14ac:dyDescent="0.25">
      <c r="A1178" s="109">
        <f t="shared" si="54"/>
        <v>6</v>
      </c>
      <c r="B1178" s="55"/>
      <c r="C1178" s="129"/>
      <c r="D1178" s="55"/>
      <c r="E1178" s="56"/>
      <c r="F1178" s="72"/>
      <c r="G1178" s="124" t="str">
        <f>IFERROR(INDEX(Vendors!$A$2:$B$500,MATCH(C1178,Vendors!$A$2:$A$500,0),2),"")</f>
        <v/>
      </c>
      <c r="H1178" s="74">
        <f>SUMIF('Cash Outflows'!E:E,'AP and Accrual Journal'!D1188,'Cash Outflows'!F:F)</f>
        <v>0</v>
      </c>
      <c r="I1178" s="73">
        <f t="shared" si="55"/>
        <v>0</v>
      </c>
      <c r="J1178" s="13">
        <f t="shared" si="56"/>
        <v>0</v>
      </c>
      <c r="K1178" t="b">
        <f ca="1">IF(TODAY()-E1178&gt;'Data Inputs'!$B$47,TRUE,FALSE)</f>
        <v>1</v>
      </c>
    </row>
    <row r="1179" spans="1:11" x14ac:dyDescent="0.25">
      <c r="A1179" s="109">
        <f t="shared" si="54"/>
        <v>6</v>
      </c>
      <c r="B1179" s="55"/>
      <c r="C1179" s="129"/>
      <c r="D1179" s="55"/>
      <c r="E1179" s="56"/>
      <c r="F1179" s="72"/>
      <c r="G1179" s="124" t="str">
        <f>IFERROR(INDEX(Vendors!$A$2:$B$500,MATCH(C1179,Vendors!$A$2:$A$500,0),2),"")</f>
        <v/>
      </c>
      <c r="H1179" s="74">
        <f>SUMIF('Cash Outflows'!E:E,'AP and Accrual Journal'!D1189,'Cash Outflows'!F:F)</f>
        <v>0</v>
      </c>
      <c r="I1179" s="73">
        <f t="shared" si="55"/>
        <v>0</v>
      </c>
      <c r="J1179" s="13">
        <f t="shared" si="56"/>
        <v>0</v>
      </c>
      <c r="K1179" t="b">
        <f ca="1">IF(TODAY()-E1179&gt;'Data Inputs'!$B$47,TRUE,FALSE)</f>
        <v>1</v>
      </c>
    </row>
    <row r="1180" spans="1:11" x14ac:dyDescent="0.25">
      <c r="A1180" s="109">
        <f t="shared" si="54"/>
        <v>6</v>
      </c>
      <c r="B1180" s="55"/>
      <c r="C1180" s="129"/>
      <c r="D1180" s="55"/>
      <c r="E1180" s="56"/>
      <c r="F1180" s="72"/>
      <c r="G1180" s="124" t="str">
        <f>IFERROR(INDEX(Vendors!$A$2:$B$500,MATCH(C1180,Vendors!$A$2:$A$500,0),2),"")</f>
        <v/>
      </c>
      <c r="H1180" s="74">
        <f>SUMIF('Cash Outflows'!E:E,'AP and Accrual Journal'!D1190,'Cash Outflows'!F:F)</f>
        <v>0</v>
      </c>
      <c r="I1180" s="73">
        <f t="shared" si="55"/>
        <v>0</v>
      </c>
      <c r="J1180" s="13">
        <f t="shared" si="56"/>
        <v>0</v>
      </c>
      <c r="K1180" t="b">
        <f ca="1">IF(TODAY()-E1180&gt;'Data Inputs'!$B$47,TRUE,FALSE)</f>
        <v>1</v>
      </c>
    </row>
    <row r="1181" spans="1:11" x14ac:dyDescent="0.25">
      <c r="A1181" s="109">
        <f t="shared" si="54"/>
        <v>6</v>
      </c>
      <c r="B1181" s="55"/>
      <c r="C1181" s="129"/>
      <c r="D1181" s="55"/>
      <c r="E1181" s="56"/>
      <c r="F1181" s="72"/>
      <c r="G1181" s="124" t="str">
        <f>IFERROR(INDEX(Vendors!$A$2:$B$500,MATCH(C1181,Vendors!$A$2:$A$500,0),2),"")</f>
        <v/>
      </c>
      <c r="H1181" s="74">
        <f>SUMIF('Cash Outflows'!E:E,'AP and Accrual Journal'!D1191,'Cash Outflows'!F:F)</f>
        <v>0</v>
      </c>
      <c r="I1181" s="73">
        <f t="shared" si="55"/>
        <v>0</v>
      </c>
      <c r="J1181" s="13">
        <f t="shared" si="56"/>
        <v>0</v>
      </c>
      <c r="K1181" t="b">
        <f ca="1">IF(TODAY()-E1181&gt;'Data Inputs'!$B$47,TRUE,FALSE)</f>
        <v>1</v>
      </c>
    </row>
    <row r="1182" spans="1:11" x14ac:dyDescent="0.25">
      <c r="A1182" s="109">
        <f t="shared" si="54"/>
        <v>6</v>
      </c>
      <c r="B1182" s="55"/>
      <c r="C1182" s="129"/>
      <c r="D1182" s="55"/>
      <c r="E1182" s="56"/>
      <c r="F1182" s="72"/>
      <c r="G1182" s="124" t="str">
        <f>IFERROR(INDEX(Vendors!$A$2:$B$500,MATCH(C1182,Vendors!$A$2:$A$500,0),2),"")</f>
        <v/>
      </c>
      <c r="H1182" s="74">
        <f>SUMIF('Cash Outflows'!E:E,'AP and Accrual Journal'!D1192,'Cash Outflows'!F:F)</f>
        <v>0</v>
      </c>
      <c r="I1182" s="73">
        <f t="shared" si="55"/>
        <v>0</v>
      </c>
      <c r="J1182" s="13">
        <f t="shared" si="56"/>
        <v>0</v>
      </c>
      <c r="K1182" t="b">
        <f ca="1">IF(TODAY()-E1182&gt;'Data Inputs'!$B$47,TRUE,FALSE)</f>
        <v>1</v>
      </c>
    </row>
    <row r="1183" spans="1:11" x14ac:dyDescent="0.25">
      <c r="A1183" s="109">
        <f t="shared" si="54"/>
        <v>6</v>
      </c>
      <c r="B1183" s="55"/>
      <c r="C1183" s="129"/>
      <c r="D1183" s="55"/>
      <c r="E1183" s="56"/>
      <c r="F1183" s="72"/>
      <c r="G1183" s="124" t="str">
        <f>IFERROR(INDEX(Vendors!$A$2:$B$500,MATCH(C1183,Vendors!$A$2:$A$500,0),2),"")</f>
        <v/>
      </c>
      <c r="H1183" s="74">
        <f>SUMIF('Cash Outflows'!E:E,'AP and Accrual Journal'!D1193,'Cash Outflows'!F:F)</f>
        <v>0</v>
      </c>
      <c r="I1183" s="73">
        <f t="shared" si="55"/>
        <v>0</v>
      </c>
      <c r="J1183" s="13">
        <f t="shared" si="56"/>
        <v>0</v>
      </c>
      <c r="K1183" t="b">
        <f ca="1">IF(TODAY()-E1183&gt;'Data Inputs'!$B$47,TRUE,FALSE)</f>
        <v>1</v>
      </c>
    </row>
    <row r="1184" spans="1:11" x14ac:dyDescent="0.25">
      <c r="A1184" s="109">
        <f t="shared" si="54"/>
        <v>6</v>
      </c>
      <c r="B1184" s="55"/>
      <c r="C1184" s="129"/>
      <c r="D1184" s="55"/>
      <c r="E1184" s="56"/>
      <c r="F1184" s="72"/>
      <c r="G1184" s="124" t="str">
        <f>IFERROR(INDEX(Vendors!$A$2:$B$500,MATCH(C1184,Vendors!$A$2:$A$500,0),2),"")</f>
        <v/>
      </c>
      <c r="H1184" s="74">
        <f>SUMIF('Cash Outflows'!E:E,'AP and Accrual Journal'!D1194,'Cash Outflows'!F:F)</f>
        <v>0</v>
      </c>
      <c r="I1184" s="73">
        <f t="shared" si="55"/>
        <v>0</v>
      </c>
      <c r="J1184" s="13">
        <f t="shared" si="56"/>
        <v>0</v>
      </c>
      <c r="K1184" t="b">
        <f ca="1">IF(TODAY()-E1184&gt;'Data Inputs'!$B$47,TRUE,FALSE)</f>
        <v>1</v>
      </c>
    </row>
    <row r="1185" spans="1:11" x14ac:dyDescent="0.25">
      <c r="A1185" s="109">
        <f t="shared" si="54"/>
        <v>6</v>
      </c>
      <c r="B1185" s="55"/>
      <c r="C1185" s="129"/>
      <c r="D1185" s="55"/>
      <c r="E1185" s="56"/>
      <c r="F1185" s="72"/>
      <c r="G1185" s="124" t="str">
        <f>IFERROR(INDEX(Vendors!$A$2:$B$500,MATCH(C1185,Vendors!$A$2:$A$500,0),2),"")</f>
        <v/>
      </c>
      <c r="H1185" s="74">
        <f>SUMIF('Cash Outflows'!E:E,'AP and Accrual Journal'!D1195,'Cash Outflows'!F:F)</f>
        <v>0</v>
      </c>
      <c r="I1185" s="73">
        <f t="shared" si="55"/>
        <v>0</v>
      </c>
      <c r="J1185" s="13">
        <f t="shared" si="56"/>
        <v>0</v>
      </c>
      <c r="K1185" t="b">
        <f ca="1">IF(TODAY()-E1185&gt;'Data Inputs'!$B$47,TRUE,FALSE)</f>
        <v>1</v>
      </c>
    </row>
    <row r="1186" spans="1:11" x14ac:dyDescent="0.25">
      <c r="A1186" s="109">
        <f t="shared" si="54"/>
        <v>6</v>
      </c>
      <c r="B1186" s="55"/>
      <c r="C1186" s="129"/>
      <c r="D1186" s="55"/>
      <c r="E1186" s="56"/>
      <c r="F1186" s="72"/>
      <c r="G1186" s="124" t="str">
        <f>IFERROR(INDEX(Vendors!$A$2:$B$500,MATCH(C1186,Vendors!$A$2:$A$500,0),2),"")</f>
        <v/>
      </c>
      <c r="H1186" s="74">
        <f>SUMIF('Cash Outflows'!E:E,'AP and Accrual Journal'!D1196,'Cash Outflows'!F:F)</f>
        <v>0</v>
      </c>
      <c r="I1186" s="73">
        <f t="shared" si="55"/>
        <v>0</v>
      </c>
      <c r="J1186" s="13">
        <f t="shared" si="56"/>
        <v>0</v>
      </c>
      <c r="K1186" t="b">
        <f ca="1">IF(TODAY()-E1186&gt;'Data Inputs'!$B$47,TRUE,FALSE)</f>
        <v>1</v>
      </c>
    </row>
    <row r="1187" spans="1:11" x14ac:dyDescent="0.25">
      <c r="A1187" s="109">
        <f t="shared" si="54"/>
        <v>6</v>
      </c>
      <c r="B1187" s="55"/>
      <c r="C1187" s="129"/>
      <c r="D1187" s="55"/>
      <c r="E1187" s="56"/>
      <c r="F1187" s="72"/>
      <c r="G1187" s="124" t="str">
        <f>IFERROR(INDEX(Vendors!$A$2:$B$500,MATCH(C1187,Vendors!$A$2:$A$500,0),2),"")</f>
        <v/>
      </c>
      <c r="H1187" s="74">
        <f>SUMIF('Cash Outflows'!E:E,'AP and Accrual Journal'!D1197,'Cash Outflows'!F:F)</f>
        <v>0</v>
      </c>
      <c r="I1187" s="73">
        <f t="shared" si="55"/>
        <v>0</v>
      </c>
      <c r="J1187" s="13">
        <f t="shared" si="56"/>
        <v>0</v>
      </c>
      <c r="K1187" t="b">
        <f ca="1">IF(TODAY()-E1187&gt;'Data Inputs'!$B$47,TRUE,FALSE)</f>
        <v>1</v>
      </c>
    </row>
    <row r="1188" spans="1:11" x14ac:dyDescent="0.25">
      <c r="A1188" s="109">
        <f t="shared" si="54"/>
        <v>6</v>
      </c>
      <c r="B1188" s="55"/>
      <c r="C1188" s="129"/>
      <c r="D1188" s="55"/>
      <c r="E1188" s="56"/>
      <c r="F1188" s="72"/>
      <c r="G1188" s="124" t="str">
        <f>IFERROR(INDEX(Vendors!$A$2:$B$500,MATCH(C1188,Vendors!$A$2:$A$500,0),2),"")</f>
        <v/>
      </c>
      <c r="H1188" s="74">
        <f>SUMIF('Cash Outflows'!E:E,'AP and Accrual Journal'!D1198,'Cash Outflows'!F:F)</f>
        <v>0</v>
      </c>
      <c r="I1188" s="73">
        <f t="shared" si="55"/>
        <v>0</v>
      </c>
      <c r="J1188" s="13">
        <f t="shared" si="56"/>
        <v>0</v>
      </c>
      <c r="K1188" t="b">
        <f ca="1">IF(TODAY()-E1188&gt;'Data Inputs'!$B$47,TRUE,FALSE)</f>
        <v>1</v>
      </c>
    </row>
    <row r="1189" spans="1:11" x14ac:dyDescent="0.25">
      <c r="A1189" s="109">
        <f t="shared" si="54"/>
        <v>6</v>
      </c>
      <c r="B1189" s="55"/>
      <c r="C1189" s="129"/>
      <c r="D1189" s="55"/>
      <c r="E1189" s="56"/>
      <c r="F1189" s="72"/>
      <c r="G1189" s="124" t="str">
        <f>IFERROR(INDEX(Vendors!$A$2:$B$500,MATCH(C1189,Vendors!$A$2:$A$500,0),2),"")</f>
        <v/>
      </c>
      <c r="H1189" s="74">
        <f>SUMIF('Cash Outflows'!E:E,'AP and Accrual Journal'!D1199,'Cash Outflows'!F:F)</f>
        <v>0</v>
      </c>
      <c r="I1189" s="73">
        <f t="shared" si="55"/>
        <v>0</v>
      </c>
      <c r="J1189" s="13">
        <f t="shared" si="56"/>
        <v>0</v>
      </c>
      <c r="K1189" t="b">
        <f ca="1">IF(TODAY()-E1189&gt;'Data Inputs'!$B$47,TRUE,FALSE)</f>
        <v>1</v>
      </c>
    </row>
    <row r="1190" spans="1:11" x14ac:dyDescent="0.25">
      <c r="A1190" s="109">
        <f t="shared" si="54"/>
        <v>6</v>
      </c>
      <c r="B1190" s="55"/>
      <c r="C1190" s="129"/>
      <c r="D1190" s="55"/>
      <c r="E1190" s="56"/>
      <c r="F1190" s="72"/>
      <c r="G1190" s="124" t="str">
        <f>IFERROR(INDEX(Vendors!$A$2:$B$500,MATCH(C1190,Vendors!$A$2:$A$500,0),2),"")</f>
        <v/>
      </c>
      <c r="H1190" s="74">
        <f>SUMIF('Cash Outflows'!E:E,'AP and Accrual Journal'!D1200,'Cash Outflows'!F:F)</f>
        <v>0</v>
      </c>
      <c r="I1190" s="73">
        <f t="shared" si="55"/>
        <v>0</v>
      </c>
      <c r="J1190" s="13">
        <f t="shared" si="56"/>
        <v>0</v>
      </c>
      <c r="K1190" t="b">
        <f ca="1">IF(TODAY()-E1190&gt;'Data Inputs'!$B$47,TRUE,FALSE)</f>
        <v>1</v>
      </c>
    </row>
    <row r="1191" spans="1:11" x14ac:dyDescent="0.25">
      <c r="A1191" s="109">
        <f t="shared" si="54"/>
        <v>6</v>
      </c>
      <c r="B1191" s="55"/>
      <c r="C1191" s="129"/>
      <c r="D1191" s="55"/>
      <c r="E1191" s="56"/>
      <c r="F1191" s="72"/>
      <c r="G1191" s="124" t="str">
        <f>IFERROR(INDEX(Vendors!$A$2:$B$500,MATCH(C1191,Vendors!$A$2:$A$500,0),2),"")</f>
        <v/>
      </c>
      <c r="H1191" s="74">
        <f>SUMIF('Cash Outflows'!E:E,'AP and Accrual Journal'!D1201,'Cash Outflows'!F:F)</f>
        <v>0</v>
      </c>
      <c r="I1191" s="73">
        <f t="shared" si="55"/>
        <v>0</v>
      </c>
      <c r="J1191" s="13">
        <f t="shared" si="56"/>
        <v>0</v>
      </c>
      <c r="K1191" t="b">
        <f ca="1">IF(TODAY()-E1191&gt;'Data Inputs'!$B$47,TRUE,FALSE)</f>
        <v>1</v>
      </c>
    </row>
    <row r="1192" spans="1:11" x14ac:dyDescent="0.25">
      <c r="A1192" s="109">
        <f t="shared" si="54"/>
        <v>6</v>
      </c>
      <c r="B1192" s="55"/>
      <c r="C1192" s="129"/>
      <c r="D1192" s="55"/>
      <c r="E1192" s="56"/>
      <c r="F1192" s="72"/>
      <c r="G1192" s="124" t="str">
        <f>IFERROR(INDEX(Vendors!$A$2:$B$500,MATCH(C1192,Vendors!$A$2:$A$500,0),2),"")</f>
        <v/>
      </c>
      <c r="H1192" s="74">
        <f>SUMIF('Cash Outflows'!E:E,'AP and Accrual Journal'!D1202,'Cash Outflows'!F:F)</f>
        <v>0</v>
      </c>
      <c r="I1192" s="73">
        <f t="shared" si="55"/>
        <v>0</v>
      </c>
      <c r="J1192" s="13">
        <f t="shared" si="56"/>
        <v>0</v>
      </c>
      <c r="K1192" t="b">
        <f ca="1">IF(TODAY()-E1192&gt;'Data Inputs'!$B$47,TRUE,FALSE)</f>
        <v>1</v>
      </c>
    </row>
    <row r="1193" spans="1:11" x14ac:dyDescent="0.25">
      <c r="A1193" s="109">
        <f t="shared" si="54"/>
        <v>6</v>
      </c>
      <c r="B1193" s="55"/>
      <c r="C1193" s="129"/>
      <c r="D1193" s="55"/>
      <c r="E1193" s="56"/>
      <c r="F1193" s="72"/>
      <c r="G1193" s="124" t="str">
        <f>IFERROR(INDEX(Vendors!$A$2:$B$500,MATCH(C1193,Vendors!$A$2:$A$500,0),2),"")</f>
        <v/>
      </c>
      <c r="H1193" s="74">
        <f>SUMIF('Cash Outflows'!E:E,'AP and Accrual Journal'!D1203,'Cash Outflows'!F:F)</f>
        <v>0</v>
      </c>
      <c r="I1193" s="73">
        <f t="shared" si="55"/>
        <v>0</v>
      </c>
      <c r="J1193" s="13">
        <f t="shared" si="56"/>
        <v>0</v>
      </c>
      <c r="K1193" t="b">
        <f ca="1">IF(TODAY()-E1193&gt;'Data Inputs'!$B$47,TRUE,FALSE)</f>
        <v>1</v>
      </c>
    </row>
    <row r="1194" spans="1:11" x14ac:dyDescent="0.25">
      <c r="A1194" s="109">
        <f t="shared" si="54"/>
        <v>6</v>
      </c>
      <c r="B1194" s="55"/>
      <c r="C1194" s="129"/>
      <c r="D1194" s="55"/>
      <c r="E1194" s="56"/>
      <c r="F1194" s="72"/>
      <c r="G1194" s="124" t="str">
        <f>IFERROR(INDEX(Vendors!$A$2:$B$500,MATCH(C1194,Vendors!$A$2:$A$500,0),2),"")</f>
        <v/>
      </c>
      <c r="H1194" s="74">
        <f>SUMIF('Cash Outflows'!E:E,'AP and Accrual Journal'!D1204,'Cash Outflows'!F:F)</f>
        <v>0</v>
      </c>
      <c r="I1194" s="73">
        <f t="shared" si="55"/>
        <v>0</v>
      </c>
      <c r="J1194" s="13">
        <f t="shared" si="56"/>
        <v>0</v>
      </c>
      <c r="K1194" t="b">
        <f ca="1">IF(TODAY()-E1194&gt;'Data Inputs'!$B$47,TRUE,FALSE)</f>
        <v>1</v>
      </c>
    </row>
    <row r="1195" spans="1:11" x14ac:dyDescent="0.25">
      <c r="A1195" s="109">
        <f t="shared" si="54"/>
        <v>6</v>
      </c>
      <c r="B1195" s="55"/>
      <c r="C1195" s="129"/>
      <c r="D1195" s="55"/>
      <c r="E1195" s="56"/>
      <c r="F1195" s="72"/>
      <c r="G1195" s="124" t="str">
        <f>IFERROR(INDEX(Vendors!$A$2:$B$500,MATCH(C1195,Vendors!$A$2:$A$500,0),2),"")</f>
        <v/>
      </c>
      <c r="H1195" s="74">
        <f>SUMIF('Cash Outflows'!E:E,'AP and Accrual Journal'!D1205,'Cash Outflows'!F:F)</f>
        <v>0</v>
      </c>
      <c r="I1195" s="73">
        <f t="shared" si="55"/>
        <v>0</v>
      </c>
      <c r="J1195" s="13">
        <f t="shared" si="56"/>
        <v>0</v>
      </c>
      <c r="K1195" t="b">
        <f ca="1">IF(TODAY()-E1195&gt;'Data Inputs'!$B$47,TRUE,FALSE)</f>
        <v>1</v>
      </c>
    </row>
    <row r="1196" spans="1:11" x14ac:dyDescent="0.25">
      <c r="A1196" s="109">
        <f t="shared" si="54"/>
        <v>6</v>
      </c>
      <c r="B1196" s="55"/>
      <c r="C1196" s="129"/>
      <c r="D1196" s="55"/>
      <c r="E1196" s="56"/>
      <c r="F1196" s="72"/>
      <c r="G1196" s="124" t="str">
        <f>IFERROR(INDEX(Vendors!$A$2:$B$500,MATCH(C1196,Vendors!$A$2:$A$500,0),2),"")</f>
        <v/>
      </c>
      <c r="H1196" s="74">
        <f>SUMIF('Cash Outflows'!E:E,'AP and Accrual Journal'!D1206,'Cash Outflows'!F:F)</f>
        <v>0</v>
      </c>
      <c r="I1196" s="73">
        <f t="shared" si="55"/>
        <v>0</v>
      </c>
      <c r="J1196" s="13">
        <f t="shared" si="56"/>
        <v>0</v>
      </c>
      <c r="K1196" t="b">
        <f ca="1">IF(TODAY()-E1196&gt;'Data Inputs'!$B$47,TRUE,FALSE)</f>
        <v>1</v>
      </c>
    </row>
    <row r="1197" spans="1:11" x14ac:dyDescent="0.25">
      <c r="A1197" s="109">
        <f t="shared" si="54"/>
        <v>6</v>
      </c>
      <c r="B1197" s="55"/>
      <c r="C1197" s="129"/>
      <c r="D1197" s="55"/>
      <c r="E1197" s="56"/>
      <c r="F1197" s="72"/>
      <c r="G1197" s="124" t="str">
        <f>IFERROR(INDEX(Vendors!$A$2:$B$500,MATCH(C1197,Vendors!$A$2:$A$500,0),2),"")</f>
        <v/>
      </c>
      <c r="H1197" s="74">
        <f>SUMIF('Cash Outflows'!E:E,'AP and Accrual Journal'!D1207,'Cash Outflows'!F:F)</f>
        <v>0</v>
      </c>
      <c r="I1197" s="73">
        <f t="shared" si="55"/>
        <v>0</v>
      </c>
      <c r="J1197" s="13">
        <f t="shared" si="56"/>
        <v>0</v>
      </c>
      <c r="K1197" t="b">
        <f ca="1">IF(TODAY()-E1197&gt;'Data Inputs'!$B$47,TRUE,FALSE)</f>
        <v>1</v>
      </c>
    </row>
    <row r="1198" spans="1:11" x14ac:dyDescent="0.25">
      <c r="A1198" s="109">
        <f t="shared" si="54"/>
        <v>6</v>
      </c>
      <c r="B1198" s="55"/>
      <c r="C1198" s="129"/>
      <c r="D1198" s="55"/>
      <c r="E1198" s="56"/>
      <c r="F1198" s="72"/>
      <c r="G1198" s="124" t="str">
        <f>IFERROR(INDEX(Vendors!$A$2:$B$500,MATCH(C1198,Vendors!$A$2:$A$500,0),2),"")</f>
        <v/>
      </c>
      <c r="H1198" s="74">
        <f>SUMIF('Cash Outflows'!E:E,'AP and Accrual Journal'!D1208,'Cash Outflows'!F:F)</f>
        <v>0</v>
      </c>
      <c r="I1198" s="73">
        <f t="shared" si="55"/>
        <v>0</v>
      </c>
      <c r="J1198" s="13">
        <f t="shared" si="56"/>
        <v>0</v>
      </c>
      <c r="K1198" t="b">
        <f ca="1">IF(TODAY()-E1198&gt;'Data Inputs'!$B$47,TRUE,FALSE)</f>
        <v>1</v>
      </c>
    </row>
    <row r="1199" spans="1:11" x14ac:dyDescent="0.25">
      <c r="A1199" s="109">
        <f t="shared" si="54"/>
        <v>6</v>
      </c>
      <c r="B1199" s="55"/>
      <c r="C1199" s="129"/>
      <c r="D1199" s="55"/>
      <c r="E1199" s="56"/>
      <c r="F1199" s="72"/>
      <c r="G1199" s="124" t="str">
        <f>IFERROR(INDEX(Vendors!$A$2:$B$500,MATCH(C1199,Vendors!$A$2:$A$500,0),2),"")</f>
        <v/>
      </c>
      <c r="H1199" s="74">
        <f>SUMIF('Cash Outflows'!E:E,'AP and Accrual Journal'!D1209,'Cash Outflows'!F:F)</f>
        <v>0</v>
      </c>
      <c r="I1199" s="73">
        <f t="shared" si="55"/>
        <v>0</v>
      </c>
      <c r="J1199" s="13">
        <f t="shared" si="56"/>
        <v>0</v>
      </c>
      <c r="K1199" t="b">
        <f ca="1">IF(TODAY()-E1199&gt;'Data Inputs'!$B$47,TRUE,FALSE)</f>
        <v>1</v>
      </c>
    </row>
    <row r="1200" spans="1:11" x14ac:dyDescent="0.25">
      <c r="A1200" s="109">
        <f t="shared" si="54"/>
        <v>6</v>
      </c>
      <c r="B1200" s="55"/>
      <c r="C1200" s="129"/>
      <c r="D1200" s="55"/>
      <c r="E1200" s="56"/>
      <c r="F1200" s="72"/>
      <c r="G1200" s="124" t="str">
        <f>IFERROR(INDEX(Vendors!$A$2:$B$500,MATCH(C1200,Vendors!$A$2:$A$500,0),2),"")</f>
        <v/>
      </c>
      <c r="H1200" s="74">
        <f>SUMIF('Cash Outflows'!E:E,'AP and Accrual Journal'!D1210,'Cash Outflows'!F:F)</f>
        <v>0</v>
      </c>
      <c r="I1200" s="73">
        <f t="shared" si="55"/>
        <v>0</v>
      </c>
      <c r="J1200" s="13">
        <f t="shared" si="56"/>
        <v>0</v>
      </c>
      <c r="K1200" t="b">
        <f ca="1">IF(TODAY()-E1200&gt;'Data Inputs'!$B$47,TRUE,FALSE)</f>
        <v>1</v>
      </c>
    </row>
    <row r="1201" spans="1:11" x14ac:dyDescent="0.25">
      <c r="A1201" s="109">
        <f t="shared" si="54"/>
        <v>6</v>
      </c>
      <c r="B1201" s="55"/>
      <c r="C1201" s="129"/>
      <c r="D1201" s="55"/>
      <c r="E1201" s="56"/>
      <c r="F1201" s="72"/>
      <c r="G1201" s="124" t="str">
        <f>IFERROR(INDEX(Vendors!$A$2:$B$500,MATCH(C1201,Vendors!$A$2:$A$500,0),2),"")</f>
        <v/>
      </c>
      <c r="H1201" s="74">
        <f>SUMIF('Cash Outflows'!E:E,'AP and Accrual Journal'!D1211,'Cash Outflows'!F:F)</f>
        <v>0</v>
      </c>
      <c r="I1201" s="73">
        <f t="shared" si="55"/>
        <v>0</v>
      </c>
      <c r="J1201" s="13">
        <f t="shared" si="56"/>
        <v>0</v>
      </c>
      <c r="K1201" t="b">
        <f ca="1">IF(TODAY()-E1201&gt;'Data Inputs'!$B$47,TRUE,FALSE)</f>
        <v>1</v>
      </c>
    </row>
    <row r="1202" spans="1:11" x14ac:dyDescent="0.25">
      <c r="A1202" s="109">
        <f t="shared" si="54"/>
        <v>6</v>
      </c>
      <c r="B1202" s="55"/>
      <c r="C1202" s="129"/>
      <c r="D1202" s="55"/>
      <c r="E1202" s="56"/>
      <c r="F1202" s="72"/>
      <c r="G1202" s="124" t="str">
        <f>IFERROR(INDEX(Vendors!$A$2:$B$500,MATCH(C1202,Vendors!$A$2:$A$500,0),2),"")</f>
        <v/>
      </c>
      <c r="H1202" s="74">
        <f>SUMIF('Cash Outflows'!E:E,'AP and Accrual Journal'!D1212,'Cash Outflows'!F:F)</f>
        <v>0</v>
      </c>
      <c r="I1202" s="73">
        <f t="shared" si="55"/>
        <v>0</v>
      </c>
      <c r="J1202" s="13">
        <f t="shared" si="56"/>
        <v>0</v>
      </c>
      <c r="K1202" t="b">
        <f ca="1">IF(TODAY()-E1202&gt;'Data Inputs'!$B$47,TRUE,FALSE)</f>
        <v>1</v>
      </c>
    </row>
    <row r="1203" spans="1:11" x14ac:dyDescent="0.25">
      <c r="A1203" s="109">
        <f t="shared" si="54"/>
        <v>6</v>
      </c>
      <c r="B1203" s="55"/>
      <c r="C1203" s="129"/>
      <c r="D1203" s="55"/>
      <c r="E1203" s="56"/>
      <c r="F1203" s="72"/>
      <c r="G1203" s="124" t="str">
        <f>IFERROR(INDEX(Vendors!$A$2:$B$500,MATCH(C1203,Vendors!$A$2:$A$500,0),2),"")</f>
        <v/>
      </c>
      <c r="H1203" s="74">
        <f>SUMIF('Cash Outflows'!E:E,'AP and Accrual Journal'!D1213,'Cash Outflows'!F:F)</f>
        <v>0</v>
      </c>
      <c r="I1203" s="73">
        <f t="shared" si="55"/>
        <v>0</v>
      </c>
      <c r="J1203" s="13">
        <f t="shared" si="56"/>
        <v>0</v>
      </c>
      <c r="K1203" t="b">
        <f ca="1">IF(TODAY()-E1203&gt;'Data Inputs'!$B$47,TRUE,FALSE)</f>
        <v>1</v>
      </c>
    </row>
    <row r="1204" spans="1:11" x14ac:dyDescent="0.25">
      <c r="A1204" s="109">
        <f t="shared" si="54"/>
        <v>6</v>
      </c>
      <c r="B1204" s="55"/>
      <c r="C1204" s="129"/>
      <c r="D1204" s="55"/>
      <c r="E1204" s="56"/>
      <c r="F1204" s="72"/>
      <c r="G1204" s="124" t="str">
        <f>IFERROR(INDEX(Vendors!$A$2:$B$500,MATCH(C1204,Vendors!$A$2:$A$500,0),2),"")</f>
        <v/>
      </c>
      <c r="H1204" s="74">
        <f>SUMIF('Cash Outflows'!E:E,'AP and Accrual Journal'!D1214,'Cash Outflows'!F:F)</f>
        <v>0</v>
      </c>
      <c r="I1204" s="73">
        <f t="shared" si="55"/>
        <v>0</v>
      </c>
      <c r="J1204" s="13">
        <f t="shared" si="56"/>
        <v>0</v>
      </c>
      <c r="K1204" t="b">
        <f ca="1">IF(TODAY()-E1204&gt;'Data Inputs'!$B$47,TRUE,FALSE)</f>
        <v>1</v>
      </c>
    </row>
    <row r="1205" spans="1:11" x14ac:dyDescent="0.25">
      <c r="A1205" s="109">
        <f t="shared" si="54"/>
        <v>6</v>
      </c>
      <c r="B1205" s="55"/>
      <c r="C1205" s="129"/>
      <c r="D1205" s="55"/>
      <c r="E1205" s="56"/>
      <c r="F1205" s="72"/>
      <c r="G1205" s="124" t="str">
        <f>IFERROR(INDEX(Vendors!$A$2:$B$500,MATCH(C1205,Vendors!$A$2:$A$500,0),2),"")</f>
        <v/>
      </c>
      <c r="H1205" s="74">
        <f>SUMIF('Cash Outflows'!E:E,'AP and Accrual Journal'!D1215,'Cash Outflows'!F:F)</f>
        <v>0</v>
      </c>
      <c r="I1205" s="73">
        <f t="shared" si="55"/>
        <v>0</v>
      </c>
      <c r="J1205" s="13">
        <f t="shared" si="56"/>
        <v>0</v>
      </c>
      <c r="K1205" t="b">
        <f ca="1">IF(TODAY()-E1205&gt;'Data Inputs'!$B$47,TRUE,FALSE)</f>
        <v>1</v>
      </c>
    </row>
    <row r="1206" spans="1:11" x14ac:dyDescent="0.25">
      <c r="A1206" s="109">
        <f t="shared" si="54"/>
        <v>6</v>
      </c>
      <c r="B1206" s="55"/>
      <c r="C1206" s="129"/>
      <c r="D1206" s="55"/>
      <c r="E1206" s="56"/>
      <c r="F1206" s="72"/>
      <c r="G1206" s="124" t="str">
        <f>IFERROR(INDEX(Vendors!$A$2:$B$500,MATCH(C1206,Vendors!$A$2:$A$500,0),2),"")</f>
        <v/>
      </c>
      <c r="H1206" s="74">
        <f>SUMIF('Cash Outflows'!E:E,'AP and Accrual Journal'!D1216,'Cash Outflows'!F:F)</f>
        <v>0</v>
      </c>
      <c r="I1206" s="73">
        <f t="shared" si="55"/>
        <v>0</v>
      </c>
      <c r="J1206" s="13">
        <f t="shared" si="56"/>
        <v>0</v>
      </c>
      <c r="K1206" t="b">
        <f ca="1">IF(TODAY()-E1206&gt;'Data Inputs'!$B$47,TRUE,FALSE)</f>
        <v>1</v>
      </c>
    </row>
    <row r="1207" spans="1:11" x14ac:dyDescent="0.25">
      <c r="A1207" s="109">
        <f t="shared" si="54"/>
        <v>6</v>
      </c>
      <c r="B1207" s="55"/>
      <c r="C1207" s="129"/>
      <c r="D1207" s="55"/>
      <c r="E1207" s="56"/>
      <c r="F1207" s="72"/>
      <c r="G1207" s="124" t="str">
        <f>IFERROR(INDEX(Vendors!$A$2:$B$500,MATCH(C1207,Vendors!$A$2:$A$500,0),2),"")</f>
        <v/>
      </c>
      <c r="H1207" s="74">
        <f>SUMIF('Cash Outflows'!E:E,'AP and Accrual Journal'!D1217,'Cash Outflows'!F:F)</f>
        <v>0</v>
      </c>
      <c r="I1207" s="73">
        <f t="shared" si="55"/>
        <v>0</v>
      </c>
      <c r="J1207" s="13">
        <f t="shared" si="56"/>
        <v>0</v>
      </c>
      <c r="K1207" t="b">
        <f ca="1">IF(TODAY()-E1207&gt;'Data Inputs'!$B$47,TRUE,FALSE)</f>
        <v>1</v>
      </c>
    </row>
    <row r="1208" spans="1:11" x14ac:dyDescent="0.25">
      <c r="A1208" s="109">
        <f t="shared" si="54"/>
        <v>6</v>
      </c>
      <c r="B1208" s="55"/>
      <c r="C1208" s="129"/>
      <c r="D1208" s="55"/>
      <c r="E1208" s="56"/>
      <c r="F1208" s="72"/>
      <c r="G1208" s="124" t="str">
        <f>IFERROR(INDEX(Vendors!$A$2:$B$500,MATCH(C1208,Vendors!$A$2:$A$500,0),2),"")</f>
        <v/>
      </c>
      <c r="H1208" s="74">
        <f>SUMIF('Cash Outflows'!E:E,'AP and Accrual Journal'!D1218,'Cash Outflows'!F:F)</f>
        <v>0</v>
      </c>
      <c r="I1208" s="73">
        <f t="shared" si="55"/>
        <v>0</v>
      </c>
      <c r="J1208" s="13">
        <f t="shared" si="56"/>
        <v>0</v>
      </c>
      <c r="K1208" t="b">
        <f ca="1">IF(TODAY()-E1208&gt;'Data Inputs'!$B$47,TRUE,FALSE)</f>
        <v>1</v>
      </c>
    </row>
    <row r="1209" spans="1:11" x14ac:dyDescent="0.25">
      <c r="A1209" s="109">
        <f t="shared" si="54"/>
        <v>6</v>
      </c>
      <c r="B1209" s="55"/>
      <c r="C1209" s="129"/>
      <c r="D1209" s="55"/>
      <c r="E1209" s="56"/>
      <c r="F1209" s="72"/>
      <c r="G1209" s="124" t="str">
        <f>IFERROR(INDEX(Vendors!$A$2:$B$500,MATCH(C1209,Vendors!$A$2:$A$500,0),2),"")</f>
        <v/>
      </c>
      <c r="H1209" s="74">
        <f>SUMIF('Cash Outflows'!E:E,'AP and Accrual Journal'!D1219,'Cash Outflows'!F:F)</f>
        <v>0</v>
      </c>
      <c r="I1209" s="73">
        <f t="shared" si="55"/>
        <v>0</v>
      </c>
      <c r="J1209" s="13">
        <f t="shared" si="56"/>
        <v>0</v>
      </c>
      <c r="K1209" t="b">
        <f ca="1">IF(TODAY()-E1209&gt;'Data Inputs'!$B$47,TRUE,FALSE)</f>
        <v>1</v>
      </c>
    </row>
    <row r="1210" spans="1:11" x14ac:dyDescent="0.25">
      <c r="A1210" s="109">
        <f t="shared" si="54"/>
        <v>6</v>
      </c>
      <c r="B1210" s="55"/>
      <c r="C1210" s="129"/>
      <c r="D1210" s="55"/>
      <c r="E1210" s="56"/>
      <c r="F1210" s="72"/>
      <c r="G1210" s="124" t="str">
        <f>IFERROR(INDEX(Vendors!$A$2:$B$500,MATCH(C1210,Vendors!$A$2:$A$500,0),2),"")</f>
        <v/>
      </c>
      <c r="H1210" s="74">
        <f>SUMIF('Cash Outflows'!E:E,'AP and Accrual Journal'!D1220,'Cash Outflows'!F:F)</f>
        <v>0</v>
      </c>
      <c r="I1210" s="73">
        <f t="shared" si="55"/>
        <v>0</v>
      </c>
      <c r="J1210" s="13">
        <f t="shared" si="56"/>
        <v>0</v>
      </c>
      <c r="K1210" t="b">
        <f ca="1">IF(TODAY()-E1210&gt;'Data Inputs'!$B$47,TRUE,FALSE)</f>
        <v>1</v>
      </c>
    </row>
    <row r="1211" spans="1:11" x14ac:dyDescent="0.25">
      <c r="A1211" s="109">
        <f t="shared" si="54"/>
        <v>6</v>
      </c>
      <c r="B1211" s="55"/>
      <c r="C1211" s="129"/>
      <c r="D1211" s="55"/>
      <c r="E1211" s="56"/>
      <c r="F1211" s="72"/>
      <c r="G1211" s="124" t="str">
        <f>IFERROR(INDEX(Vendors!$A$2:$B$500,MATCH(C1211,Vendors!$A$2:$A$500,0),2),"")</f>
        <v/>
      </c>
      <c r="H1211" s="74">
        <f>SUMIF('Cash Outflows'!E:E,'AP and Accrual Journal'!D1221,'Cash Outflows'!F:F)</f>
        <v>0</v>
      </c>
      <c r="I1211" s="73">
        <f t="shared" si="55"/>
        <v>0</v>
      </c>
      <c r="J1211" s="13">
        <f t="shared" si="56"/>
        <v>0</v>
      </c>
      <c r="K1211" t="b">
        <f ca="1">IF(TODAY()-E1211&gt;'Data Inputs'!$B$47,TRUE,FALSE)</f>
        <v>1</v>
      </c>
    </row>
    <row r="1212" spans="1:11" x14ac:dyDescent="0.25">
      <c r="A1212" s="109">
        <f t="shared" si="54"/>
        <v>6</v>
      </c>
      <c r="B1212" s="55"/>
      <c r="C1212" s="129"/>
      <c r="D1212" s="55"/>
      <c r="E1212" s="56"/>
      <c r="F1212" s="72"/>
      <c r="G1212" s="124" t="str">
        <f>IFERROR(INDEX(Vendors!$A$2:$B$500,MATCH(C1212,Vendors!$A$2:$A$500,0),2),"")</f>
        <v/>
      </c>
      <c r="H1212" s="74">
        <f>SUMIF('Cash Outflows'!E:E,'AP and Accrual Journal'!D1222,'Cash Outflows'!F:F)</f>
        <v>0</v>
      </c>
      <c r="I1212" s="73">
        <f t="shared" si="55"/>
        <v>0</v>
      </c>
      <c r="J1212" s="13">
        <f t="shared" si="56"/>
        <v>0</v>
      </c>
      <c r="K1212" t="b">
        <f ca="1">IF(TODAY()-E1212&gt;'Data Inputs'!$B$47,TRUE,FALSE)</f>
        <v>1</v>
      </c>
    </row>
    <row r="1213" spans="1:11" x14ac:dyDescent="0.25">
      <c r="A1213" s="109">
        <f t="shared" si="54"/>
        <v>6</v>
      </c>
      <c r="B1213" s="55"/>
      <c r="C1213" s="129"/>
      <c r="D1213" s="55"/>
      <c r="E1213" s="56"/>
      <c r="F1213" s="72"/>
      <c r="G1213" s="124" t="str">
        <f>IFERROR(INDEX(Vendors!$A$2:$B$500,MATCH(C1213,Vendors!$A$2:$A$500,0),2),"")</f>
        <v/>
      </c>
      <c r="H1213" s="74">
        <f>SUMIF('Cash Outflows'!E:E,'AP and Accrual Journal'!D1223,'Cash Outflows'!F:F)</f>
        <v>0</v>
      </c>
      <c r="I1213" s="73">
        <f t="shared" si="55"/>
        <v>0</v>
      </c>
      <c r="J1213" s="13">
        <f t="shared" si="56"/>
        <v>0</v>
      </c>
      <c r="K1213" t="b">
        <f ca="1">IF(TODAY()-E1213&gt;'Data Inputs'!$B$47,TRUE,FALSE)</f>
        <v>1</v>
      </c>
    </row>
    <row r="1214" spans="1:11" x14ac:dyDescent="0.25">
      <c r="A1214" s="109">
        <f t="shared" si="54"/>
        <v>6</v>
      </c>
      <c r="B1214" s="55"/>
      <c r="C1214" s="129"/>
      <c r="D1214" s="55"/>
      <c r="E1214" s="56"/>
      <c r="F1214" s="72"/>
      <c r="G1214" s="124" t="str">
        <f>IFERROR(INDEX(Vendors!$A$2:$B$500,MATCH(C1214,Vendors!$A$2:$A$500,0),2),"")</f>
        <v/>
      </c>
      <c r="H1214" s="74">
        <f>SUMIF('Cash Outflows'!E:E,'AP and Accrual Journal'!D1224,'Cash Outflows'!F:F)</f>
        <v>0</v>
      </c>
      <c r="I1214" s="73">
        <f t="shared" si="55"/>
        <v>0</v>
      </c>
      <c r="J1214" s="13">
        <f t="shared" si="56"/>
        <v>0</v>
      </c>
      <c r="K1214" t="b">
        <f ca="1">IF(TODAY()-E1214&gt;'Data Inputs'!$B$47,TRUE,FALSE)</f>
        <v>1</v>
      </c>
    </row>
    <row r="1215" spans="1:11" x14ac:dyDescent="0.25">
      <c r="A1215" s="109">
        <f t="shared" si="54"/>
        <v>6</v>
      </c>
      <c r="B1215" s="55"/>
      <c r="C1215" s="129"/>
      <c r="D1215" s="55"/>
      <c r="E1215" s="56"/>
      <c r="F1215" s="72"/>
      <c r="G1215" s="124" t="str">
        <f>IFERROR(INDEX(Vendors!$A$2:$B$500,MATCH(C1215,Vendors!$A$2:$A$500,0),2),"")</f>
        <v/>
      </c>
      <c r="H1215" s="74">
        <f>SUMIF('Cash Outflows'!E:E,'AP and Accrual Journal'!D1225,'Cash Outflows'!F:F)</f>
        <v>0</v>
      </c>
      <c r="I1215" s="73">
        <f t="shared" si="55"/>
        <v>0</v>
      </c>
      <c r="J1215" s="13">
        <f t="shared" si="56"/>
        <v>0</v>
      </c>
      <c r="K1215" t="b">
        <f ca="1">IF(TODAY()-E1215&gt;'Data Inputs'!$B$47,TRUE,FALSE)</f>
        <v>1</v>
      </c>
    </row>
    <row r="1216" spans="1:11" x14ac:dyDescent="0.25">
      <c r="A1216" s="109">
        <f t="shared" si="54"/>
        <v>6</v>
      </c>
      <c r="B1216" s="55"/>
      <c r="C1216" s="129"/>
      <c r="D1216" s="55"/>
      <c r="E1216" s="56"/>
      <c r="F1216" s="72"/>
      <c r="G1216" s="124" t="str">
        <f>IFERROR(INDEX(Vendors!$A$2:$B$500,MATCH(C1216,Vendors!$A$2:$A$500,0),2),"")</f>
        <v/>
      </c>
      <c r="H1216" s="74">
        <f>SUMIF('Cash Outflows'!E:E,'AP and Accrual Journal'!D1226,'Cash Outflows'!F:F)</f>
        <v>0</v>
      </c>
      <c r="I1216" s="73">
        <f t="shared" si="55"/>
        <v>0</v>
      </c>
      <c r="J1216" s="13">
        <f t="shared" si="56"/>
        <v>0</v>
      </c>
      <c r="K1216" t="b">
        <f ca="1">IF(TODAY()-E1216&gt;'Data Inputs'!$B$47,TRUE,FALSE)</f>
        <v>1</v>
      </c>
    </row>
    <row r="1217" spans="1:11" x14ac:dyDescent="0.25">
      <c r="A1217" s="109">
        <f t="shared" si="54"/>
        <v>6</v>
      </c>
      <c r="B1217" s="55"/>
      <c r="C1217" s="129"/>
      <c r="D1217" s="55"/>
      <c r="E1217" s="56"/>
      <c r="F1217" s="72"/>
      <c r="G1217" s="124" t="str">
        <f>IFERROR(INDEX(Vendors!$A$2:$B$500,MATCH(C1217,Vendors!$A$2:$A$500,0),2),"")</f>
        <v/>
      </c>
      <c r="H1217" s="74">
        <f>SUMIF('Cash Outflows'!E:E,'AP and Accrual Journal'!D1227,'Cash Outflows'!F:F)</f>
        <v>0</v>
      </c>
      <c r="I1217" s="73">
        <f t="shared" si="55"/>
        <v>0</v>
      </c>
      <c r="J1217" s="13">
        <f t="shared" si="56"/>
        <v>0</v>
      </c>
      <c r="K1217" t="b">
        <f ca="1">IF(TODAY()-E1217&gt;'Data Inputs'!$B$47,TRUE,FALSE)</f>
        <v>1</v>
      </c>
    </row>
    <row r="1218" spans="1:11" x14ac:dyDescent="0.25">
      <c r="A1218" s="109">
        <f t="shared" si="54"/>
        <v>6</v>
      </c>
      <c r="B1218" s="55"/>
      <c r="C1218" s="129"/>
      <c r="D1218" s="55"/>
      <c r="E1218" s="56"/>
      <c r="F1218" s="72"/>
      <c r="G1218" s="124" t="str">
        <f>IFERROR(INDEX(Vendors!$A$2:$B$500,MATCH(C1218,Vendors!$A$2:$A$500,0),2),"")</f>
        <v/>
      </c>
      <c r="H1218" s="74">
        <f>SUMIF('Cash Outflows'!E:E,'AP and Accrual Journal'!D1228,'Cash Outflows'!F:F)</f>
        <v>0</v>
      </c>
      <c r="I1218" s="73">
        <f t="shared" si="55"/>
        <v>0</v>
      </c>
      <c r="J1218" s="13">
        <f t="shared" si="56"/>
        <v>0</v>
      </c>
      <c r="K1218" t="b">
        <f ca="1">IF(TODAY()-E1218&gt;'Data Inputs'!$B$47,TRUE,FALSE)</f>
        <v>1</v>
      </c>
    </row>
    <row r="1219" spans="1:11" x14ac:dyDescent="0.25">
      <c r="A1219" s="109">
        <f t="shared" ref="A1219:A1282" si="57">E1219+(6-J1219)</f>
        <v>6</v>
      </c>
      <c r="B1219" s="55"/>
      <c r="C1219" s="129"/>
      <c r="D1219" s="55"/>
      <c r="E1219" s="56"/>
      <c r="F1219" s="72"/>
      <c r="G1219" s="124" t="str">
        <f>IFERROR(INDEX(Vendors!$A$2:$B$500,MATCH(C1219,Vendors!$A$2:$A$500,0),2),"")</f>
        <v/>
      </c>
      <c r="H1219" s="74">
        <f>SUMIF('Cash Outflows'!E:E,'AP and Accrual Journal'!D1229,'Cash Outflows'!F:F)</f>
        <v>0</v>
      </c>
      <c r="I1219" s="73">
        <f t="shared" ref="I1219:I1282" si="58">F1219-H1219</f>
        <v>0</v>
      </c>
      <c r="J1219" s="13">
        <f t="shared" ref="J1219:J1282" si="59">IF(WEEKDAY(E1219)=7,0,WEEKDAY(E1219))</f>
        <v>0</v>
      </c>
      <c r="K1219" t="b">
        <f ca="1">IF(TODAY()-E1219&gt;'Data Inputs'!$B$47,TRUE,FALSE)</f>
        <v>1</v>
      </c>
    </row>
    <row r="1220" spans="1:11" x14ac:dyDescent="0.25">
      <c r="A1220" s="109">
        <f t="shared" si="57"/>
        <v>6</v>
      </c>
      <c r="B1220" s="55"/>
      <c r="C1220" s="129"/>
      <c r="D1220" s="55"/>
      <c r="E1220" s="56"/>
      <c r="F1220" s="72"/>
      <c r="G1220" s="124" t="str">
        <f>IFERROR(INDEX(Vendors!$A$2:$B$500,MATCH(C1220,Vendors!$A$2:$A$500,0),2),"")</f>
        <v/>
      </c>
      <c r="H1220" s="74">
        <f>SUMIF('Cash Outflows'!E:E,'AP and Accrual Journal'!D1230,'Cash Outflows'!F:F)</f>
        <v>0</v>
      </c>
      <c r="I1220" s="73">
        <f t="shared" si="58"/>
        <v>0</v>
      </c>
      <c r="J1220" s="13">
        <f t="shared" si="59"/>
        <v>0</v>
      </c>
      <c r="K1220" t="b">
        <f ca="1">IF(TODAY()-E1220&gt;'Data Inputs'!$B$47,TRUE,FALSE)</f>
        <v>1</v>
      </c>
    </row>
    <row r="1221" spans="1:11" x14ac:dyDescent="0.25">
      <c r="A1221" s="109">
        <f t="shared" si="57"/>
        <v>6</v>
      </c>
      <c r="B1221" s="55"/>
      <c r="C1221" s="129"/>
      <c r="D1221" s="55"/>
      <c r="E1221" s="56"/>
      <c r="F1221" s="72"/>
      <c r="G1221" s="124" t="str">
        <f>IFERROR(INDEX(Vendors!$A$2:$B$500,MATCH(C1221,Vendors!$A$2:$A$500,0),2),"")</f>
        <v/>
      </c>
      <c r="H1221" s="74">
        <f>SUMIF('Cash Outflows'!E:E,'AP and Accrual Journal'!D1231,'Cash Outflows'!F:F)</f>
        <v>0</v>
      </c>
      <c r="I1221" s="73">
        <f t="shared" si="58"/>
        <v>0</v>
      </c>
      <c r="J1221" s="13">
        <f t="shared" si="59"/>
        <v>0</v>
      </c>
      <c r="K1221" t="b">
        <f ca="1">IF(TODAY()-E1221&gt;'Data Inputs'!$B$47,TRUE,FALSE)</f>
        <v>1</v>
      </c>
    </row>
    <row r="1222" spans="1:11" x14ac:dyDescent="0.25">
      <c r="A1222" s="109">
        <f t="shared" si="57"/>
        <v>6</v>
      </c>
      <c r="B1222" s="55"/>
      <c r="C1222" s="129"/>
      <c r="D1222" s="55"/>
      <c r="E1222" s="56"/>
      <c r="F1222" s="72"/>
      <c r="G1222" s="124" t="str">
        <f>IFERROR(INDEX(Vendors!$A$2:$B$500,MATCH(C1222,Vendors!$A$2:$A$500,0),2),"")</f>
        <v/>
      </c>
      <c r="H1222" s="74">
        <f>SUMIF('Cash Outflows'!E:E,'AP and Accrual Journal'!D1232,'Cash Outflows'!F:F)</f>
        <v>0</v>
      </c>
      <c r="I1222" s="73">
        <f t="shared" si="58"/>
        <v>0</v>
      </c>
      <c r="J1222" s="13">
        <f t="shared" si="59"/>
        <v>0</v>
      </c>
      <c r="K1222" t="b">
        <f ca="1">IF(TODAY()-E1222&gt;'Data Inputs'!$B$47,TRUE,FALSE)</f>
        <v>1</v>
      </c>
    </row>
    <row r="1223" spans="1:11" x14ac:dyDescent="0.25">
      <c r="A1223" s="109">
        <f t="shared" si="57"/>
        <v>6</v>
      </c>
      <c r="B1223" s="55"/>
      <c r="C1223" s="129"/>
      <c r="D1223" s="55"/>
      <c r="E1223" s="56"/>
      <c r="F1223" s="72"/>
      <c r="G1223" s="124" t="str">
        <f>IFERROR(INDEX(Vendors!$A$2:$B$500,MATCH(C1223,Vendors!$A$2:$A$500,0),2),"")</f>
        <v/>
      </c>
      <c r="H1223" s="74">
        <f>SUMIF('Cash Outflows'!E:E,'AP and Accrual Journal'!D1233,'Cash Outflows'!F:F)</f>
        <v>0</v>
      </c>
      <c r="I1223" s="73">
        <f t="shared" si="58"/>
        <v>0</v>
      </c>
      <c r="J1223" s="13">
        <f t="shared" si="59"/>
        <v>0</v>
      </c>
      <c r="K1223" t="b">
        <f ca="1">IF(TODAY()-E1223&gt;'Data Inputs'!$B$47,TRUE,FALSE)</f>
        <v>1</v>
      </c>
    </row>
    <row r="1224" spans="1:11" x14ac:dyDescent="0.25">
      <c r="A1224" s="109">
        <f t="shared" si="57"/>
        <v>6</v>
      </c>
      <c r="B1224" s="55"/>
      <c r="C1224" s="129"/>
      <c r="D1224" s="55"/>
      <c r="E1224" s="56"/>
      <c r="F1224" s="72"/>
      <c r="G1224" s="124" t="str">
        <f>IFERROR(INDEX(Vendors!$A$2:$B$500,MATCH(C1224,Vendors!$A$2:$A$500,0),2),"")</f>
        <v/>
      </c>
      <c r="H1224" s="74">
        <f>SUMIF('Cash Outflows'!E:E,'AP and Accrual Journal'!D1234,'Cash Outflows'!F:F)</f>
        <v>0</v>
      </c>
      <c r="I1224" s="73">
        <f t="shared" si="58"/>
        <v>0</v>
      </c>
      <c r="J1224" s="13">
        <f t="shared" si="59"/>
        <v>0</v>
      </c>
      <c r="K1224" t="b">
        <f ca="1">IF(TODAY()-E1224&gt;'Data Inputs'!$B$47,TRUE,FALSE)</f>
        <v>1</v>
      </c>
    </row>
    <row r="1225" spans="1:11" x14ac:dyDescent="0.25">
      <c r="A1225" s="109">
        <f t="shared" si="57"/>
        <v>6</v>
      </c>
      <c r="B1225" s="55"/>
      <c r="C1225" s="129"/>
      <c r="D1225" s="55"/>
      <c r="E1225" s="56"/>
      <c r="F1225" s="72"/>
      <c r="G1225" s="124" t="str">
        <f>IFERROR(INDEX(Vendors!$A$2:$B$500,MATCH(C1225,Vendors!$A$2:$A$500,0),2),"")</f>
        <v/>
      </c>
      <c r="H1225" s="74">
        <f>SUMIF('Cash Outflows'!E:E,'AP and Accrual Journal'!D1235,'Cash Outflows'!F:F)</f>
        <v>0</v>
      </c>
      <c r="I1225" s="73">
        <f t="shared" si="58"/>
        <v>0</v>
      </c>
      <c r="J1225" s="13">
        <f t="shared" si="59"/>
        <v>0</v>
      </c>
      <c r="K1225" t="b">
        <f ca="1">IF(TODAY()-E1225&gt;'Data Inputs'!$B$47,TRUE,FALSE)</f>
        <v>1</v>
      </c>
    </row>
    <row r="1226" spans="1:11" x14ac:dyDescent="0.25">
      <c r="A1226" s="109">
        <f t="shared" si="57"/>
        <v>6</v>
      </c>
      <c r="B1226" s="55"/>
      <c r="C1226" s="129"/>
      <c r="D1226" s="55"/>
      <c r="E1226" s="56"/>
      <c r="F1226" s="72"/>
      <c r="G1226" s="124" t="str">
        <f>IFERROR(INDEX(Vendors!$A$2:$B$500,MATCH(C1226,Vendors!$A$2:$A$500,0),2),"")</f>
        <v/>
      </c>
      <c r="H1226" s="74">
        <f>SUMIF('Cash Outflows'!E:E,'AP and Accrual Journal'!D1236,'Cash Outflows'!F:F)</f>
        <v>0</v>
      </c>
      <c r="I1226" s="73">
        <f t="shared" si="58"/>
        <v>0</v>
      </c>
      <c r="J1226" s="13">
        <f t="shared" si="59"/>
        <v>0</v>
      </c>
      <c r="K1226" t="b">
        <f ca="1">IF(TODAY()-E1226&gt;'Data Inputs'!$B$47,TRUE,FALSE)</f>
        <v>1</v>
      </c>
    </row>
    <row r="1227" spans="1:11" x14ac:dyDescent="0.25">
      <c r="A1227" s="109">
        <f t="shared" si="57"/>
        <v>6</v>
      </c>
      <c r="B1227" s="55"/>
      <c r="C1227" s="129"/>
      <c r="D1227" s="55"/>
      <c r="E1227" s="56"/>
      <c r="F1227" s="72"/>
      <c r="G1227" s="124" t="str">
        <f>IFERROR(INDEX(Vendors!$A$2:$B$500,MATCH(C1227,Vendors!$A$2:$A$500,0),2),"")</f>
        <v/>
      </c>
      <c r="H1227" s="74">
        <f>SUMIF('Cash Outflows'!E:E,'AP and Accrual Journal'!D1237,'Cash Outflows'!F:F)</f>
        <v>0</v>
      </c>
      <c r="I1227" s="73">
        <f t="shared" si="58"/>
        <v>0</v>
      </c>
      <c r="J1227" s="13">
        <f t="shared" si="59"/>
        <v>0</v>
      </c>
      <c r="K1227" t="b">
        <f ca="1">IF(TODAY()-E1227&gt;'Data Inputs'!$B$47,TRUE,FALSE)</f>
        <v>1</v>
      </c>
    </row>
    <row r="1228" spans="1:11" x14ac:dyDescent="0.25">
      <c r="A1228" s="109">
        <f t="shared" si="57"/>
        <v>6</v>
      </c>
      <c r="B1228" s="55"/>
      <c r="C1228" s="129"/>
      <c r="D1228" s="55"/>
      <c r="E1228" s="56"/>
      <c r="F1228" s="72"/>
      <c r="G1228" s="124" t="str">
        <f>IFERROR(INDEX(Vendors!$A$2:$B$500,MATCH(C1228,Vendors!$A$2:$A$500,0),2),"")</f>
        <v/>
      </c>
      <c r="H1228" s="74">
        <f>SUMIF('Cash Outflows'!E:E,'AP and Accrual Journal'!D1238,'Cash Outflows'!F:F)</f>
        <v>0</v>
      </c>
      <c r="I1228" s="73">
        <f t="shared" si="58"/>
        <v>0</v>
      </c>
      <c r="J1228" s="13">
        <f t="shared" si="59"/>
        <v>0</v>
      </c>
      <c r="K1228" t="b">
        <f ca="1">IF(TODAY()-E1228&gt;'Data Inputs'!$B$47,TRUE,FALSE)</f>
        <v>1</v>
      </c>
    </row>
    <row r="1229" spans="1:11" x14ac:dyDescent="0.25">
      <c r="A1229" s="109">
        <f t="shared" si="57"/>
        <v>6</v>
      </c>
      <c r="B1229" s="55"/>
      <c r="C1229" s="129"/>
      <c r="D1229" s="55"/>
      <c r="E1229" s="56"/>
      <c r="F1229" s="72"/>
      <c r="G1229" s="124" t="str">
        <f>IFERROR(INDEX(Vendors!$A$2:$B$500,MATCH(C1229,Vendors!$A$2:$A$500,0),2),"")</f>
        <v/>
      </c>
      <c r="H1229" s="74">
        <f>SUMIF('Cash Outflows'!E:E,'AP and Accrual Journal'!D1239,'Cash Outflows'!F:F)</f>
        <v>0</v>
      </c>
      <c r="I1229" s="73">
        <f t="shared" si="58"/>
        <v>0</v>
      </c>
      <c r="J1229" s="13">
        <f t="shared" si="59"/>
        <v>0</v>
      </c>
      <c r="K1229" t="b">
        <f ca="1">IF(TODAY()-E1229&gt;'Data Inputs'!$B$47,TRUE,FALSE)</f>
        <v>1</v>
      </c>
    </row>
    <row r="1230" spans="1:11" x14ac:dyDescent="0.25">
      <c r="A1230" s="109">
        <f t="shared" si="57"/>
        <v>6</v>
      </c>
      <c r="B1230" s="55"/>
      <c r="C1230" s="129"/>
      <c r="D1230" s="55"/>
      <c r="E1230" s="56"/>
      <c r="F1230" s="72"/>
      <c r="G1230" s="124" t="str">
        <f>IFERROR(INDEX(Vendors!$A$2:$B$500,MATCH(C1230,Vendors!$A$2:$A$500,0),2),"")</f>
        <v/>
      </c>
      <c r="H1230" s="74">
        <f>SUMIF('Cash Outflows'!E:E,'AP and Accrual Journal'!D1240,'Cash Outflows'!F:F)</f>
        <v>0</v>
      </c>
      <c r="I1230" s="73">
        <f t="shared" si="58"/>
        <v>0</v>
      </c>
      <c r="J1230" s="13">
        <f t="shared" si="59"/>
        <v>0</v>
      </c>
      <c r="K1230" t="b">
        <f ca="1">IF(TODAY()-E1230&gt;'Data Inputs'!$B$47,TRUE,FALSE)</f>
        <v>1</v>
      </c>
    </row>
    <row r="1231" spans="1:11" x14ac:dyDescent="0.25">
      <c r="A1231" s="109">
        <f t="shared" si="57"/>
        <v>6</v>
      </c>
      <c r="B1231" s="55"/>
      <c r="C1231" s="129"/>
      <c r="D1231" s="55"/>
      <c r="E1231" s="56"/>
      <c r="F1231" s="72"/>
      <c r="G1231" s="124" t="str">
        <f>IFERROR(INDEX(Vendors!$A$2:$B$500,MATCH(C1231,Vendors!$A$2:$A$500,0),2),"")</f>
        <v/>
      </c>
      <c r="H1231" s="74">
        <f>SUMIF('Cash Outflows'!E:E,'AP and Accrual Journal'!D1241,'Cash Outflows'!F:F)</f>
        <v>0</v>
      </c>
      <c r="I1231" s="73">
        <f t="shared" si="58"/>
        <v>0</v>
      </c>
      <c r="J1231" s="13">
        <f t="shared" si="59"/>
        <v>0</v>
      </c>
      <c r="K1231" t="b">
        <f ca="1">IF(TODAY()-E1231&gt;'Data Inputs'!$B$47,TRUE,FALSE)</f>
        <v>1</v>
      </c>
    </row>
    <row r="1232" spans="1:11" x14ac:dyDescent="0.25">
      <c r="A1232" s="109">
        <f t="shared" si="57"/>
        <v>6</v>
      </c>
      <c r="B1232" s="55"/>
      <c r="C1232" s="129"/>
      <c r="D1232" s="55"/>
      <c r="E1232" s="56"/>
      <c r="F1232" s="72"/>
      <c r="G1232" s="124" t="str">
        <f>IFERROR(INDEX(Vendors!$A$2:$B$500,MATCH(C1232,Vendors!$A$2:$A$500,0),2),"")</f>
        <v/>
      </c>
      <c r="H1232" s="74">
        <f>SUMIF('Cash Outflows'!E:E,'AP and Accrual Journal'!D1242,'Cash Outflows'!F:F)</f>
        <v>0</v>
      </c>
      <c r="I1232" s="73">
        <f t="shared" si="58"/>
        <v>0</v>
      </c>
      <c r="J1232" s="13">
        <f t="shared" si="59"/>
        <v>0</v>
      </c>
      <c r="K1232" t="b">
        <f ca="1">IF(TODAY()-E1232&gt;'Data Inputs'!$B$47,TRUE,FALSE)</f>
        <v>1</v>
      </c>
    </row>
    <row r="1233" spans="1:11" x14ac:dyDescent="0.25">
      <c r="A1233" s="109">
        <f t="shared" si="57"/>
        <v>6</v>
      </c>
      <c r="B1233" s="55"/>
      <c r="C1233" s="129"/>
      <c r="D1233" s="55"/>
      <c r="E1233" s="56"/>
      <c r="F1233" s="72"/>
      <c r="G1233" s="124" t="str">
        <f>IFERROR(INDEX(Vendors!$A$2:$B$500,MATCH(C1233,Vendors!$A$2:$A$500,0),2),"")</f>
        <v/>
      </c>
      <c r="H1233" s="74">
        <f>SUMIF('Cash Outflows'!E:E,'AP and Accrual Journal'!D1243,'Cash Outflows'!F:F)</f>
        <v>0</v>
      </c>
      <c r="I1233" s="73">
        <f t="shared" si="58"/>
        <v>0</v>
      </c>
      <c r="J1233" s="13">
        <f t="shared" si="59"/>
        <v>0</v>
      </c>
      <c r="K1233" t="b">
        <f ca="1">IF(TODAY()-E1233&gt;'Data Inputs'!$B$47,TRUE,FALSE)</f>
        <v>1</v>
      </c>
    </row>
    <row r="1234" spans="1:11" x14ac:dyDescent="0.25">
      <c r="A1234" s="109">
        <f t="shared" si="57"/>
        <v>6</v>
      </c>
      <c r="B1234" s="55"/>
      <c r="C1234" s="129"/>
      <c r="D1234" s="55"/>
      <c r="E1234" s="56"/>
      <c r="F1234" s="72"/>
      <c r="G1234" s="124" t="str">
        <f>IFERROR(INDEX(Vendors!$A$2:$B$500,MATCH(C1234,Vendors!$A$2:$A$500,0),2),"")</f>
        <v/>
      </c>
      <c r="H1234" s="74">
        <f>SUMIF('Cash Outflows'!E:E,'AP and Accrual Journal'!D1244,'Cash Outflows'!F:F)</f>
        <v>0</v>
      </c>
      <c r="I1234" s="73">
        <f t="shared" si="58"/>
        <v>0</v>
      </c>
      <c r="J1234" s="13">
        <f t="shared" si="59"/>
        <v>0</v>
      </c>
      <c r="K1234" t="b">
        <f ca="1">IF(TODAY()-E1234&gt;'Data Inputs'!$B$47,TRUE,FALSE)</f>
        <v>1</v>
      </c>
    </row>
    <row r="1235" spans="1:11" x14ac:dyDescent="0.25">
      <c r="A1235" s="109">
        <f t="shared" si="57"/>
        <v>6</v>
      </c>
      <c r="B1235" s="55"/>
      <c r="C1235" s="129"/>
      <c r="D1235" s="55"/>
      <c r="E1235" s="56"/>
      <c r="F1235" s="72"/>
      <c r="G1235" s="124" t="str">
        <f>IFERROR(INDEX(Vendors!$A$2:$B$500,MATCH(C1235,Vendors!$A$2:$A$500,0),2),"")</f>
        <v/>
      </c>
      <c r="H1235" s="74">
        <f>SUMIF('Cash Outflows'!E:E,'AP and Accrual Journal'!D1245,'Cash Outflows'!F:F)</f>
        <v>0</v>
      </c>
      <c r="I1235" s="73">
        <f t="shared" si="58"/>
        <v>0</v>
      </c>
      <c r="J1235" s="13">
        <f t="shared" si="59"/>
        <v>0</v>
      </c>
      <c r="K1235" t="b">
        <f ca="1">IF(TODAY()-E1235&gt;'Data Inputs'!$B$47,TRUE,FALSE)</f>
        <v>1</v>
      </c>
    </row>
    <row r="1236" spans="1:11" x14ac:dyDescent="0.25">
      <c r="A1236" s="109">
        <f t="shared" si="57"/>
        <v>6</v>
      </c>
      <c r="B1236" s="55"/>
      <c r="C1236" s="129"/>
      <c r="D1236" s="55"/>
      <c r="E1236" s="56"/>
      <c r="F1236" s="72"/>
      <c r="G1236" s="124" t="str">
        <f>IFERROR(INDEX(Vendors!$A$2:$B$500,MATCH(C1236,Vendors!$A$2:$A$500,0),2),"")</f>
        <v/>
      </c>
      <c r="H1236" s="74">
        <f>SUMIF('Cash Outflows'!E:E,'AP and Accrual Journal'!D1246,'Cash Outflows'!F:F)</f>
        <v>0</v>
      </c>
      <c r="I1236" s="73">
        <f t="shared" si="58"/>
        <v>0</v>
      </c>
      <c r="J1236" s="13">
        <f t="shared" si="59"/>
        <v>0</v>
      </c>
      <c r="K1236" t="b">
        <f ca="1">IF(TODAY()-E1236&gt;'Data Inputs'!$B$47,TRUE,FALSE)</f>
        <v>1</v>
      </c>
    </row>
    <row r="1237" spans="1:11" x14ac:dyDescent="0.25">
      <c r="A1237" s="109">
        <f t="shared" si="57"/>
        <v>6</v>
      </c>
      <c r="B1237" s="55"/>
      <c r="C1237" s="129"/>
      <c r="D1237" s="55"/>
      <c r="E1237" s="56"/>
      <c r="F1237" s="72"/>
      <c r="G1237" s="124" t="str">
        <f>IFERROR(INDEX(Vendors!$A$2:$B$500,MATCH(C1237,Vendors!$A$2:$A$500,0),2),"")</f>
        <v/>
      </c>
      <c r="H1237" s="74">
        <f>SUMIF('Cash Outflows'!E:E,'AP and Accrual Journal'!D1247,'Cash Outflows'!F:F)</f>
        <v>0</v>
      </c>
      <c r="I1237" s="73">
        <f t="shared" si="58"/>
        <v>0</v>
      </c>
      <c r="J1237" s="13">
        <f t="shared" si="59"/>
        <v>0</v>
      </c>
      <c r="K1237" t="b">
        <f ca="1">IF(TODAY()-E1237&gt;'Data Inputs'!$B$47,TRUE,FALSE)</f>
        <v>1</v>
      </c>
    </row>
    <row r="1238" spans="1:11" x14ac:dyDescent="0.25">
      <c r="A1238" s="109">
        <f t="shared" si="57"/>
        <v>6</v>
      </c>
      <c r="B1238" s="55"/>
      <c r="C1238" s="129"/>
      <c r="D1238" s="55"/>
      <c r="E1238" s="56"/>
      <c r="F1238" s="72"/>
      <c r="G1238" s="124" t="str">
        <f>IFERROR(INDEX(Vendors!$A$2:$B$500,MATCH(C1238,Vendors!$A$2:$A$500,0),2),"")</f>
        <v/>
      </c>
      <c r="H1238" s="74">
        <f>SUMIF('Cash Outflows'!E:E,'AP and Accrual Journal'!D1248,'Cash Outflows'!F:F)</f>
        <v>0</v>
      </c>
      <c r="I1238" s="73">
        <f t="shared" si="58"/>
        <v>0</v>
      </c>
      <c r="J1238" s="13">
        <f t="shared" si="59"/>
        <v>0</v>
      </c>
      <c r="K1238" t="b">
        <f ca="1">IF(TODAY()-E1238&gt;'Data Inputs'!$B$47,TRUE,FALSE)</f>
        <v>1</v>
      </c>
    </row>
    <row r="1239" spans="1:11" x14ac:dyDescent="0.25">
      <c r="A1239" s="109">
        <f t="shared" si="57"/>
        <v>6</v>
      </c>
      <c r="B1239" s="55"/>
      <c r="C1239" s="129"/>
      <c r="D1239" s="55"/>
      <c r="E1239" s="56"/>
      <c r="F1239" s="72"/>
      <c r="G1239" s="124" t="str">
        <f>IFERROR(INDEX(Vendors!$A$2:$B$500,MATCH(C1239,Vendors!$A$2:$A$500,0),2),"")</f>
        <v/>
      </c>
      <c r="H1239" s="74">
        <f>SUMIF('Cash Outflows'!E:E,'AP and Accrual Journal'!D1249,'Cash Outflows'!F:F)</f>
        <v>0</v>
      </c>
      <c r="I1239" s="73">
        <f t="shared" si="58"/>
        <v>0</v>
      </c>
      <c r="J1239" s="13">
        <f t="shared" si="59"/>
        <v>0</v>
      </c>
      <c r="K1239" t="b">
        <f ca="1">IF(TODAY()-E1239&gt;'Data Inputs'!$B$47,TRUE,FALSE)</f>
        <v>1</v>
      </c>
    </row>
    <row r="1240" spans="1:11" x14ac:dyDescent="0.25">
      <c r="A1240" s="109">
        <f t="shared" si="57"/>
        <v>6</v>
      </c>
      <c r="B1240" s="55"/>
      <c r="C1240" s="129"/>
      <c r="D1240" s="55"/>
      <c r="E1240" s="56"/>
      <c r="F1240" s="72"/>
      <c r="G1240" s="124" t="str">
        <f>IFERROR(INDEX(Vendors!$A$2:$B$500,MATCH(C1240,Vendors!$A$2:$A$500,0),2),"")</f>
        <v/>
      </c>
      <c r="H1240" s="74">
        <f>SUMIF('Cash Outflows'!E:E,'AP and Accrual Journal'!D1250,'Cash Outflows'!F:F)</f>
        <v>0</v>
      </c>
      <c r="I1240" s="73">
        <f t="shared" si="58"/>
        <v>0</v>
      </c>
      <c r="J1240" s="13">
        <f t="shared" si="59"/>
        <v>0</v>
      </c>
      <c r="K1240" t="b">
        <f ca="1">IF(TODAY()-E1240&gt;'Data Inputs'!$B$47,TRUE,FALSE)</f>
        <v>1</v>
      </c>
    </row>
    <row r="1241" spans="1:11" x14ac:dyDescent="0.25">
      <c r="A1241" s="109">
        <f t="shared" si="57"/>
        <v>6</v>
      </c>
      <c r="B1241" s="55"/>
      <c r="C1241" s="129"/>
      <c r="D1241" s="55"/>
      <c r="E1241" s="56"/>
      <c r="F1241" s="72"/>
      <c r="G1241" s="124" t="str">
        <f>IFERROR(INDEX(Vendors!$A$2:$B$500,MATCH(C1241,Vendors!$A$2:$A$500,0),2),"")</f>
        <v/>
      </c>
      <c r="H1241" s="74">
        <f>SUMIF('Cash Outflows'!E:E,'AP and Accrual Journal'!D1251,'Cash Outflows'!F:F)</f>
        <v>0</v>
      </c>
      <c r="I1241" s="73">
        <f t="shared" si="58"/>
        <v>0</v>
      </c>
      <c r="J1241" s="13">
        <f t="shared" si="59"/>
        <v>0</v>
      </c>
      <c r="K1241" t="b">
        <f ca="1">IF(TODAY()-E1241&gt;'Data Inputs'!$B$47,TRUE,FALSE)</f>
        <v>1</v>
      </c>
    </row>
    <row r="1242" spans="1:11" x14ac:dyDescent="0.25">
      <c r="A1242" s="109">
        <f t="shared" si="57"/>
        <v>6</v>
      </c>
      <c r="B1242" s="55"/>
      <c r="C1242" s="129"/>
      <c r="D1242" s="55"/>
      <c r="E1242" s="56"/>
      <c r="F1242" s="72"/>
      <c r="G1242" s="124" t="str">
        <f>IFERROR(INDEX(Vendors!$A$2:$B$500,MATCH(C1242,Vendors!$A$2:$A$500,0),2),"")</f>
        <v/>
      </c>
      <c r="H1242" s="74">
        <f>SUMIF('Cash Outflows'!E:E,'AP and Accrual Journal'!D1252,'Cash Outflows'!F:F)</f>
        <v>0</v>
      </c>
      <c r="I1242" s="73">
        <f t="shared" si="58"/>
        <v>0</v>
      </c>
      <c r="J1242" s="13">
        <f t="shared" si="59"/>
        <v>0</v>
      </c>
      <c r="K1242" t="b">
        <f ca="1">IF(TODAY()-E1242&gt;'Data Inputs'!$B$47,TRUE,FALSE)</f>
        <v>1</v>
      </c>
    </row>
    <row r="1243" spans="1:11" x14ac:dyDescent="0.25">
      <c r="A1243" s="109">
        <f t="shared" si="57"/>
        <v>6</v>
      </c>
      <c r="B1243" s="55"/>
      <c r="C1243" s="129"/>
      <c r="D1243" s="55"/>
      <c r="E1243" s="56"/>
      <c r="F1243" s="72"/>
      <c r="G1243" s="124" t="str">
        <f>IFERROR(INDEX(Vendors!$A$2:$B$500,MATCH(C1243,Vendors!$A$2:$A$500,0),2),"")</f>
        <v/>
      </c>
      <c r="H1243" s="74">
        <f>SUMIF('Cash Outflows'!E:E,'AP and Accrual Journal'!D1253,'Cash Outflows'!F:F)</f>
        <v>0</v>
      </c>
      <c r="I1243" s="73">
        <f t="shared" si="58"/>
        <v>0</v>
      </c>
      <c r="J1243" s="13">
        <f t="shared" si="59"/>
        <v>0</v>
      </c>
      <c r="K1243" t="b">
        <f ca="1">IF(TODAY()-E1243&gt;'Data Inputs'!$B$47,TRUE,FALSE)</f>
        <v>1</v>
      </c>
    </row>
    <row r="1244" spans="1:11" x14ac:dyDescent="0.25">
      <c r="A1244" s="109">
        <f t="shared" si="57"/>
        <v>6</v>
      </c>
      <c r="B1244" s="55"/>
      <c r="C1244" s="129"/>
      <c r="D1244" s="55"/>
      <c r="E1244" s="56"/>
      <c r="F1244" s="72"/>
      <c r="G1244" s="124" t="str">
        <f>IFERROR(INDEX(Vendors!$A$2:$B$500,MATCH(C1244,Vendors!$A$2:$A$500,0),2),"")</f>
        <v/>
      </c>
      <c r="H1244" s="74">
        <f>SUMIF('Cash Outflows'!E:E,'AP and Accrual Journal'!D1254,'Cash Outflows'!F:F)</f>
        <v>0</v>
      </c>
      <c r="I1244" s="73">
        <f t="shared" si="58"/>
        <v>0</v>
      </c>
      <c r="J1244" s="13">
        <f t="shared" si="59"/>
        <v>0</v>
      </c>
      <c r="K1244" t="b">
        <f ca="1">IF(TODAY()-E1244&gt;'Data Inputs'!$B$47,TRUE,FALSE)</f>
        <v>1</v>
      </c>
    </row>
    <row r="1245" spans="1:11" x14ac:dyDescent="0.25">
      <c r="A1245" s="109">
        <f t="shared" si="57"/>
        <v>6</v>
      </c>
      <c r="B1245" s="55"/>
      <c r="C1245" s="129"/>
      <c r="D1245" s="55"/>
      <c r="E1245" s="56"/>
      <c r="F1245" s="72"/>
      <c r="G1245" s="124" t="str">
        <f>IFERROR(INDEX(Vendors!$A$2:$B$500,MATCH(C1245,Vendors!$A$2:$A$500,0),2),"")</f>
        <v/>
      </c>
      <c r="H1245" s="74">
        <f>SUMIF('Cash Outflows'!E:E,'AP and Accrual Journal'!D1255,'Cash Outflows'!F:F)</f>
        <v>0</v>
      </c>
      <c r="I1245" s="73">
        <f t="shared" si="58"/>
        <v>0</v>
      </c>
      <c r="J1245" s="13">
        <f t="shared" si="59"/>
        <v>0</v>
      </c>
      <c r="K1245" t="b">
        <f ca="1">IF(TODAY()-E1245&gt;'Data Inputs'!$B$47,TRUE,FALSE)</f>
        <v>1</v>
      </c>
    </row>
    <row r="1246" spans="1:11" x14ac:dyDescent="0.25">
      <c r="A1246" s="109">
        <f t="shared" si="57"/>
        <v>6</v>
      </c>
      <c r="B1246" s="55"/>
      <c r="C1246" s="129"/>
      <c r="D1246" s="55"/>
      <c r="E1246" s="56"/>
      <c r="F1246" s="72"/>
      <c r="G1246" s="124" t="str">
        <f>IFERROR(INDEX(Vendors!$A$2:$B$500,MATCH(C1246,Vendors!$A$2:$A$500,0),2),"")</f>
        <v/>
      </c>
      <c r="H1246" s="74">
        <f>SUMIF('Cash Outflows'!E:E,'AP and Accrual Journal'!D1256,'Cash Outflows'!F:F)</f>
        <v>0</v>
      </c>
      <c r="I1246" s="73">
        <f t="shared" si="58"/>
        <v>0</v>
      </c>
      <c r="J1246" s="13">
        <f t="shared" si="59"/>
        <v>0</v>
      </c>
      <c r="K1246" t="b">
        <f ca="1">IF(TODAY()-E1246&gt;'Data Inputs'!$B$47,TRUE,FALSE)</f>
        <v>1</v>
      </c>
    </row>
    <row r="1247" spans="1:11" x14ac:dyDescent="0.25">
      <c r="A1247" s="109">
        <f t="shared" si="57"/>
        <v>6</v>
      </c>
      <c r="B1247" s="55"/>
      <c r="C1247" s="129"/>
      <c r="D1247" s="55"/>
      <c r="E1247" s="56"/>
      <c r="F1247" s="72"/>
      <c r="G1247" s="124" t="str">
        <f>IFERROR(INDEX(Vendors!$A$2:$B$500,MATCH(C1247,Vendors!$A$2:$A$500,0),2),"")</f>
        <v/>
      </c>
      <c r="H1247" s="74">
        <f>SUMIF('Cash Outflows'!E:E,'AP and Accrual Journal'!D1257,'Cash Outflows'!F:F)</f>
        <v>0</v>
      </c>
      <c r="I1247" s="73">
        <f t="shared" si="58"/>
        <v>0</v>
      </c>
      <c r="J1247" s="13">
        <f t="shared" si="59"/>
        <v>0</v>
      </c>
      <c r="K1247" t="b">
        <f ca="1">IF(TODAY()-E1247&gt;'Data Inputs'!$B$47,TRUE,FALSE)</f>
        <v>1</v>
      </c>
    </row>
    <row r="1248" spans="1:11" x14ac:dyDescent="0.25">
      <c r="A1248" s="109">
        <f t="shared" si="57"/>
        <v>6</v>
      </c>
      <c r="B1248" s="55"/>
      <c r="C1248" s="129"/>
      <c r="D1248" s="55"/>
      <c r="E1248" s="56"/>
      <c r="F1248" s="72"/>
      <c r="G1248" s="124" t="str">
        <f>IFERROR(INDEX(Vendors!$A$2:$B$500,MATCH(C1248,Vendors!$A$2:$A$500,0),2),"")</f>
        <v/>
      </c>
      <c r="H1248" s="74">
        <f>SUMIF('Cash Outflows'!E:E,'AP and Accrual Journal'!D1258,'Cash Outflows'!F:F)</f>
        <v>0</v>
      </c>
      <c r="I1248" s="73">
        <f t="shared" si="58"/>
        <v>0</v>
      </c>
      <c r="J1248" s="13">
        <f t="shared" si="59"/>
        <v>0</v>
      </c>
      <c r="K1248" t="b">
        <f ca="1">IF(TODAY()-E1248&gt;'Data Inputs'!$B$47,TRUE,FALSE)</f>
        <v>1</v>
      </c>
    </row>
    <row r="1249" spans="1:11" x14ac:dyDescent="0.25">
      <c r="A1249" s="109">
        <f t="shared" si="57"/>
        <v>6</v>
      </c>
      <c r="B1249" s="55"/>
      <c r="C1249" s="129"/>
      <c r="D1249" s="55"/>
      <c r="E1249" s="56"/>
      <c r="F1249" s="72"/>
      <c r="G1249" s="124" t="str">
        <f>IFERROR(INDEX(Vendors!$A$2:$B$500,MATCH(C1249,Vendors!$A$2:$A$500,0),2),"")</f>
        <v/>
      </c>
      <c r="H1249" s="74">
        <f>SUMIF('Cash Outflows'!E:E,'AP and Accrual Journal'!D1259,'Cash Outflows'!F:F)</f>
        <v>0</v>
      </c>
      <c r="I1249" s="73">
        <f t="shared" si="58"/>
        <v>0</v>
      </c>
      <c r="J1249" s="13">
        <f t="shared" si="59"/>
        <v>0</v>
      </c>
      <c r="K1249" t="b">
        <f ca="1">IF(TODAY()-E1249&gt;'Data Inputs'!$B$47,TRUE,FALSE)</f>
        <v>1</v>
      </c>
    </row>
    <row r="1250" spans="1:11" x14ac:dyDescent="0.25">
      <c r="A1250" s="109">
        <f t="shared" si="57"/>
        <v>6</v>
      </c>
      <c r="B1250" s="55"/>
      <c r="C1250" s="129"/>
      <c r="D1250" s="55"/>
      <c r="E1250" s="56"/>
      <c r="F1250" s="72"/>
      <c r="G1250" s="124" t="str">
        <f>IFERROR(INDEX(Vendors!$A$2:$B$500,MATCH(C1250,Vendors!$A$2:$A$500,0),2),"")</f>
        <v/>
      </c>
      <c r="H1250" s="74">
        <f>SUMIF('Cash Outflows'!E:E,'AP and Accrual Journal'!D1260,'Cash Outflows'!F:F)</f>
        <v>0</v>
      </c>
      <c r="I1250" s="73">
        <f t="shared" si="58"/>
        <v>0</v>
      </c>
      <c r="J1250" s="13">
        <f t="shared" si="59"/>
        <v>0</v>
      </c>
      <c r="K1250" t="b">
        <f ca="1">IF(TODAY()-E1250&gt;'Data Inputs'!$B$47,TRUE,FALSE)</f>
        <v>1</v>
      </c>
    </row>
    <row r="1251" spans="1:11" x14ac:dyDescent="0.25">
      <c r="A1251" s="109">
        <f t="shared" si="57"/>
        <v>6</v>
      </c>
      <c r="B1251" s="55"/>
      <c r="C1251" s="129"/>
      <c r="D1251" s="55"/>
      <c r="E1251" s="56"/>
      <c r="F1251" s="72"/>
      <c r="G1251" s="124" t="str">
        <f>IFERROR(INDEX(Vendors!$A$2:$B$500,MATCH(C1251,Vendors!$A$2:$A$500,0),2),"")</f>
        <v/>
      </c>
      <c r="H1251" s="74">
        <f>SUMIF('Cash Outflows'!E:E,'AP and Accrual Journal'!D1261,'Cash Outflows'!F:F)</f>
        <v>0</v>
      </c>
      <c r="I1251" s="73">
        <f t="shared" si="58"/>
        <v>0</v>
      </c>
      <c r="J1251" s="13">
        <f t="shared" si="59"/>
        <v>0</v>
      </c>
      <c r="K1251" t="b">
        <f ca="1">IF(TODAY()-E1251&gt;'Data Inputs'!$B$47,TRUE,FALSE)</f>
        <v>1</v>
      </c>
    </row>
    <row r="1252" spans="1:11" x14ac:dyDescent="0.25">
      <c r="A1252" s="109">
        <f t="shared" si="57"/>
        <v>6</v>
      </c>
      <c r="B1252" s="55"/>
      <c r="C1252" s="129"/>
      <c r="D1252" s="55"/>
      <c r="E1252" s="56"/>
      <c r="F1252" s="72"/>
      <c r="G1252" s="124" t="str">
        <f>IFERROR(INDEX(Vendors!$A$2:$B$500,MATCH(C1252,Vendors!$A$2:$A$500,0),2),"")</f>
        <v/>
      </c>
      <c r="H1252" s="74">
        <f>SUMIF('Cash Outflows'!E:E,'AP and Accrual Journal'!D1262,'Cash Outflows'!F:F)</f>
        <v>0</v>
      </c>
      <c r="I1252" s="73">
        <f t="shared" si="58"/>
        <v>0</v>
      </c>
      <c r="J1252" s="13">
        <f t="shared" si="59"/>
        <v>0</v>
      </c>
      <c r="K1252" t="b">
        <f ca="1">IF(TODAY()-E1252&gt;'Data Inputs'!$B$47,TRUE,FALSE)</f>
        <v>1</v>
      </c>
    </row>
    <row r="1253" spans="1:11" x14ac:dyDescent="0.25">
      <c r="A1253" s="109">
        <f t="shared" si="57"/>
        <v>6</v>
      </c>
      <c r="B1253" s="55"/>
      <c r="C1253" s="129"/>
      <c r="D1253" s="55"/>
      <c r="E1253" s="56"/>
      <c r="F1253" s="72"/>
      <c r="G1253" s="124" t="str">
        <f>IFERROR(INDEX(Vendors!$A$2:$B$500,MATCH(C1253,Vendors!$A$2:$A$500,0),2),"")</f>
        <v/>
      </c>
      <c r="H1253" s="74">
        <f>SUMIF('Cash Outflows'!E:E,'AP and Accrual Journal'!D1263,'Cash Outflows'!F:F)</f>
        <v>0</v>
      </c>
      <c r="I1253" s="73">
        <f t="shared" si="58"/>
        <v>0</v>
      </c>
      <c r="J1253" s="13">
        <f t="shared" si="59"/>
        <v>0</v>
      </c>
      <c r="K1253" t="b">
        <f ca="1">IF(TODAY()-E1253&gt;'Data Inputs'!$B$47,TRUE,FALSE)</f>
        <v>1</v>
      </c>
    </row>
    <row r="1254" spans="1:11" x14ac:dyDescent="0.25">
      <c r="A1254" s="109">
        <f t="shared" si="57"/>
        <v>6</v>
      </c>
      <c r="B1254" s="55"/>
      <c r="C1254" s="129"/>
      <c r="D1254" s="55"/>
      <c r="E1254" s="56"/>
      <c r="F1254" s="72"/>
      <c r="G1254" s="124" t="str">
        <f>IFERROR(INDEX(Vendors!$A$2:$B$500,MATCH(C1254,Vendors!$A$2:$A$500,0),2),"")</f>
        <v/>
      </c>
      <c r="H1254" s="74">
        <f>SUMIF('Cash Outflows'!E:E,'AP and Accrual Journal'!D1264,'Cash Outflows'!F:F)</f>
        <v>0</v>
      </c>
      <c r="I1254" s="73">
        <f t="shared" si="58"/>
        <v>0</v>
      </c>
      <c r="J1254" s="13">
        <f t="shared" si="59"/>
        <v>0</v>
      </c>
      <c r="K1254" t="b">
        <f ca="1">IF(TODAY()-E1254&gt;'Data Inputs'!$B$47,TRUE,FALSE)</f>
        <v>1</v>
      </c>
    </row>
    <row r="1255" spans="1:11" x14ac:dyDescent="0.25">
      <c r="A1255" s="109">
        <f t="shared" si="57"/>
        <v>6</v>
      </c>
      <c r="B1255" s="55"/>
      <c r="C1255" s="129"/>
      <c r="D1255" s="55"/>
      <c r="E1255" s="56"/>
      <c r="F1255" s="72"/>
      <c r="G1255" s="124" t="str">
        <f>IFERROR(INDEX(Vendors!$A$2:$B$500,MATCH(C1255,Vendors!$A$2:$A$500,0),2),"")</f>
        <v/>
      </c>
      <c r="H1255" s="74">
        <f>SUMIF('Cash Outflows'!E:E,'AP and Accrual Journal'!D1265,'Cash Outflows'!F:F)</f>
        <v>0</v>
      </c>
      <c r="I1255" s="73">
        <f t="shared" si="58"/>
        <v>0</v>
      </c>
      <c r="J1255" s="13">
        <f t="shared" si="59"/>
        <v>0</v>
      </c>
      <c r="K1255" t="b">
        <f ca="1">IF(TODAY()-E1255&gt;'Data Inputs'!$B$47,TRUE,FALSE)</f>
        <v>1</v>
      </c>
    </row>
    <row r="1256" spans="1:11" x14ac:dyDescent="0.25">
      <c r="A1256" s="109">
        <f t="shared" si="57"/>
        <v>6</v>
      </c>
      <c r="B1256" s="55"/>
      <c r="C1256" s="129"/>
      <c r="D1256" s="55"/>
      <c r="E1256" s="56"/>
      <c r="F1256" s="72"/>
      <c r="G1256" s="124" t="str">
        <f>IFERROR(INDEX(Vendors!$A$2:$B$500,MATCH(C1256,Vendors!$A$2:$A$500,0),2),"")</f>
        <v/>
      </c>
      <c r="H1256" s="74">
        <f>SUMIF('Cash Outflows'!E:E,'AP and Accrual Journal'!D1266,'Cash Outflows'!F:F)</f>
        <v>0</v>
      </c>
      <c r="I1256" s="73">
        <f t="shared" si="58"/>
        <v>0</v>
      </c>
      <c r="J1256" s="13">
        <f t="shared" si="59"/>
        <v>0</v>
      </c>
      <c r="K1256" t="b">
        <f ca="1">IF(TODAY()-E1256&gt;'Data Inputs'!$B$47,TRUE,FALSE)</f>
        <v>1</v>
      </c>
    </row>
    <row r="1257" spans="1:11" x14ac:dyDescent="0.25">
      <c r="A1257" s="109">
        <f t="shared" si="57"/>
        <v>6</v>
      </c>
      <c r="B1257" s="55"/>
      <c r="C1257" s="129"/>
      <c r="D1257" s="55"/>
      <c r="E1257" s="56"/>
      <c r="F1257" s="72"/>
      <c r="G1257" s="124" t="str">
        <f>IFERROR(INDEX(Vendors!$A$2:$B$500,MATCH(C1257,Vendors!$A$2:$A$500,0),2),"")</f>
        <v/>
      </c>
      <c r="H1257" s="74">
        <f>SUMIF('Cash Outflows'!E:E,'AP and Accrual Journal'!D1267,'Cash Outflows'!F:F)</f>
        <v>0</v>
      </c>
      <c r="I1257" s="73">
        <f t="shared" si="58"/>
        <v>0</v>
      </c>
      <c r="J1257" s="13">
        <f t="shared" si="59"/>
        <v>0</v>
      </c>
      <c r="K1257" t="b">
        <f ca="1">IF(TODAY()-E1257&gt;'Data Inputs'!$B$47,TRUE,FALSE)</f>
        <v>1</v>
      </c>
    </row>
    <row r="1258" spans="1:11" x14ac:dyDescent="0.25">
      <c r="A1258" s="109">
        <f t="shared" si="57"/>
        <v>6</v>
      </c>
      <c r="B1258" s="55"/>
      <c r="C1258" s="129"/>
      <c r="D1258" s="55"/>
      <c r="E1258" s="56"/>
      <c r="F1258" s="72"/>
      <c r="G1258" s="124" t="str">
        <f>IFERROR(INDEX(Vendors!$A$2:$B$500,MATCH(C1258,Vendors!$A$2:$A$500,0),2),"")</f>
        <v/>
      </c>
      <c r="H1258" s="74">
        <f>SUMIF('Cash Outflows'!E:E,'AP and Accrual Journal'!D1268,'Cash Outflows'!F:F)</f>
        <v>0</v>
      </c>
      <c r="I1258" s="73">
        <f t="shared" si="58"/>
        <v>0</v>
      </c>
      <c r="J1258" s="13">
        <f t="shared" si="59"/>
        <v>0</v>
      </c>
      <c r="K1258" t="b">
        <f ca="1">IF(TODAY()-E1258&gt;'Data Inputs'!$B$47,TRUE,FALSE)</f>
        <v>1</v>
      </c>
    </row>
    <row r="1259" spans="1:11" x14ac:dyDescent="0.25">
      <c r="A1259" s="109">
        <f t="shared" si="57"/>
        <v>6</v>
      </c>
      <c r="B1259" s="55"/>
      <c r="C1259" s="129"/>
      <c r="D1259" s="55"/>
      <c r="E1259" s="56"/>
      <c r="F1259" s="72"/>
      <c r="G1259" s="124" t="str">
        <f>IFERROR(INDEX(Vendors!$A$2:$B$500,MATCH(C1259,Vendors!$A$2:$A$500,0),2),"")</f>
        <v/>
      </c>
      <c r="H1259" s="74">
        <f>SUMIF('Cash Outflows'!E:E,'AP and Accrual Journal'!D1269,'Cash Outflows'!F:F)</f>
        <v>0</v>
      </c>
      <c r="I1259" s="73">
        <f t="shared" si="58"/>
        <v>0</v>
      </c>
      <c r="J1259" s="13">
        <f t="shared" si="59"/>
        <v>0</v>
      </c>
      <c r="K1259" t="b">
        <f ca="1">IF(TODAY()-E1259&gt;'Data Inputs'!$B$47,TRUE,FALSE)</f>
        <v>1</v>
      </c>
    </row>
    <row r="1260" spans="1:11" x14ac:dyDescent="0.25">
      <c r="A1260" s="109">
        <f t="shared" si="57"/>
        <v>6</v>
      </c>
      <c r="B1260" s="55"/>
      <c r="C1260" s="129"/>
      <c r="D1260" s="55"/>
      <c r="E1260" s="56"/>
      <c r="F1260" s="72"/>
      <c r="G1260" s="124" t="str">
        <f>IFERROR(INDEX(Vendors!$A$2:$B$500,MATCH(C1260,Vendors!$A$2:$A$500,0),2),"")</f>
        <v/>
      </c>
      <c r="H1260" s="74">
        <f>SUMIF('Cash Outflows'!E:E,'AP and Accrual Journal'!D1270,'Cash Outflows'!F:F)</f>
        <v>0</v>
      </c>
      <c r="I1260" s="73">
        <f t="shared" si="58"/>
        <v>0</v>
      </c>
      <c r="J1260" s="13">
        <f t="shared" si="59"/>
        <v>0</v>
      </c>
      <c r="K1260" t="b">
        <f ca="1">IF(TODAY()-E1260&gt;'Data Inputs'!$B$47,TRUE,FALSE)</f>
        <v>1</v>
      </c>
    </row>
    <row r="1261" spans="1:11" x14ac:dyDescent="0.25">
      <c r="A1261" s="109">
        <f t="shared" si="57"/>
        <v>6</v>
      </c>
      <c r="B1261" s="55"/>
      <c r="C1261" s="129"/>
      <c r="D1261" s="55"/>
      <c r="E1261" s="56"/>
      <c r="F1261" s="72"/>
      <c r="G1261" s="124" t="str">
        <f>IFERROR(INDEX(Vendors!$A$2:$B$500,MATCH(C1261,Vendors!$A$2:$A$500,0),2),"")</f>
        <v/>
      </c>
      <c r="H1261" s="74">
        <f>SUMIF('Cash Outflows'!E:E,'AP and Accrual Journal'!D1271,'Cash Outflows'!F:F)</f>
        <v>0</v>
      </c>
      <c r="I1261" s="73">
        <f t="shared" si="58"/>
        <v>0</v>
      </c>
      <c r="J1261" s="13">
        <f t="shared" si="59"/>
        <v>0</v>
      </c>
      <c r="K1261" t="b">
        <f ca="1">IF(TODAY()-E1261&gt;'Data Inputs'!$B$47,TRUE,FALSE)</f>
        <v>1</v>
      </c>
    </row>
    <row r="1262" spans="1:11" x14ac:dyDescent="0.25">
      <c r="A1262" s="109">
        <f t="shared" si="57"/>
        <v>6</v>
      </c>
      <c r="B1262" s="55"/>
      <c r="C1262" s="129"/>
      <c r="D1262" s="55"/>
      <c r="E1262" s="56"/>
      <c r="F1262" s="72"/>
      <c r="G1262" s="124" t="str">
        <f>IFERROR(INDEX(Vendors!$A$2:$B$500,MATCH(C1262,Vendors!$A$2:$A$500,0),2),"")</f>
        <v/>
      </c>
      <c r="H1262" s="74">
        <f>SUMIF('Cash Outflows'!E:E,'AP and Accrual Journal'!D1272,'Cash Outflows'!F:F)</f>
        <v>0</v>
      </c>
      <c r="I1262" s="73">
        <f t="shared" si="58"/>
        <v>0</v>
      </c>
      <c r="J1262" s="13">
        <f t="shared" si="59"/>
        <v>0</v>
      </c>
      <c r="K1262" t="b">
        <f ca="1">IF(TODAY()-E1262&gt;'Data Inputs'!$B$47,TRUE,FALSE)</f>
        <v>1</v>
      </c>
    </row>
    <row r="1263" spans="1:11" x14ac:dyDescent="0.25">
      <c r="A1263" s="109">
        <f t="shared" si="57"/>
        <v>6</v>
      </c>
      <c r="B1263" s="55"/>
      <c r="C1263" s="129"/>
      <c r="D1263" s="55"/>
      <c r="E1263" s="56"/>
      <c r="F1263" s="72"/>
      <c r="G1263" s="124" t="str">
        <f>IFERROR(INDEX(Vendors!$A$2:$B$500,MATCH(C1263,Vendors!$A$2:$A$500,0),2),"")</f>
        <v/>
      </c>
      <c r="H1263" s="74">
        <f>SUMIF('Cash Outflows'!E:E,'AP and Accrual Journal'!D1273,'Cash Outflows'!F:F)</f>
        <v>0</v>
      </c>
      <c r="I1263" s="73">
        <f t="shared" si="58"/>
        <v>0</v>
      </c>
      <c r="J1263" s="13">
        <f t="shared" si="59"/>
        <v>0</v>
      </c>
      <c r="K1263" t="b">
        <f ca="1">IF(TODAY()-E1263&gt;'Data Inputs'!$B$47,TRUE,FALSE)</f>
        <v>1</v>
      </c>
    </row>
    <row r="1264" spans="1:11" x14ac:dyDescent="0.25">
      <c r="A1264" s="109">
        <f t="shared" si="57"/>
        <v>6</v>
      </c>
      <c r="B1264" s="55"/>
      <c r="C1264" s="129"/>
      <c r="D1264" s="55"/>
      <c r="E1264" s="56"/>
      <c r="F1264" s="72"/>
      <c r="G1264" s="124" t="str">
        <f>IFERROR(INDEX(Vendors!$A$2:$B$500,MATCH(C1264,Vendors!$A$2:$A$500,0),2),"")</f>
        <v/>
      </c>
      <c r="H1264" s="74">
        <f>SUMIF('Cash Outflows'!E:E,'AP and Accrual Journal'!D1274,'Cash Outflows'!F:F)</f>
        <v>0</v>
      </c>
      <c r="I1264" s="73">
        <f t="shared" si="58"/>
        <v>0</v>
      </c>
      <c r="J1264" s="13">
        <f t="shared" si="59"/>
        <v>0</v>
      </c>
      <c r="K1264" t="b">
        <f ca="1">IF(TODAY()-E1264&gt;'Data Inputs'!$B$47,TRUE,FALSE)</f>
        <v>1</v>
      </c>
    </row>
    <row r="1265" spans="1:11" x14ac:dyDescent="0.25">
      <c r="A1265" s="109">
        <f t="shared" si="57"/>
        <v>6</v>
      </c>
      <c r="B1265" s="55"/>
      <c r="C1265" s="129"/>
      <c r="D1265" s="55"/>
      <c r="E1265" s="56"/>
      <c r="F1265" s="72"/>
      <c r="G1265" s="124" t="str">
        <f>IFERROR(INDEX(Vendors!$A$2:$B$500,MATCH(C1265,Vendors!$A$2:$A$500,0),2),"")</f>
        <v/>
      </c>
      <c r="H1265" s="74">
        <f>SUMIF('Cash Outflows'!E:E,'AP and Accrual Journal'!D1275,'Cash Outflows'!F:F)</f>
        <v>0</v>
      </c>
      <c r="I1265" s="73">
        <f t="shared" si="58"/>
        <v>0</v>
      </c>
      <c r="J1265" s="13">
        <f t="shared" si="59"/>
        <v>0</v>
      </c>
      <c r="K1265" t="b">
        <f ca="1">IF(TODAY()-E1265&gt;'Data Inputs'!$B$47,TRUE,FALSE)</f>
        <v>1</v>
      </c>
    </row>
    <row r="1266" spans="1:11" x14ac:dyDescent="0.25">
      <c r="A1266" s="109">
        <f t="shared" si="57"/>
        <v>6</v>
      </c>
      <c r="B1266" s="55"/>
      <c r="C1266" s="129"/>
      <c r="D1266" s="55"/>
      <c r="E1266" s="56"/>
      <c r="F1266" s="72"/>
      <c r="G1266" s="124" t="str">
        <f>IFERROR(INDEX(Vendors!$A$2:$B$500,MATCH(C1266,Vendors!$A$2:$A$500,0),2),"")</f>
        <v/>
      </c>
      <c r="H1266" s="74">
        <f>SUMIF('Cash Outflows'!E:E,'AP and Accrual Journal'!D1276,'Cash Outflows'!F:F)</f>
        <v>0</v>
      </c>
      <c r="I1266" s="73">
        <f t="shared" si="58"/>
        <v>0</v>
      </c>
      <c r="J1266" s="13">
        <f t="shared" si="59"/>
        <v>0</v>
      </c>
      <c r="K1266" t="b">
        <f ca="1">IF(TODAY()-E1266&gt;'Data Inputs'!$B$47,TRUE,FALSE)</f>
        <v>1</v>
      </c>
    </row>
    <row r="1267" spans="1:11" x14ac:dyDescent="0.25">
      <c r="A1267" s="109">
        <f t="shared" si="57"/>
        <v>6</v>
      </c>
      <c r="B1267" s="55"/>
      <c r="C1267" s="129"/>
      <c r="D1267" s="55"/>
      <c r="E1267" s="56"/>
      <c r="F1267" s="72"/>
      <c r="G1267" s="124" t="str">
        <f>IFERROR(INDEX(Vendors!$A$2:$B$500,MATCH(C1267,Vendors!$A$2:$A$500,0),2),"")</f>
        <v/>
      </c>
      <c r="H1267" s="74">
        <f>SUMIF('Cash Outflows'!E:E,'AP and Accrual Journal'!D1277,'Cash Outflows'!F:F)</f>
        <v>0</v>
      </c>
      <c r="I1267" s="73">
        <f t="shared" si="58"/>
        <v>0</v>
      </c>
      <c r="J1267" s="13">
        <f t="shared" si="59"/>
        <v>0</v>
      </c>
      <c r="K1267" t="b">
        <f ca="1">IF(TODAY()-E1267&gt;'Data Inputs'!$B$47,TRUE,FALSE)</f>
        <v>1</v>
      </c>
    </row>
    <row r="1268" spans="1:11" x14ac:dyDescent="0.25">
      <c r="A1268" s="109">
        <f t="shared" si="57"/>
        <v>6</v>
      </c>
      <c r="B1268" s="55"/>
      <c r="C1268" s="129"/>
      <c r="D1268" s="55"/>
      <c r="E1268" s="56"/>
      <c r="F1268" s="72"/>
      <c r="G1268" s="124" t="str">
        <f>IFERROR(INDEX(Vendors!$A$2:$B$500,MATCH(C1268,Vendors!$A$2:$A$500,0),2),"")</f>
        <v/>
      </c>
      <c r="H1268" s="74">
        <f>SUMIF('Cash Outflows'!E:E,'AP and Accrual Journal'!D1278,'Cash Outflows'!F:F)</f>
        <v>0</v>
      </c>
      <c r="I1268" s="73">
        <f t="shared" si="58"/>
        <v>0</v>
      </c>
      <c r="J1268" s="13">
        <f t="shared" si="59"/>
        <v>0</v>
      </c>
      <c r="K1268" t="b">
        <f ca="1">IF(TODAY()-E1268&gt;'Data Inputs'!$B$47,TRUE,FALSE)</f>
        <v>1</v>
      </c>
    </row>
    <row r="1269" spans="1:11" x14ac:dyDescent="0.25">
      <c r="A1269" s="109">
        <f t="shared" si="57"/>
        <v>6</v>
      </c>
      <c r="B1269" s="55"/>
      <c r="C1269" s="129"/>
      <c r="D1269" s="55"/>
      <c r="E1269" s="56"/>
      <c r="F1269" s="72"/>
      <c r="G1269" s="124" t="str">
        <f>IFERROR(INDEX(Vendors!$A$2:$B$500,MATCH(C1269,Vendors!$A$2:$A$500,0),2),"")</f>
        <v/>
      </c>
      <c r="H1269" s="74">
        <f>SUMIF('Cash Outflows'!E:E,'AP and Accrual Journal'!D1279,'Cash Outflows'!F:F)</f>
        <v>0</v>
      </c>
      <c r="I1269" s="73">
        <f t="shared" si="58"/>
        <v>0</v>
      </c>
      <c r="J1269" s="13">
        <f t="shared" si="59"/>
        <v>0</v>
      </c>
      <c r="K1269" t="b">
        <f ca="1">IF(TODAY()-E1269&gt;'Data Inputs'!$B$47,TRUE,FALSE)</f>
        <v>1</v>
      </c>
    </row>
    <row r="1270" spans="1:11" x14ac:dyDescent="0.25">
      <c r="A1270" s="109">
        <f t="shared" si="57"/>
        <v>6</v>
      </c>
      <c r="B1270" s="55"/>
      <c r="C1270" s="129"/>
      <c r="D1270" s="55"/>
      <c r="E1270" s="56"/>
      <c r="F1270" s="72"/>
      <c r="G1270" s="124" t="str">
        <f>IFERROR(INDEX(Vendors!$A$2:$B$500,MATCH(C1270,Vendors!$A$2:$A$500,0),2),"")</f>
        <v/>
      </c>
      <c r="H1270" s="74">
        <f>SUMIF('Cash Outflows'!E:E,'AP and Accrual Journal'!D1280,'Cash Outflows'!F:F)</f>
        <v>0</v>
      </c>
      <c r="I1270" s="73">
        <f t="shared" si="58"/>
        <v>0</v>
      </c>
      <c r="J1270" s="13">
        <f t="shared" si="59"/>
        <v>0</v>
      </c>
      <c r="K1270" t="b">
        <f ca="1">IF(TODAY()-E1270&gt;'Data Inputs'!$B$47,TRUE,FALSE)</f>
        <v>1</v>
      </c>
    </row>
    <row r="1271" spans="1:11" x14ac:dyDescent="0.25">
      <c r="A1271" s="109">
        <f t="shared" si="57"/>
        <v>6</v>
      </c>
      <c r="B1271" s="55"/>
      <c r="C1271" s="129"/>
      <c r="D1271" s="55"/>
      <c r="E1271" s="56"/>
      <c r="F1271" s="72"/>
      <c r="G1271" s="124" t="str">
        <f>IFERROR(INDEX(Vendors!$A$2:$B$500,MATCH(C1271,Vendors!$A$2:$A$500,0),2),"")</f>
        <v/>
      </c>
      <c r="H1271" s="74">
        <f>SUMIF('Cash Outflows'!E:E,'AP and Accrual Journal'!D1281,'Cash Outflows'!F:F)</f>
        <v>0</v>
      </c>
      <c r="I1271" s="73">
        <f t="shared" si="58"/>
        <v>0</v>
      </c>
      <c r="J1271" s="13">
        <f t="shared" si="59"/>
        <v>0</v>
      </c>
      <c r="K1271" t="b">
        <f ca="1">IF(TODAY()-E1271&gt;'Data Inputs'!$B$47,TRUE,FALSE)</f>
        <v>1</v>
      </c>
    </row>
    <row r="1272" spans="1:11" x14ac:dyDescent="0.25">
      <c r="A1272" s="109">
        <f t="shared" si="57"/>
        <v>6</v>
      </c>
      <c r="B1272" s="55"/>
      <c r="C1272" s="129"/>
      <c r="D1272" s="55"/>
      <c r="E1272" s="56"/>
      <c r="F1272" s="72"/>
      <c r="G1272" s="124" t="str">
        <f>IFERROR(INDEX(Vendors!$A$2:$B$500,MATCH(C1272,Vendors!$A$2:$A$500,0),2),"")</f>
        <v/>
      </c>
      <c r="H1272" s="74">
        <f>SUMIF('Cash Outflows'!E:E,'AP and Accrual Journal'!D1282,'Cash Outflows'!F:F)</f>
        <v>0</v>
      </c>
      <c r="I1272" s="73">
        <f t="shared" si="58"/>
        <v>0</v>
      </c>
      <c r="J1272" s="13">
        <f t="shared" si="59"/>
        <v>0</v>
      </c>
      <c r="K1272" t="b">
        <f ca="1">IF(TODAY()-E1272&gt;'Data Inputs'!$B$47,TRUE,FALSE)</f>
        <v>1</v>
      </c>
    </row>
    <row r="1273" spans="1:11" x14ac:dyDescent="0.25">
      <c r="A1273" s="109">
        <f t="shared" si="57"/>
        <v>6</v>
      </c>
      <c r="B1273" s="55"/>
      <c r="C1273" s="129"/>
      <c r="D1273" s="55"/>
      <c r="E1273" s="56"/>
      <c r="F1273" s="72"/>
      <c r="G1273" s="124" t="str">
        <f>IFERROR(INDEX(Vendors!$A$2:$B$500,MATCH(C1273,Vendors!$A$2:$A$500,0),2),"")</f>
        <v/>
      </c>
      <c r="H1273" s="74">
        <f>SUMIF('Cash Outflows'!E:E,'AP and Accrual Journal'!D1283,'Cash Outflows'!F:F)</f>
        <v>0</v>
      </c>
      <c r="I1273" s="73">
        <f t="shared" si="58"/>
        <v>0</v>
      </c>
      <c r="J1273" s="13">
        <f t="shared" si="59"/>
        <v>0</v>
      </c>
      <c r="K1273" t="b">
        <f ca="1">IF(TODAY()-E1273&gt;'Data Inputs'!$B$47,TRUE,FALSE)</f>
        <v>1</v>
      </c>
    </row>
    <row r="1274" spans="1:11" x14ac:dyDescent="0.25">
      <c r="A1274" s="109">
        <f t="shared" si="57"/>
        <v>6</v>
      </c>
      <c r="B1274" s="55"/>
      <c r="C1274" s="129"/>
      <c r="D1274" s="55"/>
      <c r="E1274" s="56"/>
      <c r="F1274" s="72"/>
      <c r="G1274" s="124" t="str">
        <f>IFERROR(INDEX(Vendors!$A$2:$B$500,MATCH(C1274,Vendors!$A$2:$A$500,0),2),"")</f>
        <v/>
      </c>
      <c r="H1274" s="74">
        <f>SUMIF('Cash Outflows'!E:E,'AP and Accrual Journal'!D1284,'Cash Outflows'!F:F)</f>
        <v>0</v>
      </c>
      <c r="I1274" s="73">
        <f t="shared" si="58"/>
        <v>0</v>
      </c>
      <c r="J1274" s="13">
        <f t="shared" si="59"/>
        <v>0</v>
      </c>
      <c r="K1274" t="b">
        <f ca="1">IF(TODAY()-E1274&gt;'Data Inputs'!$B$47,TRUE,FALSE)</f>
        <v>1</v>
      </c>
    </row>
    <row r="1275" spans="1:11" x14ac:dyDescent="0.25">
      <c r="A1275" s="109">
        <f t="shared" si="57"/>
        <v>6</v>
      </c>
      <c r="B1275" s="55"/>
      <c r="C1275" s="129"/>
      <c r="D1275" s="55"/>
      <c r="E1275" s="56"/>
      <c r="F1275" s="72"/>
      <c r="G1275" s="124" t="str">
        <f>IFERROR(INDEX(Vendors!$A$2:$B$500,MATCH(C1275,Vendors!$A$2:$A$500,0),2),"")</f>
        <v/>
      </c>
      <c r="H1275" s="74">
        <f>SUMIF('Cash Outflows'!E:E,'AP and Accrual Journal'!D1285,'Cash Outflows'!F:F)</f>
        <v>0</v>
      </c>
      <c r="I1275" s="73">
        <f t="shared" si="58"/>
        <v>0</v>
      </c>
      <c r="J1275" s="13">
        <f t="shared" si="59"/>
        <v>0</v>
      </c>
      <c r="K1275" t="b">
        <f ca="1">IF(TODAY()-E1275&gt;'Data Inputs'!$B$47,TRUE,FALSE)</f>
        <v>1</v>
      </c>
    </row>
    <row r="1276" spans="1:11" x14ac:dyDescent="0.25">
      <c r="A1276" s="109">
        <f t="shared" si="57"/>
        <v>6</v>
      </c>
      <c r="B1276" s="55"/>
      <c r="C1276" s="129"/>
      <c r="D1276" s="55"/>
      <c r="E1276" s="56"/>
      <c r="F1276" s="72"/>
      <c r="G1276" s="124" t="str">
        <f>IFERROR(INDEX(Vendors!$A$2:$B$500,MATCH(C1276,Vendors!$A$2:$A$500,0),2),"")</f>
        <v/>
      </c>
      <c r="H1276" s="74">
        <f>SUMIF('Cash Outflows'!E:E,'AP and Accrual Journal'!D1286,'Cash Outflows'!F:F)</f>
        <v>0</v>
      </c>
      <c r="I1276" s="73">
        <f t="shared" si="58"/>
        <v>0</v>
      </c>
      <c r="J1276" s="13">
        <f t="shared" si="59"/>
        <v>0</v>
      </c>
      <c r="K1276" t="b">
        <f ca="1">IF(TODAY()-E1276&gt;'Data Inputs'!$B$47,TRUE,FALSE)</f>
        <v>1</v>
      </c>
    </row>
    <row r="1277" spans="1:11" x14ac:dyDescent="0.25">
      <c r="A1277" s="109">
        <f t="shared" si="57"/>
        <v>6</v>
      </c>
      <c r="B1277" s="55"/>
      <c r="C1277" s="129"/>
      <c r="D1277" s="55"/>
      <c r="E1277" s="56"/>
      <c r="F1277" s="72"/>
      <c r="G1277" s="124" t="str">
        <f>IFERROR(INDEX(Vendors!$A$2:$B$500,MATCH(C1277,Vendors!$A$2:$A$500,0),2),"")</f>
        <v/>
      </c>
      <c r="H1277" s="74">
        <f>SUMIF('Cash Outflows'!E:E,'AP and Accrual Journal'!D1287,'Cash Outflows'!F:F)</f>
        <v>0</v>
      </c>
      <c r="I1277" s="73">
        <f t="shared" si="58"/>
        <v>0</v>
      </c>
      <c r="J1277" s="13">
        <f t="shared" si="59"/>
        <v>0</v>
      </c>
      <c r="K1277" t="b">
        <f ca="1">IF(TODAY()-E1277&gt;'Data Inputs'!$B$47,TRUE,FALSE)</f>
        <v>1</v>
      </c>
    </row>
    <row r="1278" spans="1:11" x14ac:dyDescent="0.25">
      <c r="A1278" s="109">
        <f t="shared" si="57"/>
        <v>6</v>
      </c>
      <c r="B1278" s="55"/>
      <c r="C1278" s="129"/>
      <c r="D1278" s="55"/>
      <c r="E1278" s="56"/>
      <c r="F1278" s="72"/>
      <c r="G1278" s="124" t="str">
        <f>IFERROR(INDEX(Vendors!$A$2:$B$500,MATCH(C1278,Vendors!$A$2:$A$500,0),2),"")</f>
        <v/>
      </c>
      <c r="H1278" s="74">
        <f>SUMIF('Cash Outflows'!E:E,'AP and Accrual Journal'!D1288,'Cash Outflows'!F:F)</f>
        <v>0</v>
      </c>
      <c r="I1278" s="73">
        <f t="shared" si="58"/>
        <v>0</v>
      </c>
      <c r="J1278" s="13">
        <f t="shared" si="59"/>
        <v>0</v>
      </c>
      <c r="K1278" t="b">
        <f ca="1">IF(TODAY()-E1278&gt;'Data Inputs'!$B$47,TRUE,FALSE)</f>
        <v>1</v>
      </c>
    </row>
    <row r="1279" spans="1:11" x14ac:dyDescent="0.25">
      <c r="A1279" s="109">
        <f t="shared" si="57"/>
        <v>6</v>
      </c>
      <c r="B1279" s="55"/>
      <c r="C1279" s="129"/>
      <c r="D1279" s="55"/>
      <c r="E1279" s="56"/>
      <c r="F1279" s="72"/>
      <c r="G1279" s="124" t="str">
        <f>IFERROR(INDEX(Vendors!$A$2:$B$500,MATCH(C1279,Vendors!$A$2:$A$500,0),2),"")</f>
        <v/>
      </c>
      <c r="H1279" s="74">
        <f>SUMIF('Cash Outflows'!E:E,'AP and Accrual Journal'!D1289,'Cash Outflows'!F:F)</f>
        <v>0</v>
      </c>
      <c r="I1279" s="73">
        <f t="shared" si="58"/>
        <v>0</v>
      </c>
      <c r="J1279" s="13">
        <f t="shared" si="59"/>
        <v>0</v>
      </c>
      <c r="K1279" t="b">
        <f ca="1">IF(TODAY()-E1279&gt;'Data Inputs'!$B$47,TRUE,FALSE)</f>
        <v>1</v>
      </c>
    </row>
    <row r="1280" spans="1:11" x14ac:dyDescent="0.25">
      <c r="A1280" s="109">
        <f t="shared" si="57"/>
        <v>6</v>
      </c>
      <c r="B1280" s="55"/>
      <c r="C1280" s="129"/>
      <c r="D1280" s="55"/>
      <c r="E1280" s="56"/>
      <c r="F1280" s="72"/>
      <c r="G1280" s="124" t="str">
        <f>IFERROR(INDEX(Vendors!$A$2:$B$500,MATCH(C1280,Vendors!$A$2:$A$500,0),2),"")</f>
        <v/>
      </c>
      <c r="H1280" s="74">
        <f>SUMIF('Cash Outflows'!E:E,'AP and Accrual Journal'!D1290,'Cash Outflows'!F:F)</f>
        <v>0</v>
      </c>
      <c r="I1280" s="73">
        <f t="shared" si="58"/>
        <v>0</v>
      </c>
      <c r="J1280" s="13">
        <f t="shared" si="59"/>
        <v>0</v>
      </c>
      <c r="K1280" t="b">
        <f ca="1">IF(TODAY()-E1280&gt;'Data Inputs'!$B$47,TRUE,FALSE)</f>
        <v>1</v>
      </c>
    </row>
    <row r="1281" spans="1:11" x14ac:dyDescent="0.25">
      <c r="A1281" s="109">
        <f t="shared" si="57"/>
        <v>6</v>
      </c>
      <c r="B1281" s="55"/>
      <c r="C1281" s="129"/>
      <c r="D1281" s="55"/>
      <c r="E1281" s="56"/>
      <c r="F1281" s="72"/>
      <c r="G1281" s="124" t="str">
        <f>IFERROR(INDEX(Vendors!$A$2:$B$500,MATCH(C1281,Vendors!$A$2:$A$500,0),2),"")</f>
        <v/>
      </c>
      <c r="H1281" s="74">
        <f>SUMIF('Cash Outflows'!E:E,'AP and Accrual Journal'!D1291,'Cash Outflows'!F:F)</f>
        <v>0</v>
      </c>
      <c r="I1281" s="73">
        <f t="shared" si="58"/>
        <v>0</v>
      </c>
      <c r="J1281" s="13">
        <f t="shared" si="59"/>
        <v>0</v>
      </c>
      <c r="K1281" t="b">
        <f ca="1">IF(TODAY()-E1281&gt;'Data Inputs'!$B$47,TRUE,FALSE)</f>
        <v>1</v>
      </c>
    </row>
    <row r="1282" spans="1:11" x14ac:dyDescent="0.25">
      <c r="A1282" s="109">
        <f t="shared" si="57"/>
        <v>6</v>
      </c>
      <c r="B1282" s="55"/>
      <c r="C1282" s="129"/>
      <c r="D1282" s="55"/>
      <c r="E1282" s="56"/>
      <c r="F1282" s="72"/>
      <c r="G1282" s="124" t="str">
        <f>IFERROR(INDEX(Vendors!$A$2:$B$500,MATCH(C1282,Vendors!$A$2:$A$500,0),2),"")</f>
        <v/>
      </c>
      <c r="H1282" s="74">
        <f>SUMIF('Cash Outflows'!E:E,'AP and Accrual Journal'!D1292,'Cash Outflows'!F:F)</f>
        <v>0</v>
      </c>
      <c r="I1282" s="73">
        <f t="shared" si="58"/>
        <v>0</v>
      </c>
      <c r="J1282" s="13">
        <f t="shared" si="59"/>
        <v>0</v>
      </c>
      <c r="K1282" t="b">
        <f ca="1">IF(TODAY()-E1282&gt;'Data Inputs'!$B$47,TRUE,FALSE)</f>
        <v>1</v>
      </c>
    </row>
    <row r="1283" spans="1:11" x14ac:dyDescent="0.25">
      <c r="A1283" s="109">
        <f t="shared" ref="A1283:A1346" si="60">E1283+(6-J1283)</f>
        <v>6</v>
      </c>
      <c r="B1283" s="55"/>
      <c r="C1283" s="129"/>
      <c r="D1283" s="55"/>
      <c r="E1283" s="56"/>
      <c r="F1283" s="72"/>
      <c r="G1283" s="124" t="str">
        <f>IFERROR(INDEX(Vendors!$A$2:$B$500,MATCH(C1283,Vendors!$A$2:$A$500,0),2),"")</f>
        <v/>
      </c>
      <c r="H1283" s="74">
        <f>SUMIF('Cash Outflows'!E:E,'AP and Accrual Journal'!D1293,'Cash Outflows'!F:F)</f>
        <v>0</v>
      </c>
      <c r="I1283" s="73">
        <f t="shared" ref="I1283:I1346" si="61">F1283-H1283</f>
        <v>0</v>
      </c>
      <c r="J1283" s="13">
        <f t="shared" ref="J1283:J1346" si="62">IF(WEEKDAY(E1283)=7,0,WEEKDAY(E1283))</f>
        <v>0</v>
      </c>
      <c r="K1283" t="b">
        <f ca="1">IF(TODAY()-E1283&gt;'Data Inputs'!$B$47,TRUE,FALSE)</f>
        <v>1</v>
      </c>
    </row>
    <row r="1284" spans="1:11" x14ac:dyDescent="0.25">
      <c r="A1284" s="109">
        <f t="shared" si="60"/>
        <v>6</v>
      </c>
      <c r="B1284" s="55"/>
      <c r="C1284" s="129"/>
      <c r="D1284" s="55"/>
      <c r="E1284" s="56"/>
      <c r="F1284" s="72"/>
      <c r="G1284" s="124" t="str">
        <f>IFERROR(INDEX(Vendors!$A$2:$B$500,MATCH(C1284,Vendors!$A$2:$A$500,0),2),"")</f>
        <v/>
      </c>
      <c r="H1284" s="74">
        <f>SUMIF('Cash Outflows'!E:E,'AP and Accrual Journal'!D1294,'Cash Outflows'!F:F)</f>
        <v>0</v>
      </c>
      <c r="I1284" s="73">
        <f t="shared" si="61"/>
        <v>0</v>
      </c>
      <c r="J1284" s="13">
        <f t="shared" si="62"/>
        <v>0</v>
      </c>
      <c r="K1284" t="b">
        <f ca="1">IF(TODAY()-E1284&gt;'Data Inputs'!$B$47,TRUE,FALSE)</f>
        <v>1</v>
      </c>
    </row>
    <row r="1285" spans="1:11" x14ac:dyDescent="0.25">
      <c r="A1285" s="109">
        <f t="shared" si="60"/>
        <v>6</v>
      </c>
      <c r="B1285" s="55"/>
      <c r="C1285" s="129"/>
      <c r="D1285" s="55"/>
      <c r="E1285" s="56"/>
      <c r="F1285" s="72"/>
      <c r="G1285" s="124" t="str">
        <f>IFERROR(INDEX(Vendors!$A$2:$B$500,MATCH(C1285,Vendors!$A$2:$A$500,0),2),"")</f>
        <v/>
      </c>
      <c r="H1285" s="74">
        <f>SUMIF('Cash Outflows'!E:E,'AP and Accrual Journal'!D1295,'Cash Outflows'!F:F)</f>
        <v>0</v>
      </c>
      <c r="I1285" s="73">
        <f t="shared" si="61"/>
        <v>0</v>
      </c>
      <c r="J1285" s="13">
        <f t="shared" si="62"/>
        <v>0</v>
      </c>
      <c r="K1285" t="b">
        <f ca="1">IF(TODAY()-E1285&gt;'Data Inputs'!$B$47,TRUE,FALSE)</f>
        <v>1</v>
      </c>
    </row>
    <row r="1286" spans="1:11" x14ac:dyDescent="0.25">
      <c r="A1286" s="109">
        <f t="shared" si="60"/>
        <v>6</v>
      </c>
      <c r="B1286" s="55"/>
      <c r="C1286" s="129"/>
      <c r="D1286" s="55"/>
      <c r="E1286" s="56"/>
      <c r="F1286" s="72"/>
      <c r="G1286" s="124" t="str">
        <f>IFERROR(INDEX(Vendors!$A$2:$B$500,MATCH(C1286,Vendors!$A$2:$A$500,0),2),"")</f>
        <v/>
      </c>
      <c r="H1286" s="74">
        <f>SUMIF('Cash Outflows'!E:E,'AP and Accrual Journal'!D1296,'Cash Outflows'!F:F)</f>
        <v>0</v>
      </c>
      <c r="I1286" s="73">
        <f t="shared" si="61"/>
        <v>0</v>
      </c>
      <c r="J1286" s="13">
        <f t="shared" si="62"/>
        <v>0</v>
      </c>
      <c r="K1286" t="b">
        <f ca="1">IF(TODAY()-E1286&gt;'Data Inputs'!$B$47,TRUE,FALSE)</f>
        <v>1</v>
      </c>
    </row>
    <row r="1287" spans="1:11" x14ac:dyDescent="0.25">
      <c r="A1287" s="109">
        <f t="shared" si="60"/>
        <v>6</v>
      </c>
      <c r="B1287" s="55"/>
      <c r="C1287" s="129"/>
      <c r="D1287" s="55"/>
      <c r="E1287" s="56"/>
      <c r="F1287" s="72"/>
      <c r="G1287" s="124" t="str">
        <f>IFERROR(INDEX(Vendors!$A$2:$B$500,MATCH(C1287,Vendors!$A$2:$A$500,0),2),"")</f>
        <v/>
      </c>
      <c r="H1287" s="74">
        <f>SUMIF('Cash Outflows'!E:E,'AP and Accrual Journal'!D1297,'Cash Outflows'!F:F)</f>
        <v>0</v>
      </c>
      <c r="I1287" s="73">
        <f t="shared" si="61"/>
        <v>0</v>
      </c>
      <c r="J1287" s="13">
        <f t="shared" si="62"/>
        <v>0</v>
      </c>
      <c r="K1287" t="b">
        <f ca="1">IF(TODAY()-E1287&gt;'Data Inputs'!$B$47,TRUE,FALSE)</f>
        <v>1</v>
      </c>
    </row>
    <row r="1288" spans="1:11" x14ac:dyDescent="0.25">
      <c r="A1288" s="109">
        <f t="shared" si="60"/>
        <v>6</v>
      </c>
      <c r="B1288" s="55"/>
      <c r="C1288" s="129"/>
      <c r="D1288" s="55"/>
      <c r="E1288" s="56"/>
      <c r="F1288" s="72"/>
      <c r="G1288" s="124" t="str">
        <f>IFERROR(INDEX(Vendors!$A$2:$B$500,MATCH(C1288,Vendors!$A$2:$A$500,0),2),"")</f>
        <v/>
      </c>
      <c r="H1288" s="74">
        <f>SUMIF('Cash Outflows'!E:E,'AP and Accrual Journal'!D1298,'Cash Outflows'!F:F)</f>
        <v>0</v>
      </c>
      <c r="I1288" s="73">
        <f t="shared" si="61"/>
        <v>0</v>
      </c>
      <c r="J1288" s="13">
        <f t="shared" si="62"/>
        <v>0</v>
      </c>
      <c r="K1288" t="b">
        <f ca="1">IF(TODAY()-E1288&gt;'Data Inputs'!$B$47,TRUE,FALSE)</f>
        <v>1</v>
      </c>
    </row>
    <row r="1289" spans="1:11" x14ac:dyDescent="0.25">
      <c r="A1289" s="109">
        <f t="shared" si="60"/>
        <v>6</v>
      </c>
      <c r="B1289" s="55"/>
      <c r="C1289" s="129"/>
      <c r="D1289" s="55"/>
      <c r="E1289" s="56"/>
      <c r="F1289" s="72"/>
      <c r="G1289" s="124" t="str">
        <f>IFERROR(INDEX(Vendors!$A$2:$B$500,MATCH(C1289,Vendors!$A$2:$A$500,0),2),"")</f>
        <v/>
      </c>
      <c r="H1289" s="74">
        <f>SUMIF('Cash Outflows'!E:E,'AP and Accrual Journal'!D1299,'Cash Outflows'!F:F)</f>
        <v>0</v>
      </c>
      <c r="I1289" s="73">
        <f t="shared" si="61"/>
        <v>0</v>
      </c>
      <c r="J1289" s="13">
        <f t="shared" si="62"/>
        <v>0</v>
      </c>
      <c r="K1289" t="b">
        <f ca="1">IF(TODAY()-E1289&gt;'Data Inputs'!$B$47,TRUE,FALSE)</f>
        <v>1</v>
      </c>
    </row>
    <row r="1290" spans="1:11" x14ac:dyDescent="0.25">
      <c r="A1290" s="109">
        <f t="shared" si="60"/>
        <v>6</v>
      </c>
      <c r="B1290" s="55"/>
      <c r="C1290" s="129"/>
      <c r="D1290" s="55"/>
      <c r="E1290" s="56"/>
      <c r="F1290" s="72"/>
      <c r="G1290" s="124" t="str">
        <f>IFERROR(INDEX(Vendors!$A$2:$B$500,MATCH(C1290,Vendors!$A$2:$A$500,0),2),"")</f>
        <v/>
      </c>
      <c r="H1290" s="74">
        <f>SUMIF('Cash Outflows'!E:E,'AP and Accrual Journal'!D1300,'Cash Outflows'!F:F)</f>
        <v>0</v>
      </c>
      <c r="I1290" s="73">
        <f t="shared" si="61"/>
        <v>0</v>
      </c>
      <c r="J1290" s="13">
        <f t="shared" si="62"/>
        <v>0</v>
      </c>
      <c r="K1290" t="b">
        <f ca="1">IF(TODAY()-E1290&gt;'Data Inputs'!$B$47,TRUE,FALSE)</f>
        <v>1</v>
      </c>
    </row>
    <row r="1291" spans="1:11" x14ac:dyDescent="0.25">
      <c r="A1291" s="109">
        <f t="shared" si="60"/>
        <v>6</v>
      </c>
      <c r="B1291" s="55"/>
      <c r="C1291" s="129"/>
      <c r="D1291" s="55"/>
      <c r="E1291" s="56"/>
      <c r="F1291" s="72"/>
      <c r="G1291" s="124" t="str">
        <f>IFERROR(INDEX(Vendors!$A$2:$B$500,MATCH(C1291,Vendors!$A$2:$A$500,0),2),"")</f>
        <v/>
      </c>
      <c r="H1291" s="74">
        <f>SUMIF('Cash Outflows'!E:E,'AP and Accrual Journal'!D1301,'Cash Outflows'!F:F)</f>
        <v>0</v>
      </c>
      <c r="I1291" s="73">
        <f t="shared" si="61"/>
        <v>0</v>
      </c>
      <c r="J1291" s="13">
        <f t="shared" si="62"/>
        <v>0</v>
      </c>
      <c r="K1291" t="b">
        <f ca="1">IF(TODAY()-E1291&gt;'Data Inputs'!$B$47,TRUE,FALSE)</f>
        <v>1</v>
      </c>
    </row>
    <row r="1292" spans="1:11" x14ac:dyDescent="0.25">
      <c r="A1292" s="109">
        <f t="shared" si="60"/>
        <v>6</v>
      </c>
      <c r="B1292" s="55"/>
      <c r="C1292" s="129"/>
      <c r="D1292" s="55"/>
      <c r="E1292" s="56"/>
      <c r="F1292" s="72"/>
      <c r="G1292" s="124" t="str">
        <f>IFERROR(INDEX(Vendors!$A$2:$B$500,MATCH(C1292,Vendors!$A$2:$A$500,0),2),"")</f>
        <v/>
      </c>
      <c r="H1292" s="74">
        <f>SUMIF('Cash Outflows'!E:E,'AP and Accrual Journal'!D1302,'Cash Outflows'!F:F)</f>
        <v>0</v>
      </c>
      <c r="I1292" s="73">
        <f t="shared" si="61"/>
        <v>0</v>
      </c>
      <c r="J1292" s="13">
        <f t="shared" si="62"/>
        <v>0</v>
      </c>
      <c r="K1292" t="b">
        <f ca="1">IF(TODAY()-E1292&gt;'Data Inputs'!$B$47,TRUE,FALSE)</f>
        <v>1</v>
      </c>
    </row>
    <row r="1293" spans="1:11" x14ac:dyDescent="0.25">
      <c r="A1293" s="109">
        <f t="shared" si="60"/>
        <v>6</v>
      </c>
      <c r="B1293" s="55"/>
      <c r="C1293" s="129"/>
      <c r="D1293" s="55"/>
      <c r="E1293" s="56"/>
      <c r="F1293" s="72"/>
      <c r="G1293" s="124" t="str">
        <f>IFERROR(INDEX(Vendors!$A$2:$B$500,MATCH(C1293,Vendors!$A$2:$A$500,0),2),"")</f>
        <v/>
      </c>
      <c r="H1293" s="74">
        <f>SUMIF('Cash Outflows'!E:E,'AP and Accrual Journal'!D1303,'Cash Outflows'!F:F)</f>
        <v>0</v>
      </c>
      <c r="I1293" s="73">
        <f t="shared" si="61"/>
        <v>0</v>
      </c>
      <c r="J1293" s="13">
        <f t="shared" si="62"/>
        <v>0</v>
      </c>
      <c r="K1293" t="b">
        <f ca="1">IF(TODAY()-E1293&gt;'Data Inputs'!$B$47,TRUE,FALSE)</f>
        <v>1</v>
      </c>
    </row>
    <row r="1294" spans="1:11" x14ac:dyDescent="0.25">
      <c r="A1294" s="109">
        <f t="shared" si="60"/>
        <v>6</v>
      </c>
      <c r="B1294" s="55"/>
      <c r="C1294" s="129"/>
      <c r="D1294" s="55"/>
      <c r="E1294" s="56"/>
      <c r="F1294" s="72"/>
      <c r="G1294" s="124" t="str">
        <f>IFERROR(INDEX(Vendors!$A$2:$B$500,MATCH(C1294,Vendors!$A$2:$A$500,0),2),"")</f>
        <v/>
      </c>
      <c r="H1294" s="74">
        <f>SUMIF('Cash Outflows'!E:E,'AP and Accrual Journal'!D1304,'Cash Outflows'!F:F)</f>
        <v>0</v>
      </c>
      <c r="I1294" s="73">
        <f t="shared" si="61"/>
        <v>0</v>
      </c>
      <c r="J1294" s="13">
        <f t="shared" si="62"/>
        <v>0</v>
      </c>
      <c r="K1294" t="b">
        <f ca="1">IF(TODAY()-E1294&gt;'Data Inputs'!$B$47,TRUE,FALSE)</f>
        <v>1</v>
      </c>
    </row>
    <row r="1295" spans="1:11" x14ac:dyDescent="0.25">
      <c r="A1295" s="109">
        <f t="shared" si="60"/>
        <v>6</v>
      </c>
      <c r="B1295" s="55"/>
      <c r="C1295" s="129"/>
      <c r="D1295" s="55"/>
      <c r="E1295" s="56"/>
      <c r="F1295" s="72"/>
      <c r="G1295" s="124" t="str">
        <f>IFERROR(INDEX(Vendors!$A$2:$B$500,MATCH(C1295,Vendors!$A$2:$A$500,0),2),"")</f>
        <v/>
      </c>
      <c r="H1295" s="74">
        <f>SUMIF('Cash Outflows'!E:E,'AP and Accrual Journal'!D1305,'Cash Outflows'!F:F)</f>
        <v>0</v>
      </c>
      <c r="I1295" s="73">
        <f t="shared" si="61"/>
        <v>0</v>
      </c>
      <c r="J1295" s="13">
        <f t="shared" si="62"/>
        <v>0</v>
      </c>
      <c r="K1295" t="b">
        <f ca="1">IF(TODAY()-E1295&gt;'Data Inputs'!$B$47,TRUE,FALSE)</f>
        <v>1</v>
      </c>
    </row>
    <row r="1296" spans="1:11" x14ac:dyDescent="0.25">
      <c r="A1296" s="109">
        <f t="shared" si="60"/>
        <v>6</v>
      </c>
      <c r="B1296" s="55"/>
      <c r="C1296" s="129"/>
      <c r="D1296" s="55"/>
      <c r="E1296" s="56"/>
      <c r="F1296" s="72"/>
      <c r="G1296" s="124" t="str">
        <f>IFERROR(INDEX(Vendors!$A$2:$B$500,MATCH(C1296,Vendors!$A$2:$A$500,0),2),"")</f>
        <v/>
      </c>
      <c r="H1296" s="74">
        <f>SUMIF('Cash Outflows'!E:E,'AP and Accrual Journal'!D1306,'Cash Outflows'!F:F)</f>
        <v>0</v>
      </c>
      <c r="I1296" s="73">
        <f t="shared" si="61"/>
        <v>0</v>
      </c>
      <c r="J1296" s="13">
        <f t="shared" si="62"/>
        <v>0</v>
      </c>
      <c r="K1296" t="b">
        <f ca="1">IF(TODAY()-E1296&gt;'Data Inputs'!$B$47,TRUE,FALSE)</f>
        <v>1</v>
      </c>
    </row>
    <row r="1297" spans="1:11" x14ac:dyDescent="0.25">
      <c r="A1297" s="109">
        <f t="shared" si="60"/>
        <v>6</v>
      </c>
      <c r="B1297" s="55"/>
      <c r="C1297" s="129"/>
      <c r="D1297" s="55"/>
      <c r="E1297" s="56"/>
      <c r="F1297" s="72"/>
      <c r="G1297" s="124" t="str">
        <f>IFERROR(INDEX(Vendors!$A$2:$B$500,MATCH(C1297,Vendors!$A$2:$A$500,0),2),"")</f>
        <v/>
      </c>
      <c r="H1297" s="74">
        <f>SUMIF('Cash Outflows'!E:E,'AP and Accrual Journal'!D1307,'Cash Outflows'!F:F)</f>
        <v>0</v>
      </c>
      <c r="I1297" s="73">
        <f t="shared" si="61"/>
        <v>0</v>
      </c>
      <c r="J1297" s="13">
        <f t="shared" si="62"/>
        <v>0</v>
      </c>
      <c r="K1297" t="b">
        <f ca="1">IF(TODAY()-E1297&gt;'Data Inputs'!$B$47,TRUE,FALSE)</f>
        <v>1</v>
      </c>
    </row>
    <row r="1298" spans="1:11" x14ac:dyDescent="0.25">
      <c r="A1298" s="109">
        <f t="shared" si="60"/>
        <v>6</v>
      </c>
      <c r="B1298" s="55"/>
      <c r="C1298" s="129"/>
      <c r="D1298" s="55"/>
      <c r="E1298" s="56"/>
      <c r="F1298" s="72"/>
      <c r="G1298" s="124" t="str">
        <f>IFERROR(INDEX(Vendors!$A$2:$B$500,MATCH(C1298,Vendors!$A$2:$A$500,0),2),"")</f>
        <v/>
      </c>
      <c r="H1298" s="74">
        <f>SUMIF('Cash Outflows'!E:E,'AP and Accrual Journal'!D1308,'Cash Outflows'!F:F)</f>
        <v>0</v>
      </c>
      <c r="I1298" s="73">
        <f t="shared" si="61"/>
        <v>0</v>
      </c>
      <c r="J1298" s="13">
        <f t="shared" si="62"/>
        <v>0</v>
      </c>
      <c r="K1298" t="b">
        <f ca="1">IF(TODAY()-E1298&gt;'Data Inputs'!$B$47,TRUE,FALSE)</f>
        <v>1</v>
      </c>
    </row>
    <row r="1299" spans="1:11" x14ac:dyDescent="0.25">
      <c r="A1299" s="109">
        <f t="shared" si="60"/>
        <v>6</v>
      </c>
      <c r="B1299" s="55"/>
      <c r="C1299" s="129"/>
      <c r="D1299" s="55"/>
      <c r="E1299" s="56"/>
      <c r="F1299" s="72"/>
      <c r="G1299" s="124" t="str">
        <f>IFERROR(INDEX(Vendors!$A$2:$B$500,MATCH(C1299,Vendors!$A$2:$A$500,0),2),"")</f>
        <v/>
      </c>
      <c r="H1299" s="74">
        <f>SUMIF('Cash Outflows'!E:E,'AP and Accrual Journal'!D1309,'Cash Outflows'!F:F)</f>
        <v>0</v>
      </c>
      <c r="I1299" s="73">
        <f t="shared" si="61"/>
        <v>0</v>
      </c>
      <c r="J1299" s="13">
        <f t="shared" si="62"/>
        <v>0</v>
      </c>
      <c r="K1299" t="b">
        <f ca="1">IF(TODAY()-E1299&gt;'Data Inputs'!$B$47,TRUE,FALSE)</f>
        <v>1</v>
      </c>
    </row>
    <row r="1300" spans="1:11" x14ac:dyDescent="0.25">
      <c r="A1300" s="109">
        <f t="shared" si="60"/>
        <v>6</v>
      </c>
      <c r="B1300" s="55"/>
      <c r="C1300" s="129"/>
      <c r="D1300" s="55"/>
      <c r="E1300" s="56"/>
      <c r="F1300" s="72"/>
      <c r="G1300" s="124" t="str">
        <f>IFERROR(INDEX(Vendors!$A$2:$B$500,MATCH(C1300,Vendors!$A$2:$A$500,0),2),"")</f>
        <v/>
      </c>
      <c r="H1300" s="74">
        <f>SUMIF('Cash Outflows'!E:E,'AP and Accrual Journal'!D1310,'Cash Outflows'!F:F)</f>
        <v>0</v>
      </c>
      <c r="I1300" s="73">
        <f t="shared" si="61"/>
        <v>0</v>
      </c>
      <c r="J1300" s="13">
        <f t="shared" si="62"/>
        <v>0</v>
      </c>
      <c r="K1300" t="b">
        <f ca="1">IF(TODAY()-E1300&gt;'Data Inputs'!$B$47,TRUE,FALSE)</f>
        <v>1</v>
      </c>
    </row>
    <row r="1301" spans="1:11" x14ac:dyDescent="0.25">
      <c r="A1301" s="109">
        <f t="shared" si="60"/>
        <v>6</v>
      </c>
      <c r="B1301" s="55"/>
      <c r="C1301" s="129"/>
      <c r="D1301" s="55"/>
      <c r="E1301" s="56"/>
      <c r="F1301" s="72"/>
      <c r="G1301" s="124" t="str">
        <f>IFERROR(INDEX(Vendors!$A$2:$B$500,MATCH(C1301,Vendors!$A$2:$A$500,0),2),"")</f>
        <v/>
      </c>
      <c r="H1301" s="74">
        <f>SUMIF('Cash Outflows'!E:E,'AP and Accrual Journal'!D1311,'Cash Outflows'!F:F)</f>
        <v>0</v>
      </c>
      <c r="I1301" s="73">
        <f t="shared" si="61"/>
        <v>0</v>
      </c>
      <c r="J1301" s="13">
        <f t="shared" si="62"/>
        <v>0</v>
      </c>
      <c r="K1301" t="b">
        <f ca="1">IF(TODAY()-E1301&gt;'Data Inputs'!$B$47,TRUE,FALSE)</f>
        <v>1</v>
      </c>
    </row>
    <row r="1302" spans="1:11" x14ac:dyDescent="0.25">
      <c r="A1302" s="109">
        <f t="shared" si="60"/>
        <v>6</v>
      </c>
      <c r="B1302" s="55"/>
      <c r="C1302" s="129"/>
      <c r="D1302" s="55"/>
      <c r="E1302" s="56"/>
      <c r="F1302" s="72"/>
      <c r="G1302" s="124" t="str">
        <f>IFERROR(INDEX(Vendors!$A$2:$B$500,MATCH(C1302,Vendors!$A$2:$A$500,0),2),"")</f>
        <v/>
      </c>
      <c r="H1302" s="74">
        <f>SUMIF('Cash Outflows'!E:E,'AP and Accrual Journal'!D1312,'Cash Outflows'!F:F)</f>
        <v>0</v>
      </c>
      <c r="I1302" s="73">
        <f t="shared" si="61"/>
        <v>0</v>
      </c>
      <c r="J1302" s="13">
        <f t="shared" si="62"/>
        <v>0</v>
      </c>
      <c r="K1302" t="b">
        <f ca="1">IF(TODAY()-E1302&gt;'Data Inputs'!$B$47,TRUE,FALSE)</f>
        <v>1</v>
      </c>
    </row>
    <row r="1303" spans="1:11" x14ac:dyDescent="0.25">
      <c r="A1303" s="109">
        <f t="shared" si="60"/>
        <v>6</v>
      </c>
      <c r="B1303" s="55"/>
      <c r="C1303" s="129"/>
      <c r="D1303" s="55"/>
      <c r="E1303" s="56"/>
      <c r="F1303" s="72"/>
      <c r="G1303" s="124" t="str">
        <f>IFERROR(INDEX(Vendors!$A$2:$B$500,MATCH(C1303,Vendors!$A$2:$A$500,0),2),"")</f>
        <v/>
      </c>
      <c r="H1303" s="74">
        <f>SUMIF('Cash Outflows'!E:E,'AP and Accrual Journal'!D1313,'Cash Outflows'!F:F)</f>
        <v>0</v>
      </c>
      <c r="I1303" s="73">
        <f t="shared" si="61"/>
        <v>0</v>
      </c>
      <c r="J1303" s="13">
        <f t="shared" si="62"/>
        <v>0</v>
      </c>
      <c r="K1303" t="b">
        <f ca="1">IF(TODAY()-E1303&gt;'Data Inputs'!$B$47,TRUE,FALSE)</f>
        <v>1</v>
      </c>
    </row>
    <row r="1304" spans="1:11" x14ac:dyDescent="0.25">
      <c r="A1304" s="109">
        <f t="shared" si="60"/>
        <v>6</v>
      </c>
      <c r="B1304" s="55"/>
      <c r="C1304" s="129"/>
      <c r="D1304" s="55"/>
      <c r="E1304" s="56"/>
      <c r="F1304" s="72"/>
      <c r="G1304" s="124" t="str">
        <f>IFERROR(INDEX(Vendors!$A$2:$B$500,MATCH(C1304,Vendors!$A$2:$A$500,0),2),"")</f>
        <v/>
      </c>
      <c r="H1304" s="74">
        <f>SUMIF('Cash Outflows'!E:E,'AP and Accrual Journal'!D1314,'Cash Outflows'!F:F)</f>
        <v>0</v>
      </c>
      <c r="I1304" s="73">
        <f t="shared" si="61"/>
        <v>0</v>
      </c>
      <c r="J1304" s="13">
        <f t="shared" si="62"/>
        <v>0</v>
      </c>
      <c r="K1304" t="b">
        <f ca="1">IF(TODAY()-E1304&gt;'Data Inputs'!$B$47,TRUE,FALSE)</f>
        <v>1</v>
      </c>
    </row>
    <row r="1305" spans="1:11" x14ac:dyDescent="0.25">
      <c r="A1305" s="109">
        <f t="shared" si="60"/>
        <v>6</v>
      </c>
      <c r="B1305" s="55"/>
      <c r="C1305" s="129"/>
      <c r="D1305" s="55"/>
      <c r="E1305" s="56"/>
      <c r="F1305" s="72"/>
      <c r="G1305" s="124" t="str">
        <f>IFERROR(INDEX(Vendors!$A$2:$B$500,MATCH(C1305,Vendors!$A$2:$A$500,0),2),"")</f>
        <v/>
      </c>
      <c r="H1305" s="74">
        <f>SUMIF('Cash Outflows'!E:E,'AP and Accrual Journal'!D1315,'Cash Outflows'!F:F)</f>
        <v>0</v>
      </c>
      <c r="I1305" s="73">
        <f t="shared" si="61"/>
        <v>0</v>
      </c>
      <c r="J1305" s="13">
        <f t="shared" si="62"/>
        <v>0</v>
      </c>
      <c r="K1305" t="b">
        <f ca="1">IF(TODAY()-E1305&gt;'Data Inputs'!$B$47,TRUE,FALSE)</f>
        <v>1</v>
      </c>
    </row>
    <row r="1306" spans="1:11" x14ac:dyDescent="0.25">
      <c r="A1306" s="109">
        <f t="shared" si="60"/>
        <v>6</v>
      </c>
      <c r="B1306" s="55"/>
      <c r="C1306" s="129"/>
      <c r="D1306" s="55"/>
      <c r="E1306" s="56"/>
      <c r="F1306" s="72"/>
      <c r="G1306" s="124" t="str">
        <f>IFERROR(INDEX(Vendors!$A$2:$B$500,MATCH(C1306,Vendors!$A$2:$A$500,0),2),"")</f>
        <v/>
      </c>
      <c r="H1306" s="74">
        <f>SUMIF('Cash Outflows'!E:E,'AP and Accrual Journal'!D1316,'Cash Outflows'!F:F)</f>
        <v>0</v>
      </c>
      <c r="I1306" s="73">
        <f t="shared" si="61"/>
        <v>0</v>
      </c>
      <c r="J1306" s="13">
        <f t="shared" si="62"/>
        <v>0</v>
      </c>
      <c r="K1306" t="b">
        <f ca="1">IF(TODAY()-E1306&gt;'Data Inputs'!$B$47,TRUE,FALSE)</f>
        <v>1</v>
      </c>
    </row>
    <row r="1307" spans="1:11" x14ac:dyDescent="0.25">
      <c r="A1307" s="109">
        <f t="shared" si="60"/>
        <v>6</v>
      </c>
      <c r="B1307" s="55"/>
      <c r="C1307" s="129"/>
      <c r="D1307" s="55"/>
      <c r="E1307" s="56"/>
      <c r="F1307" s="72"/>
      <c r="G1307" s="124" t="str">
        <f>IFERROR(INDEX(Vendors!$A$2:$B$500,MATCH(C1307,Vendors!$A$2:$A$500,0),2),"")</f>
        <v/>
      </c>
      <c r="H1307" s="74">
        <f>SUMIF('Cash Outflows'!E:E,'AP and Accrual Journal'!D1317,'Cash Outflows'!F:F)</f>
        <v>0</v>
      </c>
      <c r="I1307" s="73">
        <f t="shared" si="61"/>
        <v>0</v>
      </c>
      <c r="J1307" s="13">
        <f t="shared" si="62"/>
        <v>0</v>
      </c>
      <c r="K1307" t="b">
        <f ca="1">IF(TODAY()-E1307&gt;'Data Inputs'!$B$47,TRUE,FALSE)</f>
        <v>1</v>
      </c>
    </row>
    <row r="1308" spans="1:11" x14ac:dyDescent="0.25">
      <c r="A1308" s="109">
        <f t="shared" si="60"/>
        <v>6</v>
      </c>
      <c r="B1308" s="55"/>
      <c r="C1308" s="129"/>
      <c r="D1308" s="55"/>
      <c r="E1308" s="56"/>
      <c r="F1308" s="72"/>
      <c r="G1308" s="124" t="str">
        <f>IFERROR(INDEX(Vendors!$A$2:$B$500,MATCH(C1308,Vendors!$A$2:$A$500,0),2),"")</f>
        <v/>
      </c>
      <c r="H1308" s="74">
        <f>SUMIF('Cash Outflows'!E:E,'AP and Accrual Journal'!D1318,'Cash Outflows'!F:F)</f>
        <v>0</v>
      </c>
      <c r="I1308" s="73">
        <f t="shared" si="61"/>
        <v>0</v>
      </c>
      <c r="J1308" s="13">
        <f t="shared" si="62"/>
        <v>0</v>
      </c>
      <c r="K1308" t="b">
        <f ca="1">IF(TODAY()-E1308&gt;'Data Inputs'!$B$47,TRUE,FALSE)</f>
        <v>1</v>
      </c>
    </row>
    <row r="1309" spans="1:11" x14ac:dyDescent="0.25">
      <c r="A1309" s="109">
        <f t="shared" si="60"/>
        <v>6</v>
      </c>
      <c r="B1309" s="55"/>
      <c r="C1309" s="129"/>
      <c r="D1309" s="55"/>
      <c r="E1309" s="56"/>
      <c r="F1309" s="72"/>
      <c r="G1309" s="124" t="str">
        <f>IFERROR(INDEX(Vendors!$A$2:$B$500,MATCH(C1309,Vendors!$A$2:$A$500,0),2),"")</f>
        <v/>
      </c>
      <c r="H1309" s="74">
        <f>SUMIF('Cash Outflows'!E:E,'AP and Accrual Journal'!D1319,'Cash Outflows'!F:F)</f>
        <v>0</v>
      </c>
      <c r="I1309" s="73">
        <f t="shared" si="61"/>
        <v>0</v>
      </c>
      <c r="J1309" s="13">
        <f t="shared" si="62"/>
        <v>0</v>
      </c>
      <c r="K1309" t="b">
        <f ca="1">IF(TODAY()-E1309&gt;'Data Inputs'!$B$47,TRUE,FALSE)</f>
        <v>1</v>
      </c>
    </row>
    <row r="1310" spans="1:11" x14ac:dyDescent="0.25">
      <c r="A1310" s="109">
        <f t="shared" si="60"/>
        <v>6</v>
      </c>
      <c r="B1310" s="55"/>
      <c r="C1310" s="129"/>
      <c r="D1310" s="55"/>
      <c r="E1310" s="56"/>
      <c r="F1310" s="72"/>
      <c r="G1310" s="124" t="str">
        <f>IFERROR(INDEX(Vendors!$A$2:$B$500,MATCH(C1310,Vendors!$A$2:$A$500,0),2),"")</f>
        <v/>
      </c>
      <c r="H1310" s="74">
        <f>SUMIF('Cash Outflows'!E:E,'AP and Accrual Journal'!D1320,'Cash Outflows'!F:F)</f>
        <v>0</v>
      </c>
      <c r="I1310" s="73">
        <f t="shared" si="61"/>
        <v>0</v>
      </c>
      <c r="J1310" s="13">
        <f t="shared" si="62"/>
        <v>0</v>
      </c>
      <c r="K1310" t="b">
        <f ca="1">IF(TODAY()-E1310&gt;'Data Inputs'!$B$47,TRUE,FALSE)</f>
        <v>1</v>
      </c>
    </row>
    <row r="1311" spans="1:11" x14ac:dyDescent="0.25">
      <c r="A1311" s="109">
        <f t="shared" si="60"/>
        <v>6</v>
      </c>
      <c r="B1311" s="55"/>
      <c r="C1311" s="129"/>
      <c r="D1311" s="55"/>
      <c r="E1311" s="56"/>
      <c r="F1311" s="72"/>
      <c r="G1311" s="124" t="str">
        <f>IFERROR(INDEX(Vendors!$A$2:$B$500,MATCH(C1311,Vendors!$A$2:$A$500,0),2),"")</f>
        <v/>
      </c>
      <c r="H1311" s="74">
        <f>SUMIF('Cash Outflows'!E:E,'AP and Accrual Journal'!D1321,'Cash Outflows'!F:F)</f>
        <v>0</v>
      </c>
      <c r="I1311" s="73">
        <f t="shared" si="61"/>
        <v>0</v>
      </c>
      <c r="J1311" s="13">
        <f t="shared" si="62"/>
        <v>0</v>
      </c>
      <c r="K1311" t="b">
        <f ca="1">IF(TODAY()-E1311&gt;'Data Inputs'!$B$47,TRUE,FALSE)</f>
        <v>1</v>
      </c>
    </row>
    <row r="1312" spans="1:11" x14ac:dyDescent="0.25">
      <c r="A1312" s="109">
        <f t="shared" si="60"/>
        <v>6</v>
      </c>
      <c r="B1312" s="55"/>
      <c r="C1312" s="129"/>
      <c r="D1312" s="55"/>
      <c r="E1312" s="56"/>
      <c r="F1312" s="72"/>
      <c r="G1312" s="124" t="str">
        <f>IFERROR(INDEX(Vendors!$A$2:$B$500,MATCH(C1312,Vendors!$A$2:$A$500,0),2),"")</f>
        <v/>
      </c>
      <c r="H1312" s="74">
        <f>SUMIF('Cash Outflows'!E:E,'AP and Accrual Journal'!D1322,'Cash Outflows'!F:F)</f>
        <v>0</v>
      </c>
      <c r="I1312" s="73">
        <f t="shared" si="61"/>
        <v>0</v>
      </c>
      <c r="J1312" s="13">
        <f t="shared" si="62"/>
        <v>0</v>
      </c>
      <c r="K1312" t="b">
        <f ca="1">IF(TODAY()-E1312&gt;'Data Inputs'!$B$47,TRUE,FALSE)</f>
        <v>1</v>
      </c>
    </row>
    <row r="1313" spans="1:11" x14ac:dyDescent="0.25">
      <c r="A1313" s="109">
        <f t="shared" si="60"/>
        <v>6</v>
      </c>
      <c r="B1313" s="55"/>
      <c r="C1313" s="129"/>
      <c r="D1313" s="55"/>
      <c r="E1313" s="56"/>
      <c r="F1313" s="72"/>
      <c r="G1313" s="124" t="str">
        <f>IFERROR(INDEX(Vendors!$A$2:$B$500,MATCH(C1313,Vendors!$A$2:$A$500,0),2),"")</f>
        <v/>
      </c>
      <c r="H1313" s="74">
        <f>SUMIF('Cash Outflows'!E:E,'AP and Accrual Journal'!D1323,'Cash Outflows'!F:F)</f>
        <v>0</v>
      </c>
      <c r="I1313" s="73">
        <f t="shared" si="61"/>
        <v>0</v>
      </c>
      <c r="J1313" s="13">
        <f t="shared" si="62"/>
        <v>0</v>
      </c>
      <c r="K1313" t="b">
        <f ca="1">IF(TODAY()-E1313&gt;'Data Inputs'!$B$47,TRUE,FALSE)</f>
        <v>1</v>
      </c>
    </row>
    <row r="1314" spans="1:11" x14ac:dyDescent="0.25">
      <c r="A1314" s="109">
        <f t="shared" si="60"/>
        <v>6</v>
      </c>
      <c r="B1314" s="55"/>
      <c r="C1314" s="129"/>
      <c r="D1314" s="55"/>
      <c r="E1314" s="56"/>
      <c r="F1314" s="72"/>
      <c r="G1314" s="124" t="str">
        <f>IFERROR(INDEX(Vendors!$A$2:$B$500,MATCH(C1314,Vendors!$A$2:$A$500,0),2),"")</f>
        <v/>
      </c>
      <c r="H1314" s="74">
        <f>SUMIF('Cash Outflows'!E:E,'AP and Accrual Journal'!D1324,'Cash Outflows'!F:F)</f>
        <v>0</v>
      </c>
      <c r="I1314" s="73">
        <f t="shared" si="61"/>
        <v>0</v>
      </c>
      <c r="J1314" s="13">
        <f t="shared" si="62"/>
        <v>0</v>
      </c>
      <c r="K1314" t="b">
        <f ca="1">IF(TODAY()-E1314&gt;'Data Inputs'!$B$47,TRUE,FALSE)</f>
        <v>1</v>
      </c>
    </row>
    <row r="1315" spans="1:11" x14ac:dyDescent="0.25">
      <c r="A1315" s="109">
        <f t="shared" si="60"/>
        <v>6</v>
      </c>
      <c r="B1315" s="55"/>
      <c r="C1315" s="129"/>
      <c r="D1315" s="55"/>
      <c r="E1315" s="56"/>
      <c r="F1315" s="72"/>
      <c r="G1315" s="124" t="str">
        <f>IFERROR(INDEX(Vendors!$A$2:$B$500,MATCH(C1315,Vendors!$A$2:$A$500,0),2),"")</f>
        <v/>
      </c>
      <c r="H1315" s="74">
        <f>SUMIF('Cash Outflows'!E:E,'AP and Accrual Journal'!D1325,'Cash Outflows'!F:F)</f>
        <v>0</v>
      </c>
      <c r="I1315" s="73">
        <f t="shared" si="61"/>
        <v>0</v>
      </c>
      <c r="J1315" s="13">
        <f t="shared" si="62"/>
        <v>0</v>
      </c>
      <c r="K1315" t="b">
        <f ca="1">IF(TODAY()-E1315&gt;'Data Inputs'!$B$47,TRUE,FALSE)</f>
        <v>1</v>
      </c>
    </row>
    <row r="1316" spans="1:11" x14ac:dyDescent="0.25">
      <c r="A1316" s="109">
        <f t="shared" si="60"/>
        <v>6</v>
      </c>
      <c r="B1316" s="55"/>
      <c r="C1316" s="129"/>
      <c r="D1316" s="55"/>
      <c r="E1316" s="56"/>
      <c r="F1316" s="72"/>
      <c r="G1316" s="124" t="str">
        <f>IFERROR(INDEX(Vendors!$A$2:$B$500,MATCH(C1316,Vendors!$A$2:$A$500,0),2),"")</f>
        <v/>
      </c>
      <c r="H1316" s="74">
        <f>SUMIF('Cash Outflows'!E:E,'AP and Accrual Journal'!D1326,'Cash Outflows'!F:F)</f>
        <v>0</v>
      </c>
      <c r="I1316" s="73">
        <f t="shared" si="61"/>
        <v>0</v>
      </c>
      <c r="J1316" s="13">
        <f t="shared" si="62"/>
        <v>0</v>
      </c>
      <c r="K1316" t="b">
        <f ca="1">IF(TODAY()-E1316&gt;'Data Inputs'!$B$47,TRUE,FALSE)</f>
        <v>1</v>
      </c>
    </row>
    <row r="1317" spans="1:11" x14ac:dyDescent="0.25">
      <c r="A1317" s="109">
        <f t="shared" si="60"/>
        <v>6</v>
      </c>
      <c r="B1317" s="55"/>
      <c r="C1317" s="129"/>
      <c r="D1317" s="55"/>
      <c r="E1317" s="56"/>
      <c r="F1317" s="72"/>
      <c r="G1317" s="124" t="str">
        <f>IFERROR(INDEX(Vendors!$A$2:$B$500,MATCH(C1317,Vendors!$A$2:$A$500,0),2),"")</f>
        <v/>
      </c>
      <c r="H1317" s="74">
        <f>SUMIF('Cash Outflows'!E:E,'AP and Accrual Journal'!D1327,'Cash Outflows'!F:F)</f>
        <v>0</v>
      </c>
      <c r="I1317" s="73">
        <f t="shared" si="61"/>
        <v>0</v>
      </c>
      <c r="J1317" s="13">
        <f t="shared" si="62"/>
        <v>0</v>
      </c>
      <c r="K1317" t="b">
        <f ca="1">IF(TODAY()-E1317&gt;'Data Inputs'!$B$47,TRUE,FALSE)</f>
        <v>1</v>
      </c>
    </row>
    <row r="1318" spans="1:11" x14ac:dyDescent="0.25">
      <c r="A1318" s="109">
        <f t="shared" si="60"/>
        <v>6</v>
      </c>
      <c r="B1318" s="55"/>
      <c r="C1318" s="129"/>
      <c r="D1318" s="55"/>
      <c r="E1318" s="56"/>
      <c r="F1318" s="72"/>
      <c r="G1318" s="124" t="str">
        <f>IFERROR(INDEX(Vendors!$A$2:$B$500,MATCH(C1318,Vendors!$A$2:$A$500,0),2),"")</f>
        <v/>
      </c>
      <c r="H1318" s="74">
        <f>SUMIF('Cash Outflows'!E:E,'AP and Accrual Journal'!D1328,'Cash Outflows'!F:F)</f>
        <v>0</v>
      </c>
      <c r="I1318" s="73">
        <f t="shared" si="61"/>
        <v>0</v>
      </c>
      <c r="J1318" s="13">
        <f t="shared" si="62"/>
        <v>0</v>
      </c>
      <c r="K1318" t="b">
        <f ca="1">IF(TODAY()-E1318&gt;'Data Inputs'!$B$47,TRUE,FALSE)</f>
        <v>1</v>
      </c>
    </row>
    <row r="1319" spans="1:11" x14ac:dyDescent="0.25">
      <c r="A1319" s="109">
        <f t="shared" si="60"/>
        <v>6</v>
      </c>
      <c r="B1319" s="55"/>
      <c r="C1319" s="129"/>
      <c r="D1319" s="55"/>
      <c r="E1319" s="56"/>
      <c r="F1319" s="72"/>
      <c r="G1319" s="124" t="str">
        <f>IFERROR(INDEX(Vendors!$A$2:$B$500,MATCH(C1319,Vendors!$A$2:$A$500,0),2),"")</f>
        <v/>
      </c>
      <c r="H1319" s="74">
        <f>SUMIF('Cash Outflows'!E:E,'AP and Accrual Journal'!D1329,'Cash Outflows'!F:F)</f>
        <v>0</v>
      </c>
      <c r="I1319" s="73">
        <f t="shared" si="61"/>
        <v>0</v>
      </c>
      <c r="J1319" s="13">
        <f t="shared" si="62"/>
        <v>0</v>
      </c>
      <c r="K1319" t="b">
        <f ca="1">IF(TODAY()-E1319&gt;'Data Inputs'!$B$47,TRUE,FALSE)</f>
        <v>1</v>
      </c>
    </row>
    <row r="1320" spans="1:11" x14ac:dyDescent="0.25">
      <c r="A1320" s="109">
        <f t="shared" si="60"/>
        <v>6</v>
      </c>
      <c r="B1320" s="55"/>
      <c r="C1320" s="129"/>
      <c r="D1320" s="55"/>
      <c r="E1320" s="56"/>
      <c r="F1320" s="72"/>
      <c r="G1320" s="124" t="str">
        <f>IFERROR(INDEX(Vendors!$A$2:$B$500,MATCH(C1320,Vendors!$A$2:$A$500,0),2),"")</f>
        <v/>
      </c>
      <c r="H1320" s="74">
        <f>SUMIF('Cash Outflows'!E:E,'AP and Accrual Journal'!D1330,'Cash Outflows'!F:F)</f>
        <v>0</v>
      </c>
      <c r="I1320" s="73">
        <f t="shared" si="61"/>
        <v>0</v>
      </c>
      <c r="J1320" s="13">
        <f t="shared" si="62"/>
        <v>0</v>
      </c>
      <c r="K1320" t="b">
        <f ca="1">IF(TODAY()-E1320&gt;'Data Inputs'!$B$47,TRUE,FALSE)</f>
        <v>1</v>
      </c>
    </row>
    <row r="1321" spans="1:11" x14ac:dyDescent="0.25">
      <c r="A1321" s="109">
        <f t="shared" si="60"/>
        <v>6</v>
      </c>
      <c r="B1321" s="55"/>
      <c r="C1321" s="129"/>
      <c r="D1321" s="55"/>
      <c r="E1321" s="56"/>
      <c r="F1321" s="72"/>
      <c r="G1321" s="124" t="str">
        <f>IFERROR(INDEX(Vendors!$A$2:$B$500,MATCH(C1321,Vendors!$A$2:$A$500,0),2),"")</f>
        <v/>
      </c>
      <c r="H1321" s="74">
        <f>SUMIF('Cash Outflows'!E:E,'AP and Accrual Journal'!D1331,'Cash Outflows'!F:F)</f>
        <v>0</v>
      </c>
      <c r="I1321" s="73">
        <f t="shared" si="61"/>
        <v>0</v>
      </c>
      <c r="J1321" s="13">
        <f t="shared" si="62"/>
        <v>0</v>
      </c>
      <c r="K1321" t="b">
        <f ca="1">IF(TODAY()-E1321&gt;'Data Inputs'!$B$47,TRUE,FALSE)</f>
        <v>1</v>
      </c>
    </row>
    <row r="1322" spans="1:11" x14ac:dyDescent="0.25">
      <c r="A1322" s="109">
        <f t="shared" si="60"/>
        <v>6</v>
      </c>
      <c r="B1322" s="55"/>
      <c r="C1322" s="129"/>
      <c r="D1322" s="55"/>
      <c r="E1322" s="56"/>
      <c r="F1322" s="72"/>
      <c r="G1322" s="124" t="str">
        <f>IFERROR(INDEX(Vendors!$A$2:$B$500,MATCH(C1322,Vendors!$A$2:$A$500,0),2),"")</f>
        <v/>
      </c>
      <c r="H1322" s="74">
        <f>SUMIF('Cash Outflows'!E:E,'AP and Accrual Journal'!D1332,'Cash Outflows'!F:F)</f>
        <v>0</v>
      </c>
      <c r="I1322" s="73">
        <f t="shared" si="61"/>
        <v>0</v>
      </c>
      <c r="J1322" s="13">
        <f t="shared" si="62"/>
        <v>0</v>
      </c>
      <c r="K1322" t="b">
        <f ca="1">IF(TODAY()-E1322&gt;'Data Inputs'!$B$47,TRUE,FALSE)</f>
        <v>1</v>
      </c>
    </row>
    <row r="1323" spans="1:11" x14ac:dyDescent="0.25">
      <c r="A1323" s="109">
        <f t="shared" si="60"/>
        <v>6</v>
      </c>
      <c r="B1323" s="55"/>
      <c r="C1323" s="129"/>
      <c r="D1323" s="55"/>
      <c r="E1323" s="56"/>
      <c r="F1323" s="72"/>
      <c r="G1323" s="124" t="str">
        <f>IFERROR(INDEX(Vendors!$A$2:$B$500,MATCH(C1323,Vendors!$A$2:$A$500,0),2),"")</f>
        <v/>
      </c>
      <c r="H1323" s="74">
        <f>SUMIF('Cash Outflows'!E:E,'AP and Accrual Journal'!D1333,'Cash Outflows'!F:F)</f>
        <v>0</v>
      </c>
      <c r="I1323" s="73">
        <f t="shared" si="61"/>
        <v>0</v>
      </c>
      <c r="J1323" s="13">
        <f t="shared" si="62"/>
        <v>0</v>
      </c>
      <c r="K1323" t="b">
        <f ca="1">IF(TODAY()-E1323&gt;'Data Inputs'!$B$47,TRUE,FALSE)</f>
        <v>1</v>
      </c>
    </row>
    <row r="1324" spans="1:11" x14ac:dyDescent="0.25">
      <c r="A1324" s="109">
        <f t="shared" si="60"/>
        <v>6</v>
      </c>
      <c r="B1324" s="55"/>
      <c r="C1324" s="129"/>
      <c r="D1324" s="55"/>
      <c r="E1324" s="56"/>
      <c r="F1324" s="72"/>
      <c r="G1324" s="124" t="str">
        <f>IFERROR(INDEX(Vendors!$A$2:$B$500,MATCH(C1324,Vendors!$A$2:$A$500,0),2),"")</f>
        <v/>
      </c>
      <c r="H1324" s="74">
        <f>SUMIF('Cash Outflows'!E:E,'AP and Accrual Journal'!D1334,'Cash Outflows'!F:F)</f>
        <v>0</v>
      </c>
      <c r="I1324" s="73">
        <f t="shared" si="61"/>
        <v>0</v>
      </c>
      <c r="J1324" s="13">
        <f t="shared" si="62"/>
        <v>0</v>
      </c>
      <c r="K1324" t="b">
        <f ca="1">IF(TODAY()-E1324&gt;'Data Inputs'!$B$47,TRUE,FALSE)</f>
        <v>1</v>
      </c>
    </row>
    <row r="1325" spans="1:11" x14ac:dyDescent="0.25">
      <c r="A1325" s="109">
        <f t="shared" si="60"/>
        <v>6</v>
      </c>
      <c r="B1325" s="55"/>
      <c r="C1325" s="129"/>
      <c r="D1325" s="55"/>
      <c r="E1325" s="56"/>
      <c r="F1325" s="72"/>
      <c r="G1325" s="124" t="str">
        <f>IFERROR(INDEX(Vendors!$A$2:$B$500,MATCH(C1325,Vendors!$A$2:$A$500,0),2),"")</f>
        <v/>
      </c>
      <c r="H1325" s="74">
        <f>SUMIF('Cash Outflows'!E:E,'AP and Accrual Journal'!D1335,'Cash Outflows'!F:F)</f>
        <v>0</v>
      </c>
      <c r="I1325" s="73">
        <f t="shared" si="61"/>
        <v>0</v>
      </c>
      <c r="J1325" s="13">
        <f t="shared" si="62"/>
        <v>0</v>
      </c>
      <c r="K1325" t="b">
        <f ca="1">IF(TODAY()-E1325&gt;'Data Inputs'!$B$47,TRUE,FALSE)</f>
        <v>1</v>
      </c>
    </row>
    <row r="1326" spans="1:11" x14ac:dyDescent="0.25">
      <c r="A1326" s="109">
        <f t="shared" si="60"/>
        <v>6</v>
      </c>
      <c r="B1326" s="55"/>
      <c r="C1326" s="129"/>
      <c r="D1326" s="55"/>
      <c r="E1326" s="56"/>
      <c r="F1326" s="72"/>
      <c r="G1326" s="124" t="str">
        <f>IFERROR(INDEX(Vendors!$A$2:$B$500,MATCH(C1326,Vendors!$A$2:$A$500,0),2),"")</f>
        <v/>
      </c>
      <c r="H1326" s="74">
        <f>SUMIF('Cash Outflows'!E:E,'AP and Accrual Journal'!D1336,'Cash Outflows'!F:F)</f>
        <v>0</v>
      </c>
      <c r="I1326" s="73">
        <f t="shared" si="61"/>
        <v>0</v>
      </c>
      <c r="J1326" s="13">
        <f t="shared" si="62"/>
        <v>0</v>
      </c>
      <c r="K1326" t="b">
        <f ca="1">IF(TODAY()-E1326&gt;'Data Inputs'!$B$47,TRUE,FALSE)</f>
        <v>1</v>
      </c>
    </row>
    <row r="1327" spans="1:11" x14ac:dyDescent="0.25">
      <c r="A1327" s="109">
        <f t="shared" si="60"/>
        <v>6</v>
      </c>
      <c r="B1327" s="55"/>
      <c r="C1327" s="129"/>
      <c r="D1327" s="55"/>
      <c r="E1327" s="56"/>
      <c r="F1327" s="72"/>
      <c r="G1327" s="124" t="str">
        <f>IFERROR(INDEX(Vendors!$A$2:$B$500,MATCH(C1327,Vendors!$A$2:$A$500,0),2),"")</f>
        <v/>
      </c>
      <c r="H1327" s="74">
        <f>SUMIF('Cash Outflows'!E:E,'AP and Accrual Journal'!D1337,'Cash Outflows'!F:F)</f>
        <v>0</v>
      </c>
      <c r="I1327" s="73">
        <f t="shared" si="61"/>
        <v>0</v>
      </c>
      <c r="J1327" s="13">
        <f t="shared" si="62"/>
        <v>0</v>
      </c>
      <c r="K1327" t="b">
        <f ca="1">IF(TODAY()-E1327&gt;'Data Inputs'!$B$47,TRUE,FALSE)</f>
        <v>1</v>
      </c>
    </row>
    <row r="1328" spans="1:11" x14ac:dyDescent="0.25">
      <c r="A1328" s="109">
        <f t="shared" si="60"/>
        <v>6</v>
      </c>
      <c r="B1328" s="55"/>
      <c r="C1328" s="129"/>
      <c r="D1328" s="55"/>
      <c r="E1328" s="56"/>
      <c r="F1328" s="72"/>
      <c r="G1328" s="124" t="str">
        <f>IFERROR(INDEX(Vendors!$A$2:$B$500,MATCH(C1328,Vendors!$A$2:$A$500,0),2),"")</f>
        <v/>
      </c>
      <c r="H1328" s="74">
        <f>SUMIF('Cash Outflows'!E:E,'AP and Accrual Journal'!D1338,'Cash Outflows'!F:F)</f>
        <v>0</v>
      </c>
      <c r="I1328" s="73">
        <f t="shared" si="61"/>
        <v>0</v>
      </c>
      <c r="J1328" s="13">
        <f t="shared" si="62"/>
        <v>0</v>
      </c>
      <c r="K1328" t="b">
        <f ca="1">IF(TODAY()-E1328&gt;'Data Inputs'!$B$47,TRUE,FALSE)</f>
        <v>1</v>
      </c>
    </row>
    <row r="1329" spans="1:11" x14ac:dyDescent="0.25">
      <c r="A1329" s="109">
        <f t="shared" si="60"/>
        <v>6</v>
      </c>
      <c r="B1329" s="55"/>
      <c r="C1329" s="129"/>
      <c r="D1329" s="55"/>
      <c r="E1329" s="56"/>
      <c r="F1329" s="72"/>
      <c r="G1329" s="124" t="str">
        <f>IFERROR(INDEX(Vendors!$A$2:$B$500,MATCH(C1329,Vendors!$A$2:$A$500,0),2),"")</f>
        <v/>
      </c>
      <c r="H1329" s="74">
        <f>SUMIF('Cash Outflows'!E:E,'AP and Accrual Journal'!D1339,'Cash Outflows'!F:F)</f>
        <v>0</v>
      </c>
      <c r="I1329" s="73">
        <f t="shared" si="61"/>
        <v>0</v>
      </c>
      <c r="J1329" s="13">
        <f t="shared" si="62"/>
        <v>0</v>
      </c>
      <c r="K1329" t="b">
        <f ca="1">IF(TODAY()-E1329&gt;'Data Inputs'!$B$47,TRUE,FALSE)</f>
        <v>1</v>
      </c>
    </row>
    <row r="1330" spans="1:11" x14ac:dyDescent="0.25">
      <c r="A1330" s="109">
        <f t="shared" si="60"/>
        <v>6</v>
      </c>
      <c r="B1330" s="55"/>
      <c r="C1330" s="129"/>
      <c r="D1330" s="55"/>
      <c r="E1330" s="56"/>
      <c r="F1330" s="72"/>
      <c r="G1330" s="124" t="str">
        <f>IFERROR(INDEX(Vendors!$A$2:$B$500,MATCH(C1330,Vendors!$A$2:$A$500,0),2),"")</f>
        <v/>
      </c>
      <c r="H1330" s="74">
        <f>SUMIF('Cash Outflows'!E:E,'AP and Accrual Journal'!D1340,'Cash Outflows'!F:F)</f>
        <v>0</v>
      </c>
      <c r="I1330" s="73">
        <f t="shared" si="61"/>
        <v>0</v>
      </c>
      <c r="J1330" s="13">
        <f t="shared" si="62"/>
        <v>0</v>
      </c>
      <c r="K1330" t="b">
        <f ca="1">IF(TODAY()-E1330&gt;'Data Inputs'!$B$47,TRUE,FALSE)</f>
        <v>1</v>
      </c>
    </row>
    <row r="1331" spans="1:11" x14ac:dyDescent="0.25">
      <c r="A1331" s="109">
        <f t="shared" si="60"/>
        <v>6</v>
      </c>
      <c r="B1331" s="55"/>
      <c r="C1331" s="129"/>
      <c r="D1331" s="55"/>
      <c r="E1331" s="56"/>
      <c r="F1331" s="72"/>
      <c r="G1331" s="124" t="str">
        <f>IFERROR(INDEX(Vendors!$A$2:$B$500,MATCH(C1331,Vendors!$A$2:$A$500,0),2),"")</f>
        <v/>
      </c>
      <c r="H1331" s="74">
        <f>SUMIF('Cash Outflows'!E:E,'AP and Accrual Journal'!D1341,'Cash Outflows'!F:F)</f>
        <v>0</v>
      </c>
      <c r="I1331" s="73">
        <f t="shared" si="61"/>
        <v>0</v>
      </c>
      <c r="J1331" s="13">
        <f t="shared" si="62"/>
        <v>0</v>
      </c>
      <c r="K1331" t="b">
        <f ca="1">IF(TODAY()-E1331&gt;'Data Inputs'!$B$47,TRUE,FALSE)</f>
        <v>1</v>
      </c>
    </row>
    <row r="1332" spans="1:11" x14ac:dyDescent="0.25">
      <c r="A1332" s="109">
        <f t="shared" si="60"/>
        <v>6</v>
      </c>
      <c r="B1332" s="55"/>
      <c r="C1332" s="129"/>
      <c r="D1332" s="55"/>
      <c r="E1332" s="56"/>
      <c r="F1332" s="72"/>
      <c r="G1332" s="124" t="str">
        <f>IFERROR(INDEX(Vendors!$A$2:$B$500,MATCH(C1332,Vendors!$A$2:$A$500,0),2),"")</f>
        <v/>
      </c>
      <c r="H1332" s="74">
        <f>SUMIF('Cash Outflows'!E:E,'AP and Accrual Journal'!D1342,'Cash Outflows'!F:F)</f>
        <v>0</v>
      </c>
      <c r="I1332" s="73">
        <f t="shared" si="61"/>
        <v>0</v>
      </c>
      <c r="J1332" s="13">
        <f t="shared" si="62"/>
        <v>0</v>
      </c>
      <c r="K1332" t="b">
        <f ca="1">IF(TODAY()-E1332&gt;'Data Inputs'!$B$47,TRUE,FALSE)</f>
        <v>1</v>
      </c>
    </row>
    <row r="1333" spans="1:11" x14ac:dyDescent="0.25">
      <c r="A1333" s="109">
        <f t="shared" si="60"/>
        <v>6</v>
      </c>
      <c r="B1333" s="55"/>
      <c r="C1333" s="129"/>
      <c r="D1333" s="55"/>
      <c r="E1333" s="56"/>
      <c r="F1333" s="72"/>
      <c r="G1333" s="124" t="str">
        <f>IFERROR(INDEX(Vendors!$A$2:$B$500,MATCH(C1333,Vendors!$A$2:$A$500,0),2),"")</f>
        <v/>
      </c>
      <c r="H1333" s="74">
        <f>SUMIF('Cash Outflows'!E:E,'AP and Accrual Journal'!D1343,'Cash Outflows'!F:F)</f>
        <v>0</v>
      </c>
      <c r="I1333" s="73">
        <f t="shared" si="61"/>
        <v>0</v>
      </c>
      <c r="J1333" s="13">
        <f t="shared" si="62"/>
        <v>0</v>
      </c>
      <c r="K1333" t="b">
        <f ca="1">IF(TODAY()-E1333&gt;'Data Inputs'!$B$47,TRUE,FALSE)</f>
        <v>1</v>
      </c>
    </row>
    <row r="1334" spans="1:11" x14ac:dyDescent="0.25">
      <c r="A1334" s="109">
        <f t="shared" si="60"/>
        <v>6</v>
      </c>
      <c r="B1334" s="55"/>
      <c r="C1334" s="129"/>
      <c r="D1334" s="55"/>
      <c r="E1334" s="56"/>
      <c r="F1334" s="72"/>
      <c r="G1334" s="124" t="str">
        <f>IFERROR(INDEX(Vendors!$A$2:$B$500,MATCH(C1334,Vendors!$A$2:$A$500,0),2),"")</f>
        <v/>
      </c>
      <c r="H1334" s="74">
        <f>SUMIF('Cash Outflows'!E:E,'AP and Accrual Journal'!D1344,'Cash Outflows'!F:F)</f>
        <v>0</v>
      </c>
      <c r="I1334" s="73">
        <f t="shared" si="61"/>
        <v>0</v>
      </c>
      <c r="J1334" s="13">
        <f t="shared" si="62"/>
        <v>0</v>
      </c>
      <c r="K1334" t="b">
        <f ca="1">IF(TODAY()-E1334&gt;'Data Inputs'!$B$47,TRUE,FALSE)</f>
        <v>1</v>
      </c>
    </row>
    <row r="1335" spans="1:11" x14ac:dyDescent="0.25">
      <c r="A1335" s="109">
        <f t="shared" si="60"/>
        <v>6</v>
      </c>
      <c r="B1335" s="55"/>
      <c r="C1335" s="129"/>
      <c r="D1335" s="55"/>
      <c r="E1335" s="56"/>
      <c r="F1335" s="72"/>
      <c r="G1335" s="124" t="str">
        <f>IFERROR(INDEX(Vendors!$A$2:$B$500,MATCH(C1335,Vendors!$A$2:$A$500,0),2),"")</f>
        <v/>
      </c>
      <c r="H1335" s="74">
        <f>SUMIF('Cash Outflows'!E:E,'AP and Accrual Journal'!D1345,'Cash Outflows'!F:F)</f>
        <v>0</v>
      </c>
      <c r="I1335" s="73">
        <f t="shared" si="61"/>
        <v>0</v>
      </c>
      <c r="J1335" s="13">
        <f t="shared" si="62"/>
        <v>0</v>
      </c>
      <c r="K1335" t="b">
        <f ca="1">IF(TODAY()-E1335&gt;'Data Inputs'!$B$47,TRUE,FALSE)</f>
        <v>1</v>
      </c>
    </row>
    <row r="1336" spans="1:11" x14ac:dyDescent="0.25">
      <c r="A1336" s="109">
        <f t="shared" si="60"/>
        <v>6</v>
      </c>
      <c r="B1336" s="55"/>
      <c r="C1336" s="129"/>
      <c r="D1336" s="55"/>
      <c r="E1336" s="56"/>
      <c r="F1336" s="72"/>
      <c r="G1336" s="124" t="str">
        <f>IFERROR(INDEX(Vendors!$A$2:$B$500,MATCH(C1336,Vendors!$A$2:$A$500,0),2),"")</f>
        <v/>
      </c>
      <c r="H1336" s="74">
        <f>SUMIF('Cash Outflows'!E:E,'AP and Accrual Journal'!D1346,'Cash Outflows'!F:F)</f>
        <v>0</v>
      </c>
      <c r="I1336" s="73">
        <f t="shared" si="61"/>
        <v>0</v>
      </c>
      <c r="J1336" s="13">
        <f t="shared" si="62"/>
        <v>0</v>
      </c>
      <c r="K1336" t="b">
        <f ca="1">IF(TODAY()-E1336&gt;'Data Inputs'!$B$47,TRUE,FALSE)</f>
        <v>1</v>
      </c>
    </row>
    <row r="1337" spans="1:11" x14ac:dyDescent="0.25">
      <c r="A1337" s="109">
        <f t="shared" si="60"/>
        <v>6</v>
      </c>
      <c r="B1337" s="55"/>
      <c r="C1337" s="129"/>
      <c r="D1337" s="55"/>
      <c r="E1337" s="56"/>
      <c r="F1337" s="72"/>
      <c r="G1337" s="124" t="str">
        <f>IFERROR(INDEX(Vendors!$A$2:$B$500,MATCH(C1337,Vendors!$A$2:$A$500,0),2),"")</f>
        <v/>
      </c>
      <c r="H1337" s="74">
        <f>SUMIF('Cash Outflows'!E:E,'AP and Accrual Journal'!D1347,'Cash Outflows'!F:F)</f>
        <v>0</v>
      </c>
      <c r="I1337" s="73">
        <f t="shared" si="61"/>
        <v>0</v>
      </c>
      <c r="J1337" s="13">
        <f t="shared" si="62"/>
        <v>0</v>
      </c>
      <c r="K1337" t="b">
        <f ca="1">IF(TODAY()-E1337&gt;'Data Inputs'!$B$47,TRUE,FALSE)</f>
        <v>1</v>
      </c>
    </row>
    <row r="1338" spans="1:11" x14ac:dyDescent="0.25">
      <c r="A1338" s="109">
        <f t="shared" si="60"/>
        <v>6</v>
      </c>
      <c r="B1338" s="55"/>
      <c r="C1338" s="129"/>
      <c r="D1338" s="55"/>
      <c r="E1338" s="56"/>
      <c r="F1338" s="72"/>
      <c r="G1338" s="124" t="str">
        <f>IFERROR(INDEX(Vendors!$A$2:$B$500,MATCH(C1338,Vendors!$A$2:$A$500,0),2),"")</f>
        <v/>
      </c>
      <c r="H1338" s="74">
        <f>SUMIF('Cash Outflows'!E:E,'AP and Accrual Journal'!D1348,'Cash Outflows'!F:F)</f>
        <v>0</v>
      </c>
      <c r="I1338" s="73">
        <f t="shared" si="61"/>
        <v>0</v>
      </c>
      <c r="J1338" s="13">
        <f t="shared" si="62"/>
        <v>0</v>
      </c>
      <c r="K1338" t="b">
        <f ca="1">IF(TODAY()-E1338&gt;'Data Inputs'!$B$47,TRUE,FALSE)</f>
        <v>1</v>
      </c>
    </row>
    <row r="1339" spans="1:11" x14ac:dyDescent="0.25">
      <c r="A1339" s="109">
        <f t="shared" si="60"/>
        <v>6</v>
      </c>
      <c r="B1339" s="55"/>
      <c r="C1339" s="129"/>
      <c r="D1339" s="55"/>
      <c r="E1339" s="56"/>
      <c r="F1339" s="72"/>
      <c r="G1339" s="124" t="str">
        <f>IFERROR(INDEX(Vendors!$A$2:$B$500,MATCH(C1339,Vendors!$A$2:$A$500,0),2),"")</f>
        <v/>
      </c>
      <c r="H1339" s="74">
        <f>SUMIF('Cash Outflows'!E:E,'AP and Accrual Journal'!D1349,'Cash Outflows'!F:F)</f>
        <v>0</v>
      </c>
      <c r="I1339" s="73">
        <f t="shared" si="61"/>
        <v>0</v>
      </c>
      <c r="J1339" s="13">
        <f t="shared" si="62"/>
        <v>0</v>
      </c>
      <c r="K1339" t="b">
        <f ca="1">IF(TODAY()-E1339&gt;'Data Inputs'!$B$47,TRUE,FALSE)</f>
        <v>1</v>
      </c>
    </row>
    <row r="1340" spans="1:11" x14ac:dyDescent="0.25">
      <c r="A1340" s="109">
        <f t="shared" si="60"/>
        <v>6</v>
      </c>
      <c r="B1340" s="55"/>
      <c r="C1340" s="129"/>
      <c r="D1340" s="55"/>
      <c r="E1340" s="56"/>
      <c r="F1340" s="72"/>
      <c r="G1340" s="124" t="str">
        <f>IFERROR(INDEX(Vendors!$A$2:$B$500,MATCH(C1340,Vendors!$A$2:$A$500,0),2),"")</f>
        <v/>
      </c>
      <c r="H1340" s="74">
        <f>SUMIF('Cash Outflows'!E:E,'AP and Accrual Journal'!D1350,'Cash Outflows'!F:F)</f>
        <v>0</v>
      </c>
      <c r="I1340" s="73">
        <f t="shared" si="61"/>
        <v>0</v>
      </c>
      <c r="J1340" s="13">
        <f t="shared" si="62"/>
        <v>0</v>
      </c>
      <c r="K1340" t="b">
        <f ca="1">IF(TODAY()-E1340&gt;'Data Inputs'!$B$47,TRUE,FALSE)</f>
        <v>1</v>
      </c>
    </row>
    <row r="1341" spans="1:11" x14ac:dyDescent="0.25">
      <c r="A1341" s="109">
        <f t="shared" si="60"/>
        <v>6</v>
      </c>
      <c r="B1341" s="55"/>
      <c r="C1341" s="129"/>
      <c r="D1341" s="55"/>
      <c r="E1341" s="56"/>
      <c r="F1341" s="72"/>
      <c r="G1341" s="124" t="str">
        <f>IFERROR(INDEX(Vendors!$A$2:$B$500,MATCH(C1341,Vendors!$A$2:$A$500,0),2),"")</f>
        <v/>
      </c>
      <c r="H1341" s="74">
        <f>SUMIF('Cash Outflows'!E:E,'AP and Accrual Journal'!D1351,'Cash Outflows'!F:F)</f>
        <v>0</v>
      </c>
      <c r="I1341" s="73">
        <f t="shared" si="61"/>
        <v>0</v>
      </c>
      <c r="J1341" s="13">
        <f t="shared" si="62"/>
        <v>0</v>
      </c>
      <c r="K1341" t="b">
        <f ca="1">IF(TODAY()-E1341&gt;'Data Inputs'!$B$47,TRUE,FALSE)</f>
        <v>1</v>
      </c>
    </row>
    <row r="1342" spans="1:11" x14ac:dyDescent="0.25">
      <c r="A1342" s="109">
        <f t="shared" si="60"/>
        <v>6</v>
      </c>
      <c r="B1342" s="55"/>
      <c r="C1342" s="129"/>
      <c r="D1342" s="55"/>
      <c r="E1342" s="56"/>
      <c r="F1342" s="72"/>
      <c r="G1342" s="124" t="str">
        <f>IFERROR(INDEX(Vendors!$A$2:$B$500,MATCH(C1342,Vendors!$A$2:$A$500,0),2),"")</f>
        <v/>
      </c>
      <c r="H1342" s="74">
        <f>SUMIF('Cash Outflows'!E:E,'AP and Accrual Journal'!D1352,'Cash Outflows'!F:F)</f>
        <v>0</v>
      </c>
      <c r="I1342" s="73">
        <f t="shared" si="61"/>
        <v>0</v>
      </c>
      <c r="J1342" s="13">
        <f t="shared" si="62"/>
        <v>0</v>
      </c>
      <c r="K1342" t="b">
        <f ca="1">IF(TODAY()-E1342&gt;'Data Inputs'!$B$47,TRUE,FALSE)</f>
        <v>1</v>
      </c>
    </row>
    <row r="1343" spans="1:11" x14ac:dyDescent="0.25">
      <c r="A1343" s="109">
        <f t="shared" si="60"/>
        <v>6</v>
      </c>
      <c r="B1343" s="55"/>
      <c r="C1343" s="129"/>
      <c r="D1343" s="55"/>
      <c r="E1343" s="56"/>
      <c r="F1343" s="72"/>
      <c r="G1343" s="124" t="str">
        <f>IFERROR(INDEX(Vendors!$A$2:$B$500,MATCH(C1343,Vendors!$A$2:$A$500,0),2),"")</f>
        <v/>
      </c>
      <c r="H1343" s="74">
        <f>SUMIF('Cash Outflows'!E:E,'AP and Accrual Journal'!D1353,'Cash Outflows'!F:F)</f>
        <v>0</v>
      </c>
      <c r="I1343" s="73">
        <f t="shared" si="61"/>
        <v>0</v>
      </c>
      <c r="J1343" s="13">
        <f t="shared" si="62"/>
        <v>0</v>
      </c>
      <c r="K1343" t="b">
        <f ca="1">IF(TODAY()-E1343&gt;'Data Inputs'!$B$47,TRUE,FALSE)</f>
        <v>1</v>
      </c>
    </row>
    <row r="1344" spans="1:11" x14ac:dyDescent="0.25">
      <c r="A1344" s="109">
        <f t="shared" si="60"/>
        <v>6</v>
      </c>
      <c r="B1344" s="55"/>
      <c r="C1344" s="129"/>
      <c r="D1344" s="55"/>
      <c r="E1344" s="56"/>
      <c r="F1344" s="72"/>
      <c r="G1344" s="124" t="str">
        <f>IFERROR(INDEX(Vendors!$A$2:$B$500,MATCH(C1344,Vendors!$A$2:$A$500,0),2),"")</f>
        <v/>
      </c>
      <c r="H1344" s="74">
        <f>SUMIF('Cash Outflows'!E:E,'AP and Accrual Journal'!D1354,'Cash Outflows'!F:F)</f>
        <v>0</v>
      </c>
      <c r="I1344" s="73">
        <f t="shared" si="61"/>
        <v>0</v>
      </c>
      <c r="J1344" s="13">
        <f t="shared" si="62"/>
        <v>0</v>
      </c>
      <c r="K1344" t="b">
        <f ca="1">IF(TODAY()-E1344&gt;'Data Inputs'!$B$47,TRUE,FALSE)</f>
        <v>1</v>
      </c>
    </row>
    <row r="1345" spans="1:11" x14ac:dyDescent="0.25">
      <c r="A1345" s="109">
        <f t="shared" si="60"/>
        <v>6</v>
      </c>
      <c r="B1345" s="55"/>
      <c r="C1345" s="129"/>
      <c r="D1345" s="55"/>
      <c r="E1345" s="56"/>
      <c r="F1345" s="72"/>
      <c r="G1345" s="124" t="str">
        <f>IFERROR(INDEX(Vendors!$A$2:$B$500,MATCH(C1345,Vendors!$A$2:$A$500,0),2),"")</f>
        <v/>
      </c>
      <c r="H1345" s="74">
        <f>SUMIF('Cash Outflows'!E:E,'AP and Accrual Journal'!D1355,'Cash Outflows'!F:F)</f>
        <v>0</v>
      </c>
      <c r="I1345" s="73">
        <f t="shared" si="61"/>
        <v>0</v>
      </c>
      <c r="J1345" s="13">
        <f t="shared" si="62"/>
        <v>0</v>
      </c>
      <c r="K1345" t="b">
        <f ca="1">IF(TODAY()-E1345&gt;'Data Inputs'!$B$47,TRUE,FALSE)</f>
        <v>1</v>
      </c>
    </row>
    <row r="1346" spans="1:11" x14ac:dyDescent="0.25">
      <c r="A1346" s="109">
        <f t="shared" si="60"/>
        <v>6</v>
      </c>
      <c r="B1346" s="55"/>
      <c r="C1346" s="129"/>
      <c r="D1346" s="55"/>
      <c r="E1346" s="56"/>
      <c r="F1346" s="72"/>
      <c r="G1346" s="124" t="str">
        <f>IFERROR(INDEX(Vendors!$A$2:$B$500,MATCH(C1346,Vendors!$A$2:$A$500,0),2),"")</f>
        <v/>
      </c>
      <c r="H1346" s="74">
        <f>SUMIF('Cash Outflows'!E:E,'AP and Accrual Journal'!D1356,'Cash Outflows'!F:F)</f>
        <v>0</v>
      </c>
      <c r="I1346" s="73">
        <f t="shared" si="61"/>
        <v>0</v>
      </c>
      <c r="J1346" s="13">
        <f t="shared" si="62"/>
        <v>0</v>
      </c>
      <c r="K1346" t="b">
        <f ca="1">IF(TODAY()-E1346&gt;'Data Inputs'!$B$47,TRUE,FALSE)</f>
        <v>1</v>
      </c>
    </row>
    <row r="1347" spans="1:11" x14ac:dyDescent="0.25">
      <c r="A1347" s="109">
        <f t="shared" ref="A1347:A1410" si="63">E1347+(6-J1347)</f>
        <v>6</v>
      </c>
      <c r="B1347" s="55"/>
      <c r="C1347" s="129"/>
      <c r="D1347" s="55"/>
      <c r="E1347" s="56"/>
      <c r="F1347" s="72"/>
      <c r="G1347" s="124" t="str">
        <f>IFERROR(INDEX(Vendors!$A$2:$B$500,MATCH(C1347,Vendors!$A$2:$A$500,0),2),"")</f>
        <v/>
      </c>
      <c r="H1347" s="74">
        <f>SUMIF('Cash Outflows'!E:E,'AP and Accrual Journal'!D1357,'Cash Outflows'!F:F)</f>
        <v>0</v>
      </c>
      <c r="I1347" s="73">
        <f t="shared" ref="I1347:I1410" si="64">F1347-H1347</f>
        <v>0</v>
      </c>
      <c r="J1347" s="13">
        <f t="shared" ref="J1347:J1410" si="65">IF(WEEKDAY(E1347)=7,0,WEEKDAY(E1347))</f>
        <v>0</v>
      </c>
      <c r="K1347" t="b">
        <f ca="1">IF(TODAY()-E1347&gt;'Data Inputs'!$B$47,TRUE,FALSE)</f>
        <v>1</v>
      </c>
    </row>
    <row r="1348" spans="1:11" x14ac:dyDescent="0.25">
      <c r="A1348" s="109">
        <f t="shared" si="63"/>
        <v>6</v>
      </c>
      <c r="B1348" s="55"/>
      <c r="C1348" s="129"/>
      <c r="D1348" s="55"/>
      <c r="E1348" s="56"/>
      <c r="F1348" s="72"/>
      <c r="G1348" s="124" t="str">
        <f>IFERROR(INDEX(Vendors!$A$2:$B$500,MATCH(C1348,Vendors!$A$2:$A$500,0),2),"")</f>
        <v/>
      </c>
      <c r="H1348" s="74">
        <f>SUMIF('Cash Outflows'!E:E,'AP and Accrual Journal'!D1358,'Cash Outflows'!F:F)</f>
        <v>0</v>
      </c>
      <c r="I1348" s="73">
        <f t="shared" si="64"/>
        <v>0</v>
      </c>
      <c r="J1348" s="13">
        <f t="shared" si="65"/>
        <v>0</v>
      </c>
      <c r="K1348" t="b">
        <f ca="1">IF(TODAY()-E1348&gt;'Data Inputs'!$B$47,TRUE,FALSE)</f>
        <v>1</v>
      </c>
    </row>
    <row r="1349" spans="1:11" x14ac:dyDescent="0.25">
      <c r="A1349" s="109">
        <f t="shared" si="63"/>
        <v>6</v>
      </c>
      <c r="B1349" s="55"/>
      <c r="C1349" s="129"/>
      <c r="D1349" s="55"/>
      <c r="E1349" s="56"/>
      <c r="F1349" s="72"/>
      <c r="G1349" s="124" t="str">
        <f>IFERROR(INDEX(Vendors!$A$2:$B$500,MATCH(C1349,Vendors!$A$2:$A$500,0),2),"")</f>
        <v/>
      </c>
      <c r="H1349" s="74">
        <f>SUMIF('Cash Outflows'!E:E,'AP and Accrual Journal'!D1359,'Cash Outflows'!F:F)</f>
        <v>0</v>
      </c>
      <c r="I1349" s="73">
        <f t="shared" si="64"/>
        <v>0</v>
      </c>
      <c r="J1349" s="13">
        <f t="shared" si="65"/>
        <v>0</v>
      </c>
      <c r="K1349" t="b">
        <f ca="1">IF(TODAY()-E1349&gt;'Data Inputs'!$B$47,TRUE,FALSE)</f>
        <v>1</v>
      </c>
    </row>
    <row r="1350" spans="1:11" x14ac:dyDescent="0.25">
      <c r="A1350" s="109">
        <f t="shared" si="63"/>
        <v>6</v>
      </c>
      <c r="B1350" s="55"/>
      <c r="C1350" s="129"/>
      <c r="D1350" s="55"/>
      <c r="E1350" s="56"/>
      <c r="F1350" s="72"/>
      <c r="G1350" s="124" t="str">
        <f>IFERROR(INDEX(Vendors!$A$2:$B$500,MATCH(C1350,Vendors!$A$2:$A$500,0),2),"")</f>
        <v/>
      </c>
      <c r="H1350" s="74">
        <f>SUMIF('Cash Outflows'!E:E,'AP and Accrual Journal'!D1360,'Cash Outflows'!F:F)</f>
        <v>0</v>
      </c>
      <c r="I1350" s="73">
        <f t="shared" si="64"/>
        <v>0</v>
      </c>
      <c r="J1350" s="13">
        <f t="shared" si="65"/>
        <v>0</v>
      </c>
      <c r="K1350" t="b">
        <f ca="1">IF(TODAY()-E1350&gt;'Data Inputs'!$B$47,TRUE,FALSE)</f>
        <v>1</v>
      </c>
    </row>
    <row r="1351" spans="1:11" x14ac:dyDescent="0.25">
      <c r="A1351" s="109">
        <f t="shared" si="63"/>
        <v>6</v>
      </c>
      <c r="B1351" s="55"/>
      <c r="C1351" s="129"/>
      <c r="D1351" s="55"/>
      <c r="E1351" s="56"/>
      <c r="F1351" s="72"/>
      <c r="G1351" s="124" t="str">
        <f>IFERROR(INDEX(Vendors!$A$2:$B$500,MATCH(C1351,Vendors!$A$2:$A$500,0),2),"")</f>
        <v/>
      </c>
      <c r="H1351" s="74">
        <f>SUMIF('Cash Outflows'!E:E,'AP and Accrual Journal'!D1361,'Cash Outflows'!F:F)</f>
        <v>0</v>
      </c>
      <c r="I1351" s="73">
        <f t="shared" si="64"/>
        <v>0</v>
      </c>
      <c r="J1351" s="13">
        <f t="shared" si="65"/>
        <v>0</v>
      </c>
      <c r="K1351" t="b">
        <f ca="1">IF(TODAY()-E1351&gt;'Data Inputs'!$B$47,TRUE,FALSE)</f>
        <v>1</v>
      </c>
    </row>
    <row r="1352" spans="1:11" x14ac:dyDescent="0.25">
      <c r="A1352" s="109">
        <f t="shared" si="63"/>
        <v>6</v>
      </c>
      <c r="B1352" s="55"/>
      <c r="C1352" s="129"/>
      <c r="D1352" s="55"/>
      <c r="E1352" s="56"/>
      <c r="F1352" s="72"/>
      <c r="G1352" s="124" t="str">
        <f>IFERROR(INDEX(Vendors!$A$2:$B$500,MATCH(C1352,Vendors!$A$2:$A$500,0),2),"")</f>
        <v/>
      </c>
      <c r="H1352" s="74">
        <f>SUMIF('Cash Outflows'!E:E,'AP and Accrual Journal'!D1362,'Cash Outflows'!F:F)</f>
        <v>0</v>
      </c>
      <c r="I1352" s="73">
        <f t="shared" si="64"/>
        <v>0</v>
      </c>
      <c r="J1352" s="13">
        <f t="shared" si="65"/>
        <v>0</v>
      </c>
      <c r="K1352" t="b">
        <f ca="1">IF(TODAY()-E1352&gt;'Data Inputs'!$B$47,TRUE,FALSE)</f>
        <v>1</v>
      </c>
    </row>
    <row r="1353" spans="1:11" x14ac:dyDescent="0.25">
      <c r="A1353" s="109">
        <f t="shared" si="63"/>
        <v>6</v>
      </c>
      <c r="B1353" s="55"/>
      <c r="C1353" s="129"/>
      <c r="D1353" s="55"/>
      <c r="E1353" s="56"/>
      <c r="F1353" s="72"/>
      <c r="G1353" s="124" t="str">
        <f>IFERROR(INDEX(Vendors!$A$2:$B$500,MATCH(C1353,Vendors!$A$2:$A$500,0),2),"")</f>
        <v/>
      </c>
      <c r="H1353" s="74">
        <f>SUMIF('Cash Outflows'!E:E,'AP and Accrual Journal'!D1363,'Cash Outflows'!F:F)</f>
        <v>0</v>
      </c>
      <c r="I1353" s="73">
        <f t="shared" si="64"/>
        <v>0</v>
      </c>
      <c r="J1353" s="13">
        <f t="shared" si="65"/>
        <v>0</v>
      </c>
      <c r="K1353" t="b">
        <f ca="1">IF(TODAY()-E1353&gt;'Data Inputs'!$B$47,TRUE,FALSE)</f>
        <v>1</v>
      </c>
    </row>
    <row r="1354" spans="1:11" x14ac:dyDescent="0.25">
      <c r="A1354" s="109">
        <f t="shared" si="63"/>
        <v>6</v>
      </c>
      <c r="B1354" s="55"/>
      <c r="C1354" s="129"/>
      <c r="D1354" s="55"/>
      <c r="E1354" s="56"/>
      <c r="F1354" s="72"/>
      <c r="G1354" s="124" t="str">
        <f>IFERROR(INDEX(Vendors!$A$2:$B$500,MATCH(C1354,Vendors!$A$2:$A$500,0),2),"")</f>
        <v/>
      </c>
      <c r="H1354" s="74">
        <f>SUMIF('Cash Outflows'!E:E,'AP and Accrual Journal'!D1364,'Cash Outflows'!F:F)</f>
        <v>0</v>
      </c>
      <c r="I1354" s="73">
        <f t="shared" si="64"/>
        <v>0</v>
      </c>
      <c r="J1354" s="13">
        <f t="shared" si="65"/>
        <v>0</v>
      </c>
      <c r="K1354" t="b">
        <f ca="1">IF(TODAY()-E1354&gt;'Data Inputs'!$B$47,TRUE,FALSE)</f>
        <v>1</v>
      </c>
    </row>
    <row r="1355" spans="1:11" x14ac:dyDescent="0.25">
      <c r="A1355" s="109">
        <f t="shared" si="63"/>
        <v>6</v>
      </c>
      <c r="B1355" s="55"/>
      <c r="C1355" s="129"/>
      <c r="D1355" s="55"/>
      <c r="E1355" s="56"/>
      <c r="F1355" s="72"/>
      <c r="G1355" s="124" t="str">
        <f>IFERROR(INDEX(Vendors!$A$2:$B$500,MATCH(C1355,Vendors!$A$2:$A$500,0),2),"")</f>
        <v/>
      </c>
      <c r="H1355" s="74">
        <f>SUMIF('Cash Outflows'!E:E,'AP and Accrual Journal'!D1365,'Cash Outflows'!F:F)</f>
        <v>0</v>
      </c>
      <c r="I1355" s="73">
        <f t="shared" si="64"/>
        <v>0</v>
      </c>
      <c r="J1355" s="13">
        <f t="shared" si="65"/>
        <v>0</v>
      </c>
      <c r="K1355" t="b">
        <f ca="1">IF(TODAY()-E1355&gt;'Data Inputs'!$B$47,TRUE,FALSE)</f>
        <v>1</v>
      </c>
    </row>
    <row r="1356" spans="1:11" x14ac:dyDescent="0.25">
      <c r="A1356" s="109">
        <f t="shared" si="63"/>
        <v>6</v>
      </c>
      <c r="B1356" s="55"/>
      <c r="C1356" s="129"/>
      <c r="D1356" s="55"/>
      <c r="E1356" s="56"/>
      <c r="F1356" s="72"/>
      <c r="G1356" s="124" t="str">
        <f>IFERROR(INDEX(Vendors!$A$2:$B$500,MATCH(C1356,Vendors!$A$2:$A$500,0),2),"")</f>
        <v/>
      </c>
      <c r="H1356" s="74">
        <f>SUMIF('Cash Outflows'!E:E,'AP and Accrual Journal'!D1366,'Cash Outflows'!F:F)</f>
        <v>0</v>
      </c>
      <c r="I1356" s="73">
        <f t="shared" si="64"/>
        <v>0</v>
      </c>
      <c r="J1356" s="13">
        <f t="shared" si="65"/>
        <v>0</v>
      </c>
      <c r="K1356" t="b">
        <f ca="1">IF(TODAY()-E1356&gt;'Data Inputs'!$B$47,TRUE,FALSE)</f>
        <v>1</v>
      </c>
    </row>
    <row r="1357" spans="1:11" x14ac:dyDescent="0.25">
      <c r="A1357" s="109">
        <f t="shared" si="63"/>
        <v>6</v>
      </c>
      <c r="B1357" s="55"/>
      <c r="C1357" s="129"/>
      <c r="D1357" s="55"/>
      <c r="E1357" s="56"/>
      <c r="F1357" s="72"/>
      <c r="G1357" s="124" t="str">
        <f>IFERROR(INDEX(Vendors!$A$2:$B$500,MATCH(C1357,Vendors!$A$2:$A$500,0),2),"")</f>
        <v/>
      </c>
      <c r="H1357" s="74">
        <f>SUMIF('Cash Outflows'!E:E,'AP and Accrual Journal'!D1367,'Cash Outflows'!F:F)</f>
        <v>0</v>
      </c>
      <c r="I1357" s="73">
        <f t="shared" si="64"/>
        <v>0</v>
      </c>
      <c r="J1357" s="13">
        <f t="shared" si="65"/>
        <v>0</v>
      </c>
      <c r="K1357" t="b">
        <f ca="1">IF(TODAY()-E1357&gt;'Data Inputs'!$B$47,TRUE,FALSE)</f>
        <v>1</v>
      </c>
    </row>
    <row r="1358" spans="1:11" x14ac:dyDescent="0.25">
      <c r="A1358" s="109">
        <f t="shared" si="63"/>
        <v>6</v>
      </c>
      <c r="B1358" s="55"/>
      <c r="C1358" s="129"/>
      <c r="D1358" s="55"/>
      <c r="E1358" s="56"/>
      <c r="F1358" s="72"/>
      <c r="G1358" s="124" t="str">
        <f>IFERROR(INDEX(Vendors!$A$2:$B$500,MATCH(C1358,Vendors!$A$2:$A$500,0),2),"")</f>
        <v/>
      </c>
      <c r="H1358" s="74">
        <f>SUMIF('Cash Outflows'!E:E,'AP and Accrual Journal'!D1368,'Cash Outflows'!F:F)</f>
        <v>0</v>
      </c>
      <c r="I1358" s="73">
        <f t="shared" si="64"/>
        <v>0</v>
      </c>
      <c r="J1358" s="13">
        <f t="shared" si="65"/>
        <v>0</v>
      </c>
      <c r="K1358" t="b">
        <f ca="1">IF(TODAY()-E1358&gt;'Data Inputs'!$B$47,TRUE,FALSE)</f>
        <v>1</v>
      </c>
    </row>
    <row r="1359" spans="1:11" x14ac:dyDescent="0.25">
      <c r="A1359" s="109">
        <f t="shared" si="63"/>
        <v>6</v>
      </c>
      <c r="B1359" s="55"/>
      <c r="C1359" s="129"/>
      <c r="D1359" s="55"/>
      <c r="E1359" s="56"/>
      <c r="F1359" s="72"/>
      <c r="G1359" s="124" t="str">
        <f>IFERROR(INDEX(Vendors!$A$2:$B$500,MATCH(C1359,Vendors!$A$2:$A$500,0),2),"")</f>
        <v/>
      </c>
      <c r="H1359" s="74">
        <f>SUMIF('Cash Outflows'!E:E,'AP and Accrual Journal'!D1369,'Cash Outflows'!F:F)</f>
        <v>0</v>
      </c>
      <c r="I1359" s="73">
        <f t="shared" si="64"/>
        <v>0</v>
      </c>
      <c r="J1359" s="13">
        <f t="shared" si="65"/>
        <v>0</v>
      </c>
      <c r="K1359" t="b">
        <f ca="1">IF(TODAY()-E1359&gt;'Data Inputs'!$B$47,TRUE,FALSE)</f>
        <v>1</v>
      </c>
    </row>
    <row r="1360" spans="1:11" x14ac:dyDescent="0.25">
      <c r="A1360" s="109">
        <f t="shared" si="63"/>
        <v>6</v>
      </c>
      <c r="B1360" s="55"/>
      <c r="C1360" s="129"/>
      <c r="D1360" s="55"/>
      <c r="E1360" s="56"/>
      <c r="F1360" s="72"/>
      <c r="G1360" s="124" t="str">
        <f>IFERROR(INDEX(Vendors!$A$2:$B$500,MATCH(C1360,Vendors!$A$2:$A$500,0),2),"")</f>
        <v/>
      </c>
      <c r="H1360" s="74">
        <f>SUMIF('Cash Outflows'!E:E,'AP and Accrual Journal'!D1370,'Cash Outflows'!F:F)</f>
        <v>0</v>
      </c>
      <c r="I1360" s="73">
        <f t="shared" si="64"/>
        <v>0</v>
      </c>
      <c r="J1360" s="13">
        <f t="shared" si="65"/>
        <v>0</v>
      </c>
      <c r="K1360" t="b">
        <f ca="1">IF(TODAY()-E1360&gt;'Data Inputs'!$B$47,TRUE,FALSE)</f>
        <v>1</v>
      </c>
    </row>
    <row r="1361" spans="1:11" x14ac:dyDescent="0.25">
      <c r="A1361" s="109">
        <f t="shared" si="63"/>
        <v>6</v>
      </c>
      <c r="B1361" s="55"/>
      <c r="C1361" s="129"/>
      <c r="D1361" s="55"/>
      <c r="E1361" s="56"/>
      <c r="F1361" s="72"/>
      <c r="G1361" s="124" t="str">
        <f>IFERROR(INDEX(Vendors!$A$2:$B$500,MATCH(C1361,Vendors!$A$2:$A$500,0),2),"")</f>
        <v/>
      </c>
      <c r="H1361" s="74">
        <f>SUMIF('Cash Outflows'!E:E,'AP and Accrual Journal'!D1371,'Cash Outflows'!F:F)</f>
        <v>0</v>
      </c>
      <c r="I1361" s="73">
        <f t="shared" si="64"/>
        <v>0</v>
      </c>
      <c r="J1361" s="13">
        <f t="shared" si="65"/>
        <v>0</v>
      </c>
      <c r="K1361" t="b">
        <f ca="1">IF(TODAY()-E1361&gt;'Data Inputs'!$B$47,TRUE,FALSE)</f>
        <v>1</v>
      </c>
    </row>
    <row r="1362" spans="1:11" x14ac:dyDescent="0.25">
      <c r="A1362" s="109">
        <f t="shared" si="63"/>
        <v>6</v>
      </c>
      <c r="B1362" s="55"/>
      <c r="C1362" s="129"/>
      <c r="D1362" s="55"/>
      <c r="E1362" s="56"/>
      <c r="F1362" s="72"/>
      <c r="G1362" s="124" t="str">
        <f>IFERROR(INDEX(Vendors!$A$2:$B$500,MATCH(C1362,Vendors!$A$2:$A$500,0),2),"")</f>
        <v/>
      </c>
      <c r="H1362" s="74">
        <f>SUMIF('Cash Outflows'!E:E,'AP and Accrual Journal'!D1372,'Cash Outflows'!F:F)</f>
        <v>0</v>
      </c>
      <c r="I1362" s="73">
        <f t="shared" si="64"/>
        <v>0</v>
      </c>
      <c r="J1362" s="13">
        <f t="shared" si="65"/>
        <v>0</v>
      </c>
      <c r="K1362" t="b">
        <f ca="1">IF(TODAY()-E1362&gt;'Data Inputs'!$B$47,TRUE,FALSE)</f>
        <v>1</v>
      </c>
    </row>
    <row r="1363" spans="1:11" x14ac:dyDescent="0.25">
      <c r="A1363" s="109">
        <f t="shared" si="63"/>
        <v>6</v>
      </c>
      <c r="B1363" s="55"/>
      <c r="C1363" s="129"/>
      <c r="D1363" s="55"/>
      <c r="E1363" s="56"/>
      <c r="F1363" s="72"/>
      <c r="G1363" s="124" t="str">
        <f>IFERROR(INDEX(Vendors!$A$2:$B$500,MATCH(C1363,Vendors!$A$2:$A$500,0),2),"")</f>
        <v/>
      </c>
      <c r="H1363" s="74">
        <f>SUMIF('Cash Outflows'!E:E,'AP and Accrual Journal'!D1373,'Cash Outflows'!F:F)</f>
        <v>0</v>
      </c>
      <c r="I1363" s="73">
        <f t="shared" si="64"/>
        <v>0</v>
      </c>
      <c r="J1363" s="13">
        <f t="shared" si="65"/>
        <v>0</v>
      </c>
      <c r="K1363" t="b">
        <f ca="1">IF(TODAY()-E1363&gt;'Data Inputs'!$B$47,TRUE,FALSE)</f>
        <v>1</v>
      </c>
    </row>
    <row r="1364" spans="1:11" x14ac:dyDescent="0.25">
      <c r="A1364" s="109">
        <f t="shared" si="63"/>
        <v>6</v>
      </c>
      <c r="B1364" s="55"/>
      <c r="C1364" s="129"/>
      <c r="D1364" s="55"/>
      <c r="E1364" s="56"/>
      <c r="F1364" s="72"/>
      <c r="G1364" s="124" t="str">
        <f>IFERROR(INDEX(Vendors!$A$2:$B$500,MATCH(C1364,Vendors!$A$2:$A$500,0),2),"")</f>
        <v/>
      </c>
      <c r="H1364" s="74">
        <f>SUMIF('Cash Outflows'!E:E,'AP and Accrual Journal'!D1374,'Cash Outflows'!F:F)</f>
        <v>0</v>
      </c>
      <c r="I1364" s="73">
        <f t="shared" si="64"/>
        <v>0</v>
      </c>
      <c r="J1364" s="13">
        <f t="shared" si="65"/>
        <v>0</v>
      </c>
      <c r="K1364" t="b">
        <f ca="1">IF(TODAY()-E1364&gt;'Data Inputs'!$B$47,TRUE,FALSE)</f>
        <v>1</v>
      </c>
    </row>
    <row r="1365" spans="1:11" x14ac:dyDescent="0.25">
      <c r="A1365" s="109">
        <f t="shared" si="63"/>
        <v>6</v>
      </c>
      <c r="B1365" s="55"/>
      <c r="C1365" s="129"/>
      <c r="D1365" s="55"/>
      <c r="E1365" s="56"/>
      <c r="F1365" s="72"/>
      <c r="G1365" s="124" t="str">
        <f>IFERROR(INDEX(Vendors!$A$2:$B$500,MATCH(C1365,Vendors!$A$2:$A$500,0),2),"")</f>
        <v/>
      </c>
      <c r="H1365" s="74">
        <f>SUMIF('Cash Outflows'!E:E,'AP and Accrual Journal'!D1375,'Cash Outflows'!F:F)</f>
        <v>0</v>
      </c>
      <c r="I1365" s="73">
        <f t="shared" si="64"/>
        <v>0</v>
      </c>
      <c r="J1365" s="13">
        <f t="shared" si="65"/>
        <v>0</v>
      </c>
      <c r="K1365" t="b">
        <f ca="1">IF(TODAY()-E1365&gt;'Data Inputs'!$B$47,TRUE,FALSE)</f>
        <v>1</v>
      </c>
    </row>
    <row r="1366" spans="1:11" x14ac:dyDescent="0.25">
      <c r="A1366" s="109">
        <f t="shared" si="63"/>
        <v>6</v>
      </c>
      <c r="B1366" s="55"/>
      <c r="C1366" s="129"/>
      <c r="D1366" s="55"/>
      <c r="E1366" s="56"/>
      <c r="F1366" s="72"/>
      <c r="G1366" s="124" t="str">
        <f>IFERROR(INDEX(Vendors!$A$2:$B$500,MATCH(C1366,Vendors!$A$2:$A$500,0),2),"")</f>
        <v/>
      </c>
      <c r="H1366" s="74">
        <f>SUMIF('Cash Outflows'!E:E,'AP and Accrual Journal'!D1376,'Cash Outflows'!F:F)</f>
        <v>0</v>
      </c>
      <c r="I1366" s="73">
        <f t="shared" si="64"/>
        <v>0</v>
      </c>
      <c r="J1366" s="13">
        <f t="shared" si="65"/>
        <v>0</v>
      </c>
      <c r="K1366" t="b">
        <f ca="1">IF(TODAY()-E1366&gt;'Data Inputs'!$B$47,TRUE,FALSE)</f>
        <v>1</v>
      </c>
    </row>
    <row r="1367" spans="1:11" x14ac:dyDescent="0.25">
      <c r="A1367" s="109">
        <f t="shared" si="63"/>
        <v>6</v>
      </c>
      <c r="B1367" s="55"/>
      <c r="C1367" s="129"/>
      <c r="D1367" s="55"/>
      <c r="E1367" s="56"/>
      <c r="F1367" s="72"/>
      <c r="G1367" s="124" t="str">
        <f>IFERROR(INDEX(Vendors!$A$2:$B$500,MATCH(C1367,Vendors!$A$2:$A$500,0),2),"")</f>
        <v/>
      </c>
      <c r="H1367" s="74">
        <f>SUMIF('Cash Outflows'!E:E,'AP and Accrual Journal'!D1377,'Cash Outflows'!F:F)</f>
        <v>0</v>
      </c>
      <c r="I1367" s="73">
        <f t="shared" si="64"/>
        <v>0</v>
      </c>
      <c r="J1367" s="13">
        <f t="shared" si="65"/>
        <v>0</v>
      </c>
      <c r="K1367" t="b">
        <f ca="1">IF(TODAY()-E1367&gt;'Data Inputs'!$B$47,TRUE,FALSE)</f>
        <v>1</v>
      </c>
    </row>
    <row r="1368" spans="1:11" x14ac:dyDescent="0.25">
      <c r="A1368" s="109">
        <f t="shared" si="63"/>
        <v>6</v>
      </c>
      <c r="B1368" s="55"/>
      <c r="C1368" s="129"/>
      <c r="D1368" s="55"/>
      <c r="E1368" s="56"/>
      <c r="F1368" s="72"/>
      <c r="G1368" s="124" t="str">
        <f>IFERROR(INDEX(Vendors!$A$2:$B$500,MATCH(C1368,Vendors!$A$2:$A$500,0),2),"")</f>
        <v/>
      </c>
      <c r="H1368" s="74">
        <f>SUMIF('Cash Outflows'!E:E,'AP and Accrual Journal'!D1378,'Cash Outflows'!F:F)</f>
        <v>0</v>
      </c>
      <c r="I1368" s="73">
        <f t="shared" si="64"/>
        <v>0</v>
      </c>
      <c r="J1368" s="13">
        <f t="shared" si="65"/>
        <v>0</v>
      </c>
      <c r="K1368" t="b">
        <f ca="1">IF(TODAY()-E1368&gt;'Data Inputs'!$B$47,TRUE,FALSE)</f>
        <v>1</v>
      </c>
    </row>
    <row r="1369" spans="1:11" x14ac:dyDescent="0.25">
      <c r="A1369" s="109">
        <f t="shared" si="63"/>
        <v>6</v>
      </c>
      <c r="B1369" s="55"/>
      <c r="C1369" s="129"/>
      <c r="D1369" s="55"/>
      <c r="E1369" s="56"/>
      <c r="F1369" s="72"/>
      <c r="G1369" s="124" t="str">
        <f>IFERROR(INDEX(Vendors!$A$2:$B$500,MATCH(C1369,Vendors!$A$2:$A$500,0),2),"")</f>
        <v/>
      </c>
      <c r="H1369" s="74">
        <f>SUMIF('Cash Outflows'!E:E,'AP and Accrual Journal'!D1379,'Cash Outflows'!F:F)</f>
        <v>0</v>
      </c>
      <c r="I1369" s="73">
        <f t="shared" si="64"/>
        <v>0</v>
      </c>
      <c r="J1369" s="13">
        <f t="shared" si="65"/>
        <v>0</v>
      </c>
      <c r="K1369" t="b">
        <f ca="1">IF(TODAY()-E1369&gt;'Data Inputs'!$B$47,TRUE,FALSE)</f>
        <v>1</v>
      </c>
    </row>
    <row r="1370" spans="1:11" x14ac:dyDescent="0.25">
      <c r="A1370" s="109">
        <f t="shared" si="63"/>
        <v>6</v>
      </c>
      <c r="B1370" s="55"/>
      <c r="C1370" s="129"/>
      <c r="D1370" s="55"/>
      <c r="E1370" s="56"/>
      <c r="F1370" s="72"/>
      <c r="G1370" s="124" t="str">
        <f>IFERROR(INDEX(Vendors!$A$2:$B$500,MATCH(C1370,Vendors!$A$2:$A$500,0),2),"")</f>
        <v/>
      </c>
      <c r="H1370" s="74">
        <f>SUMIF('Cash Outflows'!E:E,'AP and Accrual Journal'!D1380,'Cash Outflows'!F:F)</f>
        <v>0</v>
      </c>
      <c r="I1370" s="73">
        <f t="shared" si="64"/>
        <v>0</v>
      </c>
      <c r="J1370" s="13">
        <f t="shared" si="65"/>
        <v>0</v>
      </c>
      <c r="K1370" t="b">
        <f ca="1">IF(TODAY()-E1370&gt;'Data Inputs'!$B$47,TRUE,FALSE)</f>
        <v>1</v>
      </c>
    </row>
    <row r="1371" spans="1:11" x14ac:dyDescent="0.25">
      <c r="A1371" s="109">
        <f t="shared" si="63"/>
        <v>6</v>
      </c>
      <c r="B1371" s="55"/>
      <c r="C1371" s="129"/>
      <c r="D1371" s="55"/>
      <c r="E1371" s="56"/>
      <c r="F1371" s="72"/>
      <c r="G1371" s="124" t="str">
        <f>IFERROR(INDEX(Vendors!$A$2:$B$500,MATCH(C1371,Vendors!$A$2:$A$500,0),2),"")</f>
        <v/>
      </c>
      <c r="H1371" s="74">
        <f>SUMIF('Cash Outflows'!E:E,'AP and Accrual Journal'!D1381,'Cash Outflows'!F:F)</f>
        <v>0</v>
      </c>
      <c r="I1371" s="73">
        <f t="shared" si="64"/>
        <v>0</v>
      </c>
      <c r="J1371" s="13">
        <f t="shared" si="65"/>
        <v>0</v>
      </c>
      <c r="K1371" t="b">
        <f ca="1">IF(TODAY()-E1371&gt;'Data Inputs'!$B$47,TRUE,FALSE)</f>
        <v>1</v>
      </c>
    </row>
    <row r="1372" spans="1:11" x14ac:dyDescent="0.25">
      <c r="A1372" s="109">
        <f t="shared" si="63"/>
        <v>6</v>
      </c>
      <c r="B1372" s="55"/>
      <c r="C1372" s="129"/>
      <c r="D1372" s="55"/>
      <c r="E1372" s="56"/>
      <c r="F1372" s="72"/>
      <c r="G1372" s="124" t="str">
        <f>IFERROR(INDEX(Vendors!$A$2:$B$500,MATCH(C1372,Vendors!$A$2:$A$500,0),2),"")</f>
        <v/>
      </c>
      <c r="H1372" s="74">
        <f>SUMIF('Cash Outflows'!E:E,'AP and Accrual Journal'!D1382,'Cash Outflows'!F:F)</f>
        <v>0</v>
      </c>
      <c r="I1372" s="73">
        <f t="shared" si="64"/>
        <v>0</v>
      </c>
      <c r="J1372" s="13">
        <f t="shared" si="65"/>
        <v>0</v>
      </c>
      <c r="K1372" t="b">
        <f ca="1">IF(TODAY()-E1372&gt;'Data Inputs'!$B$47,TRUE,FALSE)</f>
        <v>1</v>
      </c>
    </row>
    <row r="1373" spans="1:11" x14ac:dyDescent="0.25">
      <c r="A1373" s="109">
        <f t="shared" si="63"/>
        <v>6</v>
      </c>
      <c r="B1373" s="55"/>
      <c r="C1373" s="129"/>
      <c r="D1373" s="55"/>
      <c r="E1373" s="56"/>
      <c r="F1373" s="72"/>
      <c r="G1373" s="124" t="str">
        <f>IFERROR(INDEX(Vendors!$A$2:$B$500,MATCH(C1373,Vendors!$A$2:$A$500,0),2),"")</f>
        <v/>
      </c>
      <c r="H1373" s="74">
        <f>SUMIF('Cash Outflows'!E:E,'AP and Accrual Journal'!D1383,'Cash Outflows'!F:F)</f>
        <v>0</v>
      </c>
      <c r="I1373" s="73">
        <f t="shared" si="64"/>
        <v>0</v>
      </c>
      <c r="J1373" s="13">
        <f t="shared" si="65"/>
        <v>0</v>
      </c>
      <c r="K1373" t="b">
        <f ca="1">IF(TODAY()-E1373&gt;'Data Inputs'!$B$47,TRUE,FALSE)</f>
        <v>1</v>
      </c>
    </row>
    <row r="1374" spans="1:11" x14ac:dyDescent="0.25">
      <c r="A1374" s="109">
        <f t="shared" si="63"/>
        <v>6</v>
      </c>
      <c r="B1374" s="55"/>
      <c r="C1374" s="129"/>
      <c r="D1374" s="55"/>
      <c r="E1374" s="56"/>
      <c r="F1374" s="72"/>
      <c r="G1374" s="124" t="str">
        <f>IFERROR(INDEX(Vendors!$A$2:$B$500,MATCH(C1374,Vendors!$A$2:$A$500,0),2),"")</f>
        <v/>
      </c>
      <c r="H1374" s="74">
        <f>SUMIF('Cash Outflows'!E:E,'AP and Accrual Journal'!D1384,'Cash Outflows'!F:F)</f>
        <v>0</v>
      </c>
      <c r="I1374" s="73">
        <f t="shared" si="64"/>
        <v>0</v>
      </c>
      <c r="J1374" s="13">
        <f t="shared" si="65"/>
        <v>0</v>
      </c>
      <c r="K1374" t="b">
        <f ca="1">IF(TODAY()-E1374&gt;'Data Inputs'!$B$47,TRUE,FALSE)</f>
        <v>1</v>
      </c>
    </row>
    <row r="1375" spans="1:11" x14ac:dyDescent="0.25">
      <c r="A1375" s="109">
        <f t="shared" si="63"/>
        <v>6</v>
      </c>
      <c r="B1375" s="55"/>
      <c r="C1375" s="129"/>
      <c r="D1375" s="55"/>
      <c r="E1375" s="56"/>
      <c r="F1375" s="72"/>
      <c r="G1375" s="124" t="str">
        <f>IFERROR(INDEX(Vendors!$A$2:$B$500,MATCH(C1375,Vendors!$A$2:$A$500,0),2),"")</f>
        <v/>
      </c>
      <c r="H1375" s="74">
        <f>SUMIF('Cash Outflows'!E:E,'AP and Accrual Journal'!D1385,'Cash Outflows'!F:F)</f>
        <v>0</v>
      </c>
      <c r="I1375" s="73">
        <f t="shared" si="64"/>
        <v>0</v>
      </c>
      <c r="J1375" s="13">
        <f t="shared" si="65"/>
        <v>0</v>
      </c>
      <c r="K1375" t="b">
        <f ca="1">IF(TODAY()-E1375&gt;'Data Inputs'!$B$47,TRUE,FALSE)</f>
        <v>1</v>
      </c>
    </row>
    <row r="1376" spans="1:11" x14ac:dyDescent="0.25">
      <c r="A1376" s="109">
        <f t="shared" si="63"/>
        <v>6</v>
      </c>
      <c r="B1376" s="55"/>
      <c r="C1376" s="129"/>
      <c r="D1376" s="55"/>
      <c r="E1376" s="56"/>
      <c r="F1376" s="72"/>
      <c r="G1376" s="124" t="str">
        <f>IFERROR(INDEX(Vendors!$A$2:$B$500,MATCH(C1376,Vendors!$A$2:$A$500,0),2),"")</f>
        <v/>
      </c>
      <c r="H1376" s="74">
        <f>SUMIF('Cash Outflows'!E:E,'AP and Accrual Journal'!D1386,'Cash Outflows'!F:F)</f>
        <v>0</v>
      </c>
      <c r="I1376" s="73">
        <f t="shared" si="64"/>
        <v>0</v>
      </c>
      <c r="J1376" s="13">
        <f t="shared" si="65"/>
        <v>0</v>
      </c>
      <c r="K1376" t="b">
        <f ca="1">IF(TODAY()-E1376&gt;'Data Inputs'!$B$47,TRUE,FALSE)</f>
        <v>1</v>
      </c>
    </row>
    <row r="1377" spans="1:11" x14ac:dyDescent="0.25">
      <c r="A1377" s="109">
        <f t="shared" si="63"/>
        <v>6</v>
      </c>
      <c r="B1377" s="55"/>
      <c r="C1377" s="129"/>
      <c r="D1377" s="55"/>
      <c r="E1377" s="56"/>
      <c r="F1377" s="72"/>
      <c r="G1377" s="124" t="str">
        <f>IFERROR(INDEX(Vendors!$A$2:$B$500,MATCH(C1377,Vendors!$A$2:$A$500,0),2),"")</f>
        <v/>
      </c>
      <c r="H1377" s="74">
        <f>SUMIF('Cash Outflows'!E:E,'AP and Accrual Journal'!D1387,'Cash Outflows'!F:F)</f>
        <v>0</v>
      </c>
      <c r="I1377" s="73">
        <f t="shared" si="64"/>
        <v>0</v>
      </c>
      <c r="J1377" s="13">
        <f t="shared" si="65"/>
        <v>0</v>
      </c>
      <c r="K1377" t="b">
        <f ca="1">IF(TODAY()-E1377&gt;'Data Inputs'!$B$47,TRUE,FALSE)</f>
        <v>1</v>
      </c>
    </row>
    <row r="1378" spans="1:11" x14ac:dyDescent="0.25">
      <c r="A1378" s="109">
        <f t="shared" si="63"/>
        <v>6</v>
      </c>
      <c r="B1378" s="55"/>
      <c r="C1378" s="129"/>
      <c r="D1378" s="55"/>
      <c r="E1378" s="56"/>
      <c r="F1378" s="72"/>
      <c r="G1378" s="124" t="str">
        <f>IFERROR(INDEX(Vendors!$A$2:$B$500,MATCH(C1378,Vendors!$A$2:$A$500,0),2),"")</f>
        <v/>
      </c>
      <c r="H1378" s="74">
        <f>SUMIF('Cash Outflows'!E:E,'AP and Accrual Journal'!D1388,'Cash Outflows'!F:F)</f>
        <v>0</v>
      </c>
      <c r="I1378" s="73">
        <f t="shared" si="64"/>
        <v>0</v>
      </c>
      <c r="J1378" s="13">
        <f t="shared" si="65"/>
        <v>0</v>
      </c>
      <c r="K1378" t="b">
        <f ca="1">IF(TODAY()-E1378&gt;'Data Inputs'!$B$47,TRUE,FALSE)</f>
        <v>1</v>
      </c>
    </row>
    <row r="1379" spans="1:11" x14ac:dyDescent="0.25">
      <c r="A1379" s="109">
        <f t="shared" si="63"/>
        <v>6</v>
      </c>
      <c r="B1379" s="55"/>
      <c r="C1379" s="129"/>
      <c r="D1379" s="55"/>
      <c r="E1379" s="56"/>
      <c r="F1379" s="72"/>
      <c r="G1379" s="124" t="str">
        <f>IFERROR(INDEX(Vendors!$A$2:$B$500,MATCH(C1379,Vendors!$A$2:$A$500,0),2),"")</f>
        <v/>
      </c>
      <c r="H1379" s="74">
        <f>SUMIF('Cash Outflows'!E:E,'AP and Accrual Journal'!D1389,'Cash Outflows'!F:F)</f>
        <v>0</v>
      </c>
      <c r="I1379" s="73">
        <f t="shared" si="64"/>
        <v>0</v>
      </c>
      <c r="J1379" s="13">
        <f t="shared" si="65"/>
        <v>0</v>
      </c>
      <c r="K1379" t="b">
        <f ca="1">IF(TODAY()-E1379&gt;'Data Inputs'!$B$47,TRUE,FALSE)</f>
        <v>1</v>
      </c>
    </row>
    <row r="1380" spans="1:11" x14ac:dyDescent="0.25">
      <c r="A1380" s="109">
        <f t="shared" si="63"/>
        <v>6</v>
      </c>
      <c r="B1380" s="55"/>
      <c r="C1380" s="129"/>
      <c r="D1380" s="55"/>
      <c r="E1380" s="56"/>
      <c r="F1380" s="72"/>
      <c r="G1380" s="124" t="str">
        <f>IFERROR(INDEX(Vendors!$A$2:$B$500,MATCH(C1380,Vendors!$A$2:$A$500,0),2),"")</f>
        <v/>
      </c>
      <c r="H1380" s="74">
        <f>SUMIF('Cash Outflows'!E:E,'AP and Accrual Journal'!D1390,'Cash Outflows'!F:F)</f>
        <v>0</v>
      </c>
      <c r="I1380" s="73">
        <f t="shared" si="64"/>
        <v>0</v>
      </c>
      <c r="J1380" s="13">
        <f t="shared" si="65"/>
        <v>0</v>
      </c>
      <c r="K1380" t="b">
        <f ca="1">IF(TODAY()-E1380&gt;'Data Inputs'!$B$47,TRUE,FALSE)</f>
        <v>1</v>
      </c>
    </row>
    <row r="1381" spans="1:11" x14ac:dyDescent="0.25">
      <c r="A1381" s="109">
        <f t="shared" si="63"/>
        <v>6</v>
      </c>
      <c r="B1381" s="55"/>
      <c r="C1381" s="129"/>
      <c r="D1381" s="55"/>
      <c r="E1381" s="56"/>
      <c r="F1381" s="72"/>
      <c r="G1381" s="124" t="str">
        <f>IFERROR(INDEX(Vendors!$A$2:$B$500,MATCH(C1381,Vendors!$A$2:$A$500,0),2),"")</f>
        <v/>
      </c>
      <c r="H1381" s="74">
        <f>SUMIF('Cash Outflows'!E:E,'AP and Accrual Journal'!D1391,'Cash Outflows'!F:F)</f>
        <v>0</v>
      </c>
      <c r="I1381" s="73">
        <f t="shared" si="64"/>
        <v>0</v>
      </c>
      <c r="J1381" s="13">
        <f t="shared" si="65"/>
        <v>0</v>
      </c>
      <c r="K1381" t="b">
        <f ca="1">IF(TODAY()-E1381&gt;'Data Inputs'!$B$47,TRUE,FALSE)</f>
        <v>1</v>
      </c>
    </row>
    <row r="1382" spans="1:11" x14ac:dyDescent="0.25">
      <c r="A1382" s="109">
        <f t="shared" si="63"/>
        <v>6</v>
      </c>
      <c r="B1382" s="55"/>
      <c r="C1382" s="129"/>
      <c r="D1382" s="55"/>
      <c r="E1382" s="56"/>
      <c r="F1382" s="72"/>
      <c r="G1382" s="124" t="str">
        <f>IFERROR(INDEX(Vendors!$A$2:$B$500,MATCH(C1382,Vendors!$A$2:$A$500,0),2),"")</f>
        <v/>
      </c>
      <c r="H1382" s="74">
        <f>SUMIF('Cash Outflows'!E:E,'AP and Accrual Journal'!D1392,'Cash Outflows'!F:F)</f>
        <v>0</v>
      </c>
      <c r="I1382" s="73">
        <f t="shared" si="64"/>
        <v>0</v>
      </c>
      <c r="J1382" s="13">
        <f t="shared" si="65"/>
        <v>0</v>
      </c>
      <c r="K1382" t="b">
        <f ca="1">IF(TODAY()-E1382&gt;'Data Inputs'!$B$47,TRUE,FALSE)</f>
        <v>1</v>
      </c>
    </row>
    <row r="1383" spans="1:11" x14ac:dyDescent="0.25">
      <c r="A1383" s="109">
        <f t="shared" si="63"/>
        <v>6</v>
      </c>
      <c r="B1383" s="55"/>
      <c r="C1383" s="129"/>
      <c r="D1383" s="55"/>
      <c r="E1383" s="56"/>
      <c r="F1383" s="72"/>
      <c r="G1383" s="124" t="str">
        <f>IFERROR(INDEX(Vendors!$A$2:$B$500,MATCH(C1383,Vendors!$A$2:$A$500,0),2),"")</f>
        <v/>
      </c>
      <c r="H1383" s="74">
        <f>SUMIF('Cash Outflows'!E:E,'AP and Accrual Journal'!D1393,'Cash Outflows'!F:F)</f>
        <v>0</v>
      </c>
      <c r="I1383" s="73">
        <f t="shared" si="64"/>
        <v>0</v>
      </c>
      <c r="J1383" s="13">
        <f t="shared" si="65"/>
        <v>0</v>
      </c>
      <c r="K1383" t="b">
        <f ca="1">IF(TODAY()-E1383&gt;'Data Inputs'!$B$47,TRUE,FALSE)</f>
        <v>1</v>
      </c>
    </row>
    <row r="1384" spans="1:11" x14ac:dyDescent="0.25">
      <c r="A1384" s="109">
        <f t="shared" si="63"/>
        <v>6</v>
      </c>
      <c r="B1384" s="55"/>
      <c r="C1384" s="129"/>
      <c r="D1384" s="55"/>
      <c r="E1384" s="56"/>
      <c r="F1384" s="72"/>
      <c r="G1384" s="124" t="str">
        <f>IFERROR(INDEX(Vendors!$A$2:$B$500,MATCH(C1384,Vendors!$A$2:$A$500,0),2),"")</f>
        <v/>
      </c>
      <c r="H1384" s="74">
        <f>SUMIF('Cash Outflows'!E:E,'AP and Accrual Journal'!D1394,'Cash Outflows'!F:F)</f>
        <v>0</v>
      </c>
      <c r="I1384" s="73">
        <f t="shared" si="64"/>
        <v>0</v>
      </c>
      <c r="J1384" s="13">
        <f t="shared" si="65"/>
        <v>0</v>
      </c>
      <c r="K1384" t="b">
        <f ca="1">IF(TODAY()-E1384&gt;'Data Inputs'!$B$47,TRUE,FALSE)</f>
        <v>1</v>
      </c>
    </row>
    <row r="1385" spans="1:11" x14ac:dyDescent="0.25">
      <c r="A1385" s="109">
        <f t="shared" si="63"/>
        <v>6</v>
      </c>
      <c r="B1385" s="55"/>
      <c r="C1385" s="129"/>
      <c r="D1385" s="55"/>
      <c r="E1385" s="56"/>
      <c r="F1385" s="72"/>
      <c r="G1385" s="124" t="str">
        <f>IFERROR(INDEX(Vendors!$A$2:$B$500,MATCH(C1385,Vendors!$A$2:$A$500,0),2),"")</f>
        <v/>
      </c>
      <c r="H1385" s="74">
        <f>SUMIF('Cash Outflows'!E:E,'AP and Accrual Journal'!D1395,'Cash Outflows'!F:F)</f>
        <v>0</v>
      </c>
      <c r="I1385" s="73">
        <f t="shared" si="64"/>
        <v>0</v>
      </c>
      <c r="J1385" s="13">
        <f t="shared" si="65"/>
        <v>0</v>
      </c>
      <c r="K1385" t="b">
        <f ca="1">IF(TODAY()-E1385&gt;'Data Inputs'!$B$47,TRUE,FALSE)</f>
        <v>1</v>
      </c>
    </row>
    <row r="1386" spans="1:11" x14ac:dyDescent="0.25">
      <c r="A1386" s="109">
        <f t="shared" si="63"/>
        <v>6</v>
      </c>
      <c r="B1386" s="55"/>
      <c r="C1386" s="129"/>
      <c r="D1386" s="55"/>
      <c r="E1386" s="56"/>
      <c r="F1386" s="72"/>
      <c r="G1386" s="124" t="str">
        <f>IFERROR(INDEX(Vendors!$A$2:$B$500,MATCH(C1386,Vendors!$A$2:$A$500,0),2),"")</f>
        <v/>
      </c>
      <c r="H1386" s="74">
        <f>SUMIF('Cash Outflows'!E:E,'AP and Accrual Journal'!D1396,'Cash Outflows'!F:F)</f>
        <v>0</v>
      </c>
      <c r="I1386" s="73">
        <f t="shared" si="64"/>
        <v>0</v>
      </c>
      <c r="J1386" s="13">
        <f t="shared" si="65"/>
        <v>0</v>
      </c>
      <c r="K1386" t="b">
        <f ca="1">IF(TODAY()-E1386&gt;'Data Inputs'!$B$47,TRUE,FALSE)</f>
        <v>1</v>
      </c>
    </row>
    <row r="1387" spans="1:11" x14ac:dyDescent="0.25">
      <c r="A1387" s="109">
        <f t="shared" si="63"/>
        <v>6</v>
      </c>
      <c r="B1387" s="55"/>
      <c r="C1387" s="129"/>
      <c r="D1387" s="55"/>
      <c r="E1387" s="56"/>
      <c r="F1387" s="72"/>
      <c r="G1387" s="124" t="str">
        <f>IFERROR(INDEX(Vendors!$A$2:$B$500,MATCH(C1387,Vendors!$A$2:$A$500,0),2),"")</f>
        <v/>
      </c>
      <c r="H1387" s="74">
        <f>SUMIF('Cash Outflows'!E:E,'AP and Accrual Journal'!D1397,'Cash Outflows'!F:F)</f>
        <v>0</v>
      </c>
      <c r="I1387" s="73">
        <f t="shared" si="64"/>
        <v>0</v>
      </c>
      <c r="J1387" s="13">
        <f t="shared" si="65"/>
        <v>0</v>
      </c>
      <c r="K1387" t="b">
        <f ca="1">IF(TODAY()-E1387&gt;'Data Inputs'!$B$47,TRUE,FALSE)</f>
        <v>1</v>
      </c>
    </row>
    <row r="1388" spans="1:11" x14ac:dyDescent="0.25">
      <c r="A1388" s="109">
        <f t="shared" si="63"/>
        <v>6</v>
      </c>
      <c r="B1388" s="55"/>
      <c r="C1388" s="129"/>
      <c r="D1388" s="55"/>
      <c r="E1388" s="56"/>
      <c r="F1388" s="72"/>
      <c r="G1388" s="124" t="str">
        <f>IFERROR(INDEX(Vendors!$A$2:$B$500,MATCH(C1388,Vendors!$A$2:$A$500,0),2),"")</f>
        <v/>
      </c>
      <c r="H1388" s="74">
        <f>SUMIF('Cash Outflows'!E:E,'AP and Accrual Journal'!D1398,'Cash Outflows'!F:F)</f>
        <v>0</v>
      </c>
      <c r="I1388" s="73">
        <f t="shared" si="64"/>
        <v>0</v>
      </c>
      <c r="J1388" s="13">
        <f t="shared" si="65"/>
        <v>0</v>
      </c>
      <c r="K1388" t="b">
        <f ca="1">IF(TODAY()-E1388&gt;'Data Inputs'!$B$47,TRUE,FALSE)</f>
        <v>1</v>
      </c>
    </row>
    <row r="1389" spans="1:11" x14ac:dyDescent="0.25">
      <c r="A1389" s="109">
        <f t="shared" si="63"/>
        <v>6</v>
      </c>
      <c r="B1389" s="55"/>
      <c r="C1389" s="129"/>
      <c r="D1389" s="55"/>
      <c r="E1389" s="56"/>
      <c r="F1389" s="72"/>
      <c r="G1389" s="124" t="str">
        <f>IFERROR(INDEX(Vendors!$A$2:$B$500,MATCH(C1389,Vendors!$A$2:$A$500,0),2),"")</f>
        <v/>
      </c>
      <c r="H1389" s="74">
        <f>SUMIF('Cash Outflows'!E:E,'AP and Accrual Journal'!D1399,'Cash Outflows'!F:F)</f>
        <v>0</v>
      </c>
      <c r="I1389" s="73">
        <f t="shared" si="64"/>
        <v>0</v>
      </c>
      <c r="J1389" s="13">
        <f t="shared" si="65"/>
        <v>0</v>
      </c>
      <c r="K1389" t="b">
        <f ca="1">IF(TODAY()-E1389&gt;'Data Inputs'!$B$47,TRUE,FALSE)</f>
        <v>1</v>
      </c>
    </row>
    <row r="1390" spans="1:11" x14ac:dyDescent="0.25">
      <c r="A1390" s="109">
        <f t="shared" si="63"/>
        <v>6</v>
      </c>
      <c r="B1390" s="55"/>
      <c r="C1390" s="129"/>
      <c r="D1390" s="55"/>
      <c r="E1390" s="56"/>
      <c r="F1390" s="72"/>
      <c r="G1390" s="124" t="str">
        <f>IFERROR(INDEX(Vendors!$A$2:$B$500,MATCH(C1390,Vendors!$A$2:$A$500,0),2),"")</f>
        <v/>
      </c>
      <c r="H1390" s="74">
        <f>SUMIF('Cash Outflows'!E:E,'AP and Accrual Journal'!D1400,'Cash Outflows'!F:F)</f>
        <v>0</v>
      </c>
      <c r="I1390" s="73">
        <f t="shared" si="64"/>
        <v>0</v>
      </c>
      <c r="J1390" s="13">
        <f t="shared" si="65"/>
        <v>0</v>
      </c>
      <c r="K1390" t="b">
        <f ca="1">IF(TODAY()-E1390&gt;'Data Inputs'!$B$47,TRUE,FALSE)</f>
        <v>1</v>
      </c>
    </row>
    <row r="1391" spans="1:11" x14ac:dyDescent="0.25">
      <c r="A1391" s="109">
        <f t="shared" si="63"/>
        <v>6</v>
      </c>
      <c r="B1391" s="55"/>
      <c r="C1391" s="129"/>
      <c r="D1391" s="55"/>
      <c r="E1391" s="56"/>
      <c r="F1391" s="72"/>
      <c r="G1391" s="124" t="str">
        <f>IFERROR(INDEX(Vendors!$A$2:$B$500,MATCH(C1391,Vendors!$A$2:$A$500,0),2),"")</f>
        <v/>
      </c>
      <c r="H1391" s="74">
        <f>SUMIF('Cash Outflows'!E:E,'AP and Accrual Journal'!D1401,'Cash Outflows'!F:F)</f>
        <v>0</v>
      </c>
      <c r="I1391" s="73">
        <f t="shared" si="64"/>
        <v>0</v>
      </c>
      <c r="J1391" s="13">
        <f t="shared" si="65"/>
        <v>0</v>
      </c>
      <c r="K1391" t="b">
        <f ca="1">IF(TODAY()-E1391&gt;'Data Inputs'!$B$47,TRUE,FALSE)</f>
        <v>1</v>
      </c>
    </row>
    <row r="1392" spans="1:11" x14ac:dyDescent="0.25">
      <c r="A1392" s="109">
        <f t="shared" si="63"/>
        <v>6</v>
      </c>
      <c r="B1392" s="55"/>
      <c r="C1392" s="129"/>
      <c r="D1392" s="55"/>
      <c r="E1392" s="56"/>
      <c r="F1392" s="72"/>
      <c r="G1392" s="124" t="str">
        <f>IFERROR(INDEX(Vendors!$A$2:$B$500,MATCH(C1392,Vendors!$A$2:$A$500,0),2),"")</f>
        <v/>
      </c>
      <c r="H1392" s="74">
        <f>SUMIF('Cash Outflows'!E:E,'AP and Accrual Journal'!D1402,'Cash Outflows'!F:F)</f>
        <v>0</v>
      </c>
      <c r="I1392" s="73">
        <f t="shared" si="64"/>
        <v>0</v>
      </c>
      <c r="J1392" s="13">
        <f t="shared" si="65"/>
        <v>0</v>
      </c>
      <c r="K1392" t="b">
        <f ca="1">IF(TODAY()-E1392&gt;'Data Inputs'!$B$47,TRUE,FALSE)</f>
        <v>1</v>
      </c>
    </row>
    <row r="1393" spans="1:11" x14ac:dyDescent="0.25">
      <c r="A1393" s="109">
        <f t="shared" si="63"/>
        <v>6</v>
      </c>
      <c r="B1393" s="55"/>
      <c r="C1393" s="129"/>
      <c r="D1393" s="55"/>
      <c r="E1393" s="56"/>
      <c r="F1393" s="72"/>
      <c r="G1393" s="124" t="str">
        <f>IFERROR(INDEX(Vendors!$A$2:$B$500,MATCH(C1393,Vendors!$A$2:$A$500,0),2),"")</f>
        <v/>
      </c>
      <c r="H1393" s="74">
        <f>SUMIF('Cash Outflows'!E:E,'AP and Accrual Journal'!D1403,'Cash Outflows'!F:F)</f>
        <v>0</v>
      </c>
      <c r="I1393" s="73">
        <f t="shared" si="64"/>
        <v>0</v>
      </c>
      <c r="J1393" s="13">
        <f t="shared" si="65"/>
        <v>0</v>
      </c>
      <c r="K1393" t="b">
        <f ca="1">IF(TODAY()-E1393&gt;'Data Inputs'!$B$47,TRUE,FALSE)</f>
        <v>1</v>
      </c>
    </row>
    <row r="1394" spans="1:11" x14ac:dyDescent="0.25">
      <c r="A1394" s="109">
        <f t="shared" si="63"/>
        <v>6</v>
      </c>
      <c r="B1394" s="55"/>
      <c r="C1394" s="129"/>
      <c r="D1394" s="55"/>
      <c r="E1394" s="56"/>
      <c r="F1394" s="72"/>
      <c r="G1394" s="124" t="str">
        <f>IFERROR(INDEX(Vendors!$A$2:$B$500,MATCH(C1394,Vendors!$A$2:$A$500,0),2),"")</f>
        <v/>
      </c>
      <c r="H1394" s="74">
        <f>SUMIF('Cash Outflows'!E:E,'AP and Accrual Journal'!D1404,'Cash Outflows'!F:F)</f>
        <v>0</v>
      </c>
      <c r="I1394" s="73">
        <f t="shared" si="64"/>
        <v>0</v>
      </c>
      <c r="J1394" s="13">
        <f t="shared" si="65"/>
        <v>0</v>
      </c>
      <c r="K1394" t="b">
        <f ca="1">IF(TODAY()-E1394&gt;'Data Inputs'!$B$47,TRUE,FALSE)</f>
        <v>1</v>
      </c>
    </row>
    <row r="1395" spans="1:11" x14ac:dyDescent="0.25">
      <c r="A1395" s="109">
        <f t="shared" si="63"/>
        <v>6</v>
      </c>
      <c r="B1395" s="55"/>
      <c r="C1395" s="129"/>
      <c r="D1395" s="55"/>
      <c r="E1395" s="56"/>
      <c r="F1395" s="72"/>
      <c r="G1395" s="124" t="str">
        <f>IFERROR(INDEX(Vendors!$A$2:$B$500,MATCH(C1395,Vendors!$A$2:$A$500,0),2),"")</f>
        <v/>
      </c>
      <c r="H1395" s="74">
        <f>SUMIF('Cash Outflows'!E:E,'AP and Accrual Journal'!D1405,'Cash Outflows'!F:F)</f>
        <v>0</v>
      </c>
      <c r="I1395" s="73">
        <f t="shared" si="64"/>
        <v>0</v>
      </c>
      <c r="J1395" s="13">
        <f t="shared" si="65"/>
        <v>0</v>
      </c>
      <c r="K1395" t="b">
        <f ca="1">IF(TODAY()-E1395&gt;'Data Inputs'!$B$47,TRUE,FALSE)</f>
        <v>1</v>
      </c>
    </row>
    <row r="1396" spans="1:11" x14ac:dyDescent="0.25">
      <c r="A1396" s="109">
        <f t="shared" si="63"/>
        <v>6</v>
      </c>
      <c r="B1396" s="55"/>
      <c r="C1396" s="129"/>
      <c r="D1396" s="55"/>
      <c r="E1396" s="56"/>
      <c r="F1396" s="72"/>
      <c r="G1396" s="124" t="str">
        <f>IFERROR(INDEX(Vendors!$A$2:$B$500,MATCH(C1396,Vendors!$A$2:$A$500,0),2),"")</f>
        <v/>
      </c>
      <c r="H1396" s="74">
        <f>SUMIF('Cash Outflows'!E:E,'AP and Accrual Journal'!D1406,'Cash Outflows'!F:F)</f>
        <v>0</v>
      </c>
      <c r="I1396" s="73">
        <f t="shared" si="64"/>
        <v>0</v>
      </c>
      <c r="J1396" s="13">
        <f t="shared" si="65"/>
        <v>0</v>
      </c>
      <c r="K1396" t="b">
        <f ca="1">IF(TODAY()-E1396&gt;'Data Inputs'!$B$47,TRUE,FALSE)</f>
        <v>1</v>
      </c>
    </row>
    <row r="1397" spans="1:11" x14ac:dyDescent="0.25">
      <c r="A1397" s="109">
        <f t="shared" si="63"/>
        <v>6</v>
      </c>
      <c r="B1397" s="55"/>
      <c r="C1397" s="129"/>
      <c r="D1397" s="55"/>
      <c r="E1397" s="56"/>
      <c r="F1397" s="72"/>
      <c r="G1397" s="124" t="str">
        <f>IFERROR(INDEX(Vendors!$A$2:$B$500,MATCH(C1397,Vendors!$A$2:$A$500,0),2),"")</f>
        <v/>
      </c>
      <c r="H1397" s="74">
        <f>SUMIF('Cash Outflows'!E:E,'AP and Accrual Journal'!D1407,'Cash Outflows'!F:F)</f>
        <v>0</v>
      </c>
      <c r="I1397" s="73">
        <f t="shared" si="64"/>
        <v>0</v>
      </c>
      <c r="J1397" s="13">
        <f t="shared" si="65"/>
        <v>0</v>
      </c>
      <c r="K1397" t="b">
        <f ca="1">IF(TODAY()-E1397&gt;'Data Inputs'!$B$47,TRUE,FALSE)</f>
        <v>1</v>
      </c>
    </row>
    <row r="1398" spans="1:11" x14ac:dyDescent="0.25">
      <c r="A1398" s="109">
        <f t="shared" si="63"/>
        <v>6</v>
      </c>
      <c r="B1398" s="55"/>
      <c r="C1398" s="129"/>
      <c r="D1398" s="55"/>
      <c r="E1398" s="56"/>
      <c r="F1398" s="72"/>
      <c r="G1398" s="124" t="str">
        <f>IFERROR(INDEX(Vendors!$A$2:$B$500,MATCH(C1398,Vendors!$A$2:$A$500,0),2),"")</f>
        <v/>
      </c>
      <c r="H1398" s="74">
        <f>SUMIF('Cash Outflows'!E:E,'AP and Accrual Journal'!D1408,'Cash Outflows'!F:F)</f>
        <v>0</v>
      </c>
      <c r="I1398" s="73">
        <f t="shared" si="64"/>
        <v>0</v>
      </c>
      <c r="J1398" s="13">
        <f t="shared" si="65"/>
        <v>0</v>
      </c>
      <c r="K1398" t="b">
        <f ca="1">IF(TODAY()-E1398&gt;'Data Inputs'!$B$47,TRUE,FALSE)</f>
        <v>1</v>
      </c>
    </row>
    <row r="1399" spans="1:11" x14ac:dyDescent="0.25">
      <c r="A1399" s="109">
        <f t="shared" si="63"/>
        <v>6</v>
      </c>
      <c r="B1399" s="55"/>
      <c r="C1399" s="129"/>
      <c r="D1399" s="55"/>
      <c r="E1399" s="56"/>
      <c r="F1399" s="72"/>
      <c r="G1399" s="124" t="str">
        <f>IFERROR(INDEX(Vendors!$A$2:$B$500,MATCH(C1399,Vendors!$A$2:$A$500,0),2),"")</f>
        <v/>
      </c>
      <c r="H1399" s="74">
        <f>SUMIF('Cash Outflows'!E:E,'AP and Accrual Journal'!D1409,'Cash Outflows'!F:F)</f>
        <v>0</v>
      </c>
      <c r="I1399" s="73">
        <f t="shared" si="64"/>
        <v>0</v>
      </c>
      <c r="J1399" s="13">
        <f t="shared" si="65"/>
        <v>0</v>
      </c>
      <c r="K1399" t="b">
        <f ca="1">IF(TODAY()-E1399&gt;'Data Inputs'!$B$47,TRUE,FALSE)</f>
        <v>1</v>
      </c>
    </row>
    <row r="1400" spans="1:11" x14ac:dyDescent="0.25">
      <c r="A1400" s="109">
        <f t="shared" si="63"/>
        <v>6</v>
      </c>
      <c r="B1400" s="55"/>
      <c r="C1400" s="129"/>
      <c r="D1400" s="55"/>
      <c r="E1400" s="56"/>
      <c r="F1400" s="72"/>
      <c r="G1400" s="124" t="str">
        <f>IFERROR(INDEX(Vendors!$A$2:$B$500,MATCH(C1400,Vendors!$A$2:$A$500,0),2),"")</f>
        <v/>
      </c>
      <c r="H1400" s="74">
        <f>SUMIF('Cash Outflows'!E:E,'AP and Accrual Journal'!D1410,'Cash Outflows'!F:F)</f>
        <v>0</v>
      </c>
      <c r="I1400" s="73">
        <f t="shared" si="64"/>
        <v>0</v>
      </c>
      <c r="J1400" s="13">
        <f t="shared" si="65"/>
        <v>0</v>
      </c>
      <c r="K1400" t="b">
        <f ca="1">IF(TODAY()-E1400&gt;'Data Inputs'!$B$47,TRUE,FALSE)</f>
        <v>1</v>
      </c>
    </row>
    <row r="1401" spans="1:11" x14ac:dyDescent="0.25">
      <c r="A1401" s="109">
        <f t="shared" si="63"/>
        <v>6</v>
      </c>
      <c r="B1401" s="55"/>
      <c r="C1401" s="129"/>
      <c r="D1401" s="55"/>
      <c r="E1401" s="56"/>
      <c r="F1401" s="72"/>
      <c r="G1401" s="124" t="str">
        <f>IFERROR(INDEX(Vendors!$A$2:$B$500,MATCH(C1401,Vendors!$A$2:$A$500,0),2),"")</f>
        <v/>
      </c>
      <c r="H1401" s="74">
        <f>SUMIF('Cash Outflows'!E:E,'AP and Accrual Journal'!D1411,'Cash Outflows'!F:F)</f>
        <v>0</v>
      </c>
      <c r="I1401" s="73">
        <f t="shared" si="64"/>
        <v>0</v>
      </c>
      <c r="J1401" s="13">
        <f t="shared" si="65"/>
        <v>0</v>
      </c>
      <c r="K1401" t="b">
        <f ca="1">IF(TODAY()-E1401&gt;'Data Inputs'!$B$47,TRUE,FALSE)</f>
        <v>1</v>
      </c>
    </row>
    <row r="1402" spans="1:11" x14ac:dyDescent="0.25">
      <c r="A1402" s="109">
        <f t="shared" si="63"/>
        <v>6</v>
      </c>
      <c r="B1402" s="55"/>
      <c r="C1402" s="129"/>
      <c r="D1402" s="55"/>
      <c r="E1402" s="56"/>
      <c r="F1402" s="72"/>
      <c r="G1402" s="124" t="str">
        <f>IFERROR(INDEX(Vendors!$A$2:$B$500,MATCH(C1402,Vendors!$A$2:$A$500,0),2),"")</f>
        <v/>
      </c>
      <c r="H1402" s="74">
        <f>SUMIF('Cash Outflows'!E:E,'AP and Accrual Journal'!D1412,'Cash Outflows'!F:F)</f>
        <v>0</v>
      </c>
      <c r="I1402" s="73">
        <f t="shared" si="64"/>
        <v>0</v>
      </c>
      <c r="J1402" s="13">
        <f t="shared" si="65"/>
        <v>0</v>
      </c>
      <c r="K1402" t="b">
        <f ca="1">IF(TODAY()-E1402&gt;'Data Inputs'!$B$47,TRUE,FALSE)</f>
        <v>1</v>
      </c>
    </row>
    <row r="1403" spans="1:11" x14ac:dyDescent="0.25">
      <c r="A1403" s="109">
        <f t="shared" si="63"/>
        <v>6</v>
      </c>
      <c r="B1403" s="55"/>
      <c r="C1403" s="129"/>
      <c r="D1403" s="55"/>
      <c r="E1403" s="56"/>
      <c r="F1403" s="72"/>
      <c r="G1403" s="124" t="str">
        <f>IFERROR(INDEX(Vendors!$A$2:$B$500,MATCH(C1403,Vendors!$A$2:$A$500,0),2),"")</f>
        <v/>
      </c>
      <c r="H1403" s="74">
        <f>SUMIF('Cash Outflows'!E:E,'AP and Accrual Journal'!D1413,'Cash Outflows'!F:F)</f>
        <v>0</v>
      </c>
      <c r="I1403" s="73">
        <f t="shared" si="64"/>
        <v>0</v>
      </c>
      <c r="J1403" s="13">
        <f t="shared" si="65"/>
        <v>0</v>
      </c>
      <c r="K1403" t="b">
        <f ca="1">IF(TODAY()-E1403&gt;'Data Inputs'!$B$47,TRUE,FALSE)</f>
        <v>1</v>
      </c>
    </row>
    <row r="1404" spans="1:11" x14ac:dyDescent="0.25">
      <c r="A1404" s="109">
        <f t="shared" si="63"/>
        <v>6</v>
      </c>
      <c r="B1404" s="55"/>
      <c r="C1404" s="129"/>
      <c r="D1404" s="55"/>
      <c r="E1404" s="56"/>
      <c r="F1404" s="72"/>
      <c r="G1404" s="124" t="str">
        <f>IFERROR(INDEX(Vendors!$A$2:$B$500,MATCH(C1404,Vendors!$A$2:$A$500,0),2),"")</f>
        <v/>
      </c>
      <c r="H1404" s="74">
        <f>SUMIF('Cash Outflows'!E:E,'AP and Accrual Journal'!D1414,'Cash Outflows'!F:F)</f>
        <v>0</v>
      </c>
      <c r="I1404" s="73">
        <f t="shared" si="64"/>
        <v>0</v>
      </c>
      <c r="J1404" s="13">
        <f t="shared" si="65"/>
        <v>0</v>
      </c>
      <c r="K1404" t="b">
        <f ca="1">IF(TODAY()-E1404&gt;'Data Inputs'!$B$47,TRUE,FALSE)</f>
        <v>1</v>
      </c>
    </row>
    <row r="1405" spans="1:11" x14ac:dyDescent="0.25">
      <c r="A1405" s="109">
        <f t="shared" si="63"/>
        <v>6</v>
      </c>
      <c r="B1405" s="55"/>
      <c r="C1405" s="129"/>
      <c r="D1405" s="55"/>
      <c r="E1405" s="56"/>
      <c r="F1405" s="72"/>
      <c r="G1405" s="124" t="str">
        <f>IFERROR(INDEX(Vendors!$A$2:$B$500,MATCH(C1405,Vendors!$A$2:$A$500,0),2),"")</f>
        <v/>
      </c>
      <c r="H1405" s="74">
        <f>SUMIF('Cash Outflows'!E:E,'AP and Accrual Journal'!D1415,'Cash Outflows'!F:F)</f>
        <v>0</v>
      </c>
      <c r="I1405" s="73">
        <f t="shared" si="64"/>
        <v>0</v>
      </c>
      <c r="J1405" s="13">
        <f t="shared" si="65"/>
        <v>0</v>
      </c>
      <c r="K1405" t="b">
        <f ca="1">IF(TODAY()-E1405&gt;'Data Inputs'!$B$47,TRUE,FALSE)</f>
        <v>1</v>
      </c>
    </row>
    <row r="1406" spans="1:11" x14ac:dyDescent="0.25">
      <c r="A1406" s="109">
        <f t="shared" si="63"/>
        <v>6</v>
      </c>
      <c r="B1406" s="55"/>
      <c r="C1406" s="129"/>
      <c r="D1406" s="55"/>
      <c r="E1406" s="56"/>
      <c r="F1406" s="72"/>
      <c r="G1406" s="124" t="str">
        <f>IFERROR(INDEX(Vendors!$A$2:$B$500,MATCH(C1406,Vendors!$A$2:$A$500,0),2),"")</f>
        <v/>
      </c>
      <c r="H1406" s="74">
        <f>SUMIF('Cash Outflows'!E:E,'AP and Accrual Journal'!D1416,'Cash Outflows'!F:F)</f>
        <v>0</v>
      </c>
      <c r="I1406" s="73">
        <f t="shared" si="64"/>
        <v>0</v>
      </c>
      <c r="J1406" s="13">
        <f t="shared" si="65"/>
        <v>0</v>
      </c>
      <c r="K1406" t="b">
        <f ca="1">IF(TODAY()-E1406&gt;'Data Inputs'!$B$47,TRUE,FALSE)</f>
        <v>1</v>
      </c>
    </row>
    <row r="1407" spans="1:11" x14ac:dyDescent="0.25">
      <c r="A1407" s="109">
        <f t="shared" si="63"/>
        <v>6</v>
      </c>
      <c r="B1407" s="55"/>
      <c r="C1407" s="129"/>
      <c r="D1407" s="55"/>
      <c r="E1407" s="56"/>
      <c r="F1407" s="72"/>
      <c r="G1407" s="124" t="str">
        <f>IFERROR(INDEX(Vendors!$A$2:$B$500,MATCH(C1407,Vendors!$A$2:$A$500,0),2),"")</f>
        <v/>
      </c>
      <c r="H1407" s="74">
        <f>SUMIF('Cash Outflows'!E:E,'AP and Accrual Journal'!D1417,'Cash Outflows'!F:F)</f>
        <v>0</v>
      </c>
      <c r="I1407" s="73">
        <f t="shared" si="64"/>
        <v>0</v>
      </c>
      <c r="J1407" s="13">
        <f t="shared" si="65"/>
        <v>0</v>
      </c>
      <c r="K1407" t="b">
        <f ca="1">IF(TODAY()-E1407&gt;'Data Inputs'!$B$47,TRUE,FALSE)</f>
        <v>1</v>
      </c>
    </row>
    <row r="1408" spans="1:11" x14ac:dyDescent="0.25">
      <c r="A1408" s="109">
        <f t="shared" si="63"/>
        <v>6</v>
      </c>
      <c r="B1408" s="55"/>
      <c r="C1408" s="129"/>
      <c r="D1408" s="55"/>
      <c r="E1408" s="56"/>
      <c r="F1408" s="72"/>
      <c r="G1408" s="124" t="str">
        <f>IFERROR(INDEX(Vendors!$A$2:$B$500,MATCH(C1408,Vendors!$A$2:$A$500,0),2),"")</f>
        <v/>
      </c>
      <c r="H1408" s="74">
        <f>SUMIF('Cash Outflows'!E:E,'AP and Accrual Journal'!D1418,'Cash Outflows'!F:F)</f>
        <v>0</v>
      </c>
      <c r="I1408" s="73">
        <f t="shared" si="64"/>
        <v>0</v>
      </c>
      <c r="J1408" s="13">
        <f t="shared" si="65"/>
        <v>0</v>
      </c>
      <c r="K1408" t="b">
        <f ca="1">IF(TODAY()-E1408&gt;'Data Inputs'!$B$47,TRUE,FALSE)</f>
        <v>1</v>
      </c>
    </row>
    <row r="1409" spans="1:11" x14ac:dyDescent="0.25">
      <c r="A1409" s="109">
        <f t="shared" si="63"/>
        <v>6</v>
      </c>
      <c r="B1409" s="55"/>
      <c r="C1409" s="129"/>
      <c r="D1409" s="55"/>
      <c r="E1409" s="56"/>
      <c r="F1409" s="72"/>
      <c r="G1409" s="124" t="str">
        <f>IFERROR(INDEX(Vendors!$A$2:$B$500,MATCH(C1409,Vendors!$A$2:$A$500,0),2),"")</f>
        <v/>
      </c>
      <c r="H1409" s="74">
        <f>SUMIF('Cash Outflows'!E:E,'AP and Accrual Journal'!D1419,'Cash Outflows'!F:F)</f>
        <v>0</v>
      </c>
      <c r="I1409" s="73">
        <f t="shared" si="64"/>
        <v>0</v>
      </c>
      <c r="J1409" s="13">
        <f t="shared" si="65"/>
        <v>0</v>
      </c>
      <c r="K1409" t="b">
        <f ca="1">IF(TODAY()-E1409&gt;'Data Inputs'!$B$47,TRUE,FALSE)</f>
        <v>1</v>
      </c>
    </row>
    <row r="1410" spans="1:11" x14ac:dyDescent="0.25">
      <c r="A1410" s="109">
        <f t="shared" si="63"/>
        <v>6</v>
      </c>
      <c r="B1410" s="55"/>
      <c r="C1410" s="129"/>
      <c r="D1410" s="55"/>
      <c r="E1410" s="56"/>
      <c r="F1410" s="72"/>
      <c r="G1410" s="124" t="str">
        <f>IFERROR(INDEX(Vendors!$A$2:$B$500,MATCH(C1410,Vendors!$A$2:$A$500,0),2),"")</f>
        <v/>
      </c>
      <c r="H1410" s="74">
        <f>SUMIF('Cash Outflows'!E:E,'AP and Accrual Journal'!D1420,'Cash Outflows'!F:F)</f>
        <v>0</v>
      </c>
      <c r="I1410" s="73">
        <f t="shared" si="64"/>
        <v>0</v>
      </c>
      <c r="J1410" s="13">
        <f t="shared" si="65"/>
        <v>0</v>
      </c>
      <c r="K1410" t="b">
        <f ca="1">IF(TODAY()-E1410&gt;'Data Inputs'!$B$47,TRUE,FALSE)</f>
        <v>1</v>
      </c>
    </row>
    <row r="1411" spans="1:11" x14ac:dyDescent="0.25">
      <c r="A1411" s="109">
        <f t="shared" ref="A1411:A1474" si="66">E1411+(6-J1411)</f>
        <v>6</v>
      </c>
      <c r="B1411" s="55"/>
      <c r="C1411" s="129"/>
      <c r="D1411" s="55"/>
      <c r="E1411" s="56"/>
      <c r="F1411" s="72"/>
      <c r="G1411" s="124" t="str">
        <f>IFERROR(INDEX(Vendors!$A$2:$B$500,MATCH(C1411,Vendors!$A$2:$A$500,0),2),"")</f>
        <v/>
      </c>
      <c r="H1411" s="74">
        <f>SUMIF('Cash Outflows'!E:E,'AP and Accrual Journal'!D1421,'Cash Outflows'!F:F)</f>
        <v>0</v>
      </c>
      <c r="I1411" s="73">
        <f t="shared" ref="I1411:I1474" si="67">F1411-H1411</f>
        <v>0</v>
      </c>
      <c r="J1411" s="13">
        <f t="shared" ref="J1411:J1474" si="68">IF(WEEKDAY(E1411)=7,0,WEEKDAY(E1411))</f>
        <v>0</v>
      </c>
      <c r="K1411" t="b">
        <f ca="1">IF(TODAY()-E1411&gt;'Data Inputs'!$B$47,TRUE,FALSE)</f>
        <v>1</v>
      </c>
    </row>
    <row r="1412" spans="1:11" x14ac:dyDescent="0.25">
      <c r="A1412" s="109">
        <f t="shared" si="66"/>
        <v>6</v>
      </c>
      <c r="B1412" s="55"/>
      <c r="C1412" s="129"/>
      <c r="D1412" s="55"/>
      <c r="E1412" s="56"/>
      <c r="F1412" s="72"/>
      <c r="G1412" s="124" t="str">
        <f>IFERROR(INDEX(Vendors!$A$2:$B$500,MATCH(C1412,Vendors!$A$2:$A$500,0),2),"")</f>
        <v/>
      </c>
      <c r="H1412" s="74">
        <f>SUMIF('Cash Outflows'!E:E,'AP and Accrual Journal'!D1422,'Cash Outflows'!F:F)</f>
        <v>0</v>
      </c>
      <c r="I1412" s="73">
        <f t="shared" si="67"/>
        <v>0</v>
      </c>
      <c r="J1412" s="13">
        <f t="shared" si="68"/>
        <v>0</v>
      </c>
      <c r="K1412" t="b">
        <f ca="1">IF(TODAY()-E1412&gt;'Data Inputs'!$B$47,TRUE,FALSE)</f>
        <v>1</v>
      </c>
    </row>
    <row r="1413" spans="1:11" x14ac:dyDescent="0.25">
      <c r="A1413" s="109">
        <f t="shared" si="66"/>
        <v>6</v>
      </c>
      <c r="B1413" s="55"/>
      <c r="C1413" s="129"/>
      <c r="D1413" s="55"/>
      <c r="E1413" s="56"/>
      <c r="F1413" s="72"/>
      <c r="G1413" s="124" t="str">
        <f>IFERROR(INDEX(Vendors!$A$2:$B$500,MATCH(C1413,Vendors!$A$2:$A$500,0),2),"")</f>
        <v/>
      </c>
      <c r="H1413" s="74">
        <f>SUMIF('Cash Outflows'!E:E,'AP and Accrual Journal'!D1423,'Cash Outflows'!F:F)</f>
        <v>0</v>
      </c>
      <c r="I1413" s="73">
        <f t="shared" si="67"/>
        <v>0</v>
      </c>
      <c r="J1413" s="13">
        <f t="shared" si="68"/>
        <v>0</v>
      </c>
      <c r="K1413" t="b">
        <f ca="1">IF(TODAY()-E1413&gt;'Data Inputs'!$B$47,TRUE,FALSE)</f>
        <v>1</v>
      </c>
    </row>
    <row r="1414" spans="1:11" x14ac:dyDescent="0.25">
      <c r="A1414" s="109">
        <f t="shared" si="66"/>
        <v>6</v>
      </c>
      <c r="B1414" s="55"/>
      <c r="C1414" s="129"/>
      <c r="D1414" s="55"/>
      <c r="E1414" s="56"/>
      <c r="F1414" s="72"/>
      <c r="G1414" s="124" t="str">
        <f>IFERROR(INDEX(Vendors!$A$2:$B$500,MATCH(C1414,Vendors!$A$2:$A$500,0),2),"")</f>
        <v/>
      </c>
      <c r="H1414" s="74">
        <f>SUMIF('Cash Outflows'!E:E,'AP and Accrual Journal'!D1424,'Cash Outflows'!F:F)</f>
        <v>0</v>
      </c>
      <c r="I1414" s="73">
        <f t="shared" si="67"/>
        <v>0</v>
      </c>
      <c r="J1414" s="13">
        <f t="shared" si="68"/>
        <v>0</v>
      </c>
      <c r="K1414" t="b">
        <f ca="1">IF(TODAY()-E1414&gt;'Data Inputs'!$B$47,TRUE,FALSE)</f>
        <v>1</v>
      </c>
    </row>
    <row r="1415" spans="1:11" x14ac:dyDescent="0.25">
      <c r="A1415" s="109">
        <f t="shared" si="66"/>
        <v>6</v>
      </c>
      <c r="B1415" s="55"/>
      <c r="C1415" s="129"/>
      <c r="D1415" s="55"/>
      <c r="E1415" s="56"/>
      <c r="F1415" s="72"/>
      <c r="G1415" s="124" t="str">
        <f>IFERROR(INDEX(Vendors!$A$2:$B$500,MATCH(C1415,Vendors!$A$2:$A$500,0),2),"")</f>
        <v/>
      </c>
      <c r="H1415" s="74">
        <f>SUMIF('Cash Outflows'!E:E,'AP and Accrual Journal'!D1425,'Cash Outflows'!F:F)</f>
        <v>0</v>
      </c>
      <c r="I1415" s="73">
        <f t="shared" si="67"/>
        <v>0</v>
      </c>
      <c r="J1415" s="13">
        <f t="shared" si="68"/>
        <v>0</v>
      </c>
      <c r="K1415" t="b">
        <f ca="1">IF(TODAY()-E1415&gt;'Data Inputs'!$B$47,TRUE,FALSE)</f>
        <v>1</v>
      </c>
    </row>
    <row r="1416" spans="1:11" x14ac:dyDescent="0.25">
      <c r="A1416" s="109">
        <f t="shared" si="66"/>
        <v>6</v>
      </c>
      <c r="B1416" s="55"/>
      <c r="C1416" s="129"/>
      <c r="D1416" s="55"/>
      <c r="E1416" s="56"/>
      <c r="F1416" s="72"/>
      <c r="G1416" s="124" t="str">
        <f>IFERROR(INDEX(Vendors!$A$2:$B$500,MATCH(C1416,Vendors!$A$2:$A$500,0),2),"")</f>
        <v/>
      </c>
      <c r="H1416" s="74">
        <f>SUMIF('Cash Outflows'!E:E,'AP and Accrual Journal'!D1426,'Cash Outflows'!F:F)</f>
        <v>0</v>
      </c>
      <c r="I1416" s="73">
        <f t="shared" si="67"/>
        <v>0</v>
      </c>
      <c r="J1416" s="13">
        <f t="shared" si="68"/>
        <v>0</v>
      </c>
      <c r="K1416" t="b">
        <f ca="1">IF(TODAY()-E1416&gt;'Data Inputs'!$B$47,TRUE,FALSE)</f>
        <v>1</v>
      </c>
    </row>
    <row r="1417" spans="1:11" x14ac:dyDescent="0.25">
      <c r="A1417" s="109">
        <f t="shared" si="66"/>
        <v>6</v>
      </c>
      <c r="B1417" s="55"/>
      <c r="C1417" s="129"/>
      <c r="D1417" s="55"/>
      <c r="E1417" s="56"/>
      <c r="F1417" s="72"/>
      <c r="G1417" s="124" t="str">
        <f>IFERROR(INDEX(Vendors!$A$2:$B$500,MATCH(C1417,Vendors!$A$2:$A$500,0),2),"")</f>
        <v/>
      </c>
      <c r="H1417" s="74">
        <f>SUMIF('Cash Outflows'!E:E,'AP and Accrual Journal'!D1427,'Cash Outflows'!F:F)</f>
        <v>0</v>
      </c>
      <c r="I1417" s="73">
        <f t="shared" si="67"/>
        <v>0</v>
      </c>
      <c r="J1417" s="13">
        <f t="shared" si="68"/>
        <v>0</v>
      </c>
      <c r="K1417" t="b">
        <f ca="1">IF(TODAY()-E1417&gt;'Data Inputs'!$B$47,TRUE,FALSE)</f>
        <v>1</v>
      </c>
    </row>
    <row r="1418" spans="1:11" x14ac:dyDescent="0.25">
      <c r="A1418" s="109">
        <f t="shared" si="66"/>
        <v>6</v>
      </c>
      <c r="B1418" s="55"/>
      <c r="C1418" s="129"/>
      <c r="D1418" s="55"/>
      <c r="E1418" s="56"/>
      <c r="F1418" s="72"/>
      <c r="G1418" s="124" t="str">
        <f>IFERROR(INDEX(Vendors!$A$2:$B$500,MATCH(C1418,Vendors!$A$2:$A$500,0),2),"")</f>
        <v/>
      </c>
      <c r="H1418" s="74">
        <f>SUMIF('Cash Outflows'!E:E,'AP and Accrual Journal'!D1428,'Cash Outflows'!F:F)</f>
        <v>0</v>
      </c>
      <c r="I1418" s="73">
        <f t="shared" si="67"/>
        <v>0</v>
      </c>
      <c r="J1418" s="13">
        <f t="shared" si="68"/>
        <v>0</v>
      </c>
      <c r="K1418" t="b">
        <f ca="1">IF(TODAY()-E1418&gt;'Data Inputs'!$B$47,TRUE,FALSE)</f>
        <v>1</v>
      </c>
    </row>
    <row r="1419" spans="1:11" x14ac:dyDescent="0.25">
      <c r="A1419" s="109">
        <f t="shared" si="66"/>
        <v>6</v>
      </c>
      <c r="B1419" s="55"/>
      <c r="C1419" s="129"/>
      <c r="D1419" s="55"/>
      <c r="E1419" s="56"/>
      <c r="F1419" s="72"/>
      <c r="G1419" s="124" t="str">
        <f>IFERROR(INDEX(Vendors!$A$2:$B$500,MATCH(C1419,Vendors!$A$2:$A$500,0),2),"")</f>
        <v/>
      </c>
      <c r="H1419" s="74">
        <f>SUMIF('Cash Outflows'!E:E,'AP and Accrual Journal'!D1429,'Cash Outflows'!F:F)</f>
        <v>0</v>
      </c>
      <c r="I1419" s="73">
        <f t="shared" si="67"/>
        <v>0</v>
      </c>
      <c r="J1419" s="13">
        <f t="shared" si="68"/>
        <v>0</v>
      </c>
      <c r="K1419" t="b">
        <f ca="1">IF(TODAY()-E1419&gt;'Data Inputs'!$B$47,TRUE,FALSE)</f>
        <v>1</v>
      </c>
    </row>
    <row r="1420" spans="1:11" x14ac:dyDescent="0.25">
      <c r="A1420" s="109">
        <f t="shared" si="66"/>
        <v>6</v>
      </c>
      <c r="B1420" s="55"/>
      <c r="C1420" s="129"/>
      <c r="D1420" s="55"/>
      <c r="E1420" s="56"/>
      <c r="F1420" s="72"/>
      <c r="G1420" s="124" t="str">
        <f>IFERROR(INDEX(Vendors!$A$2:$B$500,MATCH(C1420,Vendors!$A$2:$A$500,0),2),"")</f>
        <v/>
      </c>
      <c r="H1420" s="74">
        <f>SUMIF('Cash Outflows'!E:E,'AP and Accrual Journal'!D1430,'Cash Outflows'!F:F)</f>
        <v>0</v>
      </c>
      <c r="I1420" s="73">
        <f t="shared" si="67"/>
        <v>0</v>
      </c>
      <c r="J1420" s="13">
        <f t="shared" si="68"/>
        <v>0</v>
      </c>
      <c r="K1420" t="b">
        <f ca="1">IF(TODAY()-E1420&gt;'Data Inputs'!$B$47,TRUE,FALSE)</f>
        <v>1</v>
      </c>
    </row>
    <row r="1421" spans="1:11" x14ac:dyDescent="0.25">
      <c r="A1421" s="109">
        <f t="shared" si="66"/>
        <v>6</v>
      </c>
      <c r="B1421" s="55"/>
      <c r="C1421" s="129"/>
      <c r="D1421" s="55"/>
      <c r="E1421" s="56"/>
      <c r="F1421" s="72"/>
      <c r="G1421" s="124" t="str">
        <f>IFERROR(INDEX(Vendors!$A$2:$B$500,MATCH(C1421,Vendors!$A$2:$A$500,0),2),"")</f>
        <v/>
      </c>
      <c r="H1421" s="74">
        <f>SUMIF('Cash Outflows'!E:E,'AP and Accrual Journal'!D1431,'Cash Outflows'!F:F)</f>
        <v>0</v>
      </c>
      <c r="I1421" s="73">
        <f t="shared" si="67"/>
        <v>0</v>
      </c>
      <c r="J1421" s="13">
        <f t="shared" si="68"/>
        <v>0</v>
      </c>
      <c r="K1421" t="b">
        <f ca="1">IF(TODAY()-E1421&gt;'Data Inputs'!$B$47,TRUE,FALSE)</f>
        <v>1</v>
      </c>
    </row>
    <row r="1422" spans="1:11" x14ac:dyDescent="0.25">
      <c r="A1422" s="109">
        <f t="shared" si="66"/>
        <v>6</v>
      </c>
      <c r="B1422" s="55"/>
      <c r="C1422" s="129"/>
      <c r="D1422" s="55"/>
      <c r="E1422" s="56"/>
      <c r="F1422" s="72"/>
      <c r="G1422" s="124" t="str">
        <f>IFERROR(INDEX(Vendors!$A$2:$B$500,MATCH(C1422,Vendors!$A$2:$A$500,0),2),"")</f>
        <v/>
      </c>
      <c r="H1422" s="74">
        <f>SUMIF('Cash Outflows'!E:E,'AP and Accrual Journal'!D1432,'Cash Outflows'!F:F)</f>
        <v>0</v>
      </c>
      <c r="I1422" s="73">
        <f t="shared" si="67"/>
        <v>0</v>
      </c>
      <c r="J1422" s="13">
        <f t="shared" si="68"/>
        <v>0</v>
      </c>
      <c r="K1422" t="b">
        <f ca="1">IF(TODAY()-E1422&gt;'Data Inputs'!$B$47,TRUE,FALSE)</f>
        <v>1</v>
      </c>
    </row>
    <row r="1423" spans="1:11" x14ac:dyDescent="0.25">
      <c r="A1423" s="109">
        <f t="shared" si="66"/>
        <v>6</v>
      </c>
      <c r="B1423" s="55"/>
      <c r="C1423" s="129"/>
      <c r="D1423" s="55"/>
      <c r="E1423" s="56"/>
      <c r="F1423" s="72"/>
      <c r="G1423" s="124" t="str">
        <f>IFERROR(INDEX(Vendors!$A$2:$B$500,MATCH(C1423,Vendors!$A$2:$A$500,0),2),"")</f>
        <v/>
      </c>
      <c r="H1423" s="74">
        <f>SUMIF('Cash Outflows'!E:E,'AP and Accrual Journal'!D1433,'Cash Outflows'!F:F)</f>
        <v>0</v>
      </c>
      <c r="I1423" s="73">
        <f t="shared" si="67"/>
        <v>0</v>
      </c>
      <c r="J1423" s="13">
        <f t="shared" si="68"/>
        <v>0</v>
      </c>
      <c r="K1423" t="b">
        <f ca="1">IF(TODAY()-E1423&gt;'Data Inputs'!$B$47,TRUE,FALSE)</f>
        <v>1</v>
      </c>
    </row>
    <row r="1424" spans="1:11" x14ac:dyDescent="0.25">
      <c r="A1424" s="109">
        <f t="shared" si="66"/>
        <v>6</v>
      </c>
      <c r="B1424" s="55"/>
      <c r="C1424" s="129"/>
      <c r="D1424" s="55"/>
      <c r="E1424" s="56"/>
      <c r="F1424" s="72"/>
      <c r="G1424" s="124" t="str">
        <f>IFERROR(INDEX(Vendors!$A$2:$B$500,MATCH(C1424,Vendors!$A$2:$A$500,0),2),"")</f>
        <v/>
      </c>
      <c r="H1424" s="74">
        <f>SUMIF('Cash Outflows'!E:E,'AP and Accrual Journal'!D1434,'Cash Outflows'!F:F)</f>
        <v>0</v>
      </c>
      <c r="I1424" s="73">
        <f t="shared" si="67"/>
        <v>0</v>
      </c>
      <c r="J1424" s="13">
        <f t="shared" si="68"/>
        <v>0</v>
      </c>
      <c r="K1424" t="b">
        <f ca="1">IF(TODAY()-E1424&gt;'Data Inputs'!$B$47,TRUE,FALSE)</f>
        <v>1</v>
      </c>
    </row>
    <row r="1425" spans="1:11" x14ac:dyDescent="0.25">
      <c r="A1425" s="109">
        <f t="shared" si="66"/>
        <v>6</v>
      </c>
      <c r="B1425" s="55"/>
      <c r="C1425" s="129"/>
      <c r="D1425" s="55"/>
      <c r="E1425" s="56"/>
      <c r="F1425" s="72"/>
      <c r="G1425" s="124" t="str">
        <f>IFERROR(INDEX(Vendors!$A$2:$B$500,MATCH(C1425,Vendors!$A$2:$A$500,0),2),"")</f>
        <v/>
      </c>
      <c r="H1425" s="74">
        <f>SUMIF('Cash Outflows'!E:E,'AP and Accrual Journal'!D1435,'Cash Outflows'!F:F)</f>
        <v>0</v>
      </c>
      <c r="I1425" s="73">
        <f t="shared" si="67"/>
        <v>0</v>
      </c>
      <c r="J1425" s="13">
        <f t="shared" si="68"/>
        <v>0</v>
      </c>
      <c r="K1425" t="b">
        <f ca="1">IF(TODAY()-E1425&gt;'Data Inputs'!$B$47,TRUE,FALSE)</f>
        <v>1</v>
      </c>
    </row>
    <row r="1426" spans="1:11" x14ac:dyDescent="0.25">
      <c r="A1426" s="109">
        <f t="shared" si="66"/>
        <v>6</v>
      </c>
      <c r="B1426" s="55"/>
      <c r="C1426" s="129"/>
      <c r="D1426" s="55"/>
      <c r="E1426" s="56"/>
      <c r="F1426" s="72"/>
      <c r="G1426" s="124" t="str">
        <f>IFERROR(INDEX(Vendors!$A$2:$B$500,MATCH(C1426,Vendors!$A$2:$A$500,0),2),"")</f>
        <v/>
      </c>
      <c r="H1426" s="74">
        <f>SUMIF('Cash Outflows'!E:E,'AP and Accrual Journal'!D1436,'Cash Outflows'!F:F)</f>
        <v>0</v>
      </c>
      <c r="I1426" s="73">
        <f t="shared" si="67"/>
        <v>0</v>
      </c>
      <c r="J1426" s="13">
        <f t="shared" si="68"/>
        <v>0</v>
      </c>
      <c r="K1426" t="b">
        <f ca="1">IF(TODAY()-E1426&gt;'Data Inputs'!$B$47,TRUE,FALSE)</f>
        <v>1</v>
      </c>
    </row>
    <row r="1427" spans="1:11" x14ac:dyDescent="0.25">
      <c r="A1427" s="109">
        <f t="shared" si="66"/>
        <v>6</v>
      </c>
      <c r="B1427" s="55"/>
      <c r="C1427" s="129"/>
      <c r="D1427" s="55"/>
      <c r="E1427" s="56"/>
      <c r="F1427" s="72"/>
      <c r="G1427" s="124" t="str">
        <f>IFERROR(INDEX(Vendors!$A$2:$B$500,MATCH(C1427,Vendors!$A$2:$A$500,0),2),"")</f>
        <v/>
      </c>
      <c r="H1427" s="74">
        <f>SUMIF('Cash Outflows'!E:E,'AP and Accrual Journal'!D1437,'Cash Outflows'!F:F)</f>
        <v>0</v>
      </c>
      <c r="I1427" s="73">
        <f t="shared" si="67"/>
        <v>0</v>
      </c>
      <c r="J1427" s="13">
        <f t="shared" si="68"/>
        <v>0</v>
      </c>
      <c r="K1427" t="b">
        <f ca="1">IF(TODAY()-E1427&gt;'Data Inputs'!$B$47,TRUE,FALSE)</f>
        <v>1</v>
      </c>
    </row>
    <row r="1428" spans="1:11" x14ac:dyDescent="0.25">
      <c r="A1428" s="109">
        <f t="shared" si="66"/>
        <v>6</v>
      </c>
      <c r="B1428" s="55"/>
      <c r="C1428" s="129"/>
      <c r="D1428" s="55"/>
      <c r="E1428" s="56"/>
      <c r="F1428" s="72"/>
      <c r="G1428" s="124" t="str">
        <f>IFERROR(INDEX(Vendors!$A$2:$B$500,MATCH(C1428,Vendors!$A$2:$A$500,0),2),"")</f>
        <v/>
      </c>
      <c r="H1428" s="74">
        <f>SUMIF('Cash Outflows'!E:E,'AP and Accrual Journal'!D1438,'Cash Outflows'!F:F)</f>
        <v>0</v>
      </c>
      <c r="I1428" s="73">
        <f t="shared" si="67"/>
        <v>0</v>
      </c>
      <c r="J1428" s="13">
        <f t="shared" si="68"/>
        <v>0</v>
      </c>
      <c r="K1428" t="b">
        <f ca="1">IF(TODAY()-E1428&gt;'Data Inputs'!$B$47,TRUE,FALSE)</f>
        <v>1</v>
      </c>
    </row>
    <row r="1429" spans="1:11" x14ac:dyDescent="0.25">
      <c r="A1429" s="109">
        <f t="shared" si="66"/>
        <v>6</v>
      </c>
      <c r="B1429" s="55"/>
      <c r="C1429" s="129"/>
      <c r="D1429" s="55"/>
      <c r="E1429" s="56"/>
      <c r="F1429" s="72"/>
      <c r="G1429" s="124" t="str">
        <f>IFERROR(INDEX(Vendors!$A$2:$B$500,MATCH(C1429,Vendors!$A$2:$A$500,0),2),"")</f>
        <v/>
      </c>
      <c r="H1429" s="74">
        <f>SUMIF('Cash Outflows'!E:E,'AP and Accrual Journal'!D1439,'Cash Outflows'!F:F)</f>
        <v>0</v>
      </c>
      <c r="I1429" s="73">
        <f t="shared" si="67"/>
        <v>0</v>
      </c>
      <c r="J1429" s="13">
        <f t="shared" si="68"/>
        <v>0</v>
      </c>
      <c r="K1429" t="b">
        <f ca="1">IF(TODAY()-E1429&gt;'Data Inputs'!$B$47,TRUE,FALSE)</f>
        <v>1</v>
      </c>
    </row>
    <row r="1430" spans="1:11" x14ac:dyDescent="0.25">
      <c r="A1430" s="109">
        <f t="shared" si="66"/>
        <v>6</v>
      </c>
      <c r="B1430" s="55"/>
      <c r="C1430" s="129"/>
      <c r="D1430" s="55"/>
      <c r="E1430" s="56"/>
      <c r="F1430" s="72"/>
      <c r="G1430" s="124" t="str">
        <f>IFERROR(INDEX(Vendors!$A$2:$B$500,MATCH(C1430,Vendors!$A$2:$A$500,0),2),"")</f>
        <v/>
      </c>
      <c r="H1430" s="74">
        <f>SUMIF('Cash Outflows'!E:E,'AP and Accrual Journal'!D1440,'Cash Outflows'!F:F)</f>
        <v>0</v>
      </c>
      <c r="I1430" s="73">
        <f t="shared" si="67"/>
        <v>0</v>
      </c>
      <c r="J1430" s="13">
        <f t="shared" si="68"/>
        <v>0</v>
      </c>
      <c r="K1430" t="b">
        <f ca="1">IF(TODAY()-E1430&gt;'Data Inputs'!$B$47,TRUE,FALSE)</f>
        <v>1</v>
      </c>
    </row>
    <row r="1431" spans="1:11" x14ac:dyDescent="0.25">
      <c r="A1431" s="109">
        <f t="shared" si="66"/>
        <v>6</v>
      </c>
      <c r="B1431" s="55"/>
      <c r="C1431" s="129"/>
      <c r="D1431" s="55"/>
      <c r="E1431" s="56"/>
      <c r="F1431" s="72"/>
      <c r="G1431" s="124" t="str">
        <f>IFERROR(INDEX(Vendors!$A$2:$B$500,MATCH(C1431,Vendors!$A$2:$A$500,0),2),"")</f>
        <v/>
      </c>
      <c r="H1431" s="74">
        <f>SUMIF('Cash Outflows'!E:E,'AP and Accrual Journal'!D1441,'Cash Outflows'!F:F)</f>
        <v>0</v>
      </c>
      <c r="I1431" s="73">
        <f t="shared" si="67"/>
        <v>0</v>
      </c>
      <c r="J1431" s="13">
        <f t="shared" si="68"/>
        <v>0</v>
      </c>
      <c r="K1431" t="b">
        <f ca="1">IF(TODAY()-E1431&gt;'Data Inputs'!$B$47,TRUE,FALSE)</f>
        <v>1</v>
      </c>
    </row>
    <row r="1432" spans="1:11" x14ac:dyDescent="0.25">
      <c r="A1432" s="109">
        <f t="shared" si="66"/>
        <v>6</v>
      </c>
      <c r="B1432" s="55"/>
      <c r="C1432" s="129"/>
      <c r="D1432" s="55"/>
      <c r="E1432" s="56"/>
      <c r="F1432" s="72"/>
      <c r="G1432" s="124" t="str">
        <f>IFERROR(INDEX(Vendors!$A$2:$B$500,MATCH(C1432,Vendors!$A$2:$A$500,0),2),"")</f>
        <v/>
      </c>
      <c r="H1432" s="74">
        <f>SUMIF('Cash Outflows'!E:E,'AP and Accrual Journal'!D1442,'Cash Outflows'!F:F)</f>
        <v>0</v>
      </c>
      <c r="I1432" s="73">
        <f t="shared" si="67"/>
        <v>0</v>
      </c>
      <c r="J1432" s="13">
        <f t="shared" si="68"/>
        <v>0</v>
      </c>
      <c r="K1432" t="b">
        <f ca="1">IF(TODAY()-E1432&gt;'Data Inputs'!$B$47,TRUE,FALSE)</f>
        <v>1</v>
      </c>
    </row>
    <row r="1433" spans="1:11" x14ac:dyDescent="0.25">
      <c r="A1433" s="109">
        <f t="shared" si="66"/>
        <v>6</v>
      </c>
      <c r="B1433" s="55"/>
      <c r="C1433" s="129"/>
      <c r="D1433" s="55"/>
      <c r="E1433" s="56"/>
      <c r="F1433" s="72"/>
      <c r="G1433" s="124" t="str">
        <f>IFERROR(INDEX(Vendors!$A$2:$B$500,MATCH(C1433,Vendors!$A$2:$A$500,0),2),"")</f>
        <v/>
      </c>
      <c r="H1433" s="74">
        <f>SUMIF('Cash Outflows'!E:E,'AP and Accrual Journal'!D1443,'Cash Outflows'!F:F)</f>
        <v>0</v>
      </c>
      <c r="I1433" s="73">
        <f t="shared" si="67"/>
        <v>0</v>
      </c>
      <c r="J1433" s="13">
        <f t="shared" si="68"/>
        <v>0</v>
      </c>
      <c r="K1433" t="b">
        <f ca="1">IF(TODAY()-E1433&gt;'Data Inputs'!$B$47,TRUE,FALSE)</f>
        <v>1</v>
      </c>
    </row>
    <row r="1434" spans="1:11" x14ac:dyDescent="0.25">
      <c r="A1434" s="109">
        <f t="shared" si="66"/>
        <v>6</v>
      </c>
      <c r="B1434" s="55"/>
      <c r="C1434" s="129"/>
      <c r="D1434" s="55"/>
      <c r="E1434" s="56"/>
      <c r="F1434" s="72"/>
      <c r="G1434" s="124" t="str">
        <f>IFERROR(INDEX(Vendors!$A$2:$B$500,MATCH(C1434,Vendors!$A$2:$A$500,0),2),"")</f>
        <v/>
      </c>
      <c r="H1434" s="74">
        <f>SUMIF('Cash Outflows'!E:E,'AP and Accrual Journal'!D1444,'Cash Outflows'!F:F)</f>
        <v>0</v>
      </c>
      <c r="I1434" s="73">
        <f t="shared" si="67"/>
        <v>0</v>
      </c>
      <c r="J1434" s="13">
        <f t="shared" si="68"/>
        <v>0</v>
      </c>
      <c r="K1434" t="b">
        <f ca="1">IF(TODAY()-E1434&gt;'Data Inputs'!$B$47,TRUE,FALSE)</f>
        <v>1</v>
      </c>
    </row>
    <row r="1435" spans="1:11" x14ac:dyDescent="0.25">
      <c r="A1435" s="109">
        <f t="shared" si="66"/>
        <v>6</v>
      </c>
      <c r="B1435" s="55"/>
      <c r="C1435" s="129"/>
      <c r="D1435" s="55"/>
      <c r="E1435" s="56"/>
      <c r="F1435" s="72"/>
      <c r="G1435" s="124" t="str">
        <f>IFERROR(INDEX(Vendors!$A$2:$B$500,MATCH(C1435,Vendors!$A$2:$A$500,0),2),"")</f>
        <v/>
      </c>
      <c r="H1435" s="74">
        <f>SUMIF('Cash Outflows'!E:E,'AP and Accrual Journal'!D1445,'Cash Outflows'!F:F)</f>
        <v>0</v>
      </c>
      <c r="I1435" s="73">
        <f t="shared" si="67"/>
        <v>0</v>
      </c>
      <c r="J1435" s="13">
        <f t="shared" si="68"/>
        <v>0</v>
      </c>
      <c r="K1435" t="b">
        <f ca="1">IF(TODAY()-E1435&gt;'Data Inputs'!$B$47,TRUE,FALSE)</f>
        <v>1</v>
      </c>
    </row>
    <row r="1436" spans="1:11" x14ac:dyDescent="0.25">
      <c r="A1436" s="109">
        <f t="shared" si="66"/>
        <v>6</v>
      </c>
      <c r="B1436" s="55"/>
      <c r="C1436" s="129"/>
      <c r="D1436" s="55"/>
      <c r="E1436" s="56"/>
      <c r="F1436" s="72"/>
      <c r="G1436" s="124" t="str">
        <f>IFERROR(INDEX(Vendors!$A$2:$B$500,MATCH(C1436,Vendors!$A$2:$A$500,0),2),"")</f>
        <v/>
      </c>
      <c r="H1436" s="74">
        <f>SUMIF('Cash Outflows'!E:E,'AP and Accrual Journal'!D1446,'Cash Outflows'!F:F)</f>
        <v>0</v>
      </c>
      <c r="I1436" s="73">
        <f t="shared" si="67"/>
        <v>0</v>
      </c>
      <c r="J1436" s="13">
        <f t="shared" si="68"/>
        <v>0</v>
      </c>
      <c r="K1436" t="b">
        <f ca="1">IF(TODAY()-E1436&gt;'Data Inputs'!$B$47,TRUE,FALSE)</f>
        <v>1</v>
      </c>
    </row>
    <row r="1437" spans="1:11" x14ac:dyDescent="0.25">
      <c r="A1437" s="109">
        <f t="shared" si="66"/>
        <v>6</v>
      </c>
      <c r="B1437" s="55"/>
      <c r="C1437" s="129"/>
      <c r="D1437" s="55"/>
      <c r="E1437" s="56"/>
      <c r="F1437" s="72"/>
      <c r="G1437" s="124" t="str">
        <f>IFERROR(INDEX(Vendors!$A$2:$B$500,MATCH(C1437,Vendors!$A$2:$A$500,0),2),"")</f>
        <v/>
      </c>
      <c r="H1437" s="74">
        <f>SUMIF('Cash Outflows'!E:E,'AP and Accrual Journal'!D1447,'Cash Outflows'!F:F)</f>
        <v>0</v>
      </c>
      <c r="I1437" s="73">
        <f t="shared" si="67"/>
        <v>0</v>
      </c>
      <c r="J1437" s="13">
        <f t="shared" si="68"/>
        <v>0</v>
      </c>
      <c r="K1437" t="b">
        <f ca="1">IF(TODAY()-E1437&gt;'Data Inputs'!$B$47,TRUE,FALSE)</f>
        <v>1</v>
      </c>
    </row>
    <row r="1438" spans="1:11" x14ac:dyDescent="0.25">
      <c r="A1438" s="109">
        <f t="shared" si="66"/>
        <v>6</v>
      </c>
      <c r="B1438" s="55"/>
      <c r="C1438" s="129"/>
      <c r="D1438" s="55"/>
      <c r="E1438" s="56"/>
      <c r="F1438" s="72"/>
      <c r="G1438" s="124" t="str">
        <f>IFERROR(INDEX(Vendors!$A$2:$B$500,MATCH(C1438,Vendors!$A$2:$A$500,0),2),"")</f>
        <v/>
      </c>
      <c r="H1438" s="74">
        <f>SUMIF('Cash Outflows'!E:E,'AP and Accrual Journal'!D1448,'Cash Outflows'!F:F)</f>
        <v>0</v>
      </c>
      <c r="I1438" s="73">
        <f t="shared" si="67"/>
        <v>0</v>
      </c>
      <c r="J1438" s="13">
        <f t="shared" si="68"/>
        <v>0</v>
      </c>
      <c r="K1438" t="b">
        <f ca="1">IF(TODAY()-E1438&gt;'Data Inputs'!$B$47,TRUE,FALSE)</f>
        <v>1</v>
      </c>
    </row>
    <row r="1439" spans="1:11" x14ac:dyDescent="0.25">
      <c r="A1439" s="109">
        <f t="shared" si="66"/>
        <v>6</v>
      </c>
      <c r="B1439" s="55"/>
      <c r="C1439" s="129"/>
      <c r="D1439" s="55"/>
      <c r="E1439" s="56"/>
      <c r="F1439" s="72"/>
      <c r="G1439" s="124" t="str">
        <f>IFERROR(INDEX(Vendors!$A$2:$B$500,MATCH(C1439,Vendors!$A$2:$A$500,0),2),"")</f>
        <v/>
      </c>
      <c r="H1439" s="74">
        <f>SUMIF('Cash Outflows'!E:E,'AP and Accrual Journal'!D1449,'Cash Outflows'!F:F)</f>
        <v>0</v>
      </c>
      <c r="I1439" s="73">
        <f t="shared" si="67"/>
        <v>0</v>
      </c>
      <c r="J1439" s="13">
        <f t="shared" si="68"/>
        <v>0</v>
      </c>
      <c r="K1439" t="b">
        <f ca="1">IF(TODAY()-E1439&gt;'Data Inputs'!$B$47,TRUE,FALSE)</f>
        <v>1</v>
      </c>
    </row>
    <row r="1440" spans="1:11" x14ac:dyDescent="0.25">
      <c r="A1440" s="109">
        <f t="shared" si="66"/>
        <v>6</v>
      </c>
      <c r="B1440" s="55"/>
      <c r="C1440" s="129"/>
      <c r="D1440" s="55"/>
      <c r="E1440" s="56"/>
      <c r="F1440" s="72"/>
      <c r="G1440" s="124" t="str">
        <f>IFERROR(INDEX(Vendors!$A$2:$B$500,MATCH(C1440,Vendors!$A$2:$A$500,0),2),"")</f>
        <v/>
      </c>
      <c r="H1440" s="74">
        <f>SUMIF('Cash Outflows'!E:E,'AP and Accrual Journal'!D1450,'Cash Outflows'!F:F)</f>
        <v>0</v>
      </c>
      <c r="I1440" s="73">
        <f t="shared" si="67"/>
        <v>0</v>
      </c>
      <c r="J1440" s="13">
        <f t="shared" si="68"/>
        <v>0</v>
      </c>
      <c r="K1440" t="b">
        <f ca="1">IF(TODAY()-E1440&gt;'Data Inputs'!$B$47,TRUE,FALSE)</f>
        <v>1</v>
      </c>
    </row>
    <row r="1441" spans="1:11" x14ac:dyDescent="0.25">
      <c r="A1441" s="109">
        <f t="shared" si="66"/>
        <v>6</v>
      </c>
      <c r="B1441" s="55"/>
      <c r="C1441" s="129"/>
      <c r="D1441" s="55"/>
      <c r="E1441" s="56"/>
      <c r="F1441" s="72"/>
      <c r="G1441" s="124" t="str">
        <f>IFERROR(INDEX(Vendors!$A$2:$B$500,MATCH(C1441,Vendors!$A$2:$A$500,0),2),"")</f>
        <v/>
      </c>
      <c r="H1441" s="74">
        <f>SUMIF('Cash Outflows'!E:E,'AP and Accrual Journal'!D1451,'Cash Outflows'!F:F)</f>
        <v>0</v>
      </c>
      <c r="I1441" s="73">
        <f t="shared" si="67"/>
        <v>0</v>
      </c>
      <c r="J1441" s="13">
        <f t="shared" si="68"/>
        <v>0</v>
      </c>
      <c r="K1441" t="b">
        <f ca="1">IF(TODAY()-E1441&gt;'Data Inputs'!$B$47,TRUE,FALSE)</f>
        <v>1</v>
      </c>
    </row>
    <row r="1442" spans="1:11" x14ac:dyDescent="0.25">
      <c r="A1442" s="109">
        <f t="shared" si="66"/>
        <v>6</v>
      </c>
      <c r="B1442" s="55"/>
      <c r="C1442" s="129"/>
      <c r="D1442" s="55"/>
      <c r="E1442" s="56"/>
      <c r="F1442" s="72"/>
      <c r="G1442" s="124" t="str">
        <f>IFERROR(INDEX(Vendors!$A$2:$B$500,MATCH(C1442,Vendors!$A$2:$A$500,0),2),"")</f>
        <v/>
      </c>
      <c r="H1442" s="74">
        <f>SUMIF('Cash Outflows'!E:E,'AP and Accrual Journal'!D1452,'Cash Outflows'!F:F)</f>
        <v>0</v>
      </c>
      <c r="I1442" s="73">
        <f t="shared" si="67"/>
        <v>0</v>
      </c>
      <c r="J1442" s="13">
        <f t="shared" si="68"/>
        <v>0</v>
      </c>
      <c r="K1442" t="b">
        <f ca="1">IF(TODAY()-E1442&gt;'Data Inputs'!$B$47,TRUE,FALSE)</f>
        <v>1</v>
      </c>
    </row>
    <row r="1443" spans="1:11" x14ac:dyDescent="0.25">
      <c r="A1443" s="109">
        <f t="shared" si="66"/>
        <v>6</v>
      </c>
      <c r="B1443" s="55"/>
      <c r="C1443" s="129"/>
      <c r="D1443" s="55"/>
      <c r="E1443" s="56"/>
      <c r="F1443" s="72"/>
      <c r="G1443" s="124" t="str">
        <f>IFERROR(INDEX(Vendors!$A$2:$B$500,MATCH(C1443,Vendors!$A$2:$A$500,0),2),"")</f>
        <v/>
      </c>
      <c r="H1443" s="74">
        <f>SUMIF('Cash Outflows'!E:E,'AP and Accrual Journal'!D1453,'Cash Outflows'!F:F)</f>
        <v>0</v>
      </c>
      <c r="I1443" s="73">
        <f t="shared" si="67"/>
        <v>0</v>
      </c>
      <c r="J1443" s="13">
        <f t="shared" si="68"/>
        <v>0</v>
      </c>
      <c r="K1443" t="b">
        <f ca="1">IF(TODAY()-E1443&gt;'Data Inputs'!$B$47,TRUE,FALSE)</f>
        <v>1</v>
      </c>
    </row>
    <row r="1444" spans="1:11" x14ac:dyDescent="0.25">
      <c r="A1444" s="109">
        <f t="shared" si="66"/>
        <v>6</v>
      </c>
      <c r="B1444" s="55"/>
      <c r="C1444" s="129"/>
      <c r="D1444" s="55"/>
      <c r="E1444" s="56"/>
      <c r="F1444" s="72"/>
      <c r="G1444" s="124" t="str">
        <f>IFERROR(INDEX(Vendors!$A$2:$B$500,MATCH(C1444,Vendors!$A$2:$A$500,0),2),"")</f>
        <v/>
      </c>
      <c r="H1444" s="74">
        <f>SUMIF('Cash Outflows'!E:E,'AP and Accrual Journal'!D1454,'Cash Outflows'!F:F)</f>
        <v>0</v>
      </c>
      <c r="I1444" s="73">
        <f t="shared" si="67"/>
        <v>0</v>
      </c>
      <c r="J1444" s="13">
        <f t="shared" si="68"/>
        <v>0</v>
      </c>
      <c r="K1444" t="b">
        <f ca="1">IF(TODAY()-E1444&gt;'Data Inputs'!$B$47,TRUE,FALSE)</f>
        <v>1</v>
      </c>
    </row>
    <row r="1445" spans="1:11" x14ac:dyDescent="0.25">
      <c r="A1445" s="109">
        <f t="shared" si="66"/>
        <v>6</v>
      </c>
      <c r="B1445" s="55"/>
      <c r="C1445" s="129"/>
      <c r="D1445" s="55"/>
      <c r="E1445" s="56"/>
      <c r="F1445" s="72"/>
      <c r="G1445" s="124" t="str">
        <f>IFERROR(INDEX(Vendors!$A$2:$B$500,MATCH(C1445,Vendors!$A$2:$A$500,0),2),"")</f>
        <v/>
      </c>
      <c r="H1445" s="74">
        <f>SUMIF('Cash Outflows'!E:E,'AP and Accrual Journal'!D1455,'Cash Outflows'!F:F)</f>
        <v>0</v>
      </c>
      <c r="I1445" s="73">
        <f t="shared" si="67"/>
        <v>0</v>
      </c>
      <c r="J1445" s="13">
        <f t="shared" si="68"/>
        <v>0</v>
      </c>
      <c r="K1445" t="b">
        <f ca="1">IF(TODAY()-E1445&gt;'Data Inputs'!$B$47,TRUE,FALSE)</f>
        <v>1</v>
      </c>
    </row>
    <row r="1446" spans="1:11" x14ac:dyDescent="0.25">
      <c r="A1446" s="109">
        <f t="shared" si="66"/>
        <v>6</v>
      </c>
      <c r="B1446" s="55"/>
      <c r="C1446" s="129"/>
      <c r="D1446" s="55"/>
      <c r="E1446" s="56"/>
      <c r="F1446" s="72"/>
      <c r="G1446" s="124" t="str">
        <f>IFERROR(INDEX(Vendors!$A$2:$B$500,MATCH(C1446,Vendors!$A$2:$A$500,0),2),"")</f>
        <v/>
      </c>
      <c r="H1446" s="74">
        <f>SUMIF('Cash Outflows'!E:E,'AP and Accrual Journal'!D1456,'Cash Outflows'!F:F)</f>
        <v>0</v>
      </c>
      <c r="I1446" s="73">
        <f t="shared" si="67"/>
        <v>0</v>
      </c>
      <c r="J1446" s="13">
        <f t="shared" si="68"/>
        <v>0</v>
      </c>
      <c r="K1446" t="b">
        <f ca="1">IF(TODAY()-E1446&gt;'Data Inputs'!$B$47,TRUE,FALSE)</f>
        <v>1</v>
      </c>
    </row>
    <row r="1447" spans="1:11" x14ac:dyDescent="0.25">
      <c r="A1447" s="109">
        <f t="shared" si="66"/>
        <v>6</v>
      </c>
      <c r="B1447" s="55"/>
      <c r="C1447" s="129"/>
      <c r="D1447" s="55"/>
      <c r="E1447" s="56"/>
      <c r="F1447" s="72"/>
      <c r="G1447" s="124" t="str">
        <f>IFERROR(INDEX(Vendors!$A$2:$B$500,MATCH(C1447,Vendors!$A$2:$A$500,0),2),"")</f>
        <v/>
      </c>
      <c r="H1447" s="74">
        <f>SUMIF('Cash Outflows'!E:E,'AP and Accrual Journal'!D1457,'Cash Outflows'!F:F)</f>
        <v>0</v>
      </c>
      <c r="I1447" s="73">
        <f t="shared" si="67"/>
        <v>0</v>
      </c>
      <c r="J1447" s="13">
        <f t="shared" si="68"/>
        <v>0</v>
      </c>
      <c r="K1447" t="b">
        <f ca="1">IF(TODAY()-E1447&gt;'Data Inputs'!$B$47,TRUE,FALSE)</f>
        <v>1</v>
      </c>
    </row>
    <row r="1448" spans="1:11" x14ac:dyDescent="0.25">
      <c r="A1448" s="109">
        <f t="shared" si="66"/>
        <v>6</v>
      </c>
      <c r="B1448" s="55"/>
      <c r="C1448" s="129"/>
      <c r="D1448" s="55"/>
      <c r="E1448" s="56"/>
      <c r="F1448" s="72"/>
      <c r="G1448" s="124" t="str">
        <f>IFERROR(INDEX(Vendors!$A$2:$B$500,MATCH(C1448,Vendors!$A$2:$A$500,0),2),"")</f>
        <v/>
      </c>
      <c r="H1448" s="74">
        <f>SUMIF('Cash Outflows'!E:E,'AP and Accrual Journal'!D1458,'Cash Outflows'!F:F)</f>
        <v>0</v>
      </c>
      <c r="I1448" s="73">
        <f t="shared" si="67"/>
        <v>0</v>
      </c>
      <c r="J1448" s="13">
        <f t="shared" si="68"/>
        <v>0</v>
      </c>
      <c r="K1448" t="b">
        <f ca="1">IF(TODAY()-E1448&gt;'Data Inputs'!$B$47,TRUE,FALSE)</f>
        <v>1</v>
      </c>
    </row>
    <row r="1449" spans="1:11" x14ac:dyDescent="0.25">
      <c r="A1449" s="109">
        <f t="shared" si="66"/>
        <v>6</v>
      </c>
      <c r="B1449" s="55"/>
      <c r="C1449" s="129"/>
      <c r="D1449" s="55"/>
      <c r="E1449" s="56"/>
      <c r="F1449" s="72"/>
      <c r="G1449" s="124" t="str">
        <f>IFERROR(INDEX(Vendors!$A$2:$B$500,MATCH(C1449,Vendors!$A$2:$A$500,0),2),"")</f>
        <v/>
      </c>
      <c r="H1449" s="74">
        <f>SUMIF('Cash Outflows'!E:E,'AP and Accrual Journal'!D1459,'Cash Outflows'!F:F)</f>
        <v>0</v>
      </c>
      <c r="I1449" s="73">
        <f t="shared" si="67"/>
        <v>0</v>
      </c>
      <c r="J1449" s="13">
        <f t="shared" si="68"/>
        <v>0</v>
      </c>
      <c r="K1449" t="b">
        <f ca="1">IF(TODAY()-E1449&gt;'Data Inputs'!$B$47,TRUE,FALSE)</f>
        <v>1</v>
      </c>
    </row>
    <row r="1450" spans="1:11" x14ac:dyDescent="0.25">
      <c r="A1450" s="109">
        <f t="shared" si="66"/>
        <v>6</v>
      </c>
      <c r="B1450" s="55"/>
      <c r="C1450" s="129"/>
      <c r="D1450" s="55"/>
      <c r="E1450" s="56"/>
      <c r="F1450" s="72"/>
      <c r="G1450" s="124" t="str">
        <f>IFERROR(INDEX(Vendors!$A$2:$B$500,MATCH(C1450,Vendors!$A$2:$A$500,0),2),"")</f>
        <v/>
      </c>
      <c r="H1450" s="74">
        <f>SUMIF('Cash Outflows'!E:E,'AP and Accrual Journal'!D1460,'Cash Outflows'!F:F)</f>
        <v>0</v>
      </c>
      <c r="I1450" s="73">
        <f t="shared" si="67"/>
        <v>0</v>
      </c>
      <c r="J1450" s="13">
        <f t="shared" si="68"/>
        <v>0</v>
      </c>
      <c r="K1450" t="b">
        <f ca="1">IF(TODAY()-E1450&gt;'Data Inputs'!$B$47,TRUE,FALSE)</f>
        <v>1</v>
      </c>
    </row>
    <row r="1451" spans="1:11" x14ac:dyDescent="0.25">
      <c r="A1451" s="109">
        <f t="shared" si="66"/>
        <v>6</v>
      </c>
      <c r="B1451" s="55"/>
      <c r="C1451" s="129"/>
      <c r="D1451" s="55"/>
      <c r="E1451" s="56"/>
      <c r="F1451" s="72"/>
      <c r="G1451" s="124" t="str">
        <f>IFERROR(INDEX(Vendors!$A$2:$B$500,MATCH(C1451,Vendors!$A$2:$A$500,0),2),"")</f>
        <v/>
      </c>
      <c r="H1451" s="74">
        <f>SUMIF('Cash Outflows'!E:E,'AP and Accrual Journal'!D1461,'Cash Outflows'!F:F)</f>
        <v>0</v>
      </c>
      <c r="I1451" s="73">
        <f t="shared" si="67"/>
        <v>0</v>
      </c>
      <c r="J1451" s="13">
        <f t="shared" si="68"/>
        <v>0</v>
      </c>
      <c r="K1451" t="b">
        <f ca="1">IF(TODAY()-E1451&gt;'Data Inputs'!$B$47,TRUE,FALSE)</f>
        <v>1</v>
      </c>
    </row>
    <row r="1452" spans="1:11" x14ac:dyDescent="0.25">
      <c r="A1452" s="109">
        <f t="shared" si="66"/>
        <v>6</v>
      </c>
      <c r="B1452" s="55"/>
      <c r="C1452" s="129"/>
      <c r="D1452" s="55"/>
      <c r="E1452" s="56"/>
      <c r="F1452" s="72"/>
      <c r="G1452" s="124" t="str">
        <f>IFERROR(INDEX(Vendors!$A$2:$B$500,MATCH(C1452,Vendors!$A$2:$A$500,0),2),"")</f>
        <v/>
      </c>
      <c r="H1452" s="74">
        <f>SUMIF('Cash Outflows'!E:E,'AP and Accrual Journal'!D1462,'Cash Outflows'!F:F)</f>
        <v>0</v>
      </c>
      <c r="I1452" s="73">
        <f t="shared" si="67"/>
        <v>0</v>
      </c>
      <c r="J1452" s="13">
        <f t="shared" si="68"/>
        <v>0</v>
      </c>
      <c r="K1452" t="b">
        <f ca="1">IF(TODAY()-E1452&gt;'Data Inputs'!$B$47,TRUE,FALSE)</f>
        <v>1</v>
      </c>
    </row>
    <row r="1453" spans="1:11" x14ac:dyDescent="0.25">
      <c r="A1453" s="109">
        <f t="shared" si="66"/>
        <v>6</v>
      </c>
      <c r="B1453" s="55"/>
      <c r="C1453" s="129"/>
      <c r="D1453" s="55"/>
      <c r="E1453" s="56"/>
      <c r="F1453" s="72"/>
      <c r="G1453" s="124" t="str">
        <f>IFERROR(INDEX(Vendors!$A$2:$B$500,MATCH(C1453,Vendors!$A$2:$A$500,0),2),"")</f>
        <v/>
      </c>
      <c r="H1453" s="74">
        <f>SUMIF('Cash Outflows'!E:E,'AP and Accrual Journal'!D1463,'Cash Outflows'!F:F)</f>
        <v>0</v>
      </c>
      <c r="I1453" s="73">
        <f t="shared" si="67"/>
        <v>0</v>
      </c>
      <c r="J1453" s="13">
        <f t="shared" si="68"/>
        <v>0</v>
      </c>
      <c r="K1453" t="b">
        <f ca="1">IF(TODAY()-E1453&gt;'Data Inputs'!$B$47,TRUE,FALSE)</f>
        <v>1</v>
      </c>
    </row>
    <row r="1454" spans="1:11" x14ac:dyDescent="0.25">
      <c r="A1454" s="109">
        <f t="shared" si="66"/>
        <v>6</v>
      </c>
      <c r="B1454" s="55"/>
      <c r="C1454" s="129"/>
      <c r="D1454" s="55"/>
      <c r="E1454" s="56"/>
      <c r="F1454" s="72"/>
      <c r="G1454" s="124" t="str">
        <f>IFERROR(INDEX(Vendors!$A$2:$B$500,MATCH(C1454,Vendors!$A$2:$A$500,0),2),"")</f>
        <v/>
      </c>
      <c r="H1454" s="74">
        <f>SUMIF('Cash Outflows'!E:E,'AP and Accrual Journal'!D1464,'Cash Outflows'!F:F)</f>
        <v>0</v>
      </c>
      <c r="I1454" s="73">
        <f t="shared" si="67"/>
        <v>0</v>
      </c>
      <c r="J1454" s="13">
        <f t="shared" si="68"/>
        <v>0</v>
      </c>
      <c r="K1454" t="b">
        <f ca="1">IF(TODAY()-E1454&gt;'Data Inputs'!$B$47,TRUE,FALSE)</f>
        <v>1</v>
      </c>
    </row>
    <row r="1455" spans="1:11" x14ac:dyDescent="0.25">
      <c r="A1455" s="109">
        <f t="shared" si="66"/>
        <v>6</v>
      </c>
      <c r="B1455" s="55"/>
      <c r="C1455" s="129"/>
      <c r="D1455" s="55"/>
      <c r="E1455" s="56"/>
      <c r="F1455" s="72"/>
      <c r="G1455" s="124" t="str">
        <f>IFERROR(INDEX(Vendors!$A$2:$B$500,MATCH(C1455,Vendors!$A$2:$A$500,0),2),"")</f>
        <v/>
      </c>
      <c r="H1455" s="74">
        <f>SUMIF('Cash Outflows'!E:E,'AP and Accrual Journal'!D1465,'Cash Outflows'!F:F)</f>
        <v>0</v>
      </c>
      <c r="I1455" s="73">
        <f t="shared" si="67"/>
        <v>0</v>
      </c>
      <c r="J1455" s="13">
        <f t="shared" si="68"/>
        <v>0</v>
      </c>
      <c r="K1455" t="b">
        <f ca="1">IF(TODAY()-E1455&gt;'Data Inputs'!$B$47,TRUE,FALSE)</f>
        <v>1</v>
      </c>
    </row>
    <row r="1456" spans="1:11" x14ac:dyDescent="0.25">
      <c r="A1456" s="109">
        <f t="shared" si="66"/>
        <v>6</v>
      </c>
      <c r="B1456" s="55"/>
      <c r="C1456" s="129"/>
      <c r="D1456" s="55"/>
      <c r="E1456" s="56"/>
      <c r="F1456" s="72"/>
      <c r="G1456" s="124" t="str">
        <f>IFERROR(INDEX(Vendors!$A$2:$B$500,MATCH(C1456,Vendors!$A$2:$A$500,0),2),"")</f>
        <v/>
      </c>
      <c r="H1456" s="74">
        <f>SUMIF('Cash Outflows'!E:E,'AP and Accrual Journal'!D1466,'Cash Outflows'!F:F)</f>
        <v>0</v>
      </c>
      <c r="I1456" s="73">
        <f t="shared" si="67"/>
        <v>0</v>
      </c>
      <c r="J1456" s="13">
        <f t="shared" si="68"/>
        <v>0</v>
      </c>
      <c r="K1456" t="b">
        <f ca="1">IF(TODAY()-E1456&gt;'Data Inputs'!$B$47,TRUE,FALSE)</f>
        <v>1</v>
      </c>
    </row>
    <row r="1457" spans="1:11" x14ac:dyDescent="0.25">
      <c r="A1457" s="109">
        <f t="shared" si="66"/>
        <v>6</v>
      </c>
      <c r="B1457" s="55"/>
      <c r="C1457" s="129"/>
      <c r="D1457" s="55"/>
      <c r="E1457" s="56"/>
      <c r="F1457" s="72"/>
      <c r="G1457" s="124" t="str">
        <f>IFERROR(INDEX(Vendors!$A$2:$B$500,MATCH(C1457,Vendors!$A$2:$A$500,0),2),"")</f>
        <v/>
      </c>
      <c r="H1457" s="74">
        <f>SUMIF('Cash Outflows'!E:E,'AP and Accrual Journal'!D1467,'Cash Outflows'!F:F)</f>
        <v>0</v>
      </c>
      <c r="I1457" s="73">
        <f t="shared" si="67"/>
        <v>0</v>
      </c>
      <c r="J1457" s="13">
        <f t="shared" si="68"/>
        <v>0</v>
      </c>
      <c r="K1457" t="b">
        <f ca="1">IF(TODAY()-E1457&gt;'Data Inputs'!$B$47,TRUE,FALSE)</f>
        <v>1</v>
      </c>
    </row>
    <row r="1458" spans="1:11" x14ac:dyDescent="0.25">
      <c r="A1458" s="109">
        <f t="shared" si="66"/>
        <v>6</v>
      </c>
      <c r="B1458" s="55"/>
      <c r="C1458" s="129"/>
      <c r="D1458" s="55"/>
      <c r="E1458" s="56"/>
      <c r="F1458" s="72"/>
      <c r="G1458" s="124" t="str">
        <f>IFERROR(INDEX(Vendors!$A$2:$B$500,MATCH(C1458,Vendors!$A$2:$A$500,0),2),"")</f>
        <v/>
      </c>
      <c r="H1458" s="74">
        <f>SUMIF('Cash Outflows'!E:E,'AP and Accrual Journal'!D1468,'Cash Outflows'!F:F)</f>
        <v>0</v>
      </c>
      <c r="I1458" s="73">
        <f t="shared" si="67"/>
        <v>0</v>
      </c>
      <c r="J1458" s="13">
        <f t="shared" si="68"/>
        <v>0</v>
      </c>
      <c r="K1458" t="b">
        <f ca="1">IF(TODAY()-E1458&gt;'Data Inputs'!$B$47,TRUE,FALSE)</f>
        <v>1</v>
      </c>
    </row>
    <row r="1459" spans="1:11" x14ac:dyDescent="0.25">
      <c r="A1459" s="109">
        <f t="shared" si="66"/>
        <v>6</v>
      </c>
      <c r="B1459" s="55"/>
      <c r="C1459" s="129"/>
      <c r="D1459" s="55"/>
      <c r="E1459" s="56"/>
      <c r="F1459" s="72"/>
      <c r="G1459" s="124" t="str">
        <f>IFERROR(INDEX(Vendors!$A$2:$B$500,MATCH(C1459,Vendors!$A$2:$A$500,0),2),"")</f>
        <v/>
      </c>
      <c r="H1459" s="74">
        <f>SUMIF('Cash Outflows'!E:E,'AP and Accrual Journal'!D1469,'Cash Outflows'!F:F)</f>
        <v>0</v>
      </c>
      <c r="I1459" s="73">
        <f t="shared" si="67"/>
        <v>0</v>
      </c>
      <c r="J1459" s="13">
        <f t="shared" si="68"/>
        <v>0</v>
      </c>
      <c r="K1459" t="b">
        <f ca="1">IF(TODAY()-E1459&gt;'Data Inputs'!$B$47,TRUE,FALSE)</f>
        <v>1</v>
      </c>
    </row>
    <row r="1460" spans="1:11" x14ac:dyDescent="0.25">
      <c r="A1460" s="109">
        <f t="shared" si="66"/>
        <v>6</v>
      </c>
      <c r="B1460" s="55"/>
      <c r="C1460" s="129"/>
      <c r="D1460" s="55"/>
      <c r="E1460" s="56"/>
      <c r="F1460" s="72"/>
      <c r="G1460" s="124" t="str">
        <f>IFERROR(INDEX(Vendors!$A$2:$B$500,MATCH(C1460,Vendors!$A$2:$A$500,0),2),"")</f>
        <v/>
      </c>
      <c r="H1460" s="74">
        <f>SUMIF('Cash Outflows'!E:E,'AP and Accrual Journal'!D1470,'Cash Outflows'!F:F)</f>
        <v>0</v>
      </c>
      <c r="I1460" s="73">
        <f t="shared" si="67"/>
        <v>0</v>
      </c>
      <c r="J1460" s="13">
        <f t="shared" si="68"/>
        <v>0</v>
      </c>
      <c r="K1460" t="b">
        <f ca="1">IF(TODAY()-E1460&gt;'Data Inputs'!$B$47,TRUE,FALSE)</f>
        <v>1</v>
      </c>
    </row>
    <row r="1461" spans="1:11" x14ac:dyDescent="0.25">
      <c r="A1461" s="109">
        <f t="shared" si="66"/>
        <v>6</v>
      </c>
      <c r="B1461" s="55"/>
      <c r="C1461" s="129"/>
      <c r="D1461" s="55"/>
      <c r="E1461" s="56"/>
      <c r="F1461" s="72"/>
      <c r="G1461" s="124" t="str">
        <f>IFERROR(INDEX(Vendors!$A$2:$B$500,MATCH(C1461,Vendors!$A$2:$A$500,0),2),"")</f>
        <v/>
      </c>
      <c r="H1461" s="74">
        <f>SUMIF('Cash Outflows'!E:E,'AP and Accrual Journal'!D1471,'Cash Outflows'!F:F)</f>
        <v>0</v>
      </c>
      <c r="I1461" s="73">
        <f t="shared" si="67"/>
        <v>0</v>
      </c>
      <c r="J1461" s="13">
        <f t="shared" si="68"/>
        <v>0</v>
      </c>
      <c r="K1461" t="b">
        <f ca="1">IF(TODAY()-E1461&gt;'Data Inputs'!$B$47,TRUE,FALSE)</f>
        <v>1</v>
      </c>
    </row>
    <row r="1462" spans="1:11" x14ac:dyDescent="0.25">
      <c r="A1462" s="109">
        <f t="shared" si="66"/>
        <v>6</v>
      </c>
      <c r="B1462" s="55"/>
      <c r="C1462" s="129"/>
      <c r="D1462" s="55"/>
      <c r="E1462" s="56"/>
      <c r="F1462" s="72"/>
      <c r="G1462" s="124" t="str">
        <f>IFERROR(INDEX(Vendors!$A$2:$B$500,MATCH(C1462,Vendors!$A$2:$A$500,0),2),"")</f>
        <v/>
      </c>
      <c r="H1462" s="74">
        <f>SUMIF('Cash Outflows'!E:E,'AP and Accrual Journal'!D1472,'Cash Outflows'!F:F)</f>
        <v>0</v>
      </c>
      <c r="I1462" s="73">
        <f t="shared" si="67"/>
        <v>0</v>
      </c>
      <c r="J1462" s="13">
        <f t="shared" si="68"/>
        <v>0</v>
      </c>
      <c r="K1462" t="b">
        <f ca="1">IF(TODAY()-E1462&gt;'Data Inputs'!$B$47,TRUE,FALSE)</f>
        <v>1</v>
      </c>
    </row>
    <row r="1463" spans="1:11" x14ac:dyDescent="0.25">
      <c r="A1463" s="109">
        <f t="shared" si="66"/>
        <v>6</v>
      </c>
      <c r="B1463" s="55"/>
      <c r="C1463" s="129"/>
      <c r="D1463" s="55"/>
      <c r="E1463" s="56"/>
      <c r="F1463" s="72"/>
      <c r="G1463" s="124" t="str">
        <f>IFERROR(INDEX(Vendors!$A$2:$B$500,MATCH(C1463,Vendors!$A$2:$A$500,0),2),"")</f>
        <v/>
      </c>
      <c r="H1463" s="74">
        <f>SUMIF('Cash Outflows'!E:E,'AP and Accrual Journal'!D1473,'Cash Outflows'!F:F)</f>
        <v>0</v>
      </c>
      <c r="I1463" s="73">
        <f t="shared" si="67"/>
        <v>0</v>
      </c>
      <c r="J1463" s="13">
        <f t="shared" si="68"/>
        <v>0</v>
      </c>
      <c r="K1463" t="b">
        <f ca="1">IF(TODAY()-E1463&gt;'Data Inputs'!$B$47,TRUE,FALSE)</f>
        <v>1</v>
      </c>
    </row>
    <row r="1464" spans="1:11" x14ac:dyDescent="0.25">
      <c r="A1464" s="109">
        <f t="shared" si="66"/>
        <v>6</v>
      </c>
      <c r="B1464" s="55"/>
      <c r="C1464" s="129"/>
      <c r="D1464" s="55"/>
      <c r="E1464" s="56"/>
      <c r="F1464" s="72"/>
      <c r="G1464" s="124" t="str">
        <f>IFERROR(INDEX(Vendors!$A$2:$B$500,MATCH(C1464,Vendors!$A$2:$A$500,0),2),"")</f>
        <v/>
      </c>
      <c r="H1464" s="74">
        <f>SUMIF('Cash Outflows'!E:E,'AP and Accrual Journal'!D1474,'Cash Outflows'!F:F)</f>
        <v>0</v>
      </c>
      <c r="I1464" s="73">
        <f t="shared" si="67"/>
        <v>0</v>
      </c>
      <c r="J1464" s="13">
        <f t="shared" si="68"/>
        <v>0</v>
      </c>
      <c r="K1464" t="b">
        <f ca="1">IF(TODAY()-E1464&gt;'Data Inputs'!$B$47,TRUE,FALSE)</f>
        <v>1</v>
      </c>
    </row>
    <row r="1465" spans="1:11" x14ac:dyDescent="0.25">
      <c r="A1465" s="109">
        <f t="shared" si="66"/>
        <v>6</v>
      </c>
      <c r="B1465" s="55"/>
      <c r="C1465" s="129"/>
      <c r="D1465" s="55"/>
      <c r="E1465" s="56"/>
      <c r="F1465" s="72"/>
      <c r="G1465" s="124" t="str">
        <f>IFERROR(INDEX(Vendors!$A$2:$B$500,MATCH(C1465,Vendors!$A$2:$A$500,0),2),"")</f>
        <v/>
      </c>
      <c r="H1465" s="74">
        <f>SUMIF('Cash Outflows'!E:E,'AP and Accrual Journal'!D1475,'Cash Outflows'!F:F)</f>
        <v>0</v>
      </c>
      <c r="I1465" s="73">
        <f t="shared" si="67"/>
        <v>0</v>
      </c>
      <c r="J1465" s="13">
        <f t="shared" si="68"/>
        <v>0</v>
      </c>
      <c r="K1465" t="b">
        <f ca="1">IF(TODAY()-E1465&gt;'Data Inputs'!$B$47,TRUE,FALSE)</f>
        <v>1</v>
      </c>
    </row>
    <row r="1466" spans="1:11" x14ac:dyDescent="0.25">
      <c r="A1466" s="109">
        <f t="shared" si="66"/>
        <v>6</v>
      </c>
      <c r="B1466" s="55"/>
      <c r="C1466" s="129"/>
      <c r="D1466" s="55"/>
      <c r="E1466" s="56"/>
      <c r="F1466" s="72"/>
      <c r="G1466" s="124" t="str">
        <f>IFERROR(INDEX(Vendors!$A$2:$B$500,MATCH(C1466,Vendors!$A$2:$A$500,0),2),"")</f>
        <v/>
      </c>
      <c r="H1466" s="74">
        <f>SUMIF('Cash Outflows'!E:E,'AP and Accrual Journal'!D1476,'Cash Outflows'!F:F)</f>
        <v>0</v>
      </c>
      <c r="I1466" s="73">
        <f t="shared" si="67"/>
        <v>0</v>
      </c>
      <c r="J1466" s="13">
        <f t="shared" si="68"/>
        <v>0</v>
      </c>
      <c r="K1466" t="b">
        <f ca="1">IF(TODAY()-E1466&gt;'Data Inputs'!$B$47,TRUE,FALSE)</f>
        <v>1</v>
      </c>
    </row>
    <row r="1467" spans="1:11" x14ac:dyDescent="0.25">
      <c r="A1467" s="109">
        <f t="shared" si="66"/>
        <v>6</v>
      </c>
      <c r="B1467" s="55"/>
      <c r="C1467" s="129"/>
      <c r="D1467" s="55"/>
      <c r="E1467" s="56"/>
      <c r="F1467" s="72"/>
      <c r="G1467" s="124" t="str">
        <f>IFERROR(INDEX(Vendors!$A$2:$B$500,MATCH(C1467,Vendors!$A$2:$A$500,0),2),"")</f>
        <v/>
      </c>
      <c r="H1467" s="74">
        <f>SUMIF('Cash Outflows'!E:E,'AP and Accrual Journal'!D1477,'Cash Outflows'!F:F)</f>
        <v>0</v>
      </c>
      <c r="I1467" s="73">
        <f t="shared" si="67"/>
        <v>0</v>
      </c>
      <c r="J1467" s="13">
        <f t="shared" si="68"/>
        <v>0</v>
      </c>
      <c r="K1467" t="b">
        <f ca="1">IF(TODAY()-E1467&gt;'Data Inputs'!$B$47,TRUE,FALSE)</f>
        <v>1</v>
      </c>
    </row>
    <row r="1468" spans="1:11" x14ac:dyDescent="0.25">
      <c r="A1468" s="109">
        <f t="shared" si="66"/>
        <v>6</v>
      </c>
      <c r="B1468" s="55"/>
      <c r="C1468" s="129"/>
      <c r="D1468" s="55"/>
      <c r="E1468" s="56"/>
      <c r="F1468" s="72"/>
      <c r="G1468" s="124" t="str">
        <f>IFERROR(INDEX(Vendors!$A$2:$B$500,MATCH(C1468,Vendors!$A$2:$A$500,0),2),"")</f>
        <v/>
      </c>
      <c r="H1468" s="74">
        <f>SUMIF('Cash Outflows'!E:E,'AP and Accrual Journal'!D1478,'Cash Outflows'!F:F)</f>
        <v>0</v>
      </c>
      <c r="I1468" s="73">
        <f t="shared" si="67"/>
        <v>0</v>
      </c>
      <c r="J1468" s="13">
        <f t="shared" si="68"/>
        <v>0</v>
      </c>
      <c r="K1468" t="b">
        <f ca="1">IF(TODAY()-E1468&gt;'Data Inputs'!$B$47,TRUE,FALSE)</f>
        <v>1</v>
      </c>
    </row>
    <row r="1469" spans="1:11" x14ac:dyDescent="0.25">
      <c r="A1469" s="109">
        <f t="shared" si="66"/>
        <v>6</v>
      </c>
      <c r="B1469" s="55"/>
      <c r="C1469" s="129"/>
      <c r="D1469" s="55"/>
      <c r="E1469" s="56"/>
      <c r="F1469" s="72"/>
      <c r="G1469" s="124" t="str">
        <f>IFERROR(INDEX(Vendors!$A$2:$B$500,MATCH(C1469,Vendors!$A$2:$A$500,0),2),"")</f>
        <v/>
      </c>
      <c r="H1469" s="74">
        <f>SUMIF('Cash Outflows'!E:E,'AP and Accrual Journal'!D1479,'Cash Outflows'!F:F)</f>
        <v>0</v>
      </c>
      <c r="I1469" s="73">
        <f t="shared" si="67"/>
        <v>0</v>
      </c>
      <c r="J1469" s="13">
        <f t="shared" si="68"/>
        <v>0</v>
      </c>
      <c r="K1469" t="b">
        <f ca="1">IF(TODAY()-E1469&gt;'Data Inputs'!$B$47,TRUE,FALSE)</f>
        <v>1</v>
      </c>
    </row>
    <row r="1470" spans="1:11" x14ac:dyDescent="0.25">
      <c r="A1470" s="109">
        <f t="shared" si="66"/>
        <v>6</v>
      </c>
      <c r="B1470" s="55"/>
      <c r="C1470" s="129"/>
      <c r="D1470" s="55"/>
      <c r="E1470" s="56"/>
      <c r="F1470" s="72"/>
      <c r="G1470" s="124" t="str">
        <f>IFERROR(INDEX(Vendors!$A$2:$B$500,MATCH(C1470,Vendors!$A$2:$A$500,0),2),"")</f>
        <v/>
      </c>
      <c r="H1470" s="74">
        <f>SUMIF('Cash Outflows'!E:E,'AP and Accrual Journal'!D1480,'Cash Outflows'!F:F)</f>
        <v>0</v>
      </c>
      <c r="I1470" s="73">
        <f t="shared" si="67"/>
        <v>0</v>
      </c>
      <c r="J1470" s="13">
        <f t="shared" si="68"/>
        <v>0</v>
      </c>
      <c r="K1470" t="b">
        <f ca="1">IF(TODAY()-E1470&gt;'Data Inputs'!$B$47,TRUE,FALSE)</f>
        <v>1</v>
      </c>
    </row>
    <row r="1471" spans="1:11" x14ac:dyDescent="0.25">
      <c r="A1471" s="109">
        <f t="shared" si="66"/>
        <v>6</v>
      </c>
      <c r="B1471" s="55"/>
      <c r="C1471" s="129"/>
      <c r="D1471" s="55"/>
      <c r="E1471" s="56"/>
      <c r="F1471" s="72"/>
      <c r="G1471" s="124" t="str">
        <f>IFERROR(INDEX(Vendors!$A$2:$B$500,MATCH(C1471,Vendors!$A$2:$A$500,0),2),"")</f>
        <v/>
      </c>
      <c r="H1471" s="74">
        <f>SUMIF('Cash Outflows'!E:E,'AP and Accrual Journal'!D1481,'Cash Outflows'!F:F)</f>
        <v>0</v>
      </c>
      <c r="I1471" s="73">
        <f t="shared" si="67"/>
        <v>0</v>
      </c>
      <c r="J1471" s="13">
        <f t="shared" si="68"/>
        <v>0</v>
      </c>
      <c r="K1471" t="b">
        <f ca="1">IF(TODAY()-E1471&gt;'Data Inputs'!$B$47,TRUE,FALSE)</f>
        <v>1</v>
      </c>
    </row>
    <row r="1472" spans="1:11" x14ac:dyDescent="0.25">
      <c r="A1472" s="109">
        <f t="shared" si="66"/>
        <v>6</v>
      </c>
      <c r="B1472" s="55"/>
      <c r="C1472" s="129"/>
      <c r="D1472" s="55"/>
      <c r="E1472" s="56"/>
      <c r="F1472" s="72"/>
      <c r="G1472" s="124" t="str">
        <f>IFERROR(INDEX(Vendors!$A$2:$B$500,MATCH(C1472,Vendors!$A$2:$A$500,0),2),"")</f>
        <v/>
      </c>
      <c r="H1472" s="74">
        <f>SUMIF('Cash Outflows'!E:E,'AP and Accrual Journal'!D1482,'Cash Outflows'!F:F)</f>
        <v>0</v>
      </c>
      <c r="I1472" s="73">
        <f t="shared" si="67"/>
        <v>0</v>
      </c>
      <c r="J1472" s="13">
        <f t="shared" si="68"/>
        <v>0</v>
      </c>
      <c r="K1472" t="b">
        <f ca="1">IF(TODAY()-E1472&gt;'Data Inputs'!$B$47,TRUE,FALSE)</f>
        <v>1</v>
      </c>
    </row>
    <row r="1473" spans="1:11" x14ac:dyDescent="0.25">
      <c r="A1473" s="109">
        <f t="shared" si="66"/>
        <v>6</v>
      </c>
      <c r="B1473" s="55"/>
      <c r="C1473" s="129"/>
      <c r="D1473" s="55"/>
      <c r="E1473" s="56"/>
      <c r="F1473" s="72"/>
      <c r="G1473" s="124" t="str">
        <f>IFERROR(INDEX(Vendors!$A$2:$B$500,MATCH(C1473,Vendors!$A$2:$A$500,0),2),"")</f>
        <v/>
      </c>
      <c r="H1473" s="74">
        <f>SUMIF('Cash Outflows'!E:E,'AP and Accrual Journal'!D1483,'Cash Outflows'!F:F)</f>
        <v>0</v>
      </c>
      <c r="I1473" s="73">
        <f t="shared" si="67"/>
        <v>0</v>
      </c>
      <c r="J1473" s="13">
        <f t="shared" si="68"/>
        <v>0</v>
      </c>
      <c r="K1473" t="b">
        <f ca="1">IF(TODAY()-E1473&gt;'Data Inputs'!$B$47,TRUE,FALSE)</f>
        <v>1</v>
      </c>
    </row>
    <row r="1474" spans="1:11" x14ac:dyDescent="0.25">
      <c r="A1474" s="109">
        <f t="shared" si="66"/>
        <v>6</v>
      </c>
      <c r="B1474" s="55"/>
      <c r="C1474" s="129"/>
      <c r="D1474" s="55"/>
      <c r="E1474" s="56"/>
      <c r="F1474" s="72"/>
      <c r="G1474" s="124" t="str">
        <f>IFERROR(INDEX(Vendors!$A$2:$B$500,MATCH(C1474,Vendors!$A$2:$A$500,0),2),"")</f>
        <v/>
      </c>
      <c r="H1474" s="74">
        <f>SUMIF('Cash Outflows'!E:E,'AP and Accrual Journal'!D1484,'Cash Outflows'!F:F)</f>
        <v>0</v>
      </c>
      <c r="I1474" s="73">
        <f t="shared" si="67"/>
        <v>0</v>
      </c>
      <c r="J1474" s="13">
        <f t="shared" si="68"/>
        <v>0</v>
      </c>
      <c r="K1474" t="b">
        <f ca="1">IF(TODAY()-E1474&gt;'Data Inputs'!$B$47,TRUE,FALSE)</f>
        <v>1</v>
      </c>
    </row>
    <row r="1475" spans="1:11" x14ac:dyDescent="0.25">
      <c r="A1475" s="109">
        <f t="shared" ref="A1475:A1538" si="69">E1475+(6-J1475)</f>
        <v>6</v>
      </c>
      <c r="B1475" s="55"/>
      <c r="C1475" s="129"/>
      <c r="D1475" s="55"/>
      <c r="E1475" s="56"/>
      <c r="F1475" s="72"/>
      <c r="G1475" s="124" t="str">
        <f>IFERROR(INDEX(Vendors!$A$2:$B$500,MATCH(C1475,Vendors!$A$2:$A$500,0),2),"")</f>
        <v/>
      </c>
      <c r="H1475" s="74">
        <f>SUMIF('Cash Outflows'!E:E,'AP and Accrual Journal'!D1485,'Cash Outflows'!F:F)</f>
        <v>0</v>
      </c>
      <c r="I1475" s="73">
        <f t="shared" ref="I1475:I1538" si="70">F1475-H1475</f>
        <v>0</v>
      </c>
      <c r="J1475" s="13">
        <f t="shared" ref="J1475:J1538" si="71">IF(WEEKDAY(E1475)=7,0,WEEKDAY(E1475))</f>
        <v>0</v>
      </c>
      <c r="K1475" t="b">
        <f ca="1">IF(TODAY()-E1475&gt;'Data Inputs'!$B$47,TRUE,FALSE)</f>
        <v>1</v>
      </c>
    </row>
    <row r="1476" spans="1:11" x14ac:dyDescent="0.25">
      <c r="A1476" s="109">
        <f t="shared" si="69"/>
        <v>6</v>
      </c>
      <c r="B1476" s="55"/>
      <c r="C1476" s="129"/>
      <c r="D1476" s="55"/>
      <c r="E1476" s="56"/>
      <c r="F1476" s="72"/>
      <c r="G1476" s="124" t="str">
        <f>IFERROR(INDEX(Vendors!$A$2:$B$500,MATCH(C1476,Vendors!$A$2:$A$500,0),2),"")</f>
        <v/>
      </c>
      <c r="H1476" s="74">
        <f>SUMIF('Cash Outflows'!E:E,'AP and Accrual Journal'!D1486,'Cash Outflows'!F:F)</f>
        <v>0</v>
      </c>
      <c r="I1476" s="73">
        <f t="shared" si="70"/>
        <v>0</v>
      </c>
      <c r="J1476" s="13">
        <f t="shared" si="71"/>
        <v>0</v>
      </c>
      <c r="K1476" t="b">
        <f ca="1">IF(TODAY()-E1476&gt;'Data Inputs'!$B$47,TRUE,FALSE)</f>
        <v>1</v>
      </c>
    </row>
    <row r="1477" spans="1:11" x14ac:dyDescent="0.25">
      <c r="A1477" s="109">
        <f t="shared" si="69"/>
        <v>6</v>
      </c>
      <c r="B1477" s="55"/>
      <c r="C1477" s="129"/>
      <c r="D1477" s="55"/>
      <c r="E1477" s="56"/>
      <c r="F1477" s="72"/>
      <c r="G1477" s="124" t="str">
        <f>IFERROR(INDEX(Vendors!$A$2:$B$500,MATCH(C1477,Vendors!$A$2:$A$500,0),2),"")</f>
        <v/>
      </c>
      <c r="H1477" s="74">
        <f>SUMIF('Cash Outflows'!E:E,'AP and Accrual Journal'!D1487,'Cash Outflows'!F:F)</f>
        <v>0</v>
      </c>
      <c r="I1477" s="73">
        <f t="shared" si="70"/>
        <v>0</v>
      </c>
      <c r="J1477" s="13">
        <f t="shared" si="71"/>
        <v>0</v>
      </c>
      <c r="K1477" t="b">
        <f ca="1">IF(TODAY()-E1477&gt;'Data Inputs'!$B$47,TRUE,FALSE)</f>
        <v>1</v>
      </c>
    </row>
    <row r="1478" spans="1:11" x14ac:dyDescent="0.25">
      <c r="A1478" s="109">
        <f t="shared" si="69"/>
        <v>6</v>
      </c>
      <c r="B1478" s="55"/>
      <c r="C1478" s="129"/>
      <c r="D1478" s="55"/>
      <c r="E1478" s="56"/>
      <c r="F1478" s="72"/>
      <c r="G1478" s="124" t="str">
        <f>IFERROR(INDEX(Vendors!$A$2:$B$500,MATCH(C1478,Vendors!$A$2:$A$500,0),2),"")</f>
        <v/>
      </c>
      <c r="H1478" s="74">
        <f>SUMIF('Cash Outflows'!E:E,'AP and Accrual Journal'!D1488,'Cash Outflows'!F:F)</f>
        <v>0</v>
      </c>
      <c r="I1478" s="73">
        <f t="shared" si="70"/>
        <v>0</v>
      </c>
      <c r="J1478" s="13">
        <f t="shared" si="71"/>
        <v>0</v>
      </c>
      <c r="K1478" t="b">
        <f ca="1">IF(TODAY()-E1478&gt;'Data Inputs'!$B$47,TRUE,FALSE)</f>
        <v>1</v>
      </c>
    </row>
    <row r="1479" spans="1:11" x14ac:dyDescent="0.25">
      <c r="A1479" s="109">
        <f t="shared" si="69"/>
        <v>6</v>
      </c>
      <c r="B1479" s="55"/>
      <c r="C1479" s="129"/>
      <c r="D1479" s="55"/>
      <c r="E1479" s="56"/>
      <c r="F1479" s="72"/>
      <c r="G1479" s="124" t="str">
        <f>IFERROR(INDEX(Vendors!$A$2:$B$500,MATCH(C1479,Vendors!$A$2:$A$500,0),2),"")</f>
        <v/>
      </c>
      <c r="H1479" s="74">
        <f>SUMIF('Cash Outflows'!E:E,'AP and Accrual Journal'!D1489,'Cash Outflows'!F:F)</f>
        <v>0</v>
      </c>
      <c r="I1479" s="73">
        <f t="shared" si="70"/>
        <v>0</v>
      </c>
      <c r="J1479" s="13">
        <f t="shared" si="71"/>
        <v>0</v>
      </c>
      <c r="K1479" t="b">
        <f ca="1">IF(TODAY()-E1479&gt;'Data Inputs'!$B$47,TRUE,FALSE)</f>
        <v>1</v>
      </c>
    </row>
    <row r="1480" spans="1:11" x14ac:dyDescent="0.25">
      <c r="A1480" s="109">
        <f t="shared" si="69"/>
        <v>6</v>
      </c>
      <c r="B1480" s="55"/>
      <c r="C1480" s="129"/>
      <c r="D1480" s="55"/>
      <c r="E1480" s="56"/>
      <c r="F1480" s="72"/>
      <c r="G1480" s="124" t="str">
        <f>IFERROR(INDEX(Vendors!$A$2:$B$500,MATCH(C1480,Vendors!$A$2:$A$500,0),2),"")</f>
        <v/>
      </c>
      <c r="H1480" s="74">
        <f>SUMIF('Cash Outflows'!E:E,'AP and Accrual Journal'!D1490,'Cash Outflows'!F:F)</f>
        <v>0</v>
      </c>
      <c r="I1480" s="73">
        <f t="shared" si="70"/>
        <v>0</v>
      </c>
      <c r="J1480" s="13">
        <f t="shared" si="71"/>
        <v>0</v>
      </c>
      <c r="K1480" t="b">
        <f ca="1">IF(TODAY()-E1480&gt;'Data Inputs'!$B$47,TRUE,FALSE)</f>
        <v>1</v>
      </c>
    </row>
    <row r="1481" spans="1:11" x14ac:dyDescent="0.25">
      <c r="A1481" s="109">
        <f t="shared" si="69"/>
        <v>6</v>
      </c>
      <c r="B1481" s="55"/>
      <c r="C1481" s="129"/>
      <c r="D1481" s="55"/>
      <c r="E1481" s="56"/>
      <c r="F1481" s="72"/>
      <c r="G1481" s="124" t="str">
        <f>IFERROR(INDEX(Vendors!$A$2:$B$500,MATCH(C1481,Vendors!$A$2:$A$500,0),2),"")</f>
        <v/>
      </c>
      <c r="H1481" s="74">
        <f>SUMIF('Cash Outflows'!E:E,'AP and Accrual Journal'!D1491,'Cash Outflows'!F:F)</f>
        <v>0</v>
      </c>
      <c r="I1481" s="73">
        <f t="shared" si="70"/>
        <v>0</v>
      </c>
      <c r="J1481" s="13">
        <f t="shared" si="71"/>
        <v>0</v>
      </c>
      <c r="K1481" t="b">
        <f ca="1">IF(TODAY()-E1481&gt;'Data Inputs'!$B$47,TRUE,FALSE)</f>
        <v>1</v>
      </c>
    </row>
    <row r="1482" spans="1:11" x14ac:dyDescent="0.25">
      <c r="A1482" s="109">
        <f t="shared" si="69"/>
        <v>6</v>
      </c>
      <c r="B1482" s="55"/>
      <c r="C1482" s="129"/>
      <c r="D1482" s="55"/>
      <c r="E1482" s="56"/>
      <c r="F1482" s="72"/>
      <c r="G1482" s="124" t="str">
        <f>IFERROR(INDEX(Vendors!$A$2:$B$500,MATCH(C1482,Vendors!$A$2:$A$500,0),2),"")</f>
        <v/>
      </c>
      <c r="H1482" s="74">
        <f>SUMIF('Cash Outflows'!E:E,'AP and Accrual Journal'!D1492,'Cash Outflows'!F:F)</f>
        <v>0</v>
      </c>
      <c r="I1482" s="73">
        <f t="shared" si="70"/>
        <v>0</v>
      </c>
      <c r="J1482" s="13">
        <f t="shared" si="71"/>
        <v>0</v>
      </c>
      <c r="K1482" t="b">
        <f ca="1">IF(TODAY()-E1482&gt;'Data Inputs'!$B$47,TRUE,FALSE)</f>
        <v>1</v>
      </c>
    </row>
    <row r="1483" spans="1:11" x14ac:dyDescent="0.25">
      <c r="A1483" s="109">
        <f t="shared" si="69"/>
        <v>6</v>
      </c>
      <c r="B1483" s="55"/>
      <c r="C1483" s="129"/>
      <c r="D1483" s="55"/>
      <c r="E1483" s="56"/>
      <c r="F1483" s="72"/>
      <c r="G1483" s="124" t="str">
        <f>IFERROR(INDEX(Vendors!$A$2:$B$500,MATCH(C1483,Vendors!$A$2:$A$500,0),2),"")</f>
        <v/>
      </c>
      <c r="H1483" s="74">
        <f>SUMIF('Cash Outflows'!E:E,'AP and Accrual Journal'!D1493,'Cash Outflows'!F:F)</f>
        <v>0</v>
      </c>
      <c r="I1483" s="73">
        <f t="shared" si="70"/>
        <v>0</v>
      </c>
      <c r="J1483" s="13">
        <f t="shared" si="71"/>
        <v>0</v>
      </c>
      <c r="K1483" t="b">
        <f ca="1">IF(TODAY()-E1483&gt;'Data Inputs'!$B$47,TRUE,FALSE)</f>
        <v>1</v>
      </c>
    </row>
    <row r="1484" spans="1:11" x14ac:dyDescent="0.25">
      <c r="A1484" s="109">
        <f t="shared" si="69"/>
        <v>6</v>
      </c>
      <c r="B1484" s="55"/>
      <c r="C1484" s="129"/>
      <c r="D1484" s="55"/>
      <c r="E1484" s="56"/>
      <c r="F1484" s="72"/>
      <c r="G1484" s="124" t="str">
        <f>IFERROR(INDEX(Vendors!$A$2:$B$500,MATCH(C1484,Vendors!$A$2:$A$500,0),2),"")</f>
        <v/>
      </c>
      <c r="H1484" s="74">
        <f>SUMIF('Cash Outflows'!E:E,'AP and Accrual Journal'!D1494,'Cash Outflows'!F:F)</f>
        <v>0</v>
      </c>
      <c r="I1484" s="73">
        <f t="shared" si="70"/>
        <v>0</v>
      </c>
      <c r="J1484" s="13">
        <f t="shared" si="71"/>
        <v>0</v>
      </c>
      <c r="K1484" t="b">
        <f ca="1">IF(TODAY()-E1484&gt;'Data Inputs'!$B$47,TRUE,FALSE)</f>
        <v>1</v>
      </c>
    </row>
    <row r="1485" spans="1:11" x14ac:dyDescent="0.25">
      <c r="A1485" s="109">
        <f t="shared" si="69"/>
        <v>6</v>
      </c>
      <c r="B1485" s="55"/>
      <c r="C1485" s="129"/>
      <c r="D1485" s="55"/>
      <c r="E1485" s="56"/>
      <c r="F1485" s="72"/>
      <c r="G1485" s="124" t="str">
        <f>IFERROR(INDEX(Vendors!$A$2:$B$500,MATCH(C1485,Vendors!$A$2:$A$500,0),2),"")</f>
        <v/>
      </c>
      <c r="H1485" s="74">
        <f>SUMIF('Cash Outflows'!E:E,'AP and Accrual Journal'!D1495,'Cash Outflows'!F:F)</f>
        <v>0</v>
      </c>
      <c r="I1485" s="73">
        <f t="shared" si="70"/>
        <v>0</v>
      </c>
      <c r="J1485" s="13">
        <f t="shared" si="71"/>
        <v>0</v>
      </c>
      <c r="K1485" t="b">
        <f ca="1">IF(TODAY()-E1485&gt;'Data Inputs'!$B$47,TRUE,FALSE)</f>
        <v>1</v>
      </c>
    </row>
    <row r="1486" spans="1:11" x14ac:dyDescent="0.25">
      <c r="A1486" s="109">
        <f t="shared" si="69"/>
        <v>6</v>
      </c>
      <c r="B1486" s="55"/>
      <c r="C1486" s="129"/>
      <c r="D1486" s="55"/>
      <c r="E1486" s="56"/>
      <c r="F1486" s="72"/>
      <c r="G1486" s="124" t="str">
        <f>IFERROR(INDEX(Vendors!$A$2:$B$500,MATCH(C1486,Vendors!$A$2:$A$500,0),2),"")</f>
        <v/>
      </c>
      <c r="H1486" s="74">
        <f>SUMIF('Cash Outflows'!E:E,'AP and Accrual Journal'!D1496,'Cash Outflows'!F:F)</f>
        <v>0</v>
      </c>
      <c r="I1486" s="73">
        <f t="shared" si="70"/>
        <v>0</v>
      </c>
      <c r="J1486" s="13">
        <f t="shared" si="71"/>
        <v>0</v>
      </c>
      <c r="K1486" t="b">
        <f ca="1">IF(TODAY()-E1486&gt;'Data Inputs'!$B$47,TRUE,FALSE)</f>
        <v>1</v>
      </c>
    </row>
    <row r="1487" spans="1:11" x14ac:dyDescent="0.25">
      <c r="A1487" s="109">
        <f t="shared" si="69"/>
        <v>6</v>
      </c>
      <c r="B1487" s="55"/>
      <c r="C1487" s="129"/>
      <c r="D1487" s="55"/>
      <c r="E1487" s="56"/>
      <c r="F1487" s="72"/>
      <c r="G1487" s="124" t="str">
        <f>IFERROR(INDEX(Vendors!$A$2:$B$500,MATCH(C1487,Vendors!$A$2:$A$500,0),2),"")</f>
        <v/>
      </c>
      <c r="H1487" s="74">
        <f>SUMIF('Cash Outflows'!E:E,'AP and Accrual Journal'!D1497,'Cash Outflows'!F:F)</f>
        <v>0</v>
      </c>
      <c r="I1487" s="73">
        <f t="shared" si="70"/>
        <v>0</v>
      </c>
      <c r="J1487" s="13">
        <f t="shared" si="71"/>
        <v>0</v>
      </c>
      <c r="K1487" t="b">
        <f ca="1">IF(TODAY()-E1487&gt;'Data Inputs'!$B$47,TRUE,FALSE)</f>
        <v>1</v>
      </c>
    </row>
    <row r="1488" spans="1:11" x14ac:dyDescent="0.25">
      <c r="A1488" s="109">
        <f t="shared" si="69"/>
        <v>6</v>
      </c>
      <c r="B1488" s="55"/>
      <c r="C1488" s="129"/>
      <c r="D1488" s="55"/>
      <c r="E1488" s="56"/>
      <c r="F1488" s="72"/>
      <c r="G1488" s="124" t="str">
        <f>IFERROR(INDEX(Vendors!$A$2:$B$500,MATCH(C1488,Vendors!$A$2:$A$500,0),2),"")</f>
        <v/>
      </c>
      <c r="H1488" s="74">
        <f>SUMIF('Cash Outflows'!E:E,'AP and Accrual Journal'!D1498,'Cash Outflows'!F:F)</f>
        <v>0</v>
      </c>
      <c r="I1488" s="73">
        <f t="shared" si="70"/>
        <v>0</v>
      </c>
      <c r="J1488" s="13">
        <f t="shared" si="71"/>
        <v>0</v>
      </c>
      <c r="K1488" t="b">
        <f ca="1">IF(TODAY()-E1488&gt;'Data Inputs'!$B$47,TRUE,FALSE)</f>
        <v>1</v>
      </c>
    </row>
    <row r="1489" spans="1:11" x14ac:dyDescent="0.25">
      <c r="A1489" s="109">
        <f t="shared" si="69"/>
        <v>6</v>
      </c>
      <c r="B1489" s="55"/>
      <c r="C1489" s="129"/>
      <c r="D1489" s="55"/>
      <c r="E1489" s="56"/>
      <c r="F1489" s="72"/>
      <c r="G1489" s="124" t="str">
        <f>IFERROR(INDEX(Vendors!$A$2:$B$500,MATCH(C1489,Vendors!$A$2:$A$500,0),2),"")</f>
        <v/>
      </c>
      <c r="H1489" s="74">
        <f>SUMIF('Cash Outflows'!E:E,'AP and Accrual Journal'!D1499,'Cash Outflows'!F:F)</f>
        <v>0</v>
      </c>
      <c r="I1489" s="73">
        <f t="shared" si="70"/>
        <v>0</v>
      </c>
      <c r="J1489" s="13">
        <f t="shared" si="71"/>
        <v>0</v>
      </c>
      <c r="K1489" t="b">
        <f ca="1">IF(TODAY()-E1489&gt;'Data Inputs'!$B$47,TRUE,FALSE)</f>
        <v>1</v>
      </c>
    </row>
    <row r="1490" spans="1:11" x14ac:dyDescent="0.25">
      <c r="A1490" s="109">
        <f t="shared" si="69"/>
        <v>6</v>
      </c>
      <c r="B1490" s="55"/>
      <c r="C1490" s="129"/>
      <c r="D1490" s="55"/>
      <c r="E1490" s="56"/>
      <c r="F1490" s="72"/>
      <c r="G1490" s="124" t="str">
        <f>IFERROR(INDEX(Vendors!$A$2:$B$500,MATCH(C1490,Vendors!$A$2:$A$500,0),2),"")</f>
        <v/>
      </c>
      <c r="H1490" s="74">
        <f>SUMIF('Cash Outflows'!E:E,'AP and Accrual Journal'!D1500,'Cash Outflows'!F:F)</f>
        <v>0</v>
      </c>
      <c r="I1490" s="73">
        <f t="shared" si="70"/>
        <v>0</v>
      </c>
      <c r="J1490" s="13">
        <f t="shared" si="71"/>
        <v>0</v>
      </c>
      <c r="K1490" t="b">
        <f ca="1">IF(TODAY()-E1490&gt;'Data Inputs'!$B$47,TRUE,FALSE)</f>
        <v>1</v>
      </c>
    </row>
    <row r="1491" spans="1:11" x14ac:dyDescent="0.25">
      <c r="A1491" s="109">
        <f t="shared" si="69"/>
        <v>6</v>
      </c>
      <c r="B1491" s="55"/>
      <c r="C1491" s="129"/>
      <c r="D1491" s="55"/>
      <c r="E1491" s="56"/>
      <c r="F1491" s="72"/>
      <c r="G1491" s="124" t="str">
        <f>IFERROR(INDEX(Vendors!$A$2:$B$500,MATCH(C1491,Vendors!$A$2:$A$500,0),2),"")</f>
        <v/>
      </c>
      <c r="H1491" s="74">
        <f>SUMIF('Cash Outflows'!E:E,'AP and Accrual Journal'!D1501,'Cash Outflows'!F:F)</f>
        <v>0</v>
      </c>
      <c r="I1491" s="73">
        <f t="shared" si="70"/>
        <v>0</v>
      </c>
      <c r="J1491" s="13">
        <f t="shared" si="71"/>
        <v>0</v>
      </c>
      <c r="K1491" t="b">
        <f ca="1">IF(TODAY()-E1491&gt;'Data Inputs'!$B$47,TRUE,FALSE)</f>
        <v>1</v>
      </c>
    </row>
    <row r="1492" spans="1:11" x14ac:dyDescent="0.25">
      <c r="A1492" s="109">
        <f t="shared" si="69"/>
        <v>6</v>
      </c>
      <c r="B1492" s="55"/>
      <c r="C1492" s="129"/>
      <c r="D1492" s="55"/>
      <c r="E1492" s="56"/>
      <c r="F1492" s="72"/>
      <c r="G1492" s="124" t="str">
        <f>IFERROR(INDEX(Vendors!$A$2:$B$500,MATCH(C1492,Vendors!$A$2:$A$500,0),2),"")</f>
        <v/>
      </c>
      <c r="H1492" s="74">
        <f>SUMIF('Cash Outflows'!E:E,'AP and Accrual Journal'!D1502,'Cash Outflows'!F:F)</f>
        <v>0</v>
      </c>
      <c r="I1492" s="73">
        <f t="shared" si="70"/>
        <v>0</v>
      </c>
      <c r="J1492" s="13">
        <f t="shared" si="71"/>
        <v>0</v>
      </c>
      <c r="K1492" t="b">
        <f ca="1">IF(TODAY()-E1492&gt;'Data Inputs'!$B$47,TRUE,FALSE)</f>
        <v>1</v>
      </c>
    </row>
    <row r="1493" spans="1:11" x14ac:dyDescent="0.25">
      <c r="A1493" s="109">
        <f t="shared" si="69"/>
        <v>6</v>
      </c>
      <c r="B1493" s="55"/>
      <c r="C1493" s="129"/>
      <c r="D1493" s="55"/>
      <c r="E1493" s="56"/>
      <c r="F1493" s="72"/>
      <c r="G1493" s="124" t="str">
        <f>IFERROR(INDEX(Vendors!$A$2:$B$500,MATCH(C1493,Vendors!$A$2:$A$500,0),2),"")</f>
        <v/>
      </c>
      <c r="H1493" s="74">
        <f>SUMIF('Cash Outflows'!E:E,'AP and Accrual Journal'!D1503,'Cash Outflows'!F:F)</f>
        <v>0</v>
      </c>
      <c r="I1493" s="73">
        <f t="shared" si="70"/>
        <v>0</v>
      </c>
      <c r="J1493" s="13">
        <f t="shared" si="71"/>
        <v>0</v>
      </c>
      <c r="K1493" t="b">
        <f ca="1">IF(TODAY()-E1493&gt;'Data Inputs'!$B$47,TRUE,FALSE)</f>
        <v>1</v>
      </c>
    </row>
    <row r="1494" spans="1:11" x14ac:dyDescent="0.25">
      <c r="A1494" s="109">
        <f t="shared" si="69"/>
        <v>6</v>
      </c>
      <c r="B1494" s="55"/>
      <c r="C1494" s="129"/>
      <c r="D1494" s="55"/>
      <c r="E1494" s="56"/>
      <c r="F1494" s="72"/>
      <c r="G1494" s="124" t="str">
        <f>IFERROR(INDEX(Vendors!$A$2:$B$500,MATCH(C1494,Vendors!$A$2:$A$500,0),2),"")</f>
        <v/>
      </c>
      <c r="H1494" s="74">
        <f>SUMIF('Cash Outflows'!E:E,'AP and Accrual Journal'!D1504,'Cash Outflows'!F:F)</f>
        <v>0</v>
      </c>
      <c r="I1494" s="73">
        <f t="shared" si="70"/>
        <v>0</v>
      </c>
      <c r="J1494" s="13">
        <f t="shared" si="71"/>
        <v>0</v>
      </c>
      <c r="K1494" t="b">
        <f ca="1">IF(TODAY()-E1494&gt;'Data Inputs'!$B$47,TRUE,FALSE)</f>
        <v>1</v>
      </c>
    </row>
    <row r="1495" spans="1:11" x14ac:dyDescent="0.25">
      <c r="A1495" s="109">
        <f t="shared" si="69"/>
        <v>6</v>
      </c>
      <c r="B1495" s="55"/>
      <c r="C1495" s="129"/>
      <c r="D1495" s="55"/>
      <c r="E1495" s="56"/>
      <c r="F1495" s="72"/>
      <c r="G1495" s="124" t="str">
        <f>IFERROR(INDEX(Vendors!$A$2:$B$500,MATCH(C1495,Vendors!$A$2:$A$500,0),2),"")</f>
        <v/>
      </c>
      <c r="H1495" s="74">
        <f>SUMIF('Cash Outflows'!E:E,'AP and Accrual Journal'!D1505,'Cash Outflows'!F:F)</f>
        <v>0</v>
      </c>
      <c r="I1495" s="73">
        <f t="shared" si="70"/>
        <v>0</v>
      </c>
      <c r="J1495" s="13">
        <f t="shared" si="71"/>
        <v>0</v>
      </c>
      <c r="K1495" t="b">
        <f ca="1">IF(TODAY()-E1495&gt;'Data Inputs'!$B$47,TRUE,FALSE)</f>
        <v>1</v>
      </c>
    </row>
    <row r="1496" spans="1:11" x14ac:dyDescent="0.25">
      <c r="A1496" s="109">
        <f t="shared" si="69"/>
        <v>6</v>
      </c>
      <c r="B1496" s="55"/>
      <c r="C1496" s="129"/>
      <c r="D1496" s="55"/>
      <c r="E1496" s="56"/>
      <c r="F1496" s="72"/>
      <c r="G1496" s="124" t="str">
        <f>IFERROR(INDEX(Vendors!$A$2:$B$500,MATCH(C1496,Vendors!$A$2:$A$500,0),2),"")</f>
        <v/>
      </c>
      <c r="H1496" s="74">
        <f>SUMIF('Cash Outflows'!E:E,'AP and Accrual Journal'!D1506,'Cash Outflows'!F:F)</f>
        <v>0</v>
      </c>
      <c r="I1496" s="73">
        <f t="shared" si="70"/>
        <v>0</v>
      </c>
      <c r="J1496" s="13">
        <f t="shared" si="71"/>
        <v>0</v>
      </c>
      <c r="K1496" t="b">
        <f ca="1">IF(TODAY()-E1496&gt;'Data Inputs'!$B$47,TRUE,FALSE)</f>
        <v>1</v>
      </c>
    </row>
    <row r="1497" spans="1:11" x14ac:dyDescent="0.25">
      <c r="A1497" s="109">
        <f t="shared" si="69"/>
        <v>6</v>
      </c>
      <c r="B1497" s="55"/>
      <c r="C1497" s="129"/>
      <c r="D1497" s="55"/>
      <c r="E1497" s="56"/>
      <c r="F1497" s="72"/>
      <c r="G1497" s="124" t="str">
        <f>IFERROR(INDEX(Vendors!$A$2:$B$500,MATCH(C1497,Vendors!$A$2:$A$500,0),2),"")</f>
        <v/>
      </c>
      <c r="H1497" s="74">
        <f>SUMIF('Cash Outflows'!E:E,'AP and Accrual Journal'!D1507,'Cash Outflows'!F:F)</f>
        <v>0</v>
      </c>
      <c r="I1497" s="73">
        <f t="shared" si="70"/>
        <v>0</v>
      </c>
      <c r="J1497" s="13">
        <f t="shared" si="71"/>
        <v>0</v>
      </c>
      <c r="K1497" t="b">
        <f ca="1">IF(TODAY()-E1497&gt;'Data Inputs'!$B$47,TRUE,FALSE)</f>
        <v>1</v>
      </c>
    </row>
    <row r="1498" spans="1:11" x14ac:dyDescent="0.25">
      <c r="A1498" s="109">
        <f t="shared" si="69"/>
        <v>6</v>
      </c>
      <c r="B1498" s="55"/>
      <c r="C1498" s="129"/>
      <c r="D1498" s="55"/>
      <c r="E1498" s="56"/>
      <c r="F1498" s="72"/>
      <c r="G1498" s="124" t="str">
        <f>IFERROR(INDEX(Vendors!$A$2:$B$500,MATCH(C1498,Vendors!$A$2:$A$500,0),2),"")</f>
        <v/>
      </c>
      <c r="H1498" s="74">
        <f>SUMIF('Cash Outflows'!E:E,'AP and Accrual Journal'!D1508,'Cash Outflows'!F:F)</f>
        <v>0</v>
      </c>
      <c r="I1498" s="73">
        <f t="shared" si="70"/>
        <v>0</v>
      </c>
      <c r="J1498" s="13">
        <f t="shared" si="71"/>
        <v>0</v>
      </c>
      <c r="K1498" t="b">
        <f ca="1">IF(TODAY()-E1498&gt;'Data Inputs'!$B$47,TRUE,FALSE)</f>
        <v>1</v>
      </c>
    </row>
    <row r="1499" spans="1:11" x14ac:dyDescent="0.25">
      <c r="A1499" s="109">
        <f t="shared" si="69"/>
        <v>6</v>
      </c>
      <c r="B1499" s="55"/>
      <c r="C1499" s="129"/>
      <c r="D1499" s="55"/>
      <c r="E1499" s="56"/>
      <c r="F1499" s="72"/>
      <c r="G1499" s="124" t="str">
        <f>IFERROR(INDEX(Vendors!$A$2:$B$500,MATCH(C1499,Vendors!$A$2:$A$500,0),2),"")</f>
        <v/>
      </c>
      <c r="H1499" s="74">
        <f>SUMIF('Cash Outflows'!E:E,'AP and Accrual Journal'!D1509,'Cash Outflows'!F:F)</f>
        <v>0</v>
      </c>
      <c r="I1499" s="73">
        <f t="shared" si="70"/>
        <v>0</v>
      </c>
      <c r="J1499" s="13">
        <f t="shared" si="71"/>
        <v>0</v>
      </c>
      <c r="K1499" t="b">
        <f ca="1">IF(TODAY()-E1499&gt;'Data Inputs'!$B$47,TRUE,FALSE)</f>
        <v>1</v>
      </c>
    </row>
    <row r="1500" spans="1:11" x14ac:dyDescent="0.25">
      <c r="A1500" s="109">
        <f t="shared" si="69"/>
        <v>6</v>
      </c>
      <c r="B1500" s="55"/>
      <c r="C1500" s="129"/>
      <c r="D1500" s="55"/>
      <c r="E1500" s="56"/>
      <c r="F1500" s="55"/>
      <c r="G1500" s="124" t="str">
        <f>IFERROR(INDEX(Vendors!$A$2:$B$500,MATCH(C1500,Vendors!$A$2:$A$500,0),2),"")</f>
        <v/>
      </c>
      <c r="H1500" s="74">
        <f>SUMIF('Cash Outflows'!E:E,'AP and Accrual Journal'!D1510,'Cash Outflows'!F:F)</f>
        <v>0</v>
      </c>
      <c r="I1500" s="73">
        <f t="shared" si="70"/>
        <v>0</v>
      </c>
      <c r="J1500" s="13">
        <f t="shared" si="71"/>
        <v>0</v>
      </c>
      <c r="K1500" t="b">
        <f ca="1">IF(TODAY()-E1500&gt;'Data Inputs'!$B$47,TRUE,FALSE)</f>
        <v>1</v>
      </c>
    </row>
    <row r="1501" spans="1:11" x14ac:dyDescent="0.25">
      <c r="A1501" s="109">
        <f t="shared" si="69"/>
        <v>6</v>
      </c>
      <c r="B1501" s="55"/>
      <c r="C1501" s="129"/>
      <c r="D1501" s="55"/>
      <c r="E1501" s="56"/>
      <c r="F1501" s="55"/>
      <c r="G1501" s="124" t="str">
        <f>IFERROR(INDEX(Vendors!$A$2:$B$500,MATCH(C1501,Vendors!$A$2:$A$500,0),2),"")</f>
        <v/>
      </c>
      <c r="H1501" s="74">
        <f>SUMIF('Cash Outflows'!E:E,'AP and Accrual Journal'!D1511,'Cash Outflows'!F:F)</f>
        <v>0</v>
      </c>
      <c r="I1501" s="73">
        <f t="shared" si="70"/>
        <v>0</v>
      </c>
      <c r="J1501" s="13">
        <f t="shared" si="71"/>
        <v>0</v>
      </c>
      <c r="K1501" t="b">
        <f ca="1">IF(TODAY()-E1501&gt;'Data Inputs'!$B$47,TRUE,FALSE)</f>
        <v>1</v>
      </c>
    </row>
    <row r="1502" spans="1:11" x14ac:dyDescent="0.25">
      <c r="A1502" s="109">
        <f t="shared" si="69"/>
        <v>6</v>
      </c>
      <c r="B1502" s="55"/>
      <c r="C1502" s="129"/>
      <c r="D1502" s="55"/>
      <c r="E1502" s="56"/>
      <c r="F1502" s="55"/>
      <c r="G1502" s="124" t="str">
        <f>IFERROR(INDEX(Vendors!$A$2:$B$500,MATCH(C1502,Vendors!$A$2:$A$500,0),2),"")</f>
        <v/>
      </c>
      <c r="H1502" s="74">
        <f>SUMIF('Cash Outflows'!E:E,'AP and Accrual Journal'!D1512,'Cash Outflows'!F:F)</f>
        <v>0</v>
      </c>
      <c r="I1502" s="73">
        <f t="shared" si="70"/>
        <v>0</v>
      </c>
      <c r="J1502" s="13">
        <f t="shared" si="71"/>
        <v>0</v>
      </c>
      <c r="K1502" t="b">
        <f ca="1">IF(TODAY()-E1502&gt;'Data Inputs'!$B$47,TRUE,FALSE)</f>
        <v>1</v>
      </c>
    </row>
    <row r="1503" spans="1:11" x14ac:dyDescent="0.25">
      <c r="A1503" s="109">
        <f t="shared" si="69"/>
        <v>6</v>
      </c>
      <c r="B1503" s="55"/>
      <c r="C1503" s="129"/>
      <c r="D1503" s="55"/>
      <c r="E1503" s="56"/>
      <c r="F1503" s="55"/>
      <c r="G1503" s="124" t="str">
        <f>IFERROR(INDEX(Vendors!$A$2:$B$500,MATCH(C1503,Vendors!$A$2:$A$500,0),2),"")</f>
        <v/>
      </c>
      <c r="H1503" s="74">
        <f>SUMIF('Cash Outflows'!E:E,'AP and Accrual Journal'!D1513,'Cash Outflows'!F:F)</f>
        <v>0</v>
      </c>
      <c r="I1503" s="73">
        <f t="shared" si="70"/>
        <v>0</v>
      </c>
      <c r="J1503" s="13">
        <f t="shared" si="71"/>
        <v>0</v>
      </c>
      <c r="K1503" t="b">
        <f ca="1">IF(TODAY()-E1503&gt;'Data Inputs'!$B$47,TRUE,FALSE)</f>
        <v>1</v>
      </c>
    </row>
    <row r="1504" spans="1:11" x14ac:dyDescent="0.25">
      <c r="A1504" s="109">
        <f t="shared" si="69"/>
        <v>6</v>
      </c>
      <c r="B1504" s="55"/>
      <c r="C1504" s="129"/>
      <c r="D1504" s="55"/>
      <c r="E1504" s="56"/>
      <c r="F1504" s="55"/>
      <c r="G1504" s="124" t="str">
        <f>IFERROR(INDEX(Vendors!$A$2:$B$500,MATCH(C1504,Vendors!$A$2:$A$500,0),2),"")</f>
        <v/>
      </c>
      <c r="H1504" s="74">
        <f>SUMIF('Cash Outflows'!E:E,'AP and Accrual Journal'!D1514,'Cash Outflows'!F:F)</f>
        <v>0</v>
      </c>
      <c r="I1504" s="73">
        <f t="shared" si="70"/>
        <v>0</v>
      </c>
      <c r="J1504" s="13">
        <f t="shared" si="71"/>
        <v>0</v>
      </c>
      <c r="K1504" t="b">
        <f ca="1">IF(TODAY()-E1504&gt;'Data Inputs'!$B$47,TRUE,FALSE)</f>
        <v>1</v>
      </c>
    </row>
    <row r="1505" spans="1:11" x14ac:dyDescent="0.25">
      <c r="A1505" s="109">
        <f t="shared" si="69"/>
        <v>6</v>
      </c>
      <c r="B1505" s="55"/>
      <c r="C1505" s="129"/>
      <c r="D1505" s="55"/>
      <c r="E1505" s="56"/>
      <c r="F1505" s="55"/>
      <c r="G1505" s="124" t="str">
        <f>IFERROR(INDEX(Vendors!$A$2:$B$500,MATCH(C1505,Vendors!$A$2:$A$500,0),2),"")</f>
        <v/>
      </c>
      <c r="H1505" s="74">
        <f>SUMIF('Cash Outflows'!E:E,'AP and Accrual Journal'!D1515,'Cash Outflows'!F:F)</f>
        <v>0</v>
      </c>
      <c r="I1505" s="73">
        <f t="shared" si="70"/>
        <v>0</v>
      </c>
      <c r="J1505" s="13">
        <f t="shared" si="71"/>
        <v>0</v>
      </c>
      <c r="K1505" t="b">
        <f ca="1">IF(TODAY()-E1505&gt;'Data Inputs'!$B$47,TRUE,FALSE)</f>
        <v>1</v>
      </c>
    </row>
    <row r="1506" spans="1:11" x14ac:dyDescent="0.25">
      <c r="A1506" s="109">
        <f t="shared" si="69"/>
        <v>6</v>
      </c>
      <c r="B1506" s="55"/>
      <c r="C1506" s="129"/>
      <c r="D1506" s="55"/>
      <c r="E1506" s="56"/>
      <c r="F1506" s="55"/>
      <c r="G1506" s="124" t="str">
        <f>IFERROR(INDEX(Vendors!$A$2:$B$500,MATCH(C1506,Vendors!$A$2:$A$500,0),2),"")</f>
        <v/>
      </c>
      <c r="H1506" s="74">
        <f>SUMIF('Cash Outflows'!E:E,'AP and Accrual Journal'!D1516,'Cash Outflows'!F:F)</f>
        <v>0</v>
      </c>
      <c r="I1506" s="73">
        <f t="shared" si="70"/>
        <v>0</v>
      </c>
      <c r="J1506" s="13">
        <f t="shared" si="71"/>
        <v>0</v>
      </c>
      <c r="K1506" t="b">
        <f ca="1">IF(TODAY()-E1506&gt;'Data Inputs'!$B$47,TRUE,FALSE)</f>
        <v>1</v>
      </c>
    </row>
    <row r="1507" spans="1:11" x14ac:dyDescent="0.25">
      <c r="A1507" s="109">
        <f t="shared" si="69"/>
        <v>6</v>
      </c>
      <c r="B1507" s="55"/>
      <c r="C1507" s="129"/>
      <c r="D1507" s="55"/>
      <c r="E1507" s="56"/>
      <c r="F1507" s="55"/>
      <c r="G1507" s="124" t="str">
        <f>IFERROR(INDEX(Vendors!$A$2:$B$500,MATCH(C1507,Vendors!$A$2:$A$500,0),2),"")</f>
        <v/>
      </c>
      <c r="H1507" s="74">
        <f>SUMIF('Cash Outflows'!E:E,'AP and Accrual Journal'!D1517,'Cash Outflows'!F:F)</f>
        <v>0</v>
      </c>
      <c r="I1507" s="73">
        <f t="shared" si="70"/>
        <v>0</v>
      </c>
      <c r="J1507" s="13">
        <f t="shared" si="71"/>
        <v>0</v>
      </c>
      <c r="K1507" t="b">
        <f ca="1">IF(TODAY()-E1507&gt;'Data Inputs'!$B$47,TRUE,FALSE)</f>
        <v>1</v>
      </c>
    </row>
    <row r="1508" spans="1:11" x14ac:dyDescent="0.25">
      <c r="A1508" s="109">
        <f t="shared" si="69"/>
        <v>6</v>
      </c>
      <c r="B1508" s="55"/>
      <c r="C1508" s="129"/>
      <c r="D1508" s="55"/>
      <c r="E1508" s="56"/>
      <c r="F1508" s="55"/>
      <c r="G1508" s="124" t="str">
        <f>IFERROR(INDEX(Vendors!$A$2:$B$500,MATCH(C1508,Vendors!$A$2:$A$500,0),2),"")</f>
        <v/>
      </c>
      <c r="H1508" s="74">
        <f>SUMIF('Cash Outflows'!E:E,'AP and Accrual Journal'!D1518,'Cash Outflows'!F:F)</f>
        <v>0</v>
      </c>
      <c r="I1508" s="73">
        <f t="shared" si="70"/>
        <v>0</v>
      </c>
      <c r="J1508" s="13">
        <f t="shared" si="71"/>
        <v>0</v>
      </c>
      <c r="K1508" t="b">
        <f ca="1">IF(TODAY()-E1508&gt;'Data Inputs'!$B$47,TRUE,FALSE)</f>
        <v>1</v>
      </c>
    </row>
    <row r="1509" spans="1:11" x14ac:dyDescent="0.25">
      <c r="A1509" s="109">
        <f t="shared" si="69"/>
        <v>6</v>
      </c>
      <c r="B1509" s="55"/>
      <c r="C1509" s="129"/>
      <c r="D1509" s="55"/>
      <c r="E1509" s="56"/>
      <c r="F1509" s="55"/>
      <c r="G1509" s="124" t="str">
        <f>IFERROR(INDEX(Vendors!$A$2:$B$500,MATCH(C1509,Vendors!$A$2:$A$500,0),2),"")</f>
        <v/>
      </c>
      <c r="H1509" s="74">
        <f>SUMIF('Cash Outflows'!E:E,'AP and Accrual Journal'!D1519,'Cash Outflows'!F:F)</f>
        <v>0</v>
      </c>
      <c r="I1509" s="73">
        <f t="shared" si="70"/>
        <v>0</v>
      </c>
      <c r="J1509" s="13">
        <f t="shared" si="71"/>
        <v>0</v>
      </c>
      <c r="K1509" t="b">
        <f ca="1">IF(TODAY()-E1509&gt;'Data Inputs'!$B$47,TRUE,FALSE)</f>
        <v>1</v>
      </c>
    </row>
    <row r="1510" spans="1:11" x14ac:dyDescent="0.25">
      <c r="A1510" s="109">
        <f t="shared" si="69"/>
        <v>6</v>
      </c>
      <c r="B1510" s="55"/>
      <c r="C1510" s="129"/>
      <c r="D1510" s="55"/>
      <c r="E1510" s="56"/>
      <c r="F1510" s="55"/>
      <c r="G1510" s="124" t="str">
        <f>IFERROR(INDEX(Vendors!$A$2:$B$500,MATCH(C1510,Vendors!$A$2:$A$500,0),2),"")</f>
        <v/>
      </c>
      <c r="H1510" s="74">
        <f>SUMIF('Cash Outflows'!E:E,'AP and Accrual Journal'!D1520,'Cash Outflows'!F:F)</f>
        <v>0</v>
      </c>
      <c r="I1510" s="73">
        <f t="shared" si="70"/>
        <v>0</v>
      </c>
      <c r="J1510" s="13">
        <f t="shared" si="71"/>
        <v>0</v>
      </c>
      <c r="K1510" t="b">
        <f ca="1">IF(TODAY()-E1510&gt;'Data Inputs'!$B$47,TRUE,FALSE)</f>
        <v>1</v>
      </c>
    </row>
    <row r="1511" spans="1:11" x14ac:dyDescent="0.25">
      <c r="A1511" s="109">
        <f t="shared" si="69"/>
        <v>6</v>
      </c>
      <c r="B1511" s="55"/>
      <c r="C1511" s="129"/>
      <c r="D1511" s="55"/>
      <c r="E1511" s="56"/>
      <c r="F1511" s="55"/>
      <c r="G1511" s="124" t="str">
        <f>IFERROR(INDEX(Vendors!$A$2:$B$500,MATCH(C1511,Vendors!$A$2:$A$500,0),2),"")</f>
        <v/>
      </c>
      <c r="H1511" s="74">
        <f>SUMIF('Cash Outflows'!E:E,'AP and Accrual Journal'!D1521,'Cash Outflows'!F:F)</f>
        <v>0</v>
      </c>
      <c r="I1511" s="73">
        <f t="shared" si="70"/>
        <v>0</v>
      </c>
      <c r="J1511" s="13">
        <f t="shared" si="71"/>
        <v>0</v>
      </c>
      <c r="K1511" t="b">
        <f ca="1">IF(TODAY()-E1511&gt;'Data Inputs'!$B$47,TRUE,FALSE)</f>
        <v>1</v>
      </c>
    </row>
    <row r="1512" spans="1:11" x14ac:dyDescent="0.25">
      <c r="A1512" s="109">
        <f t="shared" si="69"/>
        <v>6</v>
      </c>
      <c r="B1512" s="55"/>
      <c r="C1512" s="129"/>
      <c r="D1512" s="55"/>
      <c r="E1512" s="56"/>
      <c r="F1512" s="55"/>
      <c r="G1512" s="124" t="str">
        <f>IFERROR(INDEX(Vendors!$A$2:$B$500,MATCH(C1512,Vendors!$A$2:$A$500,0),2),"")</f>
        <v/>
      </c>
      <c r="H1512" s="74">
        <f>SUMIF('Cash Outflows'!E:E,'AP and Accrual Journal'!D1522,'Cash Outflows'!F:F)</f>
        <v>0</v>
      </c>
      <c r="I1512" s="73">
        <f t="shared" si="70"/>
        <v>0</v>
      </c>
      <c r="J1512" s="13">
        <f t="shared" si="71"/>
        <v>0</v>
      </c>
      <c r="K1512" t="b">
        <f ca="1">IF(TODAY()-E1512&gt;'Data Inputs'!$B$47,TRUE,FALSE)</f>
        <v>1</v>
      </c>
    </row>
    <row r="1513" spans="1:11" x14ac:dyDescent="0.25">
      <c r="A1513" s="109">
        <f t="shared" si="69"/>
        <v>6</v>
      </c>
      <c r="B1513" s="55"/>
      <c r="C1513" s="129"/>
      <c r="D1513" s="55"/>
      <c r="E1513" s="56"/>
      <c r="F1513" s="55"/>
      <c r="G1513" s="124" t="str">
        <f>IFERROR(INDEX(Vendors!$A$2:$B$500,MATCH(C1513,Vendors!$A$2:$A$500,0),2),"")</f>
        <v/>
      </c>
      <c r="H1513" s="74">
        <f>SUMIF('Cash Outflows'!E:E,'AP and Accrual Journal'!D1523,'Cash Outflows'!F:F)</f>
        <v>0</v>
      </c>
      <c r="I1513" s="73">
        <f t="shared" si="70"/>
        <v>0</v>
      </c>
      <c r="J1513" s="13">
        <f t="shared" si="71"/>
        <v>0</v>
      </c>
      <c r="K1513" t="b">
        <f ca="1">IF(TODAY()-E1513&gt;'Data Inputs'!$B$47,TRUE,FALSE)</f>
        <v>1</v>
      </c>
    </row>
    <row r="1514" spans="1:11" x14ac:dyDescent="0.25">
      <c r="A1514" s="109">
        <f t="shared" si="69"/>
        <v>6</v>
      </c>
      <c r="B1514" s="55"/>
      <c r="C1514" s="129"/>
      <c r="D1514" s="55"/>
      <c r="E1514" s="56"/>
      <c r="F1514" s="55"/>
      <c r="G1514" s="124" t="str">
        <f>IFERROR(INDEX(Vendors!$A$2:$B$500,MATCH(C1514,Vendors!$A$2:$A$500,0),2),"")</f>
        <v/>
      </c>
      <c r="H1514" s="74">
        <f>SUMIF('Cash Outflows'!E:E,'AP and Accrual Journal'!D1524,'Cash Outflows'!F:F)</f>
        <v>0</v>
      </c>
      <c r="I1514" s="73">
        <f t="shared" si="70"/>
        <v>0</v>
      </c>
      <c r="J1514" s="13">
        <f t="shared" si="71"/>
        <v>0</v>
      </c>
      <c r="K1514" t="b">
        <f ca="1">IF(TODAY()-E1514&gt;'Data Inputs'!$B$47,TRUE,FALSE)</f>
        <v>1</v>
      </c>
    </row>
    <row r="1515" spans="1:11" x14ac:dyDescent="0.25">
      <c r="A1515" s="109">
        <f t="shared" si="69"/>
        <v>6</v>
      </c>
      <c r="B1515" s="55"/>
      <c r="C1515" s="129"/>
      <c r="D1515" s="55"/>
      <c r="E1515" s="56"/>
      <c r="F1515" s="55"/>
      <c r="G1515" s="124" t="str">
        <f>IFERROR(INDEX(Vendors!$A$2:$B$500,MATCH(C1515,Vendors!$A$2:$A$500,0),2),"")</f>
        <v/>
      </c>
      <c r="H1515" s="74">
        <f>SUMIF('Cash Outflows'!E:E,'AP and Accrual Journal'!D1525,'Cash Outflows'!F:F)</f>
        <v>0</v>
      </c>
      <c r="I1515" s="73">
        <f t="shared" si="70"/>
        <v>0</v>
      </c>
      <c r="J1515" s="13">
        <f t="shared" si="71"/>
        <v>0</v>
      </c>
      <c r="K1515" t="b">
        <f ca="1">IF(TODAY()-E1515&gt;'Data Inputs'!$B$47,TRUE,FALSE)</f>
        <v>1</v>
      </c>
    </row>
    <row r="1516" spans="1:11" x14ac:dyDescent="0.25">
      <c r="A1516" s="109">
        <f t="shared" si="69"/>
        <v>6</v>
      </c>
      <c r="B1516" s="55"/>
      <c r="C1516" s="129"/>
      <c r="D1516" s="55"/>
      <c r="E1516" s="56"/>
      <c r="F1516" s="55"/>
      <c r="G1516" s="124" t="str">
        <f>IFERROR(INDEX(Vendors!$A$2:$B$500,MATCH(C1516,Vendors!$A$2:$A$500,0),2),"")</f>
        <v/>
      </c>
      <c r="H1516" s="74">
        <f>SUMIF('Cash Outflows'!E:E,'AP and Accrual Journal'!D1526,'Cash Outflows'!F:F)</f>
        <v>0</v>
      </c>
      <c r="I1516" s="73">
        <f t="shared" si="70"/>
        <v>0</v>
      </c>
      <c r="J1516" s="13">
        <f t="shared" si="71"/>
        <v>0</v>
      </c>
      <c r="K1516" t="b">
        <f ca="1">IF(TODAY()-E1516&gt;'Data Inputs'!$B$47,TRUE,FALSE)</f>
        <v>1</v>
      </c>
    </row>
    <row r="1517" spans="1:11" x14ac:dyDescent="0.25">
      <c r="A1517" s="109">
        <f t="shared" si="69"/>
        <v>6</v>
      </c>
      <c r="B1517" s="55"/>
      <c r="C1517" s="129"/>
      <c r="D1517" s="55"/>
      <c r="E1517" s="56"/>
      <c r="F1517" s="55"/>
      <c r="G1517" s="124" t="str">
        <f>IFERROR(INDEX(Vendors!$A$2:$B$500,MATCH(C1517,Vendors!$A$2:$A$500,0),2),"")</f>
        <v/>
      </c>
      <c r="H1517" s="74">
        <f>SUMIF('Cash Outflows'!E:E,'AP and Accrual Journal'!D1527,'Cash Outflows'!F:F)</f>
        <v>0</v>
      </c>
      <c r="I1517" s="73">
        <f t="shared" si="70"/>
        <v>0</v>
      </c>
      <c r="J1517" s="13">
        <f t="shared" si="71"/>
        <v>0</v>
      </c>
      <c r="K1517" t="b">
        <f ca="1">IF(TODAY()-E1517&gt;'Data Inputs'!$B$47,TRUE,FALSE)</f>
        <v>1</v>
      </c>
    </row>
    <row r="1518" spans="1:11" x14ac:dyDescent="0.25">
      <c r="A1518" s="109">
        <f t="shared" si="69"/>
        <v>6</v>
      </c>
      <c r="B1518" s="55"/>
      <c r="C1518" s="129"/>
      <c r="D1518" s="55"/>
      <c r="E1518" s="56"/>
      <c r="F1518" s="55"/>
      <c r="G1518" s="124" t="str">
        <f>IFERROR(INDEX(Vendors!$A$2:$B$500,MATCH(C1518,Vendors!$A$2:$A$500,0),2),"")</f>
        <v/>
      </c>
      <c r="H1518" s="74">
        <f>SUMIF('Cash Outflows'!E:E,'AP and Accrual Journal'!D1528,'Cash Outflows'!F:F)</f>
        <v>0</v>
      </c>
      <c r="I1518" s="73">
        <f t="shared" si="70"/>
        <v>0</v>
      </c>
      <c r="J1518" s="13">
        <f t="shared" si="71"/>
        <v>0</v>
      </c>
      <c r="K1518" t="b">
        <f ca="1">IF(TODAY()-E1518&gt;'Data Inputs'!$B$47,TRUE,FALSE)</f>
        <v>1</v>
      </c>
    </row>
    <row r="1519" spans="1:11" x14ac:dyDescent="0.25">
      <c r="A1519" s="109">
        <f t="shared" si="69"/>
        <v>6</v>
      </c>
      <c r="B1519" s="55"/>
      <c r="C1519" s="129"/>
      <c r="D1519" s="55"/>
      <c r="E1519" s="56"/>
      <c r="F1519" s="55"/>
      <c r="G1519" s="124" t="str">
        <f>IFERROR(INDEX(Vendors!$A$2:$B$500,MATCH(C1519,Vendors!$A$2:$A$500,0),2),"")</f>
        <v/>
      </c>
      <c r="H1519" s="74">
        <f>SUMIF('Cash Outflows'!E:E,'AP and Accrual Journal'!D1529,'Cash Outflows'!F:F)</f>
        <v>0</v>
      </c>
      <c r="I1519" s="73">
        <f t="shared" si="70"/>
        <v>0</v>
      </c>
      <c r="J1519" s="13">
        <f t="shared" si="71"/>
        <v>0</v>
      </c>
      <c r="K1519" t="b">
        <f ca="1">IF(TODAY()-E1519&gt;'Data Inputs'!$B$47,TRUE,FALSE)</f>
        <v>1</v>
      </c>
    </row>
    <row r="1520" spans="1:11" x14ac:dyDescent="0.25">
      <c r="A1520" s="109">
        <f t="shared" si="69"/>
        <v>6</v>
      </c>
      <c r="B1520" s="55"/>
      <c r="C1520" s="129"/>
      <c r="D1520" s="55"/>
      <c r="E1520" s="56"/>
      <c r="F1520" s="55"/>
      <c r="G1520" s="124" t="str">
        <f>IFERROR(INDEX(Vendors!$A$2:$B$500,MATCH(C1520,Vendors!$A$2:$A$500,0),2),"")</f>
        <v/>
      </c>
      <c r="H1520" s="74">
        <f>SUMIF('Cash Outflows'!E:E,'AP and Accrual Journal'!D1530,'Cash Outflows'!F:F)</f>
        <v>0</v>
      </c>
      <c r="I1520" s="73">
        <f t="shared" si="70"/>
        <v>0</v>
      </c>
      <c r="J1520" s="13">
        <f t="shared" si="71"/>
        <v>0</v>
      </c>
      <c r="K1520" t="b">
        <f ca="1">IF(TODAY()-E1520&gt;'Data Inputs'!$B$47,TRUE,FALSE)</f>
        <v>1</v>
      </c>
    </row>
    <row r="1521" spans="1:11" x14ac:dyDescent="0.25">
      <c r="A1521" s="109">
        <f t="shared" si="69"/>
        <v>6</v>
      </c>
      <c r="B1521" s="55"/>
      <c r="C1521" s="129"/>
      <c r="D1521" s="55"/>
      <c r="E1521" s="56"/>
      <c r="F1521" s="55"/>
      <c r="G1521" s="124" t="str">
        <f>IFERROR(INDEX(Vendors!$A$2:$B$500,MATCH(C1521,Vendors!$A$2:$A$500,0),2),"")</f>
        <v/>
      </c>
      <c r="H1521" s="74">
        <f>SUMIF('Cash Outflows'!E:E,'AP and Accrual Journal'!D1531,'Cash Outflows'!F:F)</f>
        <v>0</v>
      </c>
      <c r="I1521" s="73">
        <f t="shared" si="70"/>
        <v>0</v>
      </c>
      <c r="J1521" s="13">
        <f t="shared" si="71"/>
        <v>0</v>
      </c>
      <c r="K1521" t="b">
        <f ca="1">IF(TODAY()-E1521&gt;'Data Inputs'!$B$47,TRUE,FALSE)</f>
        <v>1</v>
      </c>
    </row>
    <row r="1522" spans="1:11" x14ac:dyDescent="0.25">
      <c r="A1522" s="109">
        <f t="shared" si="69"/>
        <v>6</v>
      </c>
      <c r="B1522" s="55"/>
      <c r="C1522" s="129"/>
      <c r="D1522" s="55"/>
      <c r="E1522" s="56"/>
      <c r="F1522" s="55"/>
      <c r="G1522" s="124" t="str">
        <f>IFERROR(INDEX(Vendors!$A$2:$B$500,MATCH(C1522,Vendors!$A$2:$A$500,0),2),"")</f>
        <v/>
      </c>
      <c r="H1522" s="74">
        <f>SUMIF('Cash Outflows'!E:E,'AP and Accrual Journal'!D1532,'Cash Outflows'!F:F)</f>
        <v>0</v>
      </c>
      <c r="I1522" s="73">
        <f t="shared" si="70"/>
        <v>0</v>
      </c>
      <c r="J1522" s="13">
        <f t="shared" si="71"/>
        <v>0</v>
      </c>
      <c r="K1522" t="b">
        <f ca="1">IF(TODAY()-E1522&gt;'Data Inputs'!$B$47,TRUE,FALSE)</f>
        <v>1</v>
      </c>
    </row>
    <row r="1523" spans="1:11" x14ac:dyDescent="0.25">
      <c r="A1523" s="109">
        <f t="shared" si="69"/>
        <v>6</v>
      </c>
      <c r="B1523" s="55"/>
      <c r="C1523" s="129"/>
      <c r="D1523" s="55"/>
      <c r="E1523" s="56"/>
      <c r="F1523" s="55"/>
      <c r="G1523" s="124" t="str">
        <f>IFERROR(INDEX(Vendors!$A$2:$B$500,MATCH(C1523,Vendors!$A$2:$A$500,0),2),"")</f>
        <v/>
      </c>
      <c r="H1523" s="74">
        <f>SUMIF('Cash Outflows'!E:E,'AP and Accrual Journal'!D1533,'Cash Outflows'!F:F)</f>
        <v>0</v>
      </c>
      <c r="I1523" s="73">
        <f t="shared" si="70"/>
        <v>0</v>
      </c>
      <c r="J1523" s="13">
        <f t="shared" si="71"/>
        <v>0</v>
      </c>
      <c r="K1523" t="b">
        <f ca="1">IF(TODAY()-E1523&gt;'Data Inputs'!$B$47,TRUE,FALSE)</f>
        <v>1</v>
      </c>
    </row>
    <row r="1524" spans="1:11" x14ac:dyDescent="0.25">
      <c r="A1524" s="109">
        <f t="shared" si="69"/>
        <v>6</v>
      </c>
      <c r="B1524" s="55"/>
      <c r="C1524" s="129"/>
      <c r="D1524" s="55"/>
      <c r="E1524" s="56"/>
      <c r="F1524" s="55"/>
      <c r="G1524" s="124" t="str">
        <f>IFERROR(INDEX(Vendors!$A$2:$B$500,MATCH(C1524,Vendors!$A$2:$A$500,0),2),"")</f>
        <v/>
      </c>
      <c r="H1524" s="74">
        <f>SUMIF('Cash Outflows'!E:E,'AP and Accrual Journal'!D1534,'Cash Outflows'!F:F)</f>
        <v>0</v>
      </c>
      <c r="I1524" s="73">
        <f t="shared" si="70"/>
        <v>0</v>
      </c>
      <c r="J1524" s="13">
        <f t="shared" si="71"/>
        <v>0</v>
      </c>
      <c r="K1524" t="b">
        <f ca="1">IF(TODAY()-E1524&gt;'Data Inputs'!$B$47,TRUE,FALSE)</f>
        <v>1</v>
      </c>
    </row>
    <row r="1525" spans="1:11" x14ac:dyDescent="0.25">
      <c r="A1525" s="109">
        <f t="shared" si="69"/>
        <v>6</v>
      </c>
      <c r="B1525" s="55"/>
      <c r="C1525" s="129"/>
      <c r="D1525" s="55"/>
      <c r="E1525" s="56"/>
      <c r="F1525" s="55"/>
      <c r="G1525" s="124" t="str">
        <f>IFERROR(INDEX(Vendors!$A$2:$B$500,MATCH(C1525,Vendors!$A$2:$A$500,0),2),"")</f>
        <v/>
      </c>
      <c r="H1525" s="74">
        <f>SUMIF('Cash Outflows'!E:E,'AP and Accrual Journal'!D1535,'Cash Outflows'!F:F)</f>
        <v>0</v>
      </c>
      <c r="I1525" s="73">
        <f t="shared" si="70"/>
        <v>0</v>
      </c>
      <c r="J1525" s="13">
        <f t="shared" si="71"/>
        <v>0</v>
      </c>
      <c r="K1525" t="b">
        <f ca="1">IF(TODAY()-E1525&gt;'Data Inputs'!$B$47,TRUE,FALSE)</f>
        <v>1</v>
      </c>
    </row>
    <row r="1526" spans="1:11" x14ac:dyDescent="0.25">
      <c r="A1526" s="109">
        <f t="shared" si="69"/>
        <v>6</v>
      </c>
      <c r="B1526" s="55"/>
      <c r="C1526" s="129"/>
      <c r="D1526" s="55"/>
      <c r="E1526" s="56"/>
      <c r="F1526" s="55"/>
      <c r="G1526" s="124" t="str">
        <f>IFERROR(INDEX(Vendors!$A$2:$B$500,MATCH(C1526,Vendors!$A$2:$A$500,0),2),"")</f>
        <v/>
      </c>
      <c r="H1526" s="74">
        <f>SUMIF('Cash Outflows'!E:E,'AP and Accrual Journal'!D1536,'Cash Outflows'!F:F)</f>
        <v>0</v>
      </c>
      <c r="I1526" s="73">
        <f t="shared" si="70"/>
        <v>0</v>
      </c>
      <c r="J1526" s="13">
        <f t="shared" si="71"/>
        <v>0</v>
      </c>
      <c r="K1526" t="b">
        <f ca="1">IF(TODAY()-E1526&gt;'Data Inputs'!$B$47,TRUE,FALSE)</f>
        <v>1</v>
      </c>
    </row>
    <row r="1527" spans="1:11" x14ac:dyDescent="0.25">
      <c r="A1527" s="109">
        <f t="shared" si="69"/>
        <v>6</v>
      </c>
      <c r="B1527" s="55"/>
      <c r="C1527" s="129"/>
      <c r="D1527" s="55"/>
      <c r="E1527" s="56"/>
      <c r="F1527" s="55"/>
      <c r="G1527" s="124" t="str">
        <f>IFERROR(INDEX(Vendors!$A$2:$B$500,MATCH(C1527,Vendors!$A$2:$A$500,0),2),"")</f>
        <v/>
      </c>
      <c r="H1527" s="74">
        <f>SUMIF('Cash Outflows'!E:E,'AP and Accrual Journal'!D1537,'Cash Outflows'!F:F)</f>
        <v>0</v>
      </c>
      <c r="I1527" s="73">
        <f t="shared" si="70"/>
        <v>0</v>
      </c>
      <c r="J1527" s="13">
        <f t="shared" si="71"/>
        <v>0</v>
      </c>
      <c r="K1527" t="b">
        <f ca="1">IF(TODAY()-E1527&gt;'Data Inputs'!$B$47,TRUE,FALSE)</f>
        <v>1</v>
      </c>
    </row>
    <row r="1528" spans="1:11" x14ac:dyDescent="0.25">
      <c r="A1528" s="109">
        <f t="shared" si="69"/>
        <v>6</v>
      </c>
      <c r="B1528" s="55"/>
      <c r="C1528" s="129"/>
      <c r="D1528" s="55"/>
      <c r="E1528" s="56"/>
      <c r="F1528" s="55"/>
      <c r="G1528" s="124" t="str">
        <f>IFERROR(INDEX(Vendors!$A$2:$B$500,MATCH(C1528,Vendors!$A$2:$A$500,0),2),"")</f>
        <v/>
      </c>
      <c r="H1528" s="74">
        <f>SUMIF('Cash Outflows'!E:E,'AP and Accrual Journal'!D1538,'Cash Outflows'!F:F)</f>
        <v>0</v>
      </c>
      <c r="I1528" s="73">
        <f t="shared" si="70"/>
        <v>0</v>
      </c>
      <c r="J1528" s="13">
        <f t="shared" si="71"/>
        <v>0</v>
      </c>
      <c r="K1528" t="b">
        <f ca="1">IF(TODAY()-E1528&gt;'Data Inputs'!$B$47,TRUE,FALSE)</f>
        <v>1</v>
      </c>
    </row>
    <row r="1529" spans="1:11" x14ac:dyDescent="0.25">
      <c r="A1529" s="109">
        <f t="shared" si="69"/>
        <v>6</v>
      </c>
      <c r="B1529" s="55"/>
      <c r="C1529" s="129"/>
      <c r="D1529" s="55"/>
      <c r="E1529" s="56"/>
      <c r="F1529" s="55"/>
      <c r="G1529" s="124" t="str">
        <f>IFERROR(INDEX(Vendors!$A$2:$B$500,MATCH(C1529,Vendors!$A$2:$A$500,0),2),"")</f>
        <v/>
      </c>
      <c r="H1529" s="74">
        <f>SUMIF('Cash Outflows'!E:E,'AP and Accrual Journal'!D1539,'Cash Outflows'!F:F)</f>
        <v>0</v>
      </c>
      <c r="I1529" s="73">
        <f t="shared" si="70"/>
        <v>0</v>
      </c>
      <c r="J1529" s="13">
        <f t="shared" si="71"/>
        <v>0</v>
      </c>
      <c r="K1529" t="b">
        <f ca="1">IF(TODAY()-E1529&gt;'Data Inputs'!$B$47,TRUE,FALSE)</f>
        <v>1</v>
      </c>
    </row>
    <row r="1530" spans="1:11" x14ac:dyDescent="0.25">
      <c r="A1530" s="109">
        <f t="shared" si="69"/>
        <v>6</v>
      </c>
      <c r="B1530" s="55"/>
      <c r="C1530" s="129"/>
      <c r="D1530" s="55"/>
      <c r="E1530" s="56"/>
      <c r="F1530" s="55"/>
      <c r="G1530" s="124" t="str">
        <f>IFERROR(INDEX(Vendors!$A$2:$B$500,MATCH(C1530,Vendors!$A$2:$A$500,0),2),"")</f>
        <v/>
      </c>
      <c r="H1530" s="74">
        <f>SUMIF('Cash Outflows'!E:E,'AP and Accrual Journal'!D1540,'Cash Outflows'!F:F)</f>
        <v>0</v>
      </c>
      <c r="I1530" s="73">
        <f t="shared" si="70"/>
        <v>0</v>
      </c>
      <c r="J1530" s="13">
        <f t="shared" si="71"/>
        <v>0</v>
      </c>
      <c r="K1530" t="b">
        <f ca="1">IF(TODAY()-E1530&gt;'Data Inputs'!$B$47,TRUE,FALSE)</f>
        <v>1</v>
      </c>
    </row>
    <row r="1531" spans="1:11" x14ac:dyDescent="0.25">
      <c r="A1531" s="109">
        <f t="shared" si="69"/>
        <v>6</v>
      </c>
      <c r="B1531" s="55"/>
      <c r="C1531" s="129"/>
      <c r="D1531" s="55"/>
      <c r="E1531" s="56"/>
      <c r="F1531" s="55"/>
      <c r="G1531" s="124" t="str">
        <f>IFERROR(INDEX(Vendors!$A$2:$B$500,MATCH(C1531,Vendors!$A$2:$A$500,0),2),"")</f>
        <v/>
      </c>
      <c r="H1531" s="74">
        <f>SUMIF('Cash Outflows'!E:E,'AP and Accrual Journal'!D1541,'Cash Outflows'!F:F)</f>
        <v>0</v>
      </c>
      <c r="I1531" s="73">
        <f t="shared" si="70"/>
        <v>0</v>
      </c>
      <c r="J1531" s="13">
        <f t="shared" si="71"/>
        <v>0</v>
      </c>
      <c r="K1531" t="b">
        <f ca="1">IF(TODAY()-E1531&gt;'Data Inputs'!$B$47,TRUE,FALSE)</f>
        <v>1</v>
      </c>
    </row>
    <row r="1532" spans="1:11" x14ac:dyDescent="0.25">
      <c r="A1532" s="109">
        <f t="shared" si="69"/>
        <v>6</v>
      </c>
      <c r="B1532" s="55"/>
      <c r="C1532" s="129"/>
      <c r="D1532" s="55"/>
      <c r="E1532" s="56"/>
      <c r="F1532" s="55"/>
      <c r="G1532" s="124" t="str">
        <f>IFERROR(INDEX(Vendors!$A$2:$B$500,MATCH(C1532,Vendors!$A$2:$A$500,0),2),"")</f>
        <v/>
      </c>
      <c r="H1532" s="74">
        <f>SUMIF('Cash Outflows'!E:E,'AP and Accrual Journal'!D1542,'Cash Outflows'!F:F)</f>
        <v>0</v>
      </c>
      <c r="I1532" s="73">
        <f t="shared" si="70"/>
        <v>0</v>
      </c>
      <c r="J1532" s="13">
        <f t="shared" si="71"/>
        <v>0</v>
      </c>
      <c r="K1532" t="b">
        <f ca="1">IF(TODAY()-E1532&gt;'Data Inputs'!$B$47,TRUE,FALSE)</f>
        <v>1</v>
      </c>
    </row>
    <row r="1533" spans="1:11" x14ac:dyDescent="0.25">
      <c r="A1533" s="109">
        <f t="shared" si="69"/>
        <v>6</v>
      </c>
      <c r="B1533" s="55"/>
      <c r="C1533" s="129"/>
      <c r="D1533" s="55"/>
      <c r="E1533" s="56"/>
      <c r="F1533" s="55"/>
      <c r="G1533" s="124" t="str">
        <f>IFERROR(INDEX(Vendors!$A$2:$B$500,MATCH(C1533,Vendors!$A$2:$A$500,0),2),"")</f>
        <v/>
      </c>
      <c r="H1533" s="74">
        <f>SUMIF('Cash Outflows'!E:E,'AP and Accrual Journal'!D1543,'Cash Outflows'!F:F)</f>
        <v>0</v>
      </c>
      <c r="I1533" s="73">
        <f t="shared" si="70"/>
        <v>0</v>
      </c>
      <c r="J1533" s="13">
        <f t="shared" si="71"/>
        <v>0</v>
      </c>
      <c r="K1533" t="b">
        <f ca="1">IF(TODAY()-E1533&gt;'Data Inputs'!$B$47,TRUE,FALSE)</f>
        <v>1</v>
      </c>
    </row>
    <row r="1534" spans="1:11" x14ac:dyDescent="0.25">
      <c r="A1534" s="109">
        <f t="shared" si="69"/>
        <v>6</v>
      </c>
      <c r="B1534" s="55"/>
      <c r="C1534" s="129"/>
      <c r="D1534" s="55"/>
      <c r="E1534" s="56"/>
      <c r="F1534" s="55"/>
      <c r="G1534" s="124" t="str">
        <f>IFERROR(INDEX(Vendors!$A$2:$B$500,MATCH(C1534,Vendors!$A$2:$A$500,0),2),"")</f>
        <v/>
      </c>
      <c r="H1534" s="74">
        <f>SUMIF('Cash Outflows'!E:E,'AP and Accrual Journal'!D1544,'Cash Outflows'!F:F)</f>
        <v>0</v>
      </c>
      <c r="I1534" s="73">
        <f t="shared" si="70"/>
        <v>0</v>
      </c>
      <c r="J1534" s="13">
        <f t="shared" si="71"/>
        <v>0</v>
      </c>
      <c r="K1534" t="b">
        <f ca="1">IF(TODAY()-E1534&gt;'Data Inputs'!$B$47,TRUE,FALSE)</f>
        <v>1</v>
      </c>
    </row>
    <row r="1535" spans="1:11" x14ac:dyDescent="0.25">
      <c r="A1535" s="109">
        <f t="shared" si="69"/>
        <v>6</v>
      </c>
      <c r="B1535" s="55"/>
      <c r="C1535" s="129"/>
      <c r="D1535" s="55"/>
      <c r="E1535" s="56"/>
      <c r="F1535" s="55"/>
      <c r="G1535" s="124" t="str">
        <f>IFERROR(INDEX(Vendors!$A$2:$B$500,MATCH(C1535,Vendors!$A$2:$A$500,0),2),"")</f>
        <v/>
      </c>
      <c r="H1535" s="74">
        <f>SUMIF('Cash Outflows'!E:E,'AP and Accrual Journal'!D1545,'Cash Outflows'!F:F)</f>
        <v>0</v>
      </c>
      <c r="I1535" s="73">
        <f t="shared" si="70"/>
        <v>0</v>
      </c>
      <c r="J1535" s="13">
        <f t="shared" si="71"/>
        <v>0</v>
      </c>
      <c r="K1535" t="b">
        <f ca="1">IF(TODAY()-E1535&gt;'Data Inputs'!$B$47,TRUE,FALSE)</f>
        <v>1</v>
      </c>
    </row>
    <row r="1536" spans="1:11" x14ac:dyDescent="0.25">
      <c r="A1536" s="109">
        <f t="shared" si="69"/>
        <v>6</v>
      </c>
      <c r="B1536" s="55"/>
      <c r="C1536" s="129"/>
      <c r="D1536" s="55"/>
      <c r="E1536" s="56"/>
      <c r="F1536" s="55"/>
      <c r="G1536" s="124" t="str">
        <f>IFERROR(INDEX(Vendors!$A$2:$B$500,MATCH(C1536,Vendors!$A$2:$A$500,0),2),"")</f>
        <v/>
      </c>
      <c r="H1536" s="74">
        <f>SUMIF('Cash Outflows'!E:E,'AP and Accrual Journal'!D1546,'Cash Outflows'!F:F)</f>
        <v>0</v>
      </c>
      <c r="I1536" s="73">
        <f t="shared" si="70"/>
        <v>0</v>
      </c>
      <c r="J1536" s="13">
        <f t="shared" si="71"/>
        <v>0</v>
      </c>
      <c r="K1536" t="b">
        <f ca="1">IF(TODAY()-E1536&gt;'Data Inputs'!$B$47,TRUE,FALSE)</f>
        <v>1</v>
      </c>
    </row>
    <row r="1537" spans="1:11" x14ac:dyDescent="0.25">
      <c r="A1537" s="109">
        <f t="shared" si="69"/>
        <v>6</v>
      </c>
      <c r="B1537" s="55"/>
      <c r="C1537" s="129"/>
      <c r="D1537" s="55"/>
      <c r="E1537" s="56"/>
      <c r="F1537" s="55"/>
      <c r="G1537" s="124" t="str">
        <f>IFERROR(INDEX(Vendors!$A$2:$B$500,MATCH(C1537,Vendors!$A$2:$A$500,0),2),"")</f>
        <v/>
      </c>
      <c r="H1537" s="74">
        <f>SUMIF('Cash Outflows'!E:E,'AP and Accrual Journal'!D1547,'Cash Outflows'!F:F)</f>
        <v>0</v>
      </c>
      <c r="I1537" s="73">
        <f t="shared" si="70"/>
        <v>0</v>
      </c>
      <c r="J1537" s="13">
        <f t="shared" si="71"/>
        <v>0</v>
      </c>
      <c r="K1537" t="b">
        <f ca="1">IF(TODAY()-E1537&gt;'Data Inputs'!$B$47,TRUE,FALSE)</f>
        <v>1</v>
      </c>
    </row>
    <row r="1538" spans="1:11" x14ac:dyDescent="0.25">
      <c r="A1538" s="109">
        <f t="shared" si="69"/>
        <v>6</v>
      </c>
      <c r="B1538" s="55"/>
      <c r="C1538" s="129"/>
      <c r="D1538" s="55"/>
      <c r="E1538" s="56"/>
      <c r="F1538" s="55"/>
      <c r="G1538" s="124" t="str">
        <f>IFERROR(INDEX(Vendors!$A$2:$B$500,MATCH(C1538,Vendors!$A$2:$A$500,0),2),"")</f>
        <v/>
      </c>
      <c r="H1538" s="74">
        <f>SUMIF('Cash Outflows'!E:E,'AP and Accrual Journal'!D1548,'Cash Outflows'!F:F)</f>
        <v>0</v>
      </c>
      <c r="I1538" s="73">
        <f t="shared" si="70"/>
        <v>0</v>
      </c>
      <c r="J1538" s="13">
        <f t="shared" si="71"/>
        <v>0</v>
      </c>
      <c r="K1538" t="b">
        <f ca="1">IF(TODAY()-E1538&gt;'Data Inputs'!$B$47,TRUE,FALSE)</f>
        <v>1</v>
      </c>
    </row>
    <row r="1539" spans="1:11" x14ac:dyDescent="0.25">
      <c r="A1539" s="109">
        <f t="shared" ref="A1539:A1602" si="72">E1539+(6-J1539)</f>
        <v>6</v>
      </c>
      <c r="B1539" s="55"/>
      <c r="C1539" s="129"/>
      <c r="D1539" s="55"/>
      <c r="E1539" s="56"/>
      <c r="F1539" s="55"/>
      <c r="G1539" s="124" t="str">
        <f>IFERROR(INDEX(Vendors!$A$2:$B$500,MATCH(C1539,Vendors!$A$2:$A$500,0),2),"")</f>
        <v/>
      </c>
      <c r="H1539" s="74">
        <f>SUMIF('Cash Outflows'!E:E,'AP and Accrual Journal'!D1549,'Cash Outflows'!F:F)</f>
        <v>0</v>
      </c>
      <c r="I1539" s="73">
        <f t="shared" ref="I1539:I1602" si="73">F1539-H1539</f>
        <v>0</v>
      </c>
      <c r="J1539" s="13">
        <f t="shared" ref="J1539:J1602" si="74">IF(WEEKDAY(E1539)=7,0,WEEKDAY(E1539))</f>
        <v>0</v>
      </c>
      <c r="K1539" t="b">
        <f ca="1">IF(TODAY()-E1539&gt;'Data Inputs'!$B$47,TRUE,FALSE)</f>
        <v>1</v>
      </c>
    </row>
    <row r="1540" spans="1:11" x14ac:dyDescent="0.25">
      <c r="A1540" s="109">
        <f t="shared" si="72"/>
        <v>6</v>
      </c>
      <c r="B1540" s="55"/>
      <c r="C1540" s="129"/>
      <c r="D1540" s="55"/>
      <c r="E1540" s="56"/>
      <c r="F1540" s="55"/>
      <c r="G1540" s="124" t="str">
        <f>IFERROR(INDEX(Vendors!$A$2:$B$500,MATCH(C1540,Vendors!$A$2:$A$500,0),2),"")</f>
        <v/>
      </c>
      <c r="H1540" s="74">
        <f>SUMIF('Cash Outflows'!E:E,'AP and Accrual Journal'!D1550,'Cash Outflows'!F:F)</f>
        <v>0</v>
      </c>
      <c r="I1540" s="73">
        <f t="shared" si="73"/>
        <v>0</v>
      </c>
      <c r="J1540" s="13">
        <f t="shared" si="74"/>
        <v>0</v>
      </c>
      <c r="K1540" t="b">
        <f ca="1">IF(TODAY()-E1540&gt;'Data Inputs'!$B$47,TRUE,FALSE)</f>
        <v>1</v>
      </c>
    </row>
    <row r="1541" spans="1:11" x14ac:dyDescent="0.25">
      <c r="A1541" s="109">
        <f t="shared" si="72"/>
        <v>6</v>
      </c>
      <c r="B1541" s="55"/>
      <c r="C1541" s="129"/>
      <c r="D1541" s="55"/>
      <c r="E1541" s="56"/>
      <c r="F1541" s="55"/>
      <c r="G1541" s="124" t="str">
        <f>IFERROR(INDEX(Vendors!$A$2:$B$500,MATCH(C1541,Vendors!$A$2:$A$500,0),2),"")</f>
        <v/>
      </c>
      <c r="H1541" s="74">
        <f>SUMIF('Cash Outflows'!E:E,'AP and Accrual Journal'!D1551,'Cash Outflows'!F:F)</f>
        <v>0</v>
      </c>
      <c r="I1541" s="73">
        <f t="shared" si="73"/>
        <v>0</v>
      </c>
      <c r="J1541" s="13">
        <f t="shared" si="74"/>
        <v>0</v>
      </c>
      <c r="K1541" t="b">
        <f ca="1">IF(TODAY()-E1541&gt;'Data Inputs'!$B$47,TRUE,FALSE)</f>
        <v>1</v>
      </c>
    </row>
    <row r="1542" spans="1:11" x14ac:dyDescent="0.25">
      <c r="A1542" s="109">
        <f t="shared" si="72"/>
        <v>6</v>
      </c>
      <c r="B1542" s="55"/>
      <c r="C1542" s="129"/>
      <c r="D1542" s="55"/>
      <c r="E1542" s="56"/>
      <c r="F1542" s="55"/>
      <c r="G1542" s="124" t="str">
        <f>IFERROR(INDEX(Vendors!$A$2:$B$500,MATCH(C1542,Vendors!$A$2:$A$500,0),2),"")</f>
        <v/>
      </c>
      <c r="H1542" s="74">
        <f>SUMIF('Cash Outflows'!E:E,'AP and Accrual Journal'!D1552,'Cash Outflows'!F:F)</f>
        <v>0</v>
      </c>
      <c r="I1542" s="73">
        <f t="shared" si="73"/>
        <v>0</v>
      </c>
      <c r="J1542" s="13">
        <f t="shared" si="74"/>
        <v>0</v>
      </c>
      <c r="K1542" t="b">
        <f ca="1">IF(TODAY()-E1542&gt;'Data Inputs'!$B$47,TRUE,FALSE)</f>
        <v>1</v>
      </c>
    </row>
    <row r="1543" spans="1:11" x14ac:dyDescent="0.25">
      <c r="A1543" s="109">
        <f t="shared" si="72"/>
        <v>6</v>
      </c>
      <c r="B1543" s="55"/>
      <c r="C1543" s="129"/>
      <c r="D1543" s="55"/>
      <c r="E1543" s="56"/>
      <c r="F1543" s="55"/>
      <c r="G1543" s="124" t="str">
        <f>IFERROR(INDEX(Vendors!$A$2:$B$500,MATCH(C1543,Vendors!$A$2:$A$500,0),2),"")</f>
        <v/>
      </c>
      <c r="H1543" s="74">
        <f>SUMIF('Cash Outflows'!E:E,'AP and Accrual Journal'!D1553,'Cash Outflows'!F:F)</f>
        <v>0</v>
      </c>
      <c r="I1543" s="73">
        <f t="shared" si="73"/>
        <v>0</v>
      </c>
      <c r="J1543" s="13">
        <f t="shared" si="74"/>
        <v>0</v>
      </c>
      <c r="K1543" t="b">
        <f ca="1">IF(TODAY()-E1543&gt;'Data Inputs'!$B$47,TRUE,FALSE)</f>
        <v>1</v>
      </c>
    </row>
    <row r="1544" spans="1:11" x14ac:dyDescent="0.25">
      <c r="A1544" s="109">
        <f t="shared" si="72"/>
        <v>6</v>
      </c>
      <c r="B1544" s="55"/>
      <c r="C1544" s="129"/>
      <c r="D1544" s="55"/>
      <c r="E1544" s="56"/>
      <c r="F1544" s="55"/>
      <c r="G1544" s="124" t="str">
        <f>IFERROR(INDEX(Vendors!$A$2:$B$500,MATCH(C1544,Vendors!$A$2:$A$500,0),2),"")</f>
        <v/>
      </c>
      <c r="H1544" s="74">
        <f>SUMIF('Cash Outflows'!E:E,'AP and Accrual Journal'!D1554,'Cash Outflows'!F:F)</f>
        <v>0</v>
      </c>
      <c r="I1544" s="73">
        <f t="shared" si="73"/>
        <v>0</v>
      </c>
      <c r="J1544" s="13">
        <f t="shared" si="74"/>
        <v>0</v>
      </c>
      <c r="K1544" t="b">
        <f ca="1">IF(TODAY()-E1544&gt;'Data Inputs'!$B$47,TRUE,FALSE)</f>
        <v>1</v>
      </c>
    </row>
    <row r="1545" spans="1:11" x14ac:dyDescent="0.25">
      <c r="A1545" s="109">
        <f t="shared" si="72"/>
        <v>6</v>
      </c>
      <c r="B1545" s="55"/>
      <c r="C1545" s="129"/>
      <c r="D1545" s="55"/>
      <c r="E1545" s="56"/>
      <c r="F1545" s="55"/>
      <c r="G1545" s="124" t="str">
        <f>IFERROR(INDEX(Vendors!$A$2:$B$500,MATCH(C1545,Vendors!$A$2:$A$500,0),2),"")</f>
        <v/>
      </c>
      <c r="H1545" s="74">
        <f>SUMIF('Cash Outflows'!E:E,'AP and Accrual Journal'!D1555,'Cash Outflows'!F:F)</f>
        <v>0</v>
      </c>
      <c r="I1545" s="73">
        <f t="shared" si="73"/>
        <v>0</v>
      </c>
      <c r="J1545" s="13">
        <f t="shared" si="74"/>
        <v>0</v>
      </c>
      <c r="K1545" t="b">
        <f ca="1">IF(TODAY()-E1545&gt;'Data Inputs'!$B$47,TRUE,FALSE)</f>
        <v>1</v>
      </c>
    </row>
    <row r="1546" spans="1:11" x14ac:dyDescent="0.25">
      <c r="A1546" s="109">
        <f t="shared" si="72"/>
        <v>6</v>
      </c>
      <c r="B1546" s="55"/>
      <c r="C1546" s="129"/>
      <c r="D1546" s="55"/>
      <c r="E1546" s="56"/>
      <c r="F1546" s="55"/>
      <c r="G1546" s="124" t="str">
        <f>IFERROR(INDEX(Vendors!$A$2:$B$500,MATCH(C1546,Vendors!$A$2:$A$500,0),2),"")</f>
        <v/>
      </c>
      <c r="H1546" s="74">
        <f>SUMIF('Cash Outflows'!E:E,'AP and Accrual Journal'!D1556,'Cash Outflows'!F:F)</f>
        <v>0</v>
      </c>
      <c r="I1546" s="73">
        <f t="shared" si="73"/>
        <v>0</v>
      </c>
      <c r="J1546" s="13">
        <f t="shared" si="74"/>
        <v>0</v>
      </c>
      <c r="K1546" t="b">
        <f ca="1">IF(TODAY()-E1546&gt;'Data Inputs'!$B$47,TRUE,FALSE)</f>
        <v>1</v>
      </c>
    </row>
    <row r="1547" spans="1:11" x14ac:dyDescent="0.25">
      <c r="A1547" s="109">
        <f t="shared" si="72"/>
        <v>6</v>
      </c>
      <c r="B1547" s="55"/>
      <c r="C1547" s="129"/>
      <c r="D1547" s="55"/>
      <c r="E1547" s="56"/>
      <c r="F1547" s="55"/>
      <c r="G1547" s="124" t="str">
        <f>IFERROR(INDEX(Vendors!$A$2:$B$500,MATCH(C1547,Vendors!$A$2:$A$500,0),2),"")</f>
        <v/>
      </c>
      <c r="H1547" s="74">
        <f>SUMIF('Cash Outflows'!E:E,'AP and Accrual Journal'!D1557,'Cash Outflows'!F:F)</f>
        <v>0</v>
      </c>
      <c r="I1547" s="73">
        <f t="shared" si="73"/>
        <v>0</v>
      </c>
      <c r="J1547" s="13">
        <f t="shared" si="74"/>
        <v>0</v>
      </c>
      <c r="K1547" t="b">
        <f ca="1">IF(TODAY()-E1547&gt;'Data Inputs'!$B$47,TRUE,FALSE)</f>
        <v>1</v>
      </c>
    </row>
    <row r="1548" spans="1:11" x14ac:dyDescent="0.25">
      <c r="A1548" s="109">
        <f t="shared" si="72"/>
        <v>6</v>
      </c>
      <c r="B1548" s="55"/>
      <c r="C1548" s="129"/>
      <c r="D1548" s="55"/>
      <c r="E1548" s="56"/>
      <c r="F1548" s="55"/>
      <c r="G1548" s="124" t="str">
        <f>IFERROR(INDEX(Vendors!$A$2:$B$500,MATCH(C1548,Vendors!$A$2:$A$500,0),2),"")</f>
        <v/>
      </c>
      <c r="H1548" s="74">
        <f>SUMIF('Cash Outflows'!E:E,'AP and Accrual Journal'!D1558,'Cash Outflows'!F:F)</f>
        <v>0</v>
      </c>
      <c r="I1548" s="73">
        <f t="shared" si="73"/>
        <v>0</v>
      </c>
      <c r="J1548" s="13">
        <f t="shared" si="74"/>
        <v>0</v>
      </c>
      <c r="K1548" t="b">
        <f ca="1">IF(TODAY()-E1548&gt;'Data Inputs'!$B$47,TRUE,FALSE)</f>
        <v>1</v>
      </c>
    </row>
    <row r="1549" spans="1:11" x14ac:dyDescent="0.25">
      <c r="A1549" s="109">
        <f t="shared" si="72"/>
        <v>6</v>
      </c>
      <c r="B1549" s="55"/>
      <c r="C1549" s="129"/>
      <c r="D1549" s="55"/>
      <c r="E1549" s="56"/>
      <c r="F1549" s="55"/>
      <c r="G1549" s="124" t="str">
        <f>IFERROR(INDEX(Vendors!$A$2:$B$500,MATCH(C1549,Vendors!$A$2:$A$500,0),2),"")</f>
        <v/>
      </c>
      <c r="H1549" s="74">
        <f>SUMIF('Cash Outflows'!E:E,'AP and Accrual Journal'!D1559,'Cash Outflows'!F:F)</f>
        <v>0</v>
      </c>
      <c r="I1549" s="73">
        <f t="shared" si="73"/>
        <v>0</v>
      </c>
      <c r="J1549" s="13">
        <f t="shared" si="74"/>
        <v>0</v>
      </c>
      <c r="K1549" t="b">
        <f ca="1">IF(TODAY()-E1549&gt;'Data Inputs'!$B$47,TRUE,FALSE)</f>
        <v>1</v>
      </c>
    </row>
    <row r="1550" spans="1:11" x14ac:dyDescent="0.25">
      <c r="A1550" s="109">
        <f t="shared" si="72"/>
        <v>6</v>
      </c>
      <c r="B1550" s="55"/>
      <c r="C1550" s="129"/>
      <c r="D1550" s="55"/>
      <c r="E1550" s="56"/>
      <c r="F1550" s="55"/>
      <c r="G1550" s="124" t="str">
        <f>IFERROR(INDEX(Vendors!$A$2:$B$500,MATCH(C1550,Vendors!$A$2:$A$500,0),2),"")</f>
        <v/>
      </c>
      <c r="H1550" s="74">
        <f>SUMIF('Cash Outflows'!E:E,'AP and Accrual Journal'!D1560,'Cash Outflows'!F:F)</f>
        <v>0</v>
      </c>
      <c r="I1550" s="73">
        <f t="shared" si="73"/>
        <v>0</v>
      </c>
      <c r="J1550" s="13">
        <f t="shared" si="74"/>
        <v>0</v>
      </c>
      <c r="K1550" t="b">
        <f ca="1">IF(TODAY()-E1550&gt;'Data Inputs'!$B$47,TRUE,FALSE)</f>
        <v>1</v>
      </c>
    </row>
    <row r="1551" spans="1:11" x14ac:dyDescent="0.25">
      <c r="A1551" s="109">
        <f t="shared" si="72"/>
        <v>6</v>
      </c>
      <c r="B1551" s="55"/>
      <c r="C1551" s="129"/>
      <c r="D1551" s="55"/>
      <c r="E1551" s="56"/>
      <c r="F1551" s="55"/>
      <c r="G1551" s="124" t="str">
        <f>IFERROR(INDEX(Vendors!$A$2:$B$500,MATCH(C1551,Vendors!$A$2:$A$500,0),2),"")</f>
        <v/>
      </c>
      <c r="H1551" s="74">
        <f>SUMIF('Cash Outflows'!E:E,'AP and Accrual Journal'!D1561,'Cash Outflows'!F:F)</f>
        <v>0</v>
      </c>
      <c r="I1551" s="73">
        <f t="shared" si="73"/>
        <v>0</v>
      </c>
      <c r="J1551" s="13">
        <f t="shared" si="74"/>
        <v>0</v>
      </c>
      <c r="K1551" t="b">
        <f ca="1">IF(TODAY()-E1551&gt;'Data Inputs'!$B$47,TRUE,FALSE)</f>
        <v>1</v>
      </c>
    </row>
    <row r="1552" spans="1:11" x14ac:dyDescent="0.25">
      <c r="A1552" s="109">
        <f t="shared" si="72"/>
        <v>6</v>
      </c>
      <c r="B1552" s="55"/>
      <c r="C1552" s="129"/>
      <c r="D1552" s="55"/>
      <c r="E1552" s="56"/>
      <c r="F1552" s="55"/>
      <c r="G1552" s="124" t="str">
        <f>IFERROR(INDEX(Vendors!$A$2:$B$500,MATCH(C1552,Vendors!$A$2:$A$500,0),2),"")</f>
        <v/>
      </c>
      <c r="H1552" s="74">
        <f>SUMIF('Cash Outflows'!E:E,'AP and Accrual Journal'!D1562,'Cash Outflows'!F:F)</f>
        <v>0</v>
      </c>
      <c r="I1552" s="73">
        <f t="shared" si="73"/>
        <v>0</v>
      </c>
      <c r="J1552" s="13">
        <f t="shared" si="74"/>
        <v>0</v>
      </c>
      <c r="K1552" t="b">
        <f ca="1">IF(TODAY()-E1552&gt;'Data Inputs'!$B$47,TRUE,FALSE)</f>
        <v>1</v>
      </c>
    </row>
    <row r="1553" spans="1:11" x14ac:dyDescent="0.25">
      <c r="A1553" s="109">
        <f t="shared" si="72"/>
        <v>6</v>
      </c>
      <c r="B1553" s="55"/>
      <c r="C1553" s="129"/>
      <c r="D1553" s="55"/>
      <c r="E1553" s="56"/>
      <c r="F1553" s="55"/>
      <c r="G1553" s="124" t="str">
        <f>IFERROR(INDEX(Vendors!$A$2:$B$500,MATCH(C1553,Vendors!$A$2:$A$500,0),2),"")</f>
        <v/>
      </c>
      <c r="H1553" s="74">
        <f>SUMIF('Cash Outflows'!E:E,'AP and Accrual Journal'!D1563,'Cash Outflows'!F:F)</f>
        <v>0</v>
      </c>
      <c r="I1553" s="73">
        <f t="shared" si="73"/>
        <v>0</v>
      </c>
      <c r="J1553" s="13">
        <f t="shared" si="74"/>
        <v>0</v>
      </c>
      <c r="K1553" t="b">
        <f ca="1">IF(TODAY()-E1553&gt;'Data Inputs'!$B$47,TRUE,FALSE)</f>
        <v>1</v>
      </c>
    </row>
    <row r="1554" spans="1:11" x14ac:dyDescent="0.25">
      <c r="A1554" s="109">
        <f t="shared" si="72"/>
        <v>6</v>
      </c>
      <c r="B1554" s="55"/>
      <c r="C1554" s="129"/>
      <c r="D1554" s="55"/>
      <c r="E1554" s="56"/>
      <c r="F1554" s="55"/>
      <c r="G1554" s="124" t="str">
        <f>IFERROR(INDEX(Vendors!$A$2:$B$500,MATCH(C1554,Vendors!$A$2:$A$500,0),2),"")</f>
        <v/>
      </c>
      <c r="H1554" s="74">
        <f>SUMIF('Cash Outflows'!E:E,'AP and Accrual Journal'!D1564,'Cash Outflows'!F:F)</f>
        <v>0</v>
      </c>
      <c r="I1554" s="73">
        <f t="shared" si="73"/>
        <v>0</v>
      </c>
      <c r="J1554" s="13">
        <f t="shared" si="74"/>
        <v>0</v>
      </c>
      <c r="K1554" t="b">
        <f ca="1">IF(TODAY()-E1554&gt;'Data Inputs'!$B$47,TRUE,FALSE)</f>
        <v>1</v>
      </c>
    </row>
    <row r="1555" spans="1:11" x14ac:dyDescent="0.25">
      <c r="A1555" s="109">
        <f t="shared" si="72"/>
        <v>6</v>
      </c>
      <c r="B1555" s="55"/>
      <c r="C1555" s="129"/>
      <c r="D1555" s="55"/>
      <c r="E1555" s="56"/>
      <c r="F1555" s="55"/>
      <c r="G1555" s="124" t="str">
        <f>IFERROR(INDEX(Vendors!$A$2:$B$500,MATCH(C1555,Vendors!$A$2:$A$500,0),2),"")</f>
        <v/>
      </c>
      <c r="H1555" s="74">
        <f>SUMIF('Cash Outflows'!E:E,'AP and Accrual Journal'!D1565,'Cash Outflows'!F:F)</f>
        <v>0</v>
      </c>
      <c r="I1555" s="73">
        <f t="shared" si="73"/>
        <v>0</v>
      </c>
      <c r="J1555" s="13">
        <f t="shared" si="74"/>
        <v>0</v>
      </c>
      <c r="K1555" t="b">
        <f ca="1">IF(TODAY()-E1555&gt;'Data Inputs'!$B$47,TRUE,FALSE)</f>
        <v>1</v>
      </c>
    </row>
    <row r="1556" spans="1:11" x14ac:dyDescent="0.25">
      <c r="A1556" s="109">
        <f t="shared" si="72"/>
        <v>6</v>
      </c>
      <c r="B1556" s="55"/>
      <c r="C1556" s="129"/>
      <c r="D1556" s="55"/>
      <c r="E1556" s="56"/>
      <c r="F1556" s="55"/>
      <c r="G1556" s="124" t="str">
        <f>IFERROR(INDEX(Vendors!$A$2:$B$500,MATCH(C1556,Vendors!$A$2:$A$500,0),2),"")</f>
        <v/>
      </c>
      <c r="H1556" s="74">
        <f>SUMIF('Cash Outflows'!E:E,'AP and Accrual Journal'!D1566,'Cash Outflows'!F:F)</f>
        <v>0</v>
      </c>
      <c r="I1556" s="73">
        <f t="shared" si="73"/>
        <v>0</v>
      </c>
      <c r="J1556" s="13">
        <f t="shared" si="74"/>
        <v>0</v>
      </c>
      <c r="K1556" t="b">
        <f ca="1">IF(TODAY()-E1556&gt;'Data Inputs'!$B$47,TRUE,FALSE)</f>
        <v>1</v>
      </c>
    </row>
    <row r="1557" spans="1:11" x14ac:dyDescent="0.25">
      <c r="A1557" s="109">
        <f t="shared" si="72"/>
        <v>6</v>
      </c>
      <c r="B1557" s="55"/>
      <c r="C1557" s="129"/>
      <c r="D1557" s="55"/>
      <c r="E1557" s="56"/>
      <c r="F1557" s="55"/>
      <c r="G1557" s="124" t="str">
        <f>IFERROR(INDEX(Vendors!$A$2:$B$500,MATCH(C1557,Vendors!$A$2:$A$500,0),2),"")</f>
        <v/>
      </c>
      <c r="H1557" s="74">
        <f>SUMIF('Cash Outflows'!E:E,'AP and Accrual Journal'!D1567,'Cash Outflows'!F:F)</f>
        <v>0</v>
      </c>
      <c r="I1557" s="73">
        <f t="shared" si="73"/>
        <v>0</v>
      </c>
      <c r="J1557" s="13">
        <f t="shared" si="74"/>
        <v>0</v>
      </c>
      <c r="K1557" t="b">
        <f ca="1">IF(TODAY()-E1557&gt;'Data Inputs'!$B$47,TRUE,FALSE)</f>
        <v>1</v>
      </c>
    </row>
    <row r="1558" spans="1:11" x14ac:dyDescent="0.25">
      <c r="A1558" s="109">
        <f t="shared" si="72"/>
        <v>6</v>
      </c>
      <c r="B1558" s="55"/>
      <c r="C1558" s="129"/>
      <c r="D1558" s="55"/>
      <c r="E1558" s="56"/>
      <c r="F1558" s="55"/>
      <c r="G1558" s="124" t="str">
        <f>IFERROR(INDEX(Vendors!$A$2:$B$500,MATCH(C1558,Vendors!$A$2:$A$500,0),2),"")</f>
        <v/>
      </c>
      <c r="H1558" s="74">
        <f>SUMIF('Cash Outflows'!E:E,'AP and Accrual Journal'!D1568,'Cash Outflows'!F:F)</f>
        <v>0</v>
      </c>
      <c r="I1558" s="73">
        <f t="shared" si="73"/>
        <v>0</v>
      </c>
      <c r="J1558" s="13">
        <f t="shared" si="74"/>
        <v>0</v>
      </c>
      <c r="K1558" t="b">
        <f ca="1">IF(TODAY()-E1558&gt;'Data Inputs'!$B$47,TRUE,FALSE)</f>
        <v>1</v>
      </c>
    </row>
    <row r="1559" spans="1:11" x14ac:dyDescent="0.25">
      <c r="A1559" s="109">
        <f t="shared" si="72"/>
        <v>6</v>
      </c>
      <c r="B1559" s="55"/>
      <c r="C1559" s="129"/>
      <c r="D1559" s="55"/>
      <c r="E1559" s="56"/>
      <c r="F1559" s="55"/>
      <c r="G1559" s="124" t="str">
        <f>IFERROR(INDEX(Vendors!$A$2:$B$500,MATCH(C1559,Vendors!$A$2:$A$500,0),2),"")</f>
        <v/>
      </c>
      <c r="H1559" s="74">
        <f>SUMIF('Cash Outflows'!E:E,'AP and Accrual Journal'!D1569,'Cash Outflows'!F:F)</f>
        <v>0</v>
      </c>
      <c r="I1559" s="73">
        <f t="shared" si="73"/>
        <v>0</v>
      </c>
      <c r="J1559" s="13">
        <f t="shared" si="74"/>
        <v>0</v>
      </c>
      <c r="K1559" t="b">
        <f ca="1">IF(TODAY()-E1559&gt;'Data Inputs'!$B$47,TRUE,FALSE)</f>
        <v>1</v>
      </c>
    </row>
    <row r="1560" spans="1:11" x14ac:dyDescent="0.25">
      <c r="A1560" s="109">
        <f t="shared" si="72"/>
        <v>6</v>
      </c>
      <c r="B1560" s="55"/>
      <c r="C1560" s="129"/>
      <c r="D1560" s="55"/>
      <c r="E1560" s="56"/>
      <c r="F1560" s="55"/>
      <c r="G1560" s="124" t="str">
        <f>IFERROR(INDEX(Vendors!$A$2:$B$500,MATCH(C1560,Vendors!$A$2:$A$500,0),2),"")</f>
        <v/>
      </c>
      <c r="H1560" s="74">
        <f>SUMIF('Cash Outflows'!E:E,'AP and Accrual Journal'!D1570,'Cash Outflows'!F:F)</f>
        <v>0</v>
      </c>
      <c r="I1560" s="73">
        <f t="shared" si="73"/>
        <v>0</v>
      </c>
      <c r="J1560" s="13">
        <f t="shared" si="74"/>
        <v>0</v>
      </c>
      <c r="K1560" t="b">
        <f ca="1">IF(TODAY()-E1560&gt;'Data Inputs'!$B$47,TRUE,FALSE)</f>
        <v>1</v>
      </c>
    </row>
    <row r="1561" spans="1:11" x14ac:dyDescent="0.25">
      <c r="A1561" s="109">
        <f t="shared" si="72"/>
        <v>6</v>
      </c>
      <c r="B1561" s="55"/>
      <c r="C1561" s="129"/>
      <c r="D1561" s="55"/>
      <c r="E1561" s="56"/>
      <c r="F1561" s="55"/>
      <c r="G1561" s="124" t="str">
        <f>IFERROR(INDEX(Vendors!$A$2:$B$500,MATCH(C1561,Vendors!$A$2:$A$500,0),2),"")</f>
        <v/>
      </c>
      <c r="H1561" s="74">
        <f>SUMIF('Cash Outflows'!E:E,'AP and Accrual Journal'!D1571,'Cash Outflows'!F:F)</f>
        <v>0</v>
      </c>
      <c r="I1561" s="73">
        <f t="shared" si="73"/>
        <v>0</v>
      </c>
      <c r="J1561" s="13">
        <f t="shared" si="74"/>
        <v>0</v>
      </c>
      <c r="K1561" t="b">
        <f ca="1">IF(TODAY()-E1561&gt;'Data Inputs'!$B$47,TRUE,FALSE)</f>
        <v>1</v>
      </c>
    </row>
    <row r="1562" spans="1:11" x14ac:dyDescent="0.25">
      <c r="A1562" s="109">
        <f t="shared" si="72"/>
        <v>6</v>
      </c>
      <c r="B1562" s="55"/>
      <c r="C1562" s="129"/>
      <c r="D1562" s="55"/>
      <c r="E1562" s="56"/>
      <c r="F1562" s="55"/>
      <c r="G1562" s="124" t="str">
        <f>IFERROR(INDEX(Vendors!$A$2:$B$500,MATCH(C1562,Vendors!$A$2:$A$500,0),2),"")</f>
        <v/>
      </c>
      <c r="H1562" s="74">
        <f>SUMIF('Cash Outflows'!E:E,'AP and Accrual Journal'!D1572,'Cash Outflows'!F:F)</f>
        <v>0</v>
      </c>
      <c r="I1562" s="73">
        <f t="shared" si="73"/>
        <v>0</v>
      </c>
      <c r="J1562" s="13">
        <f t="shared" si="74"/>
        <v>0</v>
      </c>
      <c r="K1562" t="b">
        <f ca="1">IF(TODAY()-E1562&gt;'Data Inputs'!$B$47,TRUE,FALSE)</f>
        <v>1</v>
      </c>
    </row>
    <row r="1563" spans="1:11" x14ac:dyDescent="0.25">
      <c r="A1563" s="109">
        <f t="shared" si="72"/>
        <v>6</v>
      </c>
      <c r="B1563" s="55"/>
      <c r="C1563" s="129"/>
      <c r="D1563" s="55"/>
      <c r="E1563" s="56"/>
      <c r="F1563" s="55"/>
      <c r="G1563" s="124" t="str">
        <f>IFERROR(INDEX(Vendors!$A$2:$B$500,MATCH(C1563,Vendors!$A$2:$A$500,0),2),"")</f>
        <v/>
      </c>
      <c r="H1563" s="74">
        <f>SUMIF('Cash Outflows'!E:E,'AP and Accrual Journal'!D1573,'Cash Outflows'!F:F)</f>
        <v>0</v>
      </c>
      <c r="I1563" s="73">
        <f t="shared" si="73"/>
        <v>0</v>
      </c>
      <c r="J1563" s="13">
        <f t="shared" si="74"/>
        <v>0</v>
      </c>
      <c r="K1563" t="b">
        <f ca="1">IF(TODAY()-E1563&gt;'Data Inputs'!$B$47,TRUE,FALSE)</f>
        <v>1</v>
      </c>
    </row>
    <row r="1564" spans="1:11" x14ac:dyDescent="0.25">
      <c r="A1564" s="109">
        <f t="shared" si="72"/>
        <v>6</v>
      </c>
      <c r="B1564" s="55"/>
      <c r="C1564" s="129"/>
      <c r="D1564" s="55"/>
      <c r="E1564" s="56"/>
      <c r="F1564" s="55"/>
      <c r="G1564" s="124" t="str">
        <f>IFERROR(INDEX(Vendors!$A$2:$B$500,MATCH(C1564,Vendors!$A$2:$A$500,0),2),"")</f>
        <v/>
      </c>
      <c r="H1564" s="74">
        <f>SUMIF('Cash Outflows'!E:E,'AP and Accrual Journal'!D1574,'Cash Outflows'!F:F)</f>
        <v>0</v>
      </c>
      <c r="I1564" s="73">
        <f t="shared" si="73"/>
        <v>0</v>
      </c>
      <c r="J1564" s="13">
        <f t="shared" si="74"/>
        <v>0</v>
      </c>
      <c r="K1564" t="b">
        <f ca="1">IF(TODAY()-E1564&gt;'Data Inputs'!$B$47,TRUE,FALSE)</f>
        <v>1</v>
      </c>
    </row>
    <row r="1565" spans="1:11" x14ac:dyDescent="0.25">
      <c r="A1565" s="109">
        <f t="shared" si="72"/>
        <v>6</v>
      </c>
      <c r="B1565" s="55"/>
      <c r="C1565" s="129"/>
      <c r="D1565" s="55"/>
      <c r="E1565" s="56"/>
      <c r="F1565" s="55"/>
      <c r="G1565" s="124" t="str">
        <f>IFERROR(INDEX(Vendors!$A$2:$B$500,MATCH(C1565,Vendors!$A$2:$A$500,0),2),"")</f>
        <v/>
      </c>
      <c r="H1565" s="74">
        <f>SUMIF('Cash Outflows'!E:E,'AP and Accrual Journal'!D1575,'Cash Outflows'!F:F)</f>
        <v>0</v>
      </c>
      <c r="I1565" s="73">
        <f t="shared" si="73"/>
        <v>0</v>
      </c>
      <c r="J1565" s="13">
        <f t="shared" si="74"/>
        <v>0</v>
      </c>
      <c r="K1565" t="b">
        <f ca="1">IF(TODAY()-E1565&gt;'Data Inputs'!$B$47,TRUE,FALSE)</f>
        <v>1</v>
      </c>
    </row>
    <row r="1566" spans="1:11" x14ac:dyDescent="0.25">
      <c r="A1566" s="109">
        <f t="shared" si="72"/>
        <v>6</v>
      </c>
      <c r="B1566" s="55"/>
      <c r="C1566" s="129"/>
      <c r="D1566" s="55"/>
      <c r="E1566" s="56"/>
      <c r="F1566" s="55"/>
      <c r="G1566" s="124" t="str">
        <f>IFERROR(INDEX(Vendors!$A$2:$B$500,MATCH(C1566,Vendors!$A$2:$A$500,0),2),"")</f>
        <v/>
      </c>
      <c r="H1566" s="74">
        <f>SUMIF('Cash Outflows'!E:E,'AP and Accrual Journal'!D1576,'Cash Outflows'!F:F)</f>
        <v>0</v>
      </c>
      <c r="I1566" s="73">
        <f t="shared" si="73"/>
        <v>0</v>
      </c>
      <c r="J1566" s="13">
        <f t="shared" si="74"/>
        <v>0</v>
      </c>
      <c r="K1566" t="b">
        <f ca="1">IF(TODAY()-E1566&gt;'Data Inputs'!$B$47,TRUE,FALSE)</f>
        <v>1</v>
      </c>
    </row>
    <row r="1567" spans="1:11" x14ac:dyDescent="0.25">
      <c r="A1567" s="109">
        <f t="shared" si="72"/>
        <v>6</v>
      </c>
      <c r="B1567" s="55"/>
      <c r="C1567" s="129"/>
      <c r="D1567" s="55"/>
      <c r="E1567" s="56"/>
      <c r="F1567" s="55"/>
      <c r="G1567" s="124" t="str">
        <f>IFERROR(INDEX(Vendors!$A$2:$B$500,MATCH(C1567,Vendors!$A$2:$A$500,0),2),"")</f>
        <v/>
      </c>
      <c r="H1567" s="74">
        <f>SUMIF('Cash Outflows'!E:E,'AP and Accrual Journal'!D1577,'Cash Outflows'!F:F)</f>
        <v>0</v>
      </c>
      <c r="I1567" s="73">
        <f t="shared" si="73"/>
        <v>0</v>
      </c>
      <c r="J1567" s="13">
        <f t="shared" si="74"/>
        <v>0</v>
      </c>
      <c r="K1567" t="b">
        <f ca="1">IF(TODAY()-E1567&gt;'Data Inputs'!$B$47,TRUE,FALSE)</f>
        <v>1</v>
      </c>
    </row>
    <row r="1568" spans="1:11" x14ac:dyDescent="0.25">
      <c r="A1568" s="109">
        <f t="shared" si="72"/>
        <v>6</v>
      </c>
      <c r="B1568" s="55"/>
      <c r="C1568" s="129"/>
      <c r="D1568" s="55"/>
      <c r="E1568" s="56"/>
      <c r="F1568" s="55"/>
      <c r="G1568" s="124" t="str">
        <f>IFERROR(INDEX(Vendors!$A$2:$B$500,MATCH(C1568,Vendors!$A$2:$A$500,0),2),"")</f>
        <v/>
      </c>
      <c r="H1568" s="74">
        <f>SUMIF('Cash Outflows'!E:E,'AP and Accrual Journal'!D1578,'Cash Outflows'!F:F)</f>
        <v>0</v>
      </c>
      <c r="I1568" s="73">
        <f t="shared" si="73"/>
        <v>0</v>
      </c>
      <c r="J1568" s="13">
        <f t="shared" si="74"/>
        <v>0</v>
      </c>
      <c r="K1568" t="b">
        <f ca="1">IF(TODAY()-E1568&gt;'Data Inputs'!$B$47,TRUE,FALSE)</f>
        <v>1</v>
      </c>
    </row>
    <row r="1569" spans="1:11" x14ac:dyDescent="0.25">
      <c r="A1569" s="109">
        <f t="shared" si="72"/>
        <v>6</v>
      </c>
      <c r="B1569" s="55"/>
      <c r="C1569" s="129"/>
      <c r="D1569" s="55"/>
      <c r="E1569" s="56"/>
      <c r="F1569" s="55"/>
      <c r="G1569" s="124" t="str">
        <f>IFERROR(INDEX(Vendors!$A$2:$B$500,MATCH(C1569,Vendors!$A$2:$A$500,0),2),"")</f>
        <v/>
      </c>
      <c r="H1569" s="74">
        <f>SUMIF('Cash Outflows'!E:E,'AP and Accrual Journal'!D1579,'Cash Outflows'!F:F)</f>
        <v>0</v>
      </c>
      <c r="I1569" s="73">
        <f t="shared" si="73"/>
        <v>0</v>
      </c>
      <c r="J1569" s="13">
        <f t="shared" si="74"/>
        <v>0</v>
      </c>
      <c r="K1569" t="b">
        <f ca="1">IF(TODAY()-E1569&gt;'Data Inputs'!$B$47,TRUE,FALSE)</f>
        <v>1</v>
      </c>
    </row>
    <row r="1570" spans="1:11" x14ac:dyDescent="0.25">
      <c r="A1570" s="109">
        <f t="shared" si="72"/>
        <v>6</v>
      </c>
      <c r="B1570" s="55"/>
      <c r="C1570" s="129"/>
      <c r="D1570" s="55"/>
      <c r="E1570" s="56"/>
      <c r="F1570" s="55"/>
      <c r="G1570" s="124" t="str">
        <f>IFERROR(INDEX(Vendors!$A$2:$B$500,MATCH(C1570,Vendors!$A$2:$A$500,0),2),"")</f>
        <v/>
      </c>
      <c r="H1570" s="74">
        <f>SUMIF('Cash Outflows'!E:E,'AP and Accrual Journal'!D1580,'Cash Outflows'!F:F)</f>
        <v>0</v>
      </c>
      <c r="I1570" s="73">
        <f t="shared" si="73"/>
        <v>0</v>
      </c>
      <c r="J1570" s="13">
        <f t="shared" si="74"/>
        <v>0</v>
      </c>
      <c r="K1570" t="b">
        <f ca="1">IF(TODAY()-E1570&gt;'Data Inputs'!$B$47,TRUE,FALSE)</f>
        <v>1</v>
      </c>
    </row>
    <row r="1571" spans="1:11" x14ac:dyDescent="0.25">
      <c r="A1571" s="109">
        <f t="shared" si="72"/>
        <v>6</v>
      </c>
      <c r="B1571" s="55"/>
      <c r="C1571" s="129"/>
      <c r="D1571" s="55"/>
      <c r="E1571" s="56"/>
      <c r="F1571" s="55"/>
      <c r="G1571" s="124" t="str">
        <f>IFERROR(INDEX(Vendors!$A$2:$B$500,MATCH(C1571,Vendors!$A$2:$A$500,0),2),"")</f>
        <v/>
      </c>
      <c r="H1571" s="74">
        <f>SUMIF('Cash Outflows'!E:E,'AP and Accrual Journal'!D1581,'Cash Outflows'!F:F)</f>
        <v>0</v>
      </c>
      <c r="I1571" s="73">
        <f t="shared" si="73"/>
        <v>0</v>
      </c>
      <c r="J1571" s="13">
        <f t="shared" si="74"/>
        <v>0</v>
      </c>
      <c r="K1571" t="b">
        <f ca="1">IF(TODAY()-E1571&gt;'Data Inputs'!$B$47,TRUE,FALSE)</f>
        <v>1</v>
      </c>
    </row>
    <row r="1572" spans="1:11" x14ac:dyDescent="0.25">
      <c r="A1572" s="109">
        <f t="shared" si="72"/>
        <v>6</v>
      </c>
      <c r="B1572" s="55"/>
      <c r="C1572" s="129"/>
      <c r="D1572" s="55"/>
      <c r="E1572" s="56"/>
      <c r="F1572" s="55"/>
      <c r="G1572" s="124" t="str">
        <f>IFERROR(INDEX(Vendors!$A$2:$B$500,MATCH(C1572,Vendors!$A$2:$A$500,0),2),"")</f>
        <v/>
      </c>
      <c r="H1572" s="74">
        <f>SUMIF('Cash Outflows'!E:E,'AP and Accrual Journal'!D1582,'Cash Outflows'!F:F)</f>
        <v>0</v>
      </c>
      <c r="I1572" s="73">
        <f t="shared" si="73"/>
        <v>0</v>
      </c>
      <c r="J1572" s="13">
        <f t="shared" si="74"/>
        <v>0</v>
      </c>
      <c r="K1572" t="b">
        <f ca="1">IF(TODAY()-E1572&gt;'Data Inputs'!$B$47,TRUE,FALSE)</f>
        <v>1</v>
      </c>
    </row>
    <row r="1573" spans="1:11" x14ac:dyDescent="0.25">
      <c r="A1573" s="109">
        <f t="shared" si="72"/>
        <v>6</v>
      </c>
      <c r="B1573" s="55"/>
      <c r="C1573" s="129"/>
      <c r="D1573" s="55"/>
      <c r="E1573" s="56"/>
      <c r="F1573" s="55"/>
      <c r="G1573" s="124" t="str">
        <f>IFERROR(INDEX(Vendors!$A$2:$B$500,MATCH(C1573,Vendors!$A$2:$A$500,0),2),"")</f>
        <v/>
      </c>
      <c r="H1573" s="74">
        <f>SUMIF('Cash Outflows'!E:E,'AP and Accrual Journal'!D1583,'Cash Outflows'!F:F)</f>
        <v>0</v>
      </c>
      <c r="I1573" s="73">
        <f t="shared" si="73"/>
        <v>0</v>
      </c>
      <c r="J1573" s="13">
        <f t="shared" si="74"/>
        <v>0</v>
      </c>
      <c r="K1573" t="b">
        <f ca="1">IF(TODAY()-E1573&gt;'Data Inputs'!$B$47,TRUE,FALSE)</f>
        <v>1</v>
      </c>
    </row>
    <row r="1574" spans="1:11" x14ac:dyDescent="0.25">
      <c r="A1574" s="109">
        <f t="shared" si="72"/>
        <v>6</v>
      </c>
      <c r="B1574" s="55"/>
      <c r="C1574" s="129"/>
      <c r="D1574" s="55"/>
      <c r="E1574" s="56"/>
      <c r="F1574" s="55"/>
      <c r="G1574" s="124" t="str">
        <f>IFERROR(INDEX(Vendors!$A$2:$B$500,MATCH(C1574,Vendors!$A$2:$A$500,0),2),"")</f>
        <v/>
      </c>
      <c r="H1574" s="74">
        <f>SUMIF('Cash Outflows'!E:E,'AP and Accrual Journal'!D1584,'Cash Outflows'!F:F)</f>
        <v>0</v>
      </c>
      <c r="I1574" s="73">
        <f t="shared" si="73"/>
        <v>0</v>
      </c>
      <c r="J1574" s="13">
        <f t="shared" si="74"/>
        <v>0</v>
      </c>
      <c r="K1574" t="b">
        <f ca="1">IF(TODAY()-E1574&gt;'Data Inputs'!$B$47,TRUE,FALSE)</f>
        <v>1</v>
      </c>
    </row>
    <row r="1575" spans="1:11" x14ac:dyDescent="0.25">
      <c r="A1575" s="109">
        <f t="shared" si="72"/>
        <v>6</v>
      </c>
      <c r="B1575" s="55"/>
      <c r="C1575" s="129"/>
      <c r="D1575" s="55"/>
      <c r="E1575" s="56"/>
      <c r="F1575" s="55"/>
      <c r="G1575" s="124" t="str">
        <f>IFERROR(INDEX(Vendors!$A$2:$B$500,MATCH(C1575,Vendors!$A$2:$A$500,0),2),"")</f>
        <v/>
      </c>
      <c r="H1575" s="74">
        <f>SUMIF('Cash Outflows'!E:E,'AP and Accrual Journal'!D1585,'Cash Outflows'!F:F)</f>
        <v>0</v>
      </c>
      <c r="I1575" s="73">
        <f t="shared" si="73"/>
        <v>0</v>
      </c>
      <c r="J1575" s="13">
        <f t="shared" si="74"/>
        <v>0</v>
      </c>
      <c r="K1575" t="b">
        <f ca="1">IF(TODAY()-E1575&gt;'Data Inputs'!$B$47,TRUE,FALSE)</f>
        <v>1</v>
      </c>
    </row>
    <row r="1576" spans="1:11" x14ac:dyDescent="0.25">
      <c r="A1576" s="109">
        <f t="shared" si="72"/>
        <v>6</v>
      </c>
      <c r="B1576" s="55"/>
      <c r="C1576" s="129"/>
      <c r="D1576" s="55"/>
      <c r="E1576" s="56"/>
      <c r="F1576" s="55"/>
      <c r="G1576" s="124" t="str">
        <f>IFERROR(INDEX(Vendors!$A$2:$B$500,MATCH(C1576,Vendors!$A$2:$A$500,0),2),"")</f>
        <v/>
      </c>
      <c r="H1576" s="74">
        <f>SUMIF('Cash Outflows'!E:E,'AP and Accrual Journal'!D1586,'Cash Outflows'!F:F)</f>
        <v>0</v>
      </c>
      <c r="I1576" s="73">
        <f t="shared" si="73"/>
        <v>0</v>
      </c>
      <c r="J1576" s="13">
        <f t="shared" si="74"/>
        <v>0</v>
      </c>
      <c r="K1576" t="b">
        <f ca="1">IF(TODAY()-E1576&gt;'Data Inputs'!$B$47,TRUE,FALSE)</f>
        <v>1</v>
      </c>
    </row>
    <row r="1577" spans="1:11" x14ac:dyDescent="0.25">
      <c r="A1577" s="109">
        <f t="shared" si="72"/>
        <v>6</v>
      </c>
      <c r="B1577" s="55"/>
      <c r="C1577" s="129"/>
      <c r="D1577" s="55"/>
      <c r="E1577" s="56"/>
      <c r="F1577" s="55"/>
      <c r="G1577" s="124" t="str">
        <f>IFERROR(INDEX(Vendors!$A$2:$B$500,MATCH(C1577,Vendors!$A$2:$A$500,0),2),"")</f>
        <v/>
      </c>
      <c r="H1577" s="74">
        <f>SUMIF('Cash Outflows'!E:E,'AP and Accrual Journal'!D1587,'Cash Outflows'!F:F)</f>
        <v>0</v>
      </c>
      <c r="I1577" s="73">
        <f t="shared" si="73"/>
        <v>0</v>
      </c>
      <c r="J1577" s="13">
        <f t="shared" si="74"/>
        <v>0</v>
      </c>
      <c r="K1577" t="b">
        <f ca="1">IF(TODAY()-E1577&gt;'Data Inputs'!$B$47,TRUE,FALSE)</f>
        <v>1</v>
      </c>
    </row>
    <row r="1578" spans="1:11" x14ac:dyDescent="0.25">
      <c r="A1578" s="109">
        <f t="shared" si="72"/>
        <v>6</v>
      </c>
      <c r="B1578" s="55"/>
      <c r="C1578" s="129"/>
      <c r="D1578" s="55"/>
      <c r="E1578" s="56"/>
      <c r="F1578" s="55"/>
      <c r="G1578" s="124" t="str">
        <f>IFERROR(INDEX(Vendors!$A$2:$B$500,MATCH(C1578,Vendors!$A$2:$A$500,0),2),"")</f>
        <v/>
      </c>
      <c r="H1578" s="74">
        <f>SUMIF('Cash Outflows'!E:E,'AP and Accrual Journal'!D1588,'Cash Outflows'!F:F)</f>
        <v>0</v>
      </c>
      <c r="I1578" s="73">
        <f t="shared" si="73"/>
        <v>0</v>
      </c>
      <c r="J1578" s="13">
        <f t="shared" si="74"/>
        <v>0</v>
      </c>
      <c r="K1578" t="b">
        <f ca="1">IF(TODAY()-E1578&gt;'Data Inputs'!$B$47,TRUE,FALSE)</f>
        <v>1</v>
      </c>
    </row>
    <row r="1579" spans="1:11" x14ac:dyDescent="0.25">
      <c r="A1579" s="109">
        <f t="shared" si="72"/>
        <v>6</v>
      </c>
      <c r="B1579" s="55"/>
      <c r="C1579" s="129"/>
      <c r="D1579" s="55"/>
      <c r="E1579" s="56"/>
      <c r="F1579" s="55"/>
      <c r="G1579" s="124" t="str">
        <f>IFERROR(INDEX(Vendors!$A$2:$B$500,MATCH(C1579,Vendors!$A$2:$A$500,0),2),"")</f>
        <v/>
      </c>
      <c r="H1579" s="74">
        <f>SUMIF('Cash Outflows'!E:E,'AP and Accrual Journal'!D1589,'Cash Outflows'!F:F)</f>
        <v>0</v>
      </c>
      <c r="I1579" s="73">
        <f t="shared" si="73"/>
        <v>0</v>
      </c>
      <c r="J1579" s="13">
        <f t="shared" si="74"/>
        <v>0</v>
      </c>
      <c r="K1579" t="b">
        <f ca="1">IF(TODAY()-E1579&gt;'Data Inputs'!$B$47,TRUE,FALSE)</f>
        <v>1</v>
      </c>
    </row>
    <row r="1580" spans="1:11" x14ac:dyDescent="0.25">
      <c r="A1580" s="109">
        <f t="shared" si="72"/>
        <v>6</v>
      </c>
      <c r="B1580" s="55"/>
      <c r="C1580" s="129"/>
      <c r="D1580" s="55"/>
      <c r="E1580" s="56"/>
      <c r="F1580" s="55"/>
      <c r="G1580" s="124" t="str">
        <f>IFERROR(INDEX(Vendors!$A$2:$B$500,MATCH(C1580,Vendors!$A$2:$A$500,0),2),"")</f>
        <v/>
      </c>
      <c r="H1580" s="74">
        <f>SUMIF('Cash Outflows'!E:E,'AP and Accrual Journal'!D1590,'Cash Outflows'!F:F)</f>
        <v>0</v>
      </c>
      <c r="I1580" s="73">
        <f t="shared" si="73"/>
        <v>0</v>
      </c>
      <c r="J1580" s="13">
        <f t="shared" si="74"/>
        <v>0</v>
      </c>
      <c r="K1580" t="b">
        <f ca="1">IF(TODAY()-E1580&gt;'Data Inputs'!$B$47,TRUE,FALSE)</f>
        <v>1</v>
      </c>
    </row>
    <row r="1581" spans="1:11" x14ac:dyDescent="0.25">
      <c r="A1581" s="109">
        <f t="shared" si="72"/>
        <v>6</v>
      </c>
      <c r="B1581" s="55"/>
      <c r="C1581" s="129"/>
      <c r="D1581" s="55"/>
      <c r="E1581" s="56"/>
      <c r="F1581" s="55"/>
      <c r="G1581" s="124" t="str">
        <f>IFERROR(INDEX(Vendors!$A$2:$B$500,MATCH(C1581,Vendors!$A$2:$A$500,0),2),"")</f>
        <v/>
      </c>
      <c r="H1581" s="74">
        <f>SUMIF('Cash Outflows'!E:E,'AP and Accrual Journal'!D1591,'Cash Outflows'!F:F)</f>
        <v>0</v>
      </c>
      <c r="I1581" s="73">
        <f t="shared" si="73"/>
        <v>0</v>
      </c>
      <c r="J1581" s="13">
        <f t="shared" si="74"/>
        <v>0</v>
      </c>
      <c r="K1581" t="b">
        <f ca="1">IF(TODAY()-E1581&gt;'Data Inputs'!$B$47,TRUE,FALSE)</f>
        <v>1</v>
      </c>
    </row>
    <row r="1582" spans="1:11" x14ac:dyDescent="0.25">
      <c r="A1582" s="109">
        <f t="shared" si="72"/>
        <v>6</v>
      </c>
      <c r="B1582" s="55"/>
      <c r="C1582" s="129"/>
      <c r="D1582" s="55"/>
      <c r="E1582" s="56"/>
      <c r="F1582" s="55"/>
      <c r="G1582" s="124" t="str">
        <f>IFERROR(INDEX(Vendors!$A$2:$B$500,MATCH(C1582,Vendors!$A$2:$A$500,0),2),"")</f>
        <v/>
      </c>
      <c r="H1582" s="74">
        <f>SUMIF('Cash Outflows'!E:E,'AP and Accrual Journal'!D1592,'Cash Outflows'!F:F)</f>
        <v>0</v>
      </c>
      <c r="I1582" s="73">
        <f t="shared" si="73"/>
        <v>0</v>
      </c>
      <c r="J1582" s="13">
        <f t="shared" si="74"/>
        <v>0</v>
      </c>
      <c r="K1582" t="b">
        <f ca="1">IF(TODAY()-E1582&gt;'Data Inputs'!$B$47,TRUE,FALSE)</f>
        <v>1</v>
      </c>
    </row>
    <row r="1583" spans="1:11" x14ac:dyDescent="0.25">
      <c r="A1583" s="109">
        <f t="shared" si="72"/>
        <v>6</v>
      </c>
      <c r="B1583" s="55"/>
      <c r="C1583" s="129"/>
      <c r="D1583" s="55"/>
      <c r="E1583" s="56"/>
      <c r="F1583" s="55"/>
      <c r="G1583" s="124" t="str">
        <f>IFERROR(INDEX(Vendors!$A$2:$B$500,MATCH(C1583,Vendors!$A$2:$A$500,0),2),"")</f>
        <v/>
      </c>
      <c r="H1583" s="74">
        <f>SUMIF('Cash Outflows'!E:E,'AP and Accrual Journal'!D1593,'Cash Outflows'!F:F)</f>
        <v>0</v>
      </c>
      <c r="I1583" s="73">
        <f t="shared" si="73"/>
        <v>0</v>
      </c>
      <c r="J1583" s="13">
        <f t="shared" si="74"/>
        <v>0</v>
      </c>
      <c r="K1583" t="b">
        <f ca="1">IF(TODAY()-E1583&gt;'Data Inputs'!$B$47,TRUE,FALSE)</f>
        <v>1</v>
      </c>
    </row>
    <row r="1584" spans="1:11" x14ac:dyDescent="0.25">
      <c r="A1584" s="109">
        <f t="shared" si="72"/>
        <v>6</v>
      </c>
      <c r="B1584" s="55"/>
      <c r="C1584" s="129"/>
      <c r="D1584" s="55"/>
      <c r="E1584" s="56"/>
      <c r="F1584" s="55"/>
      <c r="G1584" s="124" t="str">
        <f>IFERROR(INDEX(Vendors!$A$2:$B$500,MATCH(C1584,Vendors!$A$2:$A$500,0),2),"")</f>
        <v/>
      </c>
      <c r="H1584" s="74">
        <f>SUMIF('Cash Outflows'!E:E,'AP and Accrual Journal'!D1594,'Cash Outflows'!F:F)</f>
        <v>0</v>
      </c>
      <c r="I1584" s="73">
        <f t="shared" si="73"/>
        <v>0</v>
      </c>
      <c r="J1584" s="13">
        <f t="shared" si="74"/>
        <v>0</v>
      </c>
      <c r="K1584" t="b">
        <f ca="1">IF(TODAY()-E1584&gt;'Data Inputs'!$B$47,TRUE,FALSE)</f>
        <v>1</v>
      </c>
    </row>
    <row r="1585" spans="1:11" x14ac:dyDescent="0.25">
      <c r="A1585" s="109">
        <f t="shared" si="72"/>
        <v>6</v>
      </c>
      <c r="B1585" s="55"/>
      <c r="C1585" s="129"/>
      <c r="D1585" s="55"/>
      <c r="E1585" s="56"/>
      <c r="F1585" s="55"/>
      <c r="G1585" s="124" t="str">
        <f>IFERROR(INDEX(Vendors!$A$2:$B$500,MATCH(C1585,Vendors!$A$2:$A$500,0),2),"")</f>
        <v/>
      </c>
      <c r="H1585" s="74">
        <f>SUMIF('Cash Outflows'!E:E,'AP and Accrual Journal'!D1595,'Cash Outflows'!F:F)</f>
        <v>0</v>
      </c>
      <c r="I1585" s="73">
        <f t="shared" si="73"/>
        <v>0</v>
      </c>
      <c r="J1585" s="13">
        <f t="shared" si="74"/>
        <v>0</v>
      </c>
      <c r="K1585" t="b">
        <f ca="1">IF(TODAY()-E1585&gt;'Data Inputs'!$B$47,TRUE,FALSE)</f>
        <v>1</v>
      </c>
    </row>
    <row r="1586" spans="1:11" x14ac:dyDescent="0.25">
      <c r="A1586" s="109">
        <f t="shared" si="72"/>
        <v>6</v>
      </c>
      <c r="B1586" s="55"/>
      <c r="C1586" s="129"/>
      <c r="D1586" s="55"/>
      <c r="E1586" s="56"/>
      <c r="F1586" s="55"/>
      <c r="G1586" s="124" t="str">
        <f>IFERROR(INDEX(Vendors!$A$2:$B$500,MATCH(C1586,Vendors!$A$2:$A$500,0),2),"")</f>
        <v/>
      </c>
      <c r="H1586" s="74">
        <f>SUMIF('Cash Outflows'!E:E,'AP and Accrual Journal'!D1596,'Cash Outflows'!F:F)</f>
        <v>0</v>
      </c>
      <c r="I1586" s="73">
        <f t="shared" si="73"/>
        <v>0</v>
      </c>
      <c r="J1586" s="13">
        <f t="shared" si="74"/>
        <v>0</v>
      </c>
      <c r="K1586" t="b">
        <f ca="1">IF(TODAY()-E1586&gt;'Data Inputs'!$B$47,TRUE,FALSE)</f>
        <v>1</v>
      </c>
    </row>
    <row r="1587" spans="1:11" x14ac:dyDescent="0.25">
      <c r="A1587" s="109">
        <f t="shared" si="72"/>
        <v>6</v>
      </c>
      <c r="B1587" s="55"/>
      <c r="C1587" s="129"/>
      <c r="D1587" s="55"/>
      <c r="E1587" s="56"/>
      <c r="F1587" s="55"/>
      <c r="G1587" s="124" t="str">
        <f>IFERROR(INDEX(Vendors!$A$2:$B$500,MATCH(C1587,Vendors!$A$2:$A$500,0),2),"")</f>
        <v/>
      </c>
      <c r="H1587" s="74">
        <f>SUMIF('Cash Outflows'!E:E,'AP and Accrual Journal'!D1597,'Cash Outflows'!F:F)</f>
        <v>0</v>
      </c>
      <c r="I1587" s="73">
        <f t="shared" si="73"/>
        <v>0</v>
      </c>
      <c r="J1587" s="13">
        <f t="shared" si="74"/>
        <v>0</v>
      </c>
      <c r="K1587" t="b">
        <f ca="1">IF(TODAY()-E1587&gt;'Data Inputs'!$B$47,TRUE,FALSE)</f>
        <v>1</v>
      </c>
    </row>
    <row r="1588" spans="1:11" x14ac:dyDescent="0.25">
      <c r="A1588" s="109">
        <f t="shared" si="72"/>
        <v>6</v>
      </c>
      <c r="B1588" s="55"/>
      <c r="C1588" s="129"/>
      <c r="D1588" s="55"/>
      <c r="E1588" s="56"/>
      <c r="F1588" s="55"/>
      <c r="G1588" s="124" t="str">
        <f>IFERROR(INDEX(Vendors!$A$2:$B$500,MATCH(C1588,Vendors!$A$2:$A$500,0),2),"")</f>
        <v/>
      </c>
      <c r="H1588" s="74">
        <f>SUMIF('Cash Outflows'!E:E,'AP and Accrual Journal'!D1598,'Cash Outflows'!F:F)</f>
        <v>0</v>
      </c>
      <c r="I1588" s="73">
        <f t="shared" si="73"/>
        <v>0</v>
      </c>
      <c r="J1588" s="13">
        <f t="shared" si="74"/>
        <v>0</v>
      </c>
      <c r="K1588" t="b">
        <f ca="1">IF(TODAY()-E1588&gt;'Data Inputs'!$B$47,TRUE,FALSE)</f>
        <v>1</v>
      </c>
    </row>
    <row r="1589" spans="1:11" x14ac:dyDescent="0.25">
      <c r="A1589" s="109">
        <f t="shared" si="72"/>
        <v>6</v>
      </c>
      <c r="B1589" s="55"/>
      <c r="C1589" s="129"/>
      <c r="D1589" s="55"/>
      <c r="E1589" s="56"/>
      <c r="F1589" s="55"/>
      <c r="G1589" s="124" t="str">
        <f>IFERROR(INDEX(Vendors!$A$2:$B$500,MATCH(C1589,Vendors!$A$2:$A$500,0),2),"")</f>
        <v/>
      </c>
      <c r="H1589" s="74">
        <f>SUMIF('Cash Outflows'!E:E,'AP and Accrual Journal'!D1599,'Cash Outflows'!F:F)</f>
        <v>0</v>
      </c>
      <c r="I1589" s="73">
        <f t="shared" si="73"/>
        <v>0</v>
      </c>
      <c r="J1589" s="13">
        <f t="shared" si="74"/>
        <v>0</v>
      </c>
      <c r="K1589" t="b">
        <f ca="1">IF(TODAY()-E1589&gt;'Data Inputs'!$B$47,TRUE,FALSE)</f>
        <v>1</v>
      </c>
    </row>
    <row r="1590" spans="1:11" x14ac:dyDescent="0.25">
      <c r="A1590" s="109">
        <f t="shared" si="72"/>
        <v>6</v>
      </c>
      <c r="B1590" s="55"/>
      <c r="C1590" s="129"/>
      <c r="D1590" s="55"/>
      <c r="E1590" s="56"/>
      <c r="F1590" s="55"/>
      <c r="G1590" s="124" t="str">
        <f>IFERROR(INDEX(Vendors!$A$2:$B$500,MATCH(C1590,Vendors!$A$2:$A$500,0),2),"")</f>
        <v/>
      </c>
      <c r="H1590" s="74">
        <f>SUMIF('Cash Outflows'!E:E,'AP and Accrual Journal'!D1600,'Cash Outflows'!F:F)</f>
        <v>0</v>
      </c>
      <c r="I1590" s="73">
        <f t="shared" si="73"/>
        <v>0</v>
      </c>
      <c r="J1590" s="13">
        <f t="shared" si="74"/>
        <v>0</v>
      </c>
      <c r="K1590" t="b">
        <f ca="1">IF(TODAY()-E1590&gt;'Data Inputs'!$B$47,TRUE,FALSE)</f>
        <v>1</v>
      </c>
    </row>
    <row r="1591" spans="1:11" x14ac:dyDescent="0.25">
      <c r="A1591" s="109">
        <f t="shared" si="72"/>
        <v>6</v>
      </c>
      <c r="B1591" s="55"/>
      <c r="C1591" s="129"/>
      <c r="D1591" s="55"/>
      <c r="E1591" s="56"/>
      <c r="F1591" s="55"/>
      <c r="G1591" s="124" t="str">
        <f>IFERROR(INDEX(Vendors!$A$2:$B$500,MATCH(C1591,Vendors!$A$2:$A$500,0),2),"")</f>
        <v/>
      </c>
      <c r="H1591" s="74">
        <f>SUMIF('Cash Outflows'!E:E,'AP and Accrual Journal'!D1601,'Cash Outflows'!F:F)</f>
        <v>0</v>
      </c>
      <c r="I1591" s="73">
        <f t="shared" si="73"/>
        <v>0</v>
      </c>
      <c r="J1591" s="13">
        <f t="shared" si="74"/>
        <v>0</v>
      </c>
      <c r="K1591" t="b">
        <f ca="1">IF(TODAY()-E1591&gt;'Data Inputs'!$B$47,TRUE,FALSE)</f>
        <v>1</v>
      </c>
    </row>
    <row r="1592" spans="1:11" x14ac:dyDescent="0.25">
      <c r="A1592" s="109">
        <f t="shared" si="72"/>
        <v>6</v>
      </c>
      <c r="B1592" s="55"/>
      <c r="C1592" s="129"/>
      <c r="D1592" s="55"/>
      <c r="E1592" s="56"/>
      <c r="F1592" s="55"/>
      <c r="G1592" s="124" t="str">
        <f>IFERROR(INDEX(Vendors!$A$2:$B$500,MATCH(C1592,Vendors!$A$2:$A$500,0),2),"")</f>
        <v/>
      </c>
      <c r="H1592" s="74">
        <f>SUMIF('Cash Outflows'!E:E,'AP and Accrual Journal'!D1602,'Cash Outflows'!F:F)</f>
        <v>0</v>
      </c>
      <c r="I1592" s="73">
        <f t="shared" si="73"/>
        <v>0</v>
      </c>
      <c r="J1592" s="13">
        <f t="shared" si="74"/>
        <v>0</v>
      </c>
      <c r="K1592" t="b">
        <f ca="1">IF(TODAY()-E1592&gt;'Data Inputs'!$B$47,TRUE,FALSE)</f>
        <v>1</v>
      </c>
    </row>
    <row r="1593" spans="1:11" x14ac:dyDescent="0.25">
      <c r="A1593" s="109">
        <f t="shared" si="72"/>
        <v>6</v>
      </c>
      <c r="B1593" s="55"/>
      <c r="C1593" s="129"/>
      <c r="D1593" s="55"/>
      <c r="E1593" s="56"/>
      <c r="F1593" s="55"/>
      <c r="G1593" s="124" t="str">
        <f>IFERROR(INDEX(Vendors!$A$2:$B$500,MATCH(C1593,Vendors!$A$2:$A$500,0),2),"")</f>
        <v/>
      </c>
      <c r="H1593" s="74">
        <f>SUMIF('Cash Outflows'!E:E,'AP and Accrual Journal'!D1603,'Cash Outflows'!F:F)</f>
        <v>0</v>
      </c>
      <c r="I1593" s="73">
        <f t="shared" si="73"/>
        <v>0</v>
      </c>
      <c r="J1593" s="13">
        <f t="shared" si="74"/>
        <v>0</v>
      </c>
      <c r="K1593" t="b">
        <f ca="1">IF(TODAY()-E1593&gt;'Data Inputs'!$B$47,TRUE,FALSE)</f>
        <v>1</v>
      </c>
    </row>
    <row r="1594" spans="1:11" x14ac:dyDescent="0.25">
      <c r="A1594" s="109">
        <f t="shared" si="72"/>
        <v>6</v>
      </c>
      <c r="B1594" s="55"/>
      <c r="C1594" s="129"/>
      <c r="D1594" s="55"/>
      <c r="E1594" s="56"/>
      <c r="F1594" s="55"/>
      <c r="G1594" s="124" t="str">
        <f>IFERROR(INDEX(Vendors!$A$2:$B$500,MATCH(C1594,Vendors!$A$2:$A$500,0),2),"")</f>
        <v/>
      </c>
      <c r="H1594" s="74">
        <f>SUMIF('Cash Outflows'!E:E,'AP and Accrual Journal'!D1604,'Cash Outflows'!F:F)</f>
        <v>0</v>
      </c>
      <c r="I1594" s="73">
        <f t="shared" si="73"/>
        <v>0</v>
      </c>
      <c r="J1594" s="13">
        <f t="shared" si="74"/>
        <v>0</v>
      </c>
      <c r="K1594" t="b">
        <f ca="1">IF(TODAY()-E1594&gt;'Data Inputs'!$B$47,TRUE,FALSE)</f>
        <v>1</v>
      </c>
    </row>
    <row r="1595" spans="1:11" x14ac:dyDescent="0.25">
      <c r="A1595" s="109">
        <f t="shared" si="72"/>
        <v>6</v>
      </c>
      <c r="B1595" s="55"/>
      <c r="C1595" s="129"/>
      <c r="D1595" s="55"/>
      <c r="E1595" s="56"/>
      <c r="F1595" s="55"/>
      <c r="G1595" s="124" t="str">
        <f>IFERROR(INDEX(Vendors!$A$2:$B$500,MATCH(C1595,Vendors!$A$2:$A$500,0),2),"")</f>
        <v/>
      </c>
      <c r="H1595" s="74">
        <f>SUMIF('Cash Outflows'!E:E,'AP and Accrual Journal'!D1605,'Cash Outflows'!F:F)</f>
        <v>0</v>
      </c>
      <c r="I1595" s="73">
        <f t="shared" si="73"/>
        <v>0</v>
      </c>
      <c r="J1595" s="13">
        <f t="shared" si="74"/>
        <v>0</v>
      </c>
      <c r="K1595" t="b">
        <f ca="1">IF(TODAY()-E1595&gt;'Data Inputs'!$B$47,TRUE,FALSE)</f>
        <v>1</v>
      </c>
    </row>
    <row r="1596" spans="1:11" x14ac:dyDescent="0.25">
      <c r="A1596" s="109">
        <f t="shared" si="72"/>
        <v>6</v>
      </c>
      <c r="B1596" s="55"/>
      <c r="C1596" s="129"/>
      <c r="D1596" s="55"/>
      <c r="E1596" s="56"/>
      <c r="F1596" s="55"/>
      <c r="G1596" s="124" t="str">
        <f>IFERROR(INDEX(Vendors!$A$2:$B$500,MATCH(C1596,Vendors!$A$2:$A$500,0),2),"")</f>
        <v/>
      </c>
      <c r="H1596" s="74">
        <f>SUMIF('Cash Outflows'!E:E,'AP and Accrual Journal'!D1606,'Cash Outflows'!F:F)</f>
        <v>0</v>
      </c>
      <c r="I1596" s="73">
        <f t="shared" si="73"/>
        <v>0</v>
      </c>
      <c r="J1596" s="13">
        <f t="shared" si="74"/>
        <v>0</v>
      </c>
      <c r="K1596" t="b">
        <f ca="1">IF(TODAY()-E1596&gt;'Data Inputs'!$B$47,TRUE,FALSE)</f>
        <v>1</v>
      </c>
    </row>
    <row r="1597" spans="1:11" x14ac:dyDescent="0.25">
      <c r="A1597" s="109">
        <f t="shared" si="72"/>
        <v>6</v>
      </c>
      <c r="B1597" s="55"/>
      <c r="C1597" s="129"/>
      <c r="D1597" s="55"/>
      <c r="E1597" s="56"/>
      <c r="F1597" s="55"/>
      <c r="G1597" s="124" t="str">
        <f>IFERROR(INDEX(Vendors!$A$2:$B$500,MATCH(C1597,Vendors!$A$2:$A$500,0),2),"")</f>
        <v/>
      </c>
      <c r="H1597" s="74">
        <f>SUMIF('Cash Outflows'!E:E,'AP and Accrual Journal'!D1607,'Cash Outflows'!F:F)</f>
        <v>0</v>
      </c>
      <c r="I1597" s="73">
        <f t="shared" si="73"/>
        <v>0</v>
      </c>
      <c r="J1597" s="13">
        <f t="shared" si="74"/>
        <v>0</v>
      </c>
      <c r="K1597" t="b">
        <f ca="1">IF(TODAY()-E1597&gt;'Data Inputs'!$B$47,TRUE,FALSE)</f>
        <v>1</v>
      </c>
    </row>
    <row r="1598" spans="1:11" x14ac:dyDescent="0.25">
      <c r="A1598" s="109">
        <f t="shared" si="72"/>
        <v>6</v>
      </c>
      <c r="B1598" s="55"/>
      <c r="C1598" s="129"/>
      <c r="D1598" s="55"/>
      <c r="E1598" s="56"/>
      <c r="F1598" s="55"/>
      <c r="G1598" s="124" t="str">
        <f>IFERROR(INDEX(Vendors!$A$2:$B$500,MATCH(C1598,Vendors!$A$2:$A$500,0),2),"")</f>
        <v/>
      </c>
      <c r="H1598" s="74">
        <f>SUMIF('Cash Outflows'!E:E,'AP and Accrual Journal'!D1608,'Cash Outflows'!F:F)</f>
        <v>0</v>
      </c>
      <c r="I1598" s="73">
        <f t="shared" si="73"/>
        <v>0</v>
      </c>
      <c r="J1598" s="13">
        <f t="shared" si="74"/>
        <v>0</v>
      </c>
      <c r="K1598" t="b">
        <f ca="1">IF(TODAY()-E1598&gt;'Data Inputs'!$B$47,TRUE,FALSE)</f>
        <v>1</v>
      </c>
    </row>
    <row r="1599" spans="1:11" x14ac:dyDescent="0.25">
      <c r="A1599" s="109">
        <f t="shared" si="72"/>
        <v>6</v>
      </c>
      <c r="B1599" s="55"/>
      <c r="C1599" s="129"/>
      <c r="D1599" s="55"/>
      <c r="E1599" s="56"/>
      <c r="F1599" s="55"/>
      <c r="G1599" s="124" t="str">
        <f>IFERROR(INDEX(Vendors!$A$2:$B$500,MATCH(C1599,Vendors!$A$2:$A$500,0),2),"")</f>
        <v/>
      </c>
      <c r="H1599" s="74">
        <f>SUMIF('Cash Outflows'!E:E,'AP and Accrual Journal'!D1609,'Cash Outflows'!F:F)</f>
        <v>0</v>
      </c>
      <c r="I1599" s="73">
        <f t="shared" si="73"/>
        <v>0</v>
      </c>
      <c r="J1599" s="13">
        <f t="shared" si="74"/>
        <v>0</v>
      </c>
      <c r="K1599" t="b">
        <f ca="1">IF(TODAY()-E1599&gt;'Data Inputs'!$B$47,TRUE,FALSE)</f>
        <v>1</v>
      </c>
    </row>
    <row r="1600" spans="1:11" x14ac:dyDescent="0.25">
      <c r="A1600" s="109">
        <f t="shared" si="72"/>
        <v>6</v>
      </c>
      <c r="B1600" s="55"/>
      <c r="C1600" s="129"/>
      <c r="D1600" s="55"/>
      <c r="E1600" s="56"/>
      <c r="F1600" s="55"/>
      <c r="G1600" s="124" t="str">
        <f>IFERROR(INDEX(Vendors!$A$2:$B$500,MATCH(C1600,Vendors!$A$2:$A$500,0),2),"")</f>
        <v/>
      </c>
      <c r="H1600" s="74">
        <f>SUMIF('Cash Outflows'!E:E,'AP and Accrual Journal'!D1610,'Cash Outflows'!F:F)</f>
        <v>0</v>
      </c>
      <c r="I1600" s="73">
        <f t="shared" si="73"/>
        <v>0</v>
      </c>
      <c r="J1600" s="13">
        <f t="shared" si="74"/>
        <v>0</v>
      </c>
      <c r="K1600" t="b">
        <f ca="1">IF(TODAY()-E1600&gt;'Data Inputs'!$B$47,TRUE,FALSE)</f>
        <v>1</v>
      </c>
    </row>
    <row r="1601" spans="1:11" x14ac:dyDescent="0.25">
      <c r="A1601" s="109">
        <f t="shared" si="72"/>
        <v>6</v>
      </c>
      <c r="B1601" s="55"/>
      <c r="C1601" s="129"/>
      <c r="D1601" s="55"/>
      <c r="E1601" s="56"/>
      <c r="F1601" s="55"/>
      <c r="G1601" s="124" t="str">
        <f>IFERROR(INDEX(Vendors!$A$2:$B$500,MATCH(C1601,Vendors!$A$2:$A$500,0),2),"")</f>
        <v/>
      </c>
      <c r="H1601" s="74">
        <f>SUMIF('Cash Outflows'!E:E,'AP and Accrual Journal'!D1611,'Cash Outflows'!F:F)</f>
        <v>0</v>
      </c>
      <c r="I1601" s="73">
        <f t="shared" si="73"/>
        <v>0</v>
      </c>
      <c r="J1601" s="13">
        <f t="shared" si="74"/>
        <v>0</v>
      </c>
      <c r="K1601" t="b">
        <f ca="1">IF(TODAY()-E1601&gt;'Data Inputs'!$B$47,TRUE,FALSE)</f>
        <v>1</v>
      </c>
    </row>
    <row r="1602" spans="1:11" x14ac:dyDescent="0.25">
      <c r="A1602" s="109">
        <f t="shared" si="72"/>
        <v>6</v>
      </c>
      <c r="B1602" s="55"/>
      <c r="C1602" s="129"/>
      <c r="D1602" s="55"/>
      <c r="E1602" s="56"/>
      <c r="F1602" s="55"/>
      <c r="G1602" s="124" t="str">
        <f>IFERROR(INDEX(Vendors!$A$2:$B$500,MATCH(C1602,Vendors!$A$2:$A$500,0),2),"")</f>
        <v/>
      </c>
      <c r="H1602" s="74">
        <f>SUMIF('Cash Outflows'!E:E,'AP and Accrual Journal'!D1612,'Cash Outflows'!F:F)</f>
        <v>0</v>
      </c>
      <c r="I1602" s="73">
        <f t="shared" si="73"/>
        <v>0</v>
      </c>
      <c r="J1602" s="13">
        <f t="shared" si="74"/>
        <v>0</v>
      </c>
      <c r="K1602" t="b">
        <f ca="1">IF(TODAY()-E1602&gt;'Data Inputs'!$B$47,TRUE,FALSE)</f>
        <v>1</v>
      </c>
    </row>
    <row r="1603" spans="1:11" x14ac:dyDescent="0.25">
      <c r="A1603" s="109">
        <f t="shared" ref="A1603:A1666" si="75">E1603+(6-J1603)</f>
        <v>6</v>
      </c>
      <c r="B1603" s="55"/>
      <c r="C1603" s="129"/>
      <c r="D1603" s="55"/>
      <c r="E1603" s="56"/>
      <c r="F1603" s="55"/>
      <c r="G1603" s="124" t="str">
        <f>IFERROR(INDEX(Vendors!$A$2:$B$500,MATCH(C1603,Vendors!$A$2:$A$500,0),2),"")</f>
        <v/>
      </c>
      <c r="H1603" s="74">
        <f>SUMIF('Cash Outflows'!E:E,'AP and Accrual Journal'!D1613,'Cash Outflows'!F:F)</f>
        <v>0</v>
      </c>
      <c r="I1603" s="73">
        <f t="shared" ref="I1603:I1666" si="76">F1603-H1603</f>
        <v>0</v>
      </c>
      <c r="J1603" s="13">
        <f t="shared" ref="J1603:J1666" si="77">IF(WEEKDAY(E1603)=7,0,WEEKDAY(E1603))</f>
        <v>0</v>
      </c>
      <c r="K1603" t="b">
        <f ca="1">IF(TODAY()-E1603&gt;'Data Inputs'!$B$47,TRUE,FALSE)</f>
        <v>1</v>
      </c>
    </row>
    <row r="1604" spans="1:11" x14ac:dyDescent="0.25">
      <c r="A1604" s="109">
        <f t="shared" si="75"/>
        <v>6</v>
      </c>
      <c r="B1604" s="55"/>
      <c r="C1604" s="129"/>
      <c r="D1604" s="55"/>
      <c r="E1604" s="56"/>
      <c r="F1604" s="55"/>
      <c r="G1604" s="124" t="str">
        <f>IFERROR(INDEX(Vendors!$A$2:$B$500,MATCH(C1604,Vendors!$A$2:$A$500,0),2),"")</f>
        <v/>
      </c>
      <c r="H1604" s="74">
        <f>SUMIF('Cash Outflows'!E:E,'AP and Accrual Journal'!D1614,'Cash Outflows'!F:F)</f>
        <v>0</v>
      </c>
      <c r="I1604" s="73">
        <f t="shared" si="76"/>
        <v>0</v>
      </c>
      <c r="J1604" s="13">
        <f t="shared" si="77"/>
        <v>0</v>
      </c>
      <c r="K1604" t="b">
        <f ca="1">IF(TODAY()-E1604&gt;'Data Inputs'!$B$47,TRUE,FALSE)</f>
        <v>1</v>
      </c>
    </row>
    <row r="1605" spans="1:11" x14ac:dyDescent="0.25">
      <c r="A1605" s="109">
        <f t="shared" si="75"/>
        <v>6</v>
      </c>
      <c r="B1605" s="55"/>
      <c r="C1605" s="129"/>
      <c r="D1605" s="55"/>
      <c r="E1605" s="56"/>
      <c r="F1605" s="55"/>
      <c r="G1605" s="124" t="str">
        <f>IFERROR(INDEX(Vendors!$A$2:$B$500,MATCH(C1605,Vendors!$A$2:$A$500,0),2),"")</f>
        <v/>
      </c>
      <c r="H1605" s="74">
        <f>SUMIF('Cash Outflows'!E:E,'AP and Accrual Journal'!D1615,'Cash Outflows'!F:F)</f>
        <v>0</v>
      </c>
      <c r="I1605" s="73">
        <f t="shared" si="76"/>
        <v>0</v>
      </c>
      <c r="J1605" s="13">
        <f t="shared" si="77"/>
        <v>0</v>
      </c>
      <c r="K1605" t="b">
        <f ca="1">IF(TODAY()-E1605&gt;'Data Inputs'!$B$47,TRUE,FALSE)</f>
        <v>1</v>
      </c>
    </row>
    <row r="1606" spans="1:11" x14ac:dyDescent="0.25">
      <c r="A1606" s="109">
        <f t="shared" si="75"/>
        <v>6</v>
      </c>
      <c r="B1606" s="55"/>
      <c r="C1606" s="129"/>
      <c r="D1606" s="55"/>
      <c r="E1606" s="56"/>
      <c r="F1606" s="55"/>
      <c r="G1606" s="124" t="str">
        <f>IFERROR(INDEX(Vendors!$A$2:$B$500,MATCH(C1606,Vendors!$A$2:$A$500,0),2),"")</f>
        <v/>
      </c>
      <c r="H1606" s="74">
        <f>SUMIF('Cash Outflows'!E:E,'AP and Accrual Journal'!D1616,'Cash Outflows'!F:F)</f>
        <v>0</v>
      </c>
      <c r="I1606" s="73">
        <f t="shared" si="76"/>
        <v>0</v>
      </c>
      <c r="J1606" s="13">
        <f t="shared" si="77"/>
        <v>0</v>
      </c>
      <c r="K1606" t="b">
        <f ca="1">IF(TODAY()-E1606&gt;'Data Inputs'!$B$47,TRUE,FALSE)</f>
        <v>1</v>
      </c>
    </row>
    <row r="1607" spans="1:11" x14ac:dyDescent="0.25">
      <c r="A1607" s="109">
        <f t="shared" si="75"/>
        <v>6</v>
      </c>
      <c r="B1607" s="55"/>
      <c r="C1607" s="129"/>
      <c r="D1607" s="55"/>
      <c r="E1607" s="56"/>
      <c r="F1607" s="55"/>
      <c r="G1607" s="124" t="str">
        <f>IFERROR(INDEX(Vendors!$A$2:$B$500,MATCH(C1607,Vendors!$A$2:$A$500,0),2),"")</f>
        <v/>
      </c>
      <c r="H1607" s="74">
        <f>SUMIF('Cash Outflows'!E:E,'AP and Accrual Journal'!D1617,'Cash Outflows'!F:F)</f>
        <v>0</v>
      </c>
      <c r="I1607" s="73">
        <f t="shared" si="76"/>
        <v>0</v>
      </c>
      <c r="J1607" s="13">
        <f t="shared" si="77"/>
        <v>0</v>
      </c>
      <c r="K1607" t="b">
        <f ca="1">IF(TODAY()-E1607&gt;'Data Inputs'!$B$47,TRUE,FALSE)</f>
        <v>1</v>
      </c>
    </row>
    <row r="1608" spans="1:11" x14ac:dyDescent="0.25">
      <c r="A1608" s="109">
        <f t="shared" si="75"/>
        <v>6</v>
      </c>
      <c r="B1608" s="55"/>
      <c r="C1608" s="129"/>
      <c r="D1608" s="55"/>
      <c r="E1608" s="56"/>
      <c r="F1608" s="55"/>
      <c r="G1608" s="124" t="str">
        <f>IFERROR(INDEX(Vendors!$A$2:$B$500,MATCH(C1608,Vendors!$A$2:$A$500,0),2),"")</f>
        <v/>
      </c>
      <c r="H1608" s="74">
        <f>SUMIF('Cash Outflows'!E:E,'AP and Accrual Journal'!D1618,'Cash Outflows'!F:F)</f>
        <v>0</v>
      </c>
      <c r="I1608" s="73">
        <f t="shared" si="76"/>
        <v>0</v>
      </c>
      <c r="J1608" s="13">
        <f t="shared" si="77"/>
        <v>0</v>
      </c>
      <c r="K1608" t="b">
        <f ca="1">IF(TODAY()-E1608&gt;'Data Inputs'!$B$47,TRUE,FALSE)</f>
        <v>1</v>
      </c>
    </row>
    <row r="1609" spans="1:11" x14ac:dyDescent="0.25">
      <c r="A1609" s="109">
        <f t="shared" si="75"/>
        <v>6</v>
      </c>
      <c r="B1609" s="55"/>
      <c r="C1609" s="129"/>
      <c r="D1609" s="55"/>
      <c r="E1609" s="56"/>
      <c r="F1609" s="55"/>
      <c r="G1609" s="124" t="str">
        <f>IFERROR(INDEX(Vendors!$A$2:$B$500,MATCH(C1609,Vendors!$A$2:$A$500,0),2),"")</f>
        <v/>
      </c>
      <c r="H1609" s="74">
        <f>SUMIF('Cash Outflows'!E:E,'AP and Accrual Journal'!D1619,'Cash Outflows'!F:F)</f>
        <v>0</v>
      </c>
      <c r="I1609" s="73">
        <f t="shared" si="76"/>
        <v>0</v>
      </c>
      <c r="J1609" s="13">
        <f t="shared" si="77"/>
        <v>0</v>
      </c>
      <c r="K1609" t="b">
        <f ca="1">IF(TODAY()-E1609&gt;'Data Inputs'!$B$47,TRUE,FALSE)</f>
        <v>1</v>
      </c>
    </row>
    <row r="1610" spans="1:11" x14ac:dyDescent="0.25">
      <c r="A1610" s="109">
        <f t="shared" si="75"/>
        <v>6</v>
      </c>
      <c r="B1610" s="55"/>
      <c r="C1610" s="129"/>
      <c r="D1610" s="55"/>
      <c r="E1610" s="56"/>
      <c r="F1610" s="55"/>
      <c r="G1610" s="124" t="str">
        <f>IFERROR(INDEX(Vendors!$A$2:$B$500,MATCH(C1610,Vendors!$A$2:$A$500,0),2),"")</f>
        <v/>
      </c>
      <c r="H1610" s="74">
        <f>SUMIF('Cash Outflows'!E:E,'AP and Accrual Journal'!D1620,'Cash Outflows'!F:F)</f>
        <v>0</v>
      </c>
      <c r="I1610" s="73">
        <f t="shared" si="76"/>
        <v>0</v>
      </c>
      <c r="J1610" s="13">
        <f t="shared" si="77"/>
        <v>0</v>
      </c>
      <c r="K1610" t="b">
        <f ca="1">IF(TODAY()-E1610&gt;'Data Inputs'!$B$47,TRUE,FALSE)</f>
        <v>1</v>
      </c>
    </row>
    <row r="1611" spans="1:11" x14ac:dyDescent="0.25">
      <c r="A1611" s="109">
        <f t="shared" si="75"/>
        <v>6</v>
      </c>
      <c r="B1611" s="55"/>
      <c r="C1611" s="129"/>
      <c r="D1611" s="55"/>
      <c r="E1611" s="56"/>
      <c r="F1611" s="55"/>
      <c r="G1611" s="124" t="str">
        <f>IFERROR(INDEX(Vendors!$A$2:$B$500,MATCH(C1611,Vendors!$A$2:$A$500,0),2),"")</f>
        <v/>
      </c>
      <c r="H1611" s="74">
        <f>SUMIF('Cash Outflows'!E:E,'AP and Accrual Journal'!D1621,'Cash Outflows'!F:F)</f>
        <v>0</v>
      </c>
      <c r="I1611" s="73">
        <f t="shared" si="76"/>
        <v>0</v>
      </c>
      <c r="J1611" s="13">
        <f t="shared" si="77"/>
        <v>0</v>
      </c>
      <c r="K1611" t="b">
        <f ca="1">IF(TODAY()-E1611&gt;'Data Inputs'!$B$47,TRUE,FALSE)</f>
        <v>1</v>
      </c>
    </row>
    <row r="1612" spans="1:11" x14ac:dyDescent="0.25">
      <c r="A1612" s="109">
        <f t="shared" si="75"/>
        <v>6</v>
      </c>
      <c r="B1612" s="55"/>
      <c r="C1612" s="129"/>
      <c r="D1612" s="55"/>
      <c r="E1612" s="56"/>
      <c r="F1612" s="55"/>
      <c r="G1612" s="124" t="str">
        <f>IFERROR(INDEX(Vendors!$A$2:$B$500,MATCH(C1612,Vendors!$A$2:$A$500,0),2),"")</f>
        <v/>
      </c>
      <c r="H1612" s="74">
        <f>SUMIF('Cash Outflows'!E:E,'AP and Accrual Journal'!D1622,'Cash Outflows'!F:F)</f>
        <v>0</v>
      </c>
      <c r="I1612" s="73">
        <f t="shared" si="76"/>
        <v>0</v>
      </c>
      <c r="J1612" s="13">
        <f t="shared" si="77"/>
        <v>0</v>
      </c>
      <c r="K1612" t="b">
        <f ca="1">IF(TODAY()-E1612&gt;'Data Inputs'!$B$47,TRUE,FALSE)</f>
        <v>1</v>
      </c>
    </row>
    <row r="1613" spans="1:11" x14ac:dyDescent="0.25">
      <c r="A1613" s="109">
        <f t="shared" si="75"/>
        <v>6</v>
      </c>
      <c r="B1613" s="55"/>
      <c r="C1613" s="129"/>
      <c r="D1613" s="55"/>
      <c r="E1613" s="56"/>
      <c r="F1613" s="55"/>
      <c r="G1613" s="124" t="str">
        <f>IFERROR(INDEX(Vendors!$A$2:$B$500,MATCH(C1613,Vendors!$A$2:$A$500,0),2),"")</f>
        <v/>
      </c>
      <c r="H1613" s="74">
        <f>SUMIF('Cash Outflows'!E:E,'AP and Accrual Journal'!D1623,'Cash Outflows'!F:F)</f>
        <v>0</v>
      </c>
      <c r="I1613" s="73">
        <f t="shared" si="76"/>
        <v>0</v>
      </c>
      <c r="J1613" s="13">
        <f t="shared" si="77"/>
        <v>0</v>
      </c>
      <c r="K1613" t="b">
        <f ca="1">IF(TODAY()-E1613&gt;'Data Inputs'!$B$47,TRUE,FALSE)</f>
        <v>1</v>
      </c>
    </row>
    <row r="1614" spans="1:11" x14ac:dyDescent="0.25">
      <c r="A1614" s="109">
        <f t="shared" si="75"/>
        <v>6</v>
      </c>
      <c r="B1614" s="55"/>
      <c r="C1614" s="129"/>
      <c r="D1614" s="55"/>
      <c r="E1614" s="56"/>
      <c r="F1614" s="55"/>
      <c r="G1614" s="124" t="str">
        <f>IFERROR(INDEX(Vendors!$A$2:$B$500,MATCH(C1614,Vendors!$A$2:$A$500,0),2),"")</f>
        <v/>
      </c>
      <c r="H1614" s="74">
        <f>SUMIF('Cash Outflows'!E:E,'AP and Accrual Journal'!D1624,'Cash Outflows'!F:F)</f>
        <v>0</v>
      </c>
      <c r="I1614" s="73">
        <f t="shared" si="76"/>
        <v>0</v>
      </c>
      <c r="J1614" s="13">
        <f t="shared" si="77"/>
        <v>0</v>
      </c>
      <c r="K1614" t="b">
        <f ca="1">IF(TODAY()-E1614&gt;'Data Inputs'!$B$47,TRUE,FALSE)</f>
        <v>1</v>
      </c>
    </row>
    <row r="1615" spans="1:11" x14ac:dyDescent="0.25">
      <c r="A1615" s="109">
        <f t="shared" si="75"/>
        <v>6</v>
      </c>
      <c r="B1615" s="55"/>
      <c r="C1615" s="129"/>
      <c r="D1615" s="55"/>
      <c r="E1615" s="56"/>
      <c r="F1615" s="55"/>
      <c r="G1615" s="124" t="str">
        <f>IFERROR(INDEX(Vendors!$A$2:$B$500,MATCH(C1615,Vendors!$A$2:$A$500,0),2),"")</f>
        <v/>
      </c>
      <c r="H1615" s="74">
        <f>SUMIF('Cash Outflows'!E:E,'AP and Accrual Journal'!D1625,'Cash Outflows'!F:F)</f>
        <v>0</v>
      </c>
      <c r="I1615" s="73">
        <f t="shared" si="76"/>
        <v>0</v>
      </c>
      <c r="J1615" s="13">
        <f t="shared" si="77"/>
        <v>0</v>
      </c>
      <c r="K1615" t="b">
        <f ca="1">IF(TODAY()-E1615&gt;'Data Inputs'!$B$47,TRUE,FALSE)</f>
        <v>1</v>
      </c>
    </row>
    <row r="1616" spans="1:11" x14ac:dyDescent="0.25">
      <c r="A1616" s="109">
        <f t="shared" si="75"/>
        <v>6</v>
      </c>
      <c r="B1616" s="55"/>
      <c r="C1616" s="129"/>
      <c r="D1616" s="55"/>
      <c r="E1616" s="56"/>
      <c r="F1616" s="55"/>
      <c r="G1616" s="124" t="str">
        <f>IFERROR(INDEX(Vendors!$A$2:$B$500,MATCH(C1616,Vendors!$A$2:$A$500,0),2),"")</f>
        <v/>
      </c>
      <c r="H1616" s="74">
        <f>SUMIF('Cash Outflows'!E:E,'AP and Accrual Journal'!D1626,'Cash Outflows'!F:F)</f>
        <v>0</v>
      </c>
      <c r="I1616" s="73">
        <f t="shared" si="76"/>
        <v>0</v>
      </c>
      <c r="J1616" s="13">
        <f t="shared" si="77"/>
        <v>0</v>
      </c>
      <c r="K1616" t="b">
        <f ca="1">IF(TODAY()-E1616&gt;'Data Inputs'!$B$47,TRUE,FALSE)</f>
        <v>1</v>
      </c>
    </row>
    <row r="1617" spans="1:11" x14ac:dyDescent="0.25">
      <c r="A1617" s="109">
        <f t="shared" si="75"/>
        <v>6</v>
      </c>
      <c r="B1617" s="55"/>
      <c r="C1617" s="129"/>
      <c r="D1617" s="55"/>
      <c r="E1617" s="56"/>
      <c r="F1617" s="55"/>
      <c r="G1617" s="124" t="str">
        <f>IFERROR(INDEX(Vendors!$A$2:$B$500,MATCH(C1617,Vendors!$A$2:$A$500,0),2),"")</f>
        <v/>
      </c>
      <c r="H1617" s="74">
        <f>SUMIF('Cash Outflows'!E:E,'AP and Accrual Journal'!D1627,'Cash Outflows'!F:F)</f>
        <v>0</v>
      </c>
      <c r="I1617" s="73">
        <f t="shared" si="76"/>
        <v>0</v>
      </c>
      <c r="J1617" s="13">
        <f t="shared" si="77"/>
        <v>0</v>
      </c>
      <c r="K1617" t="b">
        <f ca="1">IF(TODAY()-E1617&gt;'Data Inputs'!$B$47,TRUE,FALSE)</f>
        <v>1</v>
      </c>
    </row>
    <row r="1618" spans="1:11" x14ac:dyDescent="0.25">
      <c r="A1618" s="109">
        <f t="shared" si="75"/>
        <v>6</v>
      </c>
      <c r="B1618" s="55"/>
      <c r="C1618" s="129"/>
      <c r="D1618" s="55"/>
      <c r="E1618" s="56"/>
      <c r="F1618" s="55"/>
      <c r="G1618" s="124" t="str">
        <f>IFERROR(INDEX(Vendors!$A$2:$B$500,MATCH(C1618,Vendors!$A$2:$A$500,0),2),"")</f>
        <v/>
      </c>
      <c r="H1618" s="74">
        <f>SUMIF('Cash Outflows'!E:E,'AP and Accrual Journal'!D1628,'Cash Outflows'!F:F)</f>
        <v>0</v>
      </c>
      <c r="I1618" s="73">
        <f t="shared" si="76"/>
        <v>0</v>
      </c>
      <c r="J1618" s="13">
        <f t="shared" si="77"/>
        <v>0</v>
      </c>
      <c r="K1618" t="b">
        <f ca="1">IF(TODAY()-E1618&gt;'Data Inputs'!$B$47,TRUE,FALSE)</f>
        <v>1</v>
      </c>
    </row>
    <row r="1619" spans="1:11" x14ac:dyDescent="0.25">
      <c r="A1619" s="109">
        <f t="shared" si="75"/>
        <v>6</v>
      </c>
      <c r="B1619" s="55"/>
      <c r="C1619" s="129"/>
      <c r="D1619" s="55"/>
      <c r="E1619" s="56"/>
      <c r="F1619" s="55"/>
      <c r="G1619" s="124" t="str">
        <f>IFERROR(INDEX(Vendors!$A$2:$B$500,MATCH(C1619,Vendors!$A$2:$A$500,0),2),"")</f>
        <v/>
      </c>
      <c r="H1619" s="74">
        <f>SUMIF('Cash Outflows'!E:E,'AP and Accrual Journal'!D1629,'Cash Outflows'!F:F)</f>
        <v>0</v>
      </c>
      <c r="I1619" s="73">
        <f t="shared" si="76"/>
        <v>0</v>
      </c>
      <c r="J1619" s="13">
        <f t="shared" si="77"/>
        <v>0</v>
      </c>
      <c r="K1619" t="b">
        <f ca="1">IF(TODAY()-E1619&gt;'Data Inputs'!$B$47,TRUE,FALSE)</f>
        <v>1</v>
      </c>
    </row>
    <row r="1620" spans="1:11" x14ac:dyDescent="0.25">
      <c r="A1620" s="109">
        <f t="shared" si="75"/>
        <v>6</v>
      </c>
      <c r="B1620" s="55"/>
      <c r="C1620" s="129"/>
      <c r="D1620" s="55"/>
      <c r="E1620" s="56"/>
      <c r="F1620" s="55"/>
      <c r="G1620" s="124" t="str">
        <f>IFERROR(INDEX(Vendors!$A$2:$B$500,MATCH(C1620,Vendors!$A$2:$A$500,0),2),"")</f>
        <v/>
      </c>
      <c r="H1620" s="74">
        <f>SUMIF('Cash Outflows'!E:E,'AP and Accrual Journal'!D1630,'Cash Outflows'!F:F)</f>
        <v>0</v>
      </c>
      <c r="I1620" s="73">
        <f t="shared" si="76"/>
        <v>0</v>
      </c>
      <c r="J1620" s="13">
        <f t="shared" si="77"/>
        <v>0</v>
      </c>
      <c r="K1620" t="b">
        <f ca="1">IF(TODAY()-E1620&gt;'Data Inputs'!$B$47,TRUE,FALSE)</f>
        <v>1</v>
      </c>
    </row>
    <row r="1621" spans="1:11" x14ac:dyDescent="0.25">
      <c r="A1621" s="109">
        <f t="shared" si="75"/>
        <v>6</v>
      </c>
      <c r="B1621" s="55"/>
      <c r="C1621" s="129"/>
      <c r="D1621" s="55"/>
      <c r="E1621" s="56"/>
      <c r="F1621" s="55"/>
      <c r="G1621" s="124" t="str">
        <f>IFERROR(INDEX(Vendors!$A$2:$B$500,MATCH(C1621,Vendors!$A$2:$A$500,0),2),"")</f>
        <v/>
      </c>
      <c r="H1621" s="74">
        <f>SUMIF('Cash Outflows'!E:E,'AP and Accrual Journal'!D1631,'Cash Outflows'!F:F)</f>
        <v>0</v>
      </c>
      <c r="I1621" s="73">
        <f t="shared" si="76"/>
        <v>0</v>
      </c>
      <c r="J1621" s="13">
        <f t="shared" si="77"/>
        <v>0</v>
      </c>
      <c r="K1621" t="b">
        <f ca="1">IF(TODAY()-E1621&gt;'Data Inputs'!$B$47,TRUE,FALSE)</f>
        <v>1</v>
      </c>
    </row>
    <row r="1622" spans="1:11" x14ac:dyDescent="0.25">
      <c r="A1622" s="109">
        <f t="shared" si="75"/>
        <v>6</v>
      </c>
      <c r="B1622" s="55"/>
      <c r="C1622" s="129"/>
      <c r="D1622" s="55"/>
      <c r="E1622" s="56"/>
      <c r="F1622" s="55"/>
      <c r="G1622" s="124" t="str">
        <f>IFERROR(INDEX(Vendors!$A$2:$B$500,MATCH(C1622,Vendors!$A$2:$A$500,0),2),"")</f>
        <v/>
      </c>
      <c r="H1622" s="74">
        <f>SUMIF('Cash Outflows'!E:E,'AP and Accrual Journal'!D1632,'Cash Outflows'!F:F)</f>
        <v>0</v>
      </c>
      <c r="I1622" s="73">
        <f t="shared" si="76"/>
        <v>0</v>
      </c>
      <c r="J1622" s="13">
        <f t="shared" si="77"/>
        <v>0</v>
      </c>
      <c r="K1622" t="b">
        <f ca="1">IF(TODAY()-E1622&gt;'Data Inputs'!$B$47,TRUE,FALSE)</f>
        <v>1</v>
      </c>
    </row>
    <row r="1623" spans="1:11" x14ac:dyDescent="0.25">
      <c r="A1623" s="109">
        <f t="shared" si="75"/>
        <v>6</v>
      </c>
      <c r="B1623" s="55"/>
      <c r="C1623" s="129"/>
      <c r="D1623" s="55"/>
      <c r="E1623" s="56"/>
      <c r="F1623" s="55"/>
      <c r="G1623" s="124" t="str">
        <f>IFERROR(INDEX(Vendors!$A$2:$B$500,MATCH(C1623,Vendors!$A$2:$A$500,0),2),"")</f>
        <v/>
      </c>
      <c r="H1623" s="74">
        <f>SUMIF('Cash Outflows'!E:E,'AP and Accrual Journal'!D1633,'Cash Outflows'!F:F)</f>
        <v>0</v>
      </c>
      <c r="I1623" s="73">
        <f t="shared" si="76"/>
        <v>0</v>
      </c>
      <c r="J1623" s="13">
        <f t="shared" si="77"/>
        <v>0</v>
      </c>
      <c r="K1623" t="b">
        <f ca="1">IF(TODAY()-E1623&gt;'Data Inputs'!$B$47,TRUE,FALSE)</f>
        <v>1</v>
      </c>
    </row>
    <row r="1624" spans="1:11" x14ac:dyDescent="0.25">
      <c r="A1624" s="109">
        <f t="shared" si="75"/>
        <v>6</v>
      </c>
      <c r="B1624" s="55"/>
      <c r="C1624" s="129"/>
      <c r="D1624" s="55"/>
      <c r="E1624" s="56"/>
      <c r="F1624" s="55"/>
      <c r="G1624" s="124" t="str">
        <f>IFERROR(INDEX(Vendors!$A$2:$B$500,MATCH(C1624,Vendors!$A$2:$A$500,0),2),"")</f>
        <v/>
      </c>
      <c r="H1624" s="74">
        <f>SUMIF('Cash Outflows'!E:E,'AP and Accrual Journal'!D1634,'Cash Outflows'!F:F)</f>
        <v>0</v>
      </c>
      <c r="I1624" s="73">
        <f t="shared" si="76"/>
        <v>0</v>
      </c>
      <c r="J1624" s="13">
        <f t="shared" si="77"/>
        <v>0</v>
      </c>
      <c r="K1624" t="b">
        <f ca="1">IF(TODAY()-E1624&gt;'Data Inputs'!$B$47,TRUE,FALSE)</f>
        <v>1</v>
      </c>
    </row>
    <row r="1625" spans="1:11" x14ac:dyDescent="0.25">
      <c r="A1625" s="109">
        <f t="shared" si="75"/>
        <v>6</v>
      </c>
      <c r="B1625" s="55"/>
      <c r="C1625" s="129"/>
      <c r="D1625" s="55"/>
      <c r="E1625" s="56"/>
      <c r="F1625" s="55"/>
      <c r="G1625" s="124" t="str">
        <f>IFERROR(INDEX(Vendors!$A$2:$B$500,MATCH(C1625,Vendors!$A$2:$A$500,0),2),"")</f>
        <v/>
      </c>
      <c r="H1625" s="74">
        <f>SUMIF('Cash Outflows'!E:E,'AP and Accrual Journal'!D1635,'Cash Outflows'!F:F)</f>
        <v>0</v>
      </c>
      <c r="I1625" s="73">
        <f t="shared" si="76"/>
        <v>0</v>
      </c>
      <c r="J1625" s="13">
        <f t="shared" si="77"/>
        <v>0</v>
      </c>
      <c r="K1625" t="b">
        <f ca="1">IF(TODAY()-E1625&gt;'Data Inputs'!$B$47,TRUE,FALSE)</f>
        <v>1</v>
      </c>
    </row>
    <row r="1626" spans="1:11" x14ac:dyDescent="0.25">
      <c r="A1626" s="109">
        <f t="shared" si="75"/>
        <v>6</v>
      </c>
      <c r="B1626" s="55"/>
      <c r="C1626" s="129"/>
      <c r="D1626" s="55"/>
      <c r="E1626" s="56"/>
      <c r="F1626" s="55"/>
      <c r="G1626" s="124" t="str">
        <f>IFERROR(INDEX(Vendors!$A$2:$B$500,MATCH(C1626,Vendors!$A$2:$A$500,0),2),"")</f>
        <v/>
      </c>
      <c r="H1626" s="74">
        <f>SUMIF('Cash Outflows'!E:E,'AP and Accrual Journal'!D1636,'Cash Outflows'!F:F)</f>
        <v>0</v>
      </c>
      <c r="I1626" s="73">
        <f t="shared" si="76"/>
        <v>0</v>
      </c>
      <c r="J1626" s="13">
        <f t="shared" si="77"/>
        <v>0</v>
      </c>
      <c r="K1626" t="b">
        <f ca="1">IF(TODAY()-E1626&gt;'Data Inputs'!$B$47,TRUE,FALSE)</f>
        <v>1</v>
      </c>
    </row>
    <row r="1627" spans="1:11" x14ac:dyDescent="0.25">
      <c r="A1627" s="109">
        <f t="shared" si="75"/>
        <v>6</v>
      </c>
      <c r="B1627" s="55"/>
      <c r="C1627" s="129"/>
      <c r="D1627" s="55"/>
      <c r="E1627" s="56"/>
      <c r="F1627" s="55"/>
      <c r="G1627" s="124" t="str">
        <f>IFERROR(INDEX(Vendors!$A$2:$B$500,MATCH(C1627,Vendors!$A$2:$A$500,0),2),"")</f>
        <v/>
      </c>
      <c r="H1627" s="74">
        <f>SUMIF('Cash Outflows'!E:E,'AP and Accrual Journal'!D1637,'Cash Outflows'!F:F)</f>
        <v>0</v>
      </c>
      <c r="I1627" s="73">
        <f t="shared" si="76"/>
        <v>0</v>
      </c>
      <c r="J1627" s="13">
        <f t="shared" si="77"/>
        <v>0</v>
      </c>
      <c r="K1627" t="b">
        <f ca="1">IF(TODAY()-E1627&gt;'Data Inputs'!$B$47,TRUE,FALSE)</f>
        <v>1</v>
      </c>
    </row>
    <row r="1628" spans="1:11" x14ac:dyDescent="0.25">
      <c r="A1628" s="109">
        <f t="shared" si="75"/>
        <v>6</v>
      </c>
      <c r="B1628" s="55"/>
      <c r="C1628" s="129"/>
      <c r="D1628" s="55"/>
      <c r="E1628" s="56"/>
      <c r="F1628" s="55"/>
      <c r="G1628" s="124" t="str">
        <f>IFERROR(INDEX(Vendors!$A$2:$B$500,MATCH(C1628,Vendors!$A$2:$A$500,0),2),"")</f>
        <v/>
      </c>
      <c r="H1628" s="74">
        <f>SUMIF('Cash Outflows'!E:E,'AP and Accrual Journal'!D1638,'Cash Outflows'!F:F)</f>
        <v>0</v>
      </c>
      <c r="I1628" s="73">
        <f t="shared" si="76"/>
        <v>0</v>
      </c>
      <c r="J1628" s="13">
        <f t="shared" si="77"/>
        <v>0</v>
      </c>
      <c r="K1628" t="b">
        <f ca="1">IF(TODAY()-E1628&gt;'Data Inputs'!$B$47,TRUE,FALSE)</f>
        <v>1</v>
      </c>
    </row>
    <row r="1629" spans="1:11" x14ac:dyDescent="0.25">
      <c r="A1629" s="109">
        <f t="shared" si="75"/>
        <v>6</v>
      </c>
      <c r="B1629" s="55"/>
      <c r="C1629" s="129"/>
      <c r="D1629" s="55"/>
      <c r="E1629" s="56"/>
      <c r="F1629" s="55"/>
      <c r="G1629" s="124" t="str">
        <f>IFERROR(INDEX(Vendors!$A$2:$B$500,MATCH(C1629,Vendors!$A$2:$A$500,0),2),"")</f>
        <v/>
      </c>
      <c r="H1629" s="74">
        <f>SUMIF('Cash Outflows'!E:E,'AP and Accrual Journal'!D1639,'Cash Outflows'!F:F)</f>
        <v>0</v>
      </c>
      <c r="I1629" s="73">
        <f t="shared" si="76"/>
        <v>0</v>
      </c>
      <c r="J1629" s="13">
        <f t="shared" si="77"/>
        <v>0</v>
      </c>
      <c r="K1629" t="b">
        <f ca="1">IF(TODAY()-E1629&gt;'Data Inputs'!$B$47,TRUE,FALSE)</f>
        <v>1</v>
      </c>
    </row>
    <row r="1630" spans="1:11" x14ac:dyDescent="0.25">
      <c r="A1630" s="109">
        <f t="shared" si="75"/>
        <v>6</v>
      </c>
      <c r="B1630" s="55"/>
      <c r="C1630" s="129"/>
      <c r="D1630" s="55"/>
      <c r="E1630" s="56"/>
      <c r="F1630" s="55"/>
      <c r="G1630" s="124" t="str">
        <f>IFERROR(INDEX(Vendors!$A$2:$B$500,MATCH(C1630,Vendors!$A$2:$A$500,0),2),"")</f>
        <v/>
      </c>
      <c r="H1630" s="74">
        <f>SUMIF('Cash Outflows'!E:E,'AP and Accrual Journal'!D1640,'Cash Outflows'!F:F)</f>
        <v>0</v>
      </c>
      <c r="I1630" s="73">
        <f t="shared" si="76"/>
        <v>0</v>
      </c>
      <c r="J1630" s="13">
        <f t="shared" si="77"/>
        <v>0</v>
      </c>
      <c r="K1630" t="b">
        <f ca="1">IF(TODAY()-E1630&gt;'Data Inputs'!$B$47,TRUE,FALSE)</f>
        <v>1</v>
      </c>
    </row>
    <row r="1631" spans="1:11" x14ac:dyDescent="0.25">
      <c r="A1631" s="109">
        <f t="shared" si="75"/>
        <v>6</v>
      </c>
      <c r="B1631" s="55"/>
      <c r="C1631" s="129"/>
      <c r="D1631" s="55"/>
      <c r="E1631" s="56"/>
      <c r="F1631" s="55"/>
      <c r="G1631" s="124" t="str">
        <f>IFERROR(INDEX(Vendors!$A$2:$B$500,MATCH(C1631,Vendors!$A$2:$A$500,0),2),"")</f>
        <v/>
      </c>
      <c r="H1631" s="74">
        <f>SUMIF('Cash Outflows'!E:E,'AP and Accrual Journal'!D1641,'Cash Outflows'!F:F)</f>
        <v>0</v>
      </c>
      <c r="I1631" s="73">
        <f t="shared" si="76"/>
        <v>0</v>
      </c>
      <c r="J1631" s="13">
        <f t="shared" si="77"/>
        <v>0</v>
      </c>
      <c r="K1631" t="b">
        <f ca="1">IF(TODAY()-E1631&gt;'Data Inputs'!$B$47,TRUE,FALSE)</f>
        <v>1</v>
      </c>
    </row>
    <row r="1632" spans="1:11" x14ac:dyDescent="0.25">
      <c r="A1632" s="109">
        <f t="shared" si="75"/>
        <v>6</v>
      </c>
      <c r="B1632" s="55"/>
      <c r="C1632" s="129"/>
      <c r="D1632" s="55"/>
      <c r="E1632" s="56"/>
      <c r="F1632" s="55"/>
      <c r="G1632" s="124" t="str">
        <f>IFERROR(INDEX(Vendors!$A$2:$B$500,MATCH(C1632,Vendors!$A$2:$A$500,0),2),"")</f>
        <v/>
      </c>
      <c r="H1632" s="74">
        <f>SUMIF('Cash Outflows'!E:E,'AP and Accrual Journal'!D1642,'Cash Outflows'!F:F)</f>
        <v>0</v>
      </c>
      <c r="I1632" s="73">
        <f t="shared" si="76"/>
        <v>0</v>
      </c>
      <c r="J1632" s="13">
        <f t="shared" si="77"/>
        <v>0</v>
      </c>
      <c r="K1632" t="b">
        <f ca="1">IF(TODAY()-E1632&gt;'Data Inputs'!$B$47,TRUE,FALSE)</f>
        <v>1</v>
      </c>
    </row>
    <row r="1633" spans="1:11" x14ac:dyDescent="0.25">
      <c r="A1633" s="109">
        <f t="shared" si="75"/>
        <v>6</v>
      </c>
      <c r="B1633" s="55"/>
      <c r="C1633" s="129"/>
      <c r="D1633" s="55"/>
      <c r="E1633" s="56"/>
      <c r="F1633" s="55"/>
      <c r="G1633" s="124" t="str">
        <f>IFERROR(INDEX(Vendors!$A$2:$B$500,MATCH(C1633,Vendors!$A$2:$A$500,0),2),"")</f>
        <v/>
      </c>
      <c r="H1633" s="74">
        <f>SUMIF('Cash Outflows'!E:E,'AP and Accrual Journal'!D1643,'Cash Outflows'!F:F)</f>
        <v>0</v>
      </c>
      <c r="I1633" s="73">
        <f t="shared" si="76"/>
        <v>0</v>
      </c>
      <c r="J1633" s="13">
        <f t="shared" si="77"/>
        <v>0</v>
      </c>
      <c r="K1633" t="b">
        <f ca="1">IF(TODAY()-E1633&gt;'Data Inputs'!$B$47,TRUE,FALSE)</f>
        <v>1</v>
      </c>
    </row>
    <row r="1634" spans="1:11" x14ac:dyDescent="0.25">
      <c r="A1634" s="109">
        <f t="shared" si="75"/>
        <v>6</v>
      </c>
      <c r="B1634" s="55"/>
      <c r="C1634" s="129"/>
      <c r="D1634" s="55"/>
      <c r="E1634" s="56"/>
      <c r="F1634" s="55"/>
      <c r="G1634" s="124" t="str">
        <f>IFERROR(INDEX(Vendors!$A$2:$B$500,MATCH(C1634,Vendors!$A$2:$A$500,0),2),"")</f>
        <v/>
      </c>
      <c r="H1634" s="74">
        <f>SUMIF('Cash Outflows'!E:E,'AP and Accrual Journal'!D1644,'Cash Outflows'!F:F)</f>
        <v>0</v>
      </c>
      <c r="I1634" s="73">
        <f t="shared" si="76"/>
        <v>0</v>
      </c>
      <c r="J1634" s="13">
        <f t="shared" si="77"/>
        <v>0</v>
      </c>
      <c r="K1634" t="b">
        <f ca="1">IF(TODAY()-E1634&gt;'Data Inputs'!$B$47,TRUE,FALSE)</f>
        <v>1</v>
      </c>
    </row>
    <row r="1635" spans="1:11" x14ac:dyDescent="0.25">
      <c r="A1635" s="109">
        <f t="shared" si="75"/>
        <v>6</v>
      </c>
      <c r="B1635" s="55"/>
      <c r="C1635" s="129"/>
      <c r="D1635" s="55"/>
      <c r="E1635" s="56"/>
      <c r="F1635" s="55"/>
      <c r="G1635" s="124" t="str">
        <f>IFERROR(INDEX(Vendors!$A$2:$B$500,MATCH(C1635,Vendors!$A$2:$A$500,0),2),"")</f>
        <v/>
      </c>
      <c r="H1635" s="74">
        <f>SUMIF('Cash Outflows'!E:E,'AP and Accrual Journal'!D1645,'Cash Outflows'!F:F)</f>
        <v>0</v>
      </c>
      <c r="I1635" s="73">
        <f t="shared" si="76"/>
        <v>0</v>
      </c>
      <c r="J1635" s="13">
        <f t="shared" si="77"/>
        <v>0</v>
      </c>
      <c r="K1635" t="b">
        <f ca="1">IF(TODAY()-E1635&gt;'Data Inputs'!$B$47,TRUE,FALSE)</f>
        <v>1</v>
      </c>
    </row>
    <row r="1636" spans="1:11" x14ac:dyDescent="0.25">
      <c r="A1636" s="109">
        <f t="shared" si="75"/>
        <v>6</v>
      </c>
      <c r="B1636" s="55"/>
      <c r="C1636" s="129"/>
      <c r="D1636" s="55"/>
      <c r="E1636" s="56"/>
      <c r="F1636" s="55"/>
      <c r="G1636" s="124" t="str">
        <f>IFERROR(INDEX(Vendors!$A$2:$B$500,MATCH(C1636,Vendors!$A$2:$A$500,0),2),"")</f>
        <v/>
      </c>
      <c r="H1636" s="74">
        <f>SUMIF('Cash Outflows'!E:E,'AP and Accrual Journal'!D1646,'Cash Outflows'!F:F)</f>
        <v>0</v>
      </c>
      <c r="I1636" s="73">
        <f t="shared" si="76"/>
        <v>0</v>
      </c>
      <c r="J1636" s="13">
        <f t="shared" si="77"/>
        <v>0</v>
      </c>
      <c r="K1636" t="b">
        <f ca="1">IF(TODAY()-E1636&gt;'Data Inputs'!$B$47,TRUE,FALSE)</f>
        <v>1</v>
      </c>
    </row>
    <row r="1637" spans="1:11" x14ac:dyDescent="0.25">
      <c r="A1637" s="109">
        <f t="shared" si="75"/>
        <v>6</v>
      </c>
      <c r="B1637" s="55"/>
      <c r="C1637" s="129"/>
      <c r="D1637" s="55"/>
      <c r="E1637" s="56"/>
      <c r="F1637" s="55"/>
      <c r="G1637" s="124" t="str">
        <f>IFERROR(INDEX(Vendors!$A$2:$B$500,MATCH(C1637,Vendors!$A$2:$A$500,0),2),"")</f>
        <v/>
      </c>
      <c r="H1637" s="74">
        <f>SUMIF('Cash Outflows'!E:E,'AP and Accrual Journal'!D1647,'Cash Outflows'!F:F)</f>
        <v>0</v>
      </c>
      <c r="I1637" s="73">
        <f t="shared" si="76"/>
        <v>0</v>
      </c>
      <c r="J1637" s="13">
        <f t="shared" si="77"/>
        <v>0</v>
      </c>
      <c r="K1637" t="b">
        <f ca="1">IF(TODAY()-E1637&gt;'Data Inputs'!$B$47,TRUE,FALSE)</f>
        <v>1</v>
      </c>
    </row>
    <row r="1638" spans="1:11" x14ac:dyDescent="0.25">
      <c r="A1638" s="109">
        <f t="shared" si="75"/>
        <v>6</v>
      </c>
      <c r="B1638" s="55"/>
      <c r="C1638" s="129"/>
      <c r="D1638" s="55"/>
      <c r="E1638" s="56"/>
      <c r="F1638" s="55"/>
      <c r="G1638" s="124" t="str">
        <f>IFERROR(INDEX(Vendors!$A$2:$B$500,MATCH(C1638,Vendors!$A$2:$A$500,0),2),"")</f>
        <v/>
      </c>
      <c r="H1638" s="74">
        <f>SUMIF('Cash Outflows'!E:E,'AP and Accrual Journal'!D1648,'Cash Outflows'!F:F)</f>
        <v>0</v>
      </c>
      <c r="I1638" s="73">
        <f t="shared" si="76"/>
        <v>0</v>
      </c>
      <c r="J1638" s="13">
        <f t="shared" si="77"/>
        <v>0</v>
      </c>
      <c r="K1638" t="b">
        <f ca="1">IF(TODAY()-E1638&gt;'Data Inputs'!$B$47,TRUE,FALSE)</f>
        <v>1</v>
      </c>
    </row>
    <row r="1639" spans="1:11" x14ac:dyDescent="0.25">
      <c r="A1639" s="109">
        <f t="shared" si="75"/>
        <v>6</v>
      </c>
      <c r="B1639" s="55"/>
      <c r="C1639" s="129"/>
      <c r="D1639" s="55"/>
      <c r="E1639" s="56"/>
      <c r="F1639" s="55"/>
      <c r="G1639" s="124" t="str">
        <f>IFERROR(INDEX(Vendors!$A$2:$B$500,MATCH(C1639,Vendors!$A$2:$A$500,0),2),"")</f>
        <v/>
      </c>
      <c r="H1639" s="74">
        <f>SUMIF('Cash Outflows'!E:E,'AP and Accrual Journal'!D1649,'Cash Outflows'!F:F)</f>
        <v>0</v>
      </c>
      <c r="I1639" s="73">
        <f t="shared" si="76"/>
        <v>0</v>
      </c>
      <c r="J1639" s="13">
        <f t="shared" si="77"/>
        <v>0</v>
      </c>
      <c r="K1639" t="b">
        <f ca="1">IF(TODAY()-E1639&gt;'Data Inputs'!$B$47,TRUE,FALSE)</f>
        <v>1</v>
      </c>
    </row>
    <row r="1640" spans="1:11" x14ac:dyDescent="0.25">
      <c r="A1640" s="109">
        <f t="shared" si="75"/>
        <v>6</v>
      </c>
      <c r="B1640" s="55"/>
      <c r="C1640" s="129"/>
      <c r="D1640" s="55"/>
      <c r="E1640" s="56"/>
      <c r="F1640" s="55"/>
      <c r="G1640" s="124" t="str">
        <f>IFERROR(INDEX(Vendors!$A$2:$B$500,MATCH(C1640,Vendors!$A$2:$A$500,0),2),"")</f>
        <v/>
      </c>
      <c r="H1640" s="74">
        <f>SUMIF('Cash Outflows'!E:E,'AP and Accrual Journal'!D1650,'Cash Outflows'!F:F)</f>
        <v>0</v>
      </c>
      <c r="I1640" s="73">
        <f t="shared" si="76"/>
        <v>0</v>
      </c>
      <c r="J1640" s="13">
        <f t="shared" si="77"/>
        <v>0</v>
      </c>
      <c r="K1640" t="b">
        <f ca="1">IF(TODAY()-E1640&gt;'Data Inputs'!$B$47,TRUE,FALSE)</f>
        <v>1</v>
      </c>
    </row>
    <row r="1641" spans="1:11" x14ac:dyDescent="0.25">
      <c r="A1641" s="109">
        <f t="shared" si="75"/>
        <v>6</v>
      </c>
      <c r="B1641" s="55"/>
      <c r="C1641" s="129"/>
      <c r="D1641" s="55"/>
      <c r="E1641" s="56"/>
      <c r="F1641" s="55"/>
      <c r="G1641" s="124" t="str">
        <f>IFERROR(INDEX(Vendors!$A$2:$B$500,MATCH(C1641,Vendors!$A$2:$A$500,0),2),"")</f>
        <v/>
      </c>
      <c r="H1641" s="74">
        <f>SUMIF('Cash Outflows'!E:E,'AP and Accrual Journal'!D1651,'Cash Outflows'!F:F)</f>
        <v>0</v>
      </c>
      <c r="I1641" s="73">
        <f t="shared" si="76"/>
        <v>0</v>
      </c>
      <c r="J1641" s="13">
        <f t="shared" si="77"/>
        <v>0</v>
      </c>
      <c r="K1641" t="b">
        <f ca="1">IF(TODAY()-E1641&gt;'Data Inputs'!$B$47,TRUE,FALSE)</f>
        <v>1</v>
      </c>
    </row>
    <row r="1642" spans="1:11" x14ac:dyDescent="0.25">
      <c r="A1642" s="109">
        <f t="shared" si="75"/>
        <v>6</v>
      </c>
      <c r="B1642" s="55"/>
      <c r="C1642" s="129"/>
      <c r="D1642" s="55"/>
      <c r="E1642" s="56"/>
      <c r="F1642" s="55"/>
      <c r="G1642" s="124" t="str">
        <f>IFERROR(INDEX(Vendors!$A$2:$B$500,MATCH(C1642,Vendors!$A$2:$A$500,0),2),"")</f>
        <v/>
      </c>
      <c r="H1642" s="74">
        <f>SUMIF('Cash Outflows'!E:E,'AP and Accrual Journal'!D1652,'Cash Outflows'!F:F)</f>
        <v>0</v>
      </c>
      <c r="I1642" s="73">
        <f t="shared" si="76"/>
        <v>0</v>
      </c>
      <c r="J1642" s="13">
        <f t="shared" si="77"/>
        <v>0</v>
      </c>
      <c r="K1642" t="b">
        <f ca="1">IF(TODAY()-E1642&gt;'Data Inputs'!$B$47,TRUE,FALSE)</f>
        <v>1</v>
      </c>
    </row>
    <row r="1643" spans="1:11" x14ac:dyDescent="0.25">
      <c r="A1643" s="109">
        <f t="shared" si="75"/>
        <v>6</v>
      </c>
      <c r="B1643" s="55"/>
      <c r="C1643" s="129"/>
      <c r="D1643" s="55"/>
      <c r="E1643" s="56"/>
      <c r="F1643" s="55"/>
      <c r="G1643" s="124" t="str">
        <f>IFERROR(INDEX(Vendors!$A$2:$B$500,MATCH(C1643,Vendors!$A$2:$A$500,0),2),"")</f>
        <v/>
      </c>
      <c r="H1643" s="74">
        <f>SUMIF('Cash Outflows'!E:E,'AP and Accrual Journal'!D1653,'Cash Outflows'!F:F)</f>
        <v>0</v>
      </c>
      <c r="I1643" s="73">
        <f t="shared" si="76"/>
        <v>0</v>
      </c>
      <c r="J1643" s="13">
        <f t="shared" si="77"/>
        <v>0</v>
      </c>
      <c r="K1643" t="b">
        <f ca="1">IF(TODAY()-E1643&gt;'Data Inputs'!$B$47,TRUE,FALSE)</f>
        <v>1</v>
      </c>
    </row>
    <row r="1644" spans="1:11" x14ac:dyDescent="0.25">
      <c r="A1644" s="109">
        <f t="shared" si="75"/>
        <v>6</v>
      </c>
      <c r="B1644" s="55"/>
      <c r="C1644" s="129"/>
      <c r="D1644" s="55"/>
      <c r="E1644" s="56"/>
      <c r="F1644" s="55"/>
      <c r="G1644" s="124" t="str">
        <f>IFERROR(INDEX(Vendors!$A$2:$B$500,MATCH(C1644,Vendors!$A$2:$A$500,0),2),"")</f>
        <v/>
      </c>
      <c r="H1644" s="74">
        <f>SUMIF('Cash Outflows'!E:E,'AP and Accrual Journal'!D1654,'Cash Outflows'!F:F)</f>
        <v>0</v>
      </c>
      <c r="I1644" s="73">
        <f t="shared" si="76"/>
        <v>0</v>
      </c>
      <c r="J1644" s="13">
        <f t="shared" si="77"/>
        <v>0</v>
      </c>
      <c r="K1644" t="b">
        <f ca="1">IF(TODAY()-E1644&gt;'Data Inputs'!$B$47,TRUE,FALSE)</f>
        <v>1</v>
      </c>
    </row>
    <row r="1645" spans="1:11" x14ac:dyDescent="0.25">
      <c r="A1645" s="109">
        <f t="shared" si="75"/>
        <v>6</v>
      </c>
      <c r="B1645" s="55"/>
      <c r="C1645" s="129"/>
      <c r="D1645" s="55"/>
      <c r="E1645" s="56"/>
      <c r="F1645" s="55"/>
      <c r="G1645" s="124" t="str">
        <f>IFERROR(INDEX(Vendors!$A$2:$B$500,MATCH(C1645,Vendors!$A$2:$A$500,0),2),"")</f>
        <v/>
      </c>
      <c r="H1645" s="74">
        <f>SUMIF('Cash Outflows'!E:E,'AP and Accrual Journal'!D1655,'Cash Outflows'!F:F)</f>
        <v>0</v>
      </c>
      <c r="I1645" s="73">
        <f t="shared" si="76"/>
        <v>0</v>
      </c>
      <c r="J1645" s="13">
        <f t="shared" si="77"/>
        <v>0</v>
      </c>
      <c r="K1645" t="b">
        <f ca="1">IF(TODAY()-E1645&gt;'Data Inputs'!$B$47,TRUE,FALSE)</f>
        <v>1</v>
      </c>
    </row>
    <row r="1646" spans="1:11" x14ac:dyDescent="0.25">
      <c r="A1646" s="109">
        <f t="shared" si="75"/>
        <v>6</v>
      </c>
      <c r="B1646" s="55"/>
      <c r="C1646" s="129"/>
      <c r="D1646" s="55"/>
      <c r="E1646" s="56"/>
      <c r="F1646" s="55"/>
      <c r="G1646" s="124" t="str">
        <f>IFERROR(INDEX(Vendors!$A$2:$B$500,MATCH(C1646,Vendors!$A$2:$A$500,0),2),"")</f>
        <v/>
      </c>
      <c r="H1646" s="74">
        <f>SUMIF('Cash Outflows'!E:E,'AP and Accrual Journal'!D1656,'Cash Outflows'!F:F)</f>
        <v>0</v>
      </c>
      <c r="I1646" s="73">
        <f t="shared" si="76"/>
        <v>0</v>
      </c>
      <c r="J1646" s="13">
        <f t="shared" si="77"/>
        <v>0</v>
      </c>
      <c r="K1646" t="b">
        <f ca="1">IF(TODAY()-E1646&gt;'Data Inputs'!$B$47,TRUE,FALSE)</f>
        <v>1</v>
      </c>
    </row>
    <row r="1647" spans="1:11" x14ac:dyDescent="0.25">
      <c r="A1647" s="109">
        <f t="shared" si="75"/>
        <v>6</v>
      </c>
      <c r="B1647" s="55"/>
      <c r="C1647" s="129"/>
      <c r="D1647" s="55"/>
      <c r="E1647" s="56"/>
      <c r="F1647" s="55"/>
      <c r="G1647" s="124" t="str">
        <f>IFERROR(INDEX(Vendors!$A$2:$B$500,MATCH(C1647,Vendors!$A$2:$A$500,0),2),"")</f>
        <v/>
      </c>
      <c r="H1647" s="74">
        <f>SUMIF('Cash Outflows'!E:E,'AP and Accrual Journal'!D1657,'Cash Outflows'!F:F)</f>
        <v>0</v>
      </c>
      <c r="I1647" s="73">
        <f t="shared" si="76"/>
        <v>0</v>
      </c>
      <c r="J1647" s="13">
        <f t="shared" si="77"/>
        <v>0</v>
      </c>
      <c r="K1647" t="b">
        <f ca="1">IF(TODAY()-E1647&gt;'Data Inputs'!$B$47,TRUE,FALSE)</f>
        <v>1</v>
      </c>
    </row>
    <row r="1648" spans="1:11" x14ac:dyDescent="0.25">
      <c r="A1648" s="109">
        <f t="shared" si="75"/>
        <v>6</v>
      </c>
      <c r="B1648" s="55"/>
      <c r="C1648" s="129"/>
      <c r="D1648" s="55"/>
      <c r="E1648" s="56"/>
      <c r="F1648" s="55"/>
      <c r="G1648" s="124" t="str">
        <f>IFERROR(INDEX(Vendors!$A$2:$B$500,MATCH(C1648,Vendors!$A$2:$A$500,0),2),"")</f>
        <v/>
      </c>
      <c r="H1648" s="74">
        <f>SUMIF('Cash Outflows'!E:E,'AP and Accrual Journal'!D1658,'Cash Outflows'!F:F)</f>
        <v>0</v>
      </c>
      <c r="I1648" s="73">
        <f t="shared" si="76"/>
        <v>0</v>
      </c>
      <c r="J1648" s="13">
        <f t="shared" si="77"/>
        <v>0</v>
      </c>
      <c r="K1648" t="b">
        <f ca="1">IF(TODAY()-E1648&gt;'Data Inputs'!$B$47,TRUE,FALSE)</f>
        <v>1</v>
      </c>
    </row>
    <row r="1649" spans="1:11" x14ac:dyDescent="0.25">
      <c r="A1649" s="109">
        <f t="shared" si="75"/>
        <v>6</v>
      </c>
      <c r="B1649" s="55"/>
      <c r="C1649" s="129"/>
      <c r="D1649" s="55"/>
      <c r="E1649" s="56"/>
      <c r="F1649" s="55"/>
      <c r="G1649" s="124" t="str">
        <f>IFERROR(INDEX(Vendors!$A$2:$B$500,MATCH(C1649,Vendors!$A$2:$A$500,0),2),"")</f>
        <v/>
      </c>
      <c r="H1649" s="74">
        <f>SUMIF('Cash Outflows'!E:E,'AP and Accrual Journal'!D1659,'Cash Outflows'!F:F)</f>
        <v>0</v>
      </c>
      <c r="I1649" s="73">
        <f t="shared" si="76"/>
        <v>0</v>
      </c>
      <c r="J1649" s="13">
        <f t="shared" si="77"/>
        <v>0</v>
      </c>
      <c r="K1649" t="b">
        <f ca="1">IF(TODAY()-E1649&gt;'Data Inputs'!$B$47,TRUE,FALSE)</f>
        <v>1</v>
      </c>
    </row>
    <row r="1650" spans="1:11" x14ac:dyDescent="0.25">
      <c r="A1650" s="109">
        <f t="shared" si="75"/>
        <v>6</v>
      </c>
      <c r="B1650" s="55"/>
      <c r="C1650" s="129"/>
      <c r="D1650" s="55"/>
      <c r="E1650" s="56"/>
      <c r="F1650" s="55"/>
      <c r="G1650" s="124" t="str">
        <f>IFERROR(INDEX(Vendors!$A$2:$B$500,MATCH(C1650,Vendors!$A$2:$A$500,0),2),"")</f>
        <v/>
      </c>
      <c r="H1650" s="74">
        <f>SUMIF('Cash Outflows'!E:E,'AP and Accrual Journal'!D1660,'Cash Outflows'!F:F)</f>
        <v>0</v>
      </c>
      <c r="I1650" s="73">
        <f t="shared" si="76"/>
        <v>0</v>
      </c>
      <c r="J1650" s="13">
        <f t="shared" si="77"/>
        <v>0</v>
      </c>
      <c r="K1650" t="b">
        <f ca="1">IF(TODAY()-E1650&gt;'Data Inputs'!$B$47,TRUE,FALSE)</f>
        <v>1</v>
      </c>
    </row>
    <row r="1651" spans="1:11" x14ac:dyDescent="0.25">
      <c r="A1651" s="109">
        <f t="shared" si="75"/>
        <v>6</v>
      </c>
      <c r="B1651" s="55"/>
      <c r="C1651" s="129"/>
      <c r="D1651" s="55"/>
      <c r="E1651" s="56"/>
      <c r="F1651" s="55"/>
      <c r="G1651" s="124" t="str">
        <f>IFERROR(INDEX(Vendors!$A$2:$B$500,MATCH(C1651,Vendors!$A$2:$A$500,0),2),"")</f>
        <v/>
      </c>
      <c r="H1651" s="74">
        <f>SUMIF('Cash Outflows'!E:E,'AP and Accrual Journal'!D1661,'Cash Outflows'!F:F)</f>
        <v>0</v>
      </c>
      <c r="I1651" s="73">
        <f t="shared" si="76"/>
        <v>0</v>
      </c>
      <c r="J1651" s="13">
        <f t="shared" si="77"/>
        <v>0</v>
      </c>
      <c r="K1651" t="b">
        <f ca="1">IF(TODAY()-E1651&gt;'Data Inputs'!$B$47,TRUE,FALSE)</f>
        <v>1</v>
      </c>
    </row>
    <row r="1652" spans="1:11" x14ac:dyDescent="0.25">
      <c r="A1652" s="109">
        <f t="shared" si="75"/>
        <v>6</v>
      </c>
      <c r="B1652" s="55"/>
      <c r="C1652" s="129"/>
      <c r="D1652" s="55"/>
      <c r="E1652" s="56"/>
      <c r="F1652" s="55"/>
      <c r="G1652" s="124" t="str">
        <f>IFERROR(INDEX(Vendors!$A$2:$B$500,MATCH(C1652,Vendors!$A$2:$A$500,0),2),"")</f>
        <v/>
      </c>
      <c r="H1652" s="74">
        <f>SUMIF('Cash Outflows'!E:E,'AP and Accrual Journal'!D1662,'Cash Outflows'!F:F)</f>
        <v>0</v>
      </c>
      <c r="I1652" s="73">
        <f t="shared" si="76"/>
        <v>0</v>
      </c>
      <c r="J1652" s="13">
        <f t="shared" si="77"/>
        <v>0</v>
      </c>
      <c r="K1652" t="b">
        <f ca="1">IF(TODAY()-E1652&gt;'Data Inputs'!$B$47,TRUE,FALSE)</f>
        <v>1</v>
      </c>
    </row>
    <row r="1653" spans="1:11" x14ac:dyDescent="0.25">
      <c r="A1653" s="109">
        <f t="shared" si="75"/>
        <v>6</v>
      </c>
      <c r="B1653" s="55"/>
      <c r="C1653" s="129"/>
      <c r="D1653" s="55"/>
      <c r="E1653" s="56"/>
      <c r="F1653" s="55"/>
      <c r="G1653" s="124" t="str">
        <f>IFERROR(INDEX(Vendors!$A$2:$B$500,MATCH(C1653,Vendors!$A$2:$A$500,0),2),"")</f>
        <v/>
      </c>
      <c r="H1653" s="74">
        <f>SUMIF('Cash Outflows'!E:E,'AP and Accrual Journal'!D1663,'Cash Outflows'!F:F)</f>
        <v>0</v>
      </c>
      <c r="I1653" s="73">
        <f t="shared" si="76"/>
        <v>0</v>
      </c>
      <c r="J1653" s="13">
        <f t="shared" si="77"/>
        <v>0</v>
      </c>
      <c r="K1653" t="b">
        <f ca="1">IF(TODAY()-E1653&gt;'Data Inputs'!$B$47,TRUE,FALSE)</f>
        <v>1</v>
      </c>
    </row>
    <row r="1654" spans="1:11" x14ac:dyDescent="0.25">
      <c r="A1654" s="109">
        <f t="shared" si="75"/>
        <v>6</v>
      </c>
      <c r="B1654" s="55"/>
      <c r="C1654" s="129"/>
      <c r="D1654" s="55"/>
      <c r="E1654" s="56"/>
      <c r="F1654" s="55"/>
      <c r="G1654" s="124" t="str">
        <f>IFERROR(INDEX(Vendors!$A$2:$B$500,MATCH(C1654,Vendors!$A$2:$A$500,0),2),"")</f>
        <v/>
      </c>
      <c r="H1654" s="74">
        <f>SUMIF('Cash Outflows'!E:E,'AP and Accrual Journal'!D1664,'Cash Outflows'!F:F)</f>
        <v>0</v>
      </c>
      <c r="I1654" s="73">
        <f t="shared" si="76"/>
        <v>0</v>
      </c>
      <c r="J1654" s="13">
        <f t="shared" si="77"/>
        <v>0</v>
      </c>
      <c r="K1654" t="b">
        <f ca="1">IF(TODAY()-E1654&gt;'Data Inputs'!$B$47,TRUE,FALSE)</f>
        <v>1</v>
      </c>
    </row>
    <row r="1655" spans="1:11" x14ac:dyDescent="0.25">
      <c r="A1655" s="109">
        <f t="shared" si="75"/>
        <v>6</v>
      </c>
      <c r="B1655" s="55"/>
      <c r="C1655" s="129"/>
      <c r="D1655" s="55"/>
      <c r="E1655" s="56"/>
      <c r="F1655" s="55"/>
      <c r="G1655" s="124" t="str">
        <f>IFERROR(INDEX(Vendors!$A$2:$B$500,MATCH(C1655,Vendors!$A$2:$A$500,0),2),"")</f>
        <v/>
      </c>
      <c r="H1655" s="74">
        <f>SUMIF('Cash Outflows'!E:E,'AP and Accrual Journal'!D1665,'Cash Outflows'!F:F)</f>
        <v>0</v>
      </c>
      <c r="I1655" s="73">
        <f t="shared" si="76"/>
        <v>0</v>
      </c>
      <c r="J1655" s="13">
        <f t="shared" si="77"/>
        <v>0</v>
      </c>
      <c r="K1655" t="b">
        <f ca="1">IF(TODAY()-E1655&gt;'Data Inputs'!$B$47,TRUE,FALSE)</f>
        <v>1</v>
      </c>
    </row>
    <row r="1656" spans="1:11" x14ac:dyDescent="0.25">
      <c r="A1656" s="109">
        <f t="shared" si="75"/>
        <v>6</v>
      </c>
      <c r="B1656" s="55"/>
      <c r="C1656" s="129"/>
      <c r="D1656" s="55"/>
      <c r="E1656" s="56"/>
      <c r="F1656" s="55"/>
      <c r="G1656" s="124" t="str">
        <f>IFERROR(INDEX(Vendors!$A$2:$B$500,MATCH(C1656,Vendors!$A$2:$A$500,0),2),"")</f>
        <v/>
      </c>
      <c r="H1656" s="74">
        <f>SUMIF('Cash Outflows'!E:E,'AP and Accrual Journal'!D1666,'Cash Outflows'!F:F)</f>
        <v>0</v>
      </c>
      <c r="I1656" s="73">
        <f t="shared" si="76"/>
        <v>0</v>
      </c>
      <c r="J1656" s="13">
        <f t="shared" si="77"/>
        <v>0</v>
      </c>
      <c r="K1656" t="b">
        <f ca="1">IF(TODAY()-E1656&gt;'Data Inputs'!$B$47,TRUE,FALSE)</f>
        <v>1</v>
      </c>
    </row>
    <row r="1657" spans="1:11" x14ac:dyDescent="0.25">
      <c r="A1657" s="109">
        <f t="shared" si="75"/>
        <v>6</v>
      </c>
      <c r="B1657" s="55"/>
      <c r="C1657" s="129"/>
      <c r="D1657" s="55"/>
      <c r="E1657" s="56"/>
      <c r="F1657" s="55"/>
      <c r="G1657" s="124" t="str">
        <f>IFERROR(INDEX(Vendors!$A$2:$B$500,MATCH(C1657,Vendors!$A$2:$A$500,0),2),"")</f>
        <v/>
      </c>
      <c r="H1657" s="74">
        <f>SUMIF('Cash Outflows'!E:E,'AP and Accrual Journal'!D1667,'Cash Outflows'!F:F)</f>
        <v>0</v>
      </c>
      <c r="I1657" s="73">
        <f t="shared" si="76"/>
        <v>0</v>
      </c>
      <c r="J1657" s="13">
        <f t="shared" si="77"/>
        <v>0</v>
      </c>
      <c r="K1657" t="b">
        <f ca="1">IF(TODAY()-E1657&gt;'Data Inputs'!$B$47,TRUE,FALSE)</f>
        <v>1</v>
      </c>
    </row>
    <row r="1658" spans="1:11" x14ac:dyDescent="0.25">
      <c r="A1658" s="109">
        <f t="shared" si="75"/>
        <v>6</v>
      </c>
      <c r="B1658" s="55"/>
      <c r="C1658" s="129"/>
      <c r="D1658" s="55"/>
      <c r="E1658" s="56"/>
      <c r="F1658" s="55"/>
      <c r="G1658" s="124" t="str">
        <f>IFERROR(INDEX(Vendors!$A$2:$B$500,MATCH(C1658,Vendors!$A$2:$A$500,0),2),"")</f>
        <v/>
      </c>
      <c r="H1658" s="74">
        <f>SUMIF('Cash Outflows'!E:E,'AP and Accrual Journal'!D1668,'Cash Outflows'!F:F)</f>
        <v>0</v>
      </c>
      <c r="I1658" s="73">
        <f t="shared" si="76"/>
        <v>0</v>
      </c>
      <c r="J1658" s="13">
        <f t="shared" si="77"/>
        <v>0</v>
      </c>
      <c r="K1658" t="b">
        <f ca="1">IF(TODAY()-E1658&gt;'Data Inputs'!$B$47,TRUE,FALSE)</f>
        <v>1</v>
      </c>
    </row>
    <row r="1659" spans="1:11" x14ac:dyDescent="0.25">
      <c r="A1659" s="109">
        <f t="shared" si="75"/>
        <v>6</v>
      </c>
      <c r="B1659" s="55"/>
      <c r="C1659" s="129"/>
      <c r="D1659" s="55"/>
      <c r="E1659" s="56"/>
      <c r="F1659" s="55"/>
      <c r="G1659" s="124" t="str">
        <f>IFERROR(INDEX(Vendors!$A$2:$B$500,MATCH(C1659,Vendors!$A$2:$A$500,0),2),"")</f>
        <v/>
      </c>
      <c r="H1659" s="74">
        <f>SUMIF('Cash Outflows'!E:E,'AP and Accrual Journal'!D1669,'Cash Outflows'!F:F)</f>
        <v>0</v>
      </c>
      <c r="I1659" s="73">
        <f t="shared" si="76"/>
        <v>0</v>
      </c>
      <c r="J1659" s="13">
        <f t="shared" si="77"/>
        <v>0</v>
      </c>
      <c r="K1659" t="b">
        <f ca="1">IF(TODAY()-E1659&gt;'Data Inputs'!$B$47,TRUE,FALSE)</f>
        <v>1</v>
      </c>
    </row>
    <row r="1660" spans="1:11" x14ac:dyDescent="0.25">
      <c r="A1660" s="109">
        <f t="shared" si="75"/>
        <v>6</v>
      </c>
      <c r="B1660" s="55"/>
      <c r="C1660" s="129"/>
      <c r="D1660" s="55"/>
      <c r="E1660" s="56"/>
      <c r="F1660" s="55"/>
      <c r="G1660" s="124" t="str">
        <f>IFERROR(INDEX(Vendors!$A$2:$B$500,MATCH(C1660,Vendors!$A$2:$A$500,0),2),"")</f>
        <v/>
      </c>
      <c r="H1660" s="74">
        <f>SUMIF('Cash Outflows'!E:E,'AP and Accrual Journal'!D1670,'Cash Outflows'!F:F)</f>
        <v>0</v>
      </c>
      <c r="I1660" s="73">
        <f t="shared" si="76"/>
        <v>0</v>
      </c>
      <c r="J1660" s="13">
        <f t="shared" si="77"/>
        <v>0</v>
      </c>
      <c r="K1660" t="b">
        <f ca="1">IF(TODAY()-E1660&gt;'Data Inputs'!$B$47,TRUE,FALSE)</f>
        <v>1</v>
      </c>
    </row>
    <row r="1661" spans="1:11" x14ac:dyDescent="0.25">
      <c r="A1661" s="109">
        <f t="shared" si="75"/>
        <v>6</v>
      </c>
      <c r="B1661" s="55"/>
      <c r="C1661" s="129"/>
      <c r="D1661" s="55"/>
      <c r="E1661" s="56"/>
      <c r="F1661" s="55"/>
      <c r="G1661" s="124" t="str">
        <f>IFERROR(INDEX(Vendors!$A$2:$B$500,MATCH(C1661,Vendors!$A$2:$A$500,0),2),"")</f>
        <v/>
      </c>
      <c r="H1661" s="74">
        <f>SUMIF('Cash Outflows'!E:E,'AP and Accrual Journal'!D1671,'Cash Outflows'!F:F)</f>
        <v>0</v>
      </c>
      <c r="I1661" s="73">
        <f t="shared" si="76"/>
        <v>0</v>
      </c>
      <c r="J1661" s="13">
        <f t="shared" si="77"/>
        <v>0</v>
      </c>
      <c r="K1661" t="b">
        <f ca="1">IF(TODAY()-E1661&gt;'Data Inputs'!$B$47,TRUE,FALSE)</f>
        <v>1</v>
      </c>
    </row>
    <row r="1662" spans="1:11" x14ac:dyDescent="0.25">
      <c r="A1662" s="109">
        <f t="shared" si="75"/>
        <v>6</v>
      </c>
      <c r="B1662" s="55"/>
      <c r="C1662" s="129"/>
      <c r="D1662" s="55"/>
      <c r="E1662" s="56"/>
      <c r="F1662" s="55"/>
      <c r="G1662" s="124" t="str">
        <f>IFERROR(INDEX(Vendors!$A$2:$B$500,MATCH(C1662,Vendors!$A$2:$A$500,0),2),"")</f>
        <v/>
      </c>
      <c r="H1662" s="74">
        <f>SUMIF('Cash Outflows'!E:E,'AP and Accrual Journal'!D1672,'Cash Outflows'!F:F)</f>
        <v>0</v>
      </c>
      <c r="I1662" s="73">
        <f t="shared" si="76"/>
        <v>0</v>
      </c>
      <c r="J1662" s="13">
        <f t="shared" si="77"/>
        <v>0</v>
      </c>
      <c r="K1662" t="b">
        <f ca="1">IF(TODAY()-E1662&gt;'Data Inputs'!$B$47,TRUE,FALSE)</f>
        <v>1</v>
      </c>
    </row>
    <row r="1663" spans="1:11" x14ac:dyDescent="0.25">
      <c r="A1663" s="109">
        <f t="shared" si="75"/>
        <v>6</v>
      </c>
      <c r="B1663" s="55"/>
      <c r="C1663" s="129"/>
      <c r="D1663" s="55"/>
      <c r="E1663" s="56"/>
      <c r="F1663" s="55"/>
      <c r="G1663" s="124" t="str">
        <f>IFERROR(INDEX(Vendors!$A$2:$B$500,MATCH(C1663,Vendors!$A$2:$A$500,0),2),"")</f>
        <v/>
      </c>
      <c r="H1663" s="74">
        <f>SUMIF('Cash Outflows'!E:E,'AP and Accrual Journal'!D1673,'Cash Outflows'!F:F)</f>
        <v>0</v>
      </c>
      <c r="I1663" s="73">
        <f t="shared" si="76"/>
        <v>0</v>
      </c>
      <c r="J1663" s="13">
        <f t="shared" si="77"/>
        <v>0</v>
      </c>
      <c r="K1663" t="b">
        <f ca="1">IF(TODAY()-E1663&gt;'Data Inputs'!$B$47,TRUE,FALSE)</f>
        <v>1</v>
      </c>
    </row>
    <row r="1664" spans="1:11" x14ac:dyDescent="0.25">
      <c r="A1664" s="109">
        <f t="shared" si="75"/>
        <v>6</v>
      </c>
      <c r="B1664" s="55"/>
      <c r="C1664" s="129"/>
      <c r="D1664" s="55"/>
      <c r="E1664" s="56"/>
      <c r="F1664" s="55"/>
      <c r="G1664" s="124" t="str">
        <f>IFERROR(INDEX(Vendors!$A$2:$B$500,MATCH(C1664,Vendors!$A$2:$A$500,0),2),"")</f>
        <v/>
      </c>
      <c r="H1664" s="74">
        <f>SUMIF('Cash Outflows'!E:E,'AP and Accrual Journal'!D1674,'Cash Outflows'!F:F)</f>
        <v>0</v>
      </c>
      <c r="I1664" s="73">
        <f t="shared" si="76"/>
        <v>0</v>
      </c>
      <c r="J1664" s="13">
        <f t="shared" si="77"/>
        <v>0</v>
      </c>
      <c r="K1664" t="b">
        <f ca="1">IF(TODAY()-E1664&gt;'Data Inputs'!$B$47,TRUE,FALSE)</f>
        <v>1</v>
      </c>
    </row>
    <row r="1665" spans="1:11" x14ac:dyDescent="0.25">
      <c r="A1665" s="109">
        <f t="shared" si="75"/>
        <v>6</v>
      </c>
      <c r="B1665" s="55"/>
      <c r="C1665" s="129"/>
      <c r="D1665" s="55"/>
      <c r="E1665" s="56"/>
      <c r="F1665" s="55"/>
      <c r="G1665" s="124" t="str">
        <f>IFERROR(INDEX(Vendors!$A$2:$B$500,MATCH(C1665,Vendors!$A$2:$A$500,0),2),"")</f>
        <v/>
      </c>
      <c r="H1665" s="74">
        <f>SUMIF('Cash Outflows'!E:E,'AP and Accrual Journal'!D1675,'Cash Outflows'!F:F)</f>
        <v>0</v>
      </c>
      <c r="I1665" s="73">
        <f t="shared" si="76"/>
        <v>0</v>
      </c>
      <c r="J1665" s="13">
        <f t="shared" si="77"/>
        <v>0</v>
      </c>
      <c r="K1665" t="b">
        <f ca="1">IF(TODAY()-E1665&gt;'Data Inputs'!$B$47,TRUE,FALSE)</f>
        <v>1</v>
      </c>
    </row>
    <row r="1666" spans="1:11" x14ac:dyDescent="0.25">
      <c r="A1666" s="109">
        <f t="shared" si="75"/>
        <v>6</v>
      </c>
      <c r="B1666" s="55"/>
      <c r="C1666" s="129"/>
      <c r="D1666" s="55"/>
      <c r="E1666" s="56"/>
      <c r="F1666" s="55"/>
      <c r="G1666" s="124" t="str">
        <f>IFERROR(INDEX(Vendors!$A$2:$B$500,MATCH(C1666,Vendors!$A$2:$A$500,0),2),"")</f>
        <v/>
      </c>
      <c r="H1666" s="74">
        <f>SUMIF('Cash Outflows'!E:E,'AP and Accrual Journal'!D1676,'Cash Outflows'!F:F)</f>
        <v>0</v>
      </c>
      <c r="I1666" s="73">
        <f t="shared" si="76"/>
        <v>0</v>
      </c>
      <c r="J1666" s="13">
        <f t="shared" si="77"/>
        <v>0</v>
      </c>
      <c r="K1666" t="b">
        <f ca="1">IF(TODAY()-E1666&gt;'Data Inputs'!$B$47,TRUE,FALSE)</f>
        <v>1</v>
      </c>
    </row>
    <row r="1667" spans="1:11" x14ac:dyDescent="0.25">
      <c r="A1667" s="109">
        <f t="shared" ref="A1667:A1730" si="78">E1667+(6-J1667)</f>
        <v>6</v>
      </c>
      <c r="B1667" s="55"/>
      <c r="C1667" s="129"/>
      <c r="D1667" s="55"/>
      <c r="E1667" s="56"/>
      <c r="F1667" s="55"/>
      <c r="G1667" s="124" t="str">
        <f>IFERROR(INDEX(Vendors!$A$2:$B$500,MATCH(C1667,Vendors!$A$2:$A$500,0),2),"")</f>
        <v/>
      </c>
      <c r="H1667" s="74">
        <f>SUMIF('Cash Outflows'!E:E,'AP and Accrual Journal'!D1677,'Cash Outflows'!F:F)</f>
        <v>0</v>
      </c>
      <c r="I1667" s="73">
        <f t="shared" ref="I1667:I1730" si="79">F1667-H1667</f>
        <v>0</v>
      </c>
      <c r="J1667" s="13">
        <f t="shared" ref="J1667:J1730" si="80">IF(WEEKDAY(E1667)=7,0,WEEKDAY(E1667))</f>
        <v>0</v>
      </c>
      <c r="K1667" t="b">
        <f ca="1">IF(TODAY()-E1667&gt;'Data Inputs'!$B$47,TRUE,FALSE)</f>
        <v>1</v>
      </c>
    </row>
    <row r="1668" spans="1:11" x14ac:dyDescent="0.25">
      <c r="A1668" s="109">
        <f t="shared" si="78"/>
        <v>6</v>
      </c>
      <c r="B1668" s="55"/>
      <c r="C1668" s="129"/>
      <c r="D1668" s="55"/>
      <c r="E1668" s="56"/>
      <c r="F1668" s="55"/>
      <c r="G1668" s="124" t="str">
        <f>IFERROR(INDEX(Vendors!$A$2:$B$500,MATCH(C1668,Vendors!$A$2:$A$500,0),2),"")</f>
        <v/>
      </c>
      <c r="H1668" s="74">
        <f>SUMIF('Cash Outflows'!E:E,'AP and Accrual Journal'!D1678,'Cash Outflows'!F:F)</f>
        <v>0</v>
      </c>
      <c r="I1668" s="73">
        <f t="shared" si="79"/>
        <v>0</v>
      </c>
      <c r="J1668" s="13">
        <f t="shared" si="80"/>
        <v>0</v>
      </c>
      <c r="K1668" t="b">
        <f ca="1">IF(TODAY()-E1668&gt;'Data Inputs'!$B$47,TRUE,FALSE)</f>
        <v>1</v>
      </c>
    </row>
    <row r="1669" spans="1:11" x14ac:dyDescent="0.25">
      <c r="A1669" s="109">
        <f t="shared" si="78"/>
        <v>6</v>
      </c>
      <c r="B1669" s="55"/>
      <c r="C1669" s="129"/>
      <c r="D1669" s="55"/>
      <c r="E1669" s="56"/>
      <c r="F1669" s="55"/>
      <c r="G1669" s="124" t="str">
        <f>IFERROR(INDEX(Vendors!$A$2:$B$500,MATCH(C1669,Vendors!$A$2:$A$500,0),2),"")</f>
        <v/>
      </c>
      <c r="H1669" s="74">
        <f>SUMIF('Cash Outflows'!E:E,'AP and Accrual Journal'!D1679,'Cash Outflows'!F:F)</f>
        <v>0</v>
      </c>
      <c r="I1669" s="73">
        <f t="shared" si="79"/>
        <v>0</v>
      </c>
      <c r="J1669" s="13">
        <f t="shared" si="80"/>
        <v>0</v>
      </c>
      <c r="K1669" t="b">
        <f ca="1">IF(TODAY()-E1669&gt;'Data Inputs'!$B$47,TRUE,FALSE)</f>
        <v>1</v>
      </c>
    </row>
    <row r="1670" spans="1:11" x14ac:dyDescent="0.25">
      <c r="A1670" s="109">
        <f t="shared" si="78"/>
        <v>6</v>
      </c>
      <c r="B1670" s="55"/>
      <c r="C1670" s="129"/>
      <c r="D1670" s="55"/>
      <c r="E1670" s="56"/>
      <c r="F1670" s="55"/>
      <c r="G1670" s="124" t="str">
        <f>IFERROR(INDEX(Vendors!$A$2:$B$500,MATCH(C1670,Vendors!$A$2:$A$500,0),2),"")</f>
        <v/>
      </c>
      <c r="H1670" s="74">
        <f>SUMIF('Cash Outflows'!E:E,'AP and Accrual Journal'!D1680,'Cash Outflows'!F:F)</f>
        <v>0</v>
      </c>
      <c r="I1670" s="73">
        <f t="shared" si="79"/>
        <v>0</v>
      </c>
      <c r="J1670" s="13">
        <f t="shared" si="80"/>
        <v>0</v>
      </c>
      <c r="K1670" t="b">
        <f ca="1">IF(TODAY()-E1670&gt;'Data Inputs'!$B$47,TRUE,FALSE)</f>
        <v>1</v>
      </c>
    </row>
    <row r="1671" spans="1:11" x14ac:dyDescent="0.25">
      <c r="A1671" s="109">
        <f t="shared" si="78"/>
        <v>6</v>
      </c>
      <c r="B1671" s="55"/>
      <c r="C1671" s="129"/>
      <c r="D1671" s="55"/>
      <c r="E1671" s="56"/>
      <c r="F1671" s="55"/>
      <c r="G1671" s="124" t="str">
        <f>IFERROR(INDEX(Vendors!$A$2:$B$500,MATCH(C1671,Vendors!$A$2:$A$500,0),2),"")</f>
        <v/>
      </c>
      <c r="H1671" s="74">
        <f>SUMIF('Cash Outflows'!E:E,'AP and Accrual Journal'!D1681,'Cash Outflows'!F:F)</f>
        <v>0</v>
      </c>
      <c r="I1671" s="73">
        <f t="shared" si="79"/>
        <v>0</v>
      </c>
      <c r="J1671" s="13">
        <f t="shared" si="80"/>
        <v>0</v>
      </c>
      <c r="K1671" t="b">
        <f ca="1">IF(TODAY()-E1671&gt;'Data Inputs'!$B$47,TRUE,FALSE)</f>
        <v>1</v>
      </c>
    </row>
    <row r="1672" spans="1:11" x14ac:dyDescent="0.25">
      <c r="A1672" s="109">
        <f t="shared" si="78"/>
        <v>6</v>
      </c>
      <c r="B1672" s="55"/>
      <c r="C1672" s="129"/>
      <c r="D1672" s="55"/>
      <c r="E1672" s="56"/>
      <c r="F1672" s="55"/>
      <c r="G1672" s="124" t="str">
        <f>IFERROR(INDEX(Vendors!$A$2:$B$500,MATCH(C1672,Vendors!$A$2:$A$500,0),2),"")</f>
        <v/>
      </c>
      <c r="H1672" s="74">
        <f>SUMIF('Cash Outflows'!E:E,'AP and Accrual Journal'!D1682,'Cash Outflows'!F:F)</f>
        <v>0</v>
      </c>
      <c r="I1672" s="73">
        <f t="shared" si="79"/>
        <v>0</v>
      </c>
      <c r="J1672" s="13">
        <f t="shared" si="80"/>
        <v>0</v>
      </c>
      <c r="K1672" t="b">
        <f ca="1">IF(TODAY()-E1672&gt;'Data Inputs'!$B$47,TRUE,FALSE)</f>
        <v>1</v>
      </c>
    </row>
    <row r="1673" spans="1:11" x14ac:dyDescent="0.25">
      <c r="A1673" s="109">
        <f t="shared" si="78"/>
        <v>6</v>
      </c>
      <c r="B1673" s="55"/>
      <c r="C1673" s="129"/>
      <c r="D1673" s="55"/>
      <c r="E1673" s="56"/>
      <c r="F1673" s="55"/>
      <c r="G1673" s="124" t="str">
        <f>IFERROR(INDEX(Vendors!$A$2:$B$500,MATCH(C1673,Vendors!$A$2:$A$500,0),2),"")</f>
        <v/>
      </c>
      <c r="H1673" s="74">
        <f>SUMIF('Cash Outflows'!E:E,'AP and Accrual Journal'!D1683,'Cash Outflows'!F:F)</f>
        <v>0</v>
      </c>
      <c r="I1673" s="73">
        <f t="shared" si="79"/>
        <v>0</v>
      </c>
      <c r="J1673" s="13">
        <f t="shared" si="80"/>
        <v>0</v>
      </c>
      <c r="K1673" t="b">
        <f ca="1">IF(TODAY()-E1673&gt;'Data Inputs'!$B$47,TRUE,FALSE)</f>
        <v>1</v>
      </c>
    </row>
    <row r="1674" spans="1:11" x14ac:dyDescent="0.25">
      <c r="A1674" s="109">
        <f t="shared" si="78"/>
        <v>6</v>
      </c>
      <c r="B1674" s="55"/>
      <c r="C1674" s="129"/>
      <c r="D1674" s="55"/>
      <c r="E1674" s="56"/>
      <c r="F1674" s="55"/>
      <c r="G1674" s="124" t="str">
        <f>IFERROR(INDEX(Vendors!$A$2:$B$500,MATCH(C1674,Vendors!$A$2:$A$500,0),2),"")</f>
        <v/>
      </c>
      <c r="H1674" s="74">
        <f>SUMIF('Cash Outflows'!E:E,'AP and Accrual Journal'!D1684,'Cash Outflows'!F:F)</f>
        <v>0</v>
      </c>
      <c r="I1674" s="73">
        <f t="shared" si="79"/>
        <v>0</v>
      </c>
      <c r="J1674" s="13">
        <f t="shared" si="80"/>
        <v>0</v>
      </c>
      <c r="K1674" t="b">
        <f ca="1">IF(TODAY()-E1674&gt;'Data Inputs'!$B$47,TRUE,FALSE)</f>
        <v>1</v>
      </c>
    </row>
    <row r="1675" spans="1:11" x14ac:dyDescent="0.25">
      <c r="A1675" s="109">
        <f t="shared" si="78"/>
        <v>6</v>
      </c>
      <c r="B1675" s="55"/>
      <c r="C1675" s="129"/>
      <c r="D1675" s="55"/>
      <c r="E1675" s="56"/>
      <c r="F1675" s="55"/>
      <c r="G1675" s="124" t="str">
        <f>IFERROR(INDEX(Vendors!$A$2:$B$500,MATCH(C1675,Vendors!$A$2:$A$500,0),2),"")</f>
        <v/>
      </c>
      <c r="H1675" s="74">
        <f>SUMIF('Cash Outflows'!E:E,'AP and Accrual Journal'!D1685,'Cash Outflows'!F:F)</f>
        <v>0</v>
      </c>
      <c r="I1675" s="73">
        <f t="shared" si="79"/>
        <v>0</v>
      </c>
      <c r="J1675" s="13">
        <f t="shared" si="80"/>
        <v>0</v>
      </c>
      <c r="K1675" t="b">
        <f ca="1">IF(TODAY()-E1675&gt;'Data Inputs'!$B$47,TRUE,FALSE)</f>
        <v>1</v>
      </c>
    </row>
    <row r="1676" spans="1:11" x14ac:dyDescent="0.25">
      <c r="A1676" s="109">
        <f t="shared" si="78"/>
        <v>6</v>
      </c>
      <c r="B1676" s="55"/>
      <c r="C1676" s="129"/>
      <c r="D1676" s="55"/>
      <c r="E1676" s="56"/>
      <c r="F1676" s="55"/>
      <c r="G1676" s="124" t="str">
        <f>IFERROR(INDEX(Vendors!$A$2:$B$500,MATCH(C1676,Vendors!$A$2:$A$500,0),2),"")</f>
        <v/>
      </c>
      <c r="H1676" s="74">
        <f>SUMIF('Cash Outflows'!E:E,'AP and Accrual Journal'!D1686,'Cash Outflows'!F:F)</f>
        <v>0</v>
      </c>
      <c r="I1676" s="73">
        <f t="shared" si="79"/>
        <v>0</v>
      </c>
      <c r="J1676" s="13">
        <f t="shared" si="80"/>
        <v>0</v>
      </c>
      <c r="K1676" t="b">
        <f ca="1">IF(TODAY()-E1676&gt;'Data Inputs'!$B$47,TRUE,FALSE)</f>
        <v>1</v>
      </c>
    </row>
    <row r="1677" spans="1:11" x14ac:dyDescent="0.25">
      <c r="A1677" s="109">
        <f t="shared" si="78"/>
        <v>6</v>
      </c>
      <c r="B1677" s="55"/>
      <c r="C1677" s="129"/>
      <c r="D1677" s="55"/>
      <c r="E1677" s="56"/>
      <c r="F1677" s="55"/>
      <c r="G1677" s="124" t="str">
        <f>IFERROR(INDEX(Vendors!$A$2:$B$500,MATCH(C1677,Vendors!$A$2:$A$500,0),2),"")</f>
        <v/>
      </c>
      <c r="H1677" s="74">
        <f>SUMIF('Cash Outflows'!E:E,'AP and Accrual Journal'!D1687,'Cash Outflows'!F:F)</f>
        <v>0</v>
      </c>
      <c r="I1677" s="73">
        <f t="shared" si="79"/>
        <v>0</v>
      </c>
      <c r="J1677" s="13">
        <f t="shared" si="80"/>
        <v>0</v>
      </c>
      <c r="K1677" t="b">
        <f ca="1">IF(TODAY()-E1677&gt;'Data Inputs'!$B$47,TRUE,FALSE)</f>
        <v>1</v>
      </c>
    </row>
    <row r="1678" spans="1:11" x14ac:dyDescent="0.25">
      <c r="A1678" s="109">
        <f t="shared" si="78"/>
        <v>6</v>
      </c>
      <c r="B1678" s="55"/>
      <c r="C1678" s="129"/>
      <c r="D1678" s="55"/>
      <c r="E1678" s="56"/>
      <c r="F1678" s="55"/>
      <c r="G1678" s="124" t="str">
        <f>IFERROR(INDEX(Vendors!$A$2:$B$500,MATCH(C1678,Vendors!$A$2:$A$500,0),2),"")</f>
        <v/>
      </c>
      <c r="H1678" s="74">
        <f>SUMIF('Cash Outflows'!E:E,'AP and Accrual Journal'!D1688,'Cash Outflows'!F:F)</f>
        <v>0</v>
      </c>
      <c r="I1678" s="73">
        <f t="shared" si="79"/>
        <v>0</v>
      </c>
      <c r="J1678" s="13">
        <f t="shared" si="80"/>
        <v>0</v>
      </c>
      <c r="K1678" t="b">
        <f ca="1">IF(TODAY()-E1678&gt;'Data Inputs'!$B$47,TRUE,FALSE)</f>
        <v>1</v>
      </c>
    </row>
    <row r="1679" spans="1:11" x14ac:dyDescent="0.25">
      <c r="A1679" s="109">
        <f t="shared" si="78"/>
        <v>6</v>
      </c>
      <c r="B1679" s="55"/>
      <c r="C1679" s="129"/>
      <c r="D1679" s="55"/>
      <c r="E1679" s="56"/>
      <c r="F1679" s="55"/>
      <c r="G1679" s="124" t="str">
        <f>IFERROR(INDEX(Vendors!$A$2:$B$500,MATCH(C1679,Vendors!$A$2:$A$500,0),2),"")</f>
        <v/>
      </c>
      <c r="H1679" s="74">
        <f>SUMIF('Cash Outflows'!E:E,'AP and Accrual Journal'!D1689,'Cash Outflows'!F:F)</f>
        <v>0</v>
      </c>
      <c r="I1679" s="73">
        <f t="shared" si="79"/>
        <v>0</v>
      </c>
      <c r="J1679" s="13">
        <f t="shared" si="80"/>
        <v>0</v>
      </c>
      <c r="K1679" t="b">
        <f ca="1">IF(TODAY()-E1679&gt;'Data Inputs'!$B$47,TRUE,FALSE)</f>
        <v>1</v>
      </c>
    </row>
    <row r="1680" spans="1:11" x14ac:dyDescent="0.25">
      <c r="A1680" s="109">
        <f t="shared" si="78"/>
        <v>6</v>
      </c>
      <c r="B1680" s="55"/>
      <c r="C1680" s="129"/>
      <c r="D1680" s="55"/>
      <c r="E1680" s="56"/>
      <c r="F1680" s="55"/>
      <c r="G1680" s="124" t="str">
        <f>IFERROR(INDEX(Vendors!$A$2:$B$500,MATCH(C1680,Vendors!$A$2:$A$500,0),2),"")</f>
        <v/>
      </c>
      <c r="H1680" s="74">
        <f>SUMIF('Cash Outflows'!E:E,'AP and Accrual Journal'!D1690,'Cash Outflows'!F:F)</f>
        <v>0</v>
      </c>
      <c r="I1680" s="73">
        <f t="shared" si="79"/>
        <v>0</v>
      </c>
      <c r="J1680" s="13">
        <f t="shared" si="80"/>
        <v>0</v>
      </c>
      <c r="K1680" t="b">
        <f ca="1">IF(TODAY()-E1680&gt;'Data Inputs'!$B$47,TRUE,FALSE)</f>
        <v>1</v>
      </c>
    </row>
    <row r="1681" spans="1:11" x14ac:dyDescent="0.25">
      <c r="A1681" s="109">
        <f t="shared" si="78"/>
        <v>6</v>
      </c>
      <c r="B1681" s="55"/>
      <c r="C1681" s="129"/>
      <c r="D1681" s="55"/>
      <c r="E1681" s="56"/>
      <c r="F1681" s="55"/>
      <c r="G1681" s="124" t="str">
        <f>IFERROR(INDEX(Vendors!$A$2:$B$500,MATCH(C1681,Vendors!$A$2:$A$500,0),2),"")</f>
        <v/>
      </c>
      <c r="H1681" s="74">
        <f>SUMIF('Cash Outflows'!E:E,'AP and Accrual Journal'!D1691,'Cash Outflows'!F:F)</f>
        <v>0</v>
      </c>
      <c r="I1681" s="73">
        <f t="shared" si="79"/>
        <v>0</v>
      </c>
      <c r="J1681" s="13">
        <f t="shared" si="80"/>
        <v>0</v>
      </c>
      <c r="K1681" t="b">
        <f ca="1">IF(TODAY()-E1681&gt;'Data Inputs'!$B$47,TRUE,FALSE)</f>
        <v>1</v>
      </c>
    </row>
    <row r="1682" spans="1:11" x14ac:dyDescent="0.25">
      <c r="A1682" s="109">
        <f t="shared" si="78"/>
        <v>6</v>
      </c>
      <c r="B1682" s="55"/>
      <c r="C1682" s="129"/>
      <c r="D1682" s="55"/>
      <c r="E1682" s="56"/>
      <c r="F1682" s="55"/>
      <c r="G1682" s="124" t="str">
        <f>IFERROR(INDEX(Vendors!$A$2:$B$500,MATCH(C1682,Vendors!$A$2:$A$500,0),2),"")</f>
        <v/>
      </c>
      <c r="H1682" s="74">
        <f>SUMIF('Cash Outflows'!E:E,'AP and Accrual Journal'!D1692,'Cash Outflows'!F:F)</f>
        <v>0</v>
      </c>
      <c r="I1682" s="73">
        <f t="shared" si="79"/>
        <v>0</v>
      </c>
      <c r="J1682" s="13">
        <f t="shared" si="80"/>
        <v>0</v>
      </c>
      <c r="K1682" t="b">
        <f ca="1">IF(TODAY()-E1682&gt;'Data Inputs'!$B$47,TRUE,FALSE)</f>
        <v>1</v>
      </c>
    </row>
    <row r="1683" spans="1:11" x14ac:dyDescent="0.25">
      <c r="A1683" s="109">
        <f t="shared" si="78"/>
        <v>6</v>
      </c>
      <c r="B1683" s="55"/>
      <c r="C1683" s="129"/>
      <c r="D1683" s="55"/>
      <c r="E1683" s="56"/>
      <c r="F1683" s="55"/>
      <c r="G1683" s="124" t="str">
        <f>IFERROR(INDEX(Vendors!$A$2:$B$500,MATCH(C1683,Vendors!$A$2:$A$500,0),2),"")</f>
        <v/>
      </c>
      <c r="H1683" s="74">
        <f>SUMIF('Cash Outflows'!E:E,'AP and Accrual Journal'!D1693,'Cash Outflows'!F:F)</f>
        <v>0</v>
      </c>
      <c r="I1683" s="73">
        <f t="shared" si="79"/>
        <v>0</v>
      </c>
      <c r="J1683" s="13">
        <f t="shared" si="80"/>
        <v>0</v>
      </c>
      <c r="K1683" t="b">
        <f ca="1">IF(TODAY()-E1683&gt;'Data Inputs'!$B$47,TRUE,FALSE)</f>
        <v>1</v>
      </c>
    </row>
    <row r="1684" spans="1:11" x14ac:dyDescent="0.25">
      <c r="A1684" s="109">
        <f t="shared" si="78"/>
        <v>6</v>
      </c>
      <c r="B1684" s="55"/>
      <c r="C1684" s="129"/>
      <c r="D1684" s="55"/>
      <c r="E1684" s="56"/>
      <c r="F1684" s="55"/>
      <c r="G1684" s="124" t="str">
        <f>IFERROR(INDEX(Vendors!$A$2:$B$500,MATCH(C1684,Vendors!$A$2:$A$500,0),2),"")</f>
        <v/>
      </c>
      <c r="H1684" s="74">
        <f>SUMIF('Cash Outflows'!E:E,'AP and Accrual Journal'!D1694,'Cash Outflows'!F:F)</f>
        <v>0</v>
      </c>
      <c r="I1684" s="73">
        <f t="shared" si="79"/>
        <v>0</v>
      </c>
      <c r="J1684" s="13">
        <f t="shared" si="80"/>
        <v>0</v>
      </c>
      <c r="K1684" t="b">
        <f ca="1">IF(TODAY()-E1684&gt;'Data Inputs'!$B$47,TRUE,FALSE)</f>
        <v>1</v>
      </c>
    </row>
    <row r="1685" spans="1:11" x14ac:dyDescent="0.25">
      <c r="A1685" s="109">
        <f t="shared" si="78"/>
        <v>6</v>
      </c>
      <c r="B1685" s="55"/>
      <c r="C1685" s="129"/>
      <c r="D1685" s="55"/>
      <c r="E1685" s="56"/>
      <c r="F1685" s="55"/>
      <c r="G1685" s="124" t="str">
        <f>IFERROR(INDEX(Vendors!$A$2:$B$500,MATCH(C1685,Vendors!$A$2:$A$500,0),2),"")</f>
        <v/>
      </c>
      <c r="H1685" s="74">
        <f>SUMIF('Cash Outflows'!E:E,'AP and Accrual Journal'!D1695,'Cash Outflows'!F:F)</f>
        <v>0</v>
      </c>
      <c r="I1685" s="73">
        <f t="shared" si="79"/>
        <v>0</v>
      </c>
      <c r="J1685" s="13">
        <f t="shared" si="80"/>
        <v>0</v>
      </c>
      <c r="K1685" t="b">
        <f ca="1">IF(TODAY()-E1685&gt;'Data Inputs'!$B$47,TRUE,FALSE)</f>
        <v>1</v>
      </c>
    </row>
    <row r="1686" spans="1:11" x14ac:dyDescent="0.25">
      <c r="A1686" s="109">
        <f t="shared" si="78"/>
        <v>6</v>
      </c>
      <c r="B1686" s="55"/>
      <c r="C1686" s="129"/>
      <c r="D1686" s="55"/>
      <c r="E1686" s="56"/>
      <c r="F1686" s="55"/>
      <c r="G1686" s="124" t="str">
        <f>IFERROR(INDEX(Vendors!$A$2:$B$500,MATCH(C1686,Vendors!$A$2:$A$500,0),2),"")</f>
        <v/>
      </c>
      <c r="H1686" s="74">
        <f>SUMIF('Cash Outflows'!E:E,'AP and Accrual Journal'!D1696,'Cash Outflows'!F:F)</f>
        <v>0</v>
      </c>
      <c r="I1686" s="73">
        <f t="shared" si="79"/>
        <v>0</v>
      </c>
      <c r="J1686" s="13">
        <f t="shared" si="80"/>
        <v>0</v>
      </c>
      <c r="K1686" t="b">
        <f ca="1">IF(TODAY()-E1686&gt;'Data Inputs'!$B$47,TRUE,FALSE)</f>
        <v>1</v>
      </c>
    </row>
    <row r="1687" spans="1:11" x14ac:dyDescent="0.25">
      <c r="A1687" s="109">
        <f t="shared" si="78"/>
        <v>6</v>
      </c>
      <c r="B1687" s="55"/>
      <c r="C1687" s="129"/>
      <c r="D1687" s="55"/>
      <c r="E1687" s="56"/>
      <c r="F1687" s="55"/>
      <c r="G1687" s="124" t="str">
        <f>IFERROR(INDEX(Vendors!$A$2:$B$500,MATCH(C1687,Vendors!$A$2:$A$500,0),2),"")</f>
        <v/>
      </c>
      <c r="H1687" s="74">
        <f>SUMIF('Cash Outflows'!E:E,'AP and Accrual Journal'!D1697,'Cash Outflows'!F:F)</f>
        <v>0</v>
      </c>
      <c r="I1687" s="73">
        <f t="shared" si="79"/>
        <v>0</v>
      </c>
      <c r="J1687" s="13">
        <f t="shared" si="80"/>
        <v>0</v>
      </c>
      <c r="K1687" t="b">
        <f ca="1">IF(TODAY()-E1687&gt;'Data Inputs'!$B$47,TRUE,FALSE)</f>
        <v>1</v>
      </c>
    </row>
    <row r="1688" spans="1:11" x14ac:dyDescent="0.25">
      <c r="A1688" s="109">
        <f t="shared" si="78"/>
        <v>6</v>
      </c>
      <c r="B1688" s="55"/>
      <c r="C1688" s="129"/>
      <c r="D1688" s="55"/>
      <c r="E1688" s="56"/>
      <c r="F1688" s="55"/>
      <c r="G1688" s="124" t="str">
        <f>IFERROR(INDEX(Vendors!$A$2:$B$500,MATCH(C1688,Vendors!$A$2:$A$500,0),2),"")</f>
        <v/>
      </c>
      <c r="H1688" s="74">
        <f>SUMIF('Cash Outflows'!E:E,'AP and Accrual Journal'!D1698,'Cash Outflows'!F:F)</f>
        <v>0</v>
      </c>
      <c r="I1688" s="73">
        <f t="shared" si="79"/>
        <v>0</v>
      </c>
      <c r="J1688" s="13">
        <f t="shared" si="80"/>
        <v>0</v>
      </c>
      <c r="K1688" t="b">
        <f ca="1">IF(TODAY()-E1688&gt;'Data Inputs'!$B$47,TRUE,FALSE)</f>
        <v>1</v>
      </c>
    </row>
    <row r="1689" spans="1:11" x14ac:dyDescent="0.25">
      <c r="A1689" s="109">
        <f t="shared" si="78"/>
        <v>6</v>
      </c>
      <c r="B1689" s="55"/>
      <c r="C1689" s="129"/>
      <c r="D1689" s="55"/>
      <c r="E1689" s="56"/>
      <c r="F1689" s="55"/>
      <c r="G1689" s="124" t="str">
        <f>IFERROR(INDEX(Vendors!$A$2:$B$500,MATCH(C1689,Vendors!$A$2:$A$500,0),2),"")</f>
        <v/>
      </c>
      <c r="H1689" s="74">
        <f>SUMIF('Cash Outflows'!E:E,'AP and Accrual Journal'!D1699,'Cash Outflows'!F:F)</f>
        <v>0</v>
      </c>
      <c r="I1689" s="73">
        <f t="shared" si="79"/>
        <v>0</v>
      </c>
      <c r="J1689" s="13">
        <f t="shared" si="80"/>
        <v>0</v>
      </c>
      <c r="K1689" t="b">
        <f ca="1">IF(TODAY()-E1689&gt;'Data Inputs'!$B$47,TRUE,FALSE)</f>
        <v>1</v>
      </c>
    </row>
    <row r="1690" spans="1:11" x14ac:dyDescent="0.25">
      <c r="A1690" s="109">
        <f t="shared" si="78"/>
        <v>6</v>
      </c>
      <c r="B1690" s="55"/>
      <c r="C1690" s="129"/>
      <c r="D1690" s="55"/>
      <c r="E1690" s="56"/>
      <c r="F1690" s="55"/>
      <c r="G1690" s="124" t="str">
        <f>IFERROR(INDEX(Vendors!$A$2:$B$500,MATCH(C1690,Vendors!$A$2:$A$500,0),2),"")</f>
        <v/>
      </c>
      <c r="H1690" s="74">
        <f>SUMIF('Cash Outflows'!E:E,'AP and Accrual Journal'!D1700,'Cash Outflows'!F:F)</f>
        <v>0</v>
      </c>
      <c r="I1690" s="73">
        <f t="shared" si="79"/>
        <v>0</v>
      </c>
      <c r="J1690" s="13">
        <f t="shared" si="80"/>
        <v>0</v>
      </c>
      <c r="K1690" t="b">
        <f ca="1">IF(TODAY()-E1690&gt;'Data Inputs'!$B$47,TRUE,FALSE)</f>
        <v>1</v>
      </c>
    </row>
    <row r="1691" spans="1:11" x14ac:dyDescent="0.25">
      <c r="A1691" s="109">
        <f t="shared" si="78"/>
        <v>6</v>
      </c>
      <c r="B1691" s="55"/>
      <c r="C1691" s="129"/>
      <c r="D1691" s="55"/>
      <c r="E1691" s="56"/>
      <c r="F1691" s="55"/>
      <c r="G1691" s="124" t="str">
        <f>IFERROR(INDEX(Vendors!$A$2:$B$500,MATCH(C1691,Vendors!$A$2:$A$500,0),2),"")</f>
        <v/>
      </c>
      <c r="H1691" s="74">
        <f>SUMIF('Cash Outflows'!E:E,'AP and Accrual Journal'!D1701,'Cash Outflows'!F:F)</f>
        <v>0</v>
      </c>
      <c r="I1691" s="73">
        <f t="shared" si="79"/>
        <v>0</v>
      </c>
      <c r="J1691" s="13">
        <f t="shared" si="80"/>
        <v>0</v>
      </c>
      <c r="K1691" t="b">
        <f ca="1">IF(TODAY()-E1691&gt;'Data Inputs'!$B$47,TRUE,FALSE)</f>
        <v>1</v>
      </c>
    </row>
    <row r="1692" spans="1:11" x14ac:dyDescent="0.25">
      <c r="A1692" s="109">
        <f t="shared" si="78"/>
        <v>6</v>
      </c>
      <c r="B1692" s="55"/>
      <c r="C1692" s="129"/>
      <c r="D1692" s="55"/>
      <c r="E1692" s="56"/>
      <c r="F1692" s="55"/>
      <c r="G1692" s="124" t="str">
        <f>IFERROR(INDEX(Vendors!$A$2:$B$500,MATCH(C1692,Vendors!$A$2:$A$500,0),2),"")</f>
        <v/>
      </c>
      <c r="H1692" s="74">
        <f>SUMIF('Cash Outflows'!E:E,'AP and Accrual Journal'!D1702,'Cash Outflows'!F:F)</f>
        <v>0</v>
      </c>
      <c r="I1692" s="73">
        <f t="shared" si="79"/>
        <v>0</v>
      </c>
      <c r="J1692" s="13">
        <f t="shared" si="80"/>
        <v>0</v>
      </c>
      <c r="K1692" t="b">
        <f ca="1">IF(TODAY()-E1692&gt;'Data Inputs'!$B$47,TRUE,FALSE)</f>
        <v>1</v>
      </c>
    </row>
    <row r="1693" spans="1:11" x14ac:dyDescent="0.25">
      <c r="A1693" s="109">
        <f t="shared" si="78"/>
        <v>6</v>
      </c>
      <c r="B1693" s="55"/>
      <c r="C1693" s="129"/>
      <c r="D1693" s="55"/>
      <c r="E1693" s="56"/>
      <c r="F1693" s="55"/>
      <c r="G1693" s="124" t="str">
        <f>IFERROR(INDEX(Vendors!$A$2:$B$500,MATCH(C1693,Vendors!$A$2:$A$500,0),2),"")</f>
        <v/>
      </c>
      <c r="H1693" s="74">
        <f>SUMIF('Cash Outflows'!E:E,'AP and Accrual Journal'!D1703,'Cash Outflows'!F:F)</f>
        <v>0</v>
      </c>
      <c r="I1693" s="73">
        <f t="shared" si="79"/>
        <v>0</v>
      </c>
      <c r="J1693" s="13">
        <f t="shared" si="80"/>
        <v>0</v>
      </c>
      <c r="K1693" t="b">
        <f ca="1">IF(TODAY()-E1693&gt;'Data Inputs'!$B$47,TRUE,FALSE)</f>
        <v>1</v>
      </c>
    </row>
    <row r="1694" spans="1:11" x14ac:dyDescent="0.25">
      <c r="A1694" s="109">
        <f t="shared" si="78"/>
        <v>6</v>
      </c>
      <c r="B1694" s="55"/>
      <c r="C1694" s="129"/>
      <c r="D1694" s="55"/>
      <c r="E1694" s="56"/>
      <c r="F1694" s="55"/>
      <c r="G1694" s="124" t="str">
        <f>IFERROR(INDEX(Vendors!$A$2:$B$500,MATCH(C1694,Vendors!$A$2:$A$500,0),2),"")</f>
        <v/>
      </c>
      <c r="H1694" s="74">
        <f>SUMIF('Cash Outflows'!E:E,'AP and Accrual Journal'!D1704,'Cash Outflows'!F:F)</f>
        <v>0</v>
      </c>
      <c r="I1694" s="73">
        <f t="shared" si="79"/>
        <v>0</v>
      </c>
      <c r="J1694" s="13">
        <f t="shared" si="80"/>
        <v>0</v>
      </c>
      <c r="K1694" t="b">
        <f ca="1">IF(TODAY()-E1694&gt;'Data Inputs'!$B$47,TRUE,FALSE)</f>
        <v>1</v>
      </c>
    </row>
    <row r="1695" spans="1:11" x14ac:dyDescent="0.25">
      <c r="A1695" s="109">
        <f t="shared" si="78"/>
        <v>6</v>
      </c>
      <c r="B1695" s="55"/>
      <c r="C1695" s="129"/>
      <c r="D1695" s="55"/>
      <c r="E1695" s="56"/>
      <c r="F1695" s="55"/>
      <c r="G1695" s="124" t="str">
        <f>IFERROR(INDEX(Vendors!$A$2:$B$500,MATCH(C1695,Vendors!$A$2:$A$500,0),2),"")</f>
        <v/>
      </c>
      <c r="H1695" s="74">
        <f>SUMIF('Cash Outflows'!E:E,'AP and Accrual Journal'!D1705,'Cash Outflows'!F:F)</f>
        <v>0</v>
      </c>
      <c r="I1695" s="73">
        <f t="shared" si="79"/>
        <v>0</v>
      </c>
      <c r="J1695" s="13">
        <f t="shared" si="80"/>
        <v>0</v>
      </c>
      <c r="K1695" t="b">
        <f ca="1">IF(TODAY()-E1695&gt;'Data Inputs'!$B$47,TRUE,FALSE)</f>
        <v>1</v>
      </c>
    </row>
    <row r="1696" spans="1:11" x14ac:dyDescent="0.25">
      <c r="A1696" s="109">
        <f t="shared" si="78"/>
        <v>6</v>
      </c>
      <c r="B1696" s="55"/>
      <c r="C1696" s="129"/>
      <c r="D1696" s="55"/>
      <c r="E1696" s="56"/>
      <c r="F1696" s="55"/>
      <c r="G1696" s="124" t="str">
        <f>IFERROR(INDEX(Vendors!$A$2:$B$500,MATCH(C1696,Vendors!$A$2:$A$500,0),2),"")</f>
        <v/>
      </c>
      <c r="H1696" s="74">
        <f>SUMIF('Cash Outflows'!E:E,'AP and Accrual Journal'!D1706,'Cash Outflows'!F:F)</f>
        <v>0</v>
      </c>
      <c r="I1696" s="73">
        <f t="shared" si="79"/>
        <v>0</v>
      </c>
      <c r="J1696" s="13">
        <f t="shared" si="80"/>
        <v>0</v>
      </c>
      <c r="K1696" t="b">
        <f ca="1">IF(TODAY()-E1696&gt;'Data Inputs'!$B$47,TRUE,FALSE)</f>
        <v>1</v>
      </c>
    </row>
    <row r="1697" spans="1:11" x14ac:dyDescent="0.25">
      <c r="A1697" s="109">
        <f t="shared" si="78"/>
        <v>6</v>
      </c>
      <c r="B1697" s="55"/>
      <c r="C1697" s="129"/>
      <c r="D1697" s="55"/>
      <c r="E1697" s="56"/>
      <c r="F1697" s="55"/>
      <c r="G1697" s="124" t="str">
        <f>IFERROR(INDEX(Vendors!$A$2:$B$500,MATCH(C1697,Vendors!$A$2:$A$500,0),2),"")</f>
        <v/>
      </c>
      <c r="H1697" s="74">
        <f>SUMIF('Cash Outflows'!E:E,'AP and Accrual Journal'!D1707,'Cash Outflows'!F:F)</f>
        <v>0</v>
      </c>
      <c r="I1697" s="73">
        <f t="shared" si="79"/>
        <v>0</v>
      </c>
      <c r="J1697" s="13">
        <f t="shared" si="80"/>
        <v>0</v>
      </c>
      <c r="K1697" t="b">
        <f ca="1">IF(TODAY()-E1697&gt;'Data Inputs'!$B$47,TRUE,FALSE)</f>
        <v>1</v>
      </c>
    </row>
    <row r="1698" spans="1:11" x14ac:dyDescent="0.25">
      <c r="A1698" s="109">
        <f t="shared" si="78"/>
        <v>6</v>
      </c>
      <c r="B1698" s="55"/>
      <c r="C1698" s="129"/>
      <c r="D1698" s="55"/>
      <c r="E1698" s="56"/>
      <c r="F1698" s="55"/>
      <c r="G1698" s="124" t="str">
        <f>IFERROR(INDEX(Vendors!$A$2:$B$500,MATCH(C1698,Vendors!$A$2:$A$500,0),2),"")</f>
        <v/>
      </c>
      <c r="H1698" s="74">
        <f>SUMIF('Cash Outflows'!E:E,'AP and Accrual Journal'!D1708,'Cash Outflows'!F:F)</f>
        <v>0</v>
      </c>
      <c r="I1698" s="73">
        <f t="shared" si="79"/>
        <v>0</v>
      </c>
      <c r="J1698" s="13">
        <f t="shared" si="80"/>
        <v>0</v>
      </c>
      <c r="K1698" t="b">
        <f ca="1">IF(TODAY()-E1698&gt;'Data Inputs'!$B$47,TRUE,FALSE)</f>
        <v>1</v>
      </c>
    </row>
    <row r="1699" spans="1:11" x14ac:dyDescent="0.25">
      <c r="A1699" s="109">
        <f t="shared" si="78"/>
        <v>6</v>
      </c>
      <c r="B1699" s="55"/>
      <c r="C1699" s="129"/>
      <c r="D1699" s="55"/>
      <c r="E1699" s="56"/>
      <c r="F1699" s="55"/>
      <c r="G1699" s="124" t="str">
        <f>IFERROR(INDEX(Vendors!$A$2:$B$500,MATCH(C1699,Vendors!$A$2:$A$500,0),2),"")</f>
        <v/>
      </c>
      <c r="H1699" s="74">
        <f>SUMIF('Cash Outflows'!E:E,'AP and Accrual Journal'!D1709,'Cash Outflows'!F:F)</f>
        <v>0</v>
      </c>
      <c r="I1699" s="73">
        <f t="shared" si="79"/>
        <v>0</v>
      </c>
      <c r="J1699" s="13">
        <f t="shared" si="80"/>
        <v>0</v>
      </c>
      <c r="K1699" t="b">
        <f ca="1">IF(TODAY()-E1699&gt;'Data Inputs'!$B$47,TRUE,FALSE)</f>
        <v>1</v>
      </c>
    </row>
    <row r="1700" spans="1:11" x14ac:dyDescent="0.25">
      <c r="A1700" s="109">
        <f t="shared" si="78"/>
        <v>6</v>
      </c>
      <c r="B1700" s="55"/>
      <c r="C1700" s="129"/>
      <c r="D1700" s="55"/>
      <c r="E1700" s="56"/>
      <c r="F1700" s="55"/>
      <c r="G1700" s="124" t="str">
        <f>IFERROR(INDEX(Vendors!$A$2:$B$500,MATCH(C1700,Vendors!$A$2:$A$500,0),2),"")</f>
        <v/>
      </c>
      <c r="H1700" s="74">
        <f>SUMIF('Cash Outflows'!E:E,'AP and Accrual Journal'!D1710,'Cash Outflows'!F:F)</f>
        <v>0</v>
      </c>
      <c r="I1700" s="73">
        <f t="shared" si="79"/>
        <v>0</v>
      </c>
      <c r="J1700" s="13">
        <f t="shared" si="80"/>
        <v>0</v>
      </c>
      <c r="K1700" t="b">
        <f ca="1">IF(TODAY()-E1700&gt;'Data Inputs'!$B$47,TRUE,FALSE)</f>
        <v>1</v>
      </c>
    </row>
    <row r="1701" spans="1:11" x14ac:dyDescent="0.25">
      <c r="A1701" s="109">
        <f t="shared" si="78"/>
        <v>6</v>
      </c>
      <c r="B1701" s="55"/>
      <c r="C1701" s="129"/>
      <c r="D1701" s="55"/>
      <c r="E1701" s="56"/>
      <c r="F1701" s="55"/>
      <c r="G1701" s="124" t="str">
        <f>IFERROR(INDEX(Vendors!$A$2:$B$500,MATCH(C1701,Vendors!$A$2:$A$500,0),2),"")</f>
        <v/>
      </c>
      <c r="H1701" s="74">
        <f>SUMIF('Cash Outflows'!E:E,'AP and Accrual Journal'!D1711,'Cash Outflows'!F:F)</f>
        <v>0</v>
      </c>
      <c r="I1701" s="73">
        <f t="shared" si="79"/>
        <v>0</v>
      </c>
      <c r="J1701" s="13">
        <f t="shared" si="80"/>
        <v>0</v>
      </c>
      <c r="K1701" t="b">
        <f ca="1">IF(TODAY()-E1701&gt;'Data Inputs'!$B$47,TRUE,FALSE)</f>
        <v>1</v>
      </c>
    </row>
    <row r="1702" spans="1:11" x14ac:dyDescent="0.25">
      <c r="A1702" s="109">
        <f t="shared" si="78"/>
        <v>6</v>
      </c>
      <c r="B1702" s="55"/>
      <c r="C1702" s="129"/>
      <c r="D1702" s="55"/>
      <c r="E1702" s="56"/>
      <c r="F1702" s="55"/>
      <c r="G1702" s="124" t="str">
        <f>IFERROR(INDEX(Vendors!$A$2:$B$500,MATCH(C1702,Vendors!$A$2:$A$500,0),2),"")</f>
        <v/>
      </c>
      <c r="H1702" s="74">
        <f>SUMIF('Cash Outflows'!E:E,'AP and Accrual Journal'!D1712,'Cash Outflows'!F:F)</f>
        <v>0</v>
      </c>
      <c r="I1702" s="73">
        <f t="shared" si="79"/>
        <v>0</v>
      </c>
      <c r="J1702" s="13">
        <f t="shared" si="80"/>
        <v>0</v>
      </c>
      <c r="K1702" t="b">
        <f ca="1">IF(TODAY()-E1702&gt;'Data Inputs'!$B$47,TRUE,FALSE)</f>
        <v>1</v>
      </c>
    </row>
    <row r="1703" spans="1:11" x14ac:dyDescent="0.25">
      <c r="A1703" s="109">
        <f t="shared" si="78"/>
        <v>6</v>
      </c>
      <c r="B1703" s="55"/>
      <c r="C1703" s="129"/>
      <c r="D1703" s="55"/>
      <c r="E1703" s="56"/>
      <c r="F1703" s="55"/>
      <c r="G1703" s="124" t="str">
        <f>IFERROR(INDEX(Vendors!$A$2:$B$500,MATCH(C1703,Vendors!$A$2:$A$500,0),2),"")</f>
        <v/>
      </c>
      <c r="H1703" s="74">
        <f>SUMIF('Cash Outflows'!E:E,'AP and Accrual Journal'!D1713,'Cash Outflows'!F:F)</f>
        <v>0</v>
      </c>
      <c r="I1703" s="73">
        <f t="shared" si="79"/>
        <v>0</v>
      </c>
      <c r="J1703" s="13">
        <f t="shared" si="80"/>
        <v>0</v>
      </c>
      <c r="K1703" t="b">
        <f ca="1">IF(TODAY()-E1703&gt;'Data Inputs'!$B$47,TRUE,FALSE)</f>
        <v>1</v>
      </c>
    </row>
    <row r="1704" spans="1:11" x14ac:dyDescent="0.25">
      <c r="A1704" s="109">
        <f t="shared" si="78"/>
        <v>6</v>
      </c>
      <c r="B1704" s="55"/>
      <c r="C1704" s="129"/>
      <c r="D1704" s="55"/>
      <c r="E1704" s="56"/>
      <c r="F1704" s="55"/>
      <c r="G1704" s="124" t="str">
        <f>IFERROR(INDEX(Vendors!$A$2:$B$500,MATCH(C1704,Vendors!$A$2:$A$500,0),2),"")</f>
        <v/>
      </c>
      <c r="H1704" s="74">
        <f>SUMIF('Cash Outflows'!E:E,'AP and Accrual Journal'!D1714,'Cash Outflows'!F:F)</f>
        <v>0</v>
      </c>
      <c r="I1704" s="73">
        <f t="shared" si="79"/>
        <v>0</v>
      </c>
      <c r="J1704" s="13">
        <f t="shared" si="80"/>
        <v>0</v>
      </c>
      <c r="K1704" t="b">
        <f ca="1">IF(TODAY()-E1704&gt;'Data Inputs'!$B$47,TRUE,FALSE)</f>
        <v>1</v>
      </c>
    </row>
    <row r="1705" spans="1:11" x14ac:dyDescent="0.25">
      <c r="A1705" s="109">
        <f t="shared" si="78"/>
        <v>6</v>
      </c>
      <c r="B1705" s="55"/>
      <c r="C1705" s="129"/>
      <c r="D1705" s="55"/>
      <c r="E1705" s="56"/>
      <c r="F1705" s="55"/>
      <c r="G1705" s="124" t="str">
        <f>IFERROR(INDEX(Vendors!$A$2:$B$500,MATCH(C1705,Vendors!$A$2:$A$500,0),2),"")</f>
        <v/>
      </c>
      <c r="H1705" s="74">
        <f>SUMIF('Cash Outflows'!E:E,'AP and Accrual Journal'!D1715,'Cash Outflows'!F:F)</f>
        <v>0</v>
      </c>
      <c r="I1705" s="73">
        <f t="shared" si="79"/>
        <v>0</v>
      </c>
      <c r="J1705" s="13">
        <f t="shared" si="80"/>
        <v>0</v>
      </c>
      <c r="K1705" t="b">
        <f ca="1">IF(TODAY()-E1705&gt;'Data Inputs'!$B$47,TRUE,FALSE)</f>
        <v>1</v>
      </c>
    </row>
    <row r="1706" spans="1:11" x14ac:dyDescent="0.25">
      <c r="A1706" s="109">
        <f t="shared" si="78"/>
        <v>6</v>
      </c>
      <c r="B1706" s="55"/>
      <c r="C1706" s="129"/>
      <c r="D1706" s="55"/>
      <c r="E1706" s="56"/>
      <c r="F1706" s="55"/>
      <c r="G1706" s="124" t="str">
        <f>IFERROR(INDEX(Vendors!$A$2:$B$500,MATCH(C1706,Vendors!$A$2:$A$500,0),2),"")</f>
        <v/>
      </c>
      <c r="H1706" s="74">
        <f>SUMIF('Cash Outflows'!E:E,'AP and Accrual Journal'!D1716,'Cash Outflows'!F:F)</f>
        <v>0</v>
      </c>
      <c r="I1706" s="73">
        <f t="shared" si="79"/>
        <v>0</v>
      </c>
      <c r="J1706" s="13">
        <f t="shared" si="80"/>
        <v>0</v>
      </c>
      <c r="K1706" t="b">
        <f ca="1">IF(TODAY()-E1706&gt;'Data Inputs'!$B$47,TRUE,FALSE)</f>
        <v>1</v>
      </c>
    </row>
    <row r="1707" spans="1:11" x14ac:dyDescent="0.25">
      <c r="A1707" s="109">
        <f t="shared" si="78"/>
        <v>6</v>
      </c>
      <c r="B1707" s="55"/>
      <c r="C1707" s="129"/>
      <c r="D1707" s="55"/>
      <c r="E1707" s="56"/>
      <c r="F1707" s="55"/>
      <c r="G1707" s="124" t="str">
        <f>IFERROR(INDEX(Vendors!$A$2:$B$500,MATCH(C1707,Vendors!$A$2:$A$500,0),2),"")</f>
        <v/>
      </c>
      <c r="H1707" s="74">
        <f>SUMIF('Cash Outflows'!E:E,'AP and Accrual Journal'!D1717,'Cash Outflows'!F:F)</f>
        <v>0</v>
      </c>
      <c r="I1707" s="73">
        <f t="shared" si="79"/>
        <v>0</v>
      </c>
      <c r="J1707" s="13">
        <f t="shared" si="80"/>
        <v>0</v>
      </c>
      <c r="K1707" t="b">
        <f ca="1">IF(TODAY()-E1707&gt;'Data Inputs'!$B$47,TRUE,FALSE)</f>
        <v>1</v>
      </c>
    </row>
    <row r="1708" spans="1:11" x14ac:dyDescent="0.25">
      <c r="A1708" s="109">
        <f t="shared" si="78"/>
        <v>6</v>
      </c>
      <c r="B1708" s="55"/>
      <c r="C1708" s="129"/>
      <c r="D1708" s="55"/>
      <c r="E1708" s="56"/>
      <c r="F1708" s="55"/>
      <c r="G1708" s="124" t="str">
        <f>IFERROR(INDEX(Vendors!$A$2:$B$500,MATCH(C1708,Vendors!$A$2:$A$500,0),2),"")</f>
        <v/>
      </c>
      <c r="H1708" s="74">
        <f>SUMIF('Cash Outflows'!E:E,'AP and Accrual Journal'!D1718,'Cash Outflows'!F:F)</f>
        <v>0</v>
      </c>
      <c r="I1708" s="73">
        <f t="shared" si="79"/>
        <v>0</v>
      </c>
      <c r="J1708" s="13">
        <f t="shared" si="80"/>
        <v>0</v>
      </c>
      <c r="K1708" t="b">
        <f ca="1">IF(TODAY()-E1708&gt;'Data Inputs'!$B$47,TRUE,FALSE)</f>
        <v>1</v>
      </c>
    </row>
    <row r="1709" spans="1:11" x14ac:dyDescent="0.25">
      <c r="A1709" s="109">
        <f t="shared" si="78"/>
        <v>6</v>
      </c>
      <c r="B1709" s="55"/>
      <c r="C1709" s="129"/>
      <c r="D1709" s="55"/>
      <c r="E1709" s="56"/>
      <c r="F1709" s="55"/>
      <c r="G1709" s="124" t="str">
        <f>IFERROR(INDEX(Vendors!$A$2:$B$500,MATCH(C1709,Vendors!$A$2:$A$500,0),2),"")</f>
        <v/>
      </c>
      <c r="H1709" s="74">
        <f>SUMIF('Cash Outflows'!E:E,'AP and Accrual Journal'!D1719,'Cash Outflows'!F:F)</f>
        <v>0</v>
      </c>
      <c r="I1709" s="73">
        <f t="shared" si="79"/>
        <v>0</v>
      </c>
      <c r="J1709" s="13">
        <f t="shared" si="80"/>
        <v>0</v>
      </c>
      <c r="K1709" t="b">
        <f ca="1">IF(TODAY()-E1709&gt;'Data Inputs'!$B$47,TRUE,FALSE)</f>
        <v>1</v>
      </c>
    </row>
    <row r="1710" spans="1:11" x14ac:dyDescent="0.25">
      <c r="A1710" s="109">
        <f t="shared" si="78"/>
        <v>6</v>
      </c>
      <c r="B1710" s="55"/>
      <c r="C1710" s="129"/>
      <c r="D1710" s="55"/>
      <c r="E1710" s="56"/>
      <c r="F1710" s="55"/>
      <c r="G1710" s="124" t="str">
        <f>IFERROR(INDEX(Vendors!$A$2:$B$500,MATCH(C1710,Vendors!$A$2:$A$500,0),2),"")</f>
        <v/>
      </c>
      <c r="H1710" s="74">
        <f>SUMIF('Cash Outflows'!E:E,'AP and Accrual Journal'!D1720,'Cash Outflows'!F:F)</f>
        <v>0</v>
      </c>
      <c r="I1710" s="73">
        <f t="shared" si="79"/>
        <v>0</v>
      </c>
      <c r="J1710" s="13">
        <f t="shared" si="80"/>
        <v>0</v>
      </c>
      <c r="K1710" t="b">
        <f ca="1">IF(TODAY()-E1710&gt;'Data Inputs'!$B$47,TRUE,FALSE)</f>
        <v>1</v>
      </c>
    </row>
    <row r="1711" spans="1:11" x14ac:dyDescent="0.25">
      <c r="A1711" s="109">
        <f t="shared" si="78"/>
        <v>6</v>
      </c>
      <c r="B1711" s="55"/>
      <c r="C1711" s="129"/>
      <c r="D1711" s="55"/>
      <c r="E1711" s="56"/>
      <c r="F1711" s="55"/>
      <c r="G1711" s="124" t="str">
        <f>IFERROR(INDEX(Vendors!$A$2:$B$500,MATCH(C1711,Vendors!$A$2:$A$500,0),2),"")</f>
        <v/>
      </c>
      <c r="H1711" s="74">
        <f>SUMIF('Cash Outflows'!E:E,'AP and Accrual Journal'!D1721,'Cash Outflows'!F:F)</f>
        <v>0</v>
      </c>
      <c r="I1711" s="73">
        <f t="shared" si="79"/>
        <v>0</v>
      </c>
      <c r="J1711" s="13">
        <f t="shared" si="80"/>
        <v>0</v>
      </c>
      <c r="K1711" t="b">
        <f ca="1">IF(TODAY()-E1711&gt;'Data Inputs'!$B$47,TRUE,FALSE)</f>
        <v>1</v>
      </c>
    </row>
    <row r="1712" spans="1:11" x14ac:dyDescent="0.25">
      <c r="A1712" s="109">
        <f t="shared" si="78"/>
        <v>6</v>
      </c>
      <c r="B1712" s="55"/>
      <c r="C1712" s="129"/>
      <c r="D1712" s="55"/>
      <c r="E1712" s="56"/>
      <c r="F1712" s="55"/>
      <c r="G1712" s="124" t="str">
        <f>IFERROR(INDEX(Vendors!$A$2:$B$500,MATCH(C1712,Vendors!$A$2:$A$500,0),2),"")</f>
        <v/>
      </c>
      <c r="H1712" s="74">
        <f>SUMIF('Cash Outflows'!E:E,'AP and Accrual Journal'!D1722,'Cash Outflows'!F:F)</f>
        <v>0</v>
      </c>
      <c r="I1712" s="73">
        <f t="shared" si="79"/>
        <v>0</v>
      </c>
      <c r="J1712" s="13">
        <f t="shared" si="80"/>
        <v>0</v>
      </c>
      <c r="K1712" t="b">
        <f ca="1">IF(TODAY()-E1712&gt;'Data Inputs'!$B$47,TRUE,FALSE)</f>
        <v>1</v>
      </c>
    </row>
    <row r="1713" spans="1:11" x14ac:dyDescent="0.25">
      <c r="A1713" s="109">
        <f t="shared" si="78"/>
        <v>6</v>
      </c>
      <c r="B1713" s="55"/>
      <c r="C1713" s="129"/>
      <c r="D1713" s="55"/>
      <c r="E1713" s="56"/>
      <c r="F1713" s="55"/>
      <c r="G1713" s="124" t="str">
        <f>IFERROR(INDEX(Vendors!$A$2:$B$500,MATCH(C1713,Vendors!$A$2:$A$500,0),2),"")</f>
        <v/>
      </c>
      <c r="H1713" s="74">
        <f>SUMIF('Cash Outflows'!E:E,'AP and Accrual Journal'!D1723,'Cash Outflows'!F:F)</f>
        <v>0</v>
      </c>
      <c r="I1713" s="73">
        <f t="shared" si="79"/>
        <v>0</v>
      </c>
      <c r="J1713" s="13">
        <f t="shared" si="80"/>
        <v>0</v>
      </c>
      <c r="K1713" t="b">
        <f ca="1">IF(TODAY()-E1713&gt;'Data Inputs'!$B$47,TRUE,FALSE)</f>
        <v>1</v>
      </c>
    </row>
    <row r="1714" spans="1:11" x14ac:dyDescent="0.25">
      <c r="A1714" s="109">
        <f t="shared" si="78"/>
        <v>6</v>
      </c>
      <c r="B1714" s="55"/>
      <c r="C1714" s="129"/>
      <c r="D1714" s="55"/>
      <c r="E1714" s="56"/>
      <c r="F1714" s="55"/>
      <c r="G1714" s="124" t="str">
        <f>IFERROR(INDEX(Vendors!$A$2:$B$500,MATCH(C1714,Vendors!$A$2:$A$500,0),2),"")</f>
        <v/>
      </c>
      <c r="H1714" s="74">
        <f>SUMIF('Cash Outflows'!E:E,'AP and Accrual Journal'!D1724,'Cash Outflows'!F:F)</f>
        <v>0</v>
      </c>
      <c r="I1714" s="73">
        <f t="shared" si="79"/>
        <v>0</v>
      </c>
      <c r="J1714" s="13">
        <f t="shared" si="80"/>
        <v>0</v>
      </c>
      <c r="K1714" t="b">
        <f ca="1">IF(TODAY()-E1714&gt;'Data Inputs'!$B$47,TRUE,FALSE)</f>
        <v>1</v>
      </c>
    </row>
    <row r="1715" spans="1:11" x14ac:dyDescent="0.25">
      <c r="A1715" s="109">
        <f t="shared" si="78"/>
        <v>6</v>
      </c>
      <c r="B1715" s="55"/>
      <c r="C1715" s="129"/>
      <c r="D1715" s="55"/>
      <c r="E1715" s="56"/>
      <c r="F1715" s="55"/>
      <c r="G1715" s="124" t="str">
        <f>IFERROR(INDEX(Vendors!$A$2:$B$500,MATCH(C1715,Vendors!$A$2:$A$500,0),2),"")</f>
        <v/>
      </c>
      <c r="H1715" s="74">
        <f>SUMIF('Cash Outflows'!E:E,'AP and Accrual Journal'!D1725,'Cash Outflows'!F:F)</f>
        <v>0</v>
      </c>
      <c r="I1715" s="73">
        <f t="shared" si="79"/>
        <v>0</v>
      </c>
      <c r="J1715" s="13">
        <f t="shared" si="80"/>
        <v>0</v>
      </c>
      <c r="K1715" t="b">
        <f ca="1">IF(TODAY()-E1715&gt;'Data Inputs'!$B$47,TRUE,FALSE)</f>
        <v>1</v>
      </c>
    </row>
    <row r="1716" spans="1:11" x14ac:dyDescent="0.25">
      <c r="A1716" s="109">
        <f t="shared" si="78"/>
        <v>6</v>
      </c>
      <c r="B1716" s="55"/>
      <c r="C1716" s="129"/>
      <c r="D1716" s="55"/>
      <c r="E1716" s="56"/>
      <c r="F1716" s="55"/>
      <c r="G1716" s="124" t="str">
        <f>IFERROR(INDEX(Vendors!$A$2:$B$500,MATCH(C1716,Vendors!$A$2:$A$500,0),2),"")</f>
        <v/>
      </c>
      <c r="H1716" s="74">
        <f>SUMIF('Cash Outflows'!E:E,'AP and Accrual Journal'!D1726,'Cash Outflows'!F:F)</f>
        <v>0</v>
      </c>
      <c r="I1716" s="73">
        <f t="shared" si="79"/>
        <v>0</v>
      </c>
      <c r="J1716" s="13">
        <f t="shared" si="80"/>
        <v>0</v>
      </c>
      <c r="K1716" t="b">
        <f ca="1">IF(TODAY()-E1716&gt;'Data Inputs'!$B$47,TRUE,FALSE)</f>
        <v>1</v>
      </c>
    </row>
    <row r="1717" spans="1:11" x14ac:dyDescent="0.25">
      <c r="A1717" s="109">
        <f t="shared" si="78"/>
        <v>6</v>
      </c>
      <c r="B1717" s="55"/>
      <c r="C1717" s="129"/>
      <c r="D1717" s="55"/>
      <c r="E1717" s="56"/>
      <c r="F1717" s="55"/>
      <c r="G1717" s="124" t="str">
        <f>IFERROR(INDEX(Vendors!$A$2:$B$500,MATCH(C1717,Vendors!$A$2:$A$500,0),2),"")</f>
        <v/>
      </c>
      <c r="H1717" s="74">
        <f>SUMIF('Cash Outflows'!E:E,'AP and Accrual Journal'!D1727,'Cash Outflows'!F:F)</f>
        <v>0</v>
      </c>
      <c r="I1717" s="73">
        <f t="shared" si="79"/>
        <v>0</v>
      </c>
      <c r="J1717" s="13">
        <f t="shared" si="80"/>
        <v>0</v>
      </c>
      <c r="K1717" t="b">
        <f ca="1">IF(TODAY()-E1717&gt;'Data Inputs'!$B$47,TRUE,FALSE)</f>
        <v>1</v>
      </c>
    </row>
    <row r="1718" spans="1:11" x14ac:dyDescent="0.25">
      <c r="A1718" s="109">
        <f t="shared" si="78"/>
        <v>6</v>
      </c>
      <c r="B1718" s="55"/>
      <c r="C1718" s="129"/>
      <c r="D1718" s="55"/>
      <c r="E1718" s="56"/>
      <c r="F1718" s="55"/>
      <c r="G1718" s="124" t="str">
        <f>IFERROR(INDEX(Vendors!$A$2:$B$500,MATCH(C1718,Vendors!$A$2:$A$500,0),2),"")</f>
        <v/>
      </c>
      <c r="H1718" s="74">
        <f>SUMIF('Cash Outflows'!E:E,'AP and Accrual Journal'!D1728,'Cash Outflows'!F:F)</f>
        <v>0</v>
      </c>
      <c r="I1718" s="73">
        <f t="shared" si="79"/>
        <v>0</v>
      </c>
      <c r="J1718" s="13">
        <f t="shared" si="80"/>
        <v>0</v>
      </c>
      <c r="K1718" t="b">
        <f ca="1">IF(TODAY()-E1718&gt;'Data Inputs'!$B$47,TRUE,FALSE)</f>
        <v>1</v>
      </c>
    </row>
    <row r="1719" spans="1:11" x14ac:dyDescent="0.25">
      <c r="A1719" s="109">
        <f t="shared" si="78"/>
        <v>6</v>
      </c>
      <c r="B1719" s="55"/>
      <c r="C1719" s="129"/>
      <c r="D1719" s="55"/>
      <c r="E1719" s="56"/>
      <c r="F1719" s="55"/>
      <c r="G1719" s="124" t="str">
        <f>IFERROR(INDEX(Vendors!$A$2:$B$500,MATCH(C1719,Vendors!$A$2:$A$500,0),2),"")</f>
        <v/>
      </c>
      <c r="H1719" s="74">
        <f>SUMIF('Cash Outflows'!E:E,'AP and Accrual Journal'!D1729,'Cash Outflows'!F:F)</f>
        <v>0</v>
      </c>
      <c r="I1719" s="73">
        <f t="shared" si="79"/>
        <v>0</v>
      </c>
      <c r="J1719" s="13">
        <f t="shared" si="80"/>
        <v>0</v>
      </c>
      <c r="K1719" t="b">
        <f ca="1">IF(TODAY()-E1719&gt;'Data Inputs'!$B$47,TRUE,FALSE)</f>
        <v>1</v>
      </c>
    </row>
    <row r="1720" spans="1:11" x14ac:dyDescent="0.25">
      <c r="A1720" s="109">
        <f t="shared" si="78"/>
        <v>6</v>
      </c>
      <c r="B1720" s="55"/>
      <c r="C1720" s="129"/>
      <c r="D1720" s="55"/>
      <c r="E1720" s="56"/>
      <c r="F1720" s="55"/>
      <c r="G1720" s="124" t="str">
        <f>IFERROR(INDEX(Vendors!$A$2:$B$500,MATCH(C1720,Vendors!$A$2:$A$500,0),2),"")</f>
        <v/>
      </c>
      <c r="H1720" s="74">
        <f>SUMIF('Cash Outflows'!E:E,'AP and Accrual Journal'!D1730,'Cash Outflows'!F:F)</f>
        <v>0</v>
      </c>
      <c r="I1720" s="73">
        <f t="shared" si="79"/>
        <v>0</v>
      </c>
      <c r="J1720" s="13">
        <f t="shared" si="80"/>
        <v>0</v>
      </c>
      <c r="K1720" t="b">
        <f ca="1">IF(TODAY()-E1720&gt;'Data Inputs'!$B$47,TRUE,FALSE)</f>
        <v>1</v>
      </c>
    </row>
    <row r="1721" spans="1:11" x14ac:dyDescent="0.25">
      <c r="A1721" s="109">
        <f t="shared" si="78"/>
        <v>6</v>
      </c>
      <c r="B1721" s="55"/>
      <c r="C1721" s="129"/>
      <c r="D1721" s="55"/>
      <c r="E1721" s="56"/>
      <c r="F1721" s="55"/>
      <c r="G1721" s="124" t="str">
        <f>IFERROR(INDEX(Vendors!$A$2:$B$500,MATCH(C1721,Vendors!$A$2:$A$500,0),2),"")</f>
        <v/>
      </c>
      <c r="H1721" s="74">
        <f>SUMIF('Cash Outflows'!E:E,'AP and Accrual Journal'!D1731,'Cash Outflows'!F:F)</f>
        <v>0</v>
      </c>
      <c r="I1721" s="73">
        <f t="shared" si="79"/>
        <v>0</v>
      </c>
      <c r="J1721" s="13">
        <f t="shared" si="80"/>
        <v>0</v>
      </c>
      <c r="K1721" t="b">
        <f ca="1">IF(TODAY()-E1721&gt;'Data Inputs'!$B$47,TRUE,FALSE)</f>
        <v>1</v>
      </c>
    </row>
    <row r="1722" spans="1:11" x14ac:dyDescent="0.25">
      <c r="A1722" s="109">
        <f t="shared" si="78"/>
        <v>6</v>
      </c>
      <c r="B1722" s="55"/>
      <c r="C1722" s="129"/>
      <c r="D1722" s="55"/>
      <c r="E1722" s="56"/>
      <c r="F1722" s="55"/>
      <c r="G1722" s="124" t="str">
        <f>IFERROR(INDEX(Vendors!$A$2:$B$500,MATCH(C1722,Vendors!$A$2:$A$500,0),2),"")</f>
        <v/>
      </c>
      <c r="H1722" s="74">
        <f>SUMIF('Cash Outflows'!E:E,'AP and Accrual Journal'!D1732,'Cash Outflows'!F:F)</f>
        <v>0</v>
      </c>
      <c r="I1722" s="73">
        <f t="shared" si="79"/>
        <v>0</v>
      </c>
      <c r="J1722" s="13">
        <f t="shared" si="80"/>
        <v>0</v>
      </c>
      <c r="K1722" t="b">
        <f ca="1">IF(TODAY()-E1722&gt;'Data Inputs'!$B$47,TRUE,FALSE)</f>
        <v>1</v>
      </c>
    </row>
    <row r="1723" spans="1:11" x14ac:dyDescent="0.25">
      <c r="A1723" s="109">
        <f t="shared" si="78"/>
        <v>6</v>
      </c>
      <c r="B1723" s="55"/>
      <c r="C1723" s="129"/>
      <c r="D1723" s="55"/>
      <c r="E1723" s="56"/>
      <c r="F1723" s="55"/>
      <c r="G1723" s="124" t="str">
        <f>IFERROR(INDEX(Vendors!$A$2:$B$500,MATCH(C1723,Vendors!$A$2:$A$500,0),2),"")</f>
        <v/>
      </c>
      <c r="H1723" s="74">
        <f>SUMIF('Cash Outflows'!E:E,'AP and Accrual Journal'!D1733,'Cash Outflows'!F:F)</f>
        <v>0</v>
      </c>
      <c r="I1723" s="73">
        <f t="shared" si="79"/>
        <v>0</v>
      </c>
      <c r="J1723" s="13">
        <f t="shared" si="80"/>
        <v>0</v>
      </c>
      <c r="K1723" t="b">
        <f ca="1">IF(TODAY()-E1723&gt;'Data Inputs'!$B$47,TRUE,FALSE)</f>
        <v>1</v>
      </c>
    </row>
    <row r="1724" spans="1:11" x14ac:dyDescent="0.25">
      <c r="A1724" s="109">
        <f t="shared" si="78"/>
        <v>6</v>
      </c>
      <c r="B1724" s="55"/>
      <c r="C1724" s="129"/>
      <c r="D1724" s="55"/>
      <c r="E1724" s="56"/>
      <c r="F1724" s="55"/>
      <c r="G1724" s="124" t="str">
        <f>IFERROR(INDEX(Vendors!$A$2:$B$500,MATCH(C1724,Vendors!$A$2:$A$500,0),2),"")</f>
        <v/>
      </c>
      <c r="H1724" s="74">
        <f>SUMIF('Cash Outflows'!E:E,'AP and Accrual Journal'!D1734,'Cash Outflows'!F:F)</f>
        <v>0</v>
      </c>
      <c r="I1724" s="73">
        <f t="shared" si="79"/>
        <v>0</v>
      </c>
      <c r="J1724" s="13">
        <f t="shared" si="80"/>
        <v>0</v>
      </c>
      <c r="K1724" t="b">
        <f ca="1">IF(TODAY()-E1724&gt;'Data Inputs'!$B$47,TRUE,FALSE)</f>
        <v>1</v>
      </c>
    </row>
    <row r="1725" spans="1:11" x14ac:dyDescent="0.25">
      <c r="A1725" s="109">
        <f t="shared" si="78"/>
        <v>6</v>
      </c>
      <c r="B1725" s="55"/>
      <c r="C1725" s="129"/>
      <c r="D1725" s="55"/>
      <c r="E1725" s="56"/>
      <c r="F1725" s="55"/>
      <c r="G1725" s="124" t="str">
        <f>IFERROR(INDEX(Vendors!$A$2:$B$500,MATCH(C1725,Vendors!$A$2:$A$500,0),2),"")</f>
        <v/>
      </c>
      <c r="H1725" s="74">
        <f>SUMIF('Cash Outflows'!E:E,'AP and Accrual Journal'!D1735,'Cash Outflows'!F:F)</f>
        <v>0</v>
      </c>
      <c r="I1725" s="73">
        <f t="shared" si="79"/>
        <v>0</v>
      </c>
      <c r="J1725" s="13">
        <f t="shared" si="80"/>
        <v>0</v>
      </c>
      <c r="K1725" t="b">
        <f ca="1">IF(TODAY()-E1725&gt;'Data Inputs'!$B$47,TRUE,FALSE)</f>
        <v>1</v>
      </c>
    </row>
    <row r="1726" spans="1:11" x14ac:dyDescent="0.25">
      <c r="A1726" s="109">
        <f t="shared" si="78"/>
        <v>6</v>
      </c>
      <c r="B1726" s="55"/>
      <c r="C1726" s="129"/>
      <c r="D1726" s="55"/>
      <c r="E1726" s="56"/>
      <c r="F1726" s="55"/>
      <c r="G1726" s="124" t="str">
        <f>IFERROR(INDEX(Vendors!$A$2:$B$500,MATCH(C1726,Vendors!$A$2:$A$500,0),2),"")</f>
        <v/>
      </c>
      <c r="H1726" s="74">
        <f>SUMIF('Cash Outflows'!E:E,'AP and Accrual Journal'!D1736,'Cash Outflows'!F:F)</f>
        <v>0</v>
      </c>
      <c r="I1726" s="73">
        <f t="shared" si="79"/>
        <v>0</v>
      </c>
      <c r="J1726" s="13">
        <f t="shared" si="80"/>
        <v>0</v>
      </c>
      <c r="K1726" t="b">
        <f ca="1">IF(TODAY()-E1726&gt;'Data Inputs'!$B$47,TRUE,FALSE)</f>
        <v>1</v>
      </c>
    </row>
    <row r="1727" spans="1:11" x14ac:dyDescent="0.25">
      <c r="A1727" s="109">
        <f t="shared" si="78"/>
        <v>6</v>
      </c>
      <c r="B1727" s="55"/>
      <c r="C1727" s="129"/>
      <c r="D1727" s="55"/>
      <c r="E1727" s="56"/>
      <c r="F1727" s="55"/>
      <c r="G1727" s="124" t="str">
        <f>IFERROR(INDEX(Vendors!$A$2:$B$500,MATCH(C1727,Vendors!$A$2:$A$500,0),2),"")</f>
        <v/>
      </c>
      <c r="H1727" s="74">
        <f>SUMIF('Cash Outflows'!E:E,'AP and Accrual Journal'!D1737,'Cash Outflows'!F:F)</f>
        <v>0</v>
      </c>
      <c r="I1727" s="73">
        <f t="shared" si="79"/>
        <v>0</v>
      </c>
      <c r="J1727" s="13">
        <f t="shared" si="80"/>
        <v>0</v>
      </c>
      <c r="K1727" t="b">
        <f ca="1">IF(TODAY()-E1727&gt;'Data Inputs'!$B$47,TRUE,FALSE)</f>
        <v>1</v>
      </c>
    </row>
    <row r="1728" spans="1:11" x14ac:dyDescent="0.25">
      <c r="A1728" s="109">
        <f t="shared" si="78"/>
        <v>6</v>
      </c>
      <c r="B1728" s="55"/>
      <c r="C1728" s="129"/>
      <c r="D1728" s="55"/>
      <c r="E1728" s="56"/>
      <c r="F1728" s="55"/>
      <c r="G1728" s="124" t="str">
        <f>IFERROR(INDEX(Vendors!$A$2:$B$500,MATCH(C1728,Vendors!$A$2:$A$500,0),2),"")</f>
        <v/>
      </c>
      <c r="H1728" s="74">
        <f>SUMIF('Cash Outflows'!E:E,'AP and Accrual Journal'!D1738,'Cash Outflows'!F:F)</f>
        <v>0</v>
      </c>
      <c r="I1728" s="73">
        <f t="shared" si="79"/>
        <v>0</v>
      </c>
      <c r="J1728" s="13">
        <f t="shared" si="80"/>
        <v>0</v>
      </c>
      <c r="K1728" t="b">
        <f ca="1">IF(TODAY()-E1728&gt;'Data Inputs'!$B$47,TRUE,FALSE)</f>
        <v>1</v>
      </c>
    </row>
    <row r="1729" spans="1:11" x14ac:dyDescent="0.25">
      <c r="A1729" s="109">
        <f t="shared" si="78"/>
        <v>6</v>
      </c>
      <c r="B1729" s="55"/>
      <c r="C1729" s="129"/>
      <c r="D1729" s="55"/>
      <c r="E1729" s="56"/>
      <c r="F1729" s="55"/>
      <c r="G1729" s="124" t="str">
        <f>IFERROR(INDEX(Vendors!$A$2:$B$500,MATCH(C1729,Vendors!$A$2:$A$500,0),2),"")</f>
        <v/>
      </c>
      <c r="H1729" s="74">
        <f>SUMIF('Cash Outflows'!E:E,'AP and Accrual Journal'!D1739,'Cash Outflows'!F:F)</f>
        <v>0</v>
      </c>
      <c r="I1729" s="73">
        <f t="shared" si="79"/>
        <v>0</v>
      </c>
      <c r="J1729" s="13">
        <f t="shared" si="80"/>
        <v>0</v>
      </c>
      <c r="K1729" t="b">
        <f ca="1">IF(TODAY()-E1729&gt;'Data Inputs'!$B$47,TRUE,FALSE)</f>
        <v>1</v>
      </c>
    </row>
    <row r="1730" spans="1:11" x14ac:dyDescent="0.25">
      <c r="A1730" s="109">
        <f t="shared" si="78"/>
        <v>6</v>
      </c>
      <c r="B1730" s="55"/>
      <c r="C1730" s="129"/>
      <c r="D1730" s="55"/>
      <c r="E1730" s="56"/>
      <c r="F1730" s="55"/>
      <c r="G1730" s="124" t="str">
        <f>IFERROR(INDEX(Vendors!$A$2:$B$500,MATCH(C1730,Vendors!$A$2:$A$500,0),2),"")</f>
        <v/>
      </c>
      <c r="H1730" s="74">
        <f>SUMIF('Cash Outflows'!E:E,'AP and Accrual Journal'!D1740,'Cash Outflows'!F:F)</f>
        <v>0</v>
      </c>
      <c r="I1730" s="73">
        <f t="shared" si="79"/>
        <v>0</v>
      </c>
      <c r="J1730" s="13">
        <f t="shared" si="80"/>
        <v>0</v>
      </c>
      <c r="K1730" t="b">
        <f ca="1">IF(TODAY()-E1730&gt;'Data Inputs'!$B$47,TRUE,FALSE)</f>
        <v>1</v>
      </c>
    </row>
    <row r="1731" spans="1:11" x14ac:dyDescent="0.25">
      <c r="A1731" s="109">
        <f t="shared" ref="A1731:A1794" si="81">E1731+(6-J1731)</f>
        <v>6</v>
      </c>
      <c r="B1731" s="55"/>
      <c r="C1731" s="129"/>
      <c r="D1731" s="55"/>
      <c r="E1731" s="56"/>
      <c r="F1731" s="55"/>
      <c r="G1731" s="124" t="str">
        <f>IFERROR(INDEX(Vendors!$A$2:$B$500,MATCH(C1731,Vendors!$A$2:$A$500,0),2),"")</f>
        <v/>
      </c>
      <c r="H1731" s="74">
        <f>SUMIF('Cash Outflows'!E:E,'AP and Accrual Journal'!D1741,'Cash Outflows'!F:F)</f>
        <v>0</v>
      </c>
      <c r="I1731" s="73">
        <f t="shared" ref="I1731:I1794" si="82">F1731-H1731</f>
        <v>0</v>
      </c>
      <c r="J1731" s="13">
        <f t="shared" ref="J1731:J1794" si="83">IF(WEEKDAY(E1731)=7,0,WEEKDAY(E1731))</f>
        <v>0</v>
      </c>
      <c r="K1731" t="b">
        <f ca="1">IF(TODAY()-E1731&gt;'Data Inputs'!$B$47,TRUE,FALSE)</f>
        <v>1</v>
      </c>
    </row>
    <row r="1732" spans="1:11" x14ac:dyDescent="0.25">
      <c r="A1732" s="109">
        <f t="shared" si="81"/>
        <v>6</v>
      </c>
      <c r="B1732" s="55"/>
      <c r="C1732" s="129"/>
      <c r="D1732" s="55"/>
      <c r="E1732" s="56"/>
      <c r="F1732" s="55"/>
      <c r="G1732" s="124" t="str">
        <f>IFERROR(INDEX(Vendors!$A$2:$B$500,MATCH(C1732,Vendors!$A$2:$A$500,0),2),"")</f>
        <v/>
      </c>
      <c r="H1732" s="74">
        <f>SUMIF('Cash Outflows'!E:E,'AP and Accrual Journal'!D1742,'Cash Outflows'!F:F)</f>
        <v>0</v>
      </c>
      <c r="I1732" s="73">
        <f t="shared" si="82"/>
        <v>0</v>
      </c>
      <c r="J1732" s="13">
        <f t="shared" si="83"/>
        <v>0</v>
      </c>
      <c r="K1732" t="b">
        <f ca="1">IF(TODAY()-E1732&gt;'Data Inputs'!$B$47,TRUE,FALSE)</f>
        <v>1</v>
      </c>
    </row>
    <row r="1733" spans="1:11" x14ac:dyDescent="0.25">
      <c r="A1733" s="109">
        <f t="shared" si="81"/>
        <v>6</v>
      </c>
      <c r="B1733" s="55"/>
      <c r="C1733" s="129"/>
      <c r="D1733" s="55"/>
      <c r="E1733" s="56"/>
      <c r="F1733" s="55"/>
      <c r="G1733" s="124" t="str">
        <f>IFERROR(INDEX(Vendors!$A$2:$B$500,MATCH(C1733,Vendors!$A$2:$A$500,0),2),"")</f>
        <v/>
      </c>
      <c r="H1733" s="74">
        <f>SUMIF('Cash Outflows'!E:E,'AP and Accrual Journal'!D1743,'Cash Outflows'!F:F)</f>
        <v>0</v>
      </c>
      <c r="I1733" s="73">
        <f t="shared" si="82"/>
        <v>0</v>
      </c>
      <c r="J1733" s="13">
        <f t="shared" si="83"/>
        <v>0</v>
      </c>
      <c r="K1733" t="b">
        <f ca="1">IF(TODAY()-E1733&gt;'Data Inputs'!$B$47,TRUE,FALSE)</f>
        <v>1</v>
      </c>
    </row>
    <row r="1734" spans="1:11" x14ac:dyDescent="0.25">
      <c r="A1734" s="109">
        <f t="shared" si="81"/>
        <v>6</v>
      </c>
      <c r="B1734" s="55"/>
      <c r="C1734" s="129"/>
      <c r="D1734" s="55"/>
      <c r="E1734" s="56"/>
      <c r="F1734" s="55"/>
      <c r="G1734" s="124" t="str">
        <f>IFERROR(INDEX(Vendors!$A$2:$B$500,MATCH(C1734,Vendors!$A$2:$A$500,0),2),"")</f>
        <v/>
      </c>
      <c r="H1734" s="74">
        <f>SUMIF('Cash Outflows'!E:E,'AP and Accrual Journal'!D1744,'Cash Outflows'!F:F)</f>
        <v>0</v>
      </c>
      <c r="I1734" s="73">
        <f t="shared" si="82"/>
        <v>0</v>
      </c>
      <c r="J1734" s="13">
        <f t="shared" si="83"/>
        <v>0</v>
      </c>
      <c r="K1734" t="b">
        <f ca="1">IF(TODAY()-E1734&gt;'Data Inputs'!$B$47,TRUE,FALSE)</f>
        <v>1</v>
      </c>
    </row>
    <row r="1735" spans="1:11" x14ac:dyDescent="0.25">
      <c r="A1735" s="109">
        <f t="shared" si="81"/>
        <v>6</v>
      </c>
      <c r="B1735" s="55"/>
      <c r="C1735" s="129"/>
      <c r="D1735" s="55"/>
      <c r="E1735" s="56"/>
      <c r="F1735" s="55"/>
      <c r="G1735" s="124" t="str">
        <f>IFERROR(INDEX(Vendors!$A$2:$B$500,MATCH(C1735,Vendors!$A$2:$A$500,0),2),"")</f>
        <v/>
      </c>
      <c r="H1735" s="74">
        <f>SUMIF('Cash Outflows'!E:E,'AP and Accrual Journal'!D1745,'Cash Outflows'!F:F)</f>
        <v>0</v>
      </c>
      <c r="I1735" s="73">
        <f t="shared" si="82"/>
        <v>0</v>
      </c>
      <c r="J1735" s="13">
        <f t="shared" si="83"/>
        <v>0</v>
      </c>
      <c r="K1735" t="b">
        <f ca="1">IF(TODAY()-E1735&gt;'Data Inputs'!$B$47,TRUE,FALSE)</f>
        <v>1</v>
      </c>
    </row>
    <row r="1736" spans="1:11" x14ac:dyDescent="0.25">
      <c r="A1736" s="109">
        <f t="shared" si="81"/>
        <v>6</v>
      </c>
      <c r="B1736" s="55"/>
      <c r="C1736" s="129"/>
      <c r="D1736" s="55"/>
      <c r="E1736" s="56"/>
      <c r="F1736" s="55"/>
      <c r="G1736" s="124" t="str">
        <f>IFERROR(INDEX(Vendors!$A$2:$B$500,MATCH(C1736,Vendors!$A$2:$A$500,0),2),"")</f>
        <v/>
      </c>
      <c r="H1736" s="74">
        <f>SUMIF('Cash Outflows'!E:E,'AP and Accrual Journal'!D1746,'Cash Outflows'!F:F)</f>
        <v>0</v>
      </c>
      <c r="I1736" s="73">
        <f t="shared" si="82"/>
        <v>0</v>
      </c>
      <c r="J1736" s="13">
        <f t="shared" si="83"/>
        <v>0</v>
      </c>
      <c r="K1736" t="b">
        <f ca="1">IF(TODAY()-E1736&gt;'Data Inputs'!$B$47,TRUE,FALSE)</f>
        <v>1</v>
      </c>
    </row>
    <row r="1737" spans="1:11" x14ac:dyDescent="0.25">
      <c r="A1737" s="109">
        <f t="shared" si="81"/>
        <v>6</v>
      </c>
      <c r="B1737" s="55"/>
      <c r="C1737" s="129"/>
      <c r="D1737" s="55"/>
      <c r="E1737" s="56"/>
      <c r="F1737" s="55"/>
      <c r="G1737" s="124" t="str">
        <f>IFERROR(INDEX(Vendors!$A$2:$B$500,MATCH(C1737,Vendors!$A$2:$A$500,0),2),"")</f>
        <v/>
      </c>
      <c r="H1737" s="74">
        <f>SUMIF('Cash Outflows'!E:E,'AP and Accrual Journal'!D1747,'Cash Outflows'!F:F)</f>
        <v>0</v>
      </c>
      <c r="I1737" s="73">
        <f t="shared" si="82"/>
        <v>0</v>
      </c>
      <c r="J1737" s="13">
        <f t="shared" si="83"/>
        <v>0</v>
      </c>
      <c r="K1737" t="b">
        <f ca="1">IF(TODAY()-E1737&gt;'Data Inputs'!$B$47,TRUE,FALSE)</f>
        <v>1</v>
      </c>
    </row>
    <row r="1738" spans="1:11" x14ac:dyDescent="0.25">
      <c r="A1738" s="109">
        <f t="shared" si="81"/>
        <v>6</v>
      </c>
      <c r="B1738" s="55"/>
      <c r="C1738" s="129"/>
      <c r="D1738" s="55"/>
      <c r="E1738" s="56"/>
      <c r="F1738" s="55"/>
      <c r="G1738" s="124" t="str">
        <f>IFERROR(INDEX(Vendors!$A$2:$B$500,MATCH(C1738,Vendors!$A$2:$A$500,0),2),"")</f>
        <v/>
      </c>
      <c r="H1738" s="74">
        <f>SUMIF('Cash Outflows'!E:E,'AP and Accrual Journal'!D1748,'Cash Outflows'!F:F)</f>
        <v>0</v>
      </c>
      <c r="I1738" s="73">
        <f t="shared" si="82"/>
        <v>0</v>
      </c>
      <c r="J1738" s="13">
        <f t="shared" si="83"/>
        <v>0</v>
      </c>
      <c r="K1738" t="b">
        <f ca="1">IF(TODAY()-E1738&gt;'Data Inputs'!$B$47,TRUE,FALSE)</f>
        <v>1</v>
      </c>
    </row>
    <row r="1739" spans="1:11" x14ac:dyDescent="0.25">
      <c r="A1739" s="109">
        <f t="shared" si="81"/>
        <v>6</v>
      </c>
      <c r="B1739" s="55"/>
      <c r="C1739" s="129"/>
      <c r="D1739" s="55"/>
      <c r="E1739" s="56"/>
      <c r="F1739" s="55"/>
      <c r="G1739" s="124" t="str">
        <f>IFERROR(INDEX(Vendors!$A$2:$B$500,MATCH(C1739,Vendors!$A$2:$A$500,0),2),"")</f>
        <v/>
      </c>
      <c r="H1739" s="74">
        <f>SUMIF('Cash Outflows'!E:E,'AP and Accrual Journal'!D1749,'Cash Outflows'!F:F)</f>
        <v>0</v>
      </c>
      <c r="I1739" s="73">
        <f t="shared" si="82"/>
        <v>0</v>
      </c>
      <c r="J1739" s="13">
        <f t="shared" si="83"/>
        <v>0</v>
      </c>
      <c r="K1739" t="b">
        <f ca="1">IF(TODAY()-E1739&gt;'Data Inputs'!$B$47,TRUE,FALSE)</f>
        <v>1</v>
      </c>
    </row>
    <row r="1740" spans="1:11" x14ac:dyDescent="0.25">
      <c r="A1740" s="109">
        <f t="shared" si="81"/>
        <v>6</v>
      </c>
      <c r="B1740" s="55"/>
      <c r="C1740" s="129"/>
      <c r="D1740" s="55"/>
      <c r="E1740" s="56"/>
      <c r="F1740" s="55"/>
      <c r="G1740" s="124" t="str">
        <f>IFERROR(INDEX(Vendors!$A$2:$B$500,MATCH(C1740,Vendors!$A$2:$A$500,0),2),"")</f>
        <v/>
      </c>
      <c r="H1740" s="74">
        <f>SUMIF('Cash Outflows'!E:E,'AP and Accrual Journal'!D1750,'Cash Outflows'!F:F)</f>
        <v>0</v>
      </c>
      <c r="I1740" s="73">
        <f t="shared" si="82"/>
        <v>0</v>
      </c>
      <c r="J1740" s="13">
        <f t="shared" si="83"/>
        <v>0</v>
      </c>
      <c r="K1740" t="b">
        <f ca="1">IF(TODAY()-E1740&gt;'Data Inputs'!$B$47,TRUE,FALSE)</f>
        <v>1</v>
      </c>
    </row>
    <row r="1741" spans="1:11" x14ac:dyDescent="0.25">
      <c r="A1741" s="109">
        <f t="shared" si="81"/>
        <v>6</v>
      </c>
      <c r="B1741" s="55"/>
      <c r="C1741" s="129"/>
      <c r="D1741" s="55"/>
      <c r="E1741" s="56"/>
      <c r="F1741" s="55"/>
      <c r="G1741" s="124" t="str">
        <f>IFERROR(INDEX(Vendors!$A$2:$B$500,MATCH(C1741,Vendors!$A$2:$A$500,0),2),"")</f>
        <v/>
      </c>
      <c r="H1741" s="74">
        <f>SUMIF('Cash Outflows'!E:E,'AP and Accrual Journal'!D1751,'Cash Outflows'!F:F)</f>
        <v>0</v>
      </c>
      <c r="I1741" s="73">
        <f t="shared" si="82"/>
        <v>0</v>
      </c>
      <c r="J1741" s="13">
        <f t="shared" si="83"/>
        <v>0</v>
      </c>
      <c r="K1741" t="b">
        <f ca="1">IF(TODAY()-E1741&gt;'Data Inputs'!$B$47,TRUE,FALSE)</f>
        <v>1</v>
      </c>
    </row>
    <row r="1742" spans="1:11" x14ac:dyDescent="0.25">
      <c r="A1742" s="109">
        <f t="shared" si="81"/>
        <v>6</v>
      </c>
      <c r="B1742" s="55"/>
      <c r="C1742" s="129"/>
      <c r="D1742" s="55"/>
      <c r="E1742" s="56"/>
      <c r="F1742" s="55"/>
      <c r="G1742" s="124" t="str">
        <f>IFERROR(INDEX(Vendors!$A$2:$B$500,MATCH(C1742,Vendors!$A$2:$A$500,0),2),"")</f>
        <v/>
      </c>
      <c r="H1742" s="74">
        <f>SUMIF('Cash Outflows'!E:E,'AP and Accrual Journal'!D1752,'Cash Outflows'!F:F)</f>
        <v>0</v>
      </c>
      <c r="I1742" s="73">
        <f t="shared" si="82"/>
        <v>0</v>
      </c>
      <c r="J1742" s="13">
        <f t="shared" si="83"/>
        <v>0</v>
      </c>
      <c r="K1742" t="b">
        <f ca="1">IF(TODAY()-E1742&gt;'Data Inputs'!$B$47,TRUE,FALSE)</f>
        <v>1</v>
      </c>
    </row>
    <row r="1743" spans="1:11" x14ac:dyDescent="0.25">
      <c r="A1743" s="109">
        <f t="shared" si="81"/>
        <v>6</v>
      </c>
      <c r="B1743" s="55"/>
      <c r="C1743" s="129"/>
      <c r="D1743" s="55"/>
      <c r="E1743" s="56"/>
      <c r="F1743" s="55"/>
      <c r="G1743" s="124" t="str">
        <f>IFERROR(INDEX(Vendors!$A$2:$B$500,MATCH(C1743,Vendors!$A$2:$A$500,0),2),"")</f>
        <v/>
      </c>
      <c r="H1743" s="74">
        <f>SUMIF('Cash Outflows'!E:E,'AP and Accrual Journal'!D1753,'Cash Outflows'!F:F)</f>
        <v>0</v>
      </c>
      <c r="I1743" s="73">
        <f t="shared" si="82"/>
        <v>0</v>
      </c>
      <c r="J1743" s="13">
        <f t="shared" si="83"/>
        <v>0</v>
      </c>
      <c r="K1743" t="b">
        <f ca="1">IF(TODAY()-E1743&gt;'Data Inputs'!$B$47,TRUE,FALSE)</f>
        <v>1</v>
      </c>
    </row>
    <row r="1744" spans="1:11" x14ac:dyDescent="0.25">
      <c r="A1744" s="109">
        <f t="shared" si="81"/>
        <v>6</v>
      </c>
      <c r="B1744" s="55"/>
      <c r="C1744" s="129"/>
      <c r="D1744" s="55"/>
      <c r="E1744" s="56"/>
      <c r="F1744" s="55"/>
      <c r="G1744" s="124" t="str">
        <f>IFERROR(INDEX(Vendors!$A$2:$B$500,MATCH(C1744,Vendors!$A$2:$A$500,0),2),"")</f>
        <v/>
      </c>
      <c r="H1744" s="74">
        <f>SUMIF('Cash Outflows'!E:E,'AP and Accrual Journal'!D1754,'Cash Outflows'!F:F)</f>
        <v>0</v>
      </c>
      <c r="I1744" s="73">
        <f t="shared" si="82"/>
        <v>0</v>
      </c>
      <c r="J1744" s="13">
        <f t="shared" si="83"/>
        <v>0</v>
      </c>
      <c r="K1744" t="b">
        <f ca="1">IF(TODAY()-E1744&gt;'Data Inputs'!$B$47,TRUE,FALSE)</f>
        <v>1</v>
      </c>
    </row>
    <row r="1745" spans="1:11" x14ac:dyDescent="0.25">
      <c r="A1745" s="109">
        <f t="shared" si="81"/>
        <v>6</v>
      </c>
      <c r="B1745" s="55"/>
      <c r="C1745" s="129"/>
      <c r="D1745" s="55"/>
      <c r="E1745" s="56"/>
      <c r="F1745" s="55"/>
      <c r="G1745" s="124" t="str">
        <f>IFERROR(INDEX(Vendors!$A$2:$B$500,MATCH(C1745,Vendors!$A$2:$A$500,0),2),"")</f>
        <v/>
      </c>
      <c r="H1745" s="74">
        <f>SUMIF('Cash Outflows'!E:E,'AP and Accrual Journal'!D1755,'Cash Outflows'!F:F)</f>
        <v>0</v>
      </c>
      <c r="I1745" s="73">
        <f t="shared" si="82"/>
        <v>0</v>
      </c>
      <c r="J1745" s="13">
        <f t="shared" si="83"/>
        <v>0</v>
      </c>
      <c r="K1745" t="b">
        <f ca="1">IF(TODAY()-E1745&gt;'Data Inputs'!$B$47,TRUE,FALSE)</f>
        <v>1</v>
      </c>
    </row>
    <row r="1746" spans="1:11" x14ac:dyDescent="0.25">
      <c r="A1746" s="109">
        <f t="shared" si="81"/>
        <v>6</v>
      </c>
      <c r="B1746" s="55"/>
      <c r="C1746" s="129"/>
      <c r="D1746" s="55"/>
      <c r="E1746" s="56"/>
      <c r="F1746" s="55"/>
      <c r="G1746" s="124" t="str">
        <f>IFERROR(INDEX(Vendors!$A$2:$B$500,MATCH(C1746,Vendors!$A$2:$A$500,0),2),"")</f>
        <v/>
      </c>
      <c r="H1746" s="74">
        <f>SUMIF('Cash Outflows'!E:E,'AP and Accrual Journal'!D1756,'Cash Outflows'!F:F)</f>
        <v>0</v>
      </c>
      <c r="I1746" s="73">
        <f t="shared" si="82"/>
        <v>0</v>
      </c>
      <c r="J1746" s="13">
        <f t="shared" si="83"/>
        <v>0</v>
      </c>
      <c r="K1746" t="b">
        <f ca="1">IF(TODAY()-E1746&gt;'Data Inputs'!$B$47,TRUE,FALSE)</f>
        <v>1</v>
      </c>
    </row>
    <row r="1747" spans="1:11" x14ac:dyDescent="0.25">
      <c r="A1747" s="109">
        <f t="shared" si="81"/>
        <v>6</v>
      </c>
      <c r="B1747" s="55"/>
      <c r="C1747" s="129"/>
      <c r="D1747" s="55"/>
      <c r="E1747" s="56"/>
      <c r="F1747" s="55"/>
      <c r="G1747" s="124" t="str">
        <f>IFERROR(INDEX(Vendors!$A$2:$B$500,MATCH(C1747,Vendors!$A$2:$A$500,0),2),"")</f>
        <v/>
      </c>
      <c r="H1747" s="74">
        <f>SUMIF('Cash Outflows'!E:E,'AP and Accrual Journal'!D1757,'Cash Outflows'!F:F)</f>
        <v>0</v>
      </c>
      <c r="I1747" s="73">
        <f t="shared" si="82"/>
        <v>0</v>
      </c>
      <c r="J1747" s="13">
        <f t="shared" si="83"/>
        <v>0</v>
      </c>
      <c r="K1747" t="b">
        <f ca="1">IF(TODAY()-E1747&gt;'Data Inputs'!$B$47,TRUE,FALSE)</f>
        <v>1</v>
      </c>
    </row>
    <row r="1748" spans="1:11" x14ac:dyDescent="0.25">
      <c r="A1748" s="109">
        <f t="shared" si="81"/>
        <v>6</v>
      </c>
      <c r="B1748" s="55"/>
      <c r="C1748" s="129"/>
      <c r="D1748" s="55"/>
      <c r="E1748" s="56"/>
      <c r="F1748" s="55"/>
      <c r="G1748" s="124" t="str">
        <f>IFERROR(INDEX(Vendors!$A$2:$B$500,MATCH(C1748,Vendors!$A$2:$A$500,0),2),"")</f>
        <v/>
      </c>
      <c r="H1748" s="74">
        <f>SUMIF('Cash Outflows'!E:E,'AP and Accrual Journal'!D1758,'Cash Outflows'!F:F)</f>
        <v>0</v>
      </c>
      <c r="I1748" s="73">
        <f t="shared" si="82"/>
        <v>0</v>
      </c>
      <c r="J1748" s="13">
        <f t="shared" si="83"/>
        <v>0</v>
      </c>
      <c r="K1748" t="b">
        <f ca="1">IF(TODAY()-E1748&gt;'Data Inputs'!$B$47,TRUE,FALSE)</f>
        <v>1</v>
      </c>
    </row>
    <row r="1749" spans="1:11" x14ac:dyDescent="0.25">
      <c r="A1749" s="109">
        <f t="shared" si="81"/>
        <v>6</v>
      </c>
      <c r="B1749" s="55"/>
      <c r="C1749" s="129"/>
      <c r="D1749" s="55"/>
      <c r="E1749" s="56"/>
      <c r="F1749" s="55"/>
      <c r="G1749" s="124" t="str">
        <f>IFERROR(INDEX(Vendors!$A$2:$B$500,MATCH(C1749,Vendors!$A$2:$A$500,0),2),"")</f>
        <v/>
      </c>
      <c r="H1749" s="74">
        <f>SUMIF('Cash Outflows'!E:E,'AP and Accrual Journal'!D1759,'Cash Outflows'!F:F)</f>
        <v>0</v>
      </c>
      <c r="I1749" s="73">
        <f t="shared" si="82"/>
        <v>0</v>
      </c>
      <c r="J1749" s="13">
        <f t="shared" si="83"/>
        <v>0</v>
      </c>
      <c r="K1749" t="b">
        <f ca="1">IF(TODAY()-E1749&gt;'Data Inputs'!$B$47,TRUE,FALSE)</f>
        <v>1</v>
      </c>
    </row>
    <row r="1750" spans="1:11" x14ac:dyDescent="0.25">
      <c r="A1750" s="109">
        <f t="shared" si="81"/>
        <v>6</v>
      </c>
      <c r="B1750" s="55"/>
      <c r="C1750" s="129"/>
      <c r="D1750" s="55"/>
      <c r="E1750" s="56"/>
      <c r="F1750" s="55"/>
      <c r="G1750" s="124" t="str">
        <f>IFERROR(INDEX(Vendors!$A$2:$B$500,MATCH(C1750,Vendors!$A$2:$A$500,0),2),"")</f>
        <v/>
      </c>
      <c r="H1750" s="74">
        <f>SUMIF('Cash Outflows'!E:E,'AP and Accrual Journal'!D1760,'Cash Outflows'!F:F)</f>
        <v>0</v>
      </c>
      <c r="I1750" s="73">
        <f t="shared" si="82"/>
        <v>0</v>
      </c>
      <c r="J1750" s="13">
        <f t="shared" si="83"/>
        <v>0</v>
      </c>
      <c r="K1750" t="b">
        <f ca="1">IF(TODAY()-E1750&gt;'Data Inputs'!$B$47,TRUE,FALSE)</f>
        <v>1</v>
      </c>
    </row>
    <row r="1751" spans="1:11" x14ac:dyDescent="0.25">
      <c r="A1751" s="109">
        <f t="shared" si="81"/>
        <v>6</v>
      </c>
      <c r="B1751" s="55"/>
      <c r="C1751" s="129"/>
      <c r="D1751" s="55"/>
      <c r="E1751" s="56"/>
      <c r="F1751" s="55"/>
      <c r="G1751" s="124" t="str">
        <f>IFERROR(INDEX(Vendors!$A$2:$B$500,MATCH(C1751,Vendors!$A$2:$A$500,0),2),"")</f>
        <v/>
      </c>
      <c r="H1751" s="74">
        <f>SUMIF('Cash Outflows'!E:E,'AP and Accrual Journal'!D1761,'Cash Outflows'!F:F)</f>
        <v>0</v>
      </c>
      <c r="I1751" s="73">
        <f t="shared" si="82"/>
        <v>0</v>
      </c>
      <c r="J1751" s="13">
        <f t="shared" si="83"/>
        <v>0</v>
      </c>
      <c r="K1751" t="b">
        <f ca="1">IF(TODAY()-E1751&gt;'Data Inputs'!$B$47,TRUE,FALSE)</f>
        <v>1</v>
      </c>
    </row>
    <row r="1752" spans="1:11" x14ac:dyDescent="0.25">
      <c r="A1752" s="109">
        <f t="shared" si="81"/>
        <v>6</v>
      </c>
      <c r="B1752" s="55"/>
      <c r="C1752" s="129"/>
      <c r="D1752" s="55"/>
      <c r="E1752" s="56"/>
      <c r="F1752" s="55"/>
      <c r="G1752" s="124" t="str">
        <f>IFERROR(INDEX(Vendors!$A$2:$B$500,MATCH(C1752,Vendors!$A$2:$A$500,0),2),"")</f>
        <v/>
      </c>
      <c r="H1752" s="74">
        <f>SUMIF('Cash Outflows'!E:E,'AP and Accrual Journal'!D1762,'Cash Outflows'!F:F)</f>
        <v>0</v>
      </c>
      <c r="I1752" s="73">
        <f t="shared" si="82"/>
        <v>0</v>
      </c>
      <c r="J1752" s="13">
        <f t="shared" si="83"/>
        <v>0</v>
      </c>
      <c r="K1752" t="b">
        <f ca="1">IF(TODAY()-E1752&gt;'Data Inputs'!$B$47,TRUE,FALSE)</f>
        <v>1</v>
      </c>
    </row>
    <row r="1753" spans="1:11" x14ac:dyDescent="0.25">
      <c r="A1753" s="109">
        <f t="shared" si="81"/>
        <v>6</v>
      </c>
      <c r="B1753" s="55"/>
      <c r="C1753" s="129"/>
      <c r="D1753" s="55"/>
      <c r="E1753" s="56"/>
      <c r="F1753" s="55"/>
      <c r="G1753" s="124" t="str">
        <f>IFERROR(INDEX(Vendors!$A$2:$B$500,MATCH(C1753,Vendors!$A$2:$A$500,0),2),"")</f>
        <v/>
      </c>
      <c r="H1753" s="74">
        <f>SUMIF('Cash Outflows'!E:E,'AP and Accrual Journal'!D1763,'Cash Outflows'!F:F)</f>
        <v>0</v>
      </c>
      <c r="I1753" s="73">
        <f t="shared" si="82"/>
        <v>0</v>
      </c>
      <c r="J1753" s="13">
        <f t="shared" si="83"/>
        <v>0</v>
      </c>
      <c r="K1753" t="b">
        <f ca="1">IF(TODAY()-E1753&gt;'Data Inputs'!$B$47,TRUE,FALSE)</f>
        <v>1</v>
      </c>
    </row>
    <row r="1754" spans="1:11" x14ac:dyDescent="0.25">
      <c r="A1754" s="109">
        <f t="shared" si="81"/>
        <v>6</v>
      </c>
      <c r="B1754" s="55"/>
      <c r="C1754" s="129"/>
      <c r="D1754" s="55"/>
      <c r="E1754" s="56"/>
      <c r="F1754" s="55"/>
      <c r="G1754" s="124" t="str">
        <f>IFERROR(INDEX(Vendors!$A$2:$B$500,MATCH(C1754,Vendors!$A$2:$A$500,0),2),"")</f>
        <v/>
      </c>
      <c r="H1754" s="74">
        <f>SUMIF('Cash Outflows'!E:E,'AP and Accrual Journal'!D1764,'Cash Outflows'!F:F)</f>
        <v>0</v>
      </c>
      <c r="I1754" s="73">
        <f t="shared" si="82"/>
        <v>0</v>
      </c>
      <c r="J1754" s="13">
        <f t="shared" si="83"/>
        <v>0</v>
      </c>
      <c r="K1754" t="b">
        <f ca="1">IF(TODAY()-E1754&gt;'Data Inputs'!$B$47,TRUE,FALSE)</f>
        <v>1</v>
      </c>
    </row>
    <row r="1755" spans="1:11" x14ac:dyDescent="0.25">
      <c r="A1755" s="109">
        <f t="shared" si="81"/>
        <v>6</v>
      </c>
      <c r="B1755" s="55"/>
      <c r="C1755" s="129"/>
      <c r="D1755" s="55"/>
      <c r="E1755" s="56"/>
      <c r="F1755" s="55"/>
      <c r="G1755" s="124" t="str">
        <f>IFERROR(INDEX(Vendors!$A$2:$B$500,MATCH(C1755,Vendors!$A$2:$A$500,0),2),"")</f>
        <v/>
      </c>
      <c r="H1755" s="74">
        <f>SUMIF('Cash Outflows'!E:E,'AP and Accrual Journal'!D1765,'Cash Outflows'!F:F)</f>
        <v>0</v>
      </c>
      <c r="I1755" s="73">
        <f t="shared" si="82"/>
        <v>0</v>
      </c>
      <c r="J1755" s="13">
        <f t="shared" si="83"/>
        <v>0</v>
      </c>
      <c r="K1755" t="b">
        <f ca="1">IF(TODAY()-E1755&gt;'Data Inputs'!$B$47,TRUE,FALSE)</f>
        <v>1</v>
      </c>
    </row>
    <row r="1756" spans="1:11" x14ac:dyDescent="0.25">
      <c r="A1756" s="109">
        <f t="shared" si="81"/>
        <v>6</v>
      </c>
      <c r="B1756" s="55"/>
      <c r="C1756" s="129"/>
      <c r="D1756" s="55"/>
      <c r="E1756" s="56"/>
      <c r="F1756" s="55"/>
      <c r="G1756" s="124" t="str">
        <f>IFERROR(INDEX(Vendors!$A$2:$B$500,MATCH(C1756,Vendors!$A$2:$A$500,0),2),"")</f>
        <v/>
      </c>
      <c r="H1756" s="74">
        <f>SUMIF('Cash Outflows'!E:E,'AP and Accrual Journal'!D1766,'Cash Outflows'!F:F)</f>
        <v>0</v>
      </c>
      <c r="I1756" s="73">
        <f t="shared" si="82"/>
        <v>0</v>
      </c>
      <c r="J1756" s="13">
        <f t="shared" si="83"/>
        <v>0</v>
      </c>
      <c r="K1756" t="b">
        <f ca="1">IF(TODAY()-E1756&gt;'Data Inputs'!$B$47,TRUE,FALSE)</f>
        <v>1</v>
      </c>
    </row>
    <row r="1757" spans="1:11" x14ac:dyDescent="0.25">
      <c r="A1757" s="109">
        <f t="shared" si="81"/>
        <v>6</v>
      </c>
      <c r="B1757" s="55"/>
      <c r="C1757" s="129"/>
      <c r="D1757" s="55"/>
      <c r="E1757" s="56"/>
      <c r="F1757" s="55"/>
      <c r="G1757" s="124" t="str">
        <f>IFERROR(INDEX(Vendors!$A$2:$B$500,MATCH(C1757,Vendors!$A$2:$A$500,0),2),"")</f>
        <v/>
      </c>
      <c r="H1757" s="74">
        <f>SUMIF('Cash Outflows'!E:E,'AP and Accrual Journal'!D1767,'Cash Outflows'!F:F)</f>
        <v>0</v>
      </c>
      <c r="I1757" s="73">
        <f t="shared" si="82"/>
        <v>0</v>
      </c>
      <c r="J1757" s="13">
        <f t="shared" si="83"/>
        <v>0</v>
      </c>
      <c r="K1757" t="b">
        <f ca="1">IF(TODAY()-E1757&gt;'Data Inputs'!$B$47,TRUE,FALSE)</f>
        <v>1</v>
      </c>
    </row>
    <row r="1758" spans="1:11" x14ac:dyDescent="0.25">
      <c r="A1758" s="109">
        <f t="shared" si="81"/>
        <v>6</v>
      </c>
      <c r="B1758" s="55"/>
      <c r="C1758" s="129"/>
      <c r="D1758" s="55"/>
      <c r="E1758" s="56"/>
      <c r="F1758" s="55"/>
      <c r="G1758" s="124" t="str">
        <f>IFERROR(INDEX(Vendors!$A$2:$B$500,MATCH(C1758,Vendors!$A$2:$A$500,0),2),"")</f>
        <v/>
      </c>
      <c r="H1758" s="74">
        <f>SUMIF('Cash Outflows'!E:E,'AP and Accrual Journal'!D1768,'Cash Outflows'!F:F)</f>
        <v>0</v>
      </c>
      <c r="I1758" s="73">
        <f t="shared" si="82"/>
        <v>0</v>
      </c>
      <c r="J1758" s="13">
        <f t="shared" si="83"/>
        <v>0</v>
      </c>
      <c r="K1758" t="b">
        <f ca="1">IF(TODAY()-E1758&gt;'Data Inputs'!$B$47,TRUE,FALSE)</f>
        <v>1</v>
      </c>
    </row>
    <row r="1759" spans="1:11" x14ac:dyDescent="0.25">
      <c r="A1759" s="109">
        <f t="shared" si="81"/>
        <v>6</v>
      </c>
      <c r="B1759" s="55"/>
      <c r="C1759" s="129"/>
      <c r="D1759" s="55"/>
      <c r="E1759" s="56"/>
      <c r="F1759" s="55"/>
      <c r="G1759" s="124" t="str">
        <f>IFERROR(INDEX(Vendors!$A$2:$B$500,MATCH(C1759,Vendors!$A$2:$A$500,0),2),"")</f>
        <v/>
      </c>
      <c r="H1759" s="74">
        <f>SUMIF('Cash Outflows'!E:E,'AP and Accrual Journal'!D1769,'Cash Outflows'!F:F)</f>
        <v>0</v>
      </c>
      <c r="I1759" s="73">
        <f t="shared" si="82"/>
        <v>0</v>
      </c>
      <c r="J1759" s="13">
        <f t="shared" si="83"/>
        <v>0</v>
      </c>
      <c r="K1759" t="b">
        <f ca="1">IF(TODAY()-E1759&gt;'Data Inputs'!$B$47,TRUE,FALSE)</f>
        <v>1</v>
      </c>
    </row>
    <row r="1760" spans="1:11" x14ac:dyDescent="0.25">
      <c r="A1760" s="109">
        <f t="shared" si="81"/>
        <v>6</v>
      </c>
      <c r="B1760" s="55"/>
      <c r="C1760" s="129"/>
      <c r="D1760" s="55"/>
      <c r="E1760" s="56"/>
      <c r="F1760" s="55"/>
      <c r="G1760" s="124" t="str">
        <f>IFERROR(INDEX(Vendors!$A$2:$B$500,MATCH(C1760,Vendors!$A$2:$A$500,0),2),"")</f>
        <v/>
      </c>
      <c r="H1760" s="74">
        <f>SUMIF('Cash Outflows'!E:E,'AP and Accrual Journal'!D1770,'Cash Outflows'!F:F)</f>
        <v>0</v>
      </c>
      <c r="I1760" s="73">
        <f t="shared" si="82"/>
        <v>0</v>
      </c>
      <c r="J1760" s="13">
        <f t="shared" si="83"/>
        <v>0</v>
      </c>
      <c r="K1760" t="b">
        <f ca="1">IF(TODAY()-E1760&gt;'Data Inputs'!$B$47,TRUE,FALSE)</f>
        <v>1</v>
      </c>
    </row>
    <row r="1761" spans="1:11" x14ac:dyDescent="0.25">
      <c r="A1761" s="109">
        <f t="shared" si="81"/>
        <v>6</v>
      </c>
      <c r="B1761" s="55"/>
      <c r="C1761" s="129"/>
      <c r="D1761" s="55"/>
      <c r="E1761" s="56"/>
      <c r="F1761" s="55"/>
      <c r="G1761" s="124" t="str">
        <f>IFERROR(INDEX(Vendors!$A$2:$B$500,MATCH(C1761,Vendors!$A$2:$A$500,0),2),"")</f>
        <v/>
      </c>
      <c r="H1761" s="74">
        <f>SUMIF('Cash Outflows'!E:E,'AP and Accrual Journal'!D1771,'Cash Outflows'!F:F)</f>
        <v>0</v>
      </c>
      <c r="I1761" s="73">
        <f t="shared" si="82"/>
        <v>0</v>
      </c>
      <c r="J1761" s="13">
        <f t="shared" si="83"/>
        <v>0</v>
      </c>
      <c r="K1761" t="b">
        <f ca="1">IF(TODAY()-E1761&gt;'Data Inputs'!$B$47,TRUE,FALSE)</f>
        <v>1</v>
      </c>
    </row>
    <row r="1762" spans="1:11" x14ac:dyDescent="0.25">
      <c r="A1762" s="109">
        <f t="shared" si="81"/>
        <v>6</v>
      </c>
      <c r="B1762" s="55"/>
      <c r="C1762" s="129"/>
      <c r="D1762" s="55"/>
      <c r="E1762" s="56"/>
      <c r="F1762" s="55"/>
      <c r="G1762" s="124" t="str">
        <f>IFERROR(INDEX(Vendors!$A$2:$B$500,MATCH(C1762,Vendors!$A$2:$A$500,0),2),"")</f>
        <v/>
      </c>
      <c r="H1762" s="74">
        <f>SUMIF('Cash Outflows'!E:E,'AP and Accrual Journal'!D1772,'Cash Outflows'!F:F)</f>
        <v>0</v>
      </c>
      <c r="I1762" s="73">
        <f t="shared" si="82"/>
        <v>0</v>
      </c>
      <c r="J1762" s="13">
        <f t="shared" si="83"/>
        <v>0</v>
      </c>
      <c r="K1762" t="b">
        <f ca="1">IF(TODAY()-E1762&gt;'Data Inputs'!$B$47,TRUE,FALSE)</f>
        <v>1</v>
      </c>
    </row>
    <row r="1763" spans="1:11" x14ac:dyDescent="0.25">
      <c r="A1763" s="109">
        <f t="shared" si="81"/>
        <v>6</v>
      </c>
      <c r="B1763" s="55"/>
      <c r="C1763" s="129"/>
      <c r="D1763" s="55"/>
      <c r="E1763" s="56"/>
      <c r="F1763" s="55"/>
      <c r="G1763" s="124" t="str">
        <f>IFERROR(INDEX(Vendors!$A$2:$B$500,MATCH(C1763,Vendors!$A$2:$A$500,0),2),"")</f>
        <v/>
      </c>
      <c r="H1763" s="74">
        <f>SUMIF('Cash Outflows'!E:E,'AP and Accrual Journal'!D1773,'Cash Outflows'!F:F)</f>
        <v>0</v>
      </c>
      <c r="I1763" s="73">
        <f t="shared" si="82"/>
        <v>0</v>
      </c>
      <c r="J1763" s="13">
        <f t="shared" si="83"/>
        <v>0</v>
      </c>
      <c r="K1763" t="b">
        <f ca="1">IF(TODAY()-E1763&gt;'Data Inputs'!$B$47,TRUE,FALSE)</f>
        <v>1</v>
      </c>
    </row>
    <row r="1764" spans="1:11" x14ac:dyDescent="0.25">
      <c r="A1764" s="109">
        <f t="shared" si="81"/>
        <v>6</v>
      </c>
      <c r="B1764" s="55"/>
      <c r="C1764" s="129"/>
      <c r="D1764" s="55"/>
      <c r="E1764" s="56"/>
      <c r="F1764" s="55"/>
      <c r="G1764" s="124" t="str">
        <f>IFERROR(INDEX(Vendors!$A$2:$B$500,MATCH(C1764,Vendors!$A$2:$A$500,0),2),"")</f>
        <v/>
      </c>
      <c r="H1764" s="74">
        <f>SUMIF('Cash Outflows'!E:E,'AP and Accrual Journal'!D1774,'Cash Outflows'!F:F)</f>
        <v>0</v>
      </c>
      <c r="I1764" s="73">
        <f t="shared" si="82"/>
        <v>0</v>
      </c>
      <c r="J1764" s="13">
        <f t="shared" si="83"/>
        <v>0</v>
      </c>
      <c r="K1764" t="b">
        <f ca="1">IF(TODAY()-E1764&gt;'Data Inputs'!$B$47,TRUE,FALSE)</f>
        <v>1</v>
      </c>
    </row>
    <row r="1765" spans="1:11" x14ac:dyDescent="0.25">
      <c r="A1765" s="109">
        <f t="shared" si="81"/>
        <v>6</v>
      </c>
      <c r="B1765" s="55"/>
      <c r="C1765" s="129"/>
      <c r="D1765" s="55"/>
      <c r="E1765" s="56"/>
      <c r="F1765" s="55"/>
      <c r="G1765" s="124" t="str">
        <f>IFERROR(INDEX(Vendors!$A$2:$B$500,MATCH(C1765,Vendors!$A$2:$A$500,0),2),"")</f>
        <v/>
      </c>
      <c r="H1765" s="74">
        <f>SUMIF('Cash Outflows'!E:E,'AP and Accrual Journal'!D1775,'Cash Outflows'!F:F)</f>
        <v>0</v>
      </c>
      <c r="I1765" s="73">
        <f t="shared" si="82"/>
        <v>0</v>
      </c>
      <c r="J1765" s="13">
        <f t="shared" si="83"/>
        <v>0</v>
      </c>
      <c r="K1765" t="b">
        <f ca="1">IF(TODAY()-E1765&gt;'Data Inputs'!$B$47,TRUE,FALSE)</f>
        <v>1</v>
      </c>
    </row>
    <row r="1766" spans="1:11" x14ac:dyDescent="0.25">
      <c r="A1766" s="109">
        <f t="shared" si="81"/>
        <v>6</v>
      </c>
      <c r="B1766" s="55"/>
      <c r="C1766" s="129"/>
      <c r="D1766" s="55"/>
      <c r="E1766" s="56"/>
      <c r="F1766" s="55"/>
      <c r="G1766" s="124" t="str">
        <f>IFERROR(INDEX(Vendors!$A$2:$B$500,MATCH(C1766,Vendors!$A$2:$A$500,0),2),"")</f>
        <v/>
      </c>
      <c r="H1766" s="74">
        <f>SUMIF('Cash Outflows'!E:E,'AP and Accrual Journal'!D1776,'Cash Outflows'!F:F)</f>
        <v>0</v>
      </c>
      <c r="I1766" s="73">
        <f t="shared" si="82"/>
        <v>0</v>
      </c>
      <c r="J1766" s="13">
        <f t="shared" si="83"/>
        <v>0</v>
      </c>
      <c r="K1766" t="b">
        <f ca="1">IF(TODAY()-E1766&gt;'Data Inputs'!$B$47,TRUE,FALSE)</f>
        <v>1</v>
      </c>
    </row>
    <row r="1767" spans="1:11" x14ac:dyDescent="0.25">
      <c r="A1767" s="109">
        <f t="shared" si="81"/>
        <v>6</v>
      </c>
      <c r="B1767" s="55"/>
      <c r="C1767" s="129"/>
      <c r="D1767" s="55"/>
      <c r="E1767" s="56"/>
      <c r="F1767" s="55"/>
      <c r="G1767" s="124" t="str">
        <f>IFERROR(INDEX(Vendors!$A$2:$B$500,MATCH(C1767,Vendors!$A$2:$A$500,0),2),"")</f>
        <v/>
      </c>
      <c r="H1767" s="74">
        <f>SUMIF('Cash Outflows'!E:E,'AP and Accrual Journal'!D1777,'Cash Outflows'!F:F)</f>
        <v>0</v>
      </c>
      <c r="I1767" s="73">
        <f t="shared" si="82"/>
        <v>0</v>
      </c>
      <c r="J1767" s="13">
        <f t="shared" si="83"/>
        <v>0</v>
      </c>
      <c r="K1767" t="b">
        <f ca="1">IF(TODAY()-E1767&gt;'Data Inputs'!$B$47,TRUE,FALSE)</f>
        <v>1</v>
      </c>
    </row>
    <row r="1768" spans="1:11" x14ac:dyDescent="0.25">
      <c r="A1768" s="109">
        <f t="shared" si="81"/>
        <v>6</v>
      </c>
      <c r="B1768" s="55"/>
      <c r="C1768" s="129"/>
      <c r="D1768" s="55"/>
      <c r="E1768" s="56"/>
      <c r="F1768" s="55"/>
      <c r="G1768" s="124" t="str">
        <f>IFERROR(INDEX(Vendors!$A$2:$B$500,MATCH(C1768,Vendors!$A$2:$A$500,0),2),"")</f>
        <v/>
      </c>
      <c r="H1768" s="74">
        <f>SUMIF('Cash Outflows'!E:E,'AP and Accrual Journal'!D1778,'Cash Outflows'!F:F)</f>
        <v>0</v>
      </c>
      <c r="I1768" s="73">
        <f t="shared" si="82"/>
        <v>0</v>
      </c>
      <c r="J1768" s="13">
        <f t="shared" si="83"/>
        <v>0</v>
      </c>
      <c r="K1768" t="b">
        <f ca="1">IF(TODAY()-E1768&gt;'Data Inputs'!$B$47,TRUE,FALSE)</f>
        <v>1</v>
      </c>
    </row>
    <row r="1769" spans="1:11" x14ac:dyDescent="0.25">
      <c r="A1769" s="109">
        <f t="shared" si="81"/>
        <v>6</v>
      </c>
      <c r="B1769" s="55"/>
      <c r="C1769" s="129"/>
      <c r="D1769" s="55"/>
      <c r="E1769" s="56"/>
      <c r="F1769" s="55"/>
      <c r="G1769" s="124" t="str">
        <f>IFERROR(INDEX(Vendors!$A$2:$B$500,MATCH(C1769,Vendors!$A$2:$A$500,0),2),"")</f>
        <v/>
      </c>
      <c r="H1769" s="74">
        <f>SUMIF('Cash Outflows'!E:E,'AP and Accrual Journal'!D1779,'Cash Outflows'!F:F)</f>
        <v>0</v>
      </c>
      <c r="I1769" s="73">
        <f t="shared" si="82"/>
        <v>0</v>
      </c>
      <c r="J1769" s="13">
        <f t="shared" si="83"/>
        <v>0</v>
      </c>
      <c r="K1769" t="b">
        <f ca="1">IF(TODAY()-E1769&gt;'Data Inputs'!$B$47,TRUE,FALSE)</f>
        <v>1</v>
      </c>
    </row>
    <row r="1770" spans="1:11" x14ac:dyDescent="0.25">
      <c r="A1770" s="109">
        <f t="shared" si="81"/>
        <v>6</v>
      </c>
      <c r="B1770" s="55"/>
      <c r="C1770" s="129"/>
      <c r="D1770" s="55"/>
      <c r="E1770" s="56"/>
      <c r="F1770" s="55"/>
      <c r="G1770" s="124" t="str">
        <f>IFERROR(INDEX(Vendors!$A$2:$B$500,MATCH(C1770,Vendors!$A$2:$A$500,0),2),"")</f>
        <v/>
      </c>
      <c r="H1770" s="74">
        <f>SUMIF('Cash Outflows'!E:E,'AP and Accrual Journal'!D1780,'Cash Outflows'!F:F)</f>
        <v>0</v>
      </c>
      <c r="I1770" s="73">
        <f t="shared" si="82"/>
        <v>0</v>
      </c>
      <c r="J1770" s="13">
        <f t="shared" si="83"/>
        <v>0</v>
      </c>
      <c r="K1770" t="b">
        <f ca="1">IF(TODAY()-E1770&gt;'Data Inputs'!$B$47,TRUE,FALSE)</f>
        <v>1</v>
      </c>
    </row>
    <row r="1771" spans="1:11" x14ac:dyDescent="0.25">
      <c r="A1771" s="109">
        <f t="shared" si="81"/>
        <v>6</v>
      </c>
      <c r="B1771" s="55"/>
      <c r="C1771" s="129"/>
      <c r="D1771" s="55"/>
      <c r="E1771" s="56"/>
      <c r="F1771" s="55"/>
      <c r="G1771" s="124" t="str">
        <f>IFERROR(INDEX(Vendors!$A$2:$B$500,MATCH(C1771,Vendors!$A$2:$A$500,0),2),"")</f>
        <v/>
      </c>
      <c r="H1771" s="74">
        <f>SUMIF('Cash Outflows'!E:E,'AP and Accrual Journal'!D1781,'Cash Outflows'!F:F)</f>
        <v>0</v>
      </c>
      <c r="I1771" s="73">
        <f t="shared" si="82"/>
        <v>0</v>
      </c>
      <c r="J1771" s="13">
        <f t="shared" si="83"/>
        <v>0</v>
      </c>
      <c r="K1771" t="b">
        <f ca="1">IF(TODAY()-E1771&gt;'Data Inputs'!$B$47,TRUE,FALSE)</f>
        <v>1</v>
      </c>
    </row>
    <row r="1772" spans="1:11" x14ac:dyDescent="0.25">
      <c r="A1772" s="109">
        <f t="shared" si="81"/>
        <v>6</v>
      </c>
      <c r="B1772" s="55"/>
      <c r="C1772" s="129"/>
      <c r="D1772" s="55"/>
      <c r="E1772" s="56"/>
      <c r="F1772" s="55"/>
      <c r="G1772" s="124" t="str">
        <f>IFERROR(INDEX(Vendors!$A$2:$B$500,MATCH(C1772,Vendors!$A$2:$A$500,0),2),"")</f>
        <v/>
      </c>
      <c r="H1772" s="74">
        <f>SUMIF('Cash Outflows'!E:E,'AP and Accrual Journal'!D1782,'Cash Outflows'!F:F)</f>
        <v>0</v>
      </c>
      <c r="I1772" s="73">
        <f t="shared" si="82"/>
        <v>0</v>
      </c>
      <c r="J1772" s="13">
        <f t="shared" si="83"/>
        <v>0</v>
      </c>
      <c r="K1772" t="b">
        <f ca="1">IF(TODAY()-E1772&gt;'Data Inputs'!$B$47,TRUE,FALSE)</f>
        <v>1</v>
      </c>
    </row>
    <row r="1773" spans="1:11" x14ac:dyDescent="0.25">
      <c r="A1773" s="109">
        <f t="shared" si="81"/>
        <v>6</v>
      </c>
      <c r="B1773" s="55"/>
      <c r="C1773" s="129"/>
      <c r="D1773" s="55"/>
      <c r="E1773" s="56"/>
      <c r="F1773" s="55"/>
      <c r="G1773" s="124" t="str">
        <f>IFERROR(INDEX(Vendors!$A$2:$B$500,MATCH(C1773,Vendors!$A$2:$A$500,0),2),"")</f>
        <v/>
      </c>
      <c r="H1773" s="74">
        <f>SUMIF('Cash Outflows'!E:E,'AP and Accrual Journal'!D1783,'Cash Outflows'!F:F)</f>
        <v>0</v>
      </c>
      <c r="I1773" s="73">
        <f t="shared" si="82"/>
        <v>0</v>
      </c>
      <c r="J1773" s="13">
        <f t="shared" si="83"/>
        <v>0</v>
      </c>
      <c r="K1773" t="b">
        <f ca="1">IF(TODAY()-E1773&gt;'Data Inputs'!$B$47,TRUE,FALSE)</f>
        <v>1</v>
      </c>
    </row>
    <row r="1774" spans="1:11" x14ac:dyDescent="0.25">
      <c r="A1774" s="109">
        <f t="shared" si="81"/>
        <v>6</v>
      </c>
      <c r="B1774" s="55"/>
      <c r="C1774" s="129"/>
      <c r="D1774" s="55"/>
      <c r="E1774" s="56"/>
      <c r="F1774" s="55"/>
      <c r="G1774" s="124" t="str">
        <f>IFERROR(INDEX(Vendors!$A$2:$B$500,MATCH(C1774,Vendors!$A$2:$A$500,0),2),"")</f>
        <v/>
      </c>
      <c r="H1774" s="74">
        <f>SUMIF('Cash Outflows'!E:E,'AP and Accrual Journal'!D1784,'Cash Outflows'!F:F)</f>
        <v>0</v>
      </c>
      <c r="I1774" s="73">
        <f t="shared" si="82"/>
        <v>0</v>
      </c>
      <c r="J1774" s="13">
        <f t="shared" si="83"/>
        <v>0</v>
      </c>
      <c r="K1774" t="b">
        <f ca="1">IF(TODAY()-E1774&gt;'Data Inputs'!$B$47,TRUE,FALSE)</f>
        <v>1</v>
      </c>
    </row>
    <row r="1775" spans="1:11" x14ac:dyDescent="0.25">
      <c r="A1775" s="109">
        <f t="shared" si="81"/>
        <v>6</v>
      </c>
      <c r="B1775" s="55"/>
      <c r="C1775" s="129"/>
      <c r="D1775" s="55"/>
      <c r="E1775" s="56"/>
      <c r="F1775" s="55"/>
      <c r="G1775" s="124" t="str">
        <f>IFERROR(INDEX(Vendors!$A$2:$B$500,MATCH(C1775,Vendors!$A$2:$A$500,0),2),"")</f>
        <v/>
      </c>
      <c r="H1775" s="74">
        <f>SUMIF('Cash Outflows'!E:E,'AP and Accrual Journal'!D1785,'Cash Outflows'!F:F)</f>
        <v>0</v>
      </c>
      <c r="I1775" s="73">
        <f t="shared" si="82"/>
        <v>0</v>
      </c>
      <c r="J1775" s="13">
        <f t="shared" si="83"/>
        <v>0</v>
      </c>
      <c r="K1775" t="b">
        <f ca="1">IF(TODAY()-E1775&gt;'Data Inputs'!$B$47,TRUE,FALSE)</f>
        <v>1</v>
      </c>
    </row>
    <row r="1776" spans="1:11" x14ac:dyDescent="0.25">
      <c r="A1776" s="109">
        <f t="shared" si="81"/>
        <v>6</v>
      </c>
      <c r="B1776" s="55"/>
      <c r="C1776" s="129"/>
      <c r="D1776" s="55"/>
      <c r="E1776" s="56"/>
      <c r="F1776" s="55"/>
      <c r="G1776" s="124" t="str">
        <f>IFERROR(INDEX(Vendors!$A$2:$B$500,MATCH(C1776,Vendors!$A$2:$A$500,0),2),"")</f>
        <v/>
      </c>
      <c r="H1776" s="74">
        <f>SUMIF('Cash Outflows'!E:E,'AP and Accrual Journal'!D1786,'Cash Outflows'!F:F)</f>
        <v>0</v>
      </c>
      <c r="I1776" s="73">
        <f t="shared" si="82"/>
        <v>0</v>
      </c>
      <c r="J1776" s="13">
        <f t="shared" si="83"/>
        <v>0</v>
      </c>
      <c r="K1776" t="b">
        <f ca="1">IF(TODAY()-E1776&gt;'Data Inputs'!$B$47,TRUE,FALSE)</f>
        <v>1</v>
      </c>
    </row>
    <row r="1777" spans="1:11" x14ac:dyDescent="0.25">
      <c r="A1777" s="109">
        <f t="shared" si="81"/>
        <v>6</v>
      </c>
      <c r="B1777" s="55"/>
      <c r="C1777" s="129"/>
      <c r="D1777" s="55"/>
      <c r="E1777" s="56"/>
      <c r="F1777" s="55"/>
      <c r="G1777" s="124" t="str">
        <f>IFERROR(INDEX(Vendors!$A$2:$B$500,MATCH(C1777,Vendors!$A$2:$A$500,0),2),"")</f>
        <v/>
      </c>
      <c r="H1777" s="74">
        <f>SUMIF('Cash Outflows'!E:E,'AP and Accrual Journal'!D1787,'Cash Outflows'!F:F)</f>
        <v>0</v>
      </c>
      <c r="I1777" s="73">
        <f t="shared" si="82"/>
        <v>0</v>
      </c>
      <c r="J1777" s="13">
        <f t="shared" si="83"/>
        <v>0</v>
      </c>
      <c r="K1777" t="b">
        <f ca="1">IF(TODAY()-E1777&gt;'Data Inputs'!$B$47,TRUE,FALSE)</f>
        <v>1</v>
      </c>
    </row>
    <row r="1778" spans="1:11" x14ac:dyDescent="0.25">
      <c r="A1778" s="109">
        <f t="shared" si="81"/>
        <v>6</v>
      </c>
      <c r="B1778" s="55"/>
      <c r="C1778" s="129"/>
      <c r="D1778" s="55"/>
      <c r="E1778" s="56"/>
      <c r="F1778" s="55"/>
      <c r="G1778" s="124" t="str">
        <f>IFERROR(INDEX(Vendors!$A$2:$B$500,MATCH(C1778,Vendors!$A$2:$A$500,0),2),"")</f>
        <v/>
      </c>
      <c r="H1778" s="74">
        <f>SUMIF('Cash Outflows'!E:E,'AP and Accrual Journal'!D1788,'Cash Outflows'!F:F)</f>
        <v>0</v>
      </c>
      <c r="I1778" s="73">
        <f t="shared" si="82"/>
        <v>0</v>
      </c>
      <c r="J1778" s="13">
        <f t="shared" si="83"/>
        <v>0</v>
      </c>
      <c r="K1778" t="b">
        <f ca="1">IF(TODAY()-E1778&gt;'Data Inputs'!$B$47,TRUE,FALSE)</f>
        <v>1</v>
      </c>
    </row>
    <row r="1779" spans="1:11" x14ac:dyDescent="0.25">
      <c r="A1779" s="109">
        <f t="shared" si="81"/>
        <v>6</v>
      </c>
      <c r="B1779" s="55"/>
      <c r="C1779" s="129"/>
      <c r="D1779" s="55"/>
      <c r="E1779" s="56"/>
      <c r="F1779" s="55"/>
      <c r="G1779" s="124" t="str">
        <f>IFERROR(INDEX(Vendors!$A$2:$B$500,MATCH(C1779,Vendors!$A$2:$A$500,0),2),"")</f>
        <v/>
      </c>
      <c r="H1779" s="74">
        <f>SUMIF('Cash Outflows'!E:E,'AP and Accrual Journal'!D1789,'Cash Outflows'!F:F)</f>
        <v>0</v>
      </c>
      <c r="I1779" s="73">
        <f t="shared" si="82"/>
        <v>0</v>
      </c>
      <c r="J1779" s="13">
        <f t="shared" si="83"/>
        <v>0</v>
      </c>
      <c r="K1779" t="b">
        <f ca="1">IF(TODAY()-E1779&gt;'Data Inputs'!$B$47,TRUE,FALSE)</f>
        <v>1</v>
      </c>
    </row>
    <row r="1780" spans="1:11" x14ac:dyDescent="0.25">
      <c r="A1780" s="109">
        <f t="shared" si="81"/>
        <v>6</v>
      </c>
      <c r="B1780" s="55"/>
      <c r="C1780" s="129"/>
      <c r="D1780" s="55"/>
      <c r="E1780" s="56"/>
      <c r="F1780" s="55"/>
      <c r="G1780" s="124" t="str">
        <f>IFERROR(INDEX(Vendors!$A$2:$B$500,MATCH(C1780,Vendors!$A$2:$A$500,0),2),"")</f>
        <v/>
      </c>
      <c r="H1780" s="74">
        <f>SUMIF('Cash Outflows'!E:E,'AP and Accrual Journal'!D1790,'Cash Outflows'!F:F)</f>
        <v>0</v>
      </c>
      <c r="I1780" s="73">
        <f t="shared" si="82"/>
        <v>0</v>
      </c>
      <c r="J1780" s="13">
        <f t="shared" si="83"/>
        <v>0</v>
      </c>
      <c r="K1780" t="b">
        <f ca="1">IF(TODAY()-E1780&gt;'Data Inputs'!$B$47,TRUE,FALSE)</f>
        <v>1</v>
      </c>
    </row>
    <row r="1781" spans="1:11" x14ac:dyDescent="0.25">
      <c r="A1781" s="109">
        <f t="shared" si="81"/>
        <v>6</v>
      </c>
      <c r="B1781" s="55"/>
      <c r="C1781" s="129"/>
      <c r="D1781" s="55"/>
      <c r="E1781" s="56"/>
      <c r="F1781" s="55"/>
      <c r="G1781" s="124" t="str">
        <f>IFERROR(INDEX(Vendors!$A$2:$B$500,MATCH(C1781,Vendors!$A$2:$A$500,0),2),"")</f>
        <v/>
      </c>
      <c r="H1781" s="74">
        <f>SUMIF('Cash Outflows'!E:E,'AP and Accrual Journal'!D1791,'Cash Outflows'!F:F)</f>
        <v>0</v>
      </c>
      <c r="I1781" s="73">
        <f t="shared" si="82"/>
        <v>0</v>
      </c>
      <c r="J1781" s="13">
        <f t="shared" si="83"/>
        <v>0</v>
      </c>
      <c r="K1781" t="b">
        <f ca="1">IF(TODAY()-E1781&gt;'Data Inputs'!$B$47,TRUE,FALSE)</f>
        <v>1</v>
      </c>
    </row>
    <row r="1782" spans="1:11" x14ac:dyDescent="0.25">
      <c r="A1782" s="109">
        <f t="shared" si="81"/>
        <v>6</v>
      </c>
      <c r="B1782" s="55"/>
      <c r="C1782" s="129"/>
      <c r="D1782" s="55"/>
      <c r="E1782" s="56"/>
      <c r="F1782" s="55"/>
      <c r="G1782" s="124" t="str">
        <f>IFERROR(INDEX(Vendors!$A$2:$B$500,MATCH(C1782,Vendors!$A$2:$A$500,0),2),"")</f>
        <v/>
      </c>
      <c r="H1782" s="74">
        <f>SUMIF('Cash Outflows'!E:E,'AP and Accrual Journal'!D1792,'Cash Outflows'!F:F)</f>
        <v>0</v>
      </c>
      <c r="I1782" s="73">
        <f t="shared" si="82"/>
        <v>0</v>
      </c>
      <c r="J1782" s="13">
        <f t="shared" si="83"/>
        <v>0</v>
      </c>
      <c r="K1782" t="b">
        <f ca="1">IF(TODAY()-E1782&gt;'Data Inputs'!$B$47,TRUE,FALSE)</f>
        <v>1</v>
      </c>
    </row>
    <row r="1783" spans="1:11" x14ac:dyDescent="0.25">
      <c r="A1783" s="109">
        <f t="shared" si="81"/>
        <v>6</v>
      </c>
      <c r="B1783" s="55"/>
      <c r="C1783" s="129"/>
      <c r="D1783" s="55"/>
      <c r="E1783" s="56"/>
      <c r="F1783" s="55"/>
      <c r="G1783" s="124" t="str">
        <f>IFERROR(INDEX(Vendors!$A$2:$B$500,MATCH(C1783,Vendors!$A$2:$A$500,0),2),"")</f>
        <v/>
      </c>
      <c r="H1783" s="74">
        <f>SUMIF('Cash Outflows'!E:E,'AP and Accrual Journal'!D1793,'Cash Outflows'!F:F)</f>
        <v>0</v>
      </c>
      <c r="I1783" s="73">
        <f t="shared" si="82"/>
        <v>0</v>
      </c>
      <c r="J1783" s="13">
        <f t="shared" si="83"/>
        <v>0</v>
      </c>
      <c r="K1783" t="b">
        <f ca="1">IF(TODAY()-E1783&gt;'Data Inputs'!$B$47,TRUE,FALSE)</f>
        <v>1</v>
      </c>
    </row>
    <row r="1784" spans="1:11" x14ac:dyDescent="0.25">
      <c r="A1784" s="109">
        <f t="shared" si="81"/>
        <v>6</v>
      </c>
      <c r="B1784" s="55"/>
      <c r="C1784" s="129"/>
      <c r="D1784" s="55"/>
      <c r="E1784" s="56"/>
      <c r="F1784" s="55"/>
      <c r="G1784" s="124" t="str">
        <f>IFERROR(INDEX(Vendors!$A$2:$B$500,MATCH(C1784,Vendors!$A$2:$A$500,0),2),"")</f>
        <v/>
      </c>
      <c r="H1784" s="74">
        <f>SUMIF('Cash Outflows'!E:E,'AP and Accrual Journal'!D1794,'Cash Outflows'!F:F)</f>
        <v>0</v>
      </c>
      <c r="I1784" s="73">
        <f t="shared" si="82"/>
        <v>0</v>
      </c>
      <c r="J1784" s="13">
        <f t="shared" si="83"/>
        <v>0</v>
      </c>
      <c r="K1784" t="b">
        <f ca="1">IF(TODAY()-E1784&gt;'Data Inputs'!$B$47,TRUE,FALSE)</f>
        <v>1</v>
      </c>
    </row>
    <row r="1785" spans="1:11" x14ac:dyDescent="0.25">
      <c r="A1785" s="109">
        <f t="shared" si="81"/>
        <v>6</v>
      </c>
      <c r="B1785" s="55"/>
      <c r="C1785" s="129"/>
      <c r="D1785" s="55"/>
      <c r="E1785" s="56"/>
      <c r="F1785" s="55"/>
      <c r="G1785" s="124" t="str">
        <f>IFERROR(INDEX(Vendors!$A$2:$B$500,MATCH(C1785,Vendors!$A$2:$A$500,0),2),"")</f>
        <v/>
      </c>
      <c r="H1785" s="74">
        <f>SUMIF('Cash Outflows'!E:E,'AP and Accrual Journal'!D1795,'Cash Outflows'!F:F)</f>
        <v>0</v>
      </c>
      <c r="I1785" s="73">
        <f t="shared" si="82"/>
        <v>0</v>
      </c>
      <c r="J1785" s="13">
        <f t="shared" si="83"/>
        <v>0</v>
      </c>
      <c r="K1785" t="b">
        <f ca="1">IF(TODAY()-E1785&gt;'Data Inputs'!$B$47,TRUE,FALSE)</f>
        <v>1</v>
      </c>
    </row>
    <row r="1786" spans="1:11" x14ac:dyDescent="0.25">
      <c r="A1786" s="109">
        <f t="shared" si="81"/>
        <v>6</v>
      </c>
      <c r="B1786" s="55"/>
      <c r="C1786" s="129"/>
      <c r="D1786" s="55"/>
      <c r="E1786" s="56"/>
      <c r="F1786" s="55"/>
      <c r="G1786" s="124" t="str">
        <f>IFERROR(INDEX(Vendors!$A$2:$B$500,MATCH(C1786,Vendors!$A$2:$A$500,0),2),"")</f>
        <v/>
      </c>
      <c r="H1786" s="74">
        <f>SUMIF('Cash Outflows'!E:E,'AP and Accrual Journal'!D1796,'Cash Outflows'!F:F)</f>
        <v>0</v>
      </c>
      <c r="I1786" s="73">
        <f t="shared" si="82"/>
        <v>0</v>
      </c>
      <c r="J1786" s="13">
        <f t="shared" si="83"/>
        <v>0</v>
      </c>
      <c r="K1786" t="b">
        <f ca="1">IF(TODAY()-E1786&gt;'Data Inputs'!$B$47,TRUE,FALSE)</f>
        <v>1</v>
      </c>
    </row>
    <row r="1787" spans="1:11" x14ac:dyDescent="0.25">
      <c r="A1787" s="109">
        <f t="shared" si="81"/>
        <v>6</v>
      </c>
      <c r="B1787" s="55"/>
      <c r="C1787" s="129"/>
      <c r="D1787" s="55"/>
      <c r="E1787" s="56"/>
      <c r="F1787" s="55"/>
      <c r="G1787" s="124" t="str">
        <f>IFERROR(INDEX(Vendors!$A$2:$B$500,MATCH(C1787,Vendors!$A$2:$A$500,0),2),"")</f>
        <v/>
      </c>
      <c r="H1787" s="74">
        <f>SUMIF('Cash Outflows'!E:E,'AP and Accrual Journal'!D1797,'Cash Outflows'!F:F)</f>
        <v>0</v>
      </c>
      <c r="I1787" s="73">
        <f t="shared" si="82"/>
        <v>0</v>
      </c>
      <c r="J1787" s="13">
        <f t="shared" si="83"/>
        <v>0</v>
      </c>
      <c r="K1787" t="b">
        <f ca="1">IF(TODAY()-E1787&gt;'Data Inputs'!$B$47,TRUE,FALSE)</f>
        <v>1</v>
      </c>
    </row>
    <row r="1788" spans="1:11" x14ac:dyDescent="0.25">
      <c r="A1788" s="109">
        <f t="shared" si="81"/>
        <v>6</v>
      </c>
      <c r="B1788" s="55"/>
      <c r="C1788" s="129"/>
      <c r="D1788" s="55"/>
      <c r="E1788" s="56"/>
      <c r="F1788" s="55"/>
      <c r="G1788" s="124" t="str">
        <f>IFERROR(INDEX(Vendors!$A$2:$B$500,MATCH(C1788,Vendors!$A$2:$A$500,0),2),"")</f>
        <v/>
      </c>
      <c r="H1788" s="74">
        <f>SUMIF('Cash Outflows'!E:E,'AP and Accrual Journal'!D1798,'Cash Outflows'!F:F)</f>
        <v>0</v>
      </c>
      <c r="I1788" s="73">
        <f t="shared" si="82"/>
        <v>0</v>
      </c>
      <c r="J1788" s="13">
        <f t="shared" si="83"/>
        <v>0</v>
      </c>
      <c r="K1788" t="b">
        <f ca="1">IF(TODAY()-E1788&gt;'Data Inputs'!$B$47,TRUE,FALSE)</f>
        <v>1</v>
      </c>
    </row>
    <row r="1789" spans="1:11" x14ac:dyDescent="0.25">
      <c r="A1789" s="109">
        <f t="shared" si="81"/>
        <v>6</v>
      </c>
      <c r="B1789" s="55"/>
      <c r="C1789" s="129"/>
      <c r="D1789" s="55"/>
      <c r="E1789" s="56"/>
      <c r="F1789" s="55"/>
      <c r="G1789" s="124" t="str">
        <f>IFERROR(INDEX(Vendors!$A$2:$B$500,MATCH(C1789,Vendors!$A$2:$A$500,0),2),"")</f>
        <v/>
      </c>
      <c r="H1789" s="74">
        <f>SUMIF('Cash Outflows'!E:E,'AP and Accrual Journal'!D1799,'Cash Outflows'!F:F)</f>
        <v>0</v>
      </c>
      <c r="I1789" s="73">
        <f t="shared" si="82"/>
        <v>0</v>
      </c>
      <c r="J1789" s="13">
        <f t="shared" si="83"/>
        <v>0</v>
      </c>
      <c r="K1789" t="b">
        <f ca="1">IF(TODAY()-E1789&gt;'Data Inputs'!$B$47,TRUE,FALSE)</f>
        <v>1</v>
      </c>
    </row>
    <row r="1790" spans="1:11" x14ac:dyDescent="0.25">
      <c r="A1790" s="109">
        <f t="shared" si="81"/>
        <v>6</v>
      </c>
      <c r="B1790" s="55"/>
      <c r="C1790" s="129"/>
      <c r="D1790" s="55"/>
      <c r="E1790" s="56"/>
      <c r="F1790" s="55"/>
      <c r="G1790" s="124" t="str">
        <f>IFERROR(INDEX(Vendors!$A$2:$B$500,MATCH(C1790,Vendors!$A$2:$A$500,0),2),"")</f>
        <v/>
      </c>
      <c r="H1790" s="74">
        <f>SUMIF('Cash Outflows'!E:E,'AP and Accrual Journal'!D1800,'Cash Outflows'!F:F)</f>
        <v>0</v>
      </c>
      <c r="I1790" s="73">
        <f t="shared" si="82"/>
        <v>0</v>
      </c>
      <c r="J1790" s="13">
        <f t="shared" si="83"/>
        <v>0</v>
      </c>
      <c r="K1790" t="b">
        <f ca="1">IF(TODAY()-E1790&gt;'Data Inputs'!$B$47,TRUE,FALSE)</f>
        <v>1</v>
      </c>
    </row>
    <row r="1791" spans="1:11" x14ac:dyDescent="0.25">
      <c r="A1791" s="109">
        <f t="shared" si="81"/>
        <v>6</v>
      </c>
      <c r="B1791" s="55"/>
      <c r="C1791" s="129"/>
      <c r="D1791" s="55"/>
      <c r="E1791" s="56"/>
      <c r="F1791" s="55"/>
      <c r="G1791" s="124" t="str">
        <f>IFERROR(INDEX(Vendors!$A$2:$B$500,MATCH(C1791,Vendors!$A$2:$A$500,0),2),"")</f>
        <v/>
      </c>
      <c r="H1791" s="74">
        <f>SUMIF('Cash Outflows'!E:E,'AP and Accrual Journal'!D1801,'Cash Outflows'!F:F)</f>
        <v>0</v>
      </c>
      <c r="I1791" s="73">
        <f t="shared" si="82"/>
        <v>0</v>
      </c>
      <c r="J1791" s="13">
        <f t="shared" si="83"/>
        <v>0</v>
      </c>
      <c r="K1791" t="b">
        <f ca="1">IF(TODAY()-E1791&gt;'Data Inputs'!$B$47,TRUE,FALSE)</f>
        <v>1</v>
      </c>
    </row>
    <row r="1792" spans="1:11" x14ac:dyDescent="0.25">
      <c r="A1792" s="109">
        <f t="shared" si="81"/>
        <v>6</v>
      </c>
      <c r="B1792" s="55"/>
      <c r="C1792" s="129"/>
      <c r="D1792" s="55"/>
      <c r="E1792" s="56"/>
      <c r="F1792" s="55"/>
      <c r="G1792" s="124" t="str">
        <f>IFERROR(INDEX(Vendors!$A$2:$B$500,MATCH(C1792,Vendors!$A$2:$A$500,0),2),"")</f>
        <v/>
      </c>
      <c r="H1792" s="74">
        <f>SUMIF('Cash Outflows'!E:E,'AP and Accrual Journal'!D1802,'Cash Outflows'!F:F)</f>
        <v>0</v>
      </c>
      <c r="I1792" s="73">
        <f t="shared" si="82"/>
        <v>0</v>
      </c>
      <c r="J1792" s="13">
        <f t="shared" si="83"/>
        <v>0</v>
      </c>
      <c r="K1792" t="b">
        <f ca="1">IF(TODAY()-E1792&gt;'Data Inputs'!$B$47,TRUE,FALSE)</f>
        <v>1</v>
      </c>
    </row>
    <row r="1793" spans="1:11" x14ac:dyDescent="0.25">
      <c r="A1793" s="109">
        <f t="shared" si="81"/>
        <v>6</v>
      </c>
      <c r="B1793" s="55"/>
      <c r="C1793" s="129"/>
      <c r="D1793" s="55"/>
      <c r="E1793" s="56"/>
      <c r="F1793" s="55"/>
      <c r="G1793" s="124" t="str">
        <f>IFERROR(INDEX(Vendors!$A$2:$B$500,MATCH(C1793,Vendors!$A$2:$A$500,0),2),"")</f>
        <v/>
      </c>
      <c r="H1793" s="74">
        <f>SUMIF('Cash Outflows'!E:E,'AP and Accrual Journal'!D1803,'Cash Outflows'!F:F)</f>
        <v>0</v>
      </c>
      <c r="I1793" s="73">
        <f t="shared" si="82"/>
        <v>0</v>
      </c>
      <c r="J1793" s="13">
        <f t="shared" si="83"/>
        <v>0</v>
      </c>
      <c r="K1793" t="b">
        <f ca="1">IF(TODAY()-E1793&gt;'Data Inputs'!$B$47,TRUE,FALSE)</f>
        <v>1</v>
      </c>
    </row>
    <row r="1794" spans="1:11" x14ac:dyDescent="0.25">
      <c r="A1794" s="109">
        <f t="shared" si="81"/>
        <v>6</v>
      </c>
      <c r="B1794" s="55"/>
      <c r="C1794" s="129"/>
      <c r="D1794" s="55"/>
      <c r="E1794" s="56"/>
      <c r="F1794" s="55"/>
      <c r="G1794" s="124" t="str">
        <f>IFERROR(INDEX(Vendors!$A$2:$B$500,MATCH(C1794,Vendors!$A$2:$A$500,0),2),"")</f>
        <v/>
      </c>
      <c r="H1794" s="74">
        <f>SUMIF('Cash Outflows'!E:E,'AP and Accrual Journal'!D1804,'Cash Outflows'!F:F)</f>
        <v>0</v>
      </c>
      <c r="I1794" s="73">
        <f t="shared" si="82"/>
        <v>0</v>
      </c>
      <c r="J1794" s="13">
        <f t="shared" si="83"/>
        <v>0</v>
      </c>
      <c r="K1794" t="b">
        <f ca="1">IF(TODAY()-E1794&gt;'Data Inputs'!$B$47,TRUE,FALSE)</f>
        <v>1</v>
      </c>
    </row>
    <row r="1795" spans="1:11" x14ac:dyDescent="0.25">
      <c r="A1795" s="109">
        <f t="shared" ref="A1795:A1858" si="84">E1795+(6-J1795)</f>
        <v>6</v>
      </c>
      <c r="B1795" s="55"/>
      <c r="C1795" s="129"/>
      <c r="D1795" s="55"/>
      <c r="E1795" s="56"/>
      <c r="F1795" s="55"/>
      <c r="G1795" s="124" t="str">
        <f>IFERROR(INDEX(Vendors!$A$2:$B$500,MATCH(C1795,Vendors!$A$2:$A$500,0),2),"")</f>
        <v/>
      </c>
      <c r="H1795" s="74">
        <f>SUMIF('Cash Outflows'!E:E,'AP and Accrual Journal'!D1805,'Cash Outflows'!F:F)</f>
        <v>0</v>
      </c>
      <c r="I1795" s="73">
        <f t="shared" ref="I1795:I1858" si="85">F1795-H1795</f>
        <v>0</v>
      </c>
      <c r="J1795" s="13">
        <f t="shared" ref="J1795:J1858" si="86">IF(WEEKDAY(E1795)=7,0,WEEKDAY(E1795))</f>
        <v>0</v>
      </c>
      <c r="K1795" t="b">
        <f ca="1">IF(TODAY()-E1795&gt;'Data Inputs'!$B$47,TRUE,FALSE)</f>
        <v>1</v>
      </c>
    </row>
    <row r="1796" spans="1:11" x14ac:dyDescent="0.25">
      <c r="A1796" s="109">
        <f t="shared" si="84"/>
        <v>6</v>
      </c>
      <c r="B1796" s="55"/>
      <c r="C1796" s="129"/>
      <c r="D1796" s="55"/>
      <c r="E1796" s="56"/>
      <c r="F1796" s="55"/>
      <c r="G1796" s="124" t="str">
        <f>IFERROR(INDEX(Vendors!$A$2:$B$500,MATCH(C1796,Vendors!$A$2:$A$500,0),2),"")</f>
        <v/>
      </c>
      <c r="H1796" s="74">
        <f>SUMIF('Cash Outflows'!E:E,'AP and Accrual Journal'!D1806,'Cash Outflows'!F:F)</f>
        <v>0</v>
      </c>
      <c r="I1796" s="73">
        <f t="shared" si="85"/>
        <v>0</v>
      </c>
      <c r="J1796" s="13">
        <f t="shared" si="86"/>
        <v>0</v>
      </c>
      <c r="K1796" t="b">
        <f ca="1">IF(TODAY()-E1796&gt;'Data Inputs'!$B$47,TRUE,FALSE)</f>
        <v>1</v>
      </c>
    </row>
    <row r="1797" spans="1:11" x14ac:dyDescent="0.25">
      <c r="A1797" s="109">
        <f t="shared" si="84"/>
        <v>6</v>
      </c>
      <c r="B1797" s="55"/>
      <c r="C1797" s="129"/>
      <c r="D1797" s="55"/>
      <c r="E1797" s="56"/>
      <c r="F1797" s="55"/>
      <c r="G1797" s="124" t="str">
        <f>IFERROR(INDEX(Vendors!$A$2:$B$500,MATCH(C1797,Vendors!$A$2:$A$500,0),2),"")</f>
        <v/>
      </c>
      <c r="H1797" s="74">
        <f>SUMIF('Cash Outflows'!E:E,'AP and Accrual Journal'!D1807,'Cash Outflows'!F:F)</f>
        <v>0</v>
      </c>
      <c r="I1797" s="73">
        <f t="shared" si="85"/>
        <v>0</v>
      </c>
      <c r="J1797" s="13">
        <f t="shared" si="86"/>
        <v>0</v>
      </c>
      <c r="K1797" t="b">
        <f ca="1">IF(TODAY()-E1797&gt;'Data Inputs'!$B$47,TRUE,FALSE)</f>
        <v>1</v>
      </c>
    </row>
    <row r="1798" spans="1:11" x14ac:dyDescent="0.25">
      <c r="A1798" s="109">
        <f t="shared" si="84"/>
        <v>6</v>
      </c>
      <c r="B1798" s="55"/>
      <c r="C1798" s="129"/>
      <c r="D1798" s="55"/>
      <c r="E1798" s="56"/>
      <c r="F1798" s="55"/>
      <c r="G1798" s="124" t="str">
        <f>IFERROR(INDEX(Vendors!$A$2:$B$500,MATCH(C1798,Vendors!$A$2:$A$500,0),2),"")</f>
        <v/>
      </c>
      <c r="H1798" s="74">
        <f>SUMIF('Cash Outflows'!E:E,'AP and Accrual Journal'!D1808,'Cash Outflows'!F:F)</f>
        <v>0</v>
      </c>
      <c r="I1798" s="73">
        <f t="shared" si="85"/>
        <v>0</v>
      </c>
      <c r="J1798" s="13">
        <f t="shared" si="86"/>
        <v>0</v>
      </c>
      <c r="K1798" t="b">
        <f ca="1">IF(TODAY()-E1798&gt;'Data Inputs'!$B$47,TRUE,FALSE)</f>
        <v>1</v>
      </c>
    </row>
    <row r="1799" spans="1:11" x14ac:dyDescent="0.25">
      <c r="A1799" s="109">
        <f t="shared" si="84"/>
        <v>6</v>
      </c>
      <c r="B1799" s="55"/>
      <c r="C1799" s="129"/>
      <c r="D1799" s="55"/>
      <c r="E1799" s="56"/>
      <c r="F1799" s="55"/>
      <c r="G1799" s="124" t="str">
        <f>IFERROR(INDEX(Vendors!$A$2:$B$500,MATCH(C1799,Vendors!$A$2:$A$500,0),2),"")</f>
        <v/>
      </c>
      <c r="H1799" s="74">
        <f>SUMIF('Cash Outflows'!E:E,'AP and Accrual Journal'!D1809,'Cash Outflows'!F:F)</f>
        <v>0</v>
      </c>
      <c r="I1799" s="73">
        <f t="shared" si="85"/>
        <v>0</v>
      </c>
      <c r="J1799" s="13">
        <f t="shared" si="86"/>
        <v>0</v>
      </c>
      <c r="K1799" t="b">
        <f ca="1">IF(TODAY()-E1799&gt;'Data Inputs'!$B$47,TRUE,FALSE)</f>
        <v>1</v>
      </c>
    </row>
    <row r="1800" spans="1:11" x14ac:dyDescent="0.25">
      <c r="A1800" s="109">
        <f t="shared" si="84"/>
        <v>6</v>
      </c>
      <c r="B1800" s="55"/>
      <c r="C1800" s="129"/>
      <c r="D1800" s="55"/>
      <c r="E1800" s="56"/>
      <c r="F1800" s="55"/>
      <c r="G1800" s="124" t="str">
        <f>IFERROR(INDEX(Vendors!$A$2:$B$500,MATCH(C1800,Vendors!$A$2:$A$500,0),2),"")</f>
        <v/>
      </c>
      <c r="H1800" s="74">
        <f>SUMIF('Cash Outflows'!E:E,'AP and Accrual Journal'!D1810,'Cash Outflows'!F:F)</f>
        <v>0</v>
      </c>
      <c r="I1800" s="73">
        <f t="shared" si="85"/>
        <v>0</v>
      </c>
      <c r="J1800" s="13">
        <f t="shared" si="86"/>
        <v>0</v>
      </c>
      <c r="K1800" t="b">
        <f ca="1">IF(TODAY()-E1800&gt;'Data Inputs'!$B$47,TRUE,FALSE)</f>
        <v>1</v>
      </c>
    </row>
    <row r="1801" spans="1:11" x14ac:dyDescent="0.25">
      <c r="A1801" s="109">
        <f t="shared" si="84"/>
        <v>6</v>
      </c>
      <c r="B1801" s="55"/>
      <c r="C1801" s="129"/>
      <c r="D1801" s="55"/>
      <c r="E1801" s="56"/>
      <c r="F1801" s="55"/>
      <c r="G1801" s="124" t="str">
        <f>IFERROR(INDEX(Vendors!$A$2:$B$500,MATCH(C1801,Vendors!$A$2:$A$500,0),2),"")</f>
        <v/>
      </c>
      <c r="H1801" s="74">
        <f>SUMIF('Cash Outflows'!E:E,'AP and Accrual Journal'!D1811,'Cash Outflows'!F:F)</f>
        <v>0</v>
      </c>
      <c r="I1801" s="73">
        <f t="shared" si="85"/>
        <v>0</v>
      </c>
      <c r="J1801" s="13">
        <f t="shared" si="86"/>
        <v>0</v>
      </c>
      <c r="K1801" t="b">
        <f ca="1">IF(TODAY()-E1801&gt;'Data Inputs'!$B$47,TRUE,FALSE)</f>
        <v>1</v>
      </c>
    </row>
    <row r="1802" spans="1:11" x14ac:dyDescent="0.25">
      <c r="A1802" s="109">
        <f t="shared" si="84"/>
        <v>6</v>
      </c>
      <c r="B1802" s="55"/>
      <c r="C1802" s="129"/>
      <c r="D1802" s="55"/>
      <c r="E1802" s="56"/>
      <c r="F1802" s="55"/>
      <c r="G1802" s="124" t="str">
        <f>IFERROR(INDEX(Vendors!$A$2:$B$500,MATCH(C1802,Vendors!$A$2:$A$500,0),2),"")</f>
        <v/>
      </c>
      <c r="H1802" s="74">
        <f>SUMIF('Cash Outflows'!E:E,'AP and Accrual Journal'!D1812,'Cash Outflows'!F:F)</f>
        <v>0</v>
      </c>
      <c r="I1802" s="73">
        <f t="shared" si="85"/>
        <v>0</v>
      </c>
      <c r="J1802" s="13">
        <f t="shared" si="86"/>
        <v>0</v>
      </c>
      <c r="K1802" t="b">
        <f ca="1">IF(TODAY()-E1802&gt;'Data Inputs'!$B$47,TRUE,FALSE)</f>
        <v>1</v>
      </c>
    </row>
    <row r="1803" spans="1:11" x14ac:dyDescent="0.25">
      <c r="A1803" s="109">
        <f t="shared" si="84"/>
        <v>6</v>
      </c>
      <c r="B1803" s="55"/>
      <c r="C1803" s="129"/>
      <c r="D1803" s="55"/>
      <c r="E1803" s="56"/>
      <c r="F1803" s="55"/>
      <c r="G1803" s="124" t="str">
        <f>IFERROR(INDEX(Vendors!$A$2:$B$500,MATCH(C1803,Vendors!$A$2:$A$500,0),2),"")</f>
        <v/>
      </c>
      <c r="H1803" s="74">
        <f>SUMIF('Cash Outflows'!E:E,'AP and Accrual Journal'!D1813,'Cash Outflows'!F:F)</f>
        <v>0</v>
      </c>
      <c r="I1803" s="73">
        <f t="shared" si="85"/>
        <v>0</v>
      </c>
      <c r="J1803" s="13">
        <f t="shared" si="86"/>
        <v>0</v>
      </c>
      <c r="K1803" t="b">
        <f ca="1">IF(TODAY()-E1803&gt;'Data Inputs'!$B$47,TRUE,FALSE)</f>
        <v>1</v>
      </c>
    </row>
    <row r="1804" spans="1:11" x14ac:dyDescent="0.25">
      <c r="A1804" s="109">
        <f t="shared" si="84"/>
        <v>6</v>
      </c>
      <c r="B1804" s="55"/>
      <c r="C1804" s="129"/>
      <c r="D1804" s="55"/>
      <c r="E1804" s="56"/>
      <c r="F1804" s="55"/>
      <c r="G1804" s="124" t="str">
        <f>IFERROR(INDEX(Vendors!$A$2:$B$500,MATCH(C1804,Vendors!$A$2:$A$500,0),2),"")</f>
        <v/>
      </c>
      <c r="H1804" s="74">
        <f>SUMIF('Cash Outflows'!E:E,'AP and Accrual Journal'!D1814,'Cash Outflows'!F:F)</f>
        <v>0</v>
      </c>
      <c r="I1804" s="73">
        <f t="shared" si="85"/>
        <v>0</v>
      </c>
      <c r="J1804" s="13">
        <f t="shared" si="86"/>
        <v>0</v>
      </c>
      <c r="K1804" t="b">
        <f ca="1">IF(TODAY()-E1804&gt;'Data Inputs'!$B$47,TRUE,FALSE)</f>
        <v>1</v>
      </c>
    </row>
    <row r="1805" spans="1:11" x14ac:dyDescent="0.25">
      <c r="A1805" s="109">
        <f t="shared" si="84"/>
        <v>6</v>
      </c>
      <c r="B1805" s="55"/>
      <c r="C1805" s="129"/>
      <c r="D1805" s="55"/>
      <c r="E1805" s="56"/>
      <c r="F1805" s="55"/>
      <c r="G1805" s="124" t="str">
        <f>IFERROR(INDEX(Vendors!$A$2:$B$500,MATCH(C1805,Vendors!$A$2:$A$500,0),2),"")</f>
        <v/>
      </c>
      <c r="H1805" s="74">
        <f>SUMIF('Cash Outflows'!E:E,'AP and Accrual Journal'!D1815,'Cash Outflows'!F:F)</f>
        <v>0</v>
      </c>
      <c r="I1805" s="73">
        <f t="shared" si="85"/>
        <v>0</v>
      </c>
      <c r="J1805" s="13">
        <f t="shared" si="86"/>
        <v>0</v>
      </c>
      <c r="K1805" t="b">
        <f ca="1">IF(TODAY()-E1805&gt;'Data Inputs'!$B$47,TRUE,FALSE)</f>
        <v>1</v>
      </c>
    </row>
    <row r="1806" spans="1:11" x14ac:dyDescent="0.25">
      <c r="A1806" s="109">
        <f t="shared" si="84"/>
        <v>6</v>
      </c>
      <c r="B1806" s="55"/>
      <c r="C1806" s="129"/>
      <c r="D1806" s="55"/>
      <c r="E1806" s="56"/>
      <c r="F1806" s="55"/>
      <c r="G1806" s="124" t="str">
        <f>IFERROR(INDEX(Vendors!$A$2:$B$500,MATCH(C1806,Vendors!$A$2:$A$500,0),2),"")</f>
        <v/>
      </c>
      <c r="H1806" s="74">
        <f>SUMIF('Cash Outflows'!E:E,'AP and Accrual Journal'!D1816,'Cash Outflows'!F:F)</f>
        <v>0</v>
      </c>
      <c r="I1806" s="73">
        <f t="shared" si="85"/>
        <v>0</v>
      </c>
      <c r="J1806" s="13">
        <f t="shared" si="86"/>
        <v>0</v>
      </c>
      <c r="K1806" t="b">
        <f ca="1">IF(TODAY()-E1806&gt;'Data Inputs'!$B$47,TRUE,FALSE)</f>
        <v>1</v>
      </c>
    </row>
    <row r="1807" spans="1:11" x14ac:dyDescent="0.25">
      <c r="A1807" s="109">
        <f t="shared" si="84"/>
        <v>6</v>
      </c>
      <c r="B1807" s="55"/>
      <c r="C1807" s="129"/>
      <c r="D1807" s="55"/>
      <c r="E1807" s="56"/>
      <c r="F1807" s="55"/>
      <c r="G1807" s="124" t="str">
        <f>IFERROR(INDEX(Vendors!$A$2:$B$500,MATCH(C1807,Vendors!$A$2:$A$500,0),2),"")</f>
        <v/>
      </c>
      <c r="H1807" s="74">
        <f>SUMIF('Cash Outflows'!E:E,'AP and Accrual Journal'!D1817,'Cash Outflows'!F:F)</f>
        <v>0</v>
      </c>
      <c r="I1807" s="73">
        <f t="shared" si="85"/>
        <v>0</v>
      </c>
      <c r="J1807" s="13">
        <f t="shared" si="86"/>
        <v>0</v>
      </c>
      <c r="K1807" t="b">
        <f ca="1">IF(TODAY()-E1807&gt;'Data Inputs'!$B$47,TRUE,FALSE)</f>
        <v>1</v>
      </c>
    </row>
    <row r="1808" spans="1:11" x14ac:dyDescent="0.25">
      <c r="A1808" s="109">
        <f t="shared" si="84"/>
        <v>6</v>
      </c>
      <c r="B1808" s="55"/>
      <c r="C1808" s="129"/>
      <c r="D1808" s="55"/>
      <c r="E1808" s="56"/>
      <c r="F1808" s="55"/>
      <c r="G1808" s="124" t="str">
        <f>IFERROR(INDEX(Vendors!$A$2:$B$500,MATCH(C1808,Vendors!$A$2:$A$500,0),2),"")</f>
        <v/>
      </c>
      <c r="H1808" s="74">
        <f>SUMIF('Cash Outflows'!E:E,'AP and Accrual Journal'!D1818,'Cash Outflows'!F:F)</f>
        <v>0</v>
      </c>
      <c r="I1808" s="73">
        <f t="shared" si="85"/>
        <v>0</v>
      </c>
      <c r="J1808" s="13">
        <f t="shared" si="86"/>
        <v>0</v>
      </c>
      <c r="K1808" t="b">
        <f ca="1">IF(TODAY()-E1808&gt;'Data Inputs'!$B$47,TRUE,FALSE)</f>
        <v>1</v>
      </c>
    </row>
    <row r="1809" spans="1:11" x14ac:dyDescent="0.25">
      <c r="A1809" s="109">
        <f t="shared" si="84"/>
        <v>6</v>
      </c>
      <c r="B1809" s="55"/>
      <c r="C1809" s="129"/>
      <c r="D1809" s="55"/>
      <c r="E1809" s="56"/>
      <c r="F1809" s="55"/>
      <c r="G1809" s="124" t="str">
        <f>IFERROR(INDEX(Vendors!$A$2:$B$500,MATCH(C1809,Vendors!$A$2:$A$500,0),2),"")</f>
        <v/>
      </c>
      <c r="H1809" s="74">
        <f>SUMIF('Cash Outflows'!E:E,'AP and Accrual Journal'!D1819,'Cash Outflows'!F:F)</f>
        <v>0</v>
      </c>
      <c r="I1809" s="73">
        <f t="shared" si="85"/>
        <v>0</v>
      </c>
      <c r="J1809" s="13">
        <f t="shared" si="86"/>
        <v>0</v>
      </c>
      <c r="K1809" t="b">
        <f ca="1">IF(TODAY()-E1809&gt;'Data Inputs'!$B$47,TRUE,FALSE)</f>
        <v>1</v>
      </c>
    </row>
    <row r="1810" spans="1:11" x14ac:dyDescent="0.25">
      <c r="A1810" s="109">
        <f t="shared" si="84"/>
        <v>6</v>
      </c>
      <c r="B1810" s="55"/>
      <c r="C1810" s="129"/>
      <c r="D1810" s="55"/>
      <c r="E1810" s="56"/>
      <c r="F1810" s="55"/>
      <c r="G1810" s="124" t="str">
        <f>IFERROR(INDEX(Vendors!$A$2:$B$500,MATCH(C1810,Vendors!$A$2:$A$500,0),2),"")</f>
        <v/>
      </c>
      <c r="H1810" s="74">
        <f>SUMIF('Cash Outflows'!E:E,'AP and Accrual Journal'!D1820,'Cash Outflows'!F:F)</f>
        <v>0</v>
      </c>
      <c r="I1810" s="73">
        <f t="shared" si="85"/>
        <v>0</v>
      </c>
      <c r="J1810" s="13">
        <f t="shared" si="86"/>
        <v>0</v>
      </c>
      <c r="K1810" t="b">
        <f ca="1">IF(TODAY()-E1810&gt;'Data Inputs'!$B$47,TRUE,FALSE)</f>
        <v>1</v>
      </c>
    </row>
    <row r="1811" spans="1:11" x14ac:dyDescent="0.25">
      <c r="A1811" s="109">
        <f t="shared" si="84"/>
        <v>6</v>
      </c>
      <c r="B1811" s="55"/>
      <c r="C1811" s="129"/>
      <c r="D1811" s="55"/>
      <c r="E1811" s="56"/>
      <c r="F1811" s="55"/>
      <c r="G1811" s="124" t="str">
        <f>IFERROR(INDEX(Vendors!$A$2:$B$500,MATCH(C1811,Vendors!$A$2:$A$500,0),2),"")</f>
        <v/>
      </c>
      <c r="H1811" s="74">
        <f>SUMIF('Cash Outflows'!E:E,'AP and Accrual Journal'!D1821,'Cash Outflows'!F:F)</f>
        <v>0</v>
      </c>
      <c r="I1811" s="73">
        <f t="shared" si="85"/>
        <v>0</v>
      </c>
      <c r="J1811" s="13">
        <f t="shared" si="86"/>
        <v>0</v>
      </c>
      <c r="K1811" t="b">
        <f ca="1">IF(TODAY()-E1811&gt;'Data Inputs'!$B$47,TRUE,FALSE)</f>
        <v>1</v>
      </c>
    </row>
    <row r="1812" spans="1:11" x14ac:dyDescent="0.25">
      <c r="A1812" s="109">
        <f t="shared" si="84"/>
        <v>6</v>
      </c>
      <c r="B1812" s="55"/>
      <c r="C1812" s="129"/>
      <c r="D1812" s="55"/>
      <c r="E1812" s="56"/>
      <c r="F1812" s="55"/>
      <c r="G1812" s="124" t="str">
        <f>IFERROR(INDEX(Vendors!$A$2:$B$500,MATCH(C1812,Vendors!$A$2:$A$500,0),2),"")</f>
        <v/>
      </c>
      <c r="H1812" s="74">
        <f>SUMIF('Cash Outflows'!E:E,'AP and Accrual Journal'!D1822,'Cash Outflows'!F:F)</f>
        <v>0</v>
      </c>
      <c r="I1812" s="73">
        <f t="shared" si="85"/>
        <v>0</v>
      </c>
      <c r="J1812" s="13">
        <f t="shared" si="86"/>
        <v>0</v>
      </c>
      <c r="K1812" t="b">
        <f ca="1">IF(TODAY()-E1812&gt;'Data Inputs'!$B$47,TRUE,FALSE)</f>
        <v>1</v>
      </c>
    </row>
    <row r="1813" spans="1:11" x14ac:dyDescent="0.25">
      <c r="A1813" s="109">
        <f t="shared" si="84"/>
        <v>6</v>
      </c>
      <c r="B1813" s="55"/>
      <c r="C1813" s="129"/>
      <c r="D1813" s="55"/>
      <c r="E1813" s="56"/>
      <c r="F1813" s="55"/>
      <c r="G1813" s="124" t="str">
        <f>IFERROR(INDEX(Vendors!$A$2:$B$500,MATCH(C1813,Vendors!$A$2:$A$500,0),2),"")</f>
        <v/>
      </c>
      <c r="H1813" s="74">
        <f>SUMIF('Cash Outflows'!E:E,'AP and Accrual Journal'!D1823,'Cash Outflows'!F:F)</f>
        <v>0</v>
      </c>
      <c r="I1813" s="73">
        <f t="shared" si="85"/>
        <v>0</v>
      </c>
      <c r="J1813" s="13">
        <f t="shared" si="86"/>
        <v>0</v>
      </c>
      <c r="K1813" t="b">
        <f ca="1">IF(TODAY()-E1813&gt;'Data Inputs'!$B$47,TRUE,FALSE)</f>
        <v>1</v>
      </c>
    </row>
    <row r="1814" spans="1:11" x14ac:dyDescent="0.25">
      <c r="A1814" s="109">
        <f t="shared" si="84"/>
        <v>6</v>
      </c>
      <c r="B1814" s="55"/>
      <c r="C1814" s="129"/>
      <c r="D1814" s="55"/>
      <c r="E1814" s="56"/>
      <c r="F1814" s="55"/>
      <c r="G1814" s="124" t="str">
        <f>IFERROR(INDEX(Vendors!$A$2:$B$500,MATCH(C1814,Vendors!$A$2:$A$500,0),2),"")</f>
        <v/>
      </c>
      <c r="H1814" s="74">
        <f>SUMIF('Cash Outflows'!E:E,'AP and Accrual Journal'!D1824,'Cash Outflows'!F:F)</f>
        <v>0</v>
      </c>
      <c r="I1814" s="73">
        <f t="shared" si="85"/>
        <v>0</v>
      </c>
      <c r="J1814" s="13">
        <f t="shared" si="86"/>
        <v>0</v>
      </c>
      <c r="K1814" t="b">
        <f ca="1">IF(TODAY()-E1814&gt;'Data Inputs'!$B$47,TRUE,FALSE)</f>
        <v>1</v>
      </c>
    </row>
    <row r="1815" spans="1:11" x14ac:dyDescent="0.25">
      <c r="A1815" s="109">
        <f t="shared" si="84"/>
        <v>6</v>
      </c>
      <c r="B1815" s="55"/>
      <c r="C1815" s="129"/>
      <c r="D1815" s="55"/>
      <c r="E1815" s="56"/>
      <c r="F1815" s="55"/>
      <c r="G1815" s="124" t="str">
        <f>IFERROR(INDEX(Vendors!$A$2:$B$500,MATCH(C1815,Vendors!$A$2:$A$500,0),2),"")</f>
        <v/>
      </c>
      <c r="H1815" s="74">
        <f>SUMIF('Cash Outflows'!E:E,'AP and Accrual Journal'!D1825,'Cash Outflows'!F:F)</f>
        <v>0</v>
      </c>
      <c r="I1815" s="73">
        <f t="shared" si="85"/>
        <v>0</v>
      </c>
      <c r="J1815" s="13">
        <f t="shared" si="86"/>
        <v>0</v>
      </c>
      <c r="K1815" t="b">
        <f ca="1">IF(TODAY()-E1815&gt;'Data Inputs'!$B$47,TRUE,FALSE)</f>
        <v>1</v>
      </c>
    </row>
    <row r="1816" spans="1:11" x14ac:dyDescent="0.25">
      <c r="A1816" s="109">
        <f t="shared" si="84"/>
        <v>6</v>
      </c>
      <c r="B1816" s="55"/>
      <c r="C1816" s="129"/>
      <c r="D1816" s="55"/>
      <c r="E1816" s="56"/>
      <c r="F1816" s="55"/>
      <c r="G1816" s="124" t="str">
        <f>IFERROR(INDEX(Vendors!$A$2:$B$500,MATCH(C1816,Vendors!$A$2:$A$500,0),2),"")</f>
        <v/>
      </c>
      <c r="H1816" s="74">
        <f>SUMIF('Cash Outflows'!E:E,'AP and Accrual Journal'!D1826,'Cash Outflows'!F:F)</f>
        <v>0</v>
      </c>
      <c r="I1816" s="73">
        <f t="shared" si="85"/>
        <v>0</v>
      </c>
      <c r="J1816" s="13">
        <f t="shared" si="86"/>
        <v>0</v>
      </c>
      <c r="K1816" t="b">
        <f ca="1">IF(TODAY()-E1816&gt;'Data Inputs'!$B$47,TRUE,FALSE)</f>
        <v>1</v>
      </c>
    </row>
    <row r="1817" spans="1:11" x14ac:dyDescent="0.25">
      <c r="A1817" s="109">
        <f t="shared" si="84"/>
        <v>6</v>
      </c>
      <c r="B1817" s="55"/>
      <c r="C1817" s="129"/>
      <c r="D1817" s="55"/>
      <c r="E1817" s="56"/>
      <c r="F1817" s="55"/>
      <c r="G1817" s="124" t="str">
        <f>IFERROR(INDEX(Vendors!$A$2:$B$500,MATCH(C1817,Vendors!$A$2:$A$500,0),2),"")</f>
        <v/>
      </c>
      <c r="H1817" s="74">
        <f>SUMIF('Cash Outflows'!E:E,'AP and Accrual Journal'!D1827,'Cash Outflows'!F:F)</f>
        <v>0</v>
      </c>
      <c r="I1817" s="73">
        <f t="shared" si="85"/>
        <v>0</v>
      </c>
      <c r="J1817" s="13">
        <f t="shared" si="86"/>
        <v>0</v>
      </c>
      <c r="K1817" t="b">
        <f ca="1">IF(TODAY()-E1817&gt;'Data Inputs'!$B$47,TRUE,FALSE)</f>
        <v>1</v>
      </c>
    </row>
    <row r="1818" spans="1:11" x14ac:dyDescent="0.25">
      <c r="A1818" s="109">
        <f t="shared" si="84"/>
        <v>6</v>
      </c>
      <c r="B1818" s="55"/>
      <c r="C1818" s="129"/>
      <c r="D1818" s="55"/>
      <c r="E1818" s="56"/>
      <c r="F1818" s="55"/>
      <c r="G1818" s="124" t="str">
        <f>IFERROR(INDEX(Vendors!$A$2:$B$500,MATCH(C1818,Vendors!$A$2:$A$500,0),2),"")</f>
        <v/>
      </c>
      <c r="H1818" s="74">
        <f>SUMIF('Cash Outflows'!E:E,'AP and Accrual Journal'!D1828,'Cash Outflows'!F:F)</f>
        <v>0</v>
      </c>
      <c r="I1818" s="73">
        <f t="shared" si="85"/>
        <v>0</v>
      </c>
      <c r="J1818" s="13">
        <f t="shared" si="86"/>
        <v>0</v>
      </c>
      <c r="K1818" t="b">
        <f ca="1">IF(TODAY()-E1818&gt;'Data Inputs'!$B$47,TRUE,FALSE)</f>
        <v>1</v>
      </c>
    </row>
    <row r="1819" spans="1:11" x14ac:dyDescent="0.25">
      <c r="A1819" s="109">
        <f t="shared" si="84"/>
        <v>6</v>
      </c>
      <c r="B1819" s="55"/>
      <c r="C1819" s="129"/>
      <c r="D1819" s="55"/>
      <c r="E1819" s="56"/>
      <c r="F1819" s="55"/>
      <c r="G1819" s="124" t="str">
        <f>IFERROR(INDEX(Vendors!$A$2:$B$500,MATCH(C1819,Vendors!$A$2:$A$500,0),2),"")</f>
        <v/>
      </c>
      <c r="H1819" s="74">
        <f>SUMIF('Cash Outflows'!E:E,'AP and Accrual Journal'!D1829,'Cash Outflows'!F:F)</f>
        <v>0</v>
      </c>
      <c r="I1819" s="73">
        <f t="shared" si="85"/>
        <v>0</v>
      </c>
      <c r="J1819" s="13">
        <f t="shared" si="86"/>
        <v>0</v>
      </c>
      <c r="K1819" t="b">
        <f ca="1">IF(TODAY()-E1819&gt;'Data Inputs'!$B$47,TRUE,FALSE)</f>
        <v>1</v>
      </c>
    </row>
    <row r="1820" spans="1:11" x14ac:dyDescent="0.25">
      <c r="A1820" s="109">
        <f t="shared" si="84"/>
        <v>6</v>
      </c>
      <c r="B1820" s="55"/>
      <c r="C1820" s="129"/>
      <c r="D1820" s="55"/>
      <c r="E1820" s="56"/>
      <c r="F1820" s="55"/>
      <c r="G1820" s="124" t="str">
        <f>IFERROR(INDEX(Vendors!$A$2:$B$500,MATCH(C1820,Vendors!$A$2:$A$500,0),2),"")</f>
        <v/>
      </c>
      <c r="H1820" s="74">
        <f>SUMIF('Cash Outflows'!E:E,'AP and Accrual Journal'!D1830,'Cash Outflows'!F:F)</f>
        <v>0</v>
      </c>
      <c r="I1820" s="73">
        <f t="shared" si="85"/>
        <v>0</v>
      </c>
      <c r="J1820" s="13">
        <f t="shared" si="86"/>
        <v>0</v>
      </c>
      <c r="K1820" t="b">
        <f ca="1">IF(TODAY()-E1820&gt;'Data Inputs'!$B$47,TRUE,FALSE)</f>
        <v>1</v>
      </c>
    </row>
    <row r="1821" spans="1:11" x14ac:dyDescent="0.25">
      <c r="A1821" s="109">
        <f t="shared" si="84"/>
        <v>6</v>
      </c>
      <c r="B1821" s="55"/>
      <c r="C1821" s="129"/>
      <c r="D1821" s="55"/>
      <c r="E1821" s="56"/>
      <c r="F1821" s="55"/>
      <c r="G1821" s="124" t="str">
        <f>IFERROR(INDEX(Vendors!$A$2:$B$500,MATCH(C1821,Vendors!$A$2:$A$500,0),2),"")</f>
        <v/>
      </c>
      <c r="H1821" s="74">
        <f>SUMIF('Cash Outflows'!E:E,'AP and Accrual Journal'!D1831,'Cash Outflows'!F:F)</f>
        <v>0</v>
      </c>
      <c r="I1821" s="73">
        <f t="shared" si="85"/>
        <v>0</v>
      </c>
      <c r="J1821" s="13">
        <f t="shared" si="86"/>
        <v>0</v>
      </c>
      <c r="K1821" t="b">
        <f ca="1">IF(TODAY()-E1821&gt;'Data Inputs'!$B$47,TRUE,FALSE)</f>
        <v>1</v>
      </c>
    </row>
    <row r="1822" spans="1:11" x14ac:dyDescent="0.25">
      <c r="A1822" s="109">
        <f t="shared" si="84"/>
        <v>6</v>
      </c>
      <c r="B1822" s="55"/>
      <c r="C1822" s="129"/>
      <c r="D1822" s="55"/>
      <c r="E1822" s="56"/>
      <c r="F1822" s="55"/>
      <c r="G1822" s="124" t="str">
        <f>IFERROR(INDEX(Vendors!$A$2:$B$500,MATCH(C1822,Vendors!$A$2:$A$500,0),2),"")</f>
        <v/>
      </c>
      <c r="H1822" s="74">
        <f>SUMIF('Cash Outflows'!E:E,'AP and Accrual Journal'!D1832,'Cash Outflows'!F:F)</f>
        <v>0</v>
      </c>
      <c r="I1822" s="73">
        <f t="shared" si="85"/>
        <v>0</v>
      </c>
      <c r="J1822" s="13">
        <f t="shared" si="86"/>
        <v>0</v>
      </c>
      <c r="K1822" t="b">
        <f ca="1">IF(TODAY()-E1822&gt;'Data Inputs'!$B$47,TRUE,FALSE)</f>
        <v>1</v>
      </c>
    </row>
    <row r="1823" spans="1:11" x14ac:dyDescent="0.25">
      <c r="A1823" s="109">
        <f t="shared" si="84"/>
        <v>6</v>
      </c>
      <c r="B1823" s="55"/>
      <c r="C1823" s="129"/>
      <c r="D1823" s="55"/>
      <c r="E1823" s="56"/>
      <c r="F1823" s="55"/>
      <c r="G1823" s="124" t="str">
        <f>IFERROR(INDEX(Vendors!$A$2:$B$500,MATCH(C1823,Vendors!$A$2:$A$500,0),2),"")</f>
        <v/>
      </c>
      <c r="H1823" s="74">
        <f>SUMIF('Cash Outflows'!E:E,'AP and Accrual Journal'!D1833,'Cash Outflows'!F:F)</f>
        <v>0</v>
      </c>
      <c r="I1823" s="73">
        <f t="shared" si="85"/>
        <v>0</v>
      </c>
      <c r="J1823" s="13">
        <f t="shared" si="86"/>
        <v>0</v>
      </c>
      <c r="K1823" t="b">
        <f ca="1">IF(TODAY()-E1823&gt;'Data Inputs'!$B$47,TRUE,FALSE)</f>
        <v>1</v>
      </c>
    </row>
    <row r="1824" spans="1:11" x14ac:dyDescent="0.25">
      <c r="A1824" s="109">
        <f t="shared" si="84"/>
        <v>6</v>
      </c>
      <c r="B1824" s="55"/>
      <c r="C1824" s="129"/>
      <c r="D1824" s="55"/>
      <c r="E1824" s="56"/>
      <c r="F1824" s="55"/>
      <c r="G1824" s="124" t="str">
        <f>IFERROR(INDEX(Vendors!$A$2:$B$500,MATCH(C1824,Vendors!$A$2:$A$500,0),2),"")</f>
        <v/>
      </c>
      <c r="H1824" s="74">
        <f>SUMIF('Cash Outflows'!E:E,'AP and Accrual Journal'!D1834,'Cash Outflows'!F:F)</f>
        <v>0</v>
      </c>
      <c r="I1824" s="73">
        <f t="shared" si="85"/>
        <v>0</v>
      </c>
      <c r="J1824" s="13">
        <f t="shared" si="86"/>
        <v>0</v>
      </c>
      <c r="K1824" t="b">
        <f ca="1">IF(TODAY()-E1824&gt;'Data Inputs'!$B$47,TRUE,FALSE)</f>
        <v>1</v>
      </c>
    </row>
    <row r="1825" spans="1:11" x14ac:dyDescent="0.25">
      <c r="A1825" s="109">
        <f t="shared" si="84"/>
        <v>6</v>
      </c>
      <c r="B1825" s="55"/>
      <c r="C1825" s="129"/>
      <c r="D1825" s="55"/>
      <c r="E1825" s="56"/>
      <c r="F1825" s="55"/>
      <c r="G1825" s="124" t="str">
        <f>IFERROR(INDEX(Vendors!$A$2:$B$500,MATCH(C1825,Vendors!$A$2:$A$500,0),2),"")</f>
        <v/>
      </c>
      <c r="H1825" s="74">
        <f>SUMIF('Cash Outflows'!E:E,'AP and Accrual Journal'!D1835,'Cash Outflows'!F:F)</f>
        <v>0</v>
      </c>
      <c r="I1825" s="73">
        <f t="shared" si="85"/>
        <v>0</v>
      </c>
      <c r="J1825" s="13">
        <f t="shared" si="86"/>
        <v>0</v>
      </c>
      <c r="K1825" t="b">
        <f ca="1">IF(TODAY()-E1825&gt;'Data Inputs'!$B$47,TRUE,FALSE)</f>
        <v>1</v>
      </c>
    </row>
    <row r="1826" spans="1:11" x14ac:dyDescent="0.25">
      <c r="A1826" s="109">
        <f t="shared" si="84"/>
        <v>6</v>
      </c>
      <c r="B1826" s="55"/>
      <c r="C1826" s="129"/>
      <c r="D1826" s="55"/>
      <c r="E1826" s="56"/>
      <c r="F1826" s="55"/>
      <c r="G1826" s="124" t="str">
        <f>IFERROR(INDEX(Vendors!$A$2:$B$500,MATCH(C1826,Vendors!$A$2:$A$500,0),2),"")</f>
        <v/>
      </c>
      <c r="H1826" s="74">
        <f>SUMIF('Cash Outflows'!E:E,'AP and Accrual Journal'!D1836,'Cash Outflows'!F:F)</f>
        <v>0</v>
      </c>
      <c r="I1826" s="73">
        <f t="shared" si="85"/>
        <v>0</v>
      </c>
      <c r="J1826" s="13">
        <f t="shared" si="86"/>
        <v>0</v>
      </c>
      <c r="K1826" t="b">
        <f ca="1">IF(TODAY()-E1826&gt;'Data Inputs'!$B$47,TRUE,FALSE)</f>
        <v>1</v>
      </c>
    </row>
    <row r="1827" spans="1:11" x14ac:dyDescent="0.25">
      <c r="A1827" s="109">
        <f t="shared" si="84"/>
        <v>6</v>
      </c>
      <c r="B1827" s="55"/>
      <c r="C1827" s="129"/>
      <c r="D1827" s="55"/>
      <c r="E1827" s="56"/>
      <c r="F1827" s="55"/>
      <c r="G1827" s="124" t="str">
        <f>IFERROR(INDEX(Vendors!$A$2:$B$500,MATCH(C1827,Vendors!$A$2:$A$500,0),2),"")</f>
        <v/>
      </c>
      <c r="H1827" s="74">
        <f>SUMIF('Cash Outflows'!E:E,'AP and Accrual Journal'!D1837,'Cash Outflows'!F:F)</f>
        <v>0</v>
      </c>
      <c r="I1827" s="73">
        <f t="shared" si="85"/>
        <v>0</v>
      </c>
      <c r="J1827" s="13">
        <f t="shared" si="86"/>
        <v>0</v>
      </c>
      <c r="K1827" t="b">
        <f ca="1">IF(TODAY()-E1827&gt;'Data Inputs'!$B$47,TRUE,FALSE)</f>
        <v>1</v>
      </c>
    </row>
    <row r="1828" spans="1:11" x14ac:dyDescent="0.25">
      <c r="A1828" s="109">
        <f t="shared" si="84"/>
        <v>6</v>
      </c>
      <c r="B1828" s="55"/>
      <c r="C1828" s="129"/>
      <c r="D1828" s="55"/>
      <c r="E1828" s="56"/>
      <c r="F1828" s="55"/>
      <c r="G1828" s="124" t="str">
        <f>IFERROR(INDEX(Vendors!$A$2:$B$500,MATCH(C1828,Vendors!$A$2:$A$500,0),2),"")</f>
        <v/>
      </c>
      <c r="H1828" s="74">
        <f>SUMIF('Cash Outflows'!E:E,'AP and Accrual Journal'!D1838,'Cash Outflows'!F:F)</f>
        <v>0</v>
      </c>
      <c r="I1828" s="73">
        <f t="shared" si="85"/>
        <v>0</v>
      </c>
      <c r="J1828" s="13">
        <f t="shared" si="86"/>
        <v>0</v>
      </c>
      <c r="K1828" t="b">
        <f ca="1">IF(TODAY()-E1828&gt;'Data Inputs'!$B$47,TRUE,FALSE)</f>
        <v>1</v>
      </c>
    </row>
    <row r="1829" spans="1:11" x14ac:dyDescent="0.25">
      <c r="A1829" s="109">
        <f t="shared" si="84"/>
        <v>6</v>
      </c>
      <c r="B1829" s="55"/>
      <c r="C1829" s="129"/>
      <c r="D1829" s="55"/>
      <c r="E1829" s="56"/>
      <c r="F1829" s="55"/>
      <c r="G1829" s="124" t="str">
        <f>IFERROR(INDEX(Vendors!$A$2:$B$500,MATCH(C1829,Vendors!$A$2:$A$500,0),2),"")</f>
        <v/>
      </c>
      <c r="H1829" s="74">
        <f>SUMIF('Cash Outflows'!E:E,'AP and Accrual Journal'!D1839,'Cash Outflows'!F:F)</f>
        <v>0</v>
      </c>
      <c r="I1829" s="73">
        <f t="shared" si="85"/>
        <v>0</v>
      </c>
      <c r="J1829" s="13">
        <f t="shared" si="86"/>
        <v>0</v>
      </c>
      <c r="K1829" t="b">
        <f ca="1">IF(TODAY()-E1829&gt;'Data Inputs'!$B$47,TRUE,FALSE)</f>
        <v>1</v>
      </c>
    </row>
    <row r="1830" spans="1:11" x14ac:dyDescent="0.25">
      <c r="A1830" s="109">
        <f t="shared" si="84"/>
        <v>6</v>
      </c>
      <c r="B1830" s="55"/>
      <c r="C1830" s="129"/>
      <c r="D1830" s="55"/>
      <c r="E1830" s="56"/>
      <c r="F1830" s="55"/>
      <c r="G1830" s="124" t="str">
        <f>IFERROR(INDEX(Vendors!$A$2:$B$500,MATCH(C1830,Vendors!$A$2:$A$500,0),2),"")</f>
        <v/>
      </c>
      <c r="H1830" s="74">
        <f>SUMIF('Cash Outflows'!E:E,'AP and Accrual Journal'!D1840,'Cash Outflows'!F:F)</f>
        <v>0</v>
      </c>
      <c r="I1830" s="73">
        <f t="shared" si="85"/>
        <v>0</v>
      </c>
      <c r="J1830" s="13">
        <f t="shared" si="86"/>
        <v>0</v>
      </c>
      <c r="K1830" t="b">
        <f ca="1">IF(TODAY()-E1830&gt;'Data Inputs'!$B$47,TRUE,FALSE)</f>
        <v>1</v>
      </c>
    </row>
    <row r="1831" spans="1:11" x14ac:dyDescent="0.25">
      <c r="A1831" s="109">
        <f t="shared" si="84"/>
        <v>6</v>
      </c>
      <c r="B1831" s="55"/>
      <c r="C1831" s="129"/>
      <c r="D1831" s="55"/>
      <c r="E1831" s="56"/>
      <c r="F1831" s="55"/>
      <c r="G1831" s="124" t="str">
        <f>IFERROR(INDEX(Vendors!$A$2:$B$500,MATCH(C1831,Vendors!$A$2:$A$500,0),2),"")</f>
        <v/>
      </c>
      <c r="H1831" s="74">
        <f>SUMIF('Cash Outflows'!E:E,'AP and Accrual Journal'!D1841,'Cash Outflows'!F:F)</f>
        <v>0</v>
      </c>
      <c r="I1831" s="73">
        <f t="shared" si="85"/>
        <v>0</v>
      </c>
      <c r="J1831" s="13">
        <f t="shared" si="86"/>
        <v>0</v>
      </c>
      <c r="K1831" t="b">
        <f ca="1">IF(TODAY()-E1831&gt;'Data Inputs'!$B$47,TRUE,FALSE)</f>
        <v>1</v>
      </c>
    </row>
    <row r="1832" spans="1:11" x14ac:dyDescent="0.25">
      <c r="A1832" s="109">
        <f t="shared" si="84"/>
        <v>6</v>
      </c>
      <c r="B1832" s="55"/>
      <c r="C1832" s="129"/>
      <c r="D1832" s="55"/>
      <c r="E1832" s="56"/>
      <c r="F1832" s="55"/>
      <c r="G1832" s="124" t="str">
        <f>IFERROR(INDEX(Vendors!$A$2:$B$500,MATCH(C1832,Vendors!$A$2:$A$500,0),2),"")</f>
        <v/>
      </c>
      <c r="H1832" s="74">
        <f>SUMIF('Cash Outflows'!E:E,'AP and Accrual Journal'!D1842,'Cash Outflows'!F:F)</f>
        <v>0</v>
      </c>
      <c r="I1832" s="73">
        <f t="shared" si="85"/>
        <v>0</v>
      </c>
      <c r="J1832" s="13">
        <f t="shared" si="86"/>
        <v>0</v>
      </c>
      <c r="K1832" t="b">
        <f ca="1">IF(TODAY()-E1832&gt;'Data Inputs'!$B$47,TRUE,FALSE)</f>
        <v>1</v>
      </c>
    </row>
    <row r="1833" spans="1:11" x14ac:dyDescent="0.25">
      <c r="A1833" s="109">
        <f t="shared" si="84"/>
        <v>6</v>
      </c>
      <c r="B1833" s="55"/>
      <c r="C1833" s="129"/>
      <c r="D1833" s="55"/>
      <c r="E1833" s="56"/>
      <c r="F1833" s="55"/>
      <c r="G1833" s="124" t="str">
        <f>IFERROR(INDEX(Vendors!$A$2:$B$500,MATCH(C1833,Vendors!$A$2:$A$500,0),2),"")</f>
        <v/>
      </c>
      <c r="H1833" s="74">
        <f>SUMIF('Cash Outflows'!E:E,'AP and Accrual Journal'!D1843,'Cash Outflows'!F:F)</f>
        <v>0</v>
      </c>
      <c r="I1833" s="73">
        <f t="shared" si="85"/>
        <v>0</v>
      </c>
      <c r="J1833" s="13">
        <f t="shared" si="86"/>
        <v>0</v>
      </c>
      <c r="K1833" t="b">
        <f ca="1">IF(TODAY()-E1833&gt;'Data Inputs'!$B$47,TRUE,FALSE)</f>
        <v>1</v>
      </c>
    </row>
    <row r="1834" spans="1:11" x14ac:dyDescent="0.25">
      <c r="A1834" s="109">
        <f t="shared" si="84"/>
        <v>6</v>
      </c>
      <c r="B1834" s="55"/>
      <c r="C1834" s="129"/>
      <c r="D1834" s="55"/>
      <c r="E1834" s="56"/>
      <c r="F1834" s="55"/>
      <c r="G1834" s="124" t="str">
        <f>IFERROR(INDEX(Vendors!$A$2:$B$500,MATCH(C1834,Vendors!$A$2:$A$500,0),2),"")</f>
        <v/>
      </c>
      <c r="H1834" s="74">
        <f>SUMIF('Cash Outflows'!E:E,'AP and Accrual Journal'!D1844,'Cash Outflows'!F:F)</f>
        <v>0</v>
      </c>
      <c r="I1834" s="73">
        <f t="shared" si="85"/>
        <v>0</v>
      </c>
      <c r="J1834" s="13">
        <f t="shared" si="86"/>
        <v>0</v>
      </c>
      <c r="K1834" t="b">
        <f ca="1">IF(TODAY()-E1834&gt;'Data Inputs'!$B$47,TRUE,FALSE)</f>
        <v>1</v>
      </c>
    </row>
    <row r="1835" spans="1:11" x14ac:dyDescent="0.25">
      <c r="A1835" s="109">
        <f t="shared" si="84"/>
        <v>6</v>
      </c>
      <c r="B1835" s="55"/>
      <c r="C1835" s="129"/>
      <c r="D1835" s="55"/>
      <c r="E1835" s="56"/>
      <c r="F1835" s="55"/>
      <c r="G1835" s="124" t="str">
        <f>IFERROR(INDEX(Vendors!$A$2:$B$500,MATCH(C1835,Vendors!$A$2:$A$500,0),2),"")</f>
        <v/>
      </c>
      <c r="H1835" s="74">
        <f>SUMIF('Cash Outflows'!E:E,'AP and Accrual Journal'!D1845,'Cash Outflows'!F:F)</f>
        <v>0</v>
      </c>
      <c r="I1835" s="73">
        <f t="shared" si="85"/>
        <v>0</v>
      </c>
      <c r="J1835" s="13">
        <f t="shared" si="86"/>
        <v>0</v>
      </c>
      <c r="K1835" t="b">
        <f ca="1">IF(TODAY()-E1835&gt;'Data Inputs'!$B$47,TRUE,FALSE)</f>
        <v>1</v>
      </c>
    </row>
    <row r="1836" spans="1:11" x14ac:dyDescent="0.25">
      <c r="A1836" s="109">
        <f t="shared" si="84"/>
        <v>6</v>
      </c>
      <c r="B1836" s="55"/>
      <c r="C1836" s="129"/>
      <c r="D1836" s="55"/>
      <c r="E1836" s="56"/>
      <c r="F1836" s="55"/>
      <c r="G1836" s="124" t="str">
        <f>IFERROR(INDEX(Vendors!$A$2:$B$500,MATCH(C1836,Vendors!$A$2:$A$500,0),2),"")</f>
        <v/>
      </c>
      <c r="H1836" s="74">
        <f>SUMIF('Cash Outflows'!E:E,'AP and Accrual Journal'!D1846,'Cash Outflows'!F:F)</f>
        <v>0</v>
      </c>
      <c r="I1836" s="73">
        <f t="shared" si="85"/>
        <v>0</v>
      </c>
      <c r="J1836" s="13">
        <f t="shared" si="86"/>
        <v>0</v>
      </c>
      <c r="K1836" t="b">
        <f ca="1">IF(TODAY()-E1836&gt;'Data Inputs'!$B$47,TRUE,FALSE)</f>
        <v>1</v>
      </c>
    </row>
    <row r="1837" spans="1:11" x14ac:dyDescent="0.25">
      <c r="A1837" s="109">
        <f t="shared" si="84"/>
        <v>6</v>
      </c>
      <c r="B1837" s="55"/>
      <c r="C1837" s="129"/>
      <c r="D1837" s="55"/>
      <c r="E1837" s="56"/>
      <c r="F1837" s="55"/>
      <c r="G1837" s="124" t="str">
        <f>IFERROR(INDEX(Vendors!$A$2:$B$500,MATCH(C1837,Vendors!$A$2:$A$500,0),2),"")</f>
        <v/>
      </c>
      <c r="H1837" s="74">
        <f>SUMIF('Cash Outflows'!E:E,'AP and Accrual Journal'!D1847,'Cash Outflows'!F:F)</f>
        <v>0</v>
      </c>
      <c r="I1837" s="73">
        <f t="shared" si="85"/>
        <v>0</v>
      </c>
      <c r="J1837" s="13">
        <f t="shared" si="86"/>
        <v>0</v>
      </c>
      <c r="K1837" t="b">
        <f ca="1">IF(TODAY()-E1837&gt;'Data Inputs'!$B$47,TRUE,FALSE)</f>
        <v>1</v>
      </c>
    </row>
    <row r="1838" spans="1:11" x14ac:dyDescent="0.25">
      <c r="A1838" s="109">
        <f t="shared" si="84"/>
        <v>6</v>
      </c>
      <c r="B1838" s="55"/>
      <c r="C1838" s="129"/>
      <c r="D1838" s="55"/>
      <c r="E1838" s="56"/>
      <c r="F1838" s="55"/>
      <c r="G1838" s="124" t="str">
        <f>IFERROR(INDEX(Vendors!$A$2:$B$500,MATCH(C1838,Vendors!$A$2:$A$500,0),2),"")</f>
        <v/>
      </c>
      <c r="H1838" s="74">
        <f>SUMIF('Cash Outflows'!E:E,'AP and Accrual Journal'!D1848,'Cash Outflows'!F:F)</f>
        <v>0</v>
      </c>
      <c r="I1838" s="73">
        <f t="shared" si="85"/>
        <v>0</v>
      </c>
      <c r="J1838" s="13">
        <f t="shared" si="86"/>
        <v>0</v>
      </c>
      <c r="K1838" t="b">
        <f ca="1">IF(TODAY()-E1838&gt;'Data Inputs'!$B$47,TRUE,FALSE)</f>
        <v>1</v>
      </c>
    </row>
    <row r="1839" spans="1:11" x14ac:dyDescent="0.25">
      <c r="A1839" s="109">
        <f t="shared" si="84"/>
        <v>6</v>
      </c>
      <c r="B1839" s="55"/>
      <c r="C1839" s="129"/>
      <c r="D1839" s="55"/>
      <c r="E1839" s="56"/>
      <c r="F1839" s="55"/>
      <c r="G1839" s="124" t="str">
        <f>IFERROR(INDEX(Vendors!$A$2:$B$500,MATCH(C1839,Vendors!$A$2:$A$500,0),2),"")</f>
        <v/>
      </c>
      <c r="H1839" s="74">
        <f>SUMIF('Cash Outflows'!E:E,'AP and Accrual Journal'!D1849,'Cash Outflows'!F:F)</f>
        <v>0</v>
      </c>
      <c r="I1839" s="73">
        <f t="shared" si="85"/>
        <v>0</v>
      </c>
      <c r="J1839" s="13">
        <f t="shared" si="86"/>
        <v>0</v>
      </c>
      <c r="K1839" t="b">
        <f ca="1">IF(TODAY()-E1839&gt;'Data Inputs'!$B$47,TRUE,FALSE)</f>
        <v>1</v>
      </c>
    </row>
    <row r="1840" spans="1:11" x14ac:dyDescent="0.25">
      <c r="A1840" s="109">
        <f t="shared" si="84"/>
        <v>6</v>
      </c>
      <c r="B1840" s="55"/>
      <c r="C1840" s="129"/>
      <c r="D1840" s="55"/>
      <c r="E1840" s="56"/>
      <c r="F1840" s="55"/>
      <c r="G1840" s="124" t="str">
        <f>IFERROR(INDEX(Vendors!$A$2:$B$500,MATCH(C1840,Vendors!$A$2:$A$500,0),2),"")</f>
        <v/>
      </c>
      <c r="H1840" s="74">
        <f>SUMIF('Cash Outflows'!E:E,'AP and Accrual Journal'!D1850,'Cash Outflows'!F:F)</f>
        <v>0</v>
      </c>
      <c r="I1840" s="73">
        <f t="shared" si="85"/>
        <v>0</v>
      </c>
      <c r="J1840" s="13">
        <f t="shared" si="86"/>
        <v>0</v>
      </c>
      <c r="K1840" t="b">
        <f ca="1">IF(TODAY()-E1840&gt;'Data Inputs'!$B$47,TRUE,FALSE)</f>
        <v>1</v>
      </c>
    </row>
    <row r="1841" spans="1:11" x14ac:dyDescent="0.25">
      <c r="A1841" s="109">
        <f t="shared" si="84"/>
        <v>6</v>
      </c>
      <c r="B1841" s="55"/>
      <c r="C1841" s="129"/>
      <c r="D1841" s="55"/>
      <c r="E1841" s="56"/>
      <c r="F1841" s="55"/>
      <c r="G1841" s="124" t="str">
        <f>IFERROR(INDEX(Vendors!$A$2:$B$500,MATCH(C1841,Vendors!$A$2:$A$500,0),2),"")</f>
        <v/>
      </c>
      <c r="H1841" s="74">
        <f>SUMIF('Cash Outflows'!E:E,'AP and Accrual Journal'!D1851,'Cash Outflows'!F:F)</f>
        <v>0</v>
      </c>
      <c r="I1841" s="73">
        <f t="shared" si="85"/>
        <v>0</v>
      </c>
      <c r="J1841" s="13">
        <f t="shared" si="86"/>
        <v>0</v>
      </c>
      <c r="K1841" t="b">
        <f ca="1">IF(TODAY()-E1841&gt;'Data Inputs'!$B$47,TRUE,FALSE)</f>
        <v>1</v>
      </c>
    </row>
    <row r="1842" spans="1:11" x14ac:dyDescent="0.25">
      <c r="A1842" s="109">
        <f t="shared" si="84"/>
        <v>6</v>
      </c>
      <c r="B1842" s="55"/>
      <c r="C1842" s="129"/>
      <c r="D1842" s="55"/>
      <c r="E1842" s="56"/>
      <c r="F1842" s="55"/>
      <c r="G1842" s="124" t="str">
        <f>IFERROR(INDEX(Vendors!$A$2:$B$500,MATCH(C1842,Vendors!$A$2:$A$500,0),2),"")</f>
        <v/>
      </c>
      <c r="H1842" s="74">
        <f>SUMIF('Cash Outflows'!E:E,'AP and Accrual Journal'!D1852,'Cash Outflows'!F:F)</f>
        <v>0</v>
      </c>
      <c r="I1842" s="73">
        <f t="shared" si="85"/>
        <v>0</v>
      </c>
      <c r="J1842" s="13">
        <f t="shared" si="86"/>
        <v>0</v>
      </c>
      <c r="K1842" t="b">
        <f ca="1">IF(TODAY()-E1842&gt;'Data Inputs'!$B$47,TRUE,FALSE)</f>
        <v>1</v>
      </c>
    </row>
    <row r="1843" spans="1:11" x14ac:dyDescent="0.25">
      <c r="A1843" s="109">
        <f t="shared" si="84"/>
        <v>6</v>
      </c>
      <c r="B1843" s="55"/>
      <c r="C1843" s="129"/>
      <c r="D1843" s="55"/>
      <c r="E1843" s="56"/>
      <c r="F1843" s="55"/>
      <c r="G1843" s="124" t="str">
        <f>IFERROR(INDEX(Vendors!$A$2:$B$500,MATCH(C1843,Vendors!$A$2:$A$500,0),2),"")</f>
        <v/>
      </c>
      <c r="H1843" s="74">
        <f>SUMIF('Cash Outflows'!E:E,'AP and Accrual Journal'!D1853,'Cash Outflows'!F:F)</f>
        <v>0</v>
      </c>
      <c r="I1843" s="73">
        <f t="shared" si="85"/>
        <v>0</v>
      </c>
      <c r="J1843" s="13">
        <f t="shared" si="86"/>
        <v>0</v>
      </c>
      <c r="K1843" t="b">
        <f ca="1">IF(TODAY()-E1843&gt;'Data Inputs'!$B$47,TRUE,FALSE)</f>
        <v>1</v>
      </c>
    </row>
    <row r="1844" spans="1:11" x14ac:dyDescent="0.25">
      <c r="A1844" s="109">
        <f t="shared" si="84"/>
        <v>6</v>
      </c>
      <c r="B1844" s="55"/>
      <c r="C1844" s="129"/>
      <c r="D1844" s="55"/>
      <c r="E1844" s="56"/>
      <c r="F1844" s="55"/>
      <c r="G1844" s="124" t="str">
        <f>IFERROR(INDEX(Vendors!$A$2:$B$500,MATCH(C1844,Vendors!$A$2:$A$500,0),2),"")</f>
        <v/>
      </c>
      <c r="H1844" s="74">
        <f>SUMIF('Cash Outflows'!E:E,'AP and Accrual Journal'!D1854,'Cash Outflows'!F:F)</f>
        <v>0</v>
      </c>
      <c r="I1844" s="73">
        <f t="shared" si="85"/>
        <v>0</v>
      </c>
      <c r="J1844" s="13">
        <f t="shared" si="86"/>
        <v>0</v>
      </c>
      <c r="K1844" t="b">
        <f ca="1">IF(TODAY()-E1844&gt;'Data Inputs'!$B$47,TRUE,FALSE)</f>
        <v>1</v>
      </c>
    </row>
    <row r="1845" spans="1:11" x14ac:dyDescent="0.25">
      <c r="A1845" s="109">
        <f t="shared" si="84"/>
        <v>6</v>
      </c>
      <c r="B1845" s="55"/>
      <c r="C1845" s="129"/>
      <c r="D1845" s="55"/>
      <c r="E1845" s="56"/>
      <c r="F1845" s="55"/>
      <c r="G1845" s="124" t="str">
        <f>IFERROR(INDEX(Vendors!$A$2:$B$500,MATCH(C1845,Vendors!$A$2:$A$500,0),2),"")</f>
        <v/>
      </c>
      <c r="H1845" s="74">
        <f>SUMIF('Cash Outflows'!E:E,'AP and Accrual Journal'!D1855,'Cash Outflows'!F:F)</f>
        <v>0</v>
      </c>
      <c r="I1845" s="73">
        <f t="shared" si="85"/>
        <v>0</v>
      </c>
      <c r="J1845" s="13">
        <f t="shared" si="86"/>
        <v>0</v>
      </c>
      <c r="K1845" t="b">
        <f ca="1">IF(TODAY()-E1845&gt;'Data Inputs'!$B$47,TRUE,FALSE)</f>
        <v>1</v>
      </c>
    </row>
    <row r="1846" spans="1:11" x14ac:dyDescent="0.25">
      <c r="A1846" s="109">
        <f t="shared" si="84"/>
        <v>6</v>
      </c>
      <c r="B1846" s="55"/>
      <c r="C1846" s="129"/>
      <c r="D1846" s="55"/>
      <c r="E1846" s="56"/>
      <c r="F1846" s="55"/>
      <c r="G1846" s="124" t="str">
        <f>IFERROR(INDEX(Vendors!$A$2:$B$500,MATCH(C1846,Vendors!$A$2:$A$500,0),2),"")</f>
        <v/>
      </c>
      <c r="H1846" s="74">
        <f>SUMIF('Cash Outflows'!E:E,'AP and Accrual Journal'!D1856,'Cash Outflows'!F:F)</f>
        <v>0</v>
      </c>
      <c r="I1846" s="73">
        <f t="shared" si="85"/>
        <v>0</v>
      </c>
      <c r="J1846" s="13">
        <f t="shared" si="86"/>
        <v>0</v>
      </c>
      <c r="K1846" t="b">
        <f ca="1">IF(TODAY()-E1846&gt;'Data Inputs'!$B$47,TRUE,FALSE)</f>
        <v>1</v>
      </c>
    </row>
    <row r="1847" spans="1:11" x14ac:dyDescent="0.25">
      <c r="A1847" s="109">
        <f t="shared" si="84"/>
        <v>6</v>
      </c>
      <c r="B1847" s="55"/>
      <c r="C1847" s="129"/>
      <c r="D1847" s="55"/>
      <c r="E1847" s="56"/>
      <c r="F1847" s="55"/>
      <c r="G1847" s="124" t="str">
        <f>IFERROR(INDEX(Vendors!$A$2:$B$500,MATCH(C1847,Vendors!$A$2:$A$500,0),2),"")</f>
        <v/>
      </c>
      <c r="H1847" s="74">
        <f>SUMIF('Cash Outflows'!E:E,'AP and Accrual Journal'!D1857,'Cash Outflows'!F:F)</f>
        <v>0</v>
      </c>
      <c r="I1847" s="73">
        <f t="shared" si="85"/>
        <v>0</v>
      </c>
      <c r="J1847" s="13">
        <f t="shared" si="86"/>
        <v>0</v>
      </c>
      <c r="K1847" t="b">
        <f ca="1">IF(TODAY()-E1847&gt;'Data Inputs'!$B$47,TRUE,FALSE)</f>
        <v>1</v>
      </c>
    </row>
    <row r="1848" spans="1:11" x14ac:dyDescent="0.25">
      <c r="A1848" s="109">
        <f t="shared" si="84"/>
        <v>6</v>
      </c>
      <c r="B1848" s="55"/>
      <c r="C1848" s="129"/>
      <c r="D1848" s="55"/>
      <c r="E1848" s="56"/>
      <c r="F1848" s="55"/>
      <c r="G1848" s="124" t="str">
        <f>IFERROR(INDEX(Vendors!$A$2:$B$500,MATCH(C1848,Vendors!$A$2:$A$500,0),2),"")</f>
        <v/>
      </c>
      <c r="H1848" s="74">
        <f>SUMIF('Cash Outflows'!E:E,'AP and Accrual Journal'!D1858,'Cash Outflows'!F:F)</f>
        <v>0</v>
      </c>
      <c r="I1848" s="73">
        <f t="shared" si="85"/>
        <v>0</v>
      </c>
      <c r="J1848" s="13">
        <f t="shared" si="86"/>
        <v>0</v>
      </c>
      <c r="K1848" t="b">
        <f ca="1">IF(TODAY()-E1848&gt;'Data Inputs'!$B$47,TRUE,FALSE)</f>
        <v>1</v>
      </c>
    </row>
    <row r="1849" spans="1:11" x14ac:dyDescent="0.25">
      <c r="A1849" s="109">
        <f t="shared" si="84"/>
        <v>6</v>
      </c>
      <c r="B1849" s="55"/>
      <c r="C1849" s="129"/>
      <c r="D1849" s="55"/>
      <c r="E1849" s="56"/>
      <c r="F1849" s="55"/>
      <c r="G1849" s="124" t="str">
        <f>IFERROR(INDEX(Vendors!$A$2:$B$500,MATCH(C1849,Vendors!$A$2:$A$500,0),2),"")</f>
        <v/>
      </c>
      <c r="H1849" s="74">
        <f>SUMIF('Cash Outflows'!E:E,'AP and Accrual Journal'!D1859,'Cash Outflows'!F:F)</f>
        <v>0</v>
      </c>
      <c r="I1849" s="73">
        <f t="shared" si="85"/>
        <v>0</v>
      </c>
      <c r="J1849" s="13">
        <f t="shared" si="86"/>
        <v>0</v>
      </c>
      <c r="K1849" t="b">
        <f ca="1">IF(TODAY()-E1849&gt;'Data Inputs'!$B$47,TRUE,FALSE)</f>
        <v>1</v>
      </c>
    </row>
    <row r="1850" spans="1:11" x14ac:dyDescent="0.25">
      <c r="A1850" s="109">
        <f t="shared" si="84"/>
        <v>6</v>
      </c>
      <c r="B1850" s="55"/>
      <c r="C1850" s="129"/>
      <c r="D1850" s="55"/>
      <c r="E1850" s="56"/>
      <c r="F1850" s="55"/>
      <c r="G1850" s="124" t="str">
        <f>IFERROR(INDEX(Vendors!$A$2:$B$500,MATCH(C1850,Vendors!$A$2:$A$500,0),2),"")</f>
        <v/>
      </c>
      <c r="H1850" s="74">
        <f>SUMIF('Cash Outflows'!E:E,'AP and Accrual Journal'!D1860,'Cash Outflows'!F:F)</f>
        <v>0</v>
      </c>
      <c r="I1850" s="73">
        <f t="shared" si="85"/>
        <v>0</v>
      </c>
      <c r="J1850" s="13">
        <f t="shared" si="86"/>
        <v>0</v>
      </c>
      <c r="K1850" t="b">
        <f ca="1">IF(TODAY()-E1850&gt;'Data Inputs'!$B$47,TRUE,FALSE)</f>
        <v>1</v>
      </c>
    </row>
    <row r="1851" spans="1:11" x14ac:dyDescent="0.25">
      <c r="A1851" s="109">
        <f t="shared" si="84"/>
        <v>6</v>
      </c>
      <c r="B1851" s="55"/>
      <c r="C1851" s="129"/>
      <c r="D1851" s="55"/>
      <c r="E1851" s="56"/>
      <c r="F1851" s="55"/>
      <c r="G1851" s="124" t="str">
        <f>IFERROR(INDEX(Vendors!$A$2:$B$500,MATCH(C1851,Vendors!$A$2:$A$500,0),2),"")</f>
        <v/>
      </c>
      <c r="H1851" s="74">
        <f>SUMIF('Cash Outflows'!E:E,'AP and Accrual Journal'!D1861,'Cash Outflows'!F:F)</f>
        <v>0</v>
      </c>
      <c r="I1851" s="73">
        <f t="shared" si="85"/>
        <v>0</v>
      </c>
      <c r="J1851" s="13">
        <f t="shared" si="86"/>
        <v>0</v>
      </c>
      <c r="K1851" t="b">
        <f ca="1">IF(TODAY()-E1851&gt;'Data Inputs'!$B$47,TRUE,FALSE)</f>
        <v>1</v>
      </c>
    </row>
    <row r="1852" spans="1:11" x14ac:dyDescent="0.25">
      <c r="A1852" s="109">
        <f t="shared" si="84"/>
        <v>6</v>
      </c>
      <c r="B1852" s="55"/>
      <c r="C1852" s="129"/>
      <c r="D1852" s="55"/>
      <c r="E1852" s="56"/>
      <c r="F1852" s="55"/>
      <c r="G1852" s="124" t="str">
        <f>IFERROR(INDEX(Vendors!$A$2:$B$500,MATCH(C1852,Vendors!$A$2:$A$500,0),2),"")</f>
        <v/>
      </c>
      <c r="H1852" s="74">
        <f>SUMIF('Cash Outflows'!E:E,'AP and Accrual Journal'!D1862,'Cash Outflows'!F:F)</f>
        <v>0</v>
      </c>
      <c r="I1852" s="73">
        <f t="shared" si="85"/>
        <v>0</v>
      </c>
      <c r="J1852" s="13">
        <f t="shared" si="86"/>
        <v>0</v>
      </c>
      <c r="K1852" t="b">
        <f ca="1">IF(TODAY()-E1852&gt;'Data Inputs'!$B$47,TRUE,FALSE)</f>
        <v>1</v>
      </c>
    </row>
    <row r="1853" spans="1:11" x14ac:dyDescent="0.25">
      <c r="A1853" s="109">
        <f t="shared" si="84"/>
        <v>6</v>
      </c>
      <c r="B1853" s="55"/>
      <c r="C1853" s="129"/>
      <c r="D1853" s="55"/>
      <c r="E1853" s="56"/>
      <c r="F1853" s="55"/>
      <c r="G1853" s="124" t="str">
        <f>IFERROR(INDEX(Vendors!$A$2:$B$500,MATCH(C1853,Vendors!$A$2:$A$500,0),2),"")</f>
        <v/>
      </c>
      <c r="H1853" s="74">
        <f>SUMIF('Cash Outflows'!E:E,'AP and Accrual Journal'!D1863,'Cash Outflows'!F:F)</f>
        <v>0</v>
      </c>
      <c r="I1853" s="73">
        <f t="shared" si="85"/>
        <v>0</v>
      </c>
      <c r="J1853" s="13">
        <f t="shared" si="86"/>
        <v>0</v>
      </c>
      <c r="K1853" t="b">
        <f ca="1">IF(TODAY()-E1853&gt;'Data Inputs'!$B$47,TRUE,FALSE)</f>
        <v>1</v>
      </c>
    </row>
    <row r="1854" spans="1:11" x14ac:dyDescent="0.25">
      <c r="A1854" s="109">
        <f t="shared" si="84"/>
        <v>6</v>
      </c>
      <c r="B1854" s="55"/>
      <c r="C1854" s="129"/>
      <c r="D1854" s="55"/>
      <c r="E1854" s="56"/>
      <c r="F1854" s="55"/>
      <c r="G1854" s="124" t="str">
        <f>IFERROR(INDEX(Vendors!$A$2:$B$500,MATCH(C1854,Vendors!$A$2:$A$500,0),2),"")</f>
        <v/>
      </c>
      <c r="H1854" s="74">
        <f>SUMIF('Cash Outflows'!E:E,'AP and Accrual Journal'!D1864,'Cash Outflows'!F:F)</f>
        <v>0</v>
      </c>
      <c r="I1854" s="73">
        <f t="shared" si="85"/>
        <v>0</v>
      </c>
      <c r="J1854" s="13">
        <f t="shared" si="86"/>
        <v>0</v>
      </c>
      <c r="K1854" t="b">
        <f ca="1">IF(TODAY()-E1854&gt;'Data Inputs'!$B$47,TRUE,FALSE)</f>
        <v>1</v>
      </c>
    </row>
    <row r="1855" spans="1:11" x14ac:dyDescent="0.25">
      <c r="A1855" s="109">
        <f t="shared" si="84"/>
        <v>6</v>
      </c>
      <c r="B1855" s="55"/>
      <c r="C1855" s="129"/>
      <c r="D1855" s="55"/>
      <c r="E1855" s="56"/>
      <c r="F1855" s="55"/>
      <c r="G1855" s="124" t="str">
        <f>IFERROR(INDEX(Vendors!$A$2:$B$500,MATCH(C1855,Vendors!$A$2:$A$500,0),2),"")</f>
        <v/>
      </c>
      <c r="H1855" s="74">
        <f>SUMIF('Cash Outflows'!E:E,'AP and Accrual Journal'!D1865,'Cash Outflows'!F:F)</f>
        <v>0</v>
      </c>
      <c r="I1855" s="73">
        <f t="shared" si="85"/>
        <v>0</v>
      </c>
      <c r="J1855" s="13">
        <f t="shared" si="86"/>
        <v>0</v>
      </c>
      <c r="K1855" t="b">
        <f ca="1">IF(TODAY()-E1855&gt;'Data Inputs'!$B$47,TRUE,FALSE)</f>
        <v>1</v>
      </c>
    </row>
    <row r="1856" spans="1:11" x14ac:dyDescent="0.25">
      <c r="A1856" s="109">
        <f t="shared" si="84"/>
        <v>6</v>
      </c>
      <c r="B1856" s="55"/>
      <c r="C1856" s="129"/>
      <c r="D1856" s="55"/>
      <c r="E1856" s="56"/>
      <c r="F1856" s="55"/>
      <c r="G1856" s="124" t="str">
        <f>IFERROR(INDEX(Vendors!$A$2:$B$500,MATCH(C1856,Vendors!$A$2:$A$500,0),2),"")</f>
        <v/>
      </c>
      <c r="H1856" s="74">
        <f>SUMIF('Cash Outflows'!E:E,'AP and Accrual Journal'!D1866,'Cash Outflows'!F:F)</f>
        <v>0</v>
      </c>
      <c r="I1856" s="73">
        <f t="shared" si="85"/>
        <v>0</v>
      </c>
      <c r="J1856" s="13">
        <f t="shared" si="86"/>
        <v>0</v>
      </c>
      <c r="K1856" t="b">
        <f ca="1">IF(TODAY()-E1856&gt;'Data Inputs'!$B$47,TRUE,FALSE)</f>
        <v>1</v>
      </c>
    </row>
    <row r="1857" spans="1:11" x14ac:dyDescent="0.25">
      <c r="A1857" s="109">
        <f t="shared" si="84"/>
        <v>6</v>
      </c>
      <c r="B1857" s="55"/>
      <c r="C1857" s="129"/>
      <c r="D1857" s="55"/>
      <c r="E1857" s="56"/>
      <c r="F1857" s="55"/>
      <c r="G1857" s="124" t="str">
        <f>IFERROR(INDEX(Vendors!$A$2:$B$500,MATCH(C1857,Vendors!$A$2:$A$500,0),2),"")</f>
        <v/>
      </c>
      <c r="H1857" s="74">
        <f>SUMIF('Cash Outflows'!E:E,'AP and Accrual Journal'!D1867,'Cash Outflows'!F:F)</f>
        <v>0</v>
      </c>
      <c r="I1857" s="73">
        <f t="shared" si="85"/>
        <v>0</v>
      </c>
      <c r="J1857" s="13">
        <f t="shared" si="86"/>
        <v>0</v>
      </c>
      <c r="K1857" t="b">
        <f ca="1">IF(TODAY()-E1857&gt;'Data Inputs'!$B$47,TRUE,FALSE)</f>
        <v>1</v>
      </c>
    </row>
    <row r="1858" spans="1:11" x14ac:dyDescent="0.25">
      <c r="A1858" s="109">
        <f t="shared" si="84"/>
        <v>6</v>
      </c>
      <c r="B1858" s="55"/>
      <c r="C1858" s="129"/>
      <c r="D1858" s="55"/>
      <c r="E1858" s="56"/>
      <c r="F1858" s="55"/>
      <c r="G1858" s="124" t="str">
        <f>IFERROR(INDEX(Vendors!$A$2:$B$500,MATCH(C1858,Vendors!$A$2:$A$500,0),2),"")</f>
        <v/>
      </c>
      <c r="H1858" s="74">
        <f>SUMIF('Cash Outflows'!E:E,'AP and Accrual Journal'!D1868,'Cash Outflows'!F:F)</f>
        <v>0</v>
      </c>
      <c r="I1858" s="73">
        <f t="shared" si="85"/>
        <v>0</v>
      </c>
      <c r="J1858" s="13">
        <f t="shared" si="86"/>
        <v>0</v>
      </c>
      <c r="K1858" t="b">
        <f ca="1">IF(TODAY()-E1858&gt;'Data Inputs'!$B$47,TRUE,FALSE)</f>
        <v>1</v>
      </c>
    </row>
    <row r="1859" spans="1:11" x14ac:dyDescent="0.25">
      <c r="A1859" s="109">
        <f t="shared" ref="A1859:A1922" si="87">E1859+(6-J1859)</f>
        <v>6</v>
      </c>
      <c r="B1859" s="55"/>
      <c r="C1859" s="129"/>
      <c r="D1859" s="55"/>
      <c r="E1859" s="56"/>
      <c r="F1859" s="55"/>
      <c r="G1859" s="124" t="str">
        <f>IFERROR(INDEX(Vendors!$A$2:$B$500,MATCH(C1859,Vendors!$A$2:$A$500,0),2),"")</f>
        <v/>
      </c>
      <c r="H1859" s="74">
        <f>SUMIF('Cash Outflows'!E:E,'AP and Accrual Journal'!D1869,'Cash Outflows'!F:F)</f>
        <v>0</v>
      </c>
      <c r="I1859" s="73">
        <f t="shared" ref="I1859:I1922" si="88">F1859-H1859</f>
        <v>0</v>
      </c>
      <c r="J1859" s="13">
        <f t="shared" ref="J1859:J1922" si="89">IF(WEEKDAY(E1859)=7,0,WEEKDAY(E1859))</f>
        <v>0</v>
      </c>
      <c r="K1859" t="b">
        <f ca="1">IF(TODAY()-E1859&gt;'Data Inputs'!$B$47,TRUE,FALSE)</f>
        <v>1</v>
      </c>
    </row>
    <row r="1860" spans="1:11" x14ac:dyDescent="0.25">
      <c r="A1860" s="109">
        <f t="shared" si="87"/>
        <v>6</v>
      </c>
      <c r="B1860" s="55"/>
      <c r="C1860" s="129"/>
      <c r="D1860" s="55"/>
      <c r="E1860" s="56"/>
      <c r="F1860" s="55"/>
      <c r="G1860" s="124" t="str">
        <f>IFERROR(INDEX(Vendors!$A$2:$B$500,MATCH(C1860,Vendors!$A$2:$A$500,0),2),"")</f>
        <v/>
      </c>
      <c r="H1860" s="74">
        <f>SUMIF('Cash Outflows'!E:E,'AP and Accrual Journal'!D1870,'Cash Outflows'!F:F)</f>
        <v>0</v>
      </c>
      <c r="I1860" s="73">
        <f t="shared" si="88"/>
        <v>0</v>
      </c>
      <c r="J1860" s="13">
        <f t="shared" si="89"/>
        <v>0</v>
      </c>
      <c r="K1860" t="b">
        <f ca="1">IF(TODAY()-E1860&gt;'Data Inputs'!$B$47,TRUE,FALSE)</f>
        <v>1</v>
      </c>
    </row>
    <row r="1861" spans="1:11" x14ac:dyDescent="0.25">
      <c r="A1861" s="109">
        <f t="shared" si="87"/>
        <v>6</v>
      </c>
      <c r="B1861" s="55"/>
      <c r="C1861" s="129"/>
      <c r="D1861" s="55"/>
      <c r="E1861" s="56"/>
      <c r="F1861" s="55"/>
      <c r="G1861" s="124" t="str">
        <f>IFERROR(INDEX(Vendors!$A$2:$B$500,MATCH(C1861,Vendors!$A$2:$A$500,0),2),"")</f>
        <v/>
      </c>
      <c r="H1861" s="74">
        <f>SUMIF('Cash Outflows'!E:E,'AP and Accrual Journal'!D1871,'Cash Outflows'!F:F)</f>
        <v>0</v>
      </c>
      <c r="I1861" s="73">
        <f t="shared" si="88"/>
        <v>0</v>
      </c>
      <c r="J1861" s="13">
        <f t="shared" si="89"/>
        <v>0</v>
      </c>
      <c r="K1861" t="b">
        <f ca="1">IF(TODAY()-E1861&gt;'Data Inputs'!$B$47,TRUE,FALSE)</f>
        <v>1</v>
      </c>
    </row>
    <row r="1862" spans="1:11" x14ac:dyDescent="0.25">
      <c r="A1862" s="109">
        <f t="shared" si="87"/>
        <v>6</v>
      </c>
      <c r="B1862" s="55"/>
      <c r="C1862" s="129"/>
      <c r="D1862" s="55"/>
      <c r="E1862" s="56"/>
      <c r="F1862" s="55"/>
      <c r="G1862" s="124" t="str">
        <f>IFERROR(INDEX(Vendors!$A$2:$B$500,MATCH(C1862,Vendors!$A$2:$A$500,0),2),"")</f>
        <v/>
      </c>
      <c r="H1862" s="74">
        <f>SUMIF('Cash Outflows'!E:E,'AP and Accrual Journal'!D1872,'Cash Outflows'!F:F)</f>
        <v>0</v>
      </c>
      <c r="I1862" s="73">
        <f t="shared" si="88"/>
        <v>0</v>
      </c>
      <c r="J1862" s="13">
        <f t="shared" si="89"/>
        <v>0</v>
      </c>
      <c r="K1862" t="b">
        <f ca="1">IF(TODAY()-E1862&gt;'Data Inputs'!$B$47,TRUE,FALSE)</f>
        <v>1</v>
      </c>
    </row>
    <row r="1863" spans="1:11" x14ac:dyDescent="0.25">
      <c r="A1863" s="109">
        <f t="shared" si="87"/>
        <v>6</v>
      </c>
      <c r="B1863" s="55"/>
      <c r="C1863" s="129"/>
      <c r="D1863" s="55"/>
      <c r="E1863" s="56"/>
      <c r="F1863" s="55"/>
      <c r="G1863" s="124" t="str">
        <f>IFERROR(INDEX(Vendors!$A$2:$B$500,MATCH(C1863,Vendors!$A$2:$A$500,0),2),"")</f>
        <v/>
      </c>
      <c r="H1863" s="74">
        <f>SUMIF('Cash Outflows'!E:E,'AP and Accrual Journal'!D1873,'Cash Outflows'!F:F)</f>
        <v>0</v>
      </c>
      <c r="I1863" s="73">
        <f t="shared" si="88"/>
        <v>0</v>
      </c>
      <c r="J1863" s="13">
        <f t="shared" si="89"/>
        <v>0</v>
      </c>
      <c r="K1863" t="b">
        <f ca="1">IF(TODAY()-E1863&gt;'Data Inputs'!$B$47,TRUE,FALSE)</f>
        <v>1</v>
      </c>
    </row>
    <row r="1864" spans="1:11" x14ac:dyDescent="0.25">
      <c r="A1864" s="109">
        <f t="shared" si="87"/>
        <v>6</v>
      </c>
      <c r="B1864" s="55"/>
      <c r="C1864" s="129"/>
      <c r="D1864" s="55"/>
      <c r="E1864" s="56"/>
      <c r="F1864" s="55"/>
      <c r="G1864" s="124" t="str">
        <f>IFERROR(INDEX(Vendors!$A$2:$B$500,MATCH(C1864,Vendors!$A$2:$A$500,0),2),"")</f>
        <v/>
      </c>
      <c r="H1864" s="74">
        <f>SUMIF('Cash Outflows'!E:E,'AP and Accrual Journal'!D1874,'Cash Outflows'!F:F)</f>
        <v>0</v>
      </c>
      <c r="I1864" s="73">
        <f t="shared" si="88"/>
        <v>0</v>
      </c>
      <c r="J1864" s="13">
        <f t="shared" si="89"/>
        <v>0</v>
      </c>
      <c r="K1864" t="b">
        <f ca="1">IF(TODAY()-E1864&gt;'Data Inputs'!$B$47,TRUE,FALSE)</f>
        <v>1</v>
      </c>
    </row>
    <row r="1865" spans="1:11" x14ac:dyDescent="0.25">
      <c r="A1865" s="109">
        <f t="shared" si="87"/>
        <v>6</v>
      </c>
      <c r="B1865" s="55"/>
      <c r="C1865" s="129"/>
      <c r="D1865" s="55"/>
      <c r="E1865" s="56"/>
      <c r="F1865" s="55"/>
      <c r="G1865" s="124" t="str">
        <f>IFERROR(INDEX(Vendors!$A$2:$B$500,MATCH(C1865,Vendors!$A$2:$A$500,0),2),"")</f>
        <v/>
      </c>
      <c r="H1865" s="74">
        <f>SUMIF('Cash Outflows'!E:E,'AP and Accrual Journal'!D1875,'Cash Outflows'!F:F)</f>
        <v>0</v>
      </c>
      <c r="I1865" s="73">
        <f t="shared" si="88"/>
        <v>0</v>
      </c>
      <c r="J1865" s="13">
        <f t="shared" si="89"/>
        <v>0</v>
      </c>
      <c r="K1865" t="b">
        <f ca="1">IF(TODAY()-E1865&gt;'Data Inputs'!$B$47,TRUE,FALSE)</f>
        <v>1</v>
      </c>
    </row>
    <row r="1866" spans="1:11" x14ac:dyDescent="0.25">
      <c r="A1866" s="109">
        <f t="shared" si="87"/>
        <v>6</v>
      </c>
      <c r="B1866" s="55"/>
      <c r="C1866" s="129"/>
      <c r="D1866" s="55"/>
      <c r="E1866" s="56"/>
      <c r="F1866" s="55"/>
      <c r="G1866" s="124" t="str">
        <f>IFERROR(INDEX(Vendors!$A$2:$B$500,MATCH(C1866,Vendors!$A$2:$A$500,0),2),"")</f>
        <v/>
      </c>
      <c r="H1866" s="74">
        <f>SUMIF('Cash Outflows'!E:E,'AP and Accrual Journal'!D1876,'Cash Outflows'!F:F)</f>
        <v>0</v>
      </c>
      <c r="I1866" s="73">
        <f t="shared" si="88"/>
        <v>0</v>
      </c>
      <c r="J1866" s="13">
        <f t="shared" si="89"/>
        <v>0</v>
      </c>
      <c r="K1866" t="b">
        <f ca="1">IF(TODAY()-E1866&gt;'Data Inputs'!$B$47,TRUE,FALSE)</f>
        <v>1</v>
      </c>
    </row>
    <row r="1867" spans="1:11" x14ac:dyDescent="0.25">
      <c r="A1867" s="109">
        <f t="shared" si="87"/>
        <v>6</v>
      </c>
      <c r="B1867" s="55"/>
      <c r="C1867" s="129"/>
      <c r="D1867" s="55"/>
      <c r="E1867" s="56"/>
      <c r="F1867" s="55"/>
      <c r="G1867" s="124" t="str">
        <f>IFERROR(INDEX(Vendors!$A$2:$B$500,MATCH(C1867,Vendors!$A$2:$A$500,0),2),"")</f>
        <v/>
      </c>
      <c r="H1867" s="74">
        <f>SUMIF('Cash Outflows'!E:E,'AP and Accrual Journal'!D1877,'Cash Outflows'!F:F)</f>
        <v>0</v>
      </c>
      <c r="I1867" s="73">
        <f t="shared" si="88"/>
        <v>0</v>
      </c>
      <c r="J1867" s="13">
        <f t="shared" si="89"/>
        <v>0</v>
      </c>
      <c r="K1867" t="b">
        <f ca="1">IF(TODAY()-E1867&gt;'Data Inputs'!$B$47,TRUE,FALSE)</f>
        <v>1</v>
      </c>
    </row>
    <row r="1868" spans="1:11" x14ac:dyDescent="0.25">
      <c r="A1868" s="109">
        <f t="shared" si="87"/>
        <v>6</v>
      </c>
      <c r="B1868" s="55"/>
      <c r="C1868" s="129"/>
      <c r="D1868" s="55"/>
      <c r="E1868" s="56"/>
      <c r="F1868" s="55"/>
      <c r="G1868" s="124" t="str">
        <f>IFERROR(INDEX(Vendors!$A$2:$B$500,MATCH(C1868,Vendors!$A$2:$A$500,0),2),"")</f>
        <v/>
      </c>
      <c r="H1868" s="74">
        <f>SUMIF('Cash Outflows'!E:E,'AP and Accrual Journal'!D1878,'Cash Outflows'!F:F)</f>
        <v>0</v>
      </c>
      <c r="I1868" s="73">
        <f t="shared" si="88"/>
        <v>0</v>
      </c>
      <c r="J1868" s="13">
        <f t="shared" si="89"/>
        <v>0</v>
      </c>
      <c r="K1868" t="b">
        <f ca="1">IF(TODAY()-E1868&gt;'Data Inputs'!$B$47,TRUE,FALSE)</f>
        <v>1</v>
      </c>
    </row>
    <row r="1869" spans="1:11" x14ac:dyDescent="0.25">
      <c r="A1869" s="109">
        <f t="shared" si="87"/>
        <v>6</v>
      </c>
      <c r="B1869" s="55"/>
      <c r="C1869" s="129"/>
      <c r="D1869" s="55"/>
      <c r="E1869" s="56"/>
      <c r="F1869" s="55"/>
      <c r="G1869" s="124" t="str">
        <f>IFERROR(INDEX(Vendors!$A$2:$B$500,MATCH(C1869,Vendors!$A$2:$A$500,0),2),"")</f>
        <v/>
      </c>
      <c r="H1869" s="74">
        <f>SUMIF('Cash Outflows'!E:E,'AP and Accrual Journal'!D1879,'Cash Outflows'!F:F)</f>
        <v>0</v>
      </c>
      <c r="I1869" s="73">
        <f t="shared" si="88"/>
        <v>0</v>
      </c>
      <c r="J1869" s="13">
        <f t="shared" si="89"/>
        <v>0</v>
      </c>
      <c r="K1869" t="b">
        <f ca="1">IF(TODAY()-E1869&gt;'Data Inputs'!$B$47,TRUE,FALSE)</f>
        <v>1</v>
      </c>
    </row>
    <row r="1870" spans="1:11" x14ac:dyDescent="0.25">
      <c r="A1870" s="109">
        <f t="shared" si="87"/>
        <v>6</v>
      </c>
      <c r="B1870" s="55"/>
      <c r="C1870" s="129"/>
      <c r="D1870" s="55"/>
      <c r="E1870" s="56"/>
      <c r="F1870" s="55"/>
      <c r="G1870" s="124" t="str">
        <f>IFERROR(INDEX(Vendors!$A$2:$B$500,MATCH(C1870,Vendors!$A$2:$A$500,0),2),"")</f>
        <v/>
      </c>
      <c r="H1870" s="74">
        <f>SUMIF('Cash Outflows'!E:E,'AP and Accrual Journal'!D1880,'Cash Outflows'!F:F)</f>
        <v>0</v>
      </c>
      <c r="I1870" s="73">
        <f t="shared" si="88"/>
        <v>0</v>
      </c>
      <c r="J1870" s="13">
        <f t="shared" si="89"/>
        <v>0</v>
      </c>
      <c r="K1870" t="b">
        <f ca="1">IF(TODAY()-E1870&gt;'Data Inputs'!$B$47,TRUE,FALSE)</f>
        <v>1</v>
      </c>
    </row>
    <row r="1871" spans="1:11" x14ac:dyDescent="0.25">
      <c r="A1871" s="109">
        <f t="shared" si="87"/>
        <v>6</v>
      </c>
      <c r="B1871" s="55"/>
      <c r="C1871" s="129"/>
      <c r="D1871" s="55"/>
      <c r="E1871" s="56"/>
      <c r="F1871" s="55"/>
      <c r="G1871" s="124" t="str">
        <f>IFERROR(INDEX(Vendors!$A$2:$B$500,MATCH(C1871,Vendors!$A$2:$A$500,0),2),"")</f>
        <v/>
      </c>
      <c r="H1871" s="74">
        <f>SUMIF('Cash Outflows'!E:E,'AP and Accrual Journal'!D1881,'Cash Outflows'!F:F)</f>
        <v>0</v>
      </c>
      <c r="I1871" s="73">
        <f t="shared" si="88"/>
        <v>0</v>
      </c>
      <c r="J1871" s="13">
        <f t="shared" si="89"/>
        <v>0</v>
      </c>
      <c r="K1871" t="b">
        <f ca="1">IF(TODAY()-E1871&gt;'Data Inputs'!$B$47,TRUE,FALSE)</f>
        <v>1</v>
      </c>
    </row>
    <row r="1872" spans="1:11" x14ac:dyDescent="0.25">
      <c r="A1872" s="109">
        <f t="shared" si="87"/>
        <v>6</v>
      </c>
      <c r="B1872" s="55"/>
      <c r="C1872" s="129"/>
      <c r="D1872" s="55"/>
      <c r="E1872" s="56"/>
      <c r="F1872" s="55"/>
      <c r="G1872" s="124" t="str">
        <f>IFERROR(INDEX(Vendors!$A$2:$B$500,MATCH(C1872,Vendors!$A$2:$A$500,0),2),"")</f>
        <v/>
      </c>
      <c r="H1872" s="74">
        <f>SUMIF('Cash Outflows'!E:E,'AP and Accrual Journal'!D1882,'Cash Outflows'!F:F)</f>
        <v>0</v>
      </c>
      <c r="I1872" s="73">
        <f t="shared" si="88"/>
        <v>0</v>
      </c>
      <c r="J1872" s="13">
        <f t="shared" si="89"/>
        <v>0</v>
      </c>
      <c r="K1872" t="b">
        <f ca="1">IF(TODAY()-E1872&gt;'Data Inputs'!$B$47,TRUE,FALSE)</f>
        <v>1</v>
      </c>
    </row>
    <row r="1873" spans="1:11" x14ac:dyDescent="0.25">
      <c r="A1873" s="109">
        <f t="shared" si="87"/>
        <v>6</v>
      </c>
      <c r="B1873" s="55"/>
      <c r="C1873" s="129"/>
      <c r="D1873" s="55"/>
      <c r="E1873" s="56"/>
      <c r="F1873" s="55"/>
      <c r="G1873" s="124" t="str">
        <f>IFERROR(INDEX(Vendors!$A$2:$B$500,MATCH(C1873,Vendors!$A$2:$A$500,0),2),"")</f>
        <v/>
      </c>
      <c r="H1873" s="74">
        <f>SUMIF('Cash Outflows'!E:E,'AP and Accrual Journal'!D1883,'Cash Outflows'!F:F)</f>
        <v>0</v>
      </c>
      <c r="I1873" s="73">
        <f t="shared" si="88"/>
        <v>0</v>
      </c>
      <c r="J1873" s="13">
        <f t="shared" si="89"/>
        <v>0</v>
      </c>
      <c r="K1873" t="b">
        <f ca="1">IF(TODAY()-E1873&gt;'Data Inputs'!$B$47,TRUE,FALSE)</f>
        <v>1</v>
      </c>
    </row>
    <row r="1874" spans="1:11" x14ac:dyDescent="0.25">
      <c r="A1874" s="109">
        <f t="shared" si="87"/>
        <v>6</v>
      </c>
      <c r="B1874" s="55"/>
      <c r="C1874" s="129"/>
      <c r="D1874" s="55"/>
      <c r="E1874" s="56"/>
      <c r="F1874" s="55"/>
      <c r="G1874" s="124" t="str">
        <f>IFERROR(INDEX(Vendors!$A$2:$B$500,MATCH(C1874,Vendors!$A$2:$A$500,0),2),"")</f>
        <v/>
      </c>
      <c r="H1874" s="74">
        <f>SUMIF('Cash Outflows'!E:E,'AP and Accrual Journal'!D1884,'Cash Outflows'!F:F)</f>
        <v>0</v>
      </c>
      <c r="I1874" s="73">
        <f t="shared" si="88"/>
        <v>0</v>
      </c>
      <c r="J1874" s="13">
        <f t="shared" si="89"/>
        <v>0</v>
      </c>
      <c r="K1874" t="b">
        <f ca="1">IF(TODAY()-E1874&gt;'Data Inputs'!$B$47,TRUE,FALSE)</f>
        <v>1</v>
      </c>
    </row>
    <row r="1875" spans="1:11" x14ac:dyDescent="0.25">
      <c r="A1875" s="109">
        <f t="shared" si="87"/>
        <v>6</v>
      </c>
      <c r="B1875" s="55"/>
      <c r="C1875" s="129"/>
      <c r="D1875" s="55"/>
      <c r="E1875" s="56"/>
      <c r="F1875" s="55"/>
      <c r="G1875" s="124" t="str">
        <f>IFERROR(INDEX(Vendors!$A$2:$B$500,MATCH(C1875,Vendors!$A$2:$A$500,0),2),"")</f>
        <v/>
      </c>
      <c r="H1875" s="74">
        <f>SUMIF('Cash Outflows'!E:E,'AP and Accrual Journal'!D1885,'Cash Outflows'!F:F)</f>
        <v>0</v>
      </c>
      <c r="I1875" s="73">
        <f t="shared" si="88"/>
        <v>0</v>
      </c>
      <c r="J1875" s="13">
        <f t="shared" si="89"/>
        <v>0</v>
      </c>
      <c r="K1875" t="b">
        <f ca="1">IF(TODAY()-E1875&gt;'Data Inputs'!$B$47,TRUE,FALSE)</f>
        <v>1</v>
      </c>
    </row>
    <row r="1876" spans="1:11" x14ac:dyDescent="0.25">
      <c r="A1876" s="109">
        <f t="shared" si="87"/>
        <v>6</v>
      </c>
      <c r="B1876" s="55"/>
      <c r="C1876" s="129"/>
      <c r="D1876" s="55"/>
      <c r="E1876" s="56"/>
      <c r="F1876" s="55"/>
      <c r="G1876" s="124" t="str">
        <f>IFERROR(INDEX(Vendors!$A$2:$B$500,MATCH(C1876,Vendors!$A$2:$A$500,0),2),"")</f>
        <v/>
      </c>
      <c r="H1876" s="74">
        <f>SUMIF('Cash Outflows'!E:E,'AP and Accrual Journal'!D1886,'Cash Outflows'!F:F)</f>
        <v>0</v>
      </c>
      <c r="I1876" s="73">
        <f t="shared" si="88"/>
        <v>0</v>
      </c>
      <c r="J1876" s="13">
        <f t="shared" si="89"/>
        <v>0</v>
      </c>
      <c r="K1876" t="b">
        <f ca="1">IF(TODAY()-E1876&gt;'Data Inputs'!$B$47,TRUE,FALSE)</f>
        <v>1</v>
      </c>
    </row>
    <row r="1877" spans="1:11" x14ac:dyDescent="0.25">
      <c r="A1877" s="109">
        <f t="shared" si="87"/>
        <v>6</v>
      </c>
      <c r="B1877" s="55"/>
      <c r="C1877" s="129"/>
      <c r="D1877" s="55"/>
      <c r="E1877" s="56"/>
      <c r="F1877" s="55"/>
      <c r="G1877" s="124" t="str">
        <f>IFERROR(INDEX(Vendors!$A$2:$B$500,MATCH(C1877,Vendors!$A$2:$A$500,0),2),"")</f>
        <v/>
      </c>
      <c r="H1877" s="74">
        <f>SUMIF('Cash Outflows'!E:E,'AP and Accrual Journal'!D1887,'Cash Outflows'!F:F)</f>
        <v>0</v>
      </c>
      <c r="I1877" s="73">
        <f t="shared" si="88"/>
        <v>0</v>
      </c>
      <c r="J1877" s="13">
        <f t="shared" si="89"/>
        <v>0</v>
      </c>
      <c r="K1877" t="b">
        <f ca="1">IF(TODAY()-E1877&gt;'Data Inputs'!$B$47,TRUE,FALSE)</f>
        <v>1</v>
      </c>
    </row>
    <row r="1878" spans="1:11" x14ac:dyDescent="0.25">
      <c r="A1878" s="109">
        <f t="shared" si="87"/>
        <v>6</v>
      </c>
      <c r="B1878" s="55"/>
      <c r="C1878" s="129"/>
      <c r="D1878" s="55"/>
      <c r="E1878" s="56"/>
      <c r="F1878" s="55"/>
      <c r="G1878" s="124" t="str">
        <f>IFERROR(INDEX(Vendors!$A$2:$B$500,MATCH(C1878,Vendors!$A$2:$A$500,0),2),"")</f>
        <v/>
      </c>
      <c r="H1878" s="74">
        <f>SUMIF('Cash Outflows'!E:E,'AP and Accrual Journal'!D1888,'Cash Outflows'!F:F)</f>
        <v>0</v>
      </c>
      <c r="I1878" s="73">
        <f t="shared" si="88"/>
        <v>0</v>
      </c>
      <c r="J1878" s="13">
        <f t="shared" si="89"/>
        <v>0</v>
      </c>
      <c r="K1878" t="b">
        <f ca="1">IF(TODAY()-E1878&gt;'Data Inputs'!$B$47,TRUE,FALSE)</f>
        <v>1</v>
      </c>
    </row>
    <row r="1879" spans="1:11" x14ac:dyDescent="0.25">
      <c r="A1879" s="109">
        <f t="shared" si="87"/>
        <v>6</v>
      </c>
      <c r="B1879" s="55"/>
      <c r="C1879" s="129"/>
      <c r="D1879" s="55"/>
      <c r="E1879" s="56"/>
      <c r="F1879" s="55"/>
      <c r="G1879" s="124" t="str">
        <f>IFERROR(INDEX(Vendors!$A$2:$B$500,MATCH(C1879,Vendors!$A$2:$A$500,0),2),"")</f>
        <v/>
      </c>
      <c r="H1879" s="74">
        <f>SUMIF('Cash Outflows'!E:E,'AP and Accrual Journal'!D1889,'Cash Outflows'!F:F)</f>
        <v>0</v>
      </c>
      <c r="I1879" s="73">
        <f t="shared" si="88"/>
        <v>0</v>
      </c>
      <c r="J1879" s="13">
        <f t="shared" si="89"/>
        <v>0</v>
      </c>
      <c r="K1879" t="b">
        <f ca="1">IF(TODAY()-E1879&gt;'Data Inputs'!$B$47,TRUE,FALSE)</f>
        <v>1</v>
      </c>
    </row>
    <row r="1880" spans="1:11" x14ac:dyDescent="0.25">
      <c r="A1880" s="109">
        <f t="shared" si="87"/>
        <v>6</v>
      </c>
      <c r="B1880" s="55"/>
      <c r="C1880" s="129"/>
      <c r="D1880" s="55"/>
      <c r="E1880" s="56"/>
      <c r="F1880" s="55"/>
      <c r="G1880" s="124" t="str">
        <f>IFERROR(INDEX(Vendors!$A$2:$B$500,MATCH(C1880,Vendors!$A$2:$A$500,0),2),"")</f>
        <v/>
      </c>
      <c r="H1880" s="74">
        <f>SUMIF('Cash Outflows'!E:E,'AP and Accrual Journal'!D1890,'Cash Outflows'!F:F)</f>
        <v>0</v>
      </c>
      <c r="I1880" s="73">
        <f t="shared" si="88"/>
        <v>0</v>
      </c>
      <c r="J1880" s="13">
        <f t="shared" si="89"/>
        <v>0</v>
      </c>
      <c r="K1880" t="b">
        <f ca="1">IF(TODAY()-E1880&gt;'Data Inputs'!$B$47,TRUE,FALSE)</f>
        <v>1</v>
      </c>
    </row>
    <row r="1881" spans="1:11" x14ac:dyDescent="0.25">
      <c r="A1881" s="109">
        <f t="shared" si="87"/>
        <v>6</v>
      </c>
      <c r="B1881" s="55"/>
      <c r="C1881" s="129"/>
      <c r="D1881" s="55"/>
      <c r="E1881" s="56"/>
      <c r="F1881" s="55"/>
      <c r="G1881" s="124" t="str">
        <f>IFERROR(INDEX(Vendors!$A$2:$B$500,MATCH(C1881,Vendors!$A$2:$A$500,0),2),"")</f>
        <v/>
      </c>
      <c r="H1881" s="74">
        <f>SUMIF('Cash Outflows'!E:E,'AP and Accrual Journal'!D1891,'Cash Outflows'!F:F)</f>
        <v>0</v>
      </c>
      <c r="I1881" s="73">
        <f t="shared" si="88"/>
        <v>0</v>
      </c>
      <c r="J1881" s="13">
        <f t="shared" si="89"/>
        <v>0</v>
      </c>
      <c r="K1881" t="b">
        <f ca="1">IF(TODAY()-E1881&gt;'Data Inputs'!$B$47,TRUE,FALSE)</f>
        <v>1</v>
      </c>
    </row>
    <row r="1882" spans="1:11" x14ac:dyDescent="0.25">
      <c r="A1882" s="109">
        <f t="shared" si="87"/>
        <v>6</v>
      </c>
      <c r="B1882" s="55"/>
      <c r="C1882" s="129"/>
      <c r="D1882" s="55"/>
      <c r="E1882" s="56"/>
      <c r="F1882" s="55"/>
      <c r="G1882" s="124" t="str">
        <f>IFERROR(INDEX(Vendors!$A$2:$B$500,MATCH(C1882,Vendors!$A$2:$A$500,0),2),"")</f>
        <v/>
      </c>
      <c r="H1882" s="74">
        <f>SUMIF('Cash Outflows'!E:E,'AP and Accrual Journal'!D1892,'Cash Outflows'!F:F)</f>
        <v>0</v>
      </c>
      <c r="I1882" s="73">
        <f t="shared" si="88"/>
        <v>0</v>
      </c>
      <c r="J1882" s="13">
        <f t="shared" si="89"/>
        <v>0</v>
      </c>
      <c r="K1882" t="b">
        <f ca="1">IF(TODAY()-E1882&gt;'Data Inputs'!$B$47,TRUE,FALSE)</f>
        <v>1</v>
      </c>
    </row>
    <row r="1883" spans="1:11" x14ac:dyDescent="0.25">
      <c r="A1883" s="109">
        <f t="shared" si="87"/>
        <v>6</v>
      </c>
      <c r="B1883" s="55"/>
      <c r="C1883" s="129"/>
      <c r="D1883" s="55"/>
      <c r="E1883" s="56"/>
      <c r="F1883" s="55"/>
      <c r="G1883" s="124" t="str">
        <f>IFERROR(INDEX(Vendors!$A$2:$B$500,MATCH(C1883,Vendors!$A$2:$A$500,0),2),"")</f>
        <v/>
      </c>
      <c r="H1883" s="74">
        <f>SUMIF('Cash Outflows'!E:E,'AP and Accrual Journal'!D1893,'Cash Outflows'!F:F)</f>
        <v>0</v>
      </c>
      <c r="I1883" s="73">
        <f t="shared" si="88"/>
        <v>0</v>
      </c>
      <c r="J1883" s="13">
        <f t="shared" si="89"/>
        <v>0</v>
      </c>
      <c r="K1883" t="b">
        <f ca="1">IF(TODAY()-E1883&gt;'Data Inputs'!$B$47,TRUE,FALSE)</f>
        <v>1</v>
      </c>
    </row>
    <row r="1884" spans="1:11" x14ac:dyDescent="0.25">
      <c r="A1884" s="109">
        <f t="shared" si="87"/>
        <v>6</v>
      </c>
      <c r="B1884" s="55"/>
      <c r="C1884" s="129"/>
      <c r="D1884" s="55"/>
      <c r="E1884" s="56"/>
      <c r="F1884" s="55"/>
      <c r="G1884" s="124" t="str">
        <f>IFERROR(INDEX(Vendors!$A$2:$B$500,MATCH(C1884,Vendors!$A$2:$A$500,0),2),"")</f>
        <v/>
      </c>
      <c r="H1884" s="74">
        <f>SUMIF('Cash Outflows'!E:E,'AP and Accrual Journal'!D1894,'Cash Outflows'!F:F)</f>
        <v>0</v>
      </c>
      <c r="I1884" s="73">
        <f t="shared" si="88"/>
        <v>0</v>
      </c>
      <c r="J1884" s="13">
        <f t="shared" si="89"/>
        <v>0</v>
      </c>
      <c r="K1884" t="b">
        <f ca="1">IF(TODAY()-E1884&gt;'Data Inputs'!$B$47,TRUE,FALSE)</f>
        <v>1</v>
      </c>
    </row>
    <row r="1885" spans="1:11" x14ac:dyDescent="0.25">
      <c r="A1885" s="109">
        <f t="shared" si="87"/>
        <v>6</v>
      </c>
      <c r="B1885" s="55"/>
      <c r="C1885" s="129"/>
      <c r="D1885" s="55"/>
      <c r="E1885" s="56"/>
      <c r="F1885" s="55"/>
      <c r="G1885" s="124" t="str">
        <f>IFERROR(INDEX(Vendors!$A$2:$B$500,MATCH(C1885,Vendors!$A$2:$A$500,0),2),"")</f>
        <v/>
      </c>
      <c r="H1885" s="74">
        <f>SUMIF('Cash Outflows'!E:E,'AP and Accrual Journal'!D1895,'Cash Outflows'!F:F)</f>
        <v>0</v>
      </c>
      <c r="I1885" s="73">
        <f t="shared" si="88"/>
        <v>0</v>
      </c>
      <c r="J1885" s="13">
        <f t="shared" si="89"/>
        <v>0</v>
      </c>
      <c r="K1885" t="b">
        <f ca="1">IF(TODAY()-E1885&gt;'Data Inputs'!$B$47,TRUE,FALSE)</f>
        <v>1</v>
      </c>
    </row>
    <row r="1886" spans="1:11" x14ac:dyDescent="0.25">
      <c r="A1886" s="109">
        <f t="shared" si="87"/>
        <v>6</v>
      </c>
      <c r="B1886" s="55"/>
      <c r="C1886" s="129"/>
      <c r="D1886" s="55"/>
      <c r="E1886" s="56"/>
      <c r="F1886" s="55"/>
      <c r="G1886" s="124" t="str">
        <f>IFERROR(INDEX(Vendors!$A$2:$B$500,MATCH(C1886,Vendors!$A$2:$A$500,0),2),"")</f>
        <v/>
      </c>
      <c r="H1886" s="74">
        <f>SUMIF('Cash Outflows'!E:E,'AP and Accrual Journal'!D1896,'Cash Outflows'!F:F)</f>
        <v>0</v>
      </c>
      <c r="I1886" s="73">
        <f t="shared" si="88"/>
        <v>0</v>
      </c>
      <c r="J1886" s="13">
        <f t="shared" si="89"/>
        <v>0</v>
      </c>
      <c r="K1886" t="b">
        <f ca="1">IF(TODAY()-E1886&gt;'Data Inputs'!$B$47,TRUE,FALSE)</f>
        <v>1</v>
      </c>
    </row>
    <row r="1887" spans="1:11" x14ac:dyDescent="0.25">
      <c r="A1887" s="109">
        <f t="shared" si="87"/>
        <v>6</v>
      </c>
      <c r="B1887" s="55"/>
      <c r="C1887" s="129"/>
      <c r="D1887" s="55"/>
      <c r="E1887" s="56"/>
      <c r="F1887" s="55"/>
      <c r="G1887" s="124" t="str">
        <f>IFERROR(INDEX(Vendors!$A$2:$B$500,MATCH(C1887,Vendors!$A$2:$A$500,0),2),"")</f>
        <v/>
      </c>
      <c r="H1887" s="74">
        <f>SUMIF('Cash Outflows'!E:E,'AP and Accrual Journal'!D1897,'Cash Outflows'!F:F)</f>
        <v>0</v>
      </c>
      <c r="I1887" s="73">
        <f t="shared" si="88"/>
        <v>0</v>
      </c>
      <c r="J1887" s="13">
        <f t="shared" si="89"/>
        <v>0</v>
      </c>
      <c r="K1887" t="b">
        <f ca="1">IF(TODAY()-E1887&gt;'Data Inputs'!$B$47,TRUE,FALSE)</f>
        <v>1</v>
      </c>
    </row>
    <row r="1888" spans="1:11" x14ac:dyDescent="0.25">
      <c r="A1888" s="109">
        <f t="shared" si="87"/>
        <v>6</v>
      </c>
      <c r="B1888" s="55"/>
      <c r="C1888" s="129"/>
      <c r="D1888" s="55"/>
      <c r="E1888" s="56"/>
      <c r="F1888" s="55"/>
      <c r="G1888" s="124" t="str">
        <f>IFERROR(INDEX(Vendors!$A$2:$B$500,MATCH(C1888,Vendors!$A$2:$A$500,0),2),"")</f>
        <v/>
      </c>
      <c r="H1888" s="74">
        <f>SUMIF('Cash Outflows'!E:E,'AP and Accrual Journal'!D1898,'Cash Outflows'!F:F)</f>
        <v>0</v>
      </c>
      <c r="I1888" s="73">
        <f t="shared" si="88"/>
        <v>0</v>
      </c>
      <c r="J1888" s="13">
        <f t="shared" si="89"/>
        <v>0</v>
      </c>
      <c r="K1888" t="b">
        <f ca="1">IF(TODAY()-E1888&gt;'Data Inputs'!$B$47,TRUE,FALSE)</f>
        <v>1</v>
      </c>
    </row>
    <row r="1889" spans="1:11" x14ac:dyDescent="0.25">
      <c r="A1889" s="109">
        <f t="shared" si="87"/>
        <v>6</v>
      </c>
      <c r="B1889" s="55"/>
      <c r="C1889" s="129"/>
      <c r="D1889" s="55"/>
      <c r="E1889" s="56"/>
      <c r="F1889" s="55"/>
      <c r="G1889" s="124" t="str">
        <f>IFERROR(INDEX(Vendors!$A$2:$B$500,MATCH(C1889,Vendors!$A$2:$A$500,0),2),"")</f>
        <v/>
      </c>
      <c r="H1889" s="74">
        <f>SUMIF('Cash Outflows'!E:E,'AP and Accrual Journal'!D1899,'Cash Outflows'!F:F)</f>
        <v>0</v>
      </c>
      <c r="I1889" s="73">
        <f t="shared" si="88"/>
        <v>0</v>
      </c>
      <c r="J1889" s="13">
        <f t="shared" si="89"/>
        <v>0</v>
      </c>
      <c r="K1889" t="b">
        <f ca="1">IF(TODAY()-E1889&gt;'Data Inputs'!$B$47,TRUE,FALSE)</f>
        <v>1</v>
      </c>
    </row>
    <row r="1890" spans="1:11" x14ac:dyDescent="0.25">
      <c r="A1890" s="109">
        <f t="shared" si="87"/>
        <v>6</v>
      </c>
      <c r="B1890" s="55"/>
      <c r="C1890" s="129"/>
      <c r="D1890" s="55"/>
      <c r="E1890" s="56"/>
      <c r="F1890" s="55"/>
      <c r="G1890" s="124" t="str">
        <f>IFERROR(INDEX(Vendors!$A$2:$B$500,MATCH(C1890,Vendors!$A$2:$A$500,0),2),"")</f>
        <v/>
      </c>
      <c r="H1890" s="74">
        <f>SUMIF('Cash Outflows'!E:E,'AP and Accrual Journal'!D1900,'Cash Outflows'!F:F)</f>
        <v>0</v>
      </c>
      <c r="I1890" s="73">
        <f t="shared" si="88"/>
        <v>0</v>
      </c>
      <c r="J1890" s="13">
        <f t="shared" si="89"/>
        <v>0</v>
      </c>
      <c r="K1890" t="b">
        <f ca="1">IF(TODAY()-E1890&gt;'Data Inputs'!$B$47,TRUE,FALSE)</f>
        <v>1</v>
      </c>
    </row>
    <row r="1891" spans="1:11" x14ac:dyDescent="0.25">
      <c r="A1891" s="109">
        <f t="shared" si="87"/>
        <v>6</v>
      </c>
      <c r="B1891" s="55"/>
      <c r="C1891" s="129"/>
      <c r="D1891" s="55"/>
      <c r="E1891" s="56"/>
      <c r="F1891" s="55"/>
      <c r="G1891" s="124" t="str">
        <f>IFERROR(INDEX(Vendors!$A$2:$B$500,MATCH(C1891,Vendors!$A$2:$A$500,0),2),"")</f>
        <v/>
      </c>
      <c r="H1891" s="74">
        <f>SUMIF('Cash Outflows'!E:E,'AP and Accrual Journal'!D1901,'Cash Outflows'!F:F)</f>
        <v>0</v>
      </c>
      <c r="I1891" s="73">
        <f t="shared" si="88"/>
        <v>0</v>
      </c>
      <c r="J1891" s="13">
        <f t="shared" si="89"/>
        <v>0</v>
      </c>
      <c r="K1891" t="b">
        <f ca="1">IF(TODAY()-E1891&gt;'Data Inputs'!$B$47,TRUE,FALSE)</f>
        <v>1</v>
      </c>
    </row>
    <row r="1892" spans="1:11" x14ac:dyDescent="0.25">
      <c r="A1892" s="109">
        <f t="shared" si="87"/>
        <v>6</v>
      </c>
      <c r="B1892" s="55"/>
      <c r="C1892" s="129"/>
      <c r="D1892" s="55"/>
      <c r="E1892" s="56"/>
      <c r="F1892" s="55"/>
      <c r="G1892" s="124" t="str">
        <f>IFERROR(INDEX(Vendors!$A$2:$B$500,MATCH(C1892,Vendors!$A$2:$A$500,0),2),"")</f>
        <v/>
      </c>
      <c r="H1892" s="74">
        <f>SUMIF('Cash Outflows'!E:E,'AP and Accrual Journal'!D1902,'Cash Outflows'!F:F)</f>
        <v>0</v>
      </c>
      <c r="I1892" s="73">
        <f t="shared" si="88"/>
        <v>0</v>
      </c>
      <c r="J1892" s="13">
        <f t="shared" si="89"/>
        <v>0</v>
      </c>
      <c r="K1892" t="b">
        <f ca="1">IF(TODAY()-E1892&gt;'Data Inputs'!$B$47,TRUE,FALSE)</f>
        <v>1</v>
      </c>
    </row>
    <row r="1893" spans="1:11" x14ac:dyDescent="0.25">
      <c r="A1893" s="109">
        <f t="shared" si="87"/>
        <v>6</v>
      </c>
      <c r="B1893" s="55"/>
      <c r="C1893" s="129"/>
      <c r="D1893" s="55"/>
      <c r="E1893" s="56"/>
      <c r="F1893" s="55"/>
      <c r="G1893" s="124" t="str">
        <f>IFERROR(INDEX(Vendors!$A$2:$B$500,MATCH(C1893,Vendors!$A$2:$A$500,0),2),"")</f>
        <v/>
      </c>
      <c r="H1893" s="74">
        <f>SUMIF('Cash Outflows'!E:E,'AP and Accrual Journal'!D1903,'Cash Outflows'!F:F)</f>
        <v>0</v>
      </c>
      <c r="I1893" s="73">
        <f t="shared" si="88"/>
        <v>0</v>
      </c>
      <c r="J1893" s="13">
        <f t="shared" si="89"/>
        <v>0</v>
      </c>
      <c r="K1893" t="b">
        <f ca="1">IF(TODAY()-E1893&gt;'Data Inputs'!$B$47,TRUE,FALSE)</f>
        <v>1</v>
      </c>
    </row>
    <row r="1894" spans="1:11" x14ac:dyDescent="0.25">
      <c r="A1894" s="109">
        <f t="shared" si="87"/>
        <v>6</v>
      </c>
      <c r="B1894" s="55"/>
      <c r="C1894" s="129"/>
      <c r="D1894" s="55"/>
      <c r="E1894" s="56"/>
      <c r="F1894" s="55"/>
      <c r="G1894" s="124" t="str">
        <f>IFERROR(INDEX(Vendors!$A$2:$B$500,MATCH(C1894,Vendors!$A$2:$A$500,0),2),"")</f>
        <v/>
      </c>
      <c r="H1894" s="74">
        <f>SUMIF('Cash Outflows'!E:E,'AP and Accrual Journal'!D1904,'Cash Outflows'!F:F)</f>
        <v>0</v>
      </c>
      <c r="I1894" s="73">
        <f t="shared" si="88"/>
        <v>0</v>
      </c>
      <c r="J1894" s="13">
        <f t="shared" si="89"/>
        <v>0</v>
      </c>
      <c r="K1894" t="b">
        <f ca="1">IF(TODAY()-E1894&gt;'Data Inputs'!$B$47,TRUE,FALSE)</f>
        <v>1</v>
      </c>
    </row>
    <row r="1895" spans="1:11" x14ac:dyDescent="0.25">
      <c r="A1895" s="109">
        <f t="shared" si="87"/>
        <v>6</v>
      </c>
      <c r="B1895" s="55"/>
      <c r="C1895" s="129"/>
      <c r="D1895" s="55"/>
      <c r="E1895" s="56"/>
      <c r="F1895" s="55"/>
      <c r="G1895" s="124" t="str">
        <f>IFERROR(INDEX(Vendors!$A$2:$B$500,MATCH(C1895,Vendors!$A$2:$A$500,0),2),"")</f>
        <v/>
      </c>
      <c r="H1895" s="74">
        <f>SUMIF('Cash Outflows'!E:E,'AP and Accrual Journal'!D1905,'Cash Outflows'!F:F)</f>
        <v>0</v>
      </c>
      <c r="I1895" s="73">
        <f t="shared" si="88"/>
        <v>0</v>
      </c>
      <c r="J1895" s="13">
        <f t="shared" si="89"/>
        <v>0</v>
      </c>
      <c r="K1895" t="b">
        <f ca="1">IF(TODAY()-E1895&gt;'Data Inputs'!$B$47,TRUE,FALSE)</f>
        <v>1</v>
      </c>
    </row>
    <row r="1896" spans="1:11" x14ac:dyDescent="0.25">
      <c r="A1896" s="109">
        <f t="shared" si="87"/>
        <v>6</v>
      </c>
      <c r="B1896" s="55"/>
      <c r="C1896" s="129"/>
      <c r="D1896" s="55"/>
      <c r="E1896" s="56"/>
      <c r="F1896" s="55"/>
      <c r="G1896" s="124" t="str">
        <f>IFERROR(INDEX(Vendors!$A$2:$B$500,MATCH(C1896,Vendors!$A$2:$A$500,0),2),"")</f>
        <v/>
      </c>
      <c r="H1896" s="74">
        <f>SUMIF('Cash Outflows'!E:E,'AP and Accrual Journal'!D1906,'Cash Outflows'!F:F)</f>
        <v>0</v>
      </c>
      <c r="I1896" s="73">
        <f t="shared" si="88"/>
        <v>0</v>
      </c>
      <c r="J1896" s="13">
        <f t="shared" si="89"/>
        <v>0</v>
      </c>
      <c r="K1896" t="b">
        <f ca="1">IF(TODAY()-E1896&gt;'Data Inputs'!$B$47,TRUE,FALSE)</f>
        <v>1</v>
      </c>
    </row>
    <row r="1897" spans="1:11" x14ac:dyDescent="0.25">
      <c r="A1897" s="109">
        <f t="shared" si="87"/>
        <v>6</v>
      </c>
      <c r="B1897" s="55"/>
      <c r="C1897" s="129"/>
      <c r="D1897" s="55"/>
      <c r="E1897" s="56"/>
      <c r="F1897" s="55"/>
      <c r="G1897" s="124" t="str">
        <f>IFERROR(INDEX(Vendors!$A$2:$B$500,MATCH(C1897,Vendors!$A$2:$A$500,0),2),"")</f>
        <v/>
      </c>
      <c r="H1897" s="74">
        <f>SUMIF('Cash Outflows'!E:E,'AP and Accrual Journal'!D1907,'Cash Outflows'!F:F)</f>
        <v>0</v>
      </c>
      <c r="I1897" s="73">
        <f t="shared" si="88"/>
        <v>0</v>
      </c>
      <c r="J1897" s="13">
        <f t="shared" si="89"/>
        <v>0</v>
      </c>
      <c r="K1897" t="b">
        <f ca="1">IF(TODAY()-E1897&gt;'Data Inputs'!$B$47,TRUE,FALSE)</f>
        <v>1</v>
      </c>
    </row>
    <row r="1898" spans="1:11" x14ac:dyDescent="0.25">
      <c r="A1898" s="109">
        <f t="shared" si="87"/>
        <v>6</v>
      </c>
      <c r="B1898" s="55"/>
      <c r="C1898" s="129"/>
      <c r="D1898" s="55"/>
      <c r="E1898" s="56"/>
      <c r="F1898" s="55"/>
      <c r="G1898" s="124" t="str">
        <f>IFERROR(INDEX(Vendors!$A$2:$B$500,MATCH(C1898,Vendors!$A$2:$A$500,0),2),"")</f>
        <v/>
      </c>
      <c r="H1898" s="74">
        <f>SUMIF('Cash Outflows'!E:E,'AP and Accrual Journal'!D1908,'Cash Outflows'!F:F)</f>
        <v>0</v>
      </c>
      <c r="I1898" s="73">
        <f t="shared" si="88"/>
        <v>0</v>
      </c>
      <c r="J1898" s="13">
        <f t="shared" si="89"/>
        <v>0</v>
      </c>
      <c r="K1898" t="b">
        <f ca="1">IF(TODAY()-E1898&gt;'Data Inputs'!$B$47,TRUE,FALSE)</f>
        <v>1</v>
      </c>
    </row>
    <row r="1899" spans="1:11" x14ac:dyDescent="0.25">
      <c r="A1899" s="109">
        <f t="shared" si="87"/>
        <v>6</v>
      </c>
      <c r="B1899" s="55"/>
      <c r="C1899" s="129"/>
      <c r="D1899" s="55"/>
      <c r="E1899" s="56"/>
      <c r="F1899" s="55"/>
      <c r="G1899" s="124" t="str">
        <f>IFERROR(INDEX(Vendors!$A$2:$B$500,MATCH(C1899,Vendors!$A$2:$A$500,0),2),"")</f>
        <v/>
      </c>
      <c r="H1899" s="74">
        <f>SUMIF('Cash Outflows'!E:E,'AP and Accrual Journal'!D1909,'Cash Outflows'!F:F)</f>
        <v>0</v>
      </c>
      <c r="I1899" s="73">
        <f t="shared" si="88"/>
        <v>0</v>
      </c>
      <c r="J1899" s="13">
        <f t="shared" si="89"/>
        <v>0</v>
      </c>
      <c r="K1899" t="b">
        <f ca="1">IF(TODAY()-E1899&gt;'Data Inputs'!$B$47,TRUE,FALSE)</f>
        <v>1</v>
      </c>
    </row>
    <row r="1900" spans="1:11" x14ac:dyDescent="0.25">
      <c r="A1900" s="109">
        <f t="shared" si="87"/>
        <v>6</v>
      </c>
      <c r="B1900" s="55"/>
      <c r="C1900" s="129"/>
      <c r="D1900" s="55"/>
      <c r="E1900" s="56"/>
      <c r="F1900" s="55"/>
      <c r="G1900" s="124" t="str">
        <f>IFERROR(INDEX(Vendors!$A$2:$B$500,MATCH(C1900,Vendors!$A$2:$A$500,0),2),"")</f>
        <v/>
      </c>
      <c r="H1900" s="74">
        <f>SUMIF('Cash Outflows'!E:E,'AP and Accrual Journal'!D1910,'Cash Outflows'!F:F)</f>
        <v>0</v>
      </c>
      <c r="I1900" s="73">
        <f t="shared" si="88"/>
        <v>0</v>
      </c>
      <c r="J1900" s="13">
        <f t="shared" si="89"/>
        <v>0</v>
      </c>
      <c r="K1900" t="b">
        <f ca="1">IF(TODAY()-E1900&gt;'Data Inputs'!$B$47,TRUE,FALSE)</f>
        <v>1</v>
      </c>
    </row>
    <row r="1901" spans="1:11" x14ac:dyDescent="0.25">
      <c r="A1901" s="109">
        <f t="shared" si="87"/>
        <v>6</v>
      </c>
      <c r="B1901" s="55"/>
      <c r="C1901" s="129"/>
      <c r="D1901" s="55"/>
      <c r="E1901" s="56"/>
      <c r="F1901" s="55"/>
      <c r="G1901" s="124" t="str">
        <f>IFERROR(INDEX(Vendors!$A$2:$B$500,MATCH(C1901,Vendors!$A$2:$A$500,0),2),"")</f>
        <v/>
      </c>
      <c r="H1901" s="74">
        <f>SUMIF('Cash Outflows'!E:E,'AP and Accrual Journal'!D1911,'Cash Outflows'!F:F)</f>
        <v>0</v>
      </c>
      <c r="I1901" s="73">
        <f t="shared" si="88"/>
        <v>0</v>
      </c>
      <c r="J1901" s="13">
        <f t="shared" si="89"/>
        <v>0</v>
      </c>
      <c r="K1901" t="b">
        <f ca="1">IF(TODAY()-E1901&gt;'Data Inputs'!$B$47,TRUE,FALSE)</f>
        <v>1</v>
      </c>
    </row>
    <row r="1902" spans="1:11" x14ac:dyDescent="0.25">
      <c r="A1902" s="109">
        <f t="shared" si="87"/>
        <v>6</v>
      </c>
      <c r="B1902" s="55"/>
      <c r="C1902" s="129"/>
      <c r="D1902" s="55"/>
      <c r="E1902" s="56"/>
      <c r="F1902" s="55"/>
      <c r="G1902" s="124" t="str">
        <f>IFERROR(INDEX(Vendors!$A$2:$B$500,MATCH(C1902,Vendors!$A$2:$A$500,0),2),"")</f>
        <v/>
      </c>
      <c r="H1902" s="74">
        <f>SUMIF('Cash Outflows'!E:E,'AP and Accrual Journal'!D1912,'Cash Outflows'!F:F)</f>
        <v>0</v>
      </c>
      <c r="I1902" s="73">
        <f t="shared" si="88"/>
        <v>0</v>
      </c>
      <c r="J1902" s="13">
        <f t="shared" si="89"/>
        <v>0</v>
      </c>
      <c r="K1902" t="b">
        <f ca="1">IF(TODAY()-E1902&gt;'Data Inputs'!$B$47,TRUE,FALSE)</f>
        <v>1</v>
      </c>
    </row>
    <row r="1903" spans="1:11" x14ac:dyDescent="0.25">
      <c r="A1903" s="109">
        <f t="shared" si="87"/>
        <v>6</v>
      </c>
      <c r="B1903" s="55"/>
      <c r="C1903" s="129"/>
      <c r="D1903" s="55"/>
      <c r="E1903" s="56"/>
      <c r="F1903" s="55"/>
      <c r="G1903" s="124" t="str">
        <f>IFERROR(INDEX(Vendors!$A$2:$B$500,MATCH(C1903,Vendors!$A$2:$A$500,0),2),"")</f>
        <v/>
      </c>
      <c r="H1903" s="74">
        <f>SUMIF('Cash Outflows'!E:E,'AP and Accrual Journal'!D1913,'Cash Outflows'!F:F)</f>
        <v>0</v>
      </c>
      <c r="I1903" s="73">
        <f t="shared" si="88"/>
        <v>0</v>
      </c>
      <c r="J1903" s="13">
        <f t="shared" si="89"/>
        <v>0</v>
      </c>
      <c r="K1903" t="b">
        <f ca="1">IF(TODAY()-E1903&gt;'Data Inputs'!$B$47,TRUE,FALSE)</f>
        <v>1</v>
      </c>
    </row>
    <row r="1904" spans="1:11" x14ac:dyDescent="0.25">
      <c r="A1904" s="109">
        <f t="shared" si="87"/>
        <v>6</v>
      </c>
      <c r="B1904" s="55"/>
      <c r="C1904" s="129"/>
      <c r="D1904" s="55"/>
      <c r="E1904" s="56"/>
      <c r="F1904" s="55"/>
      <c r="G1904" s="124" t="str">
        <f>IFERROR(INDEX(Vendors!$A$2:$B$500,MATCH(C1904,Vendors!$A$2:$A$500,0),2),"")</f>
        <v/>
      </c>
      <c r="H1904" s="74">
        <f>SUMIF('Cash Outflows'!E:E,'AP and Accrual Journal'!D1914,'Cash Outflows'!F:F)</f>
        <v>0</v>
      </c>
      <c r="I1904" s="73">
        <f t="shared" si="88"/>
        <v>0</v>
      </c>
      <c r="J1904" s="13">
        <f t="shared" si="89"/>
        <v>0</v>
      </c>
      <c r="K1904" t="b">
        <f ca="1">IF(TODAY()-E1904&gt;'Data Inputs'!$B$47,TRUE,FALSE)</f>
        <v>1</v>
      </c>
    </row>
    <row r="1905" spans="1:11" x14ac:dyDescent="0.25">
      <c r="A1905" s="109">
        <f t="shared" si="87"/>
        <v>6</v>
      </c>
      <c r="B1905" s="55"/>
      <c r="C1905" s="129"/>
      <c r="D1905" s="55"/>
      <c r="E1905" s="56"/>
      <c r="F1905" s="55"/>
      <c r="G1905" s="124" t="str">
        <f>IFERROR(INDEX(Vendors!$A$2:$B$500,MATCH(C1905,Vendors!$A$2:$A$500,0),2),"")</f>
        <v/>
      </c>
      <c r="H1905" s="74">
        <f>SUMIF('Cash Outflows'!E:E,'AP and Accrual Journal'!D1915,'Cash Outflows'!F:F)</f>
        <v>0</v>
      </c>
      <c r="I1905" s="73">
        <f t="shared" si="88"/>
        <v>0</v>
      </c>
      <c r="J1905" s="13">
        <f t="shared" si="89"/>
        <v>0</v>
      </c>
      <c r="K1905" t="b">
        <f ca="1">IF(TODAY()-E1905&gt;'Data Inputs'!$B$47,TRUE,FALSE)</f>
        <v>1</v>
      </c>
    </row>
    <row r="1906" spans="1:11" x14ac:dyDescent="0.25">
      <c r="A1906" s="109">
        <f t="shared" si="87"/>
        <v>6</v>
      </c>
      <c r="B1906" s="55"/>
      <c r="C1906" s="129"/>
      <c r="D1906" s="55"/>
      <c r="E1906" s="56"/>
      <c r="F1906" s="55"/>
      <c r="G1906" s="124" t="str">
        <f>IFERROR(INDEX(Vendors!$A$2:$B$500,MATCH(C1906,Vendors!$A$2:$A$500,0),2),"")</f>
        <v/>
      </c>
      <c r="H1906" s="74">
        <f>SUMIF('Cash Outflows'!E:E,'AP and Accrual Journal'!D1916,'Cash Outflows'!F:F)</f>
        <v>0</v>
      </c>
      <c r="I1906" s="73">
        <f t="shared" si="88"/>
        <v>0</v>
      </c>
      <c r="J1906" s="13">
        <f t="shared" si="89"/>
        <v>0</v>
      </c>
      <c r="K1906" t="b">
        <f ca="1">IF(TODAY()-E1906&gt;'Data Inputs'!$B$47,TRUE,FALSE)</f>
        <v>1</v>
      </c>
    </row>
    <row r="1907" spans="1:11" x14ac:dyDescent="0.25">
      <c r="A1907" s="109">
        <f t="shared" si="87"/>
        <v>6</v>
      </c>
      <c r="B1907" s="55"/>
      <c r="C1907" s="129"/>
      <c r="D1907" s="55"/>
      <c r="E1907" s="56"/>
      <c r="F1907" s="55"/>
      <c r="G1907" s="124" t="str">
        <f>IFERROR(INDEX(Vendors!$A$2:$B$500,MATCH(C1907,Vendors!$A$2:$A$500,0),2),"")</f>
        <v/>
      </c>
      <c r="H1907" s="74">
        <f>SUMIF('Cash Outflows'!E:E,'AP and Accrual Journal'!D1917,'Cash Outflows'!F:F)</f>
        <v>0</v>
      </c>
      <c r="I1907" s="73">
        <f t="shared" si="88"/>
        <v>0</v>
      </c>
      <c r="J1907" s="13">
        <f t="shared" si="89"/>
        <v>0</v>
      </c>
      <c r="K1907" t="b">
        <f ca="1">IF(TODAY()-E1907&gt;'Data Inputs'!$B$47,TRUE,FALSE)</f>
        <v>1</v>
      </c>
    </row>
    <row r="1908" spans="1:11" x14ac:dyDescent="0.25">
      <c r="A1908" s="109">
        <f t="shared" si="87"/>
        <v>6</v>
      </c>
      <c r="B1908" s="55"/>
      <c r="C1908" s="129"/>
      <c r="D1908" s="55"/>
      <c r="E1908" s="56"/>
      <c r="F1908" s="55"/>
      <c r="G1908" s="124" t="str">
        <f>IFERROR(INDEX(Vendors!$A$2:$B$500,MATCH(C1908,Vendors!$A$2:$A$500,0),2),"")</f>
        <v/>
      </c>
      <c r="H1908" s="74">
        <f>SUMIF('Cash Outflows'!E:E,'AP and Accrual Journal'!D1918,'Cash Outflows'!F:F)</f>
        <v>0</v>
      </c>
      <c r="I1908" s="73">
        <f t="shared" si="88"/>
        <v>0</v>
      </c>
      <c r="J1908" s="13">
        <f t="shared" si="89"/>
        <v>0</v>
      </c>
      <c r="K1908" t="b">
        <f ca="1">IF(TODAY()-E1908&gt;'Data Inputs'!$B$47,TRUE,FALSE)</f>
        <v>1</v>
      </c>
    </row>
    <row r="1909" spans="1:11" x14ac:dyDescent="0.25">
      <c r="A1909" s="109">
        <f t="shared" si="87"/>
        <v>6</v>
      </c>
      <c r="B1909" s="55"/>
      <c r="C1909" s="129"/>
      <c r="D1909" s="55"/>
      <c r="E1909" s="56"/>
      <c r="F1909" s="55"/>
      <c r="G1909" s="124" t="str">
        <f>IFERROR(INDEX(Vendors!$A$2:$B$500,MATCH(C1909,Vendors!$A$2:$A$500,0),2),"")</f>
        <v/>
      </c>
      <c r="H1909" s="74">
        <f>SUMIF('Cash Outflows'!E:E,'AP and Accrual Journal'!D1919,'Cash Outflows'!F:F)</f>
        <v>0</v>
      </c>
      <c r="I1909" s="73">
        <f t="shared" si="88"/>
        <v>0</v>
      </c>
      <c r="J1909" s="13">
        <f t="shared" si="89"/>
        <v>0</v>
      </c>
      <c r="K1909" t="b">
        <f ca="1">IF(TODAY()-E1909&gt;'Data Inputs'!$B$47,TRUE,FALSE)</f>
        <v>1</v>
      </c>
    </row>
    <row r="1910" spans="1:11" x14ac:dyDescent="0.25">
      <c r="A1910" s="109">
        <f t="shared" si="87"/>
        <v>6</v>
      </c>
      <c r="B1910" s="55"/>
      <c r="C1910" s="129"/>
      <c r="D1910" s="55"/>
      <c r="E1910" s="56"/>
      <c r="F1910" s="55"/>
      <c r="G1910" s="124" t="str">
        <f>IFERROR(INDEX(Vendors!$A$2:$B$500,MATCH(C1910,Vendors!$A$2:$A$500,0),2),"")</f>
        <v/>
      </c>
      <c r="H1910" s="74">
        <f>SUMIF('Cash Outflows'!E:E,'AP and Accrual Journal'!D1920,'Cash Outflows'!F:F)</f>
        <v>0</v>
      </c>
      <c r="I1910" s="73">
        <f t="shared" si="88"/>
        <v>0</v>
      </c>
      <c r="J1910" s="13">
        <f t="shared" si="89"/>
        <v>0</v>
      </c>
      <c r="K1910" t="b">
        <f ca="1">IF(TODAY()-E1910&gt;'Data Inputs'!$B$47,TRUE,FALSE)</f>
        <v>1</v>
      </c>
    </row>
    <row r="1911" spans="1:11" x14ac:dyDescent="0.25">
      <c r="A1911" s="109">
        <f t="shared" si="87"/>
        <v>6</v>
      </c>
      <c r="B1911" s="55"/>
      <c r="C1911" s="129"/>
      <c r="D1911" s="55"/>
      <c r="E1911" s="56"/>
      <c r="F1911" s="55"/>
      <c r="G1911" s="124" t="str">
        <f>IFERROR(INDEX(Vendors!$A$2:$B$500,MATCH(C1911,Vendors!$A$2:$A$500,0),2),"")</f>
        <v/>
      </c>
      <c r="H1911" s="74">
        <f>SUMIF('Cash Outflows'!E:E,'AP and Accrual Journal'!D1921,'Cash Outflows'!F:F)</f>
        <v>0</v>
      </c>
      <c r="I1911" s="73">
        <f t="shared" si="88"/>
        <v>0</v>
      </c>
      <c r="J1911" s="13">
        <f t="shared" si="89"/>
        <v>0</v>
      </c>
      <c r="K1911" t="b">
        <f ca="1">IF(TODAY()-E1911&gt;'Data Inputs'!$B$47,TRUE,FALSE)</f>
        <v>1</v>
      </c>
    </row>
    <row r="1912" spans="1:11" x14ac:dyDescent="0.25">
      <c r="A1912" s="109">
        <f t="shared" si="87"/>
        <v>6</v>
      </c>
      <c r="B1912" s="55"/>
      <c r="C1912" s="129"/>
      <c r="D1912" s="55"/>
      <c r="E1912" s="56"/>
      <c r="F1912" s="55"/>
      <c r="G1912" s="124" t="str">
        <f>IFERROR(INDEX(Vendors!$A$2:$B$500,MATCH(C1912,Vendors!$A$2:$A$500,0),2),"")</f>
        <v/>
      </c>
      <c r="H1912" s="74">
        <f>SUMIF('Cash Outflows'!E:E,'AP and Accrual Journal'!D1922,'Cash Outflows'!F:F)</f>
        <v>0</v>
      </c>
      <c r="I1912" s="73">
        <f t="shared" si="88"/>
        <v>0</v>
      </c>
      <c r="J1912" s="13">
        <f t="shared" si="89"/>
        <v>0</v>
      </c>
      <c r="K1912" t="b">
        <f ca="1">IF(TODAY()-E1912&gt;'Data Inputs'!$B$47,TRUE,FALSE)</f>
        <v>1</v>
      </c>
    </row>
    <row r="1913" spans="1:11" x14ac:dyDescent="0.25">
      <c r="A1913" s="109">
        <f t="shared" si="87"/>
        <v>6</v>
      </c>
      <c r="B1913" s="55"/>
      <c r="C1913" s="129"/>
      <c r="D1913" s="55"/>
      <c r="E1913" s="56"/>
      <c r="F1913" s="55"/>
      <c r="G1913" s="124" t="str">
        <f>IFERROR(INDEX(Vendors!$A$2:$B$500,MATCH(C1913,Vendors!$A$2:$A$500,0),2),"")</f>
        <v/>
      </c>
      <c r="H1913" s="74">
        <f>SUMIF('Cash Outflows'!E:E,'AP and Accrual Journal'!D1923,'Cash Outflows'!F:F)</f>
        <v>0</v>
      </c>
      <c r="I1913" s="73">
        <f t="shared" si="88"/>
        <v>0</v>
      </c>
      <c r="J1913" s="13">
        <f t="shared" si="89"/>
        <v>0</v>
      </c>
      <c r="K1913" t="b">
        <f ca="1">IF(TODAY()-E1913&gt;'Data Inputs'!$B$47,TRUE,FALSE)</f>
        <v>1</v>
      </c>
    </row>
    <row r="1914" spans="1:11" x14ac:dyDescent="0.25">
      <c r="A1914" s="109">
        <f t="shared" si="87"/>
        <v>6</v>
      </c>
      <c r="B1914" s="55"/>
      <c r="C1914" s="129"/>
      <c r="D1914" s="55"/>
      <c r="E1914" s="56"/>
      <c r="F1914" s="55"/>
      <c r="G1914" s="124" t="str">
        <f>IFERROR(INDEX(Vendors!$A$2:$B$500,MATCH(C1914,Vendors!$A$2:$A$500,0),2),"")</f>
        <v/>
      </c>
      <c r="H1914" s="74">
        <f>SUMIF('Cash Outflows'!E:E,'AP and Accrual Journal'!D1924,'Cash Outflows'!F:F)</f>
        <v>0</v>
      </c>
      <c r="I1914" s="73">
        <f t="shared" si="88"/>
        <v>0</v>
      </c>
      <c r="J1914" s="13">
        <f t="shared" si="89"/>
        <v>0</v>
      </c>
      <c r="K1914" t="b">
        <f ca="1">IF(TODAY()-E1914&gt;'Data Inputs'!$B$47,TRUE,FALSE)</f>
        <v>1</v>
      </c>
    </row>
    <row r="1915" spans="1:11" x14ac:dyDescent="0.25">
      <c r="A1915" s="109">
        <f t="shared" si="87"/>
        <v>6</v>
      </c>
      <c r="B1915" s="55"/>
      <c r="C1915" s="129"/>
      <c r="D1915" s="55"/>
      <c r="E1915" s="56"/>
      <c r="F1915" s="55"/>
      <c r="G1915" s="124" t="str">
        <f>IFERROR(INDEX(Vendors!$A$2:$B$500,MATCH(C1915,Vendors!$A$2:$A$500,0),2),"")</f>
        <v/>
      </c>
      <c r="H1915" s="74">
        <f>SUMIF('Cash Outflows'!E:E,'AP and Accrual Journal'!D1925,'Cash Outflows'!F:F)</f>
        <v>0</v>
      </c>
      <c r="I1915" s="73">
        <f t="shared" si="88"/>
        <v>0</v>
      </c>
      <c r="J1915" s="13">
        <f t="shared" si="89"/>
        <v>0</v>
      </c>
      <c r="K1915" t="b">
        <f ca="1">IF(TODAY()-E1915&gt;'Data Inputs'!$B$47,TRUE,FALSE)</f>
        <v>1</v>
      </c>
    </row>
    <row r="1916" spans="1:11" x14ac:dyDescent="0.25">
      <c r="A1916" s="109">
        <f t="shared" si="87"/>
        <v>6</v>
      </c>
      <c r="B1916" s="55"/>
      <c r="C1916" s="129"/>
      <c r="D1916" s="55"/>
      <c r="E1916" s="56"/>
      <c r="F1916" s="55"/>
      <c r="G1916" s="124" t="str">
        <f>IFERROR(INDEX(Vendors!$A$2:$B$500,MATCH(C1916,Vendors!$A$2:$A$500,0),2),"")</f>
        <v/>
      </c>
      <c r="H1916" s="74">
        <f>SUMIF('Cash Outflows'!E:E,'AP and Accrual Journal'!D1926,'Cash Outflows'!F:F)</f>
        <v>0</v>
      </c>
      <c r="I1916" s="73">
        <f t="shared" si="88"/>
        <v>0</v>
      </c>
      <c r="J1916" s="13">
        <f t="shared" si="89"/>
        <v>0</v>
      </c>
      <c r="K1916" t="b">
        <f ca="1">IF(TODAY()-E1916&gt;'Data Inputs'!$B$47,TRUE,FALSE)</f>
        <v>1</v>
      </c>
    </row>
    <row r="1917" spans="1:11" x14ac:dyDescent="0.25">
      <c r="A1917" s="109">
        <f t="shared" si="87"/>
        <v>6</v>
      </c>
      <c r="B1917" s="55"/>
      <c r="C1917" s="129"/>
      <c r="D1917" s="55"/>
      <c r="E1917" s="56"/>
      <c r="F1917" s="55"/>
      <c r="G1917" s="124" t="str">
        <f>IFERROR(INDEX(Vendors!$A$2:$B$500,MATCH(C1917,Vendors!$A$2:$A$500,0),2),"")</f>
        <v/>
      </c>
      <c r="H1917" s="74">
        <f>SUMIF('Cash Outflows'!E:E,'AP and Accrual Journal'!D1927,'Cash Outflows'!F:F)</f>
        <v>0</v>
      </c>
      <c r="I1917" s="73">
        <f t="shared" si="88"/>
        <v>0</v>
      </c>
      <c r="J1917" s="13">
        <f t="shared" si="89"/>
        <v>0</v>
      </c>
      <c r="K1917" t="b">
        <f ca="1">IF(TODAY()-E1917&gt;'Data Inputs'!$B$47,TRUE,FALSE)</f>
        <v>1</v>
      </c>
    </row>
    <row r="1918" spans="1:11" x14ac:dyDescent="0.25">
      <c r="A1918" s="109">
        <f t="shared" si="87"/>
        <v>6</v>
      </c>
      <c r="B1918" s="55"/>
      <c r="C1918" s="129"/>
      <c r="D1918" s="55"/>
      <c r="E1918" s="56"/>
      <c r="F1918" s="55"/>
      <c r="G1918" s="124" t="str">
        <f>IFERROR(INDEX(Vendors!$A$2:$B$500,MATCH(C1918,Vendors!$A$2:$A$500,0),2),"")</f>
        <v/>
      </c>
      <c r="H1918" s="74">
        <f>SUMIF('Cash Outflows'!E:E,'AP and Accrual Journal'!D1928,'Cash Outflows'!F:F)</f>
        <v>0</v>
      </c>
      <c r="I1918" s="73">
        <f t="shared" si="88"/>
        <v>0</v>
      </c>
      <c r="J1918" s="13">
        <f t="shared" si="89"/>
        <v>0</v>
      </c>
      <c r="K1918" t="b">
        <f ca="1">IF(TODAY()-E1918&gt;'Data Inputs'!$B$47,TRUE,FALSE)</f>
        <v>1</v>
      </c>
    </row>
    <row r="1919" spans="1:11" x14ac:dyDescent="0.25">
      <c r="A1919" s="109">
        <f t="shared" si="87"/>
        <v>6</v>
      </c>
      <c r="B1919" s="55"/>
      <c r="C1919" s="129"/>
      <c r="D1919" s="55"/>
      <c r="E1919" s="56"/>
      <c r="F1919" s="55"/>
      <c r="G1919" s="124" t="str">
        <f>IFERROR(INDEX(Vendors!$A$2:$B$500,MATCH(C1919,Vendors!$A$2:$A$500,0),2),"")</f>
        <v/>
      </c>
      <c r="H1919" s="74">
        <f>SUMIF('Cash Outflows'!E:E,'AP and Accrual Journal'!D1929,'Cash Outflows'!F:F)</f>
        <v>0</v>
      </c>
      <c r="I1919" s="73">
        <f t="shared" si="88"/>
        <v>0</v>
      </c>
      <c r="J1919" s="13">
        <f t="shared" si="89"/>
        <v>0</v>
      </c>
      <c r="K1919" t="b">
        <f ca="1">IF(TODAY()-E1919&gt;'Data Inputs'!$B$47,TRUE,FALSE)</f>
        <v>1</v>
      </c>
    </row>
    <row r="1920" spans="1:11" x14ac:dyDescent="0.25">
      <c r="A1920" s="109">
        <f t="shared" si="87"/>
        <v>6</v>
      </c>
      <c r="B1920" s="55"/>
      <c r="C1920" s="129"/>
      <c r="D1920" s="55"/>
      <c r="E1920" s="56"/>
      <c r="F1920" s="55"/>
      <c r="G1920" s="124" t="str">
        <f>IFERROR(INDEX(Vendors!$A$2:$B$500,MATCH(C1920,Vendors!$A$2:$A$500,0),2),"")</f>
        <v/>
      </c>
      <c r="H1920" s="74">
        <f>SUMIF('Cash Outflows'!E:E,'AP and Accrual Journal'!D1930,'Cash Outflows'!F:F)</f>
        <v>0</v>
      </c>
      <c r="I1920" s="73">
        <f t="shared" si="88"/>
        <v>0</v>
      </c>
      <c r="J1920" s="13">
        <f t="shared" si="89"/>
        <v>0</v>
      </c>
      <c r="K1920" t="b">
        <f ca="1">IF(TODAY()-E1920&gt;'Data Inputs'!$B$47,TRUE,FALSE)</f>
        <v>1</v>
      </c>
    </row>
    <row r="1921" spans="1:11" x14ac:dyDescent="0.25">
      <c r="A1921" s="109">
        <f t="shared" si="87"/>
        <v>6</v>
      </c>
      <c r="B1921" s="55"/>
      <c r="C1921" s="129"/>
      <c r="D1921" s="55"/>
      <c r="E1921" s="56"/>
      <c r="F1921" s="55"/>
      <c r="G1921" s="124" t="str">
        <f>IFERROR(INDEX(Vendors!$A$2:$B$500,MATCH(C1921,Vendors!$A$2:$A$500,0),2),"")</f>
        <v/>
      </c>
      <c r="H1921" s="74">
        <f>SUMIF('Cash Outflows'!E:E,'AP and Accrual Journal'!D1931,'Cash Outflows'!F:F)</f>
        <v>0</v>
      </c>
      <c r="I1921" s="73">
        <f t="shared" si="88"/>
        <v>0</v>
      </c>
      <c r="J1921" s="13">
        <f t="shared" si="89"/>
        <v>0</v>
      </c>
      <c r="K1921" t="b">
        <f ca="1">IF(TODAY()-E1921&gt;'Data Inputs'!$B$47,TRUE,FALSE)</f>
        <v>1</v>
      </c>
    </row>
    <row r="1922" spans="1:11" x14ac:dyDescent="0.25">
      <c r="A1922" s="109">
        <f t="shared" si="87"/>
        <v>6</v>
      </c>
      <c r="B1922" s="55"/>
      <c r="C1922" s="129"/>
      <c r="D1922" s="55"/>
      <c r="E1922" s="56"/>
      <c r="F1922" s="55"/>
      <c r="G1922" s="124" t="str">
        <f>IFERROR(INDEX(Vendors!$A$2:$B$500,MATCH(C1922,Vendors!$A$2:$A$500,0),2),"")</f>
        <v/>
      </c>
      <c r="H1922" s="74">
        <f>SUMIF('Cash Outflows'!E:E,'AP and Accrual Journal'!D1932,'Cash Outflows'!F:F)</f>
        <v>0</v>
      </c>
      <c r="I1922" s="73">
        <f t="shared" si="88"/>
        <v>0</v>
      </c>
      <c r="J1922" s="13">
        <f t="shared" si="89"/>
        <v>0</v>
      </c>
      <c r="K1922" t="b">
        <f ca="1">IF(TODAY()-E1922&gt;'Data Inputs'!$B$47,TRUE,FALSE)</f>
        <v>1</v>
      </c>
    </row>
    <row r="1923" spans="1:11" x14ac:dyDescent="0.25">
      <c r="A1923" s="109">
        <f t="shared" ref="A1923:A1986" si="90">E1923+(6-J1923)</f>
        <v>6</v>
      </c>
      <c r="B1923" s="55"/>
      <c r="C1923" s="129"/>
      <c r="D1923" s="55"/>
      <c r="E1923" s="56"/>
      <c r="F1923" s="55"/>
      <c r="G1923" s="124" t="str">
        <f>IFERROR(INDEX(Vendors!$A$2:$B$500,MATCH(C1923,Vendors!$A$2:$A$500,0),2),"")</f>
        <v/>
      </c>
      <c r="H1923" s="74">
        <f>SUMIF('Cash Outflows'!E:E,'AP and Accrual Journal'!D1933,'Cash Outflows'!F:F)</f>
        <v>0</v>
      </c>
      <c r="I1923" s="73">
        <f t="shared" ref="I1923:I1986" si="91">F1923-H1923</f>
        <v>0</v>
      </c>
      <c r="J1923" s="13">
        <f t="shared" ref="J1923:J1986" si="92">IF(WEEKDAY(E1923)=7,0,WEEKDAY(E1923))</f>
        <v>0</v>
      </c>
      <c r="K1923" t="b">
        <f ca="1">IF(TODAY()-E1923&gt;'Data Inputs'!$B$47,TRUE,FALSE)</f>
        <v>1</v>
      </c>
    </row>
    <row r="1924" spans="1:11" x14ac:dyDescent="0.25">
      <c r="A1924" s="109">
        <f t="shared" si="90"/>
        <v>6</v>
      </c>
      <c r="B1924" s="55"/>
      <c r="C1924" s="129"/>
      <c r="D1924" s="55"/>
      <c r="E1924" s="56"/>
      <c r="F1924" s="55"/>
      <c r="G1924" s="124" t="str">
        <f>IFERROR(INDEX(Vendors!$A$2:$B$500,MATCH(C1924,Vendors!$A$2:$A$500,0),2),"")</f>
        <v/>
      </c>
      <c r="H1924" s="74">
        <f>SUMIF('Cash Outflows'!E:E,'AP and Accrual Journal'!D1934,'Cash Outflows'!F:F)</f>
        <v>0</v>
      </c>
      <c r="I1924" s="73">
        <f t="shared" si="91"/>
        <v>0</v>
      </c>
      <c r="J1924" s="13">
        <f t="shared" si="92"/>
        <v>0</v>
      </c>
      <c r="K1924" t="b">
        <f ca="1">IF(TODAY()-E1924&gt;'Data Inputs'!$B$47,TRUE,FALSE)</f>
        <v>1</v>
      </c>
    </row>
    <row r="1925" spans="1:11" x14ac:dyDescent="0.25">
      <c r="A1925" s="109">
        <f t="shared" si="90"/>
        <v>6</v>
      </c>
      <c r="B1925" s="55"/>
      <c r="C1925" s="129"/>
      <c r="D1925" s="55"/>
      <c r="E1925" s="56"/>
      <c r="F1925" s="55"/>
      <c r="G1925" s="124" t="str">
        <f>IFERROR(INDEX(Vendors!$A$2:$B$500,MATCH(C1925,Vendors!$A$2:$A$500,0),2),"")</f>
        <v/>
      </c>
      <c r="H1925" s="74">
        <f>SUMIF('Cash Outflows'!E:E,'AP and Accrual Journal'!D1935,'Cash Outflows'!F:F)</f>
        <v>0</v>
      </c>
      <c r="I1925" s="73">
        <f t="shared" si="91"/>
        <v>0</v>
      </c>
      <c r="J1925" s="13">
        <f t="shared" si="92"/>
        <v>0</v>
      </c>
      <c r="K1925" t="b">
        <f ca="1">IF(TODAY()-E1925&gt;'Data Inputs'!$B$47,TRUE,FALSE)</f>
        <v>1</v>
      </c>
    </row>
    <row r="1926" spans="1:11" x14ac:dyDescent="0.25">
      <c r="A1926" s="109">
        <f t="shared" si="90"/>
        <v>6</v>
      </c>
      <c r="B1926" s="55"/>
      <c r="C1926" s="129"/>
      <c r="D1926" s="55"/>
      <c r="E1926" s="56"/>
      <c r="F1926" s="55"/>
      <c r="G1926" s="124" t="str">
        <f>IFERROR(INDEX(Vendors!$A$2:$B$500,MATCH(C1926,Vendors!$A$2:$A$500,0),2),"")</f>
        <v/>
      </c>
      <c r="H1926" s="74">
        <f>SUMIF('Cash Outflows'!E:E,'AP and Accrual Journal'!D1936,'Cash Outflows'!F:F)</f>
        <v>0</v>
      </c>
      <c r="I1926" s="73">
        <f t="shared" si="91"/>
        <v>0</v>
      </c>
      <c r="J1926" s="13">
        <f t="shared" si="92"/>
        <v>0</v>
      </c>
      <c r="K1926" t="b">
        <f ca="1">IF(TODAY()-E1926&gt;'Data Inputs'!$B$47,TRUE,FALSE)</f>
        <v>1</v>
      </c>
    </row>
    <row r="1927" spans="1:11" x14ac:dyDescent="0.25">
      <c r="A1927" s="109">
        <f t="shared" si="90"/>
        <v>6</v>
      </c>
      <c r="B1927" s="55"/>
      <c r="C1927" s="129"/>
      <c r="D1927" s="55"/>
      <c r="E1927" s="56"/>
      <c r="F1927" s="55"/>
      <c r="G1927" s="124" t="str">
        <f>IFERROR(INDEX(Vendors!$A$2:$B$500,MATCH(C1927,Vendors!$A$2:$A$500,0),2),"")</f>
        <v/>
      </c>
      <c r="H1927" s="74">
        <f>SUMIF('Cash Outflows'!E:E,'AP and Accrual Journal'!D1937,'Cash Outflows'!F:F)</f>
        <v>0</v>
      </c>
      <c r="I1927" s="73">
        <f t="shared" si="91"/>
        <v>0</v>
      </c>
      <c r="J1927" s="13">
        <f t="shared" si="92"/>
        <v>0</v>
      </c>
      <c r="K1927" t="b">
        <f ca="1">IF(TODAY()-E1927&gt;'Data Inputs'!$B$47,TRUE,FALSE)</f>
        <v>1</v>
      </c>
    </row>
    <row r="1928" spans="1:11" x14ac:dyDescent="0.25">
      <c r="A1928" s="109">
        <f t="shared" si="90"/>
        <v>6</v>
      </c>
      <c r="B1928" s="55"/>
      <c r="C1928" s="129"/>
      <c r="D1928" s="55"/>
      <c r="E1928" s="56"/>
      <c r="F1928" s="55"/>
      <c r="G1928" s="124" t="str">
        <f>IFERROR(INDEX(Vendors!$A$2:$B$500,MATCH(C1928,Vendors!$A$2:$A$500,0),2),"")</f>
        <v/>
      </c>
      <c r="H1928" s="74">
        <f>SUMIF('Cash Outflows'!E:E,'AP and Accrual Journal'!D1938,'Cash Outflows'!F:F)</f>
        <v>0</v>
      </c>
      <c r="I1928" s="73">
        <f t="shared" si="91"/>
        <v>0</v>
      </c>
      <c r="J1928" s="13">
        <f t="shared" si="92"/>
        <v>0</v>
      </c>
      <c r="K1928" t="b">
        <f ca="1">IF(TODAY()-E1928&gt;'Data Inputs'!$B$47,TRUE,FALSE)</f>
        <v>1</v>
      </c>
    </row>
    <row r="1929" spans="1:11" x14ac:dyDescent="0.25">
      <c r="A1929" s="109">
        <f t="shared" si="90"/>
        <v>6</v>
      </c>
      <c r="B1929" s="55"/>
      <c r="C1929" s="129"/>
      <c r="D1929" s="55"/>
      <c r="E1929" s="56"/>
      <c r="F1929" s="55"/>
      <c r="G1929" s="124" t="str">
        <f>IFERROR(INDEX(Vendors!$A$2:$B$500,MATCH(C1929,Vendors!$A$2:$A$500,0),2),"")</f>
        <v/>
      </c>
      <c r="H1929" s="74">
        <f>SUMIF('Cash Outflows'!E:E,'AP and Accrual Journal'!D1939,'Cash Outflows'!F:F)</f>
        <v>0</v>
      </c>
      <c r="I1929" s="73">
        <f t="shared" si="91"/>
        <v>0</v>
      </c>
      <c r="J1929" s="13">
        <f t="shared" si="92"/>
        <v>0</v>
      </c>
      <c r="K1929" t="b">
        <f ca="1">IF(TODAY()-E1929&gt;'Data Inputs'!$B$47,TRUE,FALSE)</f>
        <v>1</v>
      </c>
    </row>
    <row r="1930" spans="1:11" x14ac:dyDescent="0.25">
      <c r="A1930" s="109">
        <f t="shared" si="90"/>
        <v>6</v>
      </c>
      <c r="B1930" s="55"/>
      <c r="C1930" s="129"/>
      <c r="D1930" s="55"/>
      <c r="E1930" s="56"/>
      <c r="F1930" s="55"/>
      <c r="G1930" s="124" t="str">
        <f>IFERROR(INDEX(Vendors!$A$2:$B$500,MATCH(C1930,Vendors!$A$2:$A$500,0),2),"")</f>
        <v/>
      </c>
      <c r="H1930" s="74">
        <f>SUMIF('Cash Outflows'!E:E,'AP and Accrual Journal'!D1940,'Cash Outflows'!F:F)</f>
        <v>0</v>
      </c>
      <c r="I1930" s="73">
        <f t="shared" si="91"/>
        <v>0</v>
      </c>
      <c r="J1930" s="13">
        <f t="shared" si="92"/>
        <v>0</v>
      </c>
      <c r="K1930" t="b">
        <f ca="1">IF(TODAY()-E1930&gt;'Data Inputs'!$B$47,TRUE,FALSE)</f>
        <v>1</v>
      </c>
    </row>
    <row r="1931" spans="1:11" x14ac:dyDescent="0.25">
      <c r="A1931" s="109">
        <f t="shared" si="90"/>
        <v>6</v>
      </c>
      <c r="B1931" s="55"/>
      <c r="C1931" s="129"/>
      <c r="D1931" s="55"/>
      <c r="E1931" s="56"/>
      <c r="F1931" s="55"/>
      <c r="G1931" s="124" t="str">
        <f>IFERROR(INDEX(Vendors!$A$2:$B$500,MATCH(C1931,Vendors!$A$2:$A$500,0),2),"")</f>
        <v/>
      </c>
      <c r="H1931" s="74">
        <f>SUMIF('Cash Outflows'!E:E,'AP and Accrual Journal'!D1941,'Cash Outflows'!F:F)</f>
        <v>0</v>
      </c>
      <c r="I1931" s="73">
        <f t="shared" si="91"/>
        <v>0</v>
      </c>
      <c r="J1931" s="13">
        <f t="shared" si="92"/>
        <v>0</v>
      </c>
      <c r="K1931" t="b">
        <f ca="1">IF(TODAY()-E1931&gt;'Data Inputs'!$B$47,TRUE,FALSE)</f>
        <v>1</v>
      </c>
    </row>
    <row r="1932" spans="1:11" x14ac:dyDescent="0.25">
      <c r="A1932" s="109">
        <f t="shared" si="90"/>
        <v>6</v>
      </c>
      <c r="B1932" s="55"/>
      <c r="C1932" s="129"/>
      <c r="D1932" s="55"/>
      <c r="E1932" s="56"/>
      <c r="F1932" s="55"/>
      <c r="G1932" s="124" t="str">
        <f>IFERROR(INDEX(Vendors!$A$2:$B$500,MATCH(C1932,Vendors!$A$2:$A$500,0),2),"")</f>
        <v/>
      </c>
      <c r="H1932" s="74">
        <f>SUMIF('Cash Outflows'!E:E,'AP and Accrual Journal'!D1942,'Cash Outflows'!F:F)</f>
        <v>0</v>
      </c>
      <c r="I1932" s="73">
        <f t="shared" si="91"/>
        <v>0</v>
      </c>
      <c r="J1932" s="13">
        <f t="shared" si="92"/>
        <v>0</v>
      </c>
      <c r="K1932" t="b">
        <f ca="1">IF(TODAY()-E1932&gt;'Data Inputs'!$B$47,TRUE,FALSE)</f>
        <v>1</v>
      </c>
    </row>
    <row r="1933" spans="1:11" x14ac:dyDescent="0.25">
      <c r="A1933" s="109">
        <f t="shared" si="90"/>
        <v>6</v>
      </c>
      <c r="B1933" s="55"/>
      <c r="C1933" s="129"/>
      <c r="D1933" s="55"/>
      <c r="E1933" s="56"/>
      <c r="F1933" s="55"/>
      <c r="G1933" s="124" t="str">
        <f>IFERROR(INDEX(Vendors!$A$2:$B$500,MATCH(C1933,Vendors!$A$2:$A$500,0),2),"")</f>
        <v/>
      </c>
      <c r="H1933" s="74">
        <f>SUMIF('Cash Outflows'!E:E,'AP and Accrual Journal'!D1943,'Cash Outflows'!F:F)</f>
        <v>0</v>
      </c>
      <c r="I1933" s="73">
        <f t="shared" si="91"/>
        <v>0</v>
      </c>
      <c r="J1933" s="13">
        <f t="shared" si="92"/>
        <v>0</v>
      </c>
      <c r="K1933" t="b">
        <f ca="1">IF(TODAY()-E1933&gt;'Data Inputs'!$B$47,TRUE,FALSE)</f>
        <v>1</v>
      </c>
    </row>
    <row r="1934" spans="1:11" x14ac:dyDescent="0.25">
      <c r="A1934" s="109">
        <f t="shared" si="90"/>
        <v>6</v>
      </c>
      <c r="B1934" s="55"/>
      <c r="C1934" s="129"/>
      <c r="D1934" s="55"/>
      <c r="E1934" s="56"/>
      <c r="F1934" s="55"/>
      <c r="G1934" s="124" t="str">
        <f>IFERROR(INDEX(Vendors!$A$2:$B$500,MATCH(C1934,Vendors!$A$2:$A$500,0),2),"")</f>
        <v/>
      </c>
      <c r="H1934" s="74">
        <f>SUMIF('Cash Outflows'!E:E,'AP and Accrual Journal'!D1944,'Cash Outflows'!F:F)</f>
        <v>0</v>
      </c>
      <c r="I1934" s="73">
        <f t="shared" si="91"/>
        <v>0</v>
      </c>
      <c r="J1934" s="13">
        <f t="shared" si="92"/>
        <v>0</v>
      </c>
      <c r="K1934" t="b">
        <f ca="1">IF(TODAY()-E1934&gt;'Data Inputs'!$B$47,TRUE,FALSE)</f>
        <v>1</v>
      </c>
    </row>
    <row r="1935" spans="1:11" x14ac:dyDescent="0.25">
      <c r="A1935" s="109">
        <f t="shared" si="90"/>
        <v>6</v>
      </c>
      <c r="B1935" s="55"/>
      <c r="C1935" s="129"/>
      <c r="D1935" s="55"/>
      <c r="E1935" s="56"/>
      <c r="F1935" s="55"/>
      <c r="G1935" s="124" t="str">
        <f>IFERROR(INDEX(Vendors!$A$2:$B$500,MATCH(C1935,Vendors!$A$2:$A$500,0),2),"")</f>
        <v/>
      </c>
      <c r="H1935" s="74">
        <f>SUMIF('Cash Outflows'!E:E,'AP and Accrual Journal'!D1945,'Cash Outflows'!F:F)</f>
        <v>0</v>
      </c>
      <c r="I1935" s="73">
        <f t="shared" si="91"/>
        <v>0</v>
      </c>
      <c r="J1935" s="13">
        <f t="shared" si="92"/>
        <v>0</v>
      </c>
      <c r="K1935" t="b">
        <f ca="1">IF(TODAY()-E1935&gt;'Data Inputs'!$B$47,TRUE,FALSE)</f>
        <v>1</v>
      </c>
    </row>
    <row r="1936" spans="1:11" x14ac:dyDescent="0.25">
      <c r="A1936" s="109">
        <f t="shared" si="90"/>
        <v>6</v>
      </c>
      <c r="B1936" s="55"/>
      <c r="C1936" s="129"/>
      <c r="D1936" s="55"/>
      <c r="E1936" s="56"/>
      <c r="F1936" s="55"/>
      <c r="G1936" s="124" t="str">
        <f>IFERROR(INDEX(Vendors!$A$2:$B$500,MATCH(C1936,Vendors!$A$2:$A$500,0),2),"")</f>
        <v/>
      </c>
      <c r="H1936" s="74">
        <f>SUMIF('Cash Outflows'!E:E,'AP and Accrual Journal'!D1946,'Cash Outflows'!F:F)</f>
        <v>0</v>
      </c>
      <c r="I1936" s="73">
        <f t="shared" si="91"/>
        <v>0</v>
      </c>
      <c r="J1936" s="13">
        <f t="shared" si="92"/>
        <v>0</v>
      </c>
      <c r="K1936" t="b">
        <f ca="1">IF(TODAY()-E1936&gt;'Data Inputs'!$B$47,TRUE,FALSE)</f>
        <v>1</v>
      </c>
    </row>
    <row r="1937" spans="1:11" x14ac:dyDescent="0.25">
      <c r="A1937" s="109">
        <f t="shared" si="90"/>
        <v>6</v>
      </c>
      <c r="B1937" s="55"/>
      <c r="C1937" s="129"/>
      <c r="D1937" s="55"/>
      <c r="E1937" s="56"/>
      <c r="F1937" s="55"/>
      <c r="G1937" s="124" t="str">
        <f>IFERROR(INDEX(Vendors!$A$2:$B$500,MATCH(C1937,Vendors!$A$2:$A$500,0),2),"")</f>
        <v/>
      </c>
      <c r="H1937" s="74">
        <f>SUMIF('Cash Outflows'!E:E,'AP and Accrual Journal'!D1947,'Cash Outflows'!F:F)</f>
        <v>0</v>
      </c>
      <c r="I1937" s="73">
        <f t="shared" si="91"/>
        <v>0</v>
      </c>
      <c r="J1937" s="13">
        <f t="shared" si="92"/>
        <v>0</v>
      </c>
      <c r="K1937" t="b">
        <f ca="1">IF(TODAY()-E1937&gt;'Data Inputs'!$B$47,TRUE,FALSE)</f>
        <v>1</v>
      </c>
    </row>
    <row r="1938" spans="1:11" x14ac:dyDescent="0.25">
      <c r="A1938" s="109">
        <f t="shared" si="90"/>
        <v>6</v>
      </c>
      <c r="B1938" s="55"/>
      <c r="C1938" s="129"/>
      <c r="D1938" s="55"/>
      <c r="E1938" s="56"/>
      <c r="F1938" s="55"/>
      <c r="G1938" s="124" t="str">
        <f>IFERROR(INDEX(Vendors!$A$2:$B$500,MATCH(C1938,Vendors!$A$2:$A$500,0),2),"")</f>
        <v/>
      </c>
      <c r="H1938" s="74">
        <f>SUMIF('Cash Outflows'!E:E,'AP and Accrual Journal'!D1948,'Cash Outflows'!F:F)</f>
        <v>0</v>
      </c>
      <c r="I1938" s="73">
        <f t="shared" si="91"/>
        <v>0</v>
      </c>
      <c r="J1938" s="13">
        <f t="shared" si="92"/>
        <v>0</v>
      </c>
      <c r="K1938" t="b">
        <f ca="1">IF(TODAY()-E1938&gt;'Data Inputs'!$B$47,TRUE,FALSE)</f>
        <v>1</v>
      </c>
    </row>
    <row r="1939" spans="1:11" x14ac:dyDescent="0.25">
      <c r="A1939" s="109">
        <f t="shared" si="90"/>
        <v>6</v>
      </c>
      <c r="B1939" s="55"/>
      <c r="C1939" s="129"/>
      <c r="D1939" s="55"/>
      <c r="E1939" s="56"/>
      <c r="F1939" s="55"/>
      <c r="G1939" s="124" t="str">
        <f>IFERROR(INDEX(Vendors!$A$2:$B$500,MATCH(C1939,Vendors!$A$2:$A$500,0),2),"")</f>
        <v/>
      </c>
      <c r="H1939" s="74">
        <f>SUMIF('Cash Outflows'!E:E,'AP and Accrual Journal'!D1949,'Cash Outflows'!F:F)</f>
        <v>0</v>
      </c>
      <c r="I1939" s="73">
        <f t="shared" si="91"/>
        <v>0</v>
      </c>
      <c r="J1939" s="13">
        <f t="shared" si="92"/>
        <v>0</v>
      </c>
      <c r="K1939" t="b">
        <f ca="1">IF(TODAY()-E1939&gt;'Data Inputs'!$B$47,TRUE,FALSE)</f>
        <v>1</v>
      </c>
    </row>
    <row r="1940" spans="1:11" x14ac:dyDescent="0.25">
      <c r="A1940" s="109">
        <f t="shared" si="90"/>
        <v>6</v>
      </c>
      <c r="B1940" s="55"/>
      <c r="C1940" s="129"/>
      <c r="D1940" s="55"/>
      <c r="E1940" s="56"/>
      <c r="F1940" s="55"/>
      <c r="G1940" s="124" t="str">
        <f>IFERROR(INDEX(Vendors!$A$2:$B$500,MATCH(C1940,Vendors!$A$2:$A$500,0),2),"")</f>
        <v/>
      </c>
      <c r="H1940" s="74">
        <f>SUMIF('Cash Outflows'!E:E,'AP and Accrual Journal'!D1950,'Cash Outflows'!F:F)</f>
        <v>0</v>
      </c>
      <c r="I1940" s="73">
        <f t="shared" si="91"/>
        <v>0</v>
      </c>
      <c r="J1940" s="13">
        <f t="shared" si="92"/>
        <v>0</v>
      </c>
      <c r="K1940" t="b">
        <f ca="1">IF(TODAY()-E1940&gt;'Data Inputs'!$B$47,TRUE,FALSE)</f>
        <v>1</v>
      </c>
    </row>
    <row r="1941" spans="1:11" x14ac:dyDescent="0.25">
      <c r="A1941" s="109">
        <f t="shared" si="90"/>
        <v>6</v>
      </c>
      <c r="B1941" s="55"/>
      <c r="C1941" s="129"/>
      <c r="D1941" s="55"/>
      <c r="E1941" s="56"/>
      <c r="F1941" s="55"/>
      <c r="G1941" s="124" t="str">
        <f>IFERROR(INDEX(Vendors!$A$2:$B$500,MATCH(C1941,Vendors!$A$2:$A$500,0),2),"")</f>
        <v/>
      </c>
      <c r="H1941" s="74">
        <f>SUMIF('Cash Outflows'!E:E,'AP and Accrual Journal'!D1951,'Cash Outflows'!F:F)</f>
        <v>0</v>
      </c>
      <c r="I1941" s="73">
        <f t="shared" si="91"/>
        <v>0</v>
      </c>
      <c r="J1941" s="13">
        <f t="shared" si="92"/>
        <v>0</v>
      </c>
      <c r="K1941" t="b">
        <f ca="1">IF(TODAY()-E1941&gt;'Data Inputs'!$B$47,TRUE,FALSE)</f>
        <v>1</v>
      </c>
    </row>
    <row r="1942" spans="1:11" x14ac:dyDescent="0.25">
      <c r="A1942" s="109">
        <f t="shared" si="90"/>
        <v>6</v>
      </c>
      <c r="B1942" s="55"/>
      <c r="C1942" s="129"/>
      <c r="D1942" s="55"/>
      <c r="E1942" s="56"/>
      <c r="F1942" s="55"/>
      <c r="G1942" s="124" t="str">
        <f>IFERROR(INDEX(Vendors!$A$2:$B$500,MATCH(C1942,Vendors!$A$2:$A$500,0),2),"")</f>
        <v/>
      </c>
      <c r="H1942" s="74">
        <f>SUMIF('Cash Outflows'!E:E,'AP and Accrual Journal'!D1952,'Cash Outflows'!F:F)</f>
        <v>0</v>
      </c>
      <c r="I1942" s="73">
        <f t="shared" si="91"/>
        <v>0</v>
      </c>
      <c r="J1942" s="13">
        <f t="shared" si="92"/>
        <v>0</v>
      </c>
      <c r="K1942" t="b">
        <f ca="1">IF(TODAY()-E1942&gt;'Data Inputs'!$B$47,TRUE,FALSE)</f>
        <v>1</v>
      </c>
    </row>
    <row r="1943" spans="1:11" x14ac:dyDescent="0.25">
      <c r="A1943" s="109">
        <f t="shared" si="90"/>
        <v>6</v>
      </c>
      <c r="B1943" s="55"/>
      <c r="C1943" s="129"/>
      <c r="D1943" s="55"/>
      <c r="E1943" s="56"/>
      <c r="F1943" s="55"/>
      <c r="G1943" s="124" t="str">
        <f>IFERROR(INDEX(Vendors!$A$2:$B$500,MATCH(C1943,Vendors!$A$2:$A$500,0),2),"")</f>
        <v/>
      </c>
      <c r="H1943" s="74">
        <f>SUMIF('Cash Outflows'!E:E,'AP and Accrual Journal'!D1953,'Cash Outflows'!F:F)</f>
        <v>0</v>
      </c>
      <c r="I1943" s="73">
        <f t="shared" si="91"/>
        <v>0</v>
      </c>
      <c r="J1943" s="13">
        <f t="shared" si="92"/>
        <v>0</v>
      </c>
      <c r="K1943" t="b">
        <f ca="1">IF(TODAY()-E1943&gt;'Data Inputs'!$B$47,TRUE,FALSE)</f>
        <v>1</v>
      </c>
    </row>
    <row r="1944" spans="1:11" x14ac:dyDescent="0.25">
      <c r="A1944" s="109">
        <f t="shared" si="90"/>
        <v>6</v>
      </c>
      <c r="B1944" s="55"/>
      <c r="C1944" s="129"/>
      <c r="D1944" s="55"/>
      <c r="E1944" s="56"/>
      <c r="F1944" s="55"/>
      <c r="G1944" s="124" t="str">
        <f>IFERROR(INDEX(Vendors!$A$2:$B$500,MATCH(C1944,Vendors!$A$2:$A$500,0),2),"")</f>
        <v/>
      </c>
      <c r="H1944" s="74">
        <f>SUMIF('Cash Outflows'!E:E,'AP and Accrual Journal'!D1954,'Cash Outflows'!F:F)</f>
        <v>0</v>
      </c>
      <c r="I1944" s="73">
        <f t="shared" si="91"/>
        <v>0</v>
      </c>
      <c r="J1944" s="13">
        <f t="shared" si="92"/>
        <v>0</v>
      </c>
      <c r="K1944" t="b">
        <f ca="1">IF(TODAY()-E1944&gt;'Data Inputs'!$B$47,TRUE,FALSE)</f>
        <v>1</v>
      </c>
    </row>
    <row r="1945" spans="1:11" x14ac:dyDescent="0.25">
      <c r="A1945" s="109">
        <f t="shared" si="90"/>
        <v>6</v>
      </c>
      <c r="B1945" s="55"/>
      <c r="C1945" s="129"/>
      <c r="D1945" s="55"/>
      <c r="E1945" s="56"/>
      <c r="F1945" s="55"/>
      <c r="G1945" s="124" t="str">
        <f>IFERROR(INDEX(Vendors!$A$2:$B$500,MATCH(C1945,Vendors!$A$2:$A$500,0),2),"")</f>
        <v/>
      </c>
      <c r="H1945" s="74">
        <f>SUMIF('Cash Outflows'!E:E,'AP and Accrual Journal'!D1955,'Cash Outflows'!F:F)</f>
        <v>0</v>
      </c>
      <c r="I1945" s="73">
        <f t="shared" si="91"/>
        <v>0</v>
      </c>
      <c r="J1945" s="13">
        <f t="shared" si="92"/>
        <v>0</v>
      </c>
      <c r="K1945" t="b">
        <f ca="1">IF(TODAY()-E1945&gt;'Data Inputs'!$B$47,TRUE,FALSE)</f>
        <v>1</v>
      </c>
    </row>
    <row r="1946" spans="1:11" x14ac:dyDescent="0.25">
      <c r="A1946" s="109">
        <f t="shared" si="90"/>
        <v>6</v>
      </c>
      <c r="B1946" s="55"/>
      <c r="C1946" s="129"/>
      <c r="D1946" s="55"/>
      <c r="E1946" s="56"/>
      <c r="F1946" s="55"/>
      <c r="G1946" s="124" t="str">
        <f>IFERROR(INDEX(Vendors!$A$2:$B$500,MATCH(C1946,Vendors!$A$2:$A$500,0),2),"")</f>
        <v/>
      </c>
      <c r="H1946" s="74">
        <f>SUMIF('Cash Outflows'!E:E,'AP and Accrual Journal'!D1956,'Cash Outflows'!F:F)</f>
        <v>0</v>
      </c>
      <c r="I1946" s="73">
        <f t="shared" si="91"/>
        <v>0</v>
      </c>
      <c r="J1946" s="13">
        <f t="shared" si="92"/>
        <v>0</v>
      </c>
      <c r="K1946" t="b">
        <f ca="1">IF(TODAY()-E1946&gt;'Data Inputs'!$B$47,TRUE,FALSE)</f>
        <v>1</v>
      </c>
    </row>
    <row r="1947" spans="1:11" x14ac:dyDescent="0.25">
      <c r="A1947" s="109">
        <f t="shared" si="90"/>
        <v>6</v>
      </c>
      <c r="B1947" s="55"/>
      <c r="C1947" s="129"/>
      <c r="D1947" s="55"/>
      <c r="E1947" s="56"/>
      <c r="F1947" s="55"/>
      <c r="G1947" s="124" t="str">
        <f>IFERROR(INDEX(Vendors!$A$2:$B$500,MATCH(C1947,Vendors!$A$2:$A$500,0),2),"")</f>
        <v/>
      </c>
      <c r="H1947" s="74">
        <f>SUMIF('Cash Outflows'!E:E,'AP and Accrual Journal'!D1957,'Cash Outflows'!F:F)</f>
        <v>0</v>
      </c>
      <c r="I1947" s="73">
        <f t="shared" si="91"/>
        <v>0</v>
      </c>
      <c r="J1947" s="13">
        <f t="shared" si="92"/>
        <v>0</v>
      </c>
      <c r="K1947" t="b">
        <f ca="1">IF(TODAY()-E1947&gt;'Data Inputs'!$B$47,TRUE,FALSE)</f>
        <v>1</v>
      </c>
    </row>
    <row r="1948" spans="1:11" x14ac:dyDescent="0.25">
      <c r="A1948" s="109">
        <f t="shared" si="90"/>
        <v>6</v>
      </c>
      <c r="B1948" s="55"/>
      <c r="C1948" s="129"/>
      <c r="D1948" s="55"/>
      <c r="E1948" s="56"/>
      <c r="F1948" s="55"/>
      <c r="G1948" s="124" t="str">
        <f>IFERROR(INDEX(Vendors!$A$2:$B$500,MATCH(C1948,Vendors!$A$2:$A$500,0),2),"")</f>
        <v/>
      </c>
      <c r="H1948" s="74">
        <f>SUMIF('Cash Outflows'!E:E,'AP and Accrual Journal'!D1958,'Cash Outflows'!F:F)</f>
        <v>0</v>
      </c>
      <c r="I1948" s="73">
        <f t="shared" si="91"/>
        <v>0</v>
      </c>
      <c r="J1948" s="13">
        <f t="shared" si="92"/>
        <v>0</v>
      </c>
      <c r="K1948" t="b">
        <f ca="1">IF(TODAY()-E1948&gt;'Data Inputs'!$B$47,TRUE,FALSE)</f>
        <v>1</v>
      </c>
    </row>
    <row r="1949" spans="1:11" x14ac:dyDescent="0.25">
      <c r="A1949" s="109">
        <f t="shared" si="90"/>
        <v>6</v>
      </c>
      <c r="B1949" s="55"/>
      <c r="C1949" s="129"/>
      <c r="D1949" s="55"/>
      <c r="E1949" s="56"/>
      <c r="F1949" s="55"/>
      <c r="G1949" s="124" t="str">
        <f>IFERROR(INDEX(Vendors!$A$2:$B$500,MATCH(C1949,Vendors!$A$2:$A$500,0),2),"")</f>
        <v/>
      </c>
      <c r="H1949" s="74">
        <f>SUMIF('Cash Outflows'!E:E,'AP and Accrual Journal'!D1959,'Cash Outflows'!F:F)</f>
        <v>0</v>
      </c>
      <c r="I1949" s="73">
        <f t="shared" si="91"/>
        <v>0</v>
      </c>
      <c r="J1949" s="13">
        <f t="shared" si="92"/>
        <v>0</v>
      </c>
      <c r="K1949" t="b">
        <f ca="1">IF(TODAY()-E1949&gt;'Data Inputs'!$B$47,TRUE,FALSE)</f>
        <v>1</v>
      </c>
    </row>
    <row r="1950" spans="1:11" x14ac:dyDescent="0.25">
      <c r="A1950" s="109">
        <f t="shared" si="90"/>
        <v>6</v>
      </c>
      <c r="B1950" s="55"/>
      <c r="C1950" s="129"/>
      <c r="D1950" s="55"/>
      <c r="E1950" s="56"/>
      <c r="F1950" s="55"/>
      <c r="G1950" s="124" t="str">
        <f>IFERROR(INDEX(Vendors!$A$2:$B$500,MATCH(C1950,Vendors!$A$2:$A$500,0),2),"")</f>
        <v/>
      </c>
      <c r="H1950" s="74">
        <f>SUMIF('Cash Outflows'!E:E,'AP and Accrual Journal'!D1960,'Cash Outflows'!F:F)</f>
        <v>0</v>
      </c>
      <c r="I1950" s="73">
        <f t="shared" si="91"/>
        <v>0</v>
      </c>
      <c r="J1950" s="13">
        <f t="shared" si="92"/>
        <v>0</v>
      </c>
      <c r="K1950" t="b">
        <f ca="1">IF(TODAY()-E1950&gt;'Data Inputs'!$B$47,TRUE,FALSE)</f>
        <v>1</v>
      </c>
    </row>
    <row r="1951" spans="1:11" x14ac:dyDescent="0.25">
      <c r="A1951" s="109">
        <f t="shared" si="90"/>
        <v>6</v>
      </c>
      <c r="B1951" s="55"/>
      <c r="C1951" s="129"/>
      <c r="D1951" s="55"/>
      <c r="E1951" s="56"/>
      <c r="F1951" s="55"/>
      <c r="G1951" s="124" t="str">
        <f>IFERROR(INDEX(Vendors!$A$2:$B$500,MATCH(C1951,Vendors!$A$2:$A$500,0),2),"")</f>
        <v/>
      </c>
      <c r="H1951" s="74">
        <f>SUMIF('Cash Outflows'!E:E,'AP and Accrual Journal'!D1961,'Cash Outflows'!F:F)</f>
        <v>0</v>
      </c>
      <c r="I1951" s="73">
        <f t="shared" si="91"/>
        <v>0</v>
      </c>
      <c r="J1951" s="13">
        <f t="shared" si="92"/>
        <v>0</v>
      </c>
      <c r="K1951" t="b">
        <f ca="1">IF(TODAY()-E1951&gt;'Data Inputs'!$B$47,TRUE,FALSE)</f>
        <v>1</v>
      </c>
    </row>
    <row r="1952" spans="1:11" x14ac:dyDescent="0.25">
      <c r="A1952" s="109">
        <f t="shared" si="90"/>
        <v>6</v>
      </c>
      <c r="B1952" s="55"/>
      <c r="C1952" s="129"/>
      <c r="D1952" s="55"/>
      <c r="E1952" s="56"/>
      <c r="F1952" s="55"/>
      <c r="G1952" s="124" t="str">
        <f>IFERROR(INDEX(Vendors!$A$2:$B$500,MATCH(C1952,Vendors!$A$2:$A$500,0),2),"")</f>
        <v/>
      </c>
      <c r="H1952" s="74">
        <f>SUMIF('Cash Outflows'!E:E,'AP and Accrual Journal'!D1962,'Cash Outflows'!F:F)</f>
        <v>0</v>
      </c>
      <c r="I1952" s="73">
        <f t="shared" si="91"/>
        <v>0</v>
      </c>
      <c r="J1952" s="13">
        <f t="shared" si="92"/>
        <v>0</v>
      </c>
      <c r="K1952" t="b">
        <f ca="1">IF(TODAY()-E1952&gt;'Data Inputs'!$B$47,TRUE,FALSE)</f>
        <v>1</v>
      </c>
    </row>
    <row r="1953" spans="1:11" x14ac:dyDescent="0.25">
      <c r="A1953" s="109">
        <f t="shared" si="90"/>
        <v>6</v>
      </c>
      <c r="B1953" s="55"/>
      <c r="C1953" s="129"/>
      <c r="D1953" s="55"/>
      <c r="E1953" s="56"/>
      <c r="F1953" s="55"/>
      <c r="G1953" s="124" t="str">
        <f>IFERROR(INDEX(Vendors!$A$2:$B$500,MATCH(C1953,Vendors!$A$2:$A$500,0),2),"")</f>
        <v/>
      </c>
      <c r="H1953" s="74">
        <f>SUMIF('Cash Outflows'!E:E,'AP and Accrual Journal'!D1963,'Cash Outflows'!F:F)</f>
        <v>0</v>
      </c>
      <c r="I1953" s="73">
        <f t="shared" si="91"/>
        <v>0</v>
      </c>
      <c r="J1953" s="13">
        <f t="shared" si="92"/>
        <v>0</v>
      </c>
      <c r="K1953" t="b">
        <f ca="1">IF(TODAY()-E1953&gt;'Data Inputs'!$B$47,TRUE,FALSE)</f>
        <v>1</v>
      </c>
    </row>
    <row r="1954" spans="1:11" x14ac:dyDescent="0.25">
      <c r="A1954" s="109">
        <f t="shared" si="90"/>
        <v>6</v>
      </c>
      <c r="B1954" s="55"/>
      <c r="C1954" s="129"/>
      <c r="D1954" s="55"/>
      <c r="E1954" s="56"/>
      <c r="F1954" s="55"/>
      <c r="G1954" s="124" t="str">
        <f>IFERROR(INDEX(Vendors!$A$2:$B$500,MATCH(C1954,Vendors!$A$2:$A$500,0),2),"")</f>
        <v/>
      </c>
      <c r="H1954" s="74">
        <f>SUMIF('Cash Outflows'!E:E,'AP and Accrual Journal'!D1964,'Cash Outflows'!F:F)</f>
        <v>0</v>
      </c>
      <c r="I1954" s="73">
        <f t="shared" si="91"/>
        <v>0</v>
      </c>
      <c r="J1954" s="13">
        <f t="shared" si="92"/>
        <v>0</v>
      </c>
      <c r="K1954" t="b">
        <f ca="1">IF(TODAY()-E1954&gt;'Data Inputs'!$B$47,TRUE,FALSE)</f>
        <v>1</v>
      </c>
    </row>
    <row r="1955" spans="1:11" x14ac:dyDescent="0.25">
      <c r="A1955" s="109">
        <f t="shared" si="90"/>
        <v>6</v>
      </c>
      <c r="B1955" s="55"/>
      <c r="C1955" s="129"/>
      <c r="D1955" s="55"/>
      <c r="E1955" s="56"/>
      <c r="F1955" s="55"/>
      <c r="G1955" s="124" t="str">
        <f>IFERROR(INDEX(Vendors!$A$2:$B$500,MATCH(C1955,Vendors!$A$2:$A$500,0),2),"")</f>
        <v/>
      </c>
      <c r="H1955" s="74">
        <f>SUMIF('Cash Outflows'!E:E,'AP and Accrual Journal'!D1965,'Cash Outflows'!F:F)</f>
        <v>0</v>
      </c>
      <c r="I1955" s="73">
        <f t="shared" si="91"/>
        <v>0</v>
      </c>
      <c r="J1955" s="13">
        <f t="shared" si="92"/>
        <v>0</v>
      </c>
      <c r="K1955" t="b">
        <f ca="1">IF(TODAY()-E1955&gt;'Data Inputs'!$B$47,TRUE,FALSE)</f>
        <v>1</v>
      </c>
    </row>
    <row r="1956" spans="1:11" x14ac:dyDescent="0.25">
      <c r="A1956" s="109">
        <f t="shared" si="90"/>
        <v>6</v>
      </c>
      <c r="B1956" s="55"/>
      <c r="C1956" s="129"/>
      <c r="D1956" s="55"/>
      <c r="E1956" s="56"/>
      <c r="F1956" s="55"/>
      <c r="G1956" s="124" t="str">
        <f>IFERROR(INDEX(Vendors!$A$2:$B$500,MATCH(C1956,Vendors!$A$2:$A$500,0),2),"")</f>
        <v/>
      </c>
      <c r="H1956" s="74">
        <f>SUMIF('Cash Outflows'!E:E,'AP and Accrual Journal'!D1966,'Cash Outflows'!F:F)</f>
        <v>0</v>
      </c>
      <c r="I1956" s="73">
        <f t="shared" si="91"/>
        <v>0</v>
      </c>
      <c r="J1956" s="13">
        <f t="shared" si="92"/>
        <v>0</v>
      </c>
      <c r="K1956" t="b">
        <f ca="1">IF(TODAY()-E1956&gt;'Data Inputs'!$B$47,TRUE,FALSE)</f>
        <v>1</v>
      </c>
    </row>
    <row r="1957" spans="1:11" x14ac:dyDescent="0.25">
      <c r="A1957" s="109">
        <f t="shared" si="90"/>
        <v>6</v>
      </c>
      <c r="B1957" s="55"/>
      <c r="C1957" s="129"/>
      <c r="D1957" s="55"/>
      <c r="E1957" s="56"/>
      <c r="F1957" s="55"/>
      <c r="G1957" s="124" t="str">
        <f>IFERROR(INDEX(Vendors!$A$2:$B$500,MATCH(C1957,Vendors!$A$2:$A$500,0),2),"")</f>
        <v/>
      </c>
      <c r="H1957" s="74">
        <f>SUMIF('Cash Outflows'!E:E,'AP and Accrual Journal'!D1967,'Cash Outflows'!F:F)</f>
        <v>0</v>
      </c>
      <c r="I1957" s="73">
        <f t="shared" si="91"/>
        <v>0</v>
      </c>
      <c r="J1957" s="13">
        <f t="shared" si="92"/>
        <v>0</v>
      </c>
      <c r="K1957" t="b">
        <f ca="1">IF(TODAY()-E1957&gt;'Data Inputs'!$B$47,TRUE,FALSE)</f>
        <v>1</v>
      </c>
    </row>
    <row r="1958" spans="1:11" x14ac:dyDescent="0.25">
      <c r="A1958" s="109">
        <f t="shared" si="90"/>
        <v>6</v>
      </c>
      <c r="B1958" s="55"/>
      <c r="C1958" s="129"/>
      <c r="D1958" s="55"/>
      <c r="E1958" s="56"/>
      <c r="F1958" s="55"/>
      <c r="G1958" s="124" t="str">
        <f>IFERROR(INDEX(Vendors!$A$2:$B$500,MATCH(C1958,Vendors!$A$2:$A$500,0),2),"")</f>
        <v/>
      </c>
      <c r="H1958" s="74">
        <f>SUMIF('Cash Outflows'!E:E,'AP and Accrual Journal'!D1968,'Cash Outflows'!F:F)</f>
        <v>0</v>
      </c>
      <c r="I1958" s="73">
        <f t="shared" si="91"/>
        <v>0</v>
      </c>
      <c r="J1958" s="13">
        <f t="shared" si="92"/>
        <v>0</v>
      </c>
      <c r="K1958" t="b">
        <f ca="1">IF(TODAY()-E1958&gt;'Data Inputs'!$B$47,TRUE,FALSE)</f>
        <v>1</v>
      </c>
    </row>
    <row r="1959" spans="1:11" x14ac:dyDescent="0.25">
      <c r="A1959" s="109">
        <f t="shared" si="90"/>
        <v>6</v>
      </c>
      <c r="B1959" s="55"/>
      <c r="C1959" s="129"/>
      <c r="D1959" s="55"/>
      <c r="E1959" s="56"/>
      <c r="F1959" s="55"/>
      <c r="G1959" s="124" t="str">
        <f>IFERROR(INDEX(Vendors!$A$2:$B$500,MATCH(C1959,Vendors!$A$2:$A$500,0),2),"")</f>
        <v/>
      </c>
      <c r="H1959" s="74">
        <f>SUMIF('Cash Outflows'!E:E,'AP and Accrual Journal'!D1969,'Cash Outflows'!F:F)</f>
        <v>0</v>
      </c>
      <c r="I1959" s="73">
        <f t="shared" si="91"/>
        <v>0</v>
      </c>
      <c r="J1959" s="13">
        <f t="shared" si="92"/>
        <v>0</v>
      </c>
      <c r="K1959" t="b">
        <f ca="1">IF(TODAY()-E1959&gt;'Data Inputs'!$B$47,TRUE,FALSE)</f>
        <v>1</v>
      </c>
    </row>
    <row r="1960" spans="1:11" x14ac:dyDescent="0.25">
      <c r="A1960" s="109">
        <f t="shared" si="90"/>
        <v>6</v>
      </c>
      <c r="B1960" s="55"/>
      <c r="C1960" s="129"/>
      <c r="D1960" s="55"/>
      <c r="E1960" s="56"/>
      <c r="F1960" s="55"/>
      <c r="G1960" s="124" t="str">
        <f>IFERROR(INDEX(Vendors!$A$2:$B$500,MATCH(C1960,Vendors!$A$2:$A$500,0),2),"")</f>
        <v/>
      </c>
      <c r="H1960" s="74">
        <f>SUMIF('Cash Outflows'!E:E,'AP and Accrual Journal'!D1970,'Cash Outflows'!F:F)</f>
        <v>0</v>
      </c>
      <c r="I1960" s="73">
        <f t="shared" si="91"/>
        <v>0</v>
      </c>
      <c r="J1960" s="13">
        <f t="shared" si="92"/>
        <v>0</v>
      </c>
      <c r="K1960" t="b">
        <f ca="1">IF(TODAY()-E1960&gt;'Data Inputs'!$B$47,TRUE,FALSE)</f>
        <v>1</v>
      </c>
    </row>
    <row r="1961" spans="1:11" x14ac:dyDescent="0.25">
      <c r="A1961" s="109">
        <f t="shared" si="90"/>
        <v>6</v>
      </c>
      <c r="B1961" s="55"/>
      <c r="C1961" s="129"/>
      <c r="D1961" s="55"/>
      <c r="E1961" s="56"/>
      <c r="F1961" s="55"/>
      <c r="G1961" s="124" t="str">
        <f>IFERROR(INDEX(Vendors!$A$2:$B$500,MATCH(C1961,Vendors!$A$2:$A$500,0),2),"")</f>
        <v/>
      </c>
      <c r="H1961" s="74">
        <f>SUMIF('Cash Outflows'!E:E,'AP and Accrual Journal'!D1971,'Cash Outflows'!F:F)</f>
        <v>0</v>
      </c>
      <c r="I1961" s="73">
        <f t="shared" si="91"/>
        <v>0</v>
      </c>
      <c r="J1961" s="13">
        <f t="shared" si="92"/>
        <v>0</v>
      </c>
      <c r="K1961" t="b">
        <f ca="1">IF(TODAY()-E1961&gt;'Data Inputs'!$B$47,TRUE,FALSE)</f>
        <v>1</v>
      </c>
    </row>
    <row r="1962" spans="1:11" x14ac:dyDescent="0.25">
      <c r="A1962" s="109">
        <f t="shared" si="90"/>
        <v>6</v>
      </c>
      <c r="B1962" s="55"/>
      <c r="C1962" s="129"/>
      <c r="D1962" s="55"/>
      <c r="E1962" s="56"/>
      <c r="F1962" s="55"/>
      <c r="G1962" s="124" t="str">
        <f>IFERROR(INDEX(Vendors!$A$2:$B$500,MATCH(C1962,Vendors!$A$2:$A$500,0),2),"")</f>
        <v/>
      </c>
      <c r="H1962" s="74">
        <f>SUMIF('Cash Outflows'!E:E,'AP and Accrual Journal'!D1972,'Cash Outflows'!F:F)</f>
        <v>0</v>
      </c>
      <c r="I1962" s="73">
        <f t="shared" si="91"/>
        <v>0</v>
      </c>
      <c r="J1962" s="13">
        <f t="shared" si="92"/>
        <v>0</v>
      </c>
      <c r="K1962" t="b">
        <f ca="1">IF(TODAY()-E1962&gt;'Data Inputs'!$B$47,TRUE,FALSE)</f>
        <v>1</v>
      </c>
    </row>
    <row r="1963" spans="1:11" x14ac:dyDescent="0.25">
      <c r="A1963" s="109">
        <f t="shared" si="90"/>
        <v>6</v>
      </c>
      <c r="B1963" s="55"/>
      <c r="C1963" s="129"/>
      <c r="D1963" s="55"/>
      <c r="E1963" s="56"/>
      <c r="F1963" s="55"/>
      <c r="G1963" s="124" t="str">
        <f>IFERROR(INDEX(Vendors!$A$2:$B$500,MATCH(C1963,Vendors!$A$2:$A$500,0),2),"")</f>
        <v/>
      </c>
      <c r="H1963" s="74">
        <f>SUMIF('Cash Outflows'!E:E,'AP and Accrual Journal'!D1973,'Cash Outflows'!F:F)</f>
        <v>0</v>
      </c>
      <c r="I1963" s="73">
        <f t="shared" si="91"/>
        <v>0</v>
      </c>
      <c r="J1963" s="13">
        <f t="shared" si="92"/>
        <v>0</v>
      </c>
      <c r="K1963" t="b">
        <f ca="1">IF(TODAY()-E1963&gt;'Data Inputs'!$B$47,TRUE,FALSE)</f>
        <v>1</v>
      </c>
    </row>
    <row r="1964" spans="1:11" x14ac:dyDescent="0.25">
      <c r="A1964" s="109">
        <f t="shared" si="90"/>
        <v>6</v>
      </c>
      <c r="B1964" s="55"/>
      <c r="C1964" s="129"/>
      <c r="D1964" s="55"/>
      <c r="E1964" s="56"/>
      <c r="F1964" s="55"/>
      <c r="G1964" s="124" t="str">
        <f>IFERROR(INDEX(Vendors!$A$2:$B$500,MATCH(C1964,Vendors!$A$2:$A$500,0),2),"")</f>
        <v/>
      </c>
      <c r="H1964" s="74">
        <f>SUMIF('Cash Outflows'!E:E,'AP and Accrual Journal'!D1974,'Cash Outflows'!F:F)</f>
        <v>0</v>
      </c>
      <c r="I1964" s="73">
        <f t="shared" si="91"/>
        <v>0</v>
      </c>
      <c r="J1964" s="13">
        <f t="shared" si="92"/>
        <v>0</v>
      </c>
      <c r="K1964" t="b">
        <f ca="1">IF(TODAY()-E1964&gt;'Data Inputs'!$B$47,TRUE,FALSE)</f>
        <v>1</v>
      </c>
    </row>
    <row r="1965" spans="1:11" x14ac:dyDescent="0.25">
      <c r="A1965" s="109">
        <f t="shared" si="90"/>
        <v>6</v>
      </c>
      <c r="B1965" s="55"/>
      <c r="C1965" s="129"/>
      <c r="D1965" s="55"/>
      <c r="E1965" s="56"/>
      <c r="F1965" s="55"/>
      <c r="G1965" s="124" t="str">
        <f>IFERROR(INDEX(Vendors!$A$2:$B$500,MATCH(C1965,Vendors!$A$2:$A$500,0),2),"")</f>
        <v/>
      </c>
      <c r="H1965" s="74">
        <f>SUMIF('Cash Outflows'!E:E,'AP and Accrual Journal'!D1975,'Cash Outflows'!F:F)</f>
        <v>0</v>
      </c>
      <c r="I1965" s="73">
        <f t="shared" si="91"/>
        <v>0</v>
      </c>
      <c r="J1965" s="13">
        <f t="shared" si="92"/>
        <v>0</v>
      </c>
      <c r="K1965" t="b">
        <f ca="1">IF(TODAY()-E1965&gt;'Data Inputs'!$B$47,TRUE,FALSE)</f>
        <v>1</v>
      </c>
    </row>
    <row r="1966" spans="1:11" x14ac:dyDescent="0.25">
      <c r="A1966" s="109">
        <f t="shared" si="90"/>
        <v>6</v>
      </c>
      <c r="B1966" s="55"/>
      <c r="C1966" s="129"/>
      <c r="D1966" s="55"/>
      <c r="E1966" s="56"/>
      <c r="F1966" s="55"/>
      <c r="G1966" s="124" t="str">
        <f>IFERROR(INDEX(Vendors!$A$2:$B$500,MATCH(C1966,Vendors!$A$2:$A$500,0),2),"")</f>
        <v/>
      </c>
      <c r="H1966" s="74">
        <f>SUMIF('Cash Outflows'!E:E,'AP and Accrual Journal'!D1976,'Cash Outflows'!F:F)</f>
        <v>0</v>
      </c>
      <c r="I1966" s="73">
        <f t="shared" si="91"/>
        <v>0</v>
      </c>
      <c r="J1966" s="13">
        <f t="shared" si="92"/>
        <v>0</v>
      </c>
      <c r="K1966" t="b">
        <f ca="1">IF(TODAY()-E1966&gt;'Data Inputs'!$B$47,TRUE,FALSE)</f>
        <v>1</v>
      </c>
    </row>
    <row r="1967" spans="1:11" x14ac:dyDescent="0.25">
      <c r="A1967" s="109">
        <f t="shared" si="90"/>
        <v>6</v>
      </c>
      <c r="B1967" s="55"/>
      <c r="C1967" s="129"/>
      <c r="D1967" s="55"/>
      <c r="E1967" s="56"/>
      <c r="F1967" s="55"/>
      <c r="G1967" s="124" t="str">
        <f>IFERROR(INDEX(Vendors!$A$2:$B$500,MATCH(C1967,Vendors!$A$2:$A$500,0),2),"")</f>
        <v/>
      </c>
      <c r="H1967" s="74">
        <f>SUMIF('Cash Outflows'!E:E,'AP and Accrual Journal'!D1977,'Cash Outflows'!F:F)</f>
        <v>0</v>
      </c>
      <c r="I1967" s="73">
        <f t="shared" si="91"/>
        <v>0</v>
      </c>
      <c r="J1967" s="13">
        <f t="shared" si="92"/>
        <v>0</v>
      </c>
      <c r="K1967" t="b">
        <f ca="1">IF(TODAY()-E1967&gt;'Data Inputs'!$B$47,TRUE,FALSE)</f>
        <v>1</v>
      </c>
    </row>
    <row r="1968" spans="1:11" x14ac:dyDescent="0.25">
      <c r="A1968" s="109">
        <f t="shared" si="90"/>
        <v>6</v>
      </c>
      <c r="B1968" s="55"/>
      <c r="C1968" s="129"/>
      <c r="D1968" s="55"/>
      <c r="E1968" s="56"/>
      <c r="F1968" s="55"/>
      <c r="G1968" s="124" t="str">
        <f>IFERROR(INDEX(Vendors!$A$2:$B$500,MATCH(C1968,Vendors!$A$2:$A$500,0),2),"")</f>
        <v/>
      </c>
      <c r="H1968" s="74">
        <f>SUMIF('Cash Outflows'!E:E,'AP and Accrual Journal'!D1978,'Cash Outflows'!F:F)</f>
        <v>0</v>
      </c>
      <c r="I1968" s="73">
        <f t="shared" si="91"/>
        <v>0</v>
      </c>
      <c r="J1968" s="13">
        <f t="shared" si="92"/>
        <v>0</v>
      </c>
      <c r="K1968" t="b">
        <f ca="1">IF(TODAY()-E1968&gt;'Data Inputs'!$B$47,TRUE,FALSE)</f>
        <v>1</v>
      </c>
    </row>
    <row r="1969" spans="1:11" x14ac:dyDescent="0.25">
      <c r="A1969" s="109">
        <f t="shared" si="90"/>
        <v>6</v>
      </c>
      <c r="B1969" s="55"/>
      <c r="C1969" s="129"/>
      <c r="D1969" s="55"/>
      <c r="E1969" s="56"/>
      <c r="F1969" s="55"/>
      <c r="G1969" s="124" t="str">
        <f>IFERROR(INDEX(Vendors!$A$2:$B$500,MATCH(C1969,Vendors!$A$2:$A$500,0),2),"")</f>
        <v/>
      </c>
      <c r="H1969" s="74">
        <f>SUMIF('Cash Outflows'!E:E,'AP and Accrual Journal'!D1979,'Cash Outflows'!F:F)</f>
        <v>0</v>
      </c>
      <c r="I1969" s="73">
        <f t="shared" si="91"/>
        <v>0</v>
      </c>
      <c r="J1969" s="13">
        <f t="shared" si="92"/>
        <v>0</v>
      </c>
      <c r="K1969" t="b">
        <f ca="1">IF(TODAY()-E1969&gt;'Data Inputs'!$B$47,TRUE,FALSE)</f>
        <v>1</v>
      </c>
    </row>
    <row r="1970" spans="1:11" x14ac:dyDescent="0.25">
      <c r="A1970" s="109">
        <f t="shared" si="90"/>
        <v>6</v>
      </c>
      <c r="B1970" s="55"/>
      <c r="C1970" s="129"/>
      <c r="D1970" s="55"/>
      <c r="E1970" s="56"/>
      <c r="F1970" s="55"/>
      <c r="G1970" s="124" t="str">
        <f>IFERROR(INDEX(Vendors!$A$2:$B$500,MATCH(C1970,Vendors!$A$2:$A$500,0),2),"")</f>
        <v/>
      </c>
      <c r="H1970" s="74">
        <f>SUMIF('Cash Outflows'!E:E,'AP and Accrual Journal'!D1980,'Cash Outflows'!F:F)</f>
        <v>0</v>
      </c>
      <c r="I1970" s="73">
        <f t="shared" si="91"/>
        <v>0</v>
      </c>
      <c r="J1970" s="13">
        <f t="shared" si="92"/>
        <v>0</v>
      </c>
      <c r="K1970" t="b">
        <f ca="1">IF(TODAY()-E1970&gt;'Data Inputs'!$B$47,TRUE,FALSE)</f>
        <v>1</v>
      </c>
    </row>
    <row r="1971" spans="1:11" x14ac:dyDescent="0.25">
      <c r="A1971" s="109">
        <f t="shared" si="90"/>
        <v>6</v>
      </c>
      <c r="B1971" s="55"/>
      <c r="C1971" s="129"/>
      <c r="D1971" s="55"/>
      <c r="E1971" s="56"/>
      <c r="F1971" s="55"/>
      <c r="G1971" s="124" t="str">
        <f>IFERROR(INDEX(Vendors!$A$2:$B$500,MATCH(C1971,Vendors!$A$2:$A$500,0),2),"")</f>
        <v/>
      </c>
      <c r="H1971" s="74">
        <f>SUMIF('Cash Outflows'!E:E,'AP and Accrual Journal'!D1981,'Cash Outflows'!F:F)</f>
        <v>0</v>
      </c>
      <c r="I1971" s="73">
        <f t="shared" si="91"/>
        <v>0</v>
      </c>
      <c r="J1971" s="13">
        <f t="shared" si="92"/>
        <v>0</v>
      </c>
      <c r="K1971" t="b">
        <f ca="1">IF(TODAY()-E1971&gt;'Data Inputs'!$B$47,TRUE,FALSE)</f>
        <v>1</v>
      </c>
    </row>
    <row r="1972" spans="1:11" x14ac:dyDescent="0.25">
      <c r="A1972" s="109">
        <f t="shared" si="90"/>
        <v>6</v>
      </c>
      <c r="B1972" s="55"/>
      <c r="C1972" s="129"/>
      <c r="D1972" s="55"/>
      <c r="E1972" s="56"/>
      <c r="F1972" s="55"/>
      <c r="G1972" s="124" t="str">
        <f>IFERROR(INDEX(Vendors!$A$2:$B$500,MATCH(C1972,Vendors!$A$2:$A$500,0),2),"")</f>
        <v/>
      </c>
      <c r="H1972" s="74">
        <f>SUMIF('Cash Outflows'!E:E,'AP and Accrual Journal'!D1982,'Cash Outflows'!F:F)</f>
        <v>0</v>
      </c>
      <c r="I1972" s="73">
        <f t="shared" si="91"/>
        <v>0</v>
      </c>
      <c r="J1972" s="13">
        <f t="shared" si="92"/>
        <v>0</v>
      </c>
      <c r="K1972" t="b">
        <f ca="1">IF(TODAY()-E1972&gt;'Data Inputs'!$B$47,TRUE,FALSE)</f>
        <v>1</v>
      </c>
    </row>
    <row r="1973" spans="1:11" x14ac:dyDescent="0.25">
      <c r="A1973" s="109">
        <f t="shared" si="90"/>
        <v>6</v>
      </c>
      <c r="B1973" s="55"/>
      <c r="C1973" s="129"/>
      <c r="D1973" s="55"/>
      <c r="E1973" s="56"/>
      <c r="F1973" s="55"/>
      <c r="G1973" s="124" t="str">
        <f>IFERROR(INDEX(Vendors!$A$2:$B$500,MATCH(C1973,Vendors!$A$2:$A$500,0),2),"")</f>
        <v/>
      </c>
      <c r="H1973" s="74">
        <f>SUMIF('Cash Outflows'!E:E,'AP and Accrual Journal'!D1983,'Cash Outflows'!F:F)</f>
        <v>0</v>
      </c>
      <c r="I1973" s="73">
        <f t="shared" si="91"/>
        <v>0</v>
      </c>
      <c r="J1973" s="13">
        <f t="shared" si="92"/>
        <v>0</v>
      </c>
      <c r="K1973" t="b">
        <f ca="1">IF(TODAY()-E1973&gt;'Data Inputs'!$B$47,TRUE,FALSE)</f>
        <v>1</v>
      </c>
    </row>
    <row r="1974" spans="1:11" x14ac:dyDescent="0.25">
      <c r="A1974" s="109">
        <f t="shared" si="90"/>
        <v>6</v>
      </c>
      <c r="B1974" s="55"/>
      <c r="C1974" s="129"/>
      <c r="D1974" s="55"/>
      <c r="E1974" s="56"/>
      <c r="F1974" s="55"/>
      <c r="G1974" s="124" t="str">
        <f>IFERROR(INDEX(Vendors!$A$2:$B$500,MATCH(C1974,Vendors!$A$2:$A$500,0),2),"")</f>
        <v/>
      </c>
      <c r="H1974" s="74">
        <f>SUMIF('Cash Outflows'!E:E,'AP and Accrual Journal'!D1984,'Cash Outflows'!F:F)</f>
        <v>0</v>
      </c>
      <c r="I1974" s="73">
        <f t="shared" si="91"/>
        <v>0</v>
      </c>
      <c r="J1974" s="13">
        <f t="shared" si="92"/>
        <v>0</v>
      </c>
      <c r="K1974" t="b">
        <f ca="1">IF(TODAY()-E1974&gt;'Data Inputs'!$B$47,TRUE,FALSE)</f>
        <v>1</v>
      </c>
    </row>
    <row r="1975" spans="1:11" x14ac:dyDescent="0.25">
      <c r="A1975" s="109">
        <f t="shared" si="90"/>
        <v>6</v>
      </c>
      <c r="B1975" s="55"/>
      <c r="C1975" s="129"/>
      <c r="D1975" s="55"/>
      <c r="E1975" s="56"/>
      <c r="F1975" s="55"/>
      <c r="G1975" s="124" t="str">
        <f>IFERROR(INDEX(Vendors!$A$2:$B$500,MATCH(C1975,Vendors!$A$2:$A$500,0),2),"")</f>
        <v/>
      </c>
      <c r="H1975" s="74">
        <f>SUMIF('Cash Outflows'!E:E,'AP and Accrual Journal'!D1985,'Cash Outflows'!F:F)</f>
        <v>0</v>
      </c>
      <c r="I1975" s="73">
        <f t="shared" si="91"/>
        <v>0</v>
      </c>
      <c r="J1975" s="13">
        <f t="shared" si="92"/>
        <v>0</v>
      </c>
      <c r="K1975" t="b">
        <f ca="1">IF(TODAY()-E1975&gt;'Data Inputs'!$B$47,TRUE,FALSE)</f>
        <v>1</v>
      </c>
    </row>
    <row r="1976" spans="1:11" x14ac:dyDescent="0.25">
      <c r="A1976" s="109">
        <f t="shared" si="90"/>
        <v>6</v>
      </c>
      <c r="B1976" s="55"/>
      <c r="C1976" s="129"/>
      <c r="D1976" s="55"/>
      <c r="E1976" s="56"/>
      <c r="F1976" s="55"/>
      <c r="G1976" s="124" t="str">
        <f>IFERROR(INDEX(Vendors!$A$2:$B$500,MATCH(C1976,Vendors!$A$2:$A$500,0),2),"")</f>
        <v/>
      </c>
      <c r="H1976" s="74">
        <f>SUMIF('Cash Outflows'!E:E,'AP and Accrual Journal'!D1986,'Cash Outflows'!F:F)</f>
        <v>0</v>
      </c>
      <c r="I1976" s="73">
        <f t="shared" si="91"/>
        <v>0</v>
      </c>
      <c r="J1976" s="13">
        <f t="shared" si="92"/>
        <v>0</v>
      </c>
      <c r="K1976" t="b">
        <f ca="1">IF(TODAY()-E1976&gt;'Data Inputs'!$B$47,TRUE,FALSE)</f>
        <v>1</v>
      </c>
    </row>
    <row r="1977" spans="1:11" x14ac:dyDescent="0.25">
      <c r="A1977" s="109">
        <f t="shared" si="90"/>
        <v>6</v>
      </c>
      <c r="B1977" s="55"/>
      <c r="C1977" s="129"/>
      <c r="D1977" s="55"/>
      <c r="E1977" s="56"/>
      <c r="F1977" s="55"/>
      <c r="G1977" s="124" t="str">
        <f>IFERROR(INDEX(Vendors!$A$2:$B$500,MATCH(C1977,Vendors!$A$2:$A$500,0),2),"")</f>
        <v/>
      </c>
      <c r="H1977" s="74">
        <f>SUMIF('Cash Outflows'!E:E,'AP and Accrual Journal'!D1987,'Cash Outflows'!F:F)</f>
        <v>0</v>
      </c>
      <c r="I1977" s="73">
        <f t="shared" si="91"/>
        <v>0</v>
      </c>
      <c r="J1977" s="13">
        <f t="shared" si="92"/>
        <v>0</v>
      </c>
      <c r="K1977" t="b">
        <f ca="1">IF(TODAY()-E1977&gt;'Data Inputs'!$B$47,TRUE,FALSE)</f>
        <v>1</v>
      </c>
    </row>
    <row r="1978" spans="1:11" x14ac:dyDescent="0.25">
      <c r="A1978" s="109">
        <f t="shared" si="90"/>
        <v>6</v>
      </c>
      <c r="B1978" s="55"/>
      <c r="C1978" s="129"/>
      <c r="D1978" s="55"/>
      <c r="E1978" s="56"/>
      <c r="F1978" s="55"/>
      <c r="G1978" s="124" t="str">
        <f>IFERROR(INDEX(Vendors!$A$2:$B$500,MATCH(C1978,Vendors!$A$2:$A$500,0),2),"")</f>
        <v/>
      </c>
      <c r="H1978" s="74">
        <f>SUMIF('Cash Outflows'!E:E,'AP and Accrual Journal'!D1988,'Cash Outflows'!F:F)</f>
        <v>0</v>
      </c>
      <c r="I1978" s="73">
        <f t="shared" si="91"/>
        <v>0</v>
      </c>
      <c r="J1978" s="13">
        <f t="shared" si="92"/>
        <v>0</v>
      </c>
      <c r="K1978" t="b">
        <f ca="1">IF(TODAY()-E1978&gt;'Data Inputs'!$B$47,TRUE,FALSE)</f>
        <v>1</v>
      </c>
    </row>
    <row r="1979" spans="1:11" x14ac:dyDescent="0.25">
      <c r="A1979" s="109">
        <f t="shared" si="90"/>
        <v>6</v>
      </c>
      <c r="B1979" s="55"/>
      <c r="C1979" s="129"/>
      <c r="D1979" s="55"/>
      <c r="E1979" s="56"/>
      <c r="F1979" s="55"/>
      <c r="G1979" s="124" t="str">
        <f>IFERROR(INDEX(Vendors!$A$2:$B$500,MATCH(C1979,Vendors!$A$2:$A$500,0),2),"")</f>
        <v/>
      </c>
      <c r="H1979" s="74">
        <f>SUMIF('Cash Outflows'!E:E,'AP and Accrual Journal'!D1989,'Cash Outflows'!F:F)</f>
        <v>0</v>
      </c>
      <c r="I1979" s="73">
        <f t="shared" si="91"/>
        <v>0</v>
      </c>
      <c r="J1979" s="13">
        <f t="shared" si="92"/>
        <v>0</v>
      </c>
      <c r="K1979" t="b">
        <f ca="1">IF(TODAY()-E1979&gt;'Data Inputs'!$B$47,TRUE,FALSE)</f>
        <v>1</v>
      </c>
    </row>
    <row r="1980" spans="1:11" x14ac:dyDescent="0.25">
      <c r="A1980" s="109">
        <f t="shared" si="90"/>
        <v>6</v>
      </c>
      <c r="B1980" s="55"/>
      <c r="C1980" s="129"/>
      <c r="D1980" s="55"/>
      <c r="E1980" s="56"/>
      <c r="F1980" s="55"/>
      <c r="G1980" s="124" t="str">
        <f>IFERROR(INDEX(Vendors!$A$2:$B$500,MATCH(C1980,Vendors!$A$2:$A$500,0),2),"")</f>
        <v/>
      </c>
      <c r="H1980" s="74">
        <f>SUMIF('Cash Outflows'!E:E,'AP and Accrual Journal'!D1990,'Cash Outflows'!F:F)</f>
        <v>0</v>
      </c>
      <c r="I1980" s="73">
        <f t="shared" si="91"/>
        <v>0</v>
      </c>
      <c r="J1980" s="13">
        <f t="shared" si="92"/>
        <v>0</v>
      </c>
      <c r="K1980" t="b">
        <f ca="1">IF(TODAY()-E1980&gt;'Data Inputs'!$B$47,TRUE,FALSE)</f>
        <v>1</v>
      </c>
    </row>
    <row r="1981" spans="1:11" x14ac:dyDescent="0.25">
      <c r="A1981" s="109">
        <f t="shared" si="90"/>
        <v>6</v>
      </c>
      <c r="B1981" s="55"/>
      <c r="C1981" s="129"/>
      <c r="D1981" s="55"/>
      <c r="E1981" s="56"/>
      <c r="F1981" s="55"/>
      <c r="G1981" s="124" t="str">
        <f>IFERROR(INDEX(Vendors!$A$2:$B$500,MATCH(C1981,Vendors!$A$2:$A$500,0),2),"")</f>
        <v/>
      </c>
      <c r="H1981" s="74">
        <f>SUMIF('Cash Outflows'!E:E,'AP and Accrual Journal'!D1991,'Cash Outflows'!F:F)</f>
        <v>0</v>
      </c>
      <c r="I1981" s="73">
        <f t="shared" si="91"/>
        <v>0</v>
      </c>
      <c r="J1981" s="13">
        <f t="shared" si="92"/>
        <v>0</v>
      </c>
      <c r="K1981" t="b">
        <f ca="1">IF(TODAY()-E1981&gt;'Data Inputs'!$B$47,TRUE,FALSE)</f>
        <v>1</v>
      </c>
    </row>
    <row r="1982" spans="1:11" x14ac:dyDescent="0.25">
      <c r="A1982" s="109">
        <f t="shared" si="90"/>
        <v>6</v>
      </c>
      <c r="B1982" s="55"/>
      <c r="C1982" s="129"/>
      <c r="D1982" s="55"/>
      <c r="E1982" s="56"/>
      <c r="F1982" s="55"/>
      <c r="G1982" s="124" t="str">
        <f>IFERROR(INDEX(Vendors!$A$2:$B$500,MATCH(C1982,Vendors!$A$2:$A$500,0),2),"")</f>
        <v/>
      </c>
      <c r="H1982" s="74">
        <f>SUMIF('Cash Outflows'!E:E,'AP and Accrual Journal'!D1992,'Cash Outflows'!F:F)</f>
        <v>0</v>
      </c>
      <c r="I1982" s="73">
        <f t="shared" si="91"/>
        <v>0</v>
      </c>
      <c r="J1982" s="13">
        <f t="shared" si="92"/>
        <v>0</v>
      </c>
      <c r="K1982" t="b">
        <f ca="1">IF(TODAY()-E1982&gt;'Data Inputs'!$B$47,TRUE,FALSE)</f>
        <v>1</v>
      </c>
    </row>
    <row r="1983" spans="1:11" x14ac:dyDescent="0.25">
      <c r="A1983" s="109">
        <f t="shared" si="90"/>
        <v>6</v>
      </c>
      <c r="B1983" s="55"/>
      <c r="C1983" s="129"/>
      <c r="D1983" s="55"/>
      <c r="E1983" s="56"/>
      <c r="F1983" s="55"/>
      <c r="G1983" s="124" t="str">
        <f>IFERROR(INDEX(Vendors!$A$2:$B$500,MATCH(C1983,Vendors!$A$2:$A$500,0),2),"")</f>
        <v/>
      </c>
      <c r="H1983" s="74">
        <f>SUMIF('Cash Outflows'!E:E,'AP and Accrual Journal'!D1993,'Cash Outflows'!F:F)</f>
        <v>0</v>
      </c>
      <c r="I1983" s="73">
        <f t="shared" si="91"/>
        <v>0</v>
      </c>
      <c r="J1983" s="13">
        <f t="shared" si="92"/>
        <v>0</v>
      </c>
      <c r="K1983" t="b">
        <f ca="1">IF(TODAY()-E1983&gt;'Data Inputs'!$B$47,TRUE,FALSE)</f>
        <v>1</v>
      </c>
    </row>
    <row r="1984" spans="1:11" x14ac:dyDescent="0.25">
      <c r="A1984" s="109">
        <f t="shared" si="90"/>
        <v>6</v>
      </c>
      <c r="B1984" s="55"/>
      <c r="C1984" s="129"/>
      <c r="D1984" s="55"/>
      <c r="E1984" s="56"/>
      <c r="F1984" s="55"/>
      <c r="G1984" s="124" t="str">
        <f>IFERROR(INDEX(Vendors!$A$2:$B$500,MATCH(C1984,Vendors!$A$2:$A$500,0),2),"")</f>
        <v/>
      </c>
      <c r="H1984" s="74">
        <f>SUMIF('Cash Outflows'!E:E,'AP and Accrual Journal'!D1994,'Cash Outflows'!F:F)</f>
        <v>0</v>
      </c>
      <c r="I1984" s="73">
        <f t="shared" si="91"/>
        <v>0</v>
      </c>
      <c r="J1984" s="13">
        <f t="shared" si="92"/>
        <v>0</v>
      </c>
      <c r="K1984" t="b">
        <f ca="1">IF(TODAY()-E1984&gt;'Data Inputs'!$B$47,TRUE,FALSE)</f>
        <v>1</v>
      </c>
    </row>
    <row r="1985" spans="1:11" x14ac:dyDescent="0.25">
      <c r="A1985" s="109">
        <f t="shared" si="90"/>
        <v>6</v>
      </c>
      <c r="B1985" s="55"/>
      <c r="C1985" s="129"/>
      <c r="D1985" s="55"/>
      <c r="E1985" s="56"/>
      <c r="F1985" s="55"/>
      <c r="G1985" s="124" t="str">
        <f>IFERROR(INDEX(Vendors!$A$2:$B$500,MATCH(C1985,Vendors!$A$2:$A$500,0),2),"")</f>
        <v/>
      </c>
      <c r="H1985" s="74">
        <f>SUMIF('Cash Outflows'!E:E,'AP and Accrual Journal'!D1995,'Cash Outflows'!F:F)</f>
        <v>0</v>
      </c>
      <c r="I1985" s="73">
        <f t="shared" si="91"/>
        <v>0</v>
      </c>
      <c r="J1985" s="13">
        <f t="shared" si="92"/>
        <v>0</v>
      </c>
      <c r="K1985" t="b">
        <f ca="1">IF(TODAY()-E1985&gt;'Data Inputs'!$B$47,TRUE,FALSE)</f>
        <v>1</v>
      </c>
    </row>
    <row r="1986" spans="1:11" x14ac:dyDescent="0.25">
      <c r="A1986" s="109">
        <f t="shared" si="90"/>
        <v>6</v>
      </c>
      <c r="B1986" s="55"/>
      <c r="C1986" s="129"/>
      <c r="D1986" s="55"/>
      <c r="E1986" s="56"/>
      <c r="F1986" s="55"/>
      <c r="G1986" s="124" t="str">
        <f>IFERROR(INDEX(Vendors!$A$2:$B$500,MATCH(C1986,Vendors!$A$2:$A$500,0),2),"")</f>
        <v/>
      </c>
      <c r="H1986" s="74">
        <f>SUMIF('Cash Outflows'!E:E,'AP and Accrual Journal'!D1996,'Cash Outflows'!F:F)</f>
        <v>0</v>
      </c>
      <c r="I1986" s="73">
        <f t="shared" si="91"/>
        <v>0</v>
      </c>
      <c r="J1986" s="13">
        <f t="shared" si="92"/>
        <v>0</v>
      </c>
      <c r="K1986" t="b">
        <f ca="1">IF(TODAY()-E1986&gt;'Data Inputs'!$B$47,TRUE,FALSE)</f>
        <v>1</v>
      </c>
    </row>
    <row r="1987" spans="1:11" x14ac:dyDescent="0.25">
      <c r="A1987" s="109">
        <f t="shared" ref="A1987:A2050" si="93">E1987+(6-J1987)</f>
        <v>6</v>
      </c>
      <c r="B1987" s="55"/>
      <c r="C1987" s="129"/>
      <c r="D1987" s="55"/>
      <c r="E1987" s="56"/>
      <c r="F1987" s="55"/>
      <c r="G1987" s="124" t="str">
        <f>IFERROR(INDEX(Vendors!$A$2:$B$500,MATCH(C1987,Vendors!$A$2:$A$500,0),2),"")</f>
        <v/>
      </c>
      <c r="H1987" s="74">
        <f>SUMIF('Cash Outflows'!E:E,'AP and Accrual Journal'!D1997,'Cash Outflows'!F:F)</f>
        <v>0</v>
      </c>
      <c r="I1987" s="73">
        <f t="shared" ref="I1987:I2050" si="94">F1987-H1987</f>
        <v>0</v>
      </c>
      <c r="J1987" s="13">
        <f t="shared" ref="J1987:J2050" si="95">IF(WEEKDAY(E1987)=7,0,WEEKDAY(E1987))</f>
        <v>0</v>
      </c>
      <c r="K1987" t="b">
        <f ca="1">IF(TODAY()-E1987&gt;'Data Inputs'!$B$47,TRUE,FALSE)</f>
        <v>1</v>
      </c>
    </row>
    <row r="1988" spans="1:11" x14ac:dyDescent="0.25">
      <c r="A1988" s="109">
        <f t="shared" si="93"/>
        <v>6</v>
      </c>
      <c r="B1988" s="55"/>
      <c r="C1988" s="129"/>
      <c r="D1988" s="55"/>
      <c r="E1988" s="56"/>
      <c r="F1988" s="55"/>
      <c r="G1988" s="124" t="str">
        <f>IFERROR(INDEX(Vendors!$A$2:$B$500,MATCH(C1988,Vendors!$A$2:$A$500,0),2),"")</f>
        <v/>
      </c>
      <c r="H1988" s="74">
        <f>SUMIF('Cash Outflows'!E:E,'AP and Accrual Journal'!D1998,'Cash Outflows'!F:F)</f>
        <v>0</v>
      </c>
      <c r="I1988" s="73">
        <f t="shared" si="94"/>
        <v>0</v>
      </c>
      <c r="J1988" s="13">
        <f t="shared" si="95"/>
        <v>0</v>
      </c>
      <c r="K1988" t="b">
        <f ca="1">IF(TODAY()-E1988&gt;'Data Inputs'!$B$47,TRUE,FALSE)</f>
        <v>1</v>
      </c>
    </row>
    <row r="1989" spans="1:11" x14ac:dyDescent="0.25">
      <c r="A1989" s="109">
        <f t="shared" si="93"/>
        <v>6</v>
      </c>
      <c r="B1989" s="55"/>
      <c r="C1989" s="129"/>
      <c r="D1989" s="55"/>
      <c r="E1989" s="56"/>
      <c r="F1989" s="55"/>
      <c r="G1989" s="124" t="str">
        <f>IFERROR(INDEX(Vendors!$A$2:$B$500,MATCH(C1989,Vendors!$A$2:$A$500,0),2),"")</f>
        <v/>
      </c>
      <c r="H1989" s="74">
        <f>SUMIF('Cash Outflows'!E:E,'AP and Accrual Journal'!D1999,'Cash Outflows'!F:F)</f>
        <v>0</v>
      </c>
      <c r="I1989" s="73">
        <f t="shared" si="94"/>
        <v>0</v>
      </c>
      <c r="J1989" s="13">
        <f t="shared" si="95"/>
        <v>0</v>
      </c>
      <c r="K1989" t="b">
        <f ca="1">IF(TODAY()-E1989&gt;'Data Inputs'!$B$47,TRUE,FALSE)</f>
        <v>1</v>
      </c>
    </row>
    <row r="1990" spans="1:11" x14ac:dyDescent="0.25">
      <c r="A1990" s="109">
        <f t="shared" si="93"/>
        <v>6</v>
      </c>
      <c r="B1990" s="55"/>
      <c r="C1990" s="129"/>
      <c r="D1990" s="55"/>
      <c r="E1990" s="56"/>
      <c r="F1990" s="55"/>
      <c r="G1990" s="124" t="str">
        <f>IFERROR(INDEX(Vendors!$A$2:$B$500,MATCH(C1990,Vendors!$A$2:$A$500,0),2),"")</f>
        <v/>
      </c>
      <c r="H1990" s="74">
        <f>SUMIF('Cash Outflows'!E:E,'AP and Accrual Journal'!D2000,'Cash Outflows'!F:F)</f>
        <v>0</v>
      </c>
      <c r="I1990" s="73">
        <f t="shared" si="94"/>
        <v>0</v>
      </c>
      <c r="J1990" s="13">
        <f t="shared" si="95"/>
        <v>0</v>
      </c>
      <c r="K1990" t="b">
        <f ca="1">IF(TODAY()-E1990&gt;'Data Inputs'!$B$47,TRUE,FALSE)</f>
        <v>1</v>
      </c>
    </row>
    <row r="1991" spans="1:11" x14ac:dyDescent="0.25">
      <c r="A1991" s="109">
        <f t="shared" si="93"/>
        <v>6</v>
      </c>
      <c r="B1991" s="55"/>
      <c r="C1991" s="129"/>
      <c r="D1991" s="55"/>
      <c r="E1991" s="56"/>
      <c r="F1991" s="55"/>
      <c r="G1991" s="124" t="str">
        <f>IFERROR(INDEX(Vendors!$A$2:$B$500,MATCH(C1991,Vendors!$A$2:$A$500,0),2),"")</f>
        <v/>
      </c>
      <c r="H1991" s="74">
        <f>SUMIF('Cash Outflows'!E:E,'AP and Accrual Journal'!D2001,'Cash Outflows'!F:F)</f>
        <v>0</v>
      </c>
      <c r="I1991" s="73">
        <f t="shared" si="94"/>
        <v>0</v>
      </c>
      <c r="J1991" s="13">
        <f t="shared" si="95"/>
        <v>0</v>
      </c>
      <c r="K1991" t="b">
        <f ca="1">IF(TODAY()-E1991&gt;'Data Inputs'!$B$47,TRUE,FALSE)</f>
        <v>1</v>
      </c>
    </row>
    <row r="1992" spans="1:11" x14ac:dyDescent="0.25">
      <c r="A1992" s="109">
        <f t="shared" si="93"/>
        <v>6</v>
      </c>
      <c r="B1992" s="55"/>
      <c r="C1992" s="129"/>
      <c r="D1992" s="55"/>
      <c r="E1992" s="56"/>
      <c r="F1992" s="55"/>
      <c r="G1992" s="124" t="str">
        <f>IFERROR(INDEX(Vendors!$A$2:$B$500,MATCH(C1992,Vendors!$A$2:$A$500,0),2),"")</f>
        <v/>
      </c>
      <c r="H1992" s="74">
        <f>SUMIF('Cash Outflows'!E:E,'AP and Accrual Journal'!D2002,'Cash Outflows'!F:F)</f>
        <v>0</v>
      </c>
      <c r="I1992" s="73">
        <f t="shared" si="94"/>
        <v>0</v>
      </c>
      <c r="J1992" s="13">
        <f t="shared" si="95"/>
        <v>0</v>
      </c>
      <c r="K1992" t="b">
        <f ca="1">IF(TODAY()-E1992&gt;'Data Inputs'!$B$47,TRUE,FALSE)</f>
        <v>1</v>
      </c>
    </row>
    <row r="1993" spans="1:11" x14ac:dyDescent="0.25">
      <c r="A1993" s="109">
        <f t="shared" si="93"/>
        <v>6</v>
      </c>
      <c r="B1993" s="55"/>
      <c r="C1993" s="129"/>
      <c r="D1993" s="55"/>
      <c r="E1993" s="56"/>
      <c r="F1993" s="55"/>
      <c r="G1993" s="124" t="str">
        <f>IFERROR(INDEX(Vendors!$A$2:$B$500,MATCH(C1993,Vendors!$A$2:$A$500,0),2),"")</f>
        <v/>
      </c>
      <c r="H1993" s="74">
        <f>SUMIF('Cash Outflows'!E:E,'AP and Accrual Journal'!D2003,'Cash Outflows'!F:F)</f>
        <v>0</v>
      </c>
      <c r="I1993" s="73">
        <f t="shared" si="94"/>
        <v>0</v>
      </c>
      <c r="J1993" s="13">
        <f t="shared" si="95"/>
        <v>0</v>
      </c>
      <c r="K1993" t="b">
        <f ca="1">IF(TODAY()-E1993&gt;'Data Inputs'!$B$47,TRUE,FALSE)</f>
        <v>1</v>
      </c>
    </row>
    <row r="1994" spans="1:11" x14ac:dyDescent="0.25">
      <c r="A1994" s="109">
        <f t="shared" si="93"/>
        <v>6</v>
      </c>
      <c r="B1994" s="55"/>
      <c r="C1994" s="129"/>
      <c r="D1994" s="55"/>
      <c r="E1994" s="56"/>
      <c r="F1994" s="55"/>
      <c r="G1994" s="124" t="str">
        <f>IFERROR(INDEX(Vendors!$A$2:$B$500,MATCH(C1994,Vendors!$A$2:$A$500,0),2),"")</f>
        <v/>
      </c>
      <c r="H1994" s="74">
        <f>SUMIF('Cash Outflows'!E:E,'AP and Accrual Journal'!D2004,'Cash Outflows'!F:F)</f>
        <v>0</v>
      </c>
      <c r="I1994" s="73">
        <f t="shared" si="94"/>
        <v>0</v>
      </c>
      <c r="J1994" s="13">
        <f t="shared" si="95"/>
        <v>0</v>
      </c>
      <c r="K1994" t="b">
        <f ca="1">IF(TODAY()-E1994&gt;'Data Inputs'!$B$47,TRUE,FALSE)</f>
        <v>1</v>
      </c>
    </row>
    <row r="1995" spans="1:11" x14ac:dyDescent="0.25">
      <c r="A1995" s="109">
        <f t="shared" si="93"/>
        <v>6</v>
      </c>
      <c r="B1995" s="55"/>
      <c r="C1995" s="129"/>
      <c r="D1995" s="55"/>
      <c r="E1995" s="56"/>
      <c r="F1995" s="55"/>
      <c r="G1995" s="124" t="str">
        <f>IFERROR(INDEX(Vendors!$A$2:$B$500,MATCH(C1995,Vendors!$A$2:$A$500,0),2),"")</f>
        <v/>
      </c>
      <c r="H1995" s="74">
        <f>SUMIF('Cash Outflows'!E:E,'AP and Accrual Journal'!D2005,'Cash Outflows'!F:F)</f>
        <v>0</v>
      </c>
      <c r="I1995" s="73">
        <f t="shared" si="94"/>
        <v>0</v>
      </c>
      <c r="J1995" s="13">
        <f t="shared" si="95"/>
        <v>0</v>
      </c>
      <c r="K1995" t="b">
        <f ca="1">IF(TODAY()-E1995&gt;'Data Inputs'!$B$47,TRUE,FALSE)</f>
        <v>1</v>
      </c>
    </row>
    <row r="1996" spans="1:11" x14ac:dyDescent="0.25">
      <c r="A1996" s="109">
        <f t="shared" si="93"/>
        <v>6</v>
      </c>
      <c r="B1996" s="55"/>
      <c r="C1996" s="129"/>
      <c r="D1996" s="55"/>
      <c r="E1996" s="56"/>
      <c r="F1996" s="55"/>
      <c r="G1996" s="124" t="str">
        <f>IFERROR(INDEX(Vendors!$A$2:$B$500,MATCH(C1996,Vendors!$A$2:$A$500,0),2),"")</f>
        <v/>
      </c>
      <c r="H1996" s="74">
        <f>SUMIF('Cash Outflows'!E:E,'AP and Accrual Journal'!D2006,'Cash Outflows'!F:F)</f>
        <v>0</v>
      </c>
      <c r="I1996" s="73">
        <f t="shared" si="94"/>
        <v>0</v>
      </c>
      <c r="J1996" s="13">
        <f t="shared" si="95"/>
        <v>0</v>
      </c>
      <c r="K1996" t="b">
        <f ca="1">IF(TODAY()-E1996&gt;'Data Inputs'!$B$47,TRUE,FALSE)</f>
        <v>1</v>
      </c>
    </row>
    <row r="1997" spans="1:11" x14ac:dyDescent="0.25">
      <c r="A1997" s="109">
        <f t="shared" si="93"/>
        <v>6</v>
      </c>
      <c r="B1997" s="55"/>
      <c r="C1997" s="129"/>
      <c r="D1997" s="55"/>
      <c r="E1997" s="56"/>
      <c r="F1997" s="55"/>
      <c r="G1997" s="124" t="str">
        <f>IFERROR(INDEX(Vendors!$A$2:$B$500,MATCH(C1997,Vendors!$A$2:$A$500,0),2),"")</f>
        <v/>
      </c>
      <c r="H1997" s="74">
        <f>SUMIF('Cash Outflows'!E:E,'AP and Accrual Journal'!D2007,'Cash Outflows'!F:F)</f>
        <v>0</v>
      </c>
      <c r="I1997" s="73">
        <f t="shared" si="94"/>
        <v>0</v>
      </c>
      <c r="J1997" s="13">
        <f t="shared" si="95"/>
        <v>0</v>
      </c>
      <c r="K1997" t="b">
        <f ca="1">IF(TODAY()-E1997&gt;'Data Inputs'!$B$47,TRUE,FALSE)</f>
        <v>1</v>
      </c>
    </row>
    <row r="1998" spans="1:11" x14ac:dyDescent="0.25">
      <c r="A1998" s="109">
        <f t="shared" si="93"/>
        <v>6</v>
      </c>
      <c r="B1998" s="55"/>
      <c r="C1998" s="129"/>
      <c r="D1998" s="55"/>
      <c r="E1998" s="56"/>
      <c r="F1998" s="55"/>
      <c r="G1998" s="124" t="str">
        <f>IFERROR(INDEX(Vendors!$A$2:$B$500,MATCH(C1998,Vendors!$A$2:$A$500,0),2),"")</f>
        <v/>
      </c>
      <c r="H1998" s="74">
        <f>SUMIF('Cash Outflows'!E:E,'AP and Accrual Journal'!D2008,'Cash Outflows'!F:F)</f>
        <v>0</v>
      </c>
      <c r="I1998" s="73">
        <f t="shared" si="94"/>
        <v>0</v>
      </c>
      <c r="J1998" s="13">
        <f t="shared" si="95"/>
        <v>0</v>
      </c>
      <c r="K1998" t="b">
        <f ca="1">IF(TODAY()-E1998&gt;'Data Inputs'!$B$47,TRUE,FALSE)</f>
        <v>1</v>
      </c>
    </row>
    <row r="1999" spans="1:11" x14ac:dyDescent="0.25">
      <c r="A1999" s="109">
        <f t="shared" si="93"/>
        <v>6</v>
      </c>
      <c r="B1999" s="55"/>
      <c r="C1999" s="129"/>
      <c r="D1999" s="55"/>
      <c r="E1999" s="56"/>
      <c r="F1999" s="55"/>
      <c r="G1999" s="124" t="str">
        <f>IFERROR(INDEX(Vendors!$A$2:$B$500,MATCH(C1999,Vendors!$A$2:$A$500,0),2),"")</f>
        <v/>
      </c>
      <c r="H1999" s="74">
        <f>SUMIF('Cash Outflows'!E:E,'AP and Accrual Journal'!D2009,'Cash Outflows'!F:F)</f>
        <v>0</v>
      </c>
      <c r="I1999" s="73">
        <f t="shared" si="94"/>
        <v>0</v>
      </c>
      <c r="J1999" s="13">
        <f t="shared" si="95"/>
        <v>0</v>
      </c>
      <c r="K1999" t="b">
        <f ca="1">IF(TODAY()-E1999&gt;'Data Inputs'!$B$47,TRUE,FALSE)</f>
        <v>1</v>
      </c>
    </row>
    <row r="2000" spans="1:11" x14ac:dyDescent="0.25">
      <c r="A2000" s="109">
        <f t="shared" si="93"/>
        <v>6</v>
      </c>
      <c r="B2000" s="55"/>
      <c r="C2000" s="129"/>
      <c r="D2000" s="55"/>
      <c r="E2000" s="56"/>
      <c r="F2000" s="55"/>
      <c r="G2000" s="124" t="str">
        <f>IFERROR(INDEX(Vendors!$A$2:$B$500,MATCH(C2000,Vendors!$A$2:$A$500,0),2),"")</f>
        <v/>
      </c>
      <c r="H2000" s="74">
        <f>SUMIF('Cash Outflows'!E:E,'AP and Accrual Journal'!D2010,'Cash Outflows'!F:F)</f>
        <v>0</v>
      </c>
      <c r="I2000" s="73">
        <f t="shared" si="94"/>
        <v>0</v>
      </c>
      <c r="J2000" s="13">
        <f t="shared" si="95"/>
        <v>0</v>
      </c>
      <c r="K2000" t="b">
        <f ca="1">IF(TODAY()-E2000&gt;'Data Inputs'!$B$47,TRUE,FALSE)</f>
        <v>1</v>
      </c>
    </row>
    <row r="2001" spans="1:11" x14ac:dyDescent="0.25">
      <c r="A2001" s="109">
        <f t="shared" si="93"/>
        <v>6</v>
      </c>
      <c r="B2001" s="55"/>
      <c r="C2001" s="129"/>
      <c r="D2001" s="55"/>
      <c r="E2001" s="56"/>
      <c r="F2001" s="55"/>
      <c r="G2001" s="124" t="str">
        <f>IFERROR(INDEX(Vendors!$A$2:$B$500,MATCH(C2001,Vendors!$A$2:$A$500,0),2),"")</f>
        <v/>
      </c>
      <c r="H2001" s="74">
        <f>SUMIF('Cash Outflows'!E:E,'AP and Accrual Journal'!D2011,'Cash Outflows'!F:F)</f>
        <v>0</v>
      </c>
      <c r="I2001" s="73">
        <f t="shared" si="94"/>
        <v>0</v>
      </c>
      <c r="J2001" s="13">
        <f t="shared" si="95"/>
        <v>0</v>
      </c>
      <c r="K2001" t="b">
        <f ca="1">IF(TODAY()-E2001&gt;'Data Inputs'!$B$47,TRUE,FALSE)</f>
        <v>1</v>
      </c>
    </row>
    <row r="2002" spans="1:11" x14ac:dyDescent="0.25">
      <c r="A2002" s="109">
        <f t="shared" si="93"/>
        <v>6</v>
      </c>
      <c r="B2002" s="55"/>
      <c r="C2002" s="129"/>
      <c r="D2002" s="55"/>
      <c r="E2002" s="56"/>
      <c r="F2002" s="55"/>
      <c r="G2002" s="124" t="str">
        <f>IFERROR(INDEX(Vendors!$A$2:$B$500,MATCH(C2002,Vendors!$A$2:$A$500,0),2),"")</f>
        <v/>
      </c>
      <c r="H2002" s="74">
        <f>SUMIF('Cash Outflows'!E:E,'AP and Accrual Journal'!D2012,'Cash Outflows'!F:F)</f>
        <v>0</v>
      </c>
      <c r="I2002" s="73">
        <f t="shared" si="94"/>
        <v>0</v>
      </c>
      <c r="J2002" s="13">
        <f t="shared" si="95"/>
        <v>0</v>
      </c>
      <c r="K2002" t="b">
        <f ca="1">IF(TODAY()-E2002&gt;'Data Inputs'!$B$47,TRUE,FALSE)</f>
        <v>1</v>
      </c>
    </row>
    <row r="2003" spans="1:11" x14ac:dyDescent="0.25">
      <c r="A2003" s="109">
        <f t="shared" si="93"/>
        <v>6</v>
      </c>
      <c r="B2003" s="55"/>
      <c r="C2003" s="129"/>
      <c r="D2003" s="55"/>
      <c r="E2003" s="56"/>
      <c r="F2003" s="55"/>
      <c r="G2003" s="124" t="str">
        <f>IFERROR(INDEX(Vendors!$A$2:$B$500,MATCH(C2003,Vendors!$A$2:$A$500,0),2),"")</f>
        <v/>
      </c>
      <c r="H2003" s="74">
        <f>SUMIF('Cash Outflows'!E:E,'AP and Accrual Journal'!D2013,'Cash Outflows'!F:F)</f>
        <v>0</v>
      </c>
      <c r="I2003" s="73">
        <f t="shared" si="94"/>
        <v>0</v>
      </c>
      <c r="J2003" s="13">
        <f t="shared" si="95"/>
        <v>0</v>
      </c>
      <c r="K2003" t="b">
        <f ca="1">IF(TODAY()-E2003&gt;'Data Inputs'!$B$47,TRUE,FALSE)</f>
        <v>1</v>
      </c>
    </row>
    <row r="2004" spans="1:11" x14ac:dyDescent="0.25">
      <c r="A2004" s="109">
        <f t="shared" si="93"/>
        <v>6</v>
      </c>
      <c r="B2004" s="55"/>
      <c r="C2004" s="129"/>
      <c r="D2004" s="55"/>
      <c r="E2004" s="56"/>
      <c r="F2004" s="55"/>
      <c r="G2004" s="124" t="str">
        <f>IFERROR(INDEX(Vendors!$A$2:$B$500,MATCH(C2004,Vendors!$A$2:$A$500,0),2),"")</f>
        <v/>
      </c>
      <c r="H2004" s="74">
        <f>SUMIF('Cash Outflows'!E:E,'AP and Accrual Journal'!D2014,'Cash Outflows'!F:F)</f>
        <v>0</v>
      </c>
      <c r="I2004" s="73">
        <f t="shared" si="94"/>
        <v>0</v>
      </c>
      <c r="J2004" s="13">
        <f t="shared" si="95"/>
        <v>0</v>
      </c>
      <c r="K2004" t="b">
        <f ca="1">IF(TODAY()-E2004&gt;'Data Inputs'!$B$47,TRUE,FALSE)</f>
        <v>1</v>
      </c>
    </row>
    <row r="2005" spans="1:11" x14ac:dyDescent="0.25">
      <c r="A2005" s="109">
        <f t="shared" si="93"/>
        <v>6</v>
      </c>
      <c r="B2005" s="55"/>
      <c r="C2005" s="129"/>
      <c r="D2005" s="55"/>
      <c r="E2005" s="56"/>
      <c r="F2005" s="55"/>
      <c r="G2005" s="124" t="str">
        <f>IFERROR(INDEX(Vendors!$A$2:$B$500,MATCH(C2005,Vendors!$A$2:$A$500,0),2),"")</f>
        <v/>
      </c>
      <c r="H2005" s="74">
        <f>SUMIF('Cash Outflows'!E:E,'AP and Accrual Journal'!D2015,'Cash Outflows'!F:F)</f>
        <v>0</v>
      </c>
      <c r="I2005" s="73">
        <f t="shared" si="94"/>
        <v>0</v>
      </c>
      <c r="J2005" s="13">
        <f t="shared" si="95"/>
        <v>0</v>
      </c>
      <c r="K2005" t="b">
        <f ca="1">IF(TODAY()-E2005&gt;'Data Inputs'!$B$47,TRUE,FALSE)</f>
        <v>1</v>
      </c>
    </row>
    <row r="2006" spans="1:11" x14ac:dyDescent="0.25">
      <c r="A2006" s="109">
        <f t="shared" si="93"/>
        <v>6</v>
      </c>
      <c r="B2006" s="55"/>
      <c r="C2006" s="129"/>
      <c r="D2006" s="55"/>
      <c r="E2006" s="56"/>
      <c r="F2006" s="55"/>
      <c r="G2006" s="124" t="str">
        <f>IFERROR(INDEX(Vendors!$A$2:$B$500,MATCH(C2006,Vendors!$A$2:$A$500,0),2),"")</f>
        <v/>
      </c>
      <c r="H2006" s="74">
        <f>SUMIF('Cash Outflows'!E:E,'AP and Accrual Journal'!D2016,'Cash Outflows'!F:F)</f>
        <v>0</v>
      </c>
      <c r="I2006" s="73">
        <f t="shared" si="94"/>
        <v>0</v>
      </c>
      <c r="J2006" s="13">
        <f t="shared" si="95"/>
        <v>0</v>
      </c>
      <c r="K2006" t="b">
        <f ca="1">IF(TODAY()-E2006&gt;'Data Inputs'!$B$47,TRUE,FALSE)</f>
        <v>1</v>
      </c>
    </row>
    <row r="2007" spans="1:11" x14ac:dyDescent="0.25">
      <c r="A2007" s="109">
        <f t="shared" si="93"/>
        <v>6</v>
      </c>
      <c r="B2007" s="55"/>
      <c r="C2007" s="129"/>
      <c r="D2007" s="55"/>
      <c r="E2007" s="56"/>
      <c r="F2007" s="55"/>
      <c r="G2007" s="124" t="str">
        <f>IFERROR(INDEX(Vendors!$A$2:$B$500,MATCH(C2007,Vendors!$A$2:$A$500,0),2),"")</f>
        <v/>
      </c>
      <c r="H2007" s="74">
        <f>SUMIF('Cash Outflows'!E:E,'AP and Accrual Journal'!D2017,'Cash Outflows'!F:F)</f>
        <v>0</v>
      </c>
      <c r="I2007" s="73">
        <f t="shared" si="94"/>
        <v>0</v>
      </c>
      <c r="J2007" s="13">
        <f t="shared" si="95"/>
        <v>0</v>
      </c>
      <c r="K2007" t="b">
        <f ca="1">IF(TODAY()-E2007&gt;'Data Inputs'!$B$47,TRUE,FALSE)</f>
        <v>1</v>
      </c>
    </row>
    <row r="2008" spans="1:11" x14ac:dyDescent="0.25">
      <c r="A2008" s="109">
        <f t="shared" si="93"/>
        <v>6</v>
      </c>
      <c r="B2008" s="55"/>
      <c r="C2008" s="129"/>
      <c r="D2008" s="55"/>
      <c r="E2008" s="56"/>
      <c r="F2008" s="55"/>
      <c r="G2008" s="124" t="str">
        <f>IFERROR(INDEX(Vendors!$A$2:$B$500,MATCH(C2008,Vendors!$A$2:$A$500,0),2),"")</f>
        <v/>
      </c>
      <c r="H2008" s="74">
        <f>SUMIF('Cash Outflows'!E:E,'AP and Accrual Journal'!D2018,'Cash Outflows'!F:F)</f>
        <v>0</v>
      </c>
      <c r="I2008" s="73">
        <f t="shared" si="94"/>
        <v>0</v>
      </c>
      <c r="J2008" s="13">
        <f t="shared" si="95"/>
        <v>0</v>
      </c>
      <c r="K2008" t="b">
        <f ca="1">IF(TODAY()-E2008&gt;'Data Inputs'!$B$47,TRUE,FALSE)</f>
        <v>1</v>
      </c>
    </row>
    <row r="2009" spans="1:11" x14ac:dyDescent="0.25">
      <c r="A2009" s="109">
        <f t="shared" si="93"/>
        <v>6</v>
      </c>
      <c r="B2009" s="55"/>
      <c r="C2009" s="129"/>
      <c r="D2009" s="55"/>
      <c r="E2009" s="56"/>
      <c r="F2009" s="55"/>
      <c r="G2009" s="124" t="str">
        <f>IFERROR(INDEX(Vendors!$A$2:$B$500,MATCH(C2009,Vendors!$A$2:$A$500,0),2),"")</f>
        <v/>
      </c>
      <c r="H2009" s="74">
        <f>SUMIF('Cash Outflows'!E:E,'AP and Accrual Journal'!D2019,'Cash Outflows'!F:F)</f>
        <v>0</v>
      </c>
      <c r="I2009" s="73">
        <f t="shared" si="94"/>
        <v>0</v>
      </c>
      <c r="J2009" s="13">
        <f t="shared" si="95"/>
        <v>0</v>
      </c>
      <c r="K2009" t="b">
        <f ca="1">IF(TODAY()-E2009&gt;'Data Inputs'!$B$47,TRUE,FALSE)</f>
        <v>1</v>
      </c>
    </row>
    <row r="2010" spans="1:11" x14ac:dyDescent="0.25">
      <c r="A2010" s="109">
        <f t="shared" si="93"/>
        <v>6</v>
      </c>
      <c r="B2010" s="55"/>
      <c r="C2010" s="129"/>
      <c r="D2010" s="55"/>
      <c r="E2010" s="56"/>
      <c r="F2010" s="55"/>
      <c r="G2010" s="124" t="str">
        <f>IFERROR(INDEX(Vendors!$A$2:$B$500,MATCH(C2010,Vendors!$A$2:$A$500,0),2),"")</f>
        <v/>
      </c>
      <c r="H2010" s="74">
        <f>SUMIF('Cash Outflows'!E:E,'AP and Accrual Journal'!D2020,'Cash Outflows'!F:F)</f>
        <v>0</v>
      </c>
      <c r="I2010" s="73">
        <f t="shared" si="94"/>
        <v>0</v>
      </c>
      <c r="J2010" s="13">
        <f t="shared" si="95"/>
        <v>0</v>
      </c>
      <c r="K2010" t="b">
        <f ca="1">IF(TODAY()-E2010&gt;'Data Inputs'!$B$47,TRUE,FALSE)</f>
        <v>1</v>
      </c>
    </row>
    <row r="2011" spans="1:11" x14ac:dyDescent="0.25">
      <c r="A2011" s="109">
        <f t="shared" si="93"/>
        <v>6</v>
      </c>
      <c r="B2011" s="55"/>
      <c r="C2011" s="129"/>
      <c r="D2011" s="55"/>
      <c r="E2011" s="56"/>
      <c r="F2011" s="55"/>
      <c r="G2011" s="124" t="str">
        <f>IFERROR(INDEX(Vendors!$A$2:$B$500,MATCH(C2011,Vendors!$A$2:$A$500,0),2),"")</f>
        <v/>
      </c>
      <c r="H2011" s="74">
        <f>SUMIF('Cash Outflows'!E:E,'AP and Accrual Journal'!D2021,'Cash Outflows'!F:F)</f>
        <v>0</v>
      </c>
      <c r="I2011" s="73">
        <f t="shared" si="94"/>
        <v>0</v>
      </c>
      <c r="J2011" s="13">
        <f t="shared" si="95"/>
        <v>0</v>
      </c>
      <c r="K2011" t="b">
        <f ca="1">IF(TODAY()-E2011&gt;'Data Inputs'!$B$47,TRUE,FALSE)</f>
        <v>1</v>
      </c>
    </row>
    <row r="2012" spans="1:11" x14ac:dyDescent="0.25">
      <c r="A2012" s="109">
        <f t="shared" si="93"/>
        <v>6</v>
      </c>
      <c r="B2012" s="55"/>
      <c r="C2012" s="129"/>
      <c r="D2012" s="55"/>
      <c r="E2012" s="56"/>
      <c r="F2012" s="55"/>
      <c r="G2012" s="124" t="str">
        <f>IFERROR(INDEX(Vendors!$A$2:$B$500,MATCH(C2012,Vendors!$A$2:$A$500,0),2),"")</f>
        <v/>
      </c>
      <c r="H2012" s="74">
        <f>SUMIF('Cash Outflows'!E:E,'AP and Accrual Journal'!D2022,'Cash Outflows'!F:F)</f>
        <v>0</v>
      </c>
      <c r="I2012" s="73">
        <f t="shared" si="94"/>
        <v>0</v>
      </c>
      <c r="J2012" s="13">
        <f t="shared" si="95"/>
        <v>0</v>
      </c>
      <c r="K2012" t="b">
        <f ca="1">IF(TODAY()-E2012&gt;'Data Inputs'!$B$47,TRUE,FALSE)</f>
        <v>1</v>
      </c>
    </row>
    <row r="2013" spans="1:11" x14ac:dyDescent="0.25">
      <c r="A2013" s="109">
        <f t="shared" si="93"/>
        <v>6</v>
      </c>
      <c r="B2013" s="55"/>
      <c r="C2013" s="129"/>
      <c r="D2013" s="55"/>
      <c r="E2013" s="56"/>
      <c r="F2013" s="55"/>
      <c r="G2013" s="124" t="str">
        <f>IFERROR(INDEX(Vendors!$A$2:$B$500,MATCH(C2013,Vendors!$A$2:$A$500,0),2),"")</f>
        <v/>
      </c>
      <c r="H2013" s="74">
        <f>SUMIF('Cash Outflows'!E:E,'AP and Accrual Journal'!D2023,'Cash Outflows'!F:F)</f>
        <v>0</v>
      </c>
      <c r="I2013" s="73">
        <f t="shared" si="94"/>
        <v>0</v>
      </c>
      <c r="J2013" s="13">
        <f t="shared" si="95"/>
        <v>0</v>
      </c>
      <c r="K2013" t="b">
        <f ca="1">IF(TODAY()-E2013&gt;'Data Inputs'!$B$47,TRUE,FALSE)</f>
        <v>1</v>
      </c>
    </row>
    <row r="2014" spans="1:11" x14ac:dyDescent="0.25">
      <c r="A2014" s="109">
        <f t="shared" si="93"/>
        <v>6</v>
      </c>
      <c r="B2014" s="55"/>
      <c r="C2014" s="129"/>
      <c r="D2014" s="55"/>
      <c r="E2014" s="56"/>
      <c r="F2014" s="55"/>
      <c r="G2014" s="124" t="str">
        <f>IFERROR(INDEX(Vendors!$A$2:$B$500,MATCH(C2014,Vendors!$A$2:$A$500,0),2),"")</f>
        <v/>
      </c>
      <c r="H2014" s="74">
        <f>SUMIF('Cash Outflows'!E:E,'AP and Accrual Journal'!D2024,'Cash Outflows'!F:F)</f>
        <v>0</v>
      </c>
      <c r="I2014" s="73">
        <f t="shared" si="94"/>
        <v>0</v>
      </c>
      <c r="J2014" s="13">
        <f t="shared" si="95"/>
        <v>0</v>
      </c>
      <c r="K2014" t="b">
        <f ca="1">IF(TODAY()-E2014&gt;'Data Inputs'!$B$47,TRUE,FALSE)</f>
        <v>1</v>
      </c>
    </row>
    <row r="2015" spans="1:11" x14ac:dyDescent="0.25">
      <c r="A2015" s="109">
        <f t="shared" si="93"/>
        <v>6</v>
      </c>
      <c r="B2015" s="55"/>
      <c r="C2015" s="129"/>
      <c r="D2015" s="55"/>
      <c r="E2015" s="56"/>
      <c r="F2015" s="55"/>
      <c r="G2015" s="124" t="str">
        <f>IFERROR(INDEX(Vendors!$A$2:$B$500,MATCH(C2015,Vendors!$A$2:$A$500,0),2),"")</f>
        <v/>
      </c>
      <c r="H2015" s="74">
        <f>SUMIF('Cash Outflows'!E:E,'AP and Accrual Journal'!D2025,'Cash Outflows'!F:F)</f>
        <v>0</v>
      </c>
      <c r="I2015" s="73">
        <f t="shared" si="94"/>
        <v>0</v>
      </c>
      <c r="J2015" s="13">
        <f t="shared" si="95"/>
        <v>0</v>
      </c>
      <c r="K2015" t="b">
        <f ca="1">IF(TODAY()-E2015&gt;'Data Inputs'!$B$47,TRUE,FALSE)</f>
        <v>1</v>
      </c>
    </row>
    <row r="2016" spans="1:11" x14ac:dyDescent="0.25">
      <c r="A2016" s="109">
        <f t="shared" si="93"/>
        <v>6</v>
      </c>
      <c r="B2016" s="55"/>
      <c r="C2016" s="129"/>
      <c r="D2016" s="55"/>
      <c r="E2016" s="56"/>
      <c r="F2016" s="55"/>
      <c r="G2016" s="124" t="str">
        <f>IFERROR(INDEX(Vendors!$A$2:$B$500,MATCH(C2016,Vendors!$A$2:$A$500,0),2),"")</f>
        <v/>
      </c>
      <c r="H2016" s="74">
        <f>SUMIF('Cash Outflows'!E:E,'AP and Accrual Journal'!D2026,'Cash Outflows'!F:F)</f>
        <v>0</v>
      </c>
      <c r="I2016" s="73">
        <f t="shared" si="94"/>
        <v>0</v>
      </c>
      <c r="J2016" s="13">
        <f t="shared" si="95"/>
        <v>0</v>
      </c>
      <c r="K2016" t="b">
        <f ca="1">IF(TODAY()-E2016&gt;'Data Inputs'!$B$47,TRUE,FALSE)</f>
        <v>1</v>
      </c>
    </row>
    <row r="2017" spans="1:11" x14ac:dyDescent="0.25">
      <c r="A2017" s="109">
        <f t="shared" si="93"/>
        <v>6</v>
      </c>
      <c r="B2017" s="55"/>
      <c r="C2017" s="129"/>
      <c r="D2017" s="55"/>
      <c r="E2017" s="56"/>
      <c r="F2017" s="55"/>
      <c r="G2017" s="124" t="str">
        <f>IFERROR(INDEX(Vendors!$A$2:$B$500,MATCH(C2017,Vendors!$A$2:$A$500,0),2),"")</f>
        <v/>
      </c>
      <c r="H2017" s="74">
        <f>SUMIF('Cash Outflows'!E:E,'AP and Accrual Journal'!D2027,'Cash Outflows'!F:F)</f>
        <v>0</v>
      </c>
      <c r="I2017" s="73">
        <f t="shared" si="94"/>
        <v>0</v>
      </c>
      <c r="J2017" s="13">
        <f t="shared" si="95"/>
        <v>0</v>
      </c>
      <c r="K2017" t="b">
        <f ca="1">IF(TODAY()-E2017&gt;'Data Inputs'!$B$47,TRUE,FALSE)</f>
        <v>1</v>
      </c>
    </row>
    <row r="2018" spans="1:11" x14ac:dyDescent="0.25">
      <c r="A2018" s="109">
        <f t="shared" si="93"/>
        <v>6</v>
      </c>
      <c r="B2018" s="55"/>
      <c r="C2018" s="129"/>
      <c r="D2018" s="55"/>
      <c r="E2018" s="56"/>
      <c r="F2018" s="55"/>
      <c r="G2018" s="124" t="str">
        <f>IFERROR(INDEX(Vendors!$A$2:$B$500,MATCH(C2018,Vendors!$A$2:$A$500,0),2),"")</f>
        <v/>
      </c>
      <c r="H2018" s="74">
        <f>SUMIF('Cash Outflows'!E:E,'AP and Accrual Journal'!D2028,'Cash Outflows'!F:F)</f>
        <v>0</v>
      </c>
      <c r="I2018" s="73">
        <f t="shared" si="94"/>
        <v>0</v>
      </c>
      <c r="J2018" s="13">
        <f t="shared" si="95"/>
        <v>0</v>
      </c>
      <c r="K2018" t="b">
        <f ca="1">IF(TODAY()-E2018&gt;'Data Inputs'!$B$47,TRUE,FALSE)</f>
        <v>1</v>
      </c>
    </row>
    <row r="2019" spans="1:11" x14ac:dyDescent="0.25">
      <c r="A2019" s="109">
        <f t="shared" si="93"/>
        <v>6</v>
      </c>
      <c r="B2019" s="55"/>
      <c r="C2019" s="129"/>
      <c r="D2019" s="55"/>
      <c r="E2019" s="56"/>
      <c r="F2019" s="55"/>
      <c r="G2019" s="124" t="str">
        <f>IFERROR(INDEX(Vendors!$A$2:$B$500,MATCH(C2019,Vendors!$A$2:$A$500,0),2),"")</f>
        <v/>
      </c>
      <c r="H2019" s="74">
        <f>SUMIF('Cash Outflows'!E:E,'AP and Accrual Journal'!D2029,'Cash Outflows'!F:F)</f>
        <v>0</v>
      </c>
      <c r="I2019" s="73">
        <f t="shared" si="94"/>
        <v>0</v>
      </c>
      <c r="J2019" s="13">
        <f t="shared" si="95"/>
        <v>0</v>
      </c>
      <c r="K2019" t="b">
        <f ca="1">IF(TODAY()-E2019&gt;'Data Inputs'!$B$47,TRUE,FALSE)</f>
        <v>1</v>
      </c>
    </row>
    <row r="2020" spans="1:11" x14ac:dyDescent="0.25">
      <c r="A2020" s="109">
        <f t="shared" si="93"/>
        <v>6</v>
      </c>
      <c r="B2020" s="55"/>
      <c r="C2020" s="129"/>
      <c r="D2020" s="55"/>
      <c r="E2020" s="56"/>
      <c r="F2020" s="55"/>
      <c r="G2020" s="124" t="str">
        <f>IFERROR(INDEX(Vendors!$A$2:$B$500,MATCH(C2020,Vendors!$A$2:$A$500,0),2),"")</f>
        <v/>
      </c>
      <c r="H2020" s="74">
        <f>SUMIF('Cash Outflows'!E:E,'AP and Accrual Journal'!D2030,'Cash Outflows'!F:F)</f>
        <v>0</v>
      </c>
      <c r="I2020" s="73">
        <f t="shared" si="94"/>
        <v>0</v>
      </c>
      <c r="J2020" s="13">
        <f t="shared" si="95"/>
        <v>0</v>
      </c>
      <c r="K2020" t="b">
        <f ca="1">IF(TODAY()-E2020&gt;'Data Inputs'!$B$47,TRUE,FALSE)</f>
        <v>1</v>
      </c>
    </row>
    <row r="2021" spans="1:11" x14ac:dyDescent="0.25">
      <c r="A2021" s="109">
        <f t="shared" si="93"/>
        <v>6</v>
      </c>
      <c r="B2021" s="55"/>
      <c r="C2021" s="129"/>
      <c r="D2021" s="55"/>
      <c r="E2021" s="56"/>
      <c r="F2021" s="55"/>
      <c r="G2021" s="124" t="str">
        <f>IFERROR(INDEX(Vendors!$A$2:$B$500,MATCH(C2021,Vendors!$A$2:$A$500,0),2),"")</f>
        <v/>
      </c>
      <c r="H2021" s="74">
        <f>SUMIF('Cash Outflows'!E:E,'AP and Accrual Journal'!D2031,'Cash Outflows'!F:F)</f>
        <v>0</v>
      </c>
      <c r="I2021" s="73">
        <f t="shared" si="94"/>
        <v>0</v>
      </c>
      <c r="J2021" s="13">
        <f t="shared" si="95"/>
        <v>0</v>
      </c>
      <c r="K2021" t="b">
        <f ca="1">IF(TODAY()-E2021&gt;'Data Inputs'!$B$47,TRUE,FALSE)</f>
        <v>1</v>
      </c>
    </row>
    <row r="2022" spans="1:11" x14ac:dyDescent="0.25">
      <c r="A2022" s="109">
        <f t="shared" si="93"/>
        <v>6</v>
      </c>
      <c r="B2022" s="55"/>
      <c r="C2022" s="129"/>
      <c r="D2022" s="55"/>
      <c r="E2022" s="56"/>
      <c r="F2022" s="55"/>
      <c r="G2022" s="124" t="str">
        <f>IFERROR(INDEX(Vendors!$A$2:$B$500,MATCH(C2022,Vendors!$A$2:$A$500,0),2),"")</f>
        <v/>
      </c>
      <c r="H2022" s="74">
        <f>SUMIF('Cash Outflows'!E:E,'AP and Accrual Journal'!D2032,'Cash Outflows'!F:F)</f>
        <v>0</v>
      </c>
      <c r="I2022" s="73">
        <f t="shared" si="94"/>
        <v>0</v>
      </c>
      <c r="J2022" s="13">
        <f t="shared" si="95"/>
        <v>0</v>
      </c>
      <c r="K2022" t="b">
        <f ca="1">IF(TODAY()-E2022&gt;'Data Inputs'!$B$47,TRUE,FALSE)</f>
        <v>1</v>
      </c>
    </row>
    <row r="2023" spans="1:11" x14ac:dyDescent="0.25">
      <c r="A2023" s="109">
        <f t="shared" si="93"/>
        <v>6</v>
      </c>
      <c r="B2023" s="55"/>
      <c r="C2023" s="129"/>
      <c r="D2023" s="55"/>
      <c r="E2023" s="56"/>
      <c r="F2023" s="55"/>
      <c r="G2023" s="124" t="str">
        <f>IFERROR(INDEX(Vendors!$A$2:$B$500,MATCH(C2023,Vendors!$A$2:$A$500,0),2),"")</f>
        <v/>
      </c>
      <c r="H2023" s="74">
        <f>SUMIF('Cash Outflows'!E:E,'AP and Accrual Journal'!D2033,'Cash Outflows'!F:F)</f>
        <v>0</v>
      </c>
      <c r="I2023" s="73">
        <f t="shared" si="94"/>
        <v>0</v>
      </c>
      <c r="J2023" s="13">
        <f t="shared" si="95"/>
        <v>0</v>
      </c>
      <c r="K2023" t="b">
        <f ca="1">IF(TODAY()-E2023&gt;'Data Inputs'!$B$47,TRUE,FALSE)</f>
        <v>1</v>
      </c>
    </row>
    <row r="2024" spans="1:11" x14ac:dyDescent="0.25">
      <c r="A2024" s="109">
        <f t="shared" si="93"/>
        <v>6</v>
      </c>
      <c r="B2024" s="55"/>
      <c r="C2024" s="129"/>
      <c r="D2024" s="55"/>
      <c r="E2024" s="56"/>
      <c r="F2024" s="55"/>
      <c r="G2024" s="124" t="str">
        <f>IFERROR(INDEX(Vendors!$A$2:$B$500,MATCH(C2024,Vendors!$A$2:$A$500,0),2),"")</f>
        <v/>
      </c>
      <c r="H2024" s="74">
        <f>SUMIF('Cash Outflows'!E:E,'AP and Accrual Journal'!D2034,'Cash Outflows'!F:F)</f>
        <v>0</v>
      </c>
      <c r="I2024" s="73">
        <f t="shared" si="94"/>
        <v>0</v>
      </c>
      <c r="J2024" s="13">
        <f t="shared" si="95"/>
        <v>0</v>
      </c>
      <c r="K2024" t="b">
        <f ca="1">IF(TODAY()-E2024&gt;'Data Inputs'!$B$47,TRUE,FALSE)</f>
        <v>1</v>
      </c>
    </row>
    <row r="2025" spans="1:11" x14ac:dyDescent="0.25">
      <c r="A2025" s="109">
        <f t="shared" si="93"/>
        <v>6</v>
      </c>
      <c r="B2025" s="55"/>
      <c r="C2025" s="129"/>
      <c r="D2025" s="55"/>
      <c r="E2025" s="56"/>
      <c r="F2025" s="55"/>
      <c r="G2025" s="124" t="str">
        <f>IFERROR(INDEX(Vendors!$A$2:$B$500,MATCH(C2025,Vendors!$A$2:$A$500,0),2),"")</f>
        <v/>
      </c>
      <c r="H2025" s="74">
        <f>SUMIF('Cash Outflows'!E:E,'AP and Accrual Journal'!D2035,'Cash Outflows'!F:F)</f>
        <v>0</v>
      </c>
      <c r="I2025" s="73">
        <f t="shared" si="94"/>
        <v>0</v>
      </c>
      <c r="J2025" s="13">
        <f t="shared" si="95"/>
        <v>0</v>
      </c>
      <c r="K2025" t="b">
        <f ca="1">IF(TODAY()-E2025&gt;'Data Inputs'!$B$47,TRUE,FALSE)</f>
        <v>1</v>
      </c>
    </row>
    <row r="2026" spans="1:11" x14ac:dyDescent="0.25">
      <c r="A2026" s="109">
        <f t="shared" si="93"/>
        <v>6</v>
      </c>
      <c r="B2026" s="55"/>
      <c r="C2026" s="129"/>
      <c r="D2026" s="55"/>
      <c r="E2026" s="56"/>
      <c r="F2026" s="55"/>
      <c r="G2026" s="124" t="str">
        <f>IFERROR(INDEX(Vendors!$A$2:$B$500,MATCH(C2026,Vendors!$A$2:$A$500,0),2),"")</f>
        <v/>
      </c>
      <c r="H2026" s="74">
        <f>SUMIF('Cash Outflows'!E:E,'AP and Accrual Journal'!D2036,'Cash Outflows'!F:F)</f>
        <v>0</v>
      </c>
      <c r="I2026" s="73">
        <f t="shared" si="94"/>
        <v>0</v>
      </c>
      <c r="J2026" s="13">
        <f t="shared" si="95"/>
        <v>0</v>
      </c>
      <c r="K2026" t="b">
        <f ca="1">IF(TODAY()-E2026&gt;'Data Inputs'!$B$47,TRUE,FALSE)</f>
        <v>1</v>
      </c>
    </row>
    <row r="2027" spans="1:11" x14ac:dyDescent="0.25">
      <c r="A2027" s="109">
        <f t="shared" si="93"/>
        <v>6</v>
      </c>
      <c r="B2027" s="55"/>
      <c r="C2027" s="129"/>
      <c r="D2027" s="55"/>
      <c r="E2027" s="56"/>
      <c r="F2027" s="55"/>
      <c r="G2027" s="124" t="str">
        <f>IFERROR(INDEX(Vendors!$A$2:$B$500,MATCH(C2027,Vendors!$A$2:$A$500,0),2),"")</f>
        <v/>
      </c>
      <c r="H2027" s="74">
        <f>SUMIF('Cash Outflows'!E:E,'AP and Accrual Journal'!D2037,'Cash Outflows'!F:F)</f>
        <v>0</v>
      </c>
      <c r="I2027" s="73">
        <f t="shared" si="94"/>
        <v>0</v>
      </c>
      <c r="J2027" s="13">
        <f t="shared" si="95"/>
        <v>0</v>
      </c>
      <c r="K2027" t="b">
        <f ca="1">IF(TODAY()-E2027&gt;'Data Inputs'!$B$47,TRUE,FALSE)</f>
        <v>1</v>
      </c>
    </row>
    <row r="2028" spans="1:11" x14ac:dyDescent="0.25">
      <c r="A2028" s="109">
        <f t="shared" si="93"/>
        <v>6</v>
      </c>
      <c r="B2028" s="55"/>
      <c r="C2028" s="129"/>
      <c r="D2028" s="55"/>
      <c r="E2028" s="56"/>
      <c r="F2028" s="55"/>
      <c r="G2028" s="124" t="str">
        <f>IFERROR(INDEX(Vendors!$A$2:$B$500,MATCH(C2028,Vendors!$A$2:$A$500,0),2),"")</f>
        <v/>
      </c>
      <c r="H2028" s="74">
        <f>SUMIF('Cash Outflows'!E:E,'AP and Accrual Journal'!D2038,'Cash Outflows'!F:F)</f>
        <v>0</v>
      </c>
      <c r="I2028" s="73">
        <f t="shared" si="94"/>
        <v>0</v>
      </c>
      <c r="J2028" s="13">
        <f t="shared" si="95"/>
        <v>0</v>
      </c>
      <c r="K2028" t="b">
        <f ca="1">IF(TODAY()-E2028&gt;'Data Inputs'!$B$47,TRUE,FALSE)</f>
        <v>1</v>
      </c>
    </row>
    <row r="2029" spans="1:11" x14ac:dyDescent="0.25">
      <c r="A2029" s="109">
        <f t="shared" si="93"/>
        <v>6</v>
      </c>
      <c r="B2029" s="55"/>
      <c r="C2029" s="129"/>
      <c r="D2029" s="55"/>
      <c r="E2029" s="56"/>
      <c r="F2029" s="55"/>
      <c r="G2029" s="124" t="str">
        <f>IFERROR(INDEX(Vendors!$A$2:$B$500,MATCH(C2029,Vendors!$A$2:$A$500,0),2),"")</f>
        <v/>
      </c>
      <c r="H2029" s="74">
        <f>SUMIF('Cash Outflows'!E:E,'AP and Accrual Journal'!D2039,'Cash Outflows'!F:F)</f>
        <v>0</v>
      </c>
      <c r="I2029" s="73">
        <f t="shared" si="94"/>
        <v>0</v>
      </c>
      <c r="J2029" s="13">
        <f t="shared" si="95"/>
        <v>0</v>
      </c>
      <c r="K2029" t="b">
        <f ca="1">IF(TODAY()-E2029&gt;'Data Inputs'!$B$47,TRUE,FALSE)</f>
        <v>1</v>
      </c>
    </row>
    <row r="2030" spans="1:11" x14ac:dyDescent="0.25">
      <c r="A2030" s="109">
        <f t="shared" si="93"/>
        <v>6</v>
      </c>
      <c r="B2030" s="55"/>
      <c r="C2030" s="129"/>
      <c r="D2030" s="55"/>
      <c r="E2030" s="56"/>
      <c r="F2030" s="55"/>
      <c r="G2030" s="124" t="str">
        <f>IFERROR(INDEX(Vendors!$A$2:$B$500,MATCH(C2030,Vendors!$A$2:$A$500,0),2),"")</f>
        <v/>
      </c>
      <c r="H2030" s="74">
        <f>SUMIF('Cash Outflows'!E:E,'AP and Accrual Journal'!D2040,'Cash Outflows'!F:F)</f>
        <v>0</v>
      </c>
      <c r="I2030" s="73">
        <f t="shared" si="94"/>
        <v>0</v>
      </c>
      <c r="J2030" s="13">
        <f t="shared" si="95"/>
        <v>0</v>
      </c>
      <c r="K2030" t="b">
        <f ca="1">IF(TODAY()-E2030&gt;'Data Inputs'!$B$47,TRUE,FALSE)</f>
        <v>1</v>
      </c>
    </row>
    <row r="2031" spans="1:11" x14ac:dyDescent="0.25">
      <c r="A2031" s="109">
        <f t="shared" si="93"/>
        <v>6</v>
      </c>
      <c r="B2031" s="55"/>
      <c r="C2031" s="129"/>
      <c r="D2031" s="55"/>
      <c r="E2031" s="56"/>
      <c r="F2031" s="55"/>
      <c r="G2031" s="124" t="str">
        <f>IFERROR(INDEX(Vendors!$A$2:$B$500,MATCH(C2031,Vendors!$A$2:$A$500,0),2),"")</f>
        <v/>
      </c>
      <c r="H2031" s="74">
        <f>SUMIF('Cash Outflows'!E:E,'AP and Accrual Journal'!D2041,'Cash Outflows'!F:F)</f>
        <v>0</v>
      </c>
      <c r="I2031" s="73">
        <f t="shared" si="94"/>
        <v>0</v>
      </c>
      <c r="J2031" s="13">
        <f t="shared" si="95"/>
        <v>0</v>
      </c>
      <c r="K2031" t="b">
        <f ca="1">IF(TODAY()-E2031&gt;'Data Inputs'!$B$47,TRUE,FALSE)</f>
        <v>1</v>
      </c>
    </row>
    <row r="2032" spans="1:11" x14ac:dyDescent="0.25">
      <c r="A2032" s="109">
        <f t="shared" si="93"/>
        <v>6</v>
      </c>
      <c r="B2032" s="55"/>
      <c r="C2032" s="129"/>
      <c r="D2032" s="55"/>
      <c r="E2032" s="56"/>
      <c r="F2032" s="55"/>
      <c r="G2032" s="124" t="str">
        <f>IFERROR(INDEX(Vendors!$A$2:$B$500,MATCH(C2032,Vendors!$A$2:$A$500,0),2),"")</f>
        <v/>
      </c>
      <c r="H2032" s="74">
        <f>SUMIF('Cash Outflows'!E:E,'AP and Accrual Journal'!D2042,'Cash Outflows'!F:F)</f>
        <v>0</v>
      </c>
      <c r="I2032" s="73">
        <f t="shared" si="94"/>
        <v>0</v>
      </c>
      <c r="J2032" s="13">
        <f t="shared" si="95"/>
        <v>0</v>
      </c>
      <c r="K2032" t="b">
        <f ca="1">IF(TODAY()-E2032&gt;'Data Inputs'!$B$47,TRUE,FALSE)</f>
        <v>1</v>
      </c>
    </row>
    <row r="2033" spans="1:11" x14ac:dyDescent="0.25">
      <c r="A2033" s="109">
        <f t="shared" si="93"/>
        <v>6</v>
      </c>
      <c r="B2033" s="55"/>
      <c r="C2033" s="129"/>
      <c r="D2033" s="55"/>
      <c r="E2033" s="56"/>
      <c r="F2033" s="55"/>
      <c r="G2033" s="124" t="str">
        <f>IFERROR(INDEX(Vendors!$A$2:$B$500,MATCH(C2033,Vendors!$A$2:$A$500,0),2),"")</f>
        <v/>
      </c>
      <c r="H2033" s="74">
        <f>SUMIF('Cash Outflows'!E:E,'AP and Accrual Journal'!D2043,'Cash Outflows'!F:F)</f>
        <v>0</v>
      </c>
      <c r="I2033" s="73">
        <f t="shared" si="94"/>
        <v>0</v>
      </c>
      <c r="J2033" s="13">
        <f t="shared" si="95"/>
        <v>0</v>
      </c>
      <c r="K2033" t="b">
        <f ca="1">IF(TODAY()-E2033&gt;'Data Inputs'!$B$47,TRUE,FALSE)</f>
        <v>1</v>
      </c>
    </row>
    <row r="2034" spans="1:11" x14ac:dyDescent="0.25">
      <c r="A2034" s="109">
        <f t="shared" si="93"/>
        <v>6</v>
      </c>
      <c r="B2034" s="55"/>
      <c r="C2034" s="129"/>
      <c r="D2034" s="55"/>
      <c r="E2034" s="56"/>
      <c r="F2034" s="55"/>
      <c r="G2034" s="124" t="str">
        <f>IFERROR(INDEX(Vendors!$A$2:$B$500,MATCH(C2034,Vendors!$A$2:$A$500,0),2),"")</f>
        <v/>
      </c>
      <c r="H2034" s="74">
        <f>SUMIF('Cash Outflows'!E:E,'AP and Accrual Journal'!D2044,'Cash Outflows'!F:F)</f>
        <v>0</v>
      </c>
      <c r="I2034" s="73">
        <f t="shared" si="94"/>
        <v>0</v>
      </c>
      <c r="J2034" s="13">
        <f t="shared" si="95"/>
        <v>0</v>
      </c>
      <c r="K2034" t="b">
        <f ca="1">IF(TODAY()-E2034&gt;'Data Inputs'!$B$47,TRUE,FALSE)</f>
        <v>1</v>
      </c>
    </row>
    <row r="2035" spans="1:11" x14ac:dyDescent="0.25">
      <c r="A2035" s="109">
        <f t="shared" si="93"/>
        <v>6</v>
      </c>
      <c r="B2035" s="55"/>
      <c r="C2035" s="129"/>
      <c r="D2035" s="55"/>
      <c r="E2035" s="56"/>
      <c r="F2035" s="55"/>
      <c r="G2035" s="124" t="str">
        <f>IFERROR(INDEX(Vendors!$A$2:$B$500,MATCH(C2035,Vendors!$A$2:$A$500,0),2),"")</f>
        <v/>
      </c>
      <c r="H2035" s="74">
        <f>SUMIF('Cash Outflows'!E:E,'AP and Accrual Journal'!D2045,'Cash Outflows'!F:F)</f>
        <v>0</v>
      </c>
      <c r="I2035" s="73">
        <f t="shared" si="94"/>
        <v>0</v>
      </c>
      <c r="J2035" s="13">
        <f t="shared" si="95"/>
        <v>0</v>
      </c>
      <c r="K2035" t="b">
        <f ca="1">IF(TODAY()-E2035&gt;'Data Inputs'!$B$47,TRUE,FALSE)</f>
        <v>1</v>
      </c>
    </row>
    <row r="2036" spans="1:11" x14ac:dyDescent="0.25">
      <c r="A2036" s="109">
        <f t="shared" si="93"/>
        <v>6</v>
      </c>
      <c r="B2036" s="55"/>
      <c r="C2036" s="129"/>
      <c r="D2036" s="55"/>
      <c r="E2036" s="56"/>
      <c r="F2036" s="55"/>
      <c r="G2036" s="124" t="str">
        <f>IFERROR(INDEX(Vendors!$A$2:$B$500,MATCH(C2036,Vendors!$A$2:$A$500,0),2),"")</f>
        <v/>
      </c>
      <c r="H2036" s="74">
        <f>SUMIF('Cash Outflows'!E:E,'AP and Accrual Journal'!D2046,'Cash Outflows'!F:F)</f>
        <v>0</v>
      </c>
      <c r="I2036" s="73">
        <f t="shared" si="94"/>
        <v>0</v>
      </c>
      <c r="J2036" s="13">
        <f t="shared" si="95"/>
        <v>0</v>
      </c>
      <c r="K2036" t="b">
        <f ca="1">IF(TODAY()-E2036&gt;'Data Inputs'!$B$47,TRUE,FALSE)</f>
        <v>1</v>
      </c>
    </row>
    <row r="2037" spans="1:11" x14ac:dyDescent="0.25">
      <c r="A2037" s="109">
        <f t="shared" si="93"/>
        <v>6</v>
      </c>
      <c r="B2037" s="55"/>
      <c r="C2037" s="129"/>
      <c r="D2037" s="55"/>
      <c r="E2037" s="56"/>
      <c r="F2037" s="55"/>
      <c r="G2037" s="124" t="str">
        <f>IFERROR(INDEX(Vendors!$A$2:$B$500,MATCH(C2037,Vendors!$A$2:$A$500,0),2),"")</f>
        <v/>
      </c>
      <c r="H2037" s="74">
        <f>SUMIF('Cash Outflows'!E:E,'AP and Accrual Journal'!D2047,'Cash Outflows'!F:F)</f>
        <v>0</v>
      </c>
      <c r="I2037" s="73">
        <f t="shared" si="94"/>
        <v>0</v>
      </c>
      <c r="J2037" s="13">
        <f t="shared" si="95"/>
        <v>0</v>
      </c>
      <c r="K2037" t="b">
        <f ca="1">IF(TODAY()-E2037&gt;'Data Inputs'!$B$47,TRUE,FALSE)</f>
        <v>1</v>
      </c>
    </row>
    <row r="2038" spans="1:11" x14ac:dyDescent="0.25">
      <c r="A2038" s="109">
        <f t="shared" si="93"/>
        <v>6</v>
      </c>
      <c r="B2038" s="55"/>
      <c r="C2038" s="129"/>
      <c r="D2038" s="55"/>
      <c r="E2038" s="56"/>
      <c r="F2038" s="55"/>
      <c r="G2038" s="124" t="str">
        <f>IFERROR(INDEX(Vendors!$A$2:$B$500,MATCH(C2038,Vendors!$A$2:$A$500,0),2),"")</f>
        <v/>
      </c>
      <c r="H2038" s="74">
        <f>SUMIF('Cash Outflows'!E:E,'AP and Accrual Journal'!D2048,'Cash Outflows'!F:F)</f>
        <v>0</v>
      </c>
      <c r="I2038" s="73">
        <f t="shared" si="94"/>
        <v>0</v>
      </c>
      <c r="J2038" s="13">
        <f t="shared" si="95"/>
        <v>0</v>
      </c>
      <c r="K2038" t="b">
        <f ca="1">IF(TODAY()-E2038&gt;'Data Inputs'!$B$47,TRUE,FALSE)</f>
        <v>1</v>
      </c>
    </row>
    <row r="2039" spans="1:11" x14ac:dyDescent="0.25">
      <c r="A2039" s="109">
        <f t="shared" si="93"/>
        <v>6</v>
      </c>
      <c r="B2039" s="55"/>
      <c r="C2039" s="129"/>
      <c r="D2039" s="55"/>
      <c r="E2039" s="56"/>
      <c r="F2039" s="55"/>
      <c r="G2039" s="124" t="str">
        <f>IFERROR(INDEX(Vendors!$A$2:$B$500,MATCH(C2039,Vendors!$A$2:$A$500,0),2),"")</f>
        <v/>
      </c>
      <c r="H2039" s="74">
        <f>SUMIF('Cash Outflows'!E:E,'AP and Accrual Journal'!D2049,'Cash Outflows'!F:F)</f>
        <v>0</v>
      </c>
      <c r="I2039" s="73">
        <f t="shared" si="94"/>
        <v>0</v>
      </c>
      <c r="J2039" s="13">
        <f t="shared" si="95"/>
        <v>0</v>
      </c>
      <c r="K2039" t="b">
        <f ca="1">IF(TODAY()-E2039&gt;'Data Inputs'!$B$47,TRUE,FALSE)</f>
        <v>1</v>
      </c>
    </row>
    <row r="2040" spans="1:11" x14ac:dyDescent="0.25">
      <c r="A2040" s="109">
        <f t="shared" si="93"/>
        <v>6</v>
      </c>
      <c r="B2040" s="55"/>
      <c r="C2040" s="129"/>
      <c r="D2040" s="55"/>
      <c r="E2040" s="56"/>
      <c r="F2040" s="55"/>
      <c r="G2040" s="124" t="str">
        <f>IFERROR(INDEX(Vendors!$A$2:$B$500,MATCH(C2040,Vendors!$A$2:$A$500,0),2),"")</f>
        <v/>
      </c>
      <c r="H2040" s="74">
        <f>SUMIF('Cash Outflows'!E:E,'AP and Accrual Journal'!D2050,'Cash Outflows'!F:F)</f>
        <v>0</v>
      </c>
      <c r="I2040" s="73">
        <f t="shared" si="94"/>
        <v>0</v>
      </c>
      <c r="J2040" s="13">
        <f t="shared" si="95"/>
        <v>0</v>
      </c>
      <c r="K2040" t="b">
        <f ca="1">IF(TODAY()-E2040&gt;'Data Inputs'!$B$47,TRUE,FALSE)</f>
        <v>1</v>
      </c>
    </row>
    <row r="2041" spans="1:11" x14ac:dyDescent="0.25">
      <c r="A2041" s="109">
        <f t="shared" si="93"/>
        <v>6</v>
      </c>
      <c r="B2041" s="55"/>
      <c r="C2041" s="129"/>
      <c r="D2041" s="55"/>
      <c r="E2041" s="56"/>
      <c r="F2041" s="55"/>
      <c r="G2041" s="124" t="str">
        <f>IFERROR(INDEX(Vendors!$A$2:$B$500,MATCH(C2041,Vendors!$A$2:$A$500,0),2),"")</f>
        <v/>
      </c>
      <c r="H2041" s="74">
        <f>SUMIF('Cash Outflows'!E:E,'AP and Accrual Journal'!D2051,'Cash Outflows'!F:F)</f>
        <v>0</v>
      </c>
      <c r="I2041" s="73">
        <f t="shared" si="94"/>
        <v>0</v>
      </c>
      <c r="J2041" s="13">
        <f t="shared" si="95"/>
        <v>0</v>
      </c>
      <c r="K2041" t="b">
        <f ca="1">IF(TODAY()-E2041&gt;'Data Inputs'!$B$47,TRUE,FALSE)</f>
        <v>1</v>
      </c>
    </row>
    <row r="2042" spans="1:11" x14ac:dyDescent="0.25">
      <c r="A2042" s="109">
        <f t="shared" si="93"/>
        <v>6</v>
      </c>
      <c r="B2042" s="55"/>
      <c r="C2042" s="129"/>
      <c r="D2042" s="55"/>
      <c r="E2042" s="56"/>
      <c r="F2042" s="55"/>
      <c r="G2042" s="124" t="str">
        <f>IFERROR(INDEX(Vendors!$A$2:$B$500,MATCH(C2042,Vendors!$A$2:$A$500,0),2),"")</f>
        <v/>
      </c>
      <c r="H2042" s="74">
        <f>SUMIF('Cash Outflows'!E:E,'AP and Accrual Journal'!D2052,'Cash Outflows'!F:F)</f>
        <v>0</v>
      </c>
      <c r="I2042" s="73">
        <f t="shared" si="94"/>
        <v>0</v>
      </c>
      <c r="J2042" s="13">
        <f t="shared" si="95"/>
        <v>0</v>
      </c>
      <c r="K2042" t="b">
        <f ca="1">IF(TODAY()-E2042&gt;'Data Inputs'!$B$47,TRUE,FALSE)</f>
        <v>1</v>
      </c>
    </row>
    <row r="2043" spans="1:11" x14ac:dyDescent="0.25">
      <c r="A2043" s="109">
        <f t="shared" si="93"/>
        <v>6</v>
      </c>
      <c r="B2043" s="55"/>
      <c r="C2043" s="129"/>
      <c r="D2043" s="55"/>
      <c r="E2043" s="56"/>
      <c r="F2043" s="55"/>
      <c r="G2043" s="124" t="str">
        <f>IFERROR(INDEX(Vendors!$A$2:$B$500,MATCH(C2043,Vendors!$A$2:$A$500,0),2),"")</f>
        <v/>
      </c>
      <c r="H2043" s="74">
        <f>SUMIF('Cash Outflows'!E:E,'AP and Accrual Journal'!D2053,'Cash Outflows'!F:F)</f>
        <v>0</v>
      </c>
      <c r="I2043" s="73">
        <f t="shared" si="94"/>
        <v>0</v>
      </c>
      <c r="J2043" s="13">
        <f t="shared" si="95"/>
        <v>0</v>
      </c>
      <c r="K2043" t="b">
        <f ca="1">IF(TODAY()-E2043&gt;'Data Inputs'!$B$47,TRUE,FALSE)</f>
        <v>1</v>
      </c>
    </row>
    <row r="2044" spans="1:11" x14ac:dyDescent="0.25">
      <c r="A2044" s="109">
        <f t="shared" si="93"/>
        <v>6</v>
      </c>
      <c r="B2044" s="55"/>
      <c r="C2044" s="129"/>
      <c r="D2044" s="55"/>
      <c r="E2044" s="56"/>
      <c r="F2044" s="55"/>
      <c r="G2044" s="124" t="str">
        <f>IFERROR(INDEX(Vendors!$A$2:$B$500,MATCH(C2044,Vendors!$A$2:$A$500,0),2),"")</f>
        <v/>
      </c>
      <c r="H2044" s="74">
        <f>SUMIF('Cash Outflows'!E:E,'AP and Accrual Journal'!D2054,'Cash Outflows'!F:F)</f>
        <v>0</v>
      </c>
      <c r="I2044" s="73">
        <f t="shared" si="94"/>
        <v>0</v>
      </c>
      <c r="J2044" s="13">
        <f t="shared" si="95"/>
        <v>0</v>
      </c>
      <c r="K2044" t="b">
        <f ca="1">IF(TODAY()-E2044&gt;'Data Inputs'!$B$47,TRUE,FALSE)</f>
        <v>1</v>
      </c>
    </row>
    <row r="2045" spans="1:11" x14ac:dyDescent="0.25">
      <c r="A2045" s="109">
        <f t="shared" si="93"/>
        <v>6</v>
      </c>
      <c r="B2045" s="55"/>
      <c r="C2045" s="129"/>
      <c r="D2045" s="55"/>
      <c r="E2045" s="56"/>
      <c r="F2045" s="55"/>
      <c r="G2045" s="124" t="str">
        <f>IFERROR(INDEX(Vendors!$A$2:$B$500,MATCH(C2045,Vendors!$A$2:$A$500,0),2),"")</f>
        <v/>
      </c>
      <c r="H2045" s="74">
        <f>SUMIF('Cash Outflows'!E:E,'AP and Accrual Journal'!D2055,'Cash Outflows'!F:F)</f>
        <v>0</v>
      </c>
      <c r="I2045" s="73">
        <f t="shared" si="94"/>
        <v>0</v>
      </c>
      <c r="J2045" s="13">
        <f t="shared" si="95"/>
        <v>0</v>
      </c>
      <c r="K2045" t="b">
        <f ca="1">IF(TODAY()-E2045&gt;'Data Inputs'!$B$47,TRUE,FALSE)</f>
        <v>1</v>
      </c>
    </row>
    <row r="2046" spans="1:11" x14ac:dyDescent="0.25">
      <c r="A2046" s="109">
        <f t="shared" si="93"/>
        <v>6</v>
      </c>
      <c r="B2046" s="55"/>
      <c r="C2046" s="129"/>
      <c r="D2046" s="55"/>
      <c r="E2046" s="56"/>
      <c r="F2046" s="55"/>
      <c r="G2046" s="124" t="str">
        <f>IFERROR(INDEX(Vendors!$A$2:$B$500,MATCH(C2046,Vendors!$A$2:$A$500,0),2),"")</f>
        <v/>
      </c>
      <c r="H2046" s="74">
        <f>SUMIF('Cash Outflows'!E:E,'AP and Accrual Journal'!D2056,'Cash Outflows'!F:F)</f>
        <v>0</v>
      </c>
      <c r="I2046" s="73">
        <f t="shared" si="94"/>
        <v>0</v>
      </c>
      <c r="J2046" s="13">
        <f t="shared" si="95"/>
        <v>0</v>
      </c>
      <c r="K2046" t="b">
        <f ca="1">IF(TODAY()-E2046&gt;'Data Inputs'!$B$47,TRUE,FALSE)</f>
        <v>1</v>
      </c>
    </row>
    <row r="2047" spans="1:11" x14ac:dyDescent="0.25">
      <c r="A2047" s="109">
        <f t="shared" si="93"/>
        <v>6</v>
      </c>
      <c r="B2047" s="55"/>
      <c r="C2047" s="129"/>
      <c r="D2047" s="55"/>
      <c r="E2047" s="56"/>
      <c r="F2047" s="55"/>
      <c r="G2047" s="124" t="str">
        <f>IFERROR(INDEX(Vendors!$A$2:$B$500,MATCH(C2047,Vendors!$A$2:$A$500,0),2),"")</f>
        <v/>
      </c>
      <c r="H2047" s="74">
        <f>SUMIF('Cash Outflows'!E:E,'AP and Accrual Journal'!D2057,'Cash Outflows'!F:F)</f>
        <v>0</v>
      </c>
      <c r="I2047" s="73">
        <f t="shared" si="94"/>
        <v>0</v>
      </c>
      <c r="J2047" s="13">
        <f t="shared" si="95"/>
        <v>0</v>
      </c>
      <c r="K2047" t="b">
        <f ca="1">IF(TODAY()-E2047&gt;'Data Inputs'!$B$47,TRUE,FALSE)</f>
        <v>1</v>
      </c>
    </row>
    <row r="2048" spans="1:11" x14ac:dyDescent="0.25">
      <c r="A2048" s="109">
        <f t="shared" si="93"/>
        <v>6</v>
      </c>
      <c r="B2048" s="55"/>
      <c r="C2048" s="129"/>
      <c r="D2048" s="55"/>
      <c r="E2048" s="56"/>
      <c r="F2048" s="55"/>
      <c r="G2048" s="124" t="str">
        <f>IFERROR(INDEX(Vendors!$A$2:$B$500,MATCH(C2048,Vendors!$A$2:$A$500,0),2),"")</f>
        <v/>
      </c>
      <c r="H2048" s="74">
        <f>SUMIF('Cash Outflows'!E:E,'AP and Accrual Journal'!D2058,'Cash Outflows'!F:F)</f>
        <v>0</v>
      </c>
      <c r="I2048" s="73">
        <f t="shared" si="94"/>
        <v>0</v>
      </c>
      <c r="J2048" s="13">
        <f t="shared" si="95"/>
        <v>0</v>
      </c>
      <c r="K2048" t="b">
        <f ca="1">IF(TODAY()-E2048&gt;'Data Inputs'!$B$47,TRUE,FALSE)</f>
        <v>1</v>
      </c>
    </row>
    <row r="2049" spans="1:11" x14ac:dyDescent="0.25">
      <c r="A2049" s="109">
        <f t="shared" si="93"/>
        <v>6</v>
      </c>
      <c r="B2049" s="55"/>
      <c r="C2049" s="129"/>
      <c r="D2049" s="55"/>
      <c r="E2049" s="56"/>
      <c r="F2049" s="55"/>
      <c r="G2049" s="124" t="str">
        <f>IFERROR(INDEX(Vendors!$A$2:$B$500,MATCH(C2049,Vendors!$A$2:$A$500,0),2),"")</f>
        <v/>
      </c>
      <c r="H2049" s="74">
        <f>SUMIF('Cash Outflows'!E:E,'AP and Accrual Journal'!D2059,'Cash Outflows'!F:F)</f>
        <v>0</v>
      </c>
      <c r="I2049" s="73">
        <f t="shared" si="94"/>
        <v>0</v>
      </c>
      <c r="J2049" s="13">
        <f t="shared" si="95"/>
        <v>0</v>
      </c>
      <c r="K2049" t="b">
        <f ca="1">IF(TODAY()-E2049&gt;'Data Inputs'!$B$47,TRUE,FALSE)</f>
        <v>1</v>
      </c>
    </row>
    <row r="2050" spans="1:11" x14ac:dyDescent="0.25">
      <c r="A2050" s="109">
        <f t="shared" si="93"/>
        <v>6</v>
      </c>
      <c r="B2050" s="55"/>
      <c r="C2050" s="129"/>
      <c r="D2050" s="55"/>
      <c r="E2050" s="56"/>
      <c r="F2050" s="55"/>
      <c r="G2050" s="124" t="str">
        <f>IFERROR(INDEX(Vendors!$A$2:$B$500,MATCH(C2050,Vendors!$A$2:$A$500,0),2),"")</f>
        <v/>
      </c>
      <c r="H2050" s="74">
        <f>SUMIF('Cash Outflows'!E:E,'AP and Accrual Journal'!D2060,'Cash Outflows'!F:F)</f>
        <v>0</v>
      </c>
      <c r="I2050" s="73">
        <f t="shared" si="94"/>
        <v>0</v>
      </c>
      <c r="J2050" s="13">
        <f t="shared" si="95"/>
        <v>0</v>
      </c>
      <c r="K2050" t="b">
        <f ca="1">IF(TODAY()-E2050&gt;'Data Inputs'!$B$47,TRUE,FALSE)</f>
        <v>1</v>
      </c>
    </row>
    <row r="2051" spans="1:11" x14ac:dyDescent="0.25">
      <c r="A2051" s="109">
        <f t="shared" ref="A2051:A2114" si="96">E2051+(6-J2051)</f>
        <v>6</v>
      </c>
      <c r="B2051" s="55"/>
      <c r="C2051" s="129"/>
      <c r="D2051" s="55"/>
      <c r="E2051" s="56"/>
      <c r="F2051" s="55"/>
      <c r="G2051" s="124" t="str">
        <f>IFERROR(INDEX(Vendors!$A$2:$B$500,MATCH(C2051,Vendors!$A$2:$A$500,0),2),"")</f>
        <v/>
      </c>
      <c r="H2051" s="74">
        <f>SUMIF('Cash Outflows'!E:E,'AP and Accrual Journal'!D2061,'Cash Outflows'!F:F)</f>
        <v>0</v>
      </c>
      <c r="I2051" s="73">
        <f t="shared" ref="I2051:I2114" si="97">F2051-H2051</f>
        <v>0</v>
      </c>
      <c r="J2051" s="13">
        <f t="shared" ref="J2051:J2114" si="98">IF(WEEKDAY(E2051)=7,0,WEEKDAY(E2051))</f>
        <v>0</v>
      </c>
      <c r="K2051" t="b">
        <f ca="1">IF(TODAY()-E2051&gt;'Data Inputs'!$B$47,TRUE,FALSE)</f>
        <v>1</v>
      </c>
    </row>
    <row r="2052" spans="1:11" x14ac:dyDescent="0.25">
      <c r="A2052" s="109">
        <f t="shared" si="96"/>
        <v>6</v>
      </c>
      <c r="B2052" s="55"/>
      <c r="C2052" s="129"/>
      <c r="D2052" s="55"/>
      <c r="E2052" s="56"/>
      <c r="F2052" s="55"/>
      <c r="G2052" s="124" t="str">
        <f>IFERROR(INDEX(Vendors!$A$2:$B$500,MATCH(C2052,Vendors!$A$2:$A$500,0),2),"")</f>
        <v/>
      </c>
      <c r="H2052" s="74">
        <f>SUMIF('Cash Outflows'!E:E,'AP and Accrual Journal'!D2062,'Cash Outflows'!F:F)</f>
        <v>0</v>
      </c>
      <c r="I2052" s="73">
        <f t="shared" si="97"/>
        <v>0</v>
      </c>
      <c r="J2052" s="13">
        <f t="shared" si="98"/>
        <v>0</v>
      </c>
      <c r="K2052" t="b">
        <f ca="1">IF(TODAY()-E2052&gt;'Data Inputs'!$B$47,TRUE,FALSE)</f>
        <v>1</v>
      </c>
    </row>
    <row r="2053" spans="1:11" x14ac:dyDescent="0.25">
      <c r="A2053" s="109">
        <f t="shared" si="96"/>
        <v>6</v>
      </c>
      <c r="B2053" s="55"/>
      <c r="C2053" s="129"/>
      <c r="D2053" s="55"/>
      <c r="E2053" s="56"/>
      <c r="F2053" s="55"/>
      <c r="G2053" s="124" t="str">
        <f>IFERROR(INDEX(Vendors!$A$2:$B$500,MATCH(C2053,Vendors!$A$2:$A$500,0),2),"")</f>
        <v/>
      </c>
      <c r="H2053" s="74">
        <f>SUMIF('Cash Outflows'!E:E,'AP and Accrual Journal'!D2063,'Cash Outflows'!F:F)</f>
        <v>0</v>
      </c>
      <c r="I2053" s="73">
        <f t="shared" si="97"/>
        <v>0</v>
      </c>
      <c r="J2053" s="13">
        <f t="shared" si="98"/>
        <v>0</v>
      </c>
      <c r="K2053" t="b">
        <f ca="1">IF(TODAY()-E2053&gt;'Data Inputs'!$B$47,TRUE,FALSE)</f>
        <v>1</v>
      </c>
    </row>
    <row r="2054" spans="1:11" x14ac:dyDescent="0.25">
      <c r="A2054" s="109">
        <f t="shared" si="96"/>
        <v>6</v>
      </c>
      <c r="B2054" s="55"/>
      <c r="C2054" s="129"/>
      <c r="D2054" s="55"/>
      <c r="E2054" s="56"/>
      <c r="F2054" s="55"/>
      <c r="G2054" s="124" t="str">
        <f>IFERROR(INDEX(Vendors!$A$2:$B$500,MATCH(C2054,Vendors!$A$2:$A$500,0),2),"")</f>
        <v/>
      </c>
      <c r="H2054" s="74">
        <f>SUMIF('Cash Outflows'!E:E,'AP and Accrual Journal'!D2064,'Cash Outflows'!F:F)</f>
        <v>0</v>
      </c>
      <c r="I2054" s="73">
        <f t="shared" si="97"/>
        <v>0</v>
      </c>
      <c r="J2054" s="13">
        <f t="shared" si="98"/>
        <v>0</v>
      </c>
      <c r="K2054" t="b">
        <f ca="1">IF(TODAY()-E2054&gt;'Data Inputs'!$B$47,TRUE,FALSE)</f>
        <v>1</v>
      </c>
    </row>
    <row r="2055" spans="1:11" x14ac:dyDescent="0.25">
      <c r="A2055" s="109">
        <f t="shared" si="96"/>
        <v>6</v>
      </c>
      <c r="B2055" s="55"/>
      <c r="C2055" s="129"/>
      <c r="D2055" s="55"/>
      <c r="E2055" s="56"/>
      <c r="F2055" s="55"/>
      <c r="G2055" s="124" t="str">
        <f>IFERROR(INDEX(Vendors!$A$2:$B$500,MATCH(C2055,Vendors!$A$2:$A$500,0),2),"")</f>
        <v/>
      </c>
      <c r="H2055" s="74">
        <f>SUMIF('Cash Outflows'!E:E,'AP and Accrual Journal'!D2065,'Cash Outflows'!F:F)</f>
        <v>0</v>
      </c>
      <c r="I2055" s="73">
        <f t="shared" si="97"/>
        <v>0</v>
      </c>
      <c r="J2055" s="13">
        <f t="shared" si="98"/>
        <v>0</v>
      </c>
      <c r="K2055" t="b">
        <f ca="1">IF(TODAY()-E2055&gt;'Data Inputs'!$B$47,TRUE,FALSE)</f>
        <v>1</v>
      </c>
    </row>
    <row r="2056" spans="1:11" x14ac:dyDescent="0.25">
      <c r="A2056" s="109">
        <f t="shared" si="96"/>
        <v>6</v>
      </c>
      <c r="B2056" s="55"/>
      <c r="C2056" s="129"/>
      <c r="D2056" s="55"/>
      <c r="E2056" s="56"/>
      <c r="F2056" s="55"/>
      <c r="G2056" s="124" t="str">
        <f>IFERROR(INDEX(Vendors!$A$2:$B$500,MATCH(C2056,Vendors!$A$2:$A$500,0),2),"")</f>
        <v/>
      </c>
      <c r="H2056" s="74">
        <f>SUMIF('Cash Outflows'!E:E,'AP and Accrual Journal'!D2066,'Cash Outflows'!F:F)</f>
        <v>0</v>
      </c>
      <c r="I2056" s="73">
        <f t="shared" si="97"/>
        <v>0</v>
      </c>
      <c r="J2056" s="13">
        <f t="shared" si="98"/>
        <v>0</v>
      </c>
      <c r="K2056" t="b">
        <f ca="1">IF(TODAY()-E2056&gt;'Data Inputs'!$B$47,TRUE,FALSE)</f>
        <v>1</v>
      </c>
    </row>
    <row r="2057" spans="1:11" x14ac:dyDescent="0.25">
      <c r="A2057" s="109">
        <f t="shared" si="96"/>
        <v>6</v>
      </c>
      <c r="B2057" s="55"/>
      <c r="C2057" s="129"/>
      <c r="D2057" s="55"/>
      <c r="E2057" s="56"/>
      <c r="F2057" s="55"/>
      <c r="G2057" s="124" t="str">
        <f>IFERROR(INDEX(Vendors!$A$2:$B$500,MATCH(C2057,Vendors!$A$2:$A$500,0),2),"")</f>
        <v/>
      </c>
      <c r="H2057" s="74">
        <f>SUMIF('Cash Outflows'!E:E,'AP and Accrual Journal'!D2067,'Cash Outflows'!F:F)</f>
        <v>0</v>
      </c>
      <c r="I2057" s="73">
        <f t="shared" si="97"/>
        <v>0</v>
      </c>
      <c r="J2057" s="13">
        <f t="shared" si="98"/>
        <v>0</v>
      </c>
      <c r="K2057" t="b">
        <f ca="1">IF(TODAY()-E2057&gt;'Data Inputs'!$B$47,TRUE,FALSE)</f>
        <v>1</v>
      </c>
    </row>
    <row r="2058" spans="1:11" x14ac:dyDescent="0.25">
      <c r="A2058" s="109">
        <f t="shared" si="96"/>
        <v>6</v>
      </c>
      <c r="B2058" s="55"/>
      <c r="C2058" s="129"/>
      <c r="D2058" s="55"/>
      <c r="E2058" s="56"/>
      <c r="F2058" s="55"/>
      <c r="G2058" s="124" t="str">
        <f>IFERROR(INDEX(Vendors!$A$2:$B$500,MATCH(C2058,Vendors!$A$2:$A$500,0),2),"")</f>
        <v/>
      </c>
      <c r="H2058" s="74">
        <f>SUMIF('Cash Outflows'!E:E,'AP and Accrual Journal'!D2068,'Cash Outflows'!F:F)</f>
        <v>0</v>
      </c>
      <c r="I2058" s="73">
        <f t="shared" si="97"/>
        <v>0</v>
      </c>
      <c r="J2058" s="13">
        <f t="shared" si="98"/>
        <v>0</v>
      </c>
      <c r="K2058" t="b">
        <f ca="1">IF(TODAY()-E2058&gt;'Data Inputs'!$B$47,TRUE,FALSE)</f>
        <v>1</v>
      </c>
    </row>
    <row r="2059" spans="1:11" x14ac:dyDescent="0.25">
      <c r="A2059" s="109">
        <f t="shared" si="96"/>
        <v>6</v>
      </c>
      <c r="B2059" s="55"/>
      <c r="C2059" s="129"/>
      <c r="D2059" s="55"/>
      <c r="E2059" s="56"/>
      <c r="F2059" s="55"/>
      <c r="G2059" s="124" t="str">
        <f>IFERROR(INDEX(Vendors!$A$2:$B$500,MATCH(C2059,Vendors!$A$2:$A$500,0),2),"")</f>
        <v/>
      </c>
      <c r="H2059" s="74">
        <f>SUMIF('Cash Outflows'!E:E,'AP and Accrual Journal'!D2069,'Cash Outflows'!F:F)</f>
        <v>0</v>
      </c>
      <c r="I2059" s="73">
        <f t="shared" si="97"/>
        <v>0</v>
      </c>
      <c r="J2059" s="13">
        <f t="shared" si="98"/>
        <v>0</v>
      </c>
      <c r="K2059" t="b">
        <f ca="1">IF(TODAY()-E2059&gt;'Data Inputs'!$B$47,TRUE,FALSE)</f>
        <v>1</v>
      </c>
    </row>
    <row r="2060" spans="1:11" x14ac:dyDescent="0.25">
      <c r="A2060" s="109">
        <f t="shared" si="96"/>
        <v>6</v>
      </c>
      <c r="B2060" s="55"/>
      <c r="C2060" s="129"/>
      <c r="D2060" s="55"/>
      <c r="E2060" s="56"/>
      <c r="F2060" s="55"/>
      <c r="G2060" s="124" t="str">
        <f>IFERROR(INDEX(Vendors!$A$2:$B$500,MATCH(C2060,Vendors!$A$2:$A$500,0),2),"")</f>
        <v/>
      </c>
      <c r="H2060" s="74">
        <f>SUMIF('Cash Outflows'!E:E,'AP and Accrual Journal'!D2070,'Cash Outflows'!F:F)</f>
        <v>0</v>
      </c>
      <c r="I2060" s="73">
        <f t="shared" si="97"/>
        <v>0</v>
      </c>
      <c r="J2060" s="13">
        <f t="shared" si="98"/>
        <v>0</v>
      </c>
      <c r="K2060" t="b">
        <f ca="1">IF(TODAY()-E2060&gt;'Data Inputs'!$B$47,TRUE,FALSE)</f>
        <v>1</v>
      </c>
    </row>
    <row r="2061" spans="1:11" x14ac:dyDescent="0.25">
      <c r="A2061" s="109">
        <f t="shared" si="96"/>
        <v>6</v>
      </c>
      <c r="B2061" s="55"/>
      <c r="C2061" s="129"/>
      <c r="D2061" s="55"/>
      <c r="E2061" s="56"/>
      <c r="F2061" s="55"/>
      <c r="G2061" s="124" t="str">
        <f>IFERROR(INDEX(Vendors!$A$2:$B$500,MATCH(C2061,Vendors!$A$2:$A$500,0),2),"")</f>
        <v/>
      </c>
      <c r="H2061" s="74">
        <f>SUMIF('Cash Outflows'!E:E,'AP and Accrual Journal'!D2071,'Cash Outflows'!F:F)</f>
        <v>0</v>
      </c>
      <c r="I2061" s="73">
        <f t="shared" si="97"/>
        <v>0</v>
      </c>
      <c r="J2061" s="13">
        <f t="shared" si="98"/>
        <v>0</v>
      </c>
      <c r="K2061" t="b">
        <f ca="1">IF(TODAY()-E2061&gt;'Data Inputs'!$B$47,TRUE,FALSE)</f>
        <v>1</v>
      </c>
    </row>
    <row r="2062" spans="1:11" x14ac:dyDescent="0.25">
      <c r="A2062" s="109">
        <f t="shared" si="96"/>
        <v>6</v>
      </c>
      <c r="B2062" s="55"/>
      <c r="C2062" s="129"/>
      <c r="D2062" s="55"/>
      <c r="E2062" s="56"/>
      <c r="F2062" s="55"/>
      <c r="G2062" s="124" t="str">
        <f>IFERROR(INDEX(Vendors!$A$2:$B$500,MATCH(C2062,Vendors!$A$2:$A$500,0),2),"")</f>
        <v/>
      </c>
      <c r="H2062" s="74">
        <f>SUMIF('Cash Outflows'!E:E,'AP and Accrual Journal'!D2072,'Cash Outflows'!F:F)</f>
        <v>0</v>
      </c>
      <c r="I2062" s="73">
        <f t="shared" si="97"/>
        <v>0</v>
      </c>
      <c r="J2062" s="13">
        <f t="shared" si="98"/>
        <v>0</v>
      </c>
      <c r="K2062" t="b">
        <f ca="1">IF(TODAY()-E2062&gt;'Data Inputs'!$B$47,TRUE,FALSE)</f>
        <v>1</v>
      </c>
    </row>
    <row r="2063" spans="1:11" x14ac:dyDescent="0.25">
      <c r="A2063" s="109">
        <f t="shared" si="96"/>
        <v>6</v>
      </c>
      <c r="B2063" s="55"/>
      <c r="C2063" s="129"/>
      <c r="D2063" s="55"/>
      <c r="E2063" s="56"/>
      <c r="F2063" s="55"/>
      <c r="G2063" s="124" t="str">
        <f>IFERROR(INDEX(Vendors!$A$2:$B$500,MATCH(C2063,Vendors!$A$2:$A$500,0),2),"")</f>
        <v/>
      </c>
      <c r="H2063" s="74">
        <f>SUMIF('Cash Outflows'!E:E,'AP and Accrual Journal'!D2073,'Cash Outflows'!F:F)</f>
        <v>0</v>
      </c>
      <c r="I2063" s="73">
        <f t="shared" si="97"/>
        <v>0</v>
      </c>
      <c r="J2063" s="13">
        <f t="shared" si="98"/>
        <v>0</v>
      </c>
      <c r="K2063" t="b">
        <f ca="1">IF(TODAY()-E2063&gt;'Data Inputs'!$B$47,TRUE,FALSE)</f>
        <v>1</v>
      </c>
    </row>
    <row r="2064" spans="1:11" x14ac:dyDescent="0.25">
      <c r="A2064" s="109">
        <f t="shared" si="96"/>
        <v>6</v>
      </c>
      <c r="B2064" s="55"/>
      <c r="C2064" s="129"/>
      <c r="D2064" s="55"/>
      <c r="E2064" s="56"/>
      <c r="F2064" s="55"/>
      <c r="G2064" s="124" t="str">
        <f>IFERROR(INDEX(Vendors!$A$2:$B$500,MATCH(C2064,Vendors!$A$2:$A$500,0),2),"")</f>
        <v/>
      </c>
      <c r="H2064" s="74">
        <f>SUMIF('Cash Outflows'!E:E,'AP and Accrual Journal'!D2074,'Cash Outflows'!F:F)</f>
        <v>0</v>
      </c>
      <c r="I2064" s="73">
        <f t="shared" si="97"/>
        <v>0</v>
      </c>
      <c r="J2064" s="13">
        <f t="shared" si="98"/>
        <v>0</v>
      </c>
      <c r="K2064" t="b">
        <f ca="1">IF(TODAY()-E2064&gt;'Data Inputs'!$B$47,TRUE,FALSE)</f>
        <v>1</v>
      </c>
    </row>
    <row r="2065" spans="1:11" x14ac:dyDescent="0.25">
      <c r="A2065" s="109">
        <f t="shared" si="96"/>
        <v>6</v>
      </c>
      <c r="B2065" s="55"/>
      <c r="C2065" s="129"/>
      <c r="D2065" s="55"/>
      <c r="E2065" s="56"/>
      <c r="F2065" s="55"/>
      <c r="G2065" s="124" t="str">
        <f>IFERROR(INDEX(Vendors!$A$2:$B$500,MATCH(C2065,Vendors!$A$2:$A$500,0),2),"")</f>
        <v/>
      </c>
      <c r="H2065" s="74">
        <f>SUMIF('Cash Outflows'!E:E,'AP and Accrual Journal'!D2075,'Cash Outflows'!F:F)</f>
        <v>0</v>
      </c>
      <c r="I2065" s="73">
        <f t="shared" si="97"/>
        <v>0</v>
      </c>
      <c r="J2065" s="13">
        <f t="shared" si="98"/>
        <v>0</v>
      </c>
      <c r="K2065" t="b">
        <f ca="1">IF(TODAY()-E2065&gt;'Data Inputs'!$B$47,TRUE,FALSE)</f>
        <v>1</v>
      </c>
    </row>
    <row r="2066" spans="1:11" x14ac:dyDescent="0.25">
      <c r="A2066" s="109">
        <f t="shared" si="96"/>
        <v>6</v>
      </c>
      <c r="B2066" s="55"/>
      <c r="C2066" s="129"/>
      <c r="D2066" s="55"/>
      <c r="E2066" s="56"/>
      <c r="F2066" s="55"/>
      <c r="G2066" s="124" t="str">
        <f>IFERROR(INDEX(Vendors!$A$2:$B$500,MATCH(C2066,Vendors!$A$2:$A$500,0),2),"")</f>
        <v/>
      </c>
      <c r="H2066" s="74">
        <f>SUMIF('Cash Outflows'!E:E,'AP and Accrual Journal'!D2076,'Cash Outflows'!F:F)</f>
        <v>0</v>
      </c>
      <c r="I2066" s="73">
        <f t="shared" si="97"/>
        <v>0</v>
      </c>
      <c r="J2066" s="13">
        <f t="shared" si="98"/>
        <v>0</v>
      </c>
      <c r="K2066" t="b">
        <f ca="1">IF(TODAY()-E2066&gt;'Data Inputs'!$B$47,TRUE,FALSE)</f>
        <v>1</v>
      </c>
    </row>
    <row r="2067" spans="1:11" x14ac:dyDescent="0.25">
      <c r="A2067" s="109">
        <f t="shared" si="96"/>
        <v>6</v>
      </c>
      <c r="B2067" s="55"/>
      <c r="C2067" s="129"/>
      <c r="D2067" s="55"/>
      <c r="E2067" s="56"/>
      <c r="F2067" s="55"/>
      <c r="G2067" s="124" t="str">
        <f>IFERROR(INDEX(Vendors!$A$2:$B$500,MATCH(C2067,Vendors!$A$2:$A$500,0),2),"")</f>
        <v/>
      </c>
      <c r="H2067" s="74">
        <f>SUMIF('Cash Outflows'!E:E,'AP and Accrual Journal'!D2077,'Cash Outflows'!F:F)</f>
        <v>0</v>
      </c>
      <c r="I2067" s="73">
        <f t="shared" si="97"/>
        <v>0</v>
      </c>
      <c r="J2067" s="13">
        <f t="shared" si="98"/>
        <v>0</v>
      </c>
      <c r="K2067" t="b">
        <f ca="1">IF(TODAY()-E2067&gt;'Data Inputs'!$B$47,TRUE,FALSE)</f>
        <v>1</v>
      </c>
    </row>
    <row r="2068" spans="1:11" x14ac:dyDescent="0.25">
      <c r="A2068" s="109">
        <f t="shared" si="96"/>
        <v>6</v>
      </c>
      <c r="B2068" s="55"/>
      <c r="C2068" s="129"/>
      <c r="D2068" s="55"/>
      <c r="E2068" s="56"/>
      <c r="F2068" s="55"/>
      <c r="G2068" s="124" t="str">
        <f>IFERROR(INDEX(Vendors!$A$2:$B$500,MATCH(C2068,Vendors!$A$2:$A$500,0),2),"")</f>
        <v/>
      </c>
      <c r="H2068" s="74">
        <f>SUMIF('Cash Outflows'!E:E,'AP and Accrual Journal'!D2078,'Cash Outflows'!F:F)</f>
        <v>0</v>
      </c>
      <c r="I2068" s="73">
        <f t="shared" si="97"/>
        <v>0</v>
      </c>
      <c r="J2068" s="13">
        <f t="shared" si="98"/>
        <v>0</v>
      </c>
      <c r="K2068" t="b">
        <f ca="1">IF(TODAY()-E2068&gt;'Data Inputs'!$B$47,TRUE,FALSE)</f>
        <v>1</v>
      </c>
    </row>
    <row r="2069" spans="1:11" x14ac:dyDescent="0.25">
      <c r="A2069" s="109">
        <f t="shared" si="96"/>
        <v>6</v>
      </c>
      <c r="B2069" s="55"/>
      <c r="C2069" s="129"/>
      <c r="D2069" s="55"/>
      <c r="E2069" s="56"/>
      <c r="F2069" s="55"/>
      <c r="G2069" s="124" t="str">
        <f>IFERROR(INDEX(Vendors!$A$2:$B$500,MATCH(C2069,Vendors!$A$2:$A$500,0),2),"")</f>
        <v/>
      </c>
      <c r="H2069" s="74">
        <f>SUMIF('Cash Outflows'!E:E,'AP and Accrual Journal'!D2079,'Cash Outflows'!F:F)</f>
        <v>0</v>
      </c>
      <c r="I2069" s="73">
        <f t="shared" si="97"/>
        <v>0</v>
      </c>
      <c r="J2069" s="13">
        <f t="shared" si="98"/>
        <v>0</v>
      </c>
      <c r="K2069" t="b">
        <f ca="1">IF(TODAY()-E2069&gt;'Data Inputs'!$B$47,TRUE,FALSE)</f>
        <v>1</v>
      </c>
    </row>
    <row r="2070" spans="1:11" x14ac:dyDescent="0.25">
      <c r="A2070" s="109">
        <f t="shared" si="96"/>
        <v>6</v>
      </c>
      <c r="B2070" s="55"/>
      <c r="C2070" s="129"/>
      <c r="D2070" s="55"/>
      <c r="E2070" s="56"/>
      <c r="F2070" s="55"/>
      <c r="G2070" s="124" t="str">
        <f>IFERROR(INDEX(Vendors!$A$2:$B$500,MATCH(C2070,Vendors!$A$2:$A$500,0),2),"")</f>
        <v/>
      </c>
      <c r="H2070" s="74">
        <f>SUMIF('Cash Outflows'!E:E,'AP and Accrual Journal'!D2080,'Cash Outflows'!F:F)</f>
        <v>0</v>
      </c>
      <c r="I2070" s="73">
        <f t="shared" si="97"/>
        <v>0</v>
      </c>
      <c r="J2070" s="13">
        <f t="shared" si="98"/>
        <v>0</v>
      </c>
      <c r="K2070" t="b">
        <f ca="1">IF(TODAY()-E2070&gt;'Data Inputs'!$B$47,TRUE,FALSE)</f>
        <v>1</v>
      </c>
    </row>
    <row r="2071" spans="1:11" x14ac:dyDescent="0.25">
      <c r="A2071" s="109">
        <f t="shared" si="96"/>
        <v>6</v>
      </c>
      <c r="B2071" s="55"/>
      <c r="C2071" s="129"/>
      <c r="D2071" s="55"/>
      <c r="E2071" s="56"/>
      <c r="F2071" s="55"/>
      <c r="G2071" s="124" t="str">
        <f>IFERROR(INDEX(Vendors!$A$2:$B$500,MATCH(C2071,Vendors!$A$2:$A$500,0),2),"")</f>
        <v/>
      </c>
      <c r="H2071" s="74">
        <f>SUMIF('Cash Outflows'!E:E,'AP and Accrual Journal'!D2081,'Cash Outflows'!F:F)</f>
        <v>0</v>
      </c>
      <c r="I2071" s="73">
        <f t="shared" si="97"/>
        <v>0</v>
      </c>
      <c r="J2071" s="13">
        <f t="shared" si="98"/>
        <v>0</v>
      </c>
      <c r="K2071" t="b">
        <f ca="1">IF(TODAY()-E2071&gt;'Data Inputs'!$B$47,TRUE,FALSE)</f>
        <v>1</v>
      </c>
    </row>
    <row r="2072" spans="1:11" x14ac:dyDescent="0.25">
      <c r="A2072" s="109">
        <f t="shared" si="96"/>
        <v>6</v>
      </c>
      <c r="B2072" s="55"/>
      <c r="C2072" s="129"/>
      <c r="D2072" s="55"/>
      <c r="E2072" s="56"/>
      <c r="F2072" s="55"/>
      <c r="G2072" s="124" t="str">
        <f>IFERROR(INDEX(Vendors!$A$2:$B$500,MATCH(C2072,Vendors!$A$2:$A$500,0),2),"")</f>
        <v/>
      </c>
      <c r="H2072" s="74">
        <f>SUMIF('Cash Outflows'!E:E,'AP and Accrual Journal'!D2082,'Cash Outflows'!F:F)</f>
        <v>0</v>
      </c>
      <c r="I2072" s="73">
        <f t="shared" si="97"/>
        <v>0</v>
      </c>
      <c r="J2072" s="13">
        <f t="shared" si="98"/>
        <v>0</v>
      </c>
      <c r="K2072" t="b">
        <f ca="1">IF(TODAY()-E2072&gt;'Data Inputs'!$B$47,TRUE,FALSE)</f>
        <v>1</v>
      </c>
    </row>
    <row r="2073" spans="1:11" x14ac:dyDescent="0.25">
      <c r="A2073" s="109">
        <f t="shared" si="96"/>
        <v>6</v>
      </c>
      <c r="B2073" s="55"/>
      <c r="C2073" s="129"/>
      <c r="D2073" s="55"/>
      <c r="E2073" s="56"/>
      <c r="F2073" s="55"/>
      <c r="G2073" s="124" t="str">
        <f>IFERROR(INDEX(Vendors!$A$2:$B$500,MATCH(C2073,Vendors!$A$2:$A$500,0),2),"")</f>
        <v/>
      </c>
      <c r="H2073" s="74">
        <f>SUMIF('Cash Outflows'!E:E,'AP and Accrual Journal'!D2083,'Cash Outflows'!F:F)</f>
        <v>0</v>
      </c>
      <c r="I2073" s="73">
        <f t="shared" si="97"/>
        <v>0</v>
      </c>
      <c r="J2073" s="13">
        <f t="shared" si="98"/>
        <v>0</v>
      </c>
      <c r="K2073" t="b">
        <f ca="1">IF(TODAY()-E2073&gt;'Data Inputs'!$B$47,TRUE,FALSE)</f>
        <v>1</v>
      </c>
    </row>
    <row r="2074" spans="1:11" x14ac:dyDescent="0.25">
      <c r="A2074" s="109">
        <f t="shared" si="96"/>
        <v>6</v>
      </c>
      <c r="B2074" s="55"/>
      <c r="C2074" s="129"/>
      <c r="D2074" s="55"/>
      <c r="E2074" s="56"/>
      <c r="F2074" s="55"/>
      <c r="G2074" s="124" t="str">
        <f>IFERROR(INDEX(Vendors!$A$2:$B$500,MATCH(C2074,Vendors!$A$2:$A$500,0),2),"")</f>
        <v/>
      </c>
      <c r="H2074" s="74">
        <f>SUMIF('Cash Outflows'!E:E,'AP and Accrual Journal'!D2084,'Cash Outflows'!F:F)</f>
        <v>0</v>
      </c>
      <c r="I2074" s="73">
        <f t="shared" si="97"/>
        <v>0</v>
      </c>
      <c r="J2074" s="13">
        <f t="shared" si="98"/>
        <v>0</v>
      </c>
      <c r="K2074" t="b">
        <f ca="1">IF(TODAY()-E2074&gt;'Data Inputs'!$B$47,TRUE,FALSE)</f>
        <v>1</v>
      </c>
    </row>
    <row r="2075" spans="1:11" x14ac:dyDescent="0.25">
      <c r="A2075" s="109">
        <f t="shared" si="96"/>
        <v>6</v>
      </c>
      <c r="B2075" s="55"/>
      <c r="C2075" s="129"/>
      <c r="D2075" s="55"/>
      <c r="E2075" s="56"/>
      <c r="F2075" s="55"/>
      <c r="G2075" s="124" t="str">
        <f>IFERROR(INDEX(Vendors!$A$2:$B$500,MATCH(C2075,Vendors!$A$2:$A$500,0),2),"")</f>
        <v/>
      </c>
      <c r="H2075" s="74">
        <f>SUMIF('Cash Outflows'!E:E,'AP and Accrual Journal'!D2085,'Cash Outflows'!F:F)</f>
        <v>0</v>
      </c>
      <c r="I2075" s="73">
        <f t="shared" si="97"/>
        <v>0</v>
      </c>
      <c r="J2075" s="13">
        <f t="shared" si="98"/>
        <v>0</v>
      </c>
      <c r="K2075" t="b">
        <f ca="1">IF(TODAY()-E2075&gt;'Data Inputs'!$B$47,TRUE,FALSE)</f>
        <v>1</v>
      </c>
    </row>
    <row r="2076" spans="1:11" x14ac:dyDescent="0.25">
      <c r="A2076" s="109">
        <f t="shared" si="96"/>
        <v>6</v>
      </c>
      <c r="B2076" s="55"/>
      <c r="C2076" s="129"/>
      <c r="D2076" s="55"/>
      <c r="E2076" s="56"/>
      <c r="F2076" s="55"/>
      <c r="G2076" s="124" t="str">
        <f>IFERROR(INDEX(Vendors!$A$2:$B$500,MATCH(C2076,Vendors!$A$2:$A$500,0),2),"")</f>
        <v/>
      </c>
      <c r="H2076" s="74">
        <f>SUMIF('Cash Outflows'!E:E,'AP and Accrual Journal'!D2086,'Cash Outflows'!F:F)</f>
        <v>0</v>
      </c>
      <c r="I2076" s="73">
        <f t="shared" si="97"/>
        <v>0</v>
      </c>
      <c r="J2076" s="13">
        <f t="shared" si="98"/>
        <v>0</v>
      </c>
      <c r="K2076" t="b">
        <f ca="1">IF(TODAY()-E2076&gt;'Data Inputs'!$B$47,TRUE,FALSE)</f>
        <v>1</v>
      </c>
    </row>
    <row r="2077" spans="1:11" x14ac:dyDescent="0.25">
      <c r="A2077" s="109">
        <f t="shared" si="96"/>
        <v>6</v>
      </c>
      <c r="B2077" s="55"/>
      <c r="C2077" s="129"/>
      <c r="D2077" s="55"/>
      <c r="E2077" s="56"/>
      <c r="F2077" s="55"/>
      <c r="G2077" s="124" t="str">
        <f>IFERROR(INDEX(Vendors!$A$2:$B$500,MATCH(C2077,Vendors!$A$2:$A$500,0),2),"")</f>
        <v/>
      </c>
      <c r="H2077" s="74">
        <f>SUMIF('Cash Outflows'!E:E,'AP and Accrual Journal'!D2087,'Cash Outflows'!F:F)</f>
        <v>0</v>
      </c>
      <c r="I2077" s="73">
        <f t="shared" si="97"/>
        <v>0</v>
      </c>
      <c r="J2077" s="13">
        <f t="shared" si="98"/>
        <v>0</v>
      </c>
      <c r="K2077" t="b">
        <f ca="1">IF(TODAY()-E2077&gt;'Data Inputs'!$B$47,TRUE,FALSE)</f>
        <v>1</v>
      </c>
    </row>
    <row r="2078" spans="1:11" x14ac:dyDescent="0.25">
      <c r="A2078" s="109">
        <f t="shared" si="96"/>
        <v>6</v>
      </c>
      <c r="B2078" s="55"/>
      <c r="C2078" s="129"/>
      <c r="D2078" s="55"/>
      <c r="E2078" s="56"/>
      <c r="F2078" s="55"/>
      <c r="G2078" s="124" t="str">
        <f>IFERROR(INDEX(Vendors!$A$2:$B$500,MATCH(C2078,Vendors!$A$2:$A$500,0),2),"")</f>
        <v/>
      </c>
      <c r="H2078" s="74">
        <f>SUMIF('Cash Outflows'!E:E,'AP and Accrual Journal'!D2088,'Cash Outflows'!F:F)</f>
        <v>0</v>
      </c>
      <c r="I2078" s="73">
        <f t="shared" si="97"/>
        <v>0</v>
      </c>
      <c r="J2078" s="13">
        <f t="shared" si="98"/>
        <v>0</v>
      </c>
      <c r="K2078" t="b">
        <f ca="1">IF(TODAY()-E2078&gt;'Data Inputs'!$B$47,TRUE,FALSE)</f>
        <v>1</v>
      </c>
    </row>
    <row r="2079" spans="1:11" x14ac:dyDescent="0.25">
      <c r="A2079" s="109">
        <f t="shared" si="96"/>
        <v>6</v>
      </c>
      <c r="B2079" s="55"/>
      <c r="C2079" s="129"/>
      <c r="D2079" s="55"/>
      <c r="E2079" s="56"/>
      <c r="F2079" s="55"/>
      <c r="G2079" s="124" t="str">
        <f>IFERROR(INDEX(Vendors!$A$2:$B$500,MATCH(C2079,Vendors!$A$2:$A$500,0),2),"")</f>
        <v/>
      </c>
      <c r="H2079" s="74">
        <f>SUMIF('Cash Outflows'!E:E,'AP and Accrual Journal'!D2089,'Cash Outflows'!F:F)</f>
        <v>0</v>
      </c>
      <c r="I2079" s="73">
        <f t="shared" si="97"/>
        <v>0</v>
      </c>
      <c r="J2079" s="13">
        <f t="shared" si="98"/>
        <v>0</v>
      </c>
      <c r="K2079" t="b">
        <f ca="1">IF(TODAY()-E2079&gt;'Data Inputs'!$B$47,TRUE,FALSE)</f>
        <v>1</v>
      </c>
    </row>
    <row r="2080" spans="1:11" x14ac:dyDescent="0.25">
      <c r="A2080" s="109">
        <f t="shared" si="96"/>
        <v>6</v>
      </c>
      <c r="B2080" s="55"/>
      <c r="C2080" s="129"/>
      <c r="D2080" s="55"/>
      <c r="E2080" s="56"/>
      <c r="F2080" s="55"/>
      <c r="G2080" s="124" t="str">
        <f>IFERROR(INDEX(Vendors!$A$2:$B$500,MATCH(C2080,Vendors!$A$2:$A$500,0),2),"")</f>
        <v/>
      </c>
      <c r="H2080" s="74">
        <f>SUMIF('Cash Outflows'!E:E,'AP and Accrual Journal'!D2090,'Cash Outflows'!F:F)</f>
        <v>0</v>
      </c>
      <c r="I2080" s="73">
        <f t="shared" si="97"/>
        <v>0</v>
      </c>
      <c r="J2080" s="13">
        <f t="shared" si="98"/>
        <v>0</v>
      </c>
      <c r="K2080" t="b">
        <f ca="1">IF(TODAY()-E2080&gt;'Data Inputs'!$B$47,TRUE,FALSE)</f>
        <v>1</v>
      </c>
    </row>
    <row r="2081" spans="1:11" x14ac:dyDescent="0.25">
      <c r="A2081" s="109">
        <f t="shared" si="96"/>
        <v>6</v>
      </c>
      <c r="B2081" s="55"/>
      <c r="C2081" s="129"/>
      <c r="D2081" s="55"/>
      <c r="E2081" s="56"/>
      <c r="F2081" s="55"/>
      <c r="G2081" s="124" t="str">
        <f>IFERROR(INDEX(Vendors!$A$2:$B$500,MATCH(C2081,Vendors!$A$2:$A$500,0),2),"")</f>
        <v/>
      </c>
      <c r="H2081" s="74">
        <f>SUMIF('Cash Outflows'!E:E,'AP and Accrual Journal'!D2091,'Cash Outflows'!F:F)</f>
        <v>0</v>
      </c>
      <c r="I2081" s="73">
        <f t="shared" si="97"/>
        <v>0</v>
      </c>
      <c r="J2081" s="13">
        <f t="shared" si="98"/>
        <v>0</v>
      </c>
      <c r="K2081" t="b">
        <f ca="1">IF(TODAY()-E2081&gt;'Data Inputs'!$B$47,TRUE,FALSE)</f>
        <v>1</v>
      </c>
    </row>
    <row r="2082" spans="1:11" x14ac:dyDescent="0.25">
      <c r="A2082" s="109">
        <f t="shared" si="96"/>
        <v>6</v>
      </c>
      <c r="B2082" s="55"/>
      <c r="C2082" s="129"/>
      <c r="D2082" s="55"/>
      <c r="E2082" s="56"/>
      <c r="F2082" s="55"/>
      <c r="G2082" s="124" t="str">
        <f>IFERROR(INDEX(Vendors!$A$2:$B$500,MATCH(C2082,Vendors!$A$2:$A$500,0),2),"")</f>
        <v/>
      </c>
      <c r="H2082" s="74">
        <f>SUMIF('Cash Outflows'!E:E,'AP and Accrual Journal'!D2092,'Cash Outflows'!F:F)</f>
        <v>0</v>
      </c>
      <c r="I2082" s="73">
        <f t="shared" si="97"/>
        <v>0</v>
      </c>
      <c r="J2082" s="13">
        <f t="shared" si="98"/>
        <v>0</v>
      </c>
      <c r="K2082" t="b">
        <f ca="1">IF(TODAY()-E2082&gt;'Data Inputs'!$B$47,TRUE,FALSE)</f>
        <v>1</v>
      </c>
    </row>
    <row r="2083" spans="1:11" x14ac:dyDescent="0.25">
      <c r="A2083" s="109">
        <f t="shared" si="96"/>
        <v>6</v>
      </c>
      <c r="B2083" s="55"/>
      <c r="C2083" s="129"/>
      <c r="D2083" s="55"/>
      <c r="E2083" s="56"/>
      <c r="F2083" s="55"/>
      <c r="G2083" s="124" t="str">
        <f>IFERROR(INDEX(Vendors!$A$2:$B$500,MATCH(C2083,Vendors!$A$2:$A$500,0),2),"")</f>
        <v/>
      </c>
      <c r="H2083" s="74">
        <f>SUMIF('Cash Outflows'!E:E,'AP and Accrual Journal'!D2093,'Cash Outflows'!F:F)</f>
        <v>0</v>
      </c>
      <c r="I2083" s="73">
        <f t="shared" si="97"/>
        <v>0</v>
      </c>
      <c r="J2083" s="13">
        <f t="shared" si="98"/>
        <v>0</v>
      </c>
      <c r="K2083" t="b">
        <f ca="1">IF(TODAY()-E2083&gt;'Data Inputs'!$B$47,TRUE,FALSE)</f>
        <v>1</v>
      </c>
    </row>
    <row r="2084" spans="1:11" x14ac:dyDescent="0.25">
      <c r="A2084" s="109">
        <f t="shared" si="96"/>
        <v>6</v>
      </c>
      <c r="B2084" s="55"/>
      <c r="C2084" s="129"/>
      <c r="D2084" s="55"/>
      <c r="E2084" s="56"/>
      <c r="F2084" s="55"/>
      <c r="G2084" s="124" t="str">
        <f>IFERROR(INDEX(Vendors!$A$2:$B$500,MATCH(C2084,Vendors!$A$2:$A$500,0),2),"")</f>
        <v/>
      </c>
      <c r="H2084" s="74">
        <f>SUMIF('Cash Outflows'!E:E,'AP and Accrual Journal'!D2094,'Cash Outflows'!F:F)</f>
        <v>0</v>
      </c>
      <c r="I2084" s="73">
        <f t="shared" si="97"/>
        <v>0</v>
      </c>
      <c r="J2084" s="13">
        <f t="shared" si="98"/>
        <v>0</v>
      </c>
      <c r="K2084" t="b">
        <f ca="1">IF(TODAY()-E2084&gt;'Data Inputs'!$B$47,TRUE,FALSE)</f>
        <v>1</v>
      </c>
    </row>
    <row r="2085" spans="1:11" x14ac:dyDescent="0.25">
      <c r="A2085" s="109">
        <f t="shared" si="96"/>
        <v>6</v>
      </c>
      <c r="B2085" s="55"/>
      <c r="C2085" s="129"/>
      <c r="D2085" s="55"/>
      <c r="E2085" s="56"/>
      <c r="F2085" s="55"/>
      <c r="G2085" s="124" t="str">
        <f>IFERROR(INDEX(Vendors!$A$2:$B$500,MATCH(C2085,Vendors!$A$2:$A$500,0),2),"")</f>
        <v/>
      </c>
      <c r="H2085" s="74">
        <f>SUMIF('Cash Outflows'!E:E,'AP and Accrual Journal'!D2095,'Cash Outflows'!F:F)</f>
        <v>0</v>
      </c>
      <c r="I2085" s="73">
        <f t="shared" si="97"/>
        <v>0</v>
      </c>
      <c r="J2085" s="13">
        <f t="shared" si="98"/>
        <v>0</v>
      </c>
      <c r="K2085" t="b">
        <f ca="1">IF(TODAY()-E2085&gt;'Data Inputs'!$B$47,TRUE,FALSE)</f>
        <v>1</v>
      </c>
    </row>
    <row r="2086" spans="1:11" x14ac:dyDescent="0.25">
      <c r="A2086" s="109">
        <f t="shared" si="96"/>
        <v>6</v>
      </c>
      <c r="B2086" s="55"/>
      <c r="C2086" s="129"/>
      <c r="D2086" s="55"/>
      <c r="E2086" s="56"/>
      <c r="F2086" s="55"/>
      <c r="G2086" s="124" t="str">
        <f>IFERROR(INDEX(Vendors!$A$2:$B$500,MATCH(C2086,Vendors!$A$2:$A$500,0),2),"")</f>
        <v/>
      </c>
      <c r="H2086" s="74">
        <f>SUMIF('Cash Outflows'!E:E,'AP and Accrual Journal'!D2096,'Cash Outflows'!F:F)</f>
        <v>0</v>
      </c>
      <c r="I2086" s="73">
        <f t="shared" si="97"/>
        <v>0</v>
      </c>
      <c r="J2086" s="13">
        <f t="shared" si="98"/>
        <v>0</v>
      </c>
      <c r="K2086" t="b">
        <f ca="1">IF(TODAY()-E2086&gt;'Data Inputs'!$B$47,TRUE,FALSE)</f>
        <v>1</v>
      </c>
    </row>
    <row r="2087" spans="1:11" x14ac:dyDescent="0.25">
      <c r="A2087" s="109">
        <f t="shared" si="96"/>
        <v>6</v>
      </c>
      <c r="B2087" s="55"/>
      <c r="C2087" s="129"/>
      <c r="D2087" s="55"/>
      <c r="E2087" s="56"/>
      <c r="F2087" s="55"/>
      <c r="G2087" s="124" t="str">
        <f>IFERROR(INDEX(Vendors!$A$2:$B$500,MATCH(C2087,Vendors!$A$2:$A$500,0),2),"")</f>
        <v/>
      </c>
      <c r="H2087" s="74">
        <f>SUMIF('Cash Outflows'!E:E,'AP and Accrual Journal'!D2097,'Cash Outflows'!F:F)</f>
        <v>0</v>
      </c>
      <c r="I2087" s="73">
        <f t="shared" si="97"/>
        <v>0</v>
      </c>
      <c r="J2087" s="13">
        <f t="shared" si="98"/>
        <v>0</v>
      </c>
      <c r="K2087" t="b">
        <f ca="1">IF(TODAY()-E2087&gt;'Data Inputs'!$B$47,TRUE,FALSE)</f>
        <v>1</v>
      </c>
    </row>
    <row r="2088" spans="1:11" x14ac:dyDescent="0.25">
      <c r="A2088" s="109">
        <f t="shared" si="96"/>
        <v>6</v>
      </c>
      <c r="B2088" s="55"/>
      <c r="C2088" s="129"/>
      <c r="D2088" s="55"/>
      <c r="E2088" s="56"/>
      <c r="F2088" s="55"/>
      <c r="G2088" s="124" t="str">
        <f>IFERROR(INDEX(Vendors!$A$2:$B$500,MATCH(C2088,Vendors!$A$2:$A$500,0),2),"")</f>
        <v/>
      </c>
      <c r="H2088" s="74">
        <f>SUMIF('Cash Outflows'!E:E,'AP and Accrual Journal'!D2098,'Cash Outflows'!F:F)</f>
        <v>0</v>
      </c>
      <c r="I2088" s="73">
        <f t="shared" si="97"/>
        <v>0</v>
      </c>
      <c r="J2088" s="13">
        <f t="shared" si="98"/>
        <v>0</v>
      </c>
      <c r="K2088" t="b">
        <f ca="1">IF(TODAY()-E2088&gt;'Data Inputs'!$B$47,TRUE,FALSE)</f>
        <v>1</v>
      </c>
    </row>
    <row r="2089" spans="1:11" x14ac:dyDescent="0.25">
      <c r="A2089" s="109">
        <f t="shared" si="96"/>
        <v>6</v>
      </c>
      <c r="B2089" s="55"/>
      <c r="C2089" s="129"/>
      <c r="D2089" s="55"/>
      <c r="E2089" s="56"/>
      <c r="F2089" s="55"/>
      <c r="G2089" s="124" t="str">
        <f>IFERROR(INDEX(Vendors!$A$2:$B$500,MATCH(C2089,Vendors!$A$2:$A$500,0),2),"")</f>
        <v/>
      </c>
      <c r="H2089" s="74">
        <f>SUMIF('Cash Outflows'!E:E,'AP and Accrual Journal'!D2099,'Cash Outflows'!F:F)</f>
        <v>0</v>
      </c>
      <c r="I2089" s="73">
        <f t="shared" si="97"/>
        <v>0</v>
      </c>
      <c r="J2089" s="13">
        <f t="shared" si="98"/>
        <v>0</v>
      </c>
      <c r="K2089" t="b">
        <f ca="1">IF(TODAY()-E2089&gt;'Data Inputs'!$B$47,TRUE,FALSE)</f>
        <v>1</v>
      </c>
    </row>
    <row r="2090" spans="1:11" x14ac:dyDescent="0.25">
      <c r="A2090" s="109">
        <f t="shared" si="96"/>
        <v>6</v>
      </c>
      <c r="B2090" s="55"/>
      <c r="C2090" s="129"/>
      <c r="D2090" s="55"/>
      <c r="E2090" s="56"/>
      <c r="F2090" s="55"/>
      <c r="G2090" s="124" t="str">
        <f>IFERROR(INDEX(Vendors!$A$2:$B$500,MATCH(C2090,Vendors!$A$2:$A$500,0),2),"")</f>
        <v/>
      </c>
      <c r="H2090" s="74">
        <f>SUMIF('Cash Outflows'!E:E,'AP and Accrual Journal'!D2100,'Cash Outflows'!F:F)</f>
        <v>0</v>
      </c>
      <c r="I2090" s="73">
        <f t="shared" si="97"/>
        <v>0</v>
      </c>
      <c r="J2090" s="13">
        <f t="shared" si="98"/>
        <v>0</v>
      </c>
      <c r="K2090" t="b">
        <f ca="1">IF(TODAY()-E2090&gt;'Data Inputs'!$B$47,TRUE,FALSE)</f>
        <v>1</v>
      </c>
    </row>
    <row r="2091" spans="1:11" x14ac:dyDescent="0.25">
      <c r="A2091" s="109">
        <f t="shared" si="96"/>
        <v>6</v>
      </c>
      <c r="B2091" s="55"/>
      <c r="C2091" s="129"/>
      <c r="D2091" s="55"/>
      <c r="E2091" s="56"/>
      <c r="F2091" s="55"/>
      <c r="G2091" s="124" t="str">
        <f>IFERROR(INDEX(Vendors!$A$2:$B$500,MATCH(C2091,Vendors!$A$2:$A$500,0),2),"")</f>
        <v/>
      </c>
      <c r="H2091" s="74">
        <f>SUMIF('Cash Outflows'!E:E,'AP and Accrual Journal'!D2101,'Cash Outflows'!F:F)</f>
        <v>0</v>
      </c>
      <c r="I2091" s="73">
        <f t="shared" si="97"/>
        <v>0</v>
      </c>
      <c r="J2091" s="13">
        <f t="shared" si="98"/>
        <v>0</v>
      </c>
      <c r="K2091" t="b">
        <f ca="1">IF(TODAY()-E2091&gt;'Data Inputs'!$B$47,TRUE,FALSE)</f>
        <v>1</v>
      </c>
    </row>
    <row r="2092" spans="1:11" x14ac:dyDescent="0.25">
      <c r="A2092" s="109">
        <f t="shared" si="96"/>
        <v>6</v>
      </c>
      <c r="B2092" s="55"/>
      <c r="C2092" s="129"/>
      <c r="D2092" s="55"/>
      <c r="E2092" s="56"/>
      <c r="F2092" s="55"/>
      <c r="G2092" s="124" t="str">
        <f>IFERROR(INDEX(Vendors!$A$2:$B$500,MATCH(C2092,Vendors!$A$2:$A$500,0),2),"")</f>
        <v/>
      </c>
      <c r="H2092" s="74">
        <f>SUMIF('Cash Outflows'!E:E,'AP and Accrual Journal'!D2102,'Cash Outflows'!F:F)</f>
        <v>0</v>
      </c>
      <c r="I2092" s="73">
        <f t="shared" si="97"/>
        <v>0</v>
      </c>
      <c r="J2092" s="13">
        <f t="shared" si="98"/>
        <v>0</v>
      </c>
      <c r="K2092" t="b">
        <f ca="1">IF(TODAY()-E2092&gt;'Data Inputs'!$B$47,TRUE,FALSE)</f>
        <v>1</v>
      </c>
    </row>
    <row r="2093" spans="1:11" x14ac:dyDescent="0.25">
      <c r="A2093" s="109">
        <f t="shared" si="96"/>
        <v>6</v>
      </c>
      <c r="B2093" s="55"/>
      <c r="C2093" s="129"/>
      <c r="D2093" s="55"/>
      <c r="E2093" s="56"/>
      <c r="F2093" s="55"/>
      <c r="G2093" s="124" t="str">
        <f>IFERROR(INDEX(Vendors!$A$2:$B$500,MATCH(C2093,Vendors!$A$2:$A$500,0),2),"")</f>
        <v/>
      </c>
      <c r="H2093" s="74">
        <f>SUMIF('Cash Outflows'!E:E,'AP and Accrual Journal'!D2103,'Cash Outflows'!F:F)</f>
        <v>0</v>
      </c>
      <c r="I2093" s="73">
        <f t="shared" si="97"/>
        <v>0</v>
      </c>
      <c r="J2093" s="13">
        <f t="shared" si="98"/>
        <v>0</v>
      </c>
      <c r="K2093" t="b">
        <f ca="1">IF(TODAY()-E2093&gt;'Data Inputs'!$B$47,TRUE,FALSE)</f>
        <v>1</v>
      </c>
    </row>
    <row r="2094" spans="1:11" x14ac:dyDescent="0.25">
      <c r="A2094" s="109">
        <f t="shared" si="96"/>
        <v>6</v>
      </c>
      <c r="B2094" s="55"/>
      <c r="C2094" s="129"/>
      <c r="D2094" s="55"/>
      <c r="E2094" s="56"/>
      <c r="F2094" s="55"/>
      <c r="G2094" s="124" t="str">
        <f>IFERROR(INDEX(Vendors!$A$2:$B$500,MATCH(C2094,Vendors!$A$2:$A$500,0),2),"")</f>
        <v/>
      </c>
      <c r="H2094" s="74">
        <f>SUMIF('Cash Outflows'!E:E,'AP and Accrual Journal'!D2104,'Cash Outflows'!F:F)</f>
        <v>0</v>
      </c>
      <c r="I2094" s="73">
        <f t="shared" si="97"/>
        <v>0</v>
      </c>
      <c r="J2094" s="13">
        <f t="shared" si="98"/>
        <v>0</v>
      </c>
      <c r="K2094" t="b">
        <f ca="1">IF(TODAY()-E2094&gt;'Data Inputs'!$B$47,TRUE,FALSE)</f>
        <v>1</v>
      </c>
    </row>
    <row r="2095" spans="1:11" x14ac:dyDescent="0.25">
      <c r="A2095" s="109">
        <f t="shared" si="96"/>
        <v>6</v>
      </c>
      <c r="B2095" s="55"/>
      <c r="C2095" s="129"/>
      <c r="D2095" s="55"/>
      <c r="E2095" s="56"/>
      <c r="F2095" s="55"/>
      <c r="G2095" s="124" t="str">
        <f>IFERROR(INDEX(Vendors!$A$2:$B$500,MATCH(C2095,Vendors!$A$2:$A$500,0),2),"")</f>
        <v/>
      </c>
      <c r="H2095" s="74">
        <f>SUMIF('Cash Outflows'!E:E,'AP and Accrual Journal'!D2105,'Cash Outflows'!F:F)</f>
        <v>0</v>
      </c>
      <c r="I2095" s="73">
        <f t="shared" si="97"/>
        <v>0</v>
      </c>
      <c r="J2095" s="13">
        <f t="shared" si="98"/>
        <v>0</v>
      </c>
      <c r="K2095" t="b">
        <f ca="1">IF(TODAY()-E2095&gt;'Data Inputs'!$B$47,TRUE,FALSE)</f>
        <v>1</v>
      </c>
    </row>
    <row r="2096" spans="1:11" x14ac:dyDescent="0.25">
      <c r="A2096" s="109">
        <f t="shared" si="96"/>
        <v>6</v>
      </c>
      <c r="B2096" s="55"/>
      <c r="C2096" s="129"/>
      <c r="D2096" s="55"/>
      <c r="E2096" s="56"/>
      <c r="F2096" s="55"/>
      <c r="G2096" s="124" t="str">
        <f>IFERROR(INDEX(Vendors!$A$2:$B$500,MATCH(C2096,Vendors!$A$2:$A$500,0),2),"")</f>
        <v/>
      </c>
      <c r="H2096" s="74">
        <f>SUMIF('Cash Outflows'!E:E,'AP and Accrual Journal'!D2106,'Cash Outflows'!F:F)</f>
        <v>0</v>
      </c>
      <c r="I2096" s="73">
        <f t="shared" si="97"/>
        <v>0</v>
      </c>
      <c r="J2096" s="13">
        <f t="shared" si="98"/>
        <v>0</v>
      </c>
      <c r="K2096" t="b">
        <f ca="1">IF(TODAY()-E2096&gt;'Data Inputs'!$B$47,TRUE,FALSE)</f>
        <v>1</v>
      </c>
    </row>
    <row r="2097" spans="1:11" x14ac:dyDescent="0.25">
      <c r="A2097" s="109">
        <f t="shared" si="96"/>
        <v>6</v>
      </c>
      <c r="B2097" s="55"/>
      <c r="C2097" s="129"/>
      <c r="D2097" s="55"/>
      <c r="E2097" s="56"/>
      <c r="F2097" s="55"/>
      <c r="G2097" s="124" t="str">
        <f>IFERROR(INDEX(Vendors!$A$2:$B$500,MATCH(C2097,Vendors!$A$2:$A$500,0),2),"")</f>
        <v/>
      </c>
      <c r="H2097" s="74">
        <f>SUMIF('Cash Outflows'!E:E,'AP and Accrual Journal'!D2107,'Cash Outflows'!F:F)</f>
        <v>0</v>
      </c>
      <c r="I2097" s="73">
        <f t="shared" si="97"/>
        <v>0</v>
      </c>
      <c r="J2097" s="13">
        <f t="shared" si="98"/>
        <v>0</v>
      </c>
      <c r="K2097" t="b">
        <f ca="1">IF(TODAY()-E2097&gt;'Data Inputs'!$B$47,TRUE,FALSE)</f>
        <v>1</v>
      </c>
    </row>
    <row r="2098" spans="1:11" x14ac:dyDescent="0.25">
      <c r="A2098" s="109">
        <f t="shared" si="96"/>
        <v>6</v>
      </c>
      <c r="B2098" s="55"/>
      <c r="C2098" s="129"/>
      <c r="D2098" s="55"/>
      <c r="E2098" s="56"/>
      <c r="F2098" s="55"/>
      <c r="G2098" s="124" t="str">
        <f>IFERROR(INDEX(Vendors!$A$2:$B$500,MATCH(C2098,Vendors!$A$2:$A$500,0),2),"")</f>
        <v/>
      </c>
      <c r="H2098" s="74">
        <f>SUMIF('Cash Outflows'!E:E,'AP and Accrual Journal'!D2108,'Cash Outflows'!F:F)</f>
        <v>0</v>
      </c>
      <c r="I2098" s="73">
        <f t="shared" si="97"/>
        <v>0</v>
      </c>
      <c r="J2098" s="13">
        <f t="shared" si="98"/>
        <v>0</v>
      </c>
      <c r="K2098" t="b">
        <f ca="1">IF(TODAY()-E2098&gt;'Data Inputs'!$B$47,TRUE,FALSE)</f>
        <v>1</v>
      </c>
    </row>
    <row r="2099" spans="1:11" x14ac:dyDescent="0.25">
      <c r="A2099" s="109">
        <f t="shared" si="96"/>
        <v>6</v>
      </c>
      <c r="B2099" s="55"/>
      <c r="C2099" s="129"/>
      <c r="D2099" s="55"/>
      <c r="E2099" s="56"/>
      <c r="F2099" s="55"/>
      <c r="G2099" s="124" t="str">
        <f>IFERROR(INDEX(Vendors!$A$2:$B$500,MATCH(C2099,Vendors!$A$2:$A$500,0),2),"")</f>
        <v/>
      </c>
      <c r="H2099" s="74">
        <f>SUMIF('Cash Outflows'!E:E,'AP and Accrual Journal'!D2109,'Cash Outflows'!F:F)</f>
        <v>0</v>
      </c>
      <c r="I2099" s="73">
        <f t="shared" si="97"/>
        <v>0</v>
      </c>
      <c r="J2099" s="13">
        <f t="shared" si="98"/>
        <v>0</v>
      </c>
      <c r="K2099" t="b">
        <f ca="1">IF(TODAY()-E2099&gt;'Data Inputs'!$B$47,TRUE,FALSE)</f>
        <v>1</v>
      </c>
    </row>
    <row r="2100" spans="1:11" x14ac:dyDescent="0.25">
      <c r="A2100" s="109">
        <f t="shared" si="96"/>
        <v>6</v>
      </c>
      <c r="B2100" s="55"/>
      <c r="C2100" s="129"/>
      <c r="D2100" s="55"/>
      <c r="E2100" s="56"/>
      <c r="F2100" s="55"/>
      <c r="G2100" s="124" t="str">
        <f>IFERROR(INDEX(Vendors!$A$2:$B$500,MATCH(C2100,Vendors!$A$2:$A$500,0),2),"")</f>
        <v/>
      </c>
      <c r="H2100" s="74">
        <f>SUMIF('Cash Outflows'!E:E,'AP and Accrual Journal'!D2110,'Cash Outflows'!F:F)</f>
        <v>0</v>
      </c>
      <c r="I2100" s="73">
        <f t="shared" si="97"/>
        <v>0</v>
      </c>
      <c r="J2100" s="13">
        <f t="shared" si="98"/>
        <v>0</v>
      </c>
      <c r="K2100" t="b">
        <f ca="1">IF(TODAY()-E2100&gt;'Data Inputs'!$B$47,TRUE,FALSE)</f>
        <v>1</v>
      </c>
    </row>
    <row r="2101" spans="1:11" x14ac:dyDescent="0.25">
      <c r="A2101" s="109">
        <f t="shared" si="96"/>
        <v>6</v>
      </c>
      <c r="B2101" s="55"/>
      <c r="C2101" s="129"/>
      <c r="D2101" s="55"/>
      <c r="E2101" s="56"/>
      <c r="F2101" s="55"/>
      <c r="G2101" s="124" t="str">
        <f>IFERROR(INDEX(Vendors!$A$2:$B$500,MATCH(C2101,Vendors!$A$2:$A$500,0),2),"")</f>
        <v/>
      </c>
      <c r="H2101" s="74">
        <f>SUMIF('Cash Outflows'!E:E,'AP and Accrual Journal'!D2111,'Cash Outflows'!F:F)</f>
        <v>0</v>
      </c>
      <c r="I2101" s="73">
        <f t="shared" si="97"/>
        <v>0</v>
      </c>
      <c r="J2101" s="13">
        <f t="shared" si="98"/>
        <v>0</v>
      </c>
      <c r="K2101" t="b">
        <f ca="1">IF(TODAY()-E2101&gt;'Data Inputs'!$B$47,TRUE,FALSE)</f>
        <v>1</v>
      </c>
    </row>
    <row r="2102" spans="1:11" x14ac:dyDescent="0.25">
      <c r="A2102" s="109">
        <f t="shared" si="96"/>
        <v>6</v>
      </c>
      <c r="B2102" s="55"/>
      <c r="C2102" s="129"/>
      <c r="D2102" s="55"/>
      <c r="E2102" s="56"/>
      <c r="F2102" s="55"/>
      <c r="G2102" s="124" t="str">
        <f>IFERROR(INDEX(Vendors!$A$2:$B$500,MATCH(C2102,Vendors!$A$2:$A$500,0),2),"")</f>
        <v/>
      </c>
      <c r="H2102" s="74">
        <f>SUMIF('Cash Outflows'!E:E,'AP and Accrual Journal'!D2112,'Cash Outflows'!F:F)</f>
        <v>0</v>
      </c>
      <c r="I2102" s="73">
        <f t="shared" si="97"/>
        <v>0</v>
      </c>
      <c r="J2102" s="13">
        <f t="shared" si="98"/>
        <v>0</v>
      </c>
      <c r="K2102" t="b">
        <f ca="1">IF(TODAY()-E2102&gt;'Data Inputs'!$B$47,TRUE,FALSE)</f>
        <v>1</v>
      </c>
    </row>
    <row r="2103" spans="1:11" x14ac:dyDescent="0.25">
      <c r="A2103" s="109">
        <f t="shared" si="96"/>
        <v>6</v>
      </c>
      <c r="B2103" s="55"/>
      <c r="C2103" s="129"/>
      <c r="D2103" s="55"/>
      <c r="E2103" s="56"/>
      <c r="F2103" s="55"/>
      <c r="G2103" s="124" t="str">
        <f>IFERROR(INDEX(Vendors!$A$2:$B$500,MATCH(C2103,Vendors!$A$2:$A$500,0),2),"")</f>
        <v/>
      </c>
      <c r="H2103" s="74">
        <f>SUMIF('Cash Outflows'!E:E,'AP and Accrual Journal'!D2113,'Cash Outflows'!F:F)</f>
        <v>0</v>
      </c>
      <c r="I2103" s="73">
        <f t="shared" si="97"/>
        <v>0</v>
      </c>
      <c r="J2103" s="13">
        <f t="shared" si="98"/>
        <v>0</v>
      </c>
      <c r="K2103" t="b">
        <f ca="1">IF(TODAY()-E2103&gt;'Data Inputs'!$B$47,TRUE,FALSE)</f>
        <v>1</v>
      </c>
    </row>
    <row r="2104" spans="1:11" x14ac:dyDescent="0.25">
      <c r="A2104" s="109">
        <f t="shared" si="96"/>
        <v>6</v>
      </c>
      <c r="B2104" s="55"/>
      <c r="C2104" s="129"/>
      <c r="D2104" s="55"/>
      <c r="E2104" s="56"/>
      <c r="F2104" s="55"/>
      <c r="G2104" s="124" t="str">
        <f>IFERROR(INDEX(Vendors!$A$2:$B$500,MATCH(C2104,Vendors!$A$2:$A$500,0),2),"")</f>
        <v/>
      </c>
      <c r="H2104" s="74">
        <f>SUMIF('Cash Outflows'!E:E,'AP and Accrual Journal'!D2114,'Cash Outflows'!F:F)</f>
        <v>0</v>
      </c>
      <c r="I2104" s="73">
        <f t="shared" si="97"/>
        <v>0</v>
      </c>
      <c r="J2104" s="13">
        <f t="shared" si="98"/>
        <v>0</v>
      </c>
      <c r="K2104" t="b">
        <f ca="1">IF(TODAY()-E2104&gt;'Data Inputs'!$B$47,TRUE,FALSE)</f>
        <v>1</v>
      </c>
    </row>
    <row r="2105" spans="1:11" x14ac:dyDescent="0.25">
      <c r="A2105" s="109">
        <f t="shared" si="96"/>
        <v>6</v>
      </c>
      <c r="B2105" s="55"/>
      <c r="C2105" s="129"/>
      <c r="D2105" s="55"/>
      <c r="E2105" s="56"/>
      <c r="F2105" s="55"/>
      <c r="G2105" s="124" t="str">
        <f>IFERROR(INDEX(Vendors!$A$2:$B$500,MATCH(C2105,Vendors!$A$2:$A$500,0),2),"")</f>
        <v/>
      </c>
      <c r="H2105" s="74">
        <f>SUMIF('Cash Outflows'!E:E,'AP and Accrual Journal'!D2115,'Cash Outflows'!F:F)</f>
        <v>0</v>
      </c>
      <c r="I2105" s="73">
        <f t="shared" si="97"/>
        <v>0</v>
      </c>
      <c r="J2105" s="13">
        <f t="shared" si="98"/>
        <v>0</v>
      </c>
      <c r="K2105" t="b">
        <f ca="1">IF(TODAY()-E2105&gt;'Data Inputs'!$B$47,TRUE,FALSE)</f>
        <v>1</v>
      </c>
    </row>
    <row r="2106" spans="1:11" x14ac:dyDescent="0.25">
      <c r="A2106" s="109">
        <f t="shared" si="96"/>
        <v>6</v>
      </c>
      <c r="B2106" s="55"/>
      <c r="C2106" s="129"/>
      <c r="D2106" s="55"/>
      <c r="E2106" s="56"/>
      <c r="F2106" s="55"/>
      <c r="G2106" s="124" t="str">
        <f>IFERROR(INDEX(Vendors!$A$2:$B$500,MATCH(C2106,Vendors!$A$2:$A$500,0),2),"")</f>
        <v/>
      </c>
      <c r="H2106" s="74">
        <f>SUMIF('Cash Outflows'!E:E,'AP and Accrual Journal'!D2116,'Cash Outflows'!F:F)</f>
        <v>0</v>
      </c>
      <c r="I2106" s="73">
        <f t="shared" si="97"/>
        <v>0</v>
      </c>
      <c r="J2106" s="13">
        <f t="shared" si="98"/>
        <v>0</v>
      </c>
      <c r="K2106" t="b">
        <f ca="1">IF(TODAY()-E2106&gt;'Data Inputs'!$B$47,TRUE,FALSE)</f>
        <v>1</v>
      </c>
    </row>
    <row r="2107" spans="1:11" x14ac:dyDescent="0.25">
      <c r="A2107" s="109">
        <f t="shared" si="96"/>
        <v>6</v>
      </c>
      <c r="B2107" s="55"/>
      <c r="C2107" s="129"/>
      <c r="D2107" s="55"/>
      <c r="E2107" s="56"/>
      <c r="F2107" s="55"/>
      <c r="G2107" s="124" t="str">
        <f>IFERROR(INDEX(Vendors!$A$2:$B$500,MATCH(C2107,Vendors!$A$2:$A$500,0),2),"")</f>
        <v/>
      </c>
      <c r="H2107" s="74">
        <f>SUMIF('Cash Outflows'!E:E,'AP and Accrual Journal'!D2117,'Cash Outflows'!F:F)</f>
        <v>0</v>
      </c>
      <c r="I2107" s="73">
        <f t="shared" si="97"/>
        <v>0</v>
      </c>
      <c r="J2107" s="13">
        <f t="shared" si="98"/>
        <v>0</v>
      </c>
      <c r="K2107" t="b">
        <f ca="1">IF(TODAY()-E2107&gt;'Data Inputs'!$B$47,TRUE,FALSE)</f>
        <v>1</v>
      </c>
    </row>
    <row r="2108" spans="1:11" x14ac:dyDescent="0.25">
      <c r="A2108" s="109">
        <f t="shared" si="96"/>
        <v>6</v>
      </c>
      <c r="B2108" s="55"/>
      <c r="C2108" s="129"/>
      <c r="D2108" s="55"/>
      <c r="E2108" s="56"/>
      <c r="F2108" s="55"/>
      <c r="G2108" s="124" t="str">
        <f>IFERROR(INDEX(Vendors!$A$2:$B$500,MATCH(C2108,Vendors!$A$2:$A$500,0),2),"")</f>
        <v/>
      </c>
      <c r="H2108" s="74">
        <f>SUMIF('Cash Outflows'!E:E,'AP and Accrual Journal'!D2118,'Cash Outflows'!F:F)</f>
        <v>0</v>
      </c>
      <c r="I2108" s="73">
        <f t="shared" si="97"/>
        <v>0</v>
      </c>
      <c r="J2108" s="13">
        <f t="shared" si="98"/>
        <v>0</v>
      </c>
      <c r="K2108" t="b">
        <f ca="1">IF(TODAY()-E2108&gt;'Data Inputs'!$B$47,TRUE,FALSE)</f>
        <v>1</v>
      </c>
    </row>
    <row r="2109" spans="1:11" x14ac:dyDescent="0.25">
      <c r="A2109" s="109">
        <f t="shared" si="96"/>
        <v>6</v>
      </c>
      <c r="B2109" s="55"/>
      <c r="C2109" s="129"/>
      <c r="D2109" s="55"/>
      <c r="E2109" s="56"/>
      <c r="F2109" s="55"/>
      <c r="G2109" s="124" t="str">
        <f>IFERROR(INDEX(Vendors!$A$2:$B$500,MATCH(C2109,Vendors!$A$2:$A$500,0),2),"")</f>
        <v/>
      </c>
      <c r="H2109" s="74">
        <f>SUMIF('Cash Outflows'!E:E,'AP and Accrual Journal'!D2119,'Cash Outflows'!F:F)</f>
        <v>0</v>
      </c>
      <c r="I2109" s="73">
        <f t="shared" si="97"/>
        <v>0</v>
      </c>
      <c r="J2109" s="13">
        <f t="shared" si="98"/>
        <v>0</v>
      </c>
      <c r="K2109" t="b">
        <f ca="1">IF(TODAY()-E2109&gt;'Data Inputs'!$B$47,TRUE,FALSE)</f>
        <v>1</v>
      </c>
    </row>
    <row r="2110" spans="1:11" x14ac:dyDescent="0.25">
      <c r="A2110" s="109">
        <f t="shared" si="96"/>
        <v>6</v>
      </c>
      <c r="B2110" s="55"/>
      <c r="C2110" s="129"/>
      <c r="D2110" s="55"/>
      <c r="E2110" s="56"/>
      <c r="F2110" s="55"/>
      <c r="G2110" s="124" t="str">
        <f>IFERROR(INDEX(Vendors!$A$2:$B$500,MATCH(C2110,Vendors!$A$2:$A$500,0),2),"")</f>
        <v/>
      </c>
      <c r="H2110" s="74">
        <f>SUMIF('Cash Outflows'!E:E,'AP and Accrual Journal'!D2120,'Cash Outflows'!F:F)</f>
        <v>0</v>
      </c>
      <c r="I2110" s="73">
        <f t="shared" si="97"/>
        <v>0</v>
      </c>
      <c r="J2110" s="13">
        <f t="shared" si="98"/>
        <v>0</v>
      </c>
      <c r="K2110" t="b">
        <f ca="1">IF(TODAY()-E2110&gt;'Data Inputs'!$B$47,TRUE,FALSE)</f>
        <v>1</v>
      </c>
    </row>
    <row r="2111" spans="1:11" x14ac:dyDescent="0.25">
      <c r="A2111" s="109">
        <f t="shared" si="96"/>
        <v>6</v>
      </c>
      <c r="B2111" s="55"/>
      <c r="C2111" s="129"/>
      <c r="D2111" s="55"/>
      <c r="E2111" s="56"/>
      <c r="F2111" s="55"/>
      <c r="G2111" s="124" t="str">
        <f>IFERROR(INDEX(Vendors!$A$2:$B$500,MATCH(C2111,Vendors!$A$2:$A$500,0),2),"")</f>
        <v/>
      </c>
      <c r="H2111" s="74">
        <f>SUMIF('Cash Outflows'!E:E,'AP and Accrual Journal'!D2121,'Cash Outflows'!F:F)</f>
        <v>0</v>
      </c>
      <c r="I2111" s="73">
        <f t="shared" si="97"/>
        <v>0</v>
      </c>
      <c r="J2111" s="13">
        <f t="shared" si="98"/>
        <v>0</v>
      </c>
      <c r="K2111" t="b">
        <f ca="1">IF(TODAY()-E2111&gt;'Data Inputs'!$B$47,TRUE,FALSE)</f>
        <v>1</v>
      </c>
    </row>
    <row r="2112" spans="1:11" x14ac:dyDescent="0.25">
      <c r="A2112" s="109">
        <f t="shared" si="96"/>
        <v>6</v>
      </c>
      <c r="B2112" s="55"/>
      <c r="C2112" s="129"/>
      <c r="D2112" s="55"/>
      <c r="E2112" s="56"/>
      <c r="F2112" s="55"/>
      <c r="G2112" s="124" t="str">
        <f>IFERROR(INDEX(Vendors!$A$2:$B$500,MATCH(C2112,Vendors!$A$2:$A$500,0),2),"")</f>
        <v/>
      </c>
      <c r="H2112" s="74">
        <f>SUMIF('Cash Outflows'!E:E,'AP and Accrual Journal'!D2122,'Cash Outflows'!F:F)</f>
        <v>0</v>
      </c>
      <c r="I2112" s="73">
        <f t="shared" si="97"/>
        <v>0</v>
      </c>
      <c r="J2112" s="13">
        <f t="shared" si="98"/>
        <v>0</v>
      </c>
      <c r="K2112" t="b">
        <f ca="1">IF(TODAY()-E2112&gt;'Data Inputs'!$B$47,TRUE,FALSE)</f>
        <v>1</v>
      </c>
    </row>
    <row r="2113" spans="1:11" x14ac:dyDescent="0.25">
      <c r="A2113" s="109">
        <f t="shared" si="96"/>
        <v>6</v>
      </c>
      <c r="B2113" s="55"/>
      <c r="C2113" s="129"/>
      <c r="D2113" s="55"/>
      <c r="E2113" s="56"/>
      <c r="F2113" s="55"/>
      <c r="G2113" s="124" t="str">
        <f>IFERROR(INDEX(Vendors!$A$2:$B$500,MATCH(C2113,Vendors!$A$2:$A$500,0),2),"")</f>
        <v/>
      </c>
      <c r="H2113" s="74">
        <f>SUMIF('Cash Outflows'!E:E,'AP and Accrual Journal'!D2123,'Cash Outflows'!F:F)</f>
        <v>0</v>
      </c>
      <c r="I2113" s="73">
        <f t="shared" si="97"/>
        <v>0</v>
      </c>
      <c r="J2113" s="13">
        <f t="shared" si="98"/>
        <v>0</v>
      </c>
      <c r="K2113" t="b">
        <f ca="1">IF(TODAY()-E2113&gt;'Data Inputs'!$B$47,TRUE,FALSE)</f>
        <v>1</v>
      </c>
    </row>
    <row r="2114" spans="1:11" x14ac:dyDescent="0.25">
      <c r="A2114" s="109">
        <f t="shared" si="96"/>
        <v>6</v>
      </c>
      <c r="B2114" s="55"/>
      <c r="C2114" s="129"/>
      <c r="D2114" s="55"/>
      <c r="E2114" s="56"/>
      <c r="F2114" s="55"/>
      <c r="G2114" s="124" t="str">
        <f>IFERROR(INDEX(Vendors!$A$2:$B$500,MATCH(C2114,Vendors!$A$2:$A$500,0),2),"")</f>
        <v/>
      </c>
      <c r="H2114" s="74">
        <f>SUMIF('Cash Outflows'!E:E,'AP and Accrual Journal'!D2124,'Cash Outflows'!F:F)</f>
        <v>0</v>
      </c>
      <c r="I2114" s="73">
        <f t="shared" si="97"/>
        <v>0</v>
      </c>
      <c r="J2114" s="13">
        <f t="shared" si="98"/>
        <v>0</v>
      </c>
      <c r="K2114" t="b">
        <f ca="1">IF(TODAY()-E2114&gt;'Data Inputs'!$B$47,TRUE,FALSE)</f>
        <v>1</v>
      </c>
    </row>
    <row r="2115" spans="1:11" x14ac:dyDescent="0.25">
      <c r="A2115" s="109">
        <f t="shared" ref="A2115:A2178" si="99">E2115+(6-J2115)</f>
        <v>6</v>
      </c>
      <c r="B2115" s="55"/>
      <c r="C2115" s="129"/>
      <c r="D2115" s="55"/>
      <c r="E2115" s="56"/>
      <c r="F2115" s="55"/>
      <c r="G2115" s="124" t="str">
        <f>IFERROR(INDEX(Vendors!$A$2:$B$500,MATCH(C2115,Vendors!$A$2:$A$500,0),2),"")</f>
        <v/>
      </c>
      <c r="H2115" s="74">
        <f>SUMIF('Cash Outflows'!E:E,'AP and Accrual Journal'!D2125,'Cash Outflows'!F:F)</f>
        <v>0</v>
      </c>
      <c r="I2115" s="73">
        <f t="shared" ref="I2115:I2178" si="100">F2115-H2115</f>
        <v>0</v>
      </c>
      <c r="J2115" s="13">
        <f t="shared" ref="J2115:J2178" si="101">IF(WEEKDAY(E2115)=7,0,WEEKDAY(E2115))</f>
        <v>0</v>
      </c>
      <c r="K2115" t="b">
        <f ca="1">IF(TODAY()-E2115&gt;'Data Inputs'!$B$47,TRUE,FALSE)</f>
        <v>1</v>
      </c>
    </row>
    <row r="2116" spans="1:11" x14ac:dyDescent="0.25">
      <c r="A2116" s="109">
        <f t="shared" si="99"/>
        <v>6</v>
      </c>
      <c r="B2116" s="55"/>
      <c r="C2116" s="129"/>
      <c r="D2116" s="55"/>
      <c r="E2116" s="56"/>
      <c r="F2116" s="55"/>
      <c r="G2116" s="124" t="str">
        <f>IFERROR(INDEX(Vendors!$A$2:$B$500,MATCH(C2116,Vendors!$A$2:$A$500,0),2),"")</f>
        <v/>
      </c>
      <c r="H2116" s="74">
        <f>SUMIF('Cash Outflows'!E:E,'AP and Accrual Journal'!D2126,'Cash Outflows'!F:F)</f>
        <v>0</v>
      </c>
      <c r="I2116" s="73">
        <f t="shared" si="100"/>
        <v>0</v>
      </c>
      <c r="J2116" s="13">
        <f t="shared" si="101"/>
        <v>0</v>
      </c>
      <c r="K2116" t="b">
        <f ca="1">IF(TODAY()-E2116&gt;'Data Inputs'!$B$47,TRUE,FALSE)</f>
        <v>1</v>
      </c>
    </row>
    <row r="2117" spans="1:11" x14ac:dyDescent="0.25">
      <c r="A2117" s="109">
        <f t="shared" si="99"/>
        <v>6</v>
      </c>
      <c r="B2117" s="55"/>
      <c r="C2117" s="129"/>
      <c r="D2117" s="55"/>
      <c r="E2117" s="56"/>
      <c r="F2117" s="55"/>
      <c r="G2117" s="124" t="str">
        <f>IFERROR(INDEX(Vendors!$A$2:$B$500,MATCH(C2117,Vendors!$A$2:$A$500,0),2),"")</f>
        <v/>
      </c>
      <c r="H2117" s="74">
        <f>SUMIF('Cash Outflows'!E:E,'AP and Accrual Journal'!D2127,'Cash Outflows'!F:F)</f>
        <v>0</v>
      </c>
      <c r="I2117" s="73">
        <f t="shared" si="100"/>
        <v>0</v>
      </c>
      <c r="J2117" s="13">
        <f t="shared" si="101"/>
        <v>0</v>
      </c>
      <c r="K2117" t="b">
        <f ca="1">IF(TODAY()-E2117&gt;'Data Inputs'!$B$47,TRUE,FALSE)</f>
        <v>1</v>
      </c>
    </row>
    <row r="2118" spans="1:11" x14ac:dyDescent="0.25">
      <c r="A2118" s="109">
        <f t="shared" si="99"/>
        <v>6</v>
      </c>
      <c r="B2118" s="55"/>
      <c r="C2118" s="129"/>
      <c r="D2118" s="55"/>
      <c r="E2118" s="56"/>
      <c r="F2118" s="55"/>
      <c r="G2118" s="124" t="str">
        <f>IFERROR(INDEX(Vendors!$A$2:$B$500,MATCH(C2118,Vendors!$A$2:$A$500,0),2),"")</f>
        <v/>
      </c>
      <c r="H2118" s="74">
        <f>SUMIF('Cash Outflows'!E:E,'AP and Accrual Journal'!D2128,'Cash Outflows'!F:F)</f>
        <v>0</v>
      </c>
      <c r="I2118" s="73">
        <f t="shared" si="100"/>
        <v>0</v>
      </c>
      <c r="J2118" s="13">
        <f t="shared" si="101"/>
        <v>0</v>
      </c>
      <c r="K2118" t="b">
        <f ca="1">IF(TODAY()-E2118&gt;'Data Inputs'!$B$47,TRUE,FALSE)</f>
        <v>1</v>
      </c>
    </row>
    <row r="2119" spans="1:11" x14ac:dyDescent="0.25">
      <c r="A2119" s="109">
        <f t="shared" si="99"/>
        <v>6</v>
      </c>
      <c r="B2119" s="55"/>
      <c r="C2119" s="129"/>
      <c r="D2119" s="55"/>
      <c r="E2119" s="56"/>
      <c r="F2119" s="55"/>
      <c r="G2119" s="124" t="str">
        <f>IFERROR(INDEX(Vendors!$A$2:$B$500,MATCH(C2119,Vendors!$A$2:$A$500,0),2),"")</f>
        <v/>
      </c>
      <c r="H2119" s="74">
        <f>SUMIF('Cash Outflows'!E:E,'AP and Accrual Journal'!D2129,'Cash Outflows'!F:F)</f>
        <v>0</v>
      </c>
      <c r="I2119" s="73">
        <f t="shared" si="100"/>
        <v>0</v>
      </c>
      <c r="J2119" s="13">
        <f t="shared" si="101"/>
        <v>0</v>
      </c>
      <c r="K2119" t="b">
        <f ca="1">IF(TODAY()-E2119&gt;'Data Inputs'!$B$47,TRUE,FALSE)</f>
        <v>1</v>
      </c>
    </row>
    <row r="2120" spans="1:11" x14ac:dyDescent="0.25">
      <c r="A2120" s="109">
        <f t="shared" si="99"/>
        <v>6</v>
      </c>
      <c r="B2120" s="55"/>
      <c r="C2120" s="129"/>
      <c r="D2120" s="55"/>
      <c r="E2120" s="56"/>
      <c r="F2120" s="55"/>
      <c r="G2120" s="124" t="str">
        <f>IFERROR(INDEX(Vendors!$A$2:$B$500,MATCH(C2120,Vendors!$A$2:$A$500,0),2),"")</f>
        <v/>
      </c>
      <c r="H2120" s="74">
        <f>SUMIF('Cash Outflows'!E:E,'AP and Accrual Journal'!D2130,'Cash Outflows'!F:F)</f>
        <v>0</v>
      </c>
      <c r="I2120" s="73">
        <f t="shared" si="100"/>
        <v>0</v>
      </c>
      <c r="J2120" s="13">
        <f t="shared" si="101"/>
        <v>0</v>
      </c>
      <c r="K2120" t="b">
        <f ca="1">IF(TODAY()-E2120&gt;'Data Inputs'!$B$47,TRUE,FALSE)</f>
        <v>1</v>
      </c>
    </row>
    <row r="2121" spans="1:11" x14ac:dyDescent="0.25">
      <c r="A2121" s="109">
        <f t="shared" si="99"/>
        <v>6</v>
      </c>
      <c r="B2121" s="55"/>
      <c r="C2121" s="129"/>
      <c r="D2121" s="55"/>
      <c r="E2121" s="56"/>
      <c r="F2121" s="55"/>
      <c r="G2121" s="124" t="str">
        <f>IFERROR(INDEX(Vendors!$A$2:$B$500,MATCH(C2121,Vendors!$A$2:$A$500,0),2),"")</f>
        <v/>
      </c>
      <c r="H2121" s="74">
        <f>SUMIF('Cash Outflows'!E:E,'AP and Accrual Journal'!D2131,'Cash Outflows'!F:F)</f>
        <v>0</v>
      </c>
      <c r="I2121" s="73">
        <f t="shared" si="100"/>
        <v>0</v>
      </c>
      <c r="J2121" s="13">
        <f t="shared" si="101"/>
        <v>0</v>
      </c>
      <c r="K2121" t="b">
        <f ca="1">IF(TODAY()-E2121&gt;'Data Inputs'!$B$47,TRUE,FALSE)</f>
        <v>1</v>
      </c>
    </row>
    <row r="2122" spans="1:11" x14ac:dyDescent="0.25">
      <c r="A2122" s="109">
        <f t="shared" si="99"/>
        <v>6</v>
      </c>
      <c r="B2122" s="55"/>
      <c r="C2122" s="129"/>
      <c r="D2122" s="55"/>
      <c r="E2122" s="56"/>
      <c r="F2122" s="55"/>
      <c r="G2122" s="124" t="str">
        <f>IFERROR(INDEX(Vendors!$A$2:$B$500,MATCH(C2122,Vendors!$A$2:$A$500,0),2),"")</f>
        <v/>
      </c>
      <c r="H2122" s="74">
        <f>SUMIF('Cash Outflows'!E:E,'AP and Accrual Journal'!D2132,'Cash Outflows'!F:F)</f>
        <v>0</v>
      </c>
      <c r="I2122" s="73">
        <f t="shared" si="100"/>
        <v>0</v>
      </c>
      <c r="J2122" s="13">
        <f t="shared" si="101"/>
        <v>0</v>
      </c>
      <c r="K2122" t="b">
        <f ca="1">IF(TODAY()-E2122&gt;'Data Inputs'!$B$47,TRUE,FALSE)</f>
        <v>1</v>
      </c>
    </row>
    <row r="2123" spans="1:11" x14ac:dyDescent="0.25">
      <c r="A2123" s="109">
        <f t="shared" si="99"/>
        <v>6</v>
      </c>
      <c r="B2123" s="55"/>
      <c r="C2123" s="129"/>
      <c r="D2123" s="55"/>
      <c r="E2123" s="56"/>
      <c r="F2123" s="55"/>
      <c r="G2123" s="124" t="str">
        <f>IFERROR(INDEX(Vendors!$A$2:$B$500,MATCH(C2123,Vendors!$A$2:$A$500,0),2),"")</f>
        <v/>
      </c>
      <c r="H2123" s="74">
        <f>SUMIF('Cash Outflows'!E:E,'AP and Accrual Journal'!D2133,'Cash Outflows'!F:F)</f>
        <v>0</v>
      </c>
      <c r="I2123" s="73">
        <f t="shared" si="100"/>
        <v>0</v>
      </c>
      <c r="J2123" s="13">
        <f t="shared" si="101"/>
        <v>0</v>
      </c>
      <c r="K2123" t="b">
        <f ca="1">IF(TODAY()-E2123&gt;'Data Inputs'!$B$47,TRUE,FALSE)</f>
        <v>1</v>
      </c>
    </row>
    <row r="2124" spans="1:11" x14ac:dyDescent="0.25">
      <c r="A2124" s="109">
        <f t="shared" si="99"/>
        <v>6</v>
      </c>
      <c r="B2124" s="55"/>
      <c r="C2124" s="129"/>
      <c r="D2124" s="55"/>
      <c r="E2124" s="56"/>
      <c r="F2124" s="55"/>
      <c r="G2124" s="124" t="str">
        <f>IFERROR(INDEX(Vendors!$A$2:$B$500,MATCH(C2124,Vendors!$A$2:$A$500,0),2),"")</f>
        <v/>
      </c>
      <c r="H2124" s="74">
        <f>SUMIF('Cash Outflows'!E:E,'AP and Accrual Journal'!D2134,'Cash Outflows'!F:F)</f>
        <v>0</v>
      </c>
      <c r="I2124" s="73">
        <f t="shared" si="100"/>
        <v>0</v>
      </c>
      <c r="J2124" s="13">
        <f t="shared" si="101"/>
        <v>0</v>
      </c>
      <c r="K2124" t="b">
        <f ca="1">IF(TODAY()-E2124&gt;'Data Inputs'!$B$47,TRUE,FALSE)</f>
        <v>1</v>
      </c>
    </row>
    <row r="2125" spans="1:11" x14ac:dyDescent="0.25">
      <c r="A2125" s="109">
        <f t="shared" si="99"/>
        <v>6</v>
      </c>
      <c r="B2125" s="55"/>
      <c r="C2125" s="129"/>
      <c r="D2125" s="55"/>
      <c r="E2125" s="56"/>
      <c r="F2125" s="55"/>
      <c r="G2125" s="124" t="str">
        <f>IFERROR(INDEX(Vendors!$A$2:$B$500,MATCH(C2125,Vendors!$A$2:$A$500,0),2),"")</f>
        <v/>
      </c>
      <c r="H2125" s="74">
        <f>SUMIF('Cash Outflows'!E:E,'AP and Accrual Journal'!D2135,'Cash Outflows'!F:F)</f>
        <v>0</v>
      </c>
      <c r="I2125" s="73">
        <f t="shared" si="100"/>
        <v>0</v>
      </c>
      <c r="J2125" s="13">
        <f t="shared" si="101"/>
        <v>0</v>
      </c>
      <c r="K2125" t="b">
        <f ca="1">IF(TODAY()-E2125&gt;'Data Inputs'!$B$47,TRUE,FALSE)</f>
        <v>1</v>
      </c>
    </row>
    <row r="2126" spans="1:11" x14ac:dyDescent="0.25">
      <c r="A2126" s="109">
        <f t="shared" si="99"/>
        <v>6</v>
      </c>
      <c r="B2126" s="55"/>
      <c r="C2126" s="129"/>
      <c r="D2126" s="55"/>
      <c r="E2126" s="56"/>
      <c r="F2126" s="55"/>
      <c r="G2126" s="124" t="str">
        <f>IFERROR(INDEX(Vendors!$A$2:$B$500,MATCH(C2126,Vendors!$A$2:$A$500,0),2),"")</f>
        <v/>
      </c>
      <c r="H2126" s="74">
        <f>SUMIF('Cash Outflows'!E:E,'AP and Accrual Journal'!D2136,'Cash Outflows'!F:F)</f>
        <v>0</v>
      </c>
      <c r="I2126" s="73">
        <f t="shared" si="100"/>
        <v>0</v>
      </c>
      <c r="J2126" s="13">
        <f t="shared" si="101"/>
        <v>0</v>
      </c>
      <c r="K2126" t="b">
        <f ca="1">IF(TODAY()-E2126&gt;'Data Inputs'!$B$47,TRUE,FALSE)</f>
        <v>1</v>
      </c>
    </row>
    <row r="2127" spans="1:11" x14ac:dyDescent="0.25">
      <c r="A2127" s="109">
        <f t="shared" si="99"/>
        <v>6</v>
      </c>
      <c r="B2127" s="55"/>
      <c r="C2127" s="129"/>
      <c r="D2127" s="55"/>
      <c r="E2127" s="56"/>
      <c r="F2127" s="55"/>
      <c r="G2127" s="124" t="str">
        <f>IFERROR(INDEX(Vendors!$A$2:$B$500,MATCH(C2127,Vendors!$A$2:$A$500,0),2),"")</f>
        <v/>
      </c>
      <c r="H2127" s="74">
        <f>SUMIF('Cash Outflows'!E:E,'AP and Accrual Journal'!D2137,'Cash Outflows'!F:F)</f>
        <v>0</v>
      </c>
      <c r="I2127" s="73">
        <f t="shared" si="100"/>
        <v>0</v>
      </c>
      <c r="J2127" s="13">
        <f t="shared" si="101"/>
        <v>0</v>
      </c>
      <c r="K2127" t="b">
        <f ca="1">IF(TODAY()-E2127&gt;'Data Inputs'!$B$47,TRUE,FALSE)</f>
        <v>1</v>
      </c>
    </row>
    <row r="2128" spans="1:11" x14ac:dyDescent="0.25">
      <c r="A2128" s="109">
        <f t="shared" si="99"/>
        <v>6</v>
      </c>
      <c r="B2128" s="55"/>
      <c r="C2128" s="129"/>
      <c r="D2128" s="55"/>
      <c r="E2128" s="56"/>
      <c r="F2128" s="55"/>
      <c r="G2128" s="124" t="str">
        <f>IFERROR(INDEX(Vendors!$A$2:$B$500,MATCH(C2128,Vendors!$A$2:$A$500,0),2),"")</f>
        <v/>
      </c>
      <c r="H2128" s="74">
        <f>SUMIF('Cash Outflows'!E:E,'AP and Accrual Journal'!D2138,'Cash Outflows'!F:F)</f>
        <v>0</v>
      </c>
      <c r="I2128" s="73">
        <f t="shared" si="100"/>
        <v>0</v>
      </c>
      <c r="J2128" s="13">
        <f t="shared" si="101"/>
        <v>0</v>
      </c>
      <c r="K2128" t="b">
        <f ca="1">IF(TODAY()-E2128&gt;'Data Inputs'!$B$47,TRUE,FALSE)</f>
        <v>1</v>
      </c>
    </row>
    <row r="2129" spans="1:11" x14ac:dyDescent="0.25">
      <c r="A2129" s="109">
        <f t="shared" si="99"/>
        <v>6</v>
      </c>
      <c r="B2129" s="55"/>
      <c r="C2129" s="129"/>
      <c r="D2129" s="55"/>
      <c r="E2129" s="56"/>
      <c r="F2129" s="55"/>
      <c r="G2129" s="124" t="str">
        <f>IFERROR(INDEX(Vendors!$A$2:$B$500,MATCH(C2129,Vendors!$A$2:$A$500,0),2),"")</f>
        <v/>
      </c>
      <c r="H2129" s="74">
        <f>SUMIF('Cash Outflows'!E:E,'AP and Accrual Journal'!D2139,'Cash Outflows'!F:F)</f>
        <v>0</v>
      </c>
      <c r="I2129" s="73">
        <f t="shared" si="100"/>
        <v>0</v>
      </c>
      <c r="J2129" s="13">
        <f t="shared" si="101"/>
        <v>0</v>
      </c>
      <c r="K2129" t="b">
        <f ca="1">IF(TODAY()-E2129&gt;'Data Inputs'!$B$47,TRUE,FALSE)</f>
        <v>1</v>
      </c>
    </row>
    <row r="2130" spans="1:11" x14ac:dyDescent="0.25">
      <c r="A2130" s="109">
        <f t="shared" si="99"/>
        <v>6</v>
      </c>
      <c r="B2130" s="55"/>
      <c r="C2130" s="129"/>
      <c r="D2130" s="55"/>
      <c r="E2130" s="56"/>
      <c r="F2130" s="55"/>
      <c r="G2130" s="124" t="str">
        <f>IFERROR(INDEX(Vendors!$A$2:$B$500,MATCH(C2130,Vendors!$A$2:$A$500,0),2),"")</f>
        <v/>
      </c>
      <c r="H2130" s="74">
        <f>SUMIF('Cash Outflows'!E:E,'AP and Accrual Journal'!D2140,'Cash Outflows'!F:F)</f>
        <v>0</v>
      </c>
      <c r="I2130" s="73">
        <f t="shared" si="100"/>
        <v>0</v>
      </c>
      <c r="J2130" s="13">
        <f t="shared" si="101"/>
        <v>0</v>
      </c>
      <c r="K2130" t="b">
        <f ca="1">IF(TODAY()-E2130&gt;'Data Inputs'!$B$47,TRUE,FALSE)</f>
        <v>1</v>
      </c>
    </row>
    <row r="2131" spans="1:11" x14ac:dyDescent="0.25">
      <c r="A2131" s="109">
        <f t="shared" si="99"/>
        <v>6</v>
      </c>
      <c r="B2131" s="55"/>
      <c r="C2131" s="129"/>
      <c r="D2131" s="55"/>
      <c r="E2131" s="56"/>
      <c r="F2131" s="55"/>
      <c r="G2131" s="124" t="str">
        <f>IFERROR(INDEX(Vendors!$A$2:$B$500,MATCH(C2131,Vendors!$A$2:$A$500,0),2),"")</f>
        <v/>
      </c>
      <c r="H2131" s="74">
        <f>SUMIF('Cash Outflows'!E:E,'AP and Accrual Journal'!D2141,'Cash Outflows'!F:F)</f>
        <v>0</v>
      </c>
      <c r="I2131" s="73">
        <f t="shared" si="100"/>
        <v>0</v>
      </c>
      <c r="J2131" s="13">
        <f t="shared" si="101"/>
        <v>0</v>
      </c>
      <c r="K2131" t="b">
        <f ca="1">IF(TODAY()-E2131&gt;'Data Inputs'!$B$47,TRUE,FALSE)</f>
        <v>1</v>
      </c>
    </row>
    <row r="2132" spans="1:11" x14ac:dyDescent="0.25">
      <c r="A2132" s="109">
        <f t="shared" si="99"/>
        <v>6</v>
      </c>
      <c r="B2132" s="55"/>
      <c r="C2132" s="129"/>
      <c r="D2132" s="55"/>
      <c r="E2132" s="56"/>
      <c r="F2132" s="55"/>
      <c r="G2132" s="124" t="str">
        <f>IFERROR(INDEX(Vendors!$A$2:$B$500,MATCH(C2132,Vendors!$A$2:$A$500,0),2),"")</f>
        <v/>
      </c>
      <c r="H2132" s="74">
        <f>SUMIF('Cash Outflows'!E:E,'AP and Accrual Journal'!D2142,'Cash Outflows'!F:F)</f>
        <v>0</v>
      </c>
      <c r="I2132" s="73">
        <f t="shared" si="100"/>
        <v>0</v>
      </c>
      <c r="J2132" s="13">
        <f t="shared" si="101"/>
        <v>0</v>
      </c>
      <c r="K2132" t="b">
        <f ca="1">IF(TODAY()-E2132&gt;'Data Inputs'!$B$47,TRUE,FALSE)</f>
        <v>1</v>
      </c>
    </row>
    <row r="2133" spans="1:11" x14ac:dyDescent="0.25">
      <c r="A2133" s="109">
        <f t="shared" si="99"/>
        <v>6</v>
      </c>
      <c r="B2133" s="55"/>
      <c r="C2133" s="129"/>
      <c r="D2133" s="55"/>
      <c r="E2133" s="56"/>
      <c r="F2133" s="55"/>
      <c r="G2133" s="124" t="str">
        <f>IFERROR(INDEX(Vendors!$A$2:$B$500,MATCH(C2133,Vendors!$A$2:$A$500,0),2),"")</f>
        <v/>
      </c>
      <c r="H2133" s="74">
        <f>SUMIF('Cash Outflows'!E:E,'AP and Accrual Journal'!D2143,'Cash Outflows'!F:F)</f>
        <v>0</v>
      </c>
      <c r="I2133" s="73">
        <f t="shared" si="100"/>
        <v>0</v>
      </c>
      <c r="J2133" s="13">
        <f t="shared" si="101"/>
        <v>0</v>
      </c>
      <c r="K2133" t="b">
        <f ca="1">IF(TODAY()-E2133&gt;'Data Inputs'!$B$47,TRUE,FALSE)</f>
        <v>1</v>
      </c>
    </row>
    <row r="2134" spans="1:11" x14ac:dyDescent="0.25">
      <c r="A2134" s="109">
        <f t="shared" si="99"/>
        <v>6</v>
      </c>
      <c r="B2134" s="55"/>
      <c r="C2134" s="129"/>
      <c r="D2134" s="55"/>
      <c r="E2134" s="56"/>
      <c r="F2134" s="55"/>
      <c r="G2134" s="124" t="str">
        <f>IFERROR(INDEX(Vendors!$A$2:$B$500,MATCH(C2134,Vendors!$A$2:$A$500,0),2),"")</f>
        <v/>
      </c>
      <c r="H2134" s="74">
        <f>SUMIF('Cash Outflows'!E:E,'AP and Accrual Journal'!D2144,'Cash Outflows'!F:F)</f>
        <v>0</v>
      </c>
      <c r="I2134" s="73">
        <f t="shared" si="100"/>
        <v>0</v>
      </c>
      <c r="J2134" s="13">
        <f t="shared" si="101"/>
        <v>0</v>
      </c>
      <c r="K2134" t="b">
        <f ca="1">IF(TODAY()-E2134&gt;'Data Inputs'!$B$47,TRUE,FALSE)</f>
        <v>1</v>
      </c>
    </row>
    <row r="2135" spans="1:11" x14ac:dyDescent="0.25">
      <c r="A2135" s="109">
        <f t="shared" si="99"/>
        <v>6</v>
      </c>
      <c r="B2135" s="55"/>
      <c r="C2135" s="129"/>
      <c r="D2135" s="55"/>
      <c r="E2135" s="56"/>
      <c r="F2135" s="55"/>
      <c r="G2135" s="124" t="str">
        <f>IFERROR(INDEX(Vendors!$A$2:$B$500,MATCH(C2135,Vendors!$A$2:$A$500,0),2),"")</f>
        <v/>
      </c>
      <c r="H2135" s="74">
        <f>SUMIF('Cash Outflows'!E:E,'AP and Accrual Journal'!D2145,'Cash Outflows'!F:F)</f>
        <v>0</v>
      </c>
      <c r="I2135" s="73">
        <f t="shared" si="100"/>
        <v>0</v>
      </c>
      <c r="J2135" s="13">
        <f t="shared" si="101"/>
        <v>0</v>
      </c>
      <c r="K2135" t="b">
        <f ca="1">IF(TODAY()-E2135&gt;'Data Inputs'!$B$47,TRUE,FALSE)</f>
        <v>1</v>
      </c>
    </row>
    <row r="2136" spans="1:11" x14ac:dyDescent="0.25">
      <c r="A2136" s="109">
        <f t="shared" si="99"/>
        <v>6</v>
      </c>
      <c r="B2136" s="55"/>
      <c r="C2136" s="129"/>
      <c r="D2136" s="55"/>
      <c r="E2136" s="56"/>
      <c r="F2136" s="55"/>
      <c r="G2136" s="124" t="str">
        <f>IFERROR(INDEX(Vendors!$A$2:$B$500,MATCH(C2136,Vendors!$A$2:$A$500,0),2),"")</f>
        <v/>
      </c>
      <c r="H2136" s="74">
        <f>SUMIF('Cash Outflows'!E:E,'AP and Accrual Journal'!D2146,'Cash Outflows'!F:F)</f>
        <v>0</v>
      </c>
      <c r="I2136" s="73">
        <f t="shared" si="100"/>
        <v>0</v>
      </c>
      <c r="J2136" s="13">
        <f t="shared" si="101"/>
        <v>0</v>
      </c>
      <c r="K2136" t="b">
        <f ca="1">IF(TODAY()-E2136&gt;'Data Inputs'!$B$47,TRUE,FALSE)</f>
        <v>1</v>
      </c>
    </row>
    <row r="2137" spans="1:11" x14ac:dyDescent="0.25">
      <c r="A2137" s="109">
        <f t="shared" si="99"/>
        <v>6</v>
      </c>
      <c r="B2137" s="55"/>
      <c r="C2137" s="129"/>
      <c r="D2137" s="55"/>
      <c r="E2137" s="56"/>
      <c r="F2137" s="55"/>
      <c r="G2137" s="124" t="str">
        <f>IFERROR(INDEX(Vendors!$A$2:$B$500,MATCH(C2137,Vendors!$A$2:$A$500,0),2),"")</f>
        <v/>
      </c>
      <c r="H2137" s="74">
        <f>SUMIF('Cash Outflows'!E:E,'AP and Accrual Journal'!D2147,'Cash Outflows'!F:F)</f>
        <v>0</v>
      </c>
      <c r="I2137" s="73">
        <f t="shared" si="100"/>
        <v>0</v>
      </c>
      <c r="J2137" s="13">
        <f t="shared" si="101"/>
        <v>0</v>
      </c>
      <c r="K2137" t="b">
        <f ca="1">IF(TODAY()-E2137&gt;'Data Inputs'!$B$47,TRUE,FALSE)</f>
        <v>1</v>
      </c>
    </row>
    <row r="2138" spans="1:11" x14ac:dyDescent="0.25">
      <c r="A2138" s="109">
        <f t="shared" si="99"/>
        <v>6</v>
      </c>
      <c r="B2138" s="55"/>
      <c r="C2138" s="129"/>
      <c r="D2138" s="55"/>
      <c r="E2138" s="56"/>
      <c r="F2138" s="55"/>
      <c r="G2138" s="124" t="str">
        <f>IFERROR(INDEX(Vendors!$A$2:$B$500,MATCH(C2138,Vendors!$A$2:$A$500,0),2),"")</f>
        <v/>
      </c>
      <c r="H2138" s="74">
        <f>SUMIF('Cash Outflows'!E:E,'AP and Accrual Journal'!D2148,'Cash Outflows'!F:F)</f>
        <v>0</v>
      </c>
      <c r="I2138" s="73">
        <f t="shared" si="100"/>
        <v>0</v>
      </c>
      <c r="J2138" s="13">
        <f t="shared" si="101"/>
        <v>0</v>
      </c>
      <c r="K2138" t="b">
        <f ca="1">IF(TODAY()-E2138&gt;'Data Inputs'!$B$47,TRUE,FALSE)</f>
        <v>1</v>
      </c>
    </row>
    <row r="2139" spans="1:11" x14ac:dyDescent="0.25">
      <c r="A2139" s="109">
        <f t="shared" si="99"/>
        <v>6</v>
      </c>
      <c r="B2139" s="55"/>
      <c r="C2139" s="129"/>
      <c r="D2139" s="55"/>
      <c r="E2139" s="56"/>
      <c r="F2139" s="55"/>
      <c r="G2139" s="124" t="str">
        <f>IFERROR(INDEX(Vendors!$A$2:$B$500,MATCH(C2139,Vendors!$A$2:$A$500,0),2),"")</f>
        <v/>
      </c>
      <c r="H2139" s="74">
        <f>SUMIF('Cash Outflows'!E:E,'AP and Accrual Journal'!D2149,'Cash Outflows'!F:F)</f>
        <v>0</v>
      </c>
      <c r="I2139" s="73">
        <f t="shared" si="100"/>
        <v>0</v>
      </c>
      <c r="J2139" s="13">
        <f t="shared" si="101"/>
        <v>0</v>
      </c>
      <c r="K2139" t="b">
        <f ca="1">IF(TODAY()-E2139&gt;'Data Inputs'!$B$47,TRUE,FALSE)</f>
        <v>1</v>
      </c>
    </row>
    <row r="2140" spans="1:11" x14ac:dyDescent="0.25">
      <c r="A2140" s="109">
        <f t="shared" si="99"/>
        <v>6</v>
      </c>
      <c r="B2140" s="55"/>
      <c r="C2140" s="129"/>
      <c r="D2140" s="55"/>
      <c r="E2140" s="56"/>
      <c r="F2140" s="55"/>
      <c r="G2140" s="124" t="str">
        <f>IFERROR(INDEX(Vendors!$A$2:$B$500,MATCH(C2140,Vendors!$A$2:$A$500,0),2),"")</f>
        <v/>
      </c>
      <c r="H2140" s="74">
        <f>SUMIF('Cash Outflows'!E:E,'AP and Accrual Journal'!D2150,'Cash Outflows'!F:F)</f>
        <v>0</v>
      </c>
      <c r="I2140" s="73">
        <f t="shared" si="100"/>
        <v>0</v>
      </c>
      <c r="J2140" s="13">
        <f t="shared" si="101"/>
        <v>0</v>
      </c>
      <c r="K2140" t="b">
        <f ca="1">IF(TODAY()-E2140&gt;'Data Inputs'!$B$47,TRUE,FALSE)</f>
        <v>1</v>
      </c>
    </row>
    <row r="2141" spans="1:11" x14ac:dyDescent="0.25">
      <c r="A2141" s="109">
        <f t="shared" si="99"/>
        <v>6</v>
      </c>
      <c r="B2141" s="55"/>
      <c r="C2141" s="129"/>
      <c r="D2141" s="55"/>
      <c r="E2141" s="56"/>
      <c r="F2141" s="55"/>
      <c r="G2141" s="124" t="str">
        <f>IFERROR(INDEX(Vendors!$A$2:$B$500,MATCH(C2141,Vendors!$A$2:$A$500,0),2),"")</f>
        <v/>
      </c>
      <c r="H2141" s="74">
        <f>SUMIF('Cash Outflows'!E:E,'AP and Accrual Journal'!D2151,'Cash Outflows'!F:F)</f>
        <v>0</v>
      </c>
      <c r="I2141" s="73">
        <f t="shared" si="100"/>
        <v>0</v>
      </c>
      <c r="J2141" s="13">
        <f t="shared" si="101"/>
        <v>0</v>
      </c>
      <c r="K2141" t="b">
        <f ca="1">IF(TODAY()-E2141&gt;'Data Inputs'!$B$47,TRUE,FALSE)</f>
        <v>1</v>
      </c>
    </row>
    <row r="2142" spans="1:11" x14ac:dyDescent="0.25">
      <c r="A2142" s="109">
        <f t="shared" si="99"/>
        <v>6</v>
      </c>
      <c r="B2142" s="55"/>
      <c r="C2142" s="129"/>
      <c r="D2142" s="55"/>
      <c r="E2142" s="56"/>
      <c r="F2142" s="55"/>
      <c r="G2142" s="124" t="str">
        <f>IFERROR(INDEX(Vendors!$A$2:$B$500,MATCH(C2142,Vendors!$A$2:$A$500,0),2),"")</f>
        <v/>
      </c>
      <c r="H2142" s="74">
        <f>SUMIF('Cash Outflows'!E:E,'AP and Accrual Journal'!D2152,'Cash Outflows'!F:F)</f>
        <v>0</v>
      </c>
      <c r="I2142" s="73">
        <f t="shared" si="100"/>
        <v>0</v>
      </c>
      <c r="J2142" s="13">
        <f t="shared" si="101"/>
        <v>0</v>
      </c>
      <c r="K2142" t="b">
        <f ca="1">IF(TODAY()-E2142&gt;'Data Inputs'!$B$47,TRUE,FALSE)</f>
        <v>1</v>
      </c>
    </row>
    <row r="2143" spans="1:11" x14ac:dyDescent="0.25">
      <c r="A2143" s="109">
        <f t="shared" si="99"/>
        <v>6</v>
      </c>
      <c r="B2143" s="55"/>
      <c r="C2143" s="129"/>
      <c r="D2143" s="55"/>
      <c r="E2143" s="56"/>
      <c r="F2143" s="55"/>
      <c r="G2143" s="124" t="str">
        <f>IFERROR(INDEX(Vendors!$A$2:$B$500,MATCH(C2143,Vendors!$A$2:$A$500,0),2),"")</f>
        <v/>
      </c>
      <c r="H2143" s="74">
        <f>SUMIF('Cash Outflows'!E:E,'AP and Accrual Journal'!D2153,'Cash Outflows'!F:F)</f>
        <v>0</v>
      </c>
      <c r="I2143" s="73">
        <f t="shared" si="100"/>
        <v>0</v>
      </c>
      <c r="J2143" s="13">
        <f t="shared" si="101"/>
        <v>0</v>
      </c>
      <c r="K2143" t="b">
        <f ca="1">IF(TODAY()-E2143&gt;'Data Inputs'!$B$47,TRUE,FALSE)</f>
        <v>1</v>
      </c>
    </row>
    <row r="2144" spans="1:11" x14ac:dyDescent="0.25">
      <c r="A2144" s="109">
        <f t="shared" si="99"/>
        <v>6</v>
      </c>
      <c r="B2144" s="55"/>
      <c r="C2144" s="129"/>
      <c r="D2144" s="55"/>
      <c r="E2144" s="56"/>
      <c r="F2144" s="55"/>
      <c r="G2144" s="124" t="str">
        <f>IFERROR(INDEX(Vendors!$A$2:$B$500,MATCH(C2144,Vendors!$A$2:$A$500,0),2),"")</f>
        <v/>
      </c>
      <c r="H2144" s="74">
        <f>SUMIF('Cash Outflows'!E:E,'AP and Accrual Journal'!D2154,'Cash Outflows'!F:F)</f>
        <v>0</v>
      </c>
      <c r="I2144" s="73">
        <f t="shared" si="100"/>
        <v>0</v>
      </c>
      <c r="J2144" s="13">
        <f t="shared" si="101"/>
        <v>0</v>
      </c>
      <c r="K2144" t="b">
        <f ca="1">IF(TODAY()-E2144&gt;'Data Inputs'!$B$47,TRUE,FALSE)</f>
        <v>1</v>
      </c>
    </row>
    <row r="2145" spans="1:11" x14ac:dyDescent="0.25">
      <c r="A2145" s="109">
        <f t="shared" si="99"/>
        <v>6</v>
      </c>
      <c r="B2145" s="55"/>
      <c r="C2145" s="129"/>
      <c r="D2145" s="55"/>
      <c r="E2145" s="56"/>
      <c r="F2145" s="55"/>
      <c r="G2145" s="124" t="str">
        <f>IFERROR(INDEX(Vendors!$A$2:$B$500,MATCH(C2145,Vendors!$A$2:$A$500,0),2),"")</f>
        <v/>
      </c>
      <c r="H2145" s="74">
        <f>SUMIF('Cash Outflows'!E:E,'AP and Accrual Journal'!D2155,'Cash Outflows'!F:F)</f>
        <v>0</v>
      </c>
      <c r="I2145" s="73">
        <f t="shared" si="100"/>
        <v>0</v>
      </c>
      <c r="J2145" s="13">
        <f t="shared" si="101"/>
        <v>0</v>
      </c>
      <c r="K2145" t="b">
        <f ca="1">IF(TODAY()-E2145&gt;'Data Inputs'!$B$47,TRUE,FALSE)</f>
        <v>1</v>
      </c>
    </row>
    <row r="2146" spans="1:11" x14ac:dyDescent="0.25">
      <c r="A2146" s="109">
        <f t="shared" si="99"/>
        <v>6</v>
      </c>
      <c r="B2146" s="55"/>
      <c r="C2146" s="129"/>
      <c r="D2146" s="55"/>
      <c r="E2146" s="56"/>
      <c r="F2146" s="55"/>
      <c r="G2146" s="124" t="str">
        <f>IFERROR(INDEX(Vendors!$A$2:$B$500,MATCH(C2146,Vendors!$A$2:$A$500,0),2),"")</f>
        <v/>
      </c>
      <c r="H2146" s="74">
        <f>SUMIF('Cash Outflows'!E:E,'AP and Accrual Journal'!D2156,'Cash Outflows'!F:F)</f>
        <v>0</v>
      </c>
      <c r="I2146" s="73">
        <f t="shared" si="100"/>
        <v>0</v>
      </c>
      <c r="J2146" s="13">
        <f t="shared" si="101"/>
        <v>0</v>
      </c>
      <c r="K2146" t="b">
        <f ca="1">IF(TODAY()-E2146&gt;'Data Inputs'!$B$47,TRUE,FALSE)</f>
        <v>1</v>
      </c>
    </row>
    <row r="2147" spans="1:11" x14ac:dyDescent="0.25">
      <c r="A2147" s="109">
        <f t="shared" si="99"/>
        <v>6</v>
      </c>
      <c r="B2147" s="55"/>
      <c r="C2147" s="129"/>
      <c r="D2147" s="55"/>
      <c r="E2147" s="56"/>
      <c r="F2147" s="55"/>
      <c r="G2147" s="124" t="str">
        <f>IFERROR(INDEX(Vendors!$A$2:$B$500,MATCH(C2147,Vendors!$A$2:$A$500,0),2),"")</f>
        <v/>
      </c>
      <c r="H2147" s="74">
        <f>SUMIF('Cash Outflows'!E:E,'AP and Accrual Journal'!D2157,'Cash Outflows'!F:F)</f>
        <v>0</v>
      </c>
      <c r="I2147" s="73">
        <f t="shared" si="100"/>
        <v>0</v>
      </c>
      <c r="J2147" s="13">
        <f t="shared" si="101"/>
        <v>0</v>
      </c>
      <c r="K2147" t="b">
        <f ca="1">IF(TODAY()-E2147&gt;'Data Inputs'!$B$47,TRUE,FALSE)</f>
        <v>1</v>
      </c>
    </row>
    <row r="2148" spans="1:11" x14ac:dyDescent="0.25">
      <c r="A2148" s="109">
        <f t="shared" si="99"/>
        <v>6</v>
      </c>
      <c r="B2148" s="55"/>
      <c r="C2148" s="129"/>
      <c r="D2148" s="55"/>
      <c r="E2148" s="56"/>
      <c r="F2148" s="55"/>
      <c r="G2148" s="124" t="str">
        <f>IFERROR(INDEX(Vendors!$A$2:$B$500,MATCH(C2148,Vendors!$A$2:$A$500,0),2),"")</f>
        <v/>
      </c>
      <c r="H2148" s="74">
        <f>SUMIF('Cash Outflows'!E:E,'AP and Accrual Journal'!D2158,'Cash Outflows'!F:F)</f>
        <v>0</v>
      </c>
      <c r="I2148" s="73">
        <f t="shared" si="100"/>
        <v>0</v>
      </c>
      <c r="J2148" s="13">
        <f t="shared" si="101"/>
        <v>0</v>
      </c>
      <c r="K2148" t="b">
        <f ca="1">IF(TODAY()-E2148&gt;'Data Inputs'!$B$47,TRUE,FALSE)</f>
        <v>1</v>
      </c>
    </row>
    <row r="2149" spans="1:11" x14ac:dyDescent="0.25">
      <c r="A2149" s="109">
        <f t="shared" si="99"/>
        <v>6</v>
      </c>
      <c r="B2149" s="55"/>
      <c r="C2149" s="129"/>
      <c r="D2149" s="55"/>
      <c r="E2149" s="56"/>
      <c r="F2149" s="55"/>
      <c r="G2149" s="124" t="str">
        <f>IFERROR(INDEX(Vendors!$A$2:$B$500,MATCH(C2149,Vendors!$A$2:$A$500,0),2),"")</f>
        <v/>
      </c>
      <c r="H2149" s="74">
        <f>SUMIF('Cash Outflows'!E:E,'AP and Accrual Journal'!D2159,'Cash Outflows'!F:F)</f>
        <v>0</v>
      </c>
      <c r="I2149" s="73">
        <f t="shared" si="100"/>
        <v>0</v>
      </c>
      <c r="J2149" s="13">
        <f t="shared" si="101"/>
        <v>0</v>
      </c>
      <c r="K2149" t="b">
        <f ca="1">IF(TODAY()-E2149&gt;'Data Inputs'!$B$47,TRUE,FALSE)</f>
        <v>1</v>
      </c>
    </row>
    <row r="2150" spans="1:11" x14ac:dyDescent="0.25">
      <c r="A2150" s="109">
        <f t="shared" si="99"/>
        <v>6</v>
      </c>
      <c r="B2150" s="55"/>
      <c r="C2150" s="129"/>
      <c r="D2150" s="55"/>
      <c r="E2150" s="56"/>
      <c r="F2150" s="55"/>
      <c r="G2150" s="124" t="str">
        <f>IFERROR(INDEX(Vendors!$A$2:$B$500,MATCH(C2150,Vendors!$A$2:$A$500,0),2),"")</f>
        <v/>
      </c>
      <c r="H2150" s="74">
        <f>SUMIF('Cash Outflows'!E:E,'AP and Accrual Journal'!D2160,'Cash Outflows'!F:F)</f>
        <v>0</v>
      </c>
      <c r="I2150" s="73">
        <f t="shared" si="100"/>
        <v>0</v>
      </c>
      <c r="J2150" s="13">
        <f t="shared" si="101"/>
        <v>0</v>
      </c>
      <c r="K2150" t="b">
        <f ca="1">IF(TODAY()-E2150&gt;'Data Inputs'!$B$47,TRUE,FALSE)</f>
        <v>1</v>
      </c>
    </row>
    <row r="2151" spans="1:11" x14ac:dyDescent="0.25">
      <c r="A2151" s="109">
        <f t="shared" si="99"/>
        <v>6</v>
      </c>
      <c r="B2151" s="55"/>
      <c r="C2151" s="129"/>
      <c r="D2151" s="55"/>
      <c r="E2151" s="56"/>
      <c r="F2151" s="55"/>
      <c r="G2151" s="124" t="str">
        <f>IFERROR(INDEX(Vendors!$A$2:$B$500,MATCH(C2151,Vendors!$A$2:$A$500,0),2),"")</f>
        <v/>
      </c>
      <c r="H2151" s="74">
        <f>SUMIF('Cash Outflows'!E:E,'AP and Accrual Journal'!D2161,'Cash Outflows'!F:F)</f>
        <v>0</v>
      </c>
      <c r="I2151" s="73">
        <f t="shared" si="100"/>
        <v>0</v>
      </c>
      <c r="J2151" s="13">
        <f t="shared" si="101"/>
        <v>0</v>
      </c>
      <c r="K2151" t="b">
        <f ca="1">IF(TODAY()-E2151&gt;'Data Inputs'!$B$47,TRUE,FALSE)</f>
        <v>1</v>
      </c>
    </row>
    <row r="2152" spans="1:11" x14ac:dyDescent="0.25">
      <c r="A2152" s="109">
        <f t="shared" si="99"/>
        <v>6</v>
      </c>
      <c r="B2152" s="55"/>
      <c r="C2152" s="129"/>
      <c r="D2152" s="55"/>
      <c r="E2152" s="56"/>
      <c r="F2152" s="55"/>
      <c r="G2152" s="124" t="str">
        <f>IFERROR(INDEX(Vendors!$A$2:$B$500,MATCH(C2152,Vendors!$A$2:$A$500,0),2),"")</f>
        <v/>
      </c>
      <c r="H2152" s="74">
        <f>SUMIF('Cash Outflows'!E:E,'AP and Accrual Journal'!D2162,'Cash Outflows'!F:F)</f>
        <v>0</v>
      </c>
      <c r="I2152" s="73">
        <f t="shared" si="100"/>
        <v>0</v>
      </c>
      <c r="J2152" s="13">
        <f t="shared" si="101"/>
        <v>0</v>
      </c>
      <c r="K2152" t="b">
        <f ca="1">IF(TODAY()-E2152&gt;'Data Inputs'!$B$47,TRUE,FALSE)</f>
        <v>1</v>
      </c>
    </row>
    <row r="2153" spans="1:11" x14ac:dyDescent="0.25">
      <c r="A2153" s="109">
        <f t="shared" si="99"/>
        <v>6</v>
      </c>
      <c r="B2153" s="55"/>
      <c r="C2153" s="129"/>
      <c r="D2153" s="55"/>
      <c r="E2153" s="56"/>
      <c r="F2153" s="55"/>
      <c r="G2153" s="124" t="str">
        <f>IFERROR(INDEX(Vendors!$A$2:$B$500,MATCH(C2153,Vendors!$A$2:$A$500,0),2),"")</f>
        <v/>
      </c>
      <c r="H2153" s="74">
        <f>SUMIF('Cash Outflows'!E:E,'AP and Accrual Journal'!D2163,'Cash Outflows'!F:F)</f>
        <v>0</v>
      </c>
      <c r="I2153" s="73">
        <f t="shared" si="100"/>
        <v>0</v>
      </c>
      <c r="J2153" s="13">
        <f t="shared" si="101"/>
        <v>0</v>
      </c>
      <c r="K2153" t="b">
        <f ca="1">IF(TODAY()-E2153&gt;'Data Inputs'!$B$47,TRUE,FALSE)</f>
        <v>1</v>
      </c>
    </row>
    <row r="2154" spans="1:11" x14ac:dyDescent="0.25">
      <c r="A2154" s="109">
        <f t="shared" si="99"/>
        <v>6</v>
      </c>
      <c r="B2154" s="55"/>
      <c r="C2154" s="129"/>
      <c r="D2154" s="55"/>
      <c r="E2154" s="56"/>
      <c r="F2154" s="55"/>
      <c r="G2154" s="124" t="str">
        <f>IFERROR(INDEX(Vendors!$A$2:$B$500,MATCH(C2154,Vendors!$A$2:$A$500,0),2),"")</f>
        <v/>
      </c>
      <c r="H2154" s="74">
        <f>SUMIF('Cash Outflows'!E:E,'AP and Accrual Journal'!D2164,'Cash Outflows'!F:F)</f>
        <v>0</v>
      </c>
      <c r="I2154" s="73">
        <f t="shared" si="100"/>
        <v>0</v>
      </c>
      <c r="J2154" s="13">
        <f t="shared" si="101"/>
        <v>0</v>
      </c>
      <c r="K2154" t="b">
        <f ca="1">IF(TODAY()-E2154&gt;'Data Inputs'!$B$47,TRUE,FALSE)</f>
        <v>1</v>
      </c>
    </row>
    <row r="2155" spans="1:11" x14ac:dyDescent="0.25">
      <c r="A2155" s="109">
        <f t="shared" si="99"/>
        <v>6</v>
      </c>
      <c r="B2155" s="55"/>
      <c r="C2155" s="129"/>
      <c r="D2155" s="55"/>
      <c r="E2155" s="56"/>
      <c r="F2155" s="55"/>
      <c r="G2155" s="124" t="str">
        <f>IFERROR(INDEX(Vendors!$A$2:$B$500,MATCH(C2155,Vendors!$A$2:$A$500,0),2),"")</f>
        <v/>
      </c>
      <c r="H2155" s="74">
        <f>SUMIF('Cash Outflows'!E:E,'AP and Accrual Journal'!D2165,'Cash Outflows'!F:F)</f>
        <v>0</v>
      </c>
      <c r="I2155" s="73">
        <f t="shared" si="100"/>
        <v>0</v>
      </c>
      <c r="J2155" s="13">
        <f t="shared" si="101"/>
        <v>0</v>
      </c>
      <c r="K2155" t="b">
        <f ca="1">IF(TODAY()-E2155&gt;'Data Inputs'!$B$47,TRUE,FALSE)</f>
        <v>1</v>
      </c>
    </row>
    <row r="2156" spans="1:11" x14ac:dyDescent="0.25">
      <c r="A2156" s="109">
        <f t="shared" si="99"/>
        <v>6</v>
      </c>
      <c r="B2156" s="55"/>
      <c r="C2156" s="129"/>
      <c r="D2156" s="55"/>
      <c r="E2156" s="56"/>
      <c r="F2156" s="55"/>
      <c r="G2156" s="124" t="str">
        <f>IFERROR(INDEX(Vendors!$A$2:$B$500,MATCH(C2156,Vendors!$A$2:$A$500,0),2),"")</f>
        <v/>
      </c>
      <c r="H2156" s="74">
        <f>SUMIF('Cash Outflows'!E:E,'AP and Accrual Journal'!D2166,'Cash Outflows'!F:F)</f>
        <v>0</v>
      </c>
      <c r="I2156" s="73">
        <f t="shared" si="100"/>
        <v>0</v>
      </c>
      <c r="J2156" s="13">
        <f t="shared" si="101"/>
        <v>0</v>
      </c>
      <c r="K2156" t="b">
        <f ca="1">IF(TODAY()-E2156&gt;'Data Inputs'!$B$47,TRUE,FALSE)</f>
        <v>1</v>
      </c>
    </row>
    <row r="2157" spans="1:11" x14ac:dyDescent="0.25">
      <c r="A2157" s="109">
        <f t="shared" si="99"/>
        <v>6</v>
      </c>
      <c r="B2157" s="55"/>
      <c r="C2157" s="129"/>
      <c r="D2157" s="55"/>
      <c r="E2157" s="56"/>
      <c r="F2157" s="55"/>
      <c r="G2157" s="124" t="str">
        <f>IFERROR(INDEX(Vendors!$A$2:$B$500,MATCH(C2157,Vendors!$A$2:$A$500,0),2),"")</f>
        <v/>
      </c>
      <c r="H2157" s="74">
        <f>SUMIF('Cash Outflows'!E:E,'AP and Accrual Journal'!D2167,'Cash Outflows'!F:F)</f>
        <v>0</v>
      </c>
      <c r="I2157" s="73">
        <f t="shared" si="100"/>
        <v>0</v>
      </c>
      <c r="J2157" s="13">
        <f t="shared" si="101"/>
        <v>0</v>
      </c>
      <c r="K2157" t="b">
        <f ca="1">IF(TODAY()-E2157&gt;'Data Inputs'!$B$47,TRUE,FALSE)</f>
        <v>1</v>
      </c>
    </row>
    <row r="2158" spans="1:11" x14ac:dyDescent="0.25">
      <c r="A2158" s="109">
        <f t="shared" si="99"/>
        <v>6</v>
      </c>
      <c r="B2158" s="55"/>
      <c r="C2158" s="129"/>
      <c r="D2158" s="55"/>
      <c r="E2158" s="56"/>
      <c r="F2158" s="55"/>
      <c r="G2158" s="124" t="str">
        <f>IFERROR(INDEX(Vendors!$A$2:$B$500,MATCH(C2158,Vendors!$A$2:$A$500,0),2),"")</f>
        <v/>
      </c>
      <c r="H2158" s="74">
        <f>SUMIF('Cash Outflows'!E:E,'AP and Accrual Journal'!D2168,'Cash Outflows'!F:F)</f>
        <v>0</v>
      </c>
      <c r="I2158" s="73">
        <f t="shared" si="100"/>
        <v>0</v>
      </c>
      <c r="J2158" s="13">
        <f t="shared" si="101"/>
        <v>0</v>
      </c>
      <c r="K2158" t="b">
        <f ca="1">IF(TODAY()-E2158&gt;'Data Inputs'!$B$47,TRUE,FALSE)</f>
        <v>1</v>
      </c>
    </row>
    <row r="2159" spans="1:11" x14ac:dyDescent="0.25">
      <c r="A2159" s="109">
        <f t="shared" si="99"/>
        <v>6</v>
      </c>
      <c r="B2159" s="55"/>
      <c r="C2159" s="129"/>
      <c r="D2159" s="55"/>
      <c r="E2159" s="56"/>
      <c r="F2159" s="55"/>
      <c r="G2159" s="124" t="str">
        <f>IFERROR(INDEX(Vendors!$A$2:$B$500,MATCH(C2159,Vendors!$A$2:$A$500,0),2),"")</f>
        <v/>
      </c>
      <c r="H2159" s="74">
        <f>SUMIF('Cash Outflows'!E:E,'AP and Accrual Journal'!D2169,'Cash Outflows'!F:F)</f>
        <v>0</v>
      </c>
      <c r="I2159" s="73">
        <f t="shared" si="100"/>
        <v>0</v>
      </c>
      <c r="J2159" s="13">
        <f t="shared" si="101"/>
        <v>0</v>
      </c>
      <c r="K2159" t="b">
        <f ca="1">IF(TODAY()-E2159&gt;'Data Inputs'!$B$47,TRUE,FALSE)</f>
        <v>1</v>
      </c>
    </row>
    <row r="2160" spans="1:11" x14ac:dyDescent="0.25">
      <c r="A2160" s="109">
        <f t="shared" si="99"/>
        <v>6</v>
      </c>
      <c r="B2160" s="55"/>
      <c r="C2160" s="129"/>
      <c r="D2160" s="55"/>
      <c r="E2160" s="56"/>
      <c r="F2160" s="55"/>
      <c r="G2160" s="124" t="str">
        <f>IFERROR(INDEX(Vendors!$A$2:$B$500,MATCH(C2160,Vendors!$A$2:$A$500,0),2),"")</f>
        <v/>
      </c>
      <c r="H2160" s="74">
        <f>SUMIF('Cash Outflows'!E:E,'AP and Accrual Journal'!D2170,'Cash Outflows'!F:F)</f>
        <v>0</v>
      </c>
      <c r="I2160" s="73">
        <f t="shared" si="100"/>
        <v>0</v>
      </c>
      <c r="J2160" s="13">
        <f t="shared" si="101"/>
        <v>0</v>
      </c>
      <c r="K2160" t="b">
        <f ca="1">IF(TODAY()-E2160&gt;'Data Inputs'!$B$47,TRUE,FALSE)</f>
        <v>1</v>
      </c>
    </row>
    <row r="2161" spans="1:11" x14ac:dyDescent="0.25">
      <c r="A2161" s="109">
        <f t="shared" si="99"/>
        <v>6</v>
      </c>
      <c r="B2161" s="55"/>
      <c r="C2161" s="129"/>
      <c r="D2161" s="55"/>
      <c r="E2161" s="56"/>
      <c r="F2161" s="55"/>
      <c r="G2161" s="124" t="str">
        <f>IFERROR(INDEX(Vendors!$A$2:$B$500,MATCH(C2161,Vendors!$A$2:$A$500,0),2),"")</f>
        <v/>
      </c>
      <c r="H2161" s="74">
        <f>SUMIF('Cash Outflows'!E:E,'AP and Accrual Journal'!D2171,'Cash Outflows'!F:F)</f>
        <v>0</v>
      </c>
      <c r="I2161" s="73">
        <f t="shared" si="100"/>
        <v>0</v>
      </c>
      <c r="J2161" s="13">
        <f t="shared" si="101"/>
        <v>0</v>
      </c>
      <c r="K2161" t="b">
        <f ca="1">IF(TODAY()-E2161&gt;'Data Inputs'!$B$47,TRUE,FALSE)</f>
        <v>1</v>
      </c>
    </row>
    <row r="2162" spans="1:11" x14ac:dyDescent="0.25">
      <c r="A2162" s="109">
        <f t="shared" si="99"/>
        <v>6</v>
      </c>
      <c r="B2162" s="55"/>
      <c r="C2162" s="129"/>
      <c r="D2162" s="55"/>
      <c r="E2162" s="56"/>
      <c r="F2162" s="55"/>
      <c r="G2162" s="124" t="str">
        <f>IFERROR(INDEX(Vendors!$A$2:$B$500,MATCH(C2162,Vendors!$A$2:$A$500,0),2),"")</f>
        <v/>
      </c>
      <c r="H2162" s="74">
        <f>SUMIF('Cash Outflows'!E:E,'AP and Accrual Journal'!D2172,'Cash Outflows'!F:F)</f>
        <v>0</v>
      </c>
      <c r="I2162" s="73">
        <f t="shared" si="100"/>
        <v>0</v>
      </c>
      <c r="J2162" s="13">
        <f t="shared" si="101"/>
        <v>0</v>
      </c>
      <c r="K2162" t="b">
        <f ca="1">IF(TODAY()-E2162&gt;'Data Inputs'!$B$47,TRUE,FALSE)</f>
        <v>1</v>
      </c>
    </row>
    <row r="2163" spans="1:11" x14ac:dyDescent="0.25">
      <c r="A2163" s="109">
        <f t="shared" si="99"/>
        <v>6</v>
      </c>
      <c r="B2163" s="55"/>
      <c r="C2163" s="129"/>
      <c r="D2163" s="55"/>
      <c r="E2163" s="56"/>
      <c r="F2163" s="55"/>
      <c r="G2163" s="124" t="str">
        <f>IFERROR(INDEX(Vendors!$A$2:$B$500,MATCH(C2163,Vendors!$A$2:$A$500,0),2),"")</f>
        <v/>
      </c>
      <c r="H2163" s="74">
        <f>SUMIF('Cash Outflows'!E:E,'AP and Accrual Journal'!D2173,'Cash Outflows'!F:F)</f>
        <v>0</v>
      </c>
      <c r="I2163" s="73">
        <f t="shared" si="100"/>
        <v>0</v>
      </c>
      <c r="J2163" s="13">
        <f t="shared" si="101"/>
        <v>0</v>
      </c>
      <c r="K2163" t="b">
        <f ca="1">IF(TODAY()-E2163&gt;'Data Inputs'!$B$47,TRUE,FALSE)</f>
        <v>1</v>
      </c>
    </row>
    <row r="2164" spans="1:11" x14ac:dyDescent="0.25">
      <c r="A2164" s="109">
        <f t="shared" si="99"/>
        <v>6</v>
      </c>
      <c r="B2164" s="55"/>
      <c r="C2164" s="129"/>
      <c r="D2164" s="55"/>
      <c r="E2164" s="56"/>
      <c r="F2164" s="55"/>
      <c r="G2164" s="124" t="str">
        <f>IFERROR(INDEX(Vendors!$A$2:$B$500,MATCH(C2164,Vendors!$A$2:$A$500,0),2),"")</f>
        <v/>
      </c>
      <c r="H2164" s="74">
        <f>SUMIF('Cash Outflows'!E:E,'AP and Accrual Journal'!D2174,'Cash Outflows'!F:F)</f>
        <v>0</v>
      </c>
      <c r="I2164" s="73">
        <f t="shared" si="100"/>
        <v>0</v>
      </c>
      <c r="J2164" s="13">
        <f t="shared" si="101"/>
        <v>0</v>
      </c>
      <c r="K2164" t="b">
        <f ca="1">IF(TODAY()-E2164&gt;'Data Inputs'!$B$47,TRUE,FALSE)</f>
        <v>1</v>
      </c>
    </row>
    <row r="2165" spans="1:11" x14ac:dyDescent="0.25">
      <c r="A2165" s="109">
        <f t="shared" si="99"/>
        <v>6</v>
      </c>
      <c r="B2165" s="55"/>
      <c r="C2165" s="129"/>
      <c r="D2165" s="55"/>
      <c r="E2165" s="56"/>
      <c r="F2165" s="55"/>
      <c r="G2165" s="124" t="str">
        <f>IFERROR(INDEX(Vendors!$A$2:$B$500,MATCH(C2165,Vendors!$A$2:$A$500,0),2),"")</f>
        <v/>
      </c>
      <c r="H2165" s="74">
        <f>SUMIF('Cash Outflows'!E:E,'AP and Accrual Journal'!D2175,'Cash Outflows'!F:F)</f>
        <v>0</v>
      </c>
      <c r="I2165" s="73">
        <f t="shared" si="100"/>
        <v>0</v>
      </c>
      <c r="J2165" s="13">
        <f t="shared" si="101"/>
        <v>0</v>
      </c>
      <c r="K2165" t="b">
        <f ca="1">IF(TODAY()-E2165&gt;'Data Inputs'!$B$47,TRUE,FALSE)</f>
        <v>1</v>
      </c>
    </row>
    <row r="2166" spans="1:11" x14ac:dyDescent="0.25">
      <c r="A2166" s="109">
        <f t="shared" si="99"/>
        <v>6</v>
      </c>
      <c r="B2166" s="55"/>
      <c r="C2166" s="129"/>
      <c r="D2166" s="55"/>
      <c r="E2166" s="56"/>
      <c r="F2166" s="55"/>
      <c r="G2166" s="124" t="str">
        <f>IFERROR(INDEX(Vendors!$A$2:$B$500,MATCH(C2166,Vendors!$A$2:$A$500,0),2),"")</f>
        <v/>
      </c>
      <c r="H2166" s="74">
        <f>SUMIF('Cash Outflows'!E:E,'AP and Accrual Journal'!D2176,'Cash Outflows'!F:F)</f>
        <v>0</v>
      </c>
      <c r="I2166" s="73">
        <f t="shared" si="100"/>
        <v>0</v>
      </c>
      <c r="J2166" s="13">
        <f t="shared" si="101"/>
        <v>0</v>
      </c>
      <c r="K2166" t="b">
        <f ca="1">IF(TODAY()-E2166&gt;'Data Inputs'!$B$47,TRUE,FALSE)</f>
        <v>1</v>
      </c>
    </row>
    <row r="2167" spans="1:11" x14ac:dyDescent="0.25">
      <c r="A2167" s="109">
        <f t="shared" si="99"/>
        <v>6</v>
      </c>
      <c r="B2167" s="55"/>
      <c r="C2167" s="129"/>
      <c r="D2167" s="55"/>
      <c r="E2167" s="56"/>
      <c r="F2167" s="55"/>
      <c r="G2167" s="124" t="str">
        <f>IFERROR(INDEX(Vendors!$A$2:$B$500,MATCH(C2167,Vendors!$A$2:$A$500,0),2),"")</f>
        <v/>
      </c>
      <c r="H2167" s="74">
        <f>SUMIF('Cash Outflows'!E:E,'AP and Accrual Journal'!D2177,'Cash Outflows'!F:F)</f>
        <v>0</v>
      </c>
      <c r="I2167" s="73">
        <f t="shared" si="100"/>
        <v>0</v>
      </c>
      <c r="J2167" s="13">
        <f t="shared" si="101"/>
        <v>0</v>
      </c>
      <c r="K2167" t="b">
        <f ca="1">IF(TODAY()-E2167&gt;'Data Inputs'!$B$47,TRUE,FALSE)</f>
        <v>1</v>
      </c>
    </row>
    <row r="2168" spans="1:11" x14ac:dyDescent="0.25">
      <c r="A2168" s="109">
        <f t="shared" si="99"/>
        <v>6</v>
      </c>
      <c r="B2168" s="55"/>
      <c r="C2168" s="129"/>
      <c r="D2168" s="55"/>
      <c r="E2168" s="56"/>
      <c r="F2168" s="55"/>
      <c r="G2168" s="124" t="str">
        <f>IFERROR(INDEX(Vendors!$A$2:$B$500,MATCH(C2168,Vendors!$A$2:$A$500,0),2),"")</f>
        <v/>
      </c>
      <c r="H2168" s="74">
        <f>SUMIF('Cash Outflows'!E:E,'AP and Accrual Journal'!D2178,'Cash Outflows'!F:F)</f>
        <v>0</v>
      </c>
      <c r="I2168" s="73">
        <f t="shared" si="100"/>
        <v>0</v>
      </c>
      <c r="J2168" s="13">
        <f t="shared" si="101"/>
        <v>0</v>
      </c>
      <c r="K2168" t="b">
        <f ca="1">IF(TODAY()-E2168&gt;'Data Inputs'!$B$47,TRUE,FALSE)</f>
        <v>1</v>
      </c>
    </row>
    <row r="2169" spans="1:11" x14ac:dyDescent="0.25">
      <c r="A2169" s="109">
        <f t="shared" si="99"/>
        <v>6</v>
      </c>
      <c r="B2169" s="55"/>
      <c r="C2169" s="129"/>
      <c r="D2169" s="55"/>
      <c r="E2169" s="56"/>
      <c r="F2169" s="55"/>
      <c r="G2169" s="124" t="str">
        <f>IFERROR(INDEX(Vendors!$A$2:$B$500,MATCH(C2169,Vendors!$A$2:$A$500,0),2),"")</f>
        <v/>
      </c>
      <c r="H2169" s="74">
        <f>SUMIF('Cash Outflows'!E:E,'AP and Accrual Journal'!D2179,'Cash Outflows'!F:F)</f>
        <v>0</v>
      </c>
      <c r="I2169" s="73">
        <f t="shared" si="100"/>
        <v>0</v>
      </c>
      <c r="J2169" s="13">
        <f t="shared" si="101"/>
        <v>0</v>
      </c>
      <c r="K2169" t="b">
        <f ca="1">IF(TODAY()-E2169&gt;'Data Inputs'!$B$47,TRUE,FALSE)</f>
        <v>1</v>
      </c>
    </row>
    <row r="2170" spans="1:11" x14ac:dyDescent="0.25">
      <c r="A2170" s="109">
        <f t="shared" si="99"/>
        <v>6</v>
      </c>
      <c r="B2170" s="55"/>
      <c r="C2170" s="129"/>
      <c r="D2170" s="55"/>
      <c r="E2170" s="56"/>
      <c r="F2170" s="55"/>
      <c r="G2170" s="124" t="str">
        <f>IFERROR(INDEX(Vendors!$A$2:$B$500,MATCH(C2170,Vendors!$A$2:$A$500,0),2),"")</f>
        <v/>
      </c>
      <c r="H2170" s="74">
        <f>SUMIF('Cash Outflows'!E:E,'AP and Accrual Journal'!D2180,'Cash Outflows'!F:F)</f>
        <v>0</v>
      </c>
      <c r="I2170" s="73">
        <f t="shared" si="100"/>
        <v>0</v>
      </c>
      <c r="J2170" s="13">
        <f t="shared" si="101"/>
        <v>0</v>
      </c>
      <c r="K2170" t="b">
        <f ca="1">IF(TODAY()-E2170&gt;'Data Inputs'!$B$47,TRUE,FALSE)</f>
        <v>1</v>
      </c>
    </row>
    <row r="2171" spans="1:11" x14ac:dyDescent="0.25">
      <c r="A2171" s="109">
        <f t="shared" si="99"/>
        <v>6</v>
      </c>
      <c r="B2171" s="55"/>
      <c r="C2171" s="129"/>
      <c r="D2171" s="55"/>
      <c r="E2171" s="56"/>
      <c r="F2171" s="55"/>
      <c r="G2171" s="124" t="str">
        <f>IFERROR(INDEX(Vendors!$A$2:$B$500,MATCH(C2171,Vendors!$A$2:$A$500,0),2),"")</f>
        <v/>
      </c>
      <c r="H2171" s="74">
        <f>SUMIF('Cash Outflows'!E:E,'AP and Accrual Journal'!D2181,'Cash Outflows'!F:F)</f>
        <v>0</v>
      </c>
      <c r="I2171" s="73">
        <f t="shared" si="100"/>
        <v>0</v>
      </c>
      <c r="J2171" s="13">
        <f t="shared" si="101"/>
        <v>0</v>
      </c>
      <c r="K2171" t="b">
        <f ca="1">IF(TODAY()-E2171&gt;'Data Inputs'!$B$47,TRUE,FALSE)</f>
        <v>1</v>
      </c>
    </row>
    <row r="2172" spans="1:11" x14ac:dyDescent="0.25">
      <c r="A2172" s="109">
        <f t="shared" si="99"/>
        <v>6</v>
      </c>
      <c r="B2172" s="55"/>
      <c r="C2172" s="129"/>
      <c r="D2172" s="55"/>
      <c r="E2172" s="56"/>
      <c r="F2172" s="55"/>
      <c r="G2172" s="124" t="str">
        <f>IFERROR(INDEX(Vendors!$A$2:$B$500,MATCH(C2172,Vendors!$A$2:$A$500,0),2),"")</f>
        <v/>
      </c>
      <c r="H2172" s="74">
        <f>SUMIF('Cash Outflows'!E:E,'AP and Accrual Journal'!D2182,'Cash Outflows'!F:F)</f>
        <v>0</v>
      </c>
      <c r="I2172" s="73">
        <f t="shared" si="100"/>
        <v>0</v>
      </c>
      <c r="J2172" s="13">
        <f t="shared" si="101"/>
        <v>0</v>
      </c>
      <c r="K2172" t="b">
        <f ca="1">IF(TODAY()-E2172&gt;'Data Inputs'!$B$47,TRUE,FALSE)</f>
        <v>1</v>
      </c>
    </row>
    <row r="2173" spans="1:11" x14ac:dyDescent="0.25">
      <c r="A2173" s="109">
        <f t="shared" si="99"/>
        <v>6</v>
      </c>
      <c r="B2173" s="55"/>
      <c r="C2173" s="129"/>
      <c r="D2173" s="55"/>
      <c r="E2173" s="56"/>
      <c r="F2173" s="55"/>
      <c r="G2173" s="124" t="str">
        <f>IFERROR(INDEX(Vendors!$A$2:$B$500,MATCH(C2173,Vendors!$A$2:$A$500,0),2),"")</f>
        <v/>
      </c>
      <c r="H2173" s="74">
        <f>SUMIF('Cash Outflows'!E:E,'AP and Accrual Journal'!D2183,'Cash Outflows'!F:F)</f>
        <v>0</v>
      </c>
      <c r="I2173" s="73">
        <f t="shared" si="100"/>
        <v>0</v>
      </c>
      <c r="J2173" s="13">
        <f t="shared" si="101"/>
        <v>0</v>
      </c>
      <c r="K2173" t="b">
        <f ca="1">IF(TODAY()-E2173&gt;'Data Inputs'!$B$47,TRUE,FALSE)</f>
        <v>1</v>
      </c>
    </row>
    <row r="2174" spans="1:11" x14ac:dyDescent="0.25">
      <c r="A2174" s="109">
        <f t="shared" si="99"/>
        <v>6</v>
      </c>
      <c r="B2174" s="55"/>
      <c r="C2174" s="129"/>
      <c r="D2174" s="55"/>
      <c r="E2174" s="56"/>
      <c r="F2174" s="55"/>
      <c r="G2174" s="124" t="str">
        <f>IFERROR(INDEX(Vendors!$A$2:$B$500,MATCH(C2174,Vendors!$A$2:$A$500,0),2),"")</f>
        <v/>
      </c>
      <c r="H2174" s="74">
        <f>SUMIF('Cash Outflows'!E:E,'AP and Accrual Journal'!D2184,'Cash Outflows'!F:F)</f>
        <v>0</v>
      </c>
      <c r="I2174" s="73">
        <f t="shared" si="100"/>
        <v>0</v>
      </c>
      <c r="J2174" s="13">
        <f t="shared" si="101"/>
        <v>0</v>
      </c>
      <c r="K2174" t="b">
        <f ca="1">IF(TODAY()-E2174&gt;'Data Inputs'!$B$47,TRUE,FALSE)</f>
        <v>1</v>
      </c>
    </row>
    <row r="2175" spans="1:11" x14ac:dyDescent="0.25">
      <c r="A2175" s="109">
        <f t="shared" si="99"/>
        <v>6</v>
      </c>
      <c r="B2175" s="55"/>
      <c r="C2175" s="129"/>
      <c r="D2175" s="55"/>
      <c r="E2175" s="56"/>
      <c r="F2175" s="55"/>
      <c r="G2175" s="124" t="str">
        <f>IFERROR(INDEX(Vendors!$A$2:$B$500,MATCH(C2175,Vendors!$A$2:$A$500,0),2),"")</f>
        <v/>
      </c>
      <c r="H2175" s="74">
        <f>SUMIF('Cash Outflows'!E:E,'AP and Accrual Journal'!D2185,'Cash Outflows'!F:F)</f>
        <v>0</v>
      </c>
      <c r="I2175" s="73">
        <f t="shared" si="100"/>
        <v>0</v>
      </c>
      <c r="J2175" s="13">
        <f t="shared" si="101"/>
        <v>0</v>
      </c>
      <c r="K2175" t="b">
        <f ca="1">IF(TODAY()-E2175&gt;'Data Inputs'!$B$47,TRUE,FALSE)</f>
        <v>1</v>
      </c>
    </row>
    <row r="2176" spans="1:11" x14ac:dyDescent="0.25">
      <c r="A2176" s="109">
        <f t="shared" si="99"/>
        <v>6</v>
      </c>
      <c r="B2176" s="55"/>
      <c r="C2176" s="129"/>
      <c r="D2176" s="55"/>
      <c r="E2176" s="56"/>
      <c r="F2176" s="55"/>
      <c r="G2176" s="124" t="str">
        <f>IFERROR(INDEX(Vendors!$A$2:$B$500,MATCH(C2176,Vendors!$A$2:$A$500,0),2),"")</f>
        <v/>
      </c>
      <c r="H2176" s="74">
        <f>SUMIF('Cash Outflows'!E:E,'AP and Accrual Journal'!D2186,'Cash Outflows'!F:F)</f>
        <v>0</v>
      </c>
      <c r="I2176" s="73">
        <f t="shared" si="100"/>
        <v>0</v>
      </c>
      <c r="J2176" s="13">
        <f t="shared" si="101"/>
        <v>0</v>
      </c>
      <c r="K2176" t="b">
        <f ca="1">IF(TODAY()-E2176&gt;'Data Inputs'!$B$47,TRUE,FALSE)</f>
        <v>1</v>
      </c>
    </row>
    <row r="2177" spans="1:11" x14ac:dyDescent="0.25">
      <c r="A2177" s="109">
        <f t="shared" si="99"/>
        <v>6</v>
      </c>
      <c r="B2177" s="55"/>
      <c r="C2177" s="129"/>
      <c r="D2177" s="55"/>
      <c r="E2177" s="56"/>
      <c r="F2177" s="55"/>
      <c r="G2177" s="124" t="str">
        <f>IFERROR(INDEX(Vendors!$A$2:$B$500,MATCH(C2177,Vendors!$A$2:$A$500,0),2),"")</f>
        <v/>
      </c>
      <c r="H2177" s="74">
        <f>SUMIF('Cash Outflows'!E:E,'AP and Accrual Journal'!D2187,'Cash Outflows'!F:F)</f>
        <v>0</v>
      </c>
      <c r="I2177" s="73">
        <f t="shared" si="100"/>
        <v>0</v>
      </c>
      <c r="J2177" s="13">
        <f t="shared" si="101"/>
        <v>0</v>
      </c>
      <c r="K2177" t="b">
        <f ca="1">IF(TODAY()-E2177&gt;'Data Inputs'!$B$47,TRUE,FALSE)</f>
        <v>1</v>
      </c>
    </row>
    <row r="2178" spans="1:11" x14ac:dyDescent="0.25">
      <c r="A2178" s="109">
        <f t="shared" si="99"/>
        <v>6</v>
      </c>
      <c r="B2178" s="55"/>
      <c r="C2178" s="129"/>
      <c r="D2178" s="55"/>
      <c r="E2178" s="56"/>
      <c r="F2178" s="55"/>
      <c r="G2178" s="124" t="str">
        <f>IFERROR(INDEX(Vendors!$A$2:$B$500,MATCH(C2178,Vendors!$A$2:$A$500,0),2),"")</f>
        <v/>
      </c>
      <c r="H2178" s="74">
        <f>SUMIF('Cash Outflows'!E:E,'AP and Accrual Journal'!D2188,'Cash Outflows'!F:F)</f>
        <v>0</v>
      </c>
      <c r="I2178" s="73">
        <f t="shared" si="100"/>
        <v>0</v>
      </c>
      <c r="J2178" s="13">
        <f t="shared" si="101"/>
        <v>0</v>
      </c>
      <c r="K2178" t="b">
        <f ca="1">IF(TODAY()-E2178&gt;'Data Inputs'!$B$47,TRUE,FALSE)</f>
        <v>1</v>
      </c>
    </row>
    <row r="2179" spans="1:11" x14ac:dyDescent="0.25">
      <c r="A2179" s="109">
        <f t="shared" ref="A2179:A2242" si="102">E2179+(6-J2179)</f>
        <v>6</v>
      </c>
      <c r="B2179" s="55"/>
      <c r="C2179" s="129"/>
      <c r="D2179" s="55"/>
      <c r="E2179" s="56"/>
      <c r="F2179" s="55"/>
      <c r="G2179" s="124" t="str">
        <f>IFERROR(INDEX(Vendors!$A$2:$B$500,MATCH(C2179,Vendors!$A$2:$A$500,0),2),"")</f>
        <v/>
      </c>
      <c r="H2179" s="74">
        <f>SUMIF('Cash Outflows'!E:E,'AP and Accrual Journal'!D2189,'Cash Outflows'!F:F)</f>
        <v>0</v>
      </c>
      <c r="I2179" s="73">
        <f t="shared" ref="I2179:I2242" si="103">F2179-H2179</f>
        <v>0</v>
      </c>
      <c r="J2179" s="13">
        <f t="shared" ref="J2179:J2242" si="104">IF(WEEKDAY(E2179)=7,0,WEEKDAY(E2179))</f>
        <v>0</v>
      </c>
      <c r="K2179" t="b">
        <f ca="1">IF(TODAY()-E2179&gt;'Data Inputs'!$B$47,TRUE,FALSE)</f>
        <v>1</v>
      </c>
    </row>
    <row r="2180" spans="1:11" x14ac:dyDescent="0.25">
      <c r="A2180" s="109">
        <f t="shared" si="102"/>
        <v>6</v>
      </c>
      <c r="B2180" s="55"/>
      <c r="C2180" s="129"/>
      <c r="D2180" s="55"/>
      <c r="E2180" s="56"/>
      <c r="F2180" s="55"/>
      <c r="G2180" s="124" t="str">
        <f>IFERROR(INDEX(Vendors!$A$2:$B$500,MATCH(C2180,Vendors!$A$2:$A$500,0),2),"")</f>
        <v/>
      </c>
      <c r="H2180" s="74">
        <f>SUMIF('Cash Outflows'!E:E,'AP and Accrual Journal'!D2190,'Cash Outflows'!F:F)</f>
        <v>0</v>
      </c>
      <c r="I2180" s="73">
        <f t="shared" si="103"/>
        <v>0</v>
      </c>
      <c r="J2180" s="13">
        <f t="shared" si="104"/>
        <v>0</v>
      </c>
      <c r="K2180" t="b">
        <f ca="1">IF(TODAY()-E2180&gt;'Data Inputs'!$B$47,TRUE,FALSE)</f>
        <v>1</v>
      </c>
    </row>
    <row r="2181" spans="1:11" x14ac:dyDescent="0.25">
      <c r="A2181" s="109">
        <f t="shared" si="102"/>
        <v>6</v>
      </c>
      <c r="B2181" s="55"/>
      <c r="C2181" s="129"/>
      <c r="D2181" s="55"/>
      <c r="E2181" s="56"/>
      <c r="F2181" s="55"/>
      <c r="G2181" s="124" t="str">
        <f>IFERROR(INDEX(Vendors!$A$2:$B$500,MATCH(C2181,Vendors!$A$2:$A$500,0),2),"")</f>
        <v/>
      </c>
      <c r="H2181" s="74">
        <f>SUMIF('Cash Outflows'!E:E,'AP and Accrual Journal'!D2191,'Cash Outflows'!F:F)</f>
        <v>0</v>
      </c>
      <c r="I2181" s="73">
        <f t="shared" si="103"/>
        <v>0</v>
      </c>
      <c r="J2181" s="13">
        <f t="shared" si="104"/>
        <v>0</v>
      </c>
      <c r="K2181" t="b">
        <f ca="1">IF(TODAY()-E2181&gt;'Data Inputs'!$B$47,TRUE,FALSE)</f>
        <v>1</v>
      </c>
    </row>
    <row r="2182" spans="1:11" x14ac:dyDescent="0.25">
      <c r="A2182" s="109">
        <f t="shared" si="102"/>
        <v>6</v>
      </c>
      <c r="B2182" s="55"/>
      <c r="C2182" s="129"/>
      <c r="D2182" s="55"/>
      <c r="E2182" s="56"/>
      <c r="F2182" s="55"/>
      <c r="G2182" s="124" t="str">
        <f>IFERROR(INDEX(Vendors!$A$2:$B$500,MATCH(C2182,Vendors!$A$2:$A$500,0),2),"")</f>
        <v/>
      </c>
      <c r="H2182" s="74">
        <f>SUMIF('Cash Outflows'!E:E,'AP and Accrual Journal'!D2192,'Cash Outflows'!F:F)</f>
        <v>0</v>
      </c>
      <c r="I2182" s="73">
        <f t="shared" si="103"/>
        <v>0</v>
      </c>
      <c r="J2182" s="13">
        <f t="shared" si="104"/>
        <v>0</v>
      </c>
      <c r="K2182" t="b">
        <f ca="1">IF(TODAY()-E2182&gt;'Data Inputs'!$B$47,TRUE,FALSE)</f>
        <v>1</v>
      </c>
    </row>
    <row r="2183" spans="1:11" x14ac:dyDescent="0.25">
      <c r="A2183" s="109">
        <f t="shared" si="102"/>
        <v>6</v>
      </c>
      <c r="B2183" s="55"/>
      <c r="C2183" s="129"/>
      <c r="D2183" s="55"/>
      <c r="E2183" s="56"/>
      <c r="F2183" s="55"/>
      <c r="G2183" s="124" t="str">
        <f>IFERROR(INDEX(Vendors!$A$2:$B$500,MATCH(C2183,Vendors!$A$2:$A$500,0),2),"")</f>
        <v/>
      </c>
      <c r="H2183" s="74">
        <f>SUMIF('Cash Outflows'!E:E,'AP and Accrual Journal'!D2193,'Cash Outflows'!F:F)</f>
        <v>0</v>
      </c>
      <c r="I2183" s="73">
        <f t="shared" si="103"/>
        <v>0</v>
      </c>
      <c r="J2183" s="13">
        <f t="shared" si="104"/>
        <v>0</v>
      </c>
      <c r="K2183" t="b">
        <f ca="1">IF(TODAY()-E2183&gt;'Data Inputs'!$B$47,TRUE,FALSE)</f>
        <v>1</v>
      </c>
    </row>
    <row r="2184" spans="1:11" x14ac:dyDescent="0.25">
      <c r="A2184" s="109">
        <f t="shared" si="102"/>
        <v>6</v>
      </c>
      <c r="B2184" s="55"/>
      <c r="C2184" s="129"/>
      <c r="D2184" s="55"/>
      <c r="E2184" s="56"/>
      <c r="F2184" s="55"/>
      <c r="G2184" s="124" t="str">
        <f>IFERROR(INDEX(Vendors!$A$2:$B$500,MATCH(C2184,Vendors!$A$2:$A$500,0),2),"")</f>
        <v/>
      </c>
      <c r="H2184" s="74">
        <f>SUMIF('Cash Outflows'!E:E,'AP and Accrual Journal'!D2194,'Cash Outflows'!F:F)</f>
        <v>0</v>
      </c>
      <c r="I2184" s="73">
        <f t="shared" si="103"/>
        <v>0</v>
      </c>
      <c r="J2184" s="13">
        <f t="shared" si="104"/>
        <v>0</v>
      </c>
      <c r="K2184" t="b">
        <f ca="1">IF(TODAY()-E2184&gt;'Data Inputs'!$B$47,TRUE,FALSE)</f>
        <v>1</v>
      </c>
    </row>
    <row r="2185" spans="1:11" x14ac:dyDescent="0.25">
      <c r="A2185" s="109">
        <f t="shared" si="102"/>
        <v>6</v>
      </c>
      <c r="B2185" s="55"/>
      <c r="C2185" s="129"/>
      <c r="D2185" s="55"/>
      <c r="E2185" s="56"/>
      <c r="F2185" s="55"/>
      <c r="G2185" s="124" t="str">
        <f>IFERROR(INDEX(Vendors!$A$2:$B$500,MATCH(C2185,Vendors!$A$2:$A$500,0),2),"")</f>
        <v/>
      </c>
      <c r="H2185" s="74">
        <f>SUMIF('Cash Outflows'!E:E,'AP and Accrual Journal'!D2195,'Cash Outflows'!F:F)</f>
        <v>0</v>
      </c>
      <c r="I2185" s="73">
        <f t="shared" si="103"/>
        <v>0</v>
      </c>
      <c r="J2185" s="13">
        <f t="shared" si="104"/>
        <v>0</v>
      </c>
      <c r="K2185" t="b">
        <f ca="1">IF(TODAY()-E2185&gt;'Data Inputs'!$B$47,TRUE,FALSE)</f>
        <v>1</v>
      </c>
    </row>
    <row r="2186" spans="1:11" x14ac:dyDescent="0.25">
      <c r="A2186" s="109">
        <f t="shared" si="102"/>
        <v>6</v>
      </c>
      <c r="B2186" s="55"/>
      <c r="C2186" s="129"/>
      <c r="D2186" s="55"/>
      <c r="E2186" s="56"/>
      <c r="F2186" s="55"/>
      <c r="G2186" s="124" t="str">
        <f>IFERROR(INDEX(Vendors!$A$2:$B$500,MATCH(C2186,Vendors!$A$2:$A$500,0),2),"")</f>
        <v/>
      </c>
      <c r="H2186" s="74">
        <f>SUMIF('Cash Outflows'!E:E,'AP and Accrual Journal'!D2196,'Cash Outflows'!F:F)</f>
        <v>0</v>
      </c>
      <c r="I2186" s="73">
        <f t="shared" si="103"/>
        <v>0</v>
      </c>
      <c r="J2186" s="13">
        <f t="shared" si="104"/>
        <v>0</v>
      </c>
      <c r="K2186" t="b">
        <f ca="1">IF(TODAY()-E2186&gt;'Data Inputs'!$B$47,TRUE,FALSE)</f>
        <v>1</v>
      </c>
    </row>
    <row r="2187" spans="1:11" x14ac:dyDescent="0.25">
      <c r="A2187" s="109">
        <f t="shared" si="102"/>
        <v>6</v>
      </c>
      <c r="B2187" s="55"/>
      <c r="C2187" s="129"/>
      <c r="D2187" s="55"/>
      <c r="E2187" s="56"/>
      <c r="F2187" s="55"/>
      <c r="G2187" s="124" t="str">
        <f>IFERROR(INDEX(Vendors!$A$2:$B$500,MATCH(C2187,Vendors!$A$2:$A$500,0),2),"")</f>
        <v/>
      </c>
      <c r="H2187" s="74">
        <f>SUMIF('Cash Outflows'!E:E,'AP and Accrual Journal'!D2197,'Cash Outflows'!F:F)</f>
        <v>0</v>
      </c>
      <c r="I2187" s="73">
        <f t="shared" si="103"/>
        <v>0</v>
      </c>
      <c r="J2187" s="13">
        <f t="shared" si="104"/>
        <v>0</v>
      </c>
      <c r="K2187" t="b">
        <f ca="1">IF(TODAY()-E2187&gt;'Data Inputs'!$B$47,TRUE,FALSE)</f>
        <v>1</v>
      </c>
    </row>
    <row r="2188" spans="1:11" x14ac:dyDescent="0.25">
      <c r="A2188" s="109">
        <f t="shared" si="102"/>
        <v>6</v>
      </c>
      <c r="B2188" s="55"/>
      <c r="C2188" s="129"/>
      <c r="D2188" s="55"/>
      <c r="E2188" s="56"/>
      <c r="F2188" s="55"/>
      <c r="G2188" s="124" t="str">
        <f>IFERROR(INDEX(Vendors!$A$2:$B$500,MATCH(C2188,Vendors!$A$2:$A$500,0),2),"")</f>
        <v/>
      </c>
      <c r="H2188" s="74">
        <f>SUMIF('Cash Outflows'!E:E,'AP and Accrual Journal'!D2198,'Cash Outflows'!F:F)</f>
        <v>0</v>
      </c>
      <c r="I2188" s="73">
        <f t="shared" si="103"/>
        <v>0</v>
      </c>
      <c r="J2188" s="13">
        <f t="shared" si="104"/>
        <v>0</v>
      </c>
      <c r="K2188" t="b">
        <f ca="1">IF(TODAY()-E2188&gt;'Data Inputs'!$B$47,TRUE,FALSE)</f>
        <v>1</v>
      </c>
    </row>
    <row r="2189" spans="1:11" x14ac:dyDescent="0.25">
      <c r="A2189" s="109">
        <f t="shared" si="102"/>
        <v>6</v>
      </c>
      <c r="B2189" s="55"/>
      <c r="C2189" s="129"/>
      <c r="D2189" s="55"/>
      <c r="E2189" s="56"/>
      <c r="F2189" s="55"/>
      <c r="G2189" s="124" t="str">
        <f>IFERROR(INDEX(Vendors!$A$2:$B$500,MATCH(C2189,Vendors!$A$2:$A$500,0),2),"")</f>
        <v/>
      </c>
      <c r="H2189" s="74">
        <f>SUMIF('Cash Outflows'!E:E,'AP and Accrual Journal'!D2199,'Cash Outflows'!F:F)</f>
        <v>0</v>
      </c>
      <c r="I2189" s="73">
        <f t="shared" si="103"/>
        <v>0</v>
      </c>
      <c r="J2189" s="13">
        <f t="shared" si="104"/>
        <v>0</v>
      </c>
      <c r="K2189" t="b">
        <f ca="1">IF(TODAY()-E2189&gt;'Data Inputs'!$B$47,TRUE,FALSE)</f>
        <v>1</v>
      </c>
    </row>
    <row r="2190" spans="1:11" x14ac:dyDescent="0.25">
      <c r="A2190" s="109">
        <f t="shared" si="102"/>
        <v>6</v>
      </c>
      <c r="B2190" s="55"/>
      <c r="C2190" s="129"/>
      <c r="D2190" s="55"/>
      <c r="E2190" s="56"/>
      <c r="F2190" s="55"/>
      <c r="G2190" s="124" t="str">
        <f>IFERROR(INDEX(Vendors!$A$2:$B$500,MATCH(C2190,Vendors!$A$2:$A$500,0),2),"")</f>
        <v/>
      </c>
      <c r="H2190" s="74">
        <f>SUMIF('Cash Outflows'!E:E,'AP and Accrual Journal'!D2200,'Cash Outflows'!F:F)</f>
        <v>0</v>
      </c>
      <c r="I2190" s="73">
        <f t="shared" si="103"/>
        <v>0</v>
      </c>
      <c r="J2190" s="13">
        <f t="shared" si="104"/>
        <v>0</v>
      </c>
      <c r="K2190" t="b">
        <f ca="1">IF(TODAY()-E2190&gt;'Data Inputs'!$B$47,TRUE,FALSE)</f>
        <v>1</v>
      </c>
    </row>
    <row r="2191" spans="1:11" x14ac:dyDescent="0.25">
      <c r="A2191" s="109">
        <f t="shared" si="102"/>
        <v>6</v>
      </c>
      <c r="B2191" s="55"/>
      <c r="C2191" s="129"/>
      <c r="D2191" s="55"/>
      <c r="E2191" s="56"/>
      <c r="F2191" s="55"/>
      <c r="G2191" s="124" t="str">
        <f>IFERROR(INDEX(Vendors!$A$2:$B$500,MATCH(C2191,Vendors!$A$2:$A$500,0),2),"")</f>
        <v/>
      </c>
      <c r="H2191" s="74">
        <f>SUMIF('Cash Outflows'!E:E,'AP and Accrual Journal'!D2201,'Cash Outflows'!F:F)</f>
        <v>0</v>
      </c>
      <c r="I2191" s="73">
        <f t="shared" si="103"/>
        <v>0</v>
      </c>
      <c r="J2191" s="13">
        <f t="shared" si="104"/>
        <v>0</v>
      </c>
      <c r="K2191" t="b">
        <f ca="1">IF(TODAY()-E2191&gt;'Data Inputs'!$B$47,TRUE,FALSE)</f>
        <v>1</v>
      </c>
    </row>
    <row r="2192" spans="1:11" x14ac:dyDescent="0.25">
      <c r="A2192" s="109">
        <f t="shared" si="102"/>
        <v>6</v>
      </c>
      <c r="B2192" s="55"/>
      <c r="C2192" s="129"/>
      <c r="D2192" s="55"/>
      <c r="E2192" s="56"/>
      <c r="F2192" s="55"/>
      <c r="G2192" s="124" t="str">
        <f>IFERROR(INDEX(Vendors!$A$2:$B$500,MATCH(C2192,Vendors!$A$2:$A$500,0),2),"")</f>
        <v/>
      </c>
      <c r="H2192" s="74">
        <f>SUMIF('Cash Outflows'!E:E,'AP and Accrual Journal'!D2202,'Cash Outflows'!F:F)</f>
        <v>0</v>
      </c>
      <c r="I2192" s="73">
        <f t="shared" si="103"/>
        <v>0</v>
      </c>
      <c r="J2192" s="13">
        <f t="shared" si="104"/>
        <v>0</v>
      </c>
      <c r="K2192" t="b">
        <f ca="1">IF(TODAY()-E2192&gt;'Data Inputs'!$B$47,TRUE,FALSE)</f>
        <v>1</v>
      </c>
    </row>
    <row r="2193" spans="1:11" x14ac:dyDescent="0.25">
      <c r="A2193" s="109">
        <f t="shared" si="102"/>
        <v>6</v>
      </c>
      <c r="B2193" s="55"/>
      <c r="C2193" s="129"/>
      <c r="D2193" s="55"/>
      <c r="E2193" s="56"/>
      <c r="F2193" s="55"/>
      <c r="G2193" s="124" t="str">
        <f>IFERROR(INDEX(Vendors!$A$2:$B$500,MATCH(C2193,Vendors!$A$2:$A$500,0),2),"")</f>
        <v/>
      </c>
      <c r="H2193" s="74">
        <f>SUMIF('Cash Outflows'!E:E,'AP and Accrual Journal'!D2203,'Cash Outflows'!F:F)</f>
        <v>0</v>
      </c>
      <c r="I2193" s="73">
        <f t="shared" si="103"/>
        <v>0</v>
      </c>
      <c r="J2193" s="13">
        <f t="shared" si="104"/>
        <v>0</v>
      </c>
      <c r="K2193" t="b">
        <f ca="1">IF(TODAY()-E2193&gt;'Data Inputs'!$B$47,TRUE,FALSE)</f>
        <v>1</v>
      </c>
    </row>
    <row r="2194" spans="1:11" x14ac:dyDescent="0.25">
      <c r="A2194" s="109">
        <f t="shared" si="102"/>
        <v>6</v>
      </c>
      <c r="B2194" s="55"/>
      <c r="C2194" s="129"/>
      <c r="D2194" s="55"/>
      <c r="E2194" s="56"/>
      <c r="F2194" s="55"/>
      <c r="G2194" s="124" t="str">
        <f>IFERROR(INDEX(Vendors!$A$2:$B$500,MATCH(C2194,Vendors!$A$2:$A$500,0),2),"")</f>
        <v/>
      </c>
      <c r="H2194" s="74">
        <f>SUMIF('Cash Outflows'!E:E,'AP and Accrual Journal'!D2204,'Cash Outflows'!F:F)</f>
        <v>0</v>
      </c>
      <c r="I2194" s="73">
        <f t="shared" si="103"/>
        <v>0</v>
      </c>
      <c r="J2194" s="13">
        <f t="shared" si="104"/>
        <v>0</v>
      </c>
      <c r="K2194" t="b">
        <f ca="1">IF(TODAY()-E2194&gt;'Data Inputs'!$B$47,TRUE,FALSE)</f>
        <v>1</v>
      </c>
    </row>
    <row r="2195" spans="1:11" x14ac:dyDescent="0.25">
      <c r="A2195" s="109">
        <f t="shared" si="102"/>
        <v>6</v>
      </c>
      <c r="B2195" s="55"/>
      <c r="C2195" s="129"/>
      <c r="D2195" s="55"/>
      <c r="E2195" s="56"/>
      <c r="F2195" s="55"/>
      <c r="G2195" s="124" t="str">
        <f>IFERROR(INDEX(Vendors!$A$2:$B$500,MATCH(C2195,Vendors!$A$2:$A$500,0),2),"")</f>
        <v/>
      </c>
      <c r="H2195" s="74">
        <f>SUMIF('Cash Outflows'!E:E,'AP and Accrual Journal'!D2205,'Cash Outflows'!F:F)</f>
        <v>0</v>
      </c>
      <c r="I2195" s="73">
        <f t="shared" si="103"/>
        <v>0</v>
      </c>
      <c r="J2195" s="13">
        <f t="shared" si="104"/>
        <v>0</v>
      </c>
      <c r="K2195" t="b">
        <f ca="1">IF(TODAY()-E2195&gt;'Data Inputs'!$B$47,TRUE,FALSE)</f>
        <v>1</v>
      </c>
    </row>
    <row r="2196" spans="1:11" x14ac:dyDescent="0.25">
      <c r="A2196" s="109">
        <f t="shared" si="102"/>
        <v>6</v>
      </c>
      <c r="B2196" s="55"/>
      <c r="C2196" s="129"/>
      <c r="D2196" s="55"/>
      <c r="E2196" s="56"/>
      <c r="F2196" s="55"/>
      <c r="G2196" s="124" t="str">
        <f>IFERROR(INDEX(Vendors!$A$2:$B$500,MATCH(C2196,Vendors!$A$2:$A$500,0),2),"")</f>
        <v/>
      </c>
      <c r="H2196" s="74">
        <f>SUMIF('Cash Outflows'!E:E,'AP and Accrual Journal'!D2206,'Cash Outflows'!F:F)</f>
        <v>0</v>
      </c>
      <c r="I2196" s="73">
        <f t="shared" si="103"/>
        <v>0</v>
      </c>
      <c r="J2196" s="13">
        <f t="shared" si="104"/>
        <v>0</v>
      </c>
      <c r="K2196" t="b">
        <f ca="1">IF(TODAY()-E2196&gt;'Data Inputs'!$B$47,TRUE,FALSE)</f>
        <v>1</v>
      </c>
    </row>
    <row r="2197" spans="1:11" x14ac:dyDescent="0.25">
      <c r="A2197" s="109">
        <f t="shared" si="102"/>
        <v>6</v>
      </c>
      <c r="B2197" s="55"/>
      <c r="C2197" s="129"/>
      <c r="D2197" s="55"/>
      <c r="E2197" s="56"/>
      <c r="F2197" s="55"/>
      <c r="G2197" s="124" t="str">
        <f>IFERROR(INDEX(Vendors!$A$2:$B$500,MATCH(C2197,Vendors!$A$2:$A$500,0),2),"")</f>
        <v/>
      </c>
      <c r="H2197" s="74">
        <f>SUMIF('Cash Outflows'!E:E,'AP and Accrual Journal'!D2207,'Cash Outflows'!F:F)</f>
        <v>0</v>
      </c>
      <c r="I2197" s="73">
        <f t="shared" si="103"/>
        <v>0</v>
      </c>
      <c r="J2197" s="13">
        <f t="shared" si="104"/>
        <v>0</v>
      </c>
      <c r="K2197" t="b">
        <f ca="1">IF(TODAY()-E2197&gt;'Data Inputs'!$B$47,TRUE,FALSE)</f>
        <v>1</v>
      </c>
    </row>
    <row r="2198" spans="1:11" x14ac:dyDescent="0.25">
      <c r="A2198" s="109">
        <f t="shared" si="102"/>
        <v>6</v>
      </c>
      <c r="B2198" s="55"/>
      <c r="C2198" s="129"/>
      <c r="D2198" s="55"/>
      <c r="E2198" s="56"/>
      <c r="F2198" s="55"/>
      <c r="G2198" s="124" t="str">
        <f>IFERROR(INDEX(Vendors!$A$2:$B$500,MATCH(C2198,Vendors!$A$2:$A$500,0),2),"")</f>
        <v/>
      </c>
      <c r="H2198" s="74">
        <f>SUMIF('Cash Outflows'!E:E,'AP and Accrual Journal'!D2208,'Cash Outflows'!F:F)</f>
        <v>0</v>
      </c>
      <c r="I2198" s="73">
        <f t="shared" si="103"/>
        <v>0</v>
      </c>
      <c r="J2198" s="13">
        <f t="shared" si="104"/>
        <v>0</v>
      </c>
      <c r="K2198" t="b">
        <f ca="1">IF(TODAY()-E2198&gt;'Data Inputs'!$B$47,TRUE,FALSE)</f>
        <v>1</v>
      </c>
    </row>
    <row r="2199" spans="1:11" x14ac:dyDescent="0.25">
      <c r="A2199" s="109">
        <f t="shared" si="102"/>
        <v>6</v>
      </c>
      <c r="B2199" s="55"/>
      <c r="C2199" s="129"/>
      <c r="D2199" s="55"/>
      <c r="E2199" s="56"/>
      <c r="F2199" s="55"/>
      <c r="G2199" s="124" t="str">
        <f>IFERROR(INDEX(Vendors!$A$2:$B$500,MATCH(C2199,Vendors!$A$2:$A$500,0),2),"")</f>
        <v/>
      </c>
      <c r="H2199" s="74">
        <f>SUMIF('Cash Outflows'!E:E,'AP and Accrual Journal'!D2209,'Cash Outflows'!F:F)</f>
        <v>0</v>
      </c>
      <c r="I2199" s="73">
        <f t="shared" si="103"/>
        <v>0</v>
      </c>
      <c r="J2199" s="13">
        <f t="shared" si="104"/>
        <v>0</v>
      </c>
      <c r="K2199" t="b">
        <f ca="1">IF(TODAY()-E2199&gt;'Data Inputs'!$B$47,TRUE,FALSE)</f>
        <v>1</v>
      </c>
    </row>
    <row r="2200" spans="1:11" x14ac:dyDescent="0.25">
      <c r="A2200" s="109">
        <f t="shared" si="102"/>
        <v>6</v>
      </c>
      <c r="B2200" s="55"/>
      <c r="C2200" s="129"/>
      <c r="D2200" s="55"/>
      <c r="E2200" s="56"/>
      <c r="F2200" s="55"/>
      <c r="G2200" s="124" t="str">
        <f>IFERROR(INDEX(Vendors!$A$2:$B$500,MATCH(C2200,Vendors!$A$2:$A$500,0),2),"")</f>
        <v/>
      </c>
      <c r="H2200" s="74">
        <f>SUMIF('Cash Outflows'!E:E,'AP and Accrual Journal'!D2210,'Cash Outflows'!F:F)</f>
        <v>0</v>
      </c>
      <c r="I2200" s="73">
        <f t="shared" si="103"/>
        <v>0</v>
      </c>
      <c r="J2200" s="13">
        <f t="shared" si="104"/>
        <v>0</v>
      </c>
      <c r="K2200" t="b">
        <f ca="1">IF(TODAY()-E2200&gt;'Data Inputs'!$B$47,TRUE,FALSE)</f>
        <v>1</v>
      </c>
    </row>
    <row r="2201" spans="1:11" x14ac:dyDescent="0.25">
      <c r="A2201" s="109">
        <f t="shared" si="102"/>
        <v>6</v>
      </c>
      <c r="B2201" s="55"/>
      <c r="C2201" s="129"/>
      <c r="D2201" s="55"/>
      <c r="E2201" s="56"/>
      <c r="F2201" s="55"/>
      <c r="G2201" s="124" t="str">
        <f>IFERROR(INDEX(Vendors!$A$2:$B$500,MATCH(C2201,Vendors!$A$2:$A$500,0),2),"")</f>
        <v/>
      </c>
      <c r="H2201" s="74">
        <f>SUMIF('Cash Outflows'!E:E,'AP and Accrual Journal'!D2211,'Cash Outflows'!F:F)</f>
        <v>0</v>
      </c>
      <c r="I2201" s="73">
        <f t="shared" si="103"/>
        <v>0</v>
      </c>
      <c r="J2201" s="13">
        <f t="shared" si="104"/>
        <v>0</v>
      </c>
      <c r="K2201" t="b">
        <f ca="1">IF(TODAY()-E2201&gt;'Data Inputs'!$B$47,TRUE,FALSE)</f>
        <v>1</v>
      </c>
    </row>
    <row r="2202" spans="1:11" x14ac:dyDescent="0.25">
      <c r="A2202" s="109">
        <f t="shared" si="102"/>
        <v>6</v>
      </c>
      <c r="B2202" s="55"/>
      <c r="C2202" s="129"/>
      <c r="D2202" s="55"/>
      <c r="E2202" s="56"/>
      <c r="F2202" s="55"/>
      <c r="G2202" s="124" t="str">
        <f>IFERROR(INDEX(Vendors!$A$2:$B$500,MATCH(C2202,Vendors!$A$2:$A$500,0),2),"")</f>
        <v/>
      </c>
      <c r="H2202" s="74">
        <f>SUMIF('Cash Outflows'!E:E,'AP and Accrual Journal'!D2212,'Cash Outflows'!F:F)</f>
        <v>0</v>
      </c>
      <c r="I2202" s="73">
        <f t="shared" si="103"/>
        <v>0</v>
      </c>
      <c r="J2202" s="13">
        <f t="shared" si="104"/>
        <v>0</v>
      </c>
      <c r="K2202" t="b">
        <f ca="1">IF(TODAY()-E2202&gt;'Data Inputs'!$B$47,TRUE,FALSE)</f>
        <v>1</v>
      </c>
    </row>
    <row r="2203" spans="1:11" x14ac:dyDescent="0.25">
      <c r="A2203" s="109">
        <f t="shared" si="102"/>
        <v>6</v>
      </c>
      <c r="B2203" s="55"/>
      <c r="C2203" s="129"/>
      <c r="D2203" s="55"/>
      <c r="E2203" s="56"/>
      <c r="F2203" s="55"/>
      <c r="G2203" s="124" t="str">
        <f>IFERROR(INDEX(Vendors!$A$2:$B$500,MATCH(C2203,Vendors!$A$2:$A$500,0),2),"")</f>
        <v/>
      </c>
      <c r="H2203" s="74">
        <f>SUMIF('Cash Outflows'!E:E,'AP and Accrual Journal'!D2213,'Cash Outflows'!F:F)</f>
        <v>0</v>
      </c>
      <c r="I2203" s="73">
        <f t="shared" si="103"/>
        <v>0</v>
      </c>
      <c r="J2203" s="13">
        <f t="shared" si="104"/>
        <v>0</v>
      </c>
      <c r="K2203" t="b">
        <f ca="1">IF(TODAY()-E2203&gt;'Data Inputs'!$B$47,TRUE,FALSE)</f>
        <v>1</v>
      </c>
    </row>
    <row r="2204" spans="1:11" x14ac:dyDescent="0.25">
      <c r="A2204" s="109">
        <f t="shared" si="102"/>
        <v>6</v>
      </c>
      <c r="B2204" s="55"/>
      <c r="C2204" s="129"/>
      <c r="D2204" s="55"/>
      <c r="E2204" s="56"/>
      <c r="F2204" s="55"/>
      <c r="G2204" s="124" t="str">
        <f>IFERROR(INDEX(Vendors!$A$2:$B$500,MATCH(C2204,Vendors!$A$2:$A$500,0),2),"")</f>
        <v/>
      </c>
      <c r="H2204" s="74">
        <f>SUMIF('Cash Outflows'!E:E,'AP and Accrual Journal'!D2214,'Cash Outflows'!F:F)</f>
        <v>0</v>
      </c>
      <c r="I2204" s="73">
        <f t="shared" si="103"/>
        <v>0</v>
      </c>
      <c r="J2204" s="13">
        <f t="shared" si="104"/>
        <v>0</v>
      </c>
      <c r="K2204" t="b">
        <f ca="1">IF(TODAY()-E2204&gt;'Data Inputs'!$B$47,TRUE,FALSE)</f>
        <v>1</v>
      </c>
    </row>
    <row r="2205" spans="1:11" x14ac:dyDescent="0.25">
      <c r="A2205" s="109">
        <f t="shared" si="102"/>
        <v>6</v>
      </c>
      <c r="B2205" s="55"/>
      <c r="C2205" s="129"/>
      <c r="D2205" s="55"/>
      <c r="E2205" s="56"/>
      <c r="F2205" s="55"/>
      <c r="G2205" s="124" t="str">
        <f>IFERROR(INDEX(Vendors!$A$2:$B$500,MATCH(C2205,Vendors!$A$2:$A$500,0),2),"")</f>
        <v/>
      </c>
      <c r="H2205" s="74">
        <f>SUMIF('Cash Outflows'!E:E,'AP and Accrual Journal'!D2215,'Cash Outflows'!F:F)</f>
        <v>0</v>
      </c>
      <c r="I2205" s="73">
        <f t="shared" si="103"/>
        <v>0</v>
      </c>
      <c r="J2205" s="13">
        <f t="shared" si="104"/>
        <v>0</v>
      </c>
      <c r="K2205" t="b">
        <f ca="1">IF(TODAY()-E2205&gt;'Data Inputs'!$B$47,TRUE,FALSE)</f>
        <v>1</v>
      </c>
    </row>
    <row r="2206" spans="1:11" x14ac:dyDescent="0.25">
      <c r="A2206" s="109">
        <f t="shared" si="102"/>
        <v>6</v>
      </c>
      <c r="B2206" s="55"/>
      <c r="C2206" s="129"/>
      <c r="D2206" s="55"/>
      <c r="E2206" s="56"/>
      <c r="F2206" s="55"/>
      <c r="G2206" s="124" t="str">
        <f>IFERROR(INDEX(Vendors!$A$2:$B$500,MATCH(C2206,Vendors!$A$2:$A$500,0),2),"")</f>
        <v/>
      </c>
      <c r="H2206" s="74">
        <f>SUMIF('Cash Outflows'!E:E,'AP and Accrual Journal'!D2216,'Cash Outflows'!F:F)</f>
        <v>0</v>
      </c>
      <c r="I2206" s="73">
        <f t="shared" si="103"/>
        <v>0</v>
      </c>
      <c r="J2206" s="13">
        <f t="shared" si="104"/>
        <v>0</v>
      </c>
      <c r="K2206" t="b">
        <f ca="1">IF(TODAY()-E2206&gt;'Data Inputs'!$B$47,TRUE,FALSE)</f>
        <v>1</v>
      </c>
    </row>
    <row r="2207" spans="1:11" x14ac:dyDescent="0.25">
      <c r="A2207" s="109">
        <f t="shared" si="102"/>
        <v>6</v>
      </c>
      <c r="B2207" s="55"/>
      <c r="C2207" s="129"/>
      <c r="D2207" s="55"/>
      <c r="E2207" s="56"/>
      <c r="F2207" s="55"/>
      <c r="G2207" s="124" t="str">
        <f>IFERROR(INDEX(Vendors!$A$2:$B$500,MATCH(C2207,Vendors!$A$2:$A$500,0),2),"")</f>
        <v/>
      </c>
      <c r="H2207" s="74">
        <f>SUMIF('Cash Outflows'!E:E,'AP and Accrual Journal'!D2217,'Cash Outflows'!F:F)</f>
        <v>0</v>
      </c>
      <c r="I2207" s="73">
        <f t="shared" si="103"/>
        <v>0</v>
      </c>
      <c r="J2207" s="13">
        <f t="shared" si="104"/>
        <v>0</v>
      </c>
      <c r="K2207" t="b">
        <f ca="1">IF(TODAY()-E2207&gt;'Data Inputs'!$B$47,TRUE,FALSE)</f>
        <v>1</v>
      </c>
    </row>
    <row r="2208" spans="1:11" x14ac:dyDescent="0.25">
      <c r="A2208" s="109">
        <f t="shared" si="102"/>
        <v>6</v>
      </c>
      <c r="B2208" s="55"/>
      <c r="C2208" s="129"/>
      <c r="D2208" s="55"/>
      <c r="E2208" s="56"/>
      <c r="F2208" s="55"/>
      <c r="G2208" s="124" t="str">
        <f>IFERROR(INDEX(Vendors!$A$2:$B$500,MATCH(C2208,Vendors!$A$2:$A$500,0),2),"")</f>
        <v/>
      </c>
      <c r="H2208" s="74">
        <f>SUMIF('Cash Outflows'!E:E,'AP and Accrual Journal'!D2218,'Cash Outflows'!F:F)</f>
        <v>0</v>
      </c>
      <c r="I2208" s="73">
        <f t="shared" si="103"/>
        <v>0</v>
      </c>
      <c r="J2208" s="13">
        <f t="shared" si="104"/>
        <v>0</v>
      </c>
      <c r="K2208" t="b">
        <f ca="1">IF(TODAY()-E2208&gt;'Data Inputs'!$B$47,TRUE,FALSE)</f>
        <v>1</v>
      </c>
    </row>
    <row r="2209" spans="1:11" x14ac:dyDescent="0.25">
      <c r="A2209" s="109">
        <f t="shared" si="102"/>
        <v>6</v>
      </c>
      <c r="B2209" s="55"/>
      <c r="C2209" s="129"/>
      <c r="D2209" s="55"/>
      <c r="E2209" s="56"/>
      <c r="F2209" s="55"/>
      <c r="G2209" s="124" t="str">
        <f>IFERROR(INDEX(Vendors!$A$2:$B$500,MATCH(C2209,Vendors!$A$2:$A$500,0),2),"")</f>
        <v/>
      </c>
      <c r="H2209" s="74">
        <f>SUMIF('Cash Outflows'!E:E,'AP and Accrual Journal'!D2219,'Cash Outflows'!F:F)</f>
        <v>0</v>
      </c>
      <c r="I2209" s="73">
        <f t="shared" si="103"/>
        <v>0</v>
      </c>
      <c r="J2209" s="13">
        <f t="shared" si="104"/>
        <v>0</v>
      </c>
      <c r="K2209" t="b">
        <f ca="1">IF(TODAY()-E2209&gt;'Data Inputs'!$B$47,TRUE,FALSE)</f>
        <v>1</v>
      </c>
    </row>
    <row r="2210" spans="1:11" x14ac:dyDescent="0.25">
      <c r="A2210" s="109">
        <f t="shared" si="102"/>
        <v>6</v>
      </c>
      <c r="B2210" s="55"/>
      <c r="C2210" s="129"/>
      <c r="D2210" s="55"/>
      <c r="E2210" s="56"/>
      <c r="F2210" s="55"/>
      <c r="G2210" s="124" t="str">
        <f>IFERROR(INDEX(Vendors!$A$2:$B$500,MATCH(C2210,Vendors!$A$2:$A$500,0),2),"")</f>
        <v/>
      </c>
      <c r="H2210" s="74">
        <f>SUMIF('Cash Outflows'!E:E,'AP and Accrual Journal'!D2220,'Cash Outflows'!F:F)</f>
        <v>0</v>
      </c>
      <c r="I2210" s="73">
        <f t="shared" si="103"/>
        <v>0</v>
      </c>
      <c r="J2210" s="13">
        <f t="shared" si="104"/>
        <v>0</v>
      </c>
      <c r="K2210" t="b">
        <f ca="1">IF(TODAY()-E2210&gt;'Data Inputs'!$B$47,TRUE,FALSE)</f>
        <v>1</v>
      </c>
    </row>
    <row r="2211" spans="1:11" x14ac:dyDescent="0.25">
      <c r="A2211" s="109">
        <f t="shared" si="102"/>
        <v>6</v>
      </c>
      <c r="B2211" s="55"/>
      <c r="C2211" s="129"/>
      <c r="D2211" s="55"/>
      <c r="E2211" s="56"/>
      <c r="F2211" s="55"/>
      <c r="G2211" s="124" t="str">
        <f>IFERROR(INDEX(Vendors!$A$2:$B$500,MATCH(C2211,Vendors!$A$2:$A$500,0),2),"")</f>
        <v/>
      </c>
      <c r="H2211" s="74">
        <f>SUMIF('Cash Outflows'!E:E,'AP and Accrual Journal'!D2221,'Cash Outflows'!F:F)</f>
        <v>0</v>
      </c>
      <c r="I2211" s="73">
        <f t="shared" si="103"/>
        <v>0</v>
      </c>
      <c r="J2211" s="13">
        <f t="shared" si="104"/>
        <v>0</v>
      </c>
      <c r="K2211" t="b">
        <f ca="1">IF(TODAY()-E2211&gt;'Data Inputs'!$B$47,TRUE,FALSE)</f>
        <v>1</v>
      </c>
    </row>
    <row r="2212" spans="1:11" x14ac:dyDescent="0.25">
      <c r="A2212" s="109">
        <f t="shared" si="102"/>
        <v>6</v>
      </c>
      <c r="B2212" s="55"/>
      <c r="C2212" s="129"/>
      <c r="D2212" s="55"/>
      <c r="E2212" s="56"/>
      <c r="F2212" s="55"/>
      <c r="G2212" s="124" t="str">
        <f>IFERROR(INDEX(Vendors!$A$2:$B$500,MATCH(C2212,Vendors!$A$2:$A$500,0),2),"")</f>
        <v/>
      </c>
      <c r="H2212" s="74">
        <f>SUMIF('Cash Outflows'!E:E,'AP and Accrual Journal'!D2222,'Cash Outflows'!F:F)</f>
        <v>0</v>
      </c>
      <c r="I2212" s="73">
        <f t="shared" si="103"/>
        <v>0</v>
      </c>
      <c r="J2212" s="13">
        <f t="shared" si="104"/>
        <v>0</v>
      </c>
      <c r="K2212" t="b">
        <f ca="1">IF(TODAY()-E2212&gt;'Data Inputs'!$B$47,TRUE,FALSE)</f>
        <v>1</v>
      </c>
    </row>
    <row r="2213" spans="1:11" x14ac:dyDescent="0.25">
      <c r="A2213" s="109">
        <f t="shared" si="102"/>
        <v>6</v>
      </c>
      <c r="B2213" s="55"/>
      <c r="C2213" s="129"/>
      <c r="D2213" s="55"/>
      <c r="E2213" s="56"/>
      <c r="F2213" s="55"/>
      <c r="G2213" s="124" t="str">
        <f>IFERROR(INDEX(Vendors!$A$2:$B$500,MATCH(C2213,Vendors!$A$2:$A$500,0),2),"")</f>
        <v/>
      </c>
      <c r="H2213" s="74">
        <f>SUMIF('Cash Outflows'!E:E,'AP and Accrual Journal'!D2223,'Cash Outflows'!F:F)</f>
        <v>0</v>
      </c>
      <c r="I2213" s="73">
        <f t="shared" si="103"/>
        <v>0</v>
      </c>
      <c r="J2213" s="13">
        <f t="shared" si="104"/>
        <v>0</v>
      </c>
      <c r="K2213" t="b">
        <f ca="1">IF(TODAY()-E2213&gt;'Data Inputs'!$B$47,TRUE,FALSE)</f>
        <v>1</v>
      </c>
    </row>
    <row r="2214" spans="1:11" x14ac:dyDescent="0.25">
      <c r="A2214" s="109">
        <f t="shared" si="102"/>
        <v>6</v>
      </c>
      <c r="B2214" s="55"/>
      <c r="C2214" s="129"/>
      <c r="D2214" s="55"/>
      <c r="E2214" s="56"/>
      <c r="F2214" s="55"/>
      <c r="G2214" s="124" t="str">
        <f>IFERROR(INDEX(Vendors!$A$2:$B$500,MATCH(C2214,Vendors!$A$2:$A$500,0),2),"")</f>
        <v/>
      </c>
      <c r="H2214" s="74">
        <f>SUMIF('Cash Outflows'!E:E,'AP and Accrual Journal'!D2224,'Cash Outflows'!F:F)</f>
        <v>0</v>
      </c>
      <c r="I2214" s="73">
        <f t="shared" si="103"/>
        <v>0</v>
      </c>
      <c r="J2214" s="13">
        <f t="shared" si="104"/>
        <v>0</v>
      </c>
      <c r="K2214" t="b">
        <f ca="1">IF(TODAY()-E2214&gt;'Data Inputs'!$B$47,TRUE,FALSE)</f>
        <v>1</v>
      </c>
    </row>
    <row r="2215" spans="1:11" x14ac:dyDescent="0.25">
      <c r="A2215" s="109">
        <f t="shared" si="102"/>
        <v>6</v>
      </c>
      <c r="B2215" s="55"/>
      <c r="C2215" s="129"/>
      <c r="D2215" s="55"/>
      <c r="E2215" s="56"/>
      <c r="F2215" s="55"/>
      <c r="G2215" s="124" t="str">
        <f>IFERROR(INDEX(Vendors!$A$2:$B$500,MATCH(C2215,Vendors!$A$2:$A$500,0),2),"")</f>
        <v/>
      </c>
      <c r="H2215" s="74">
        <f>SUMIF('Cash Outflows'!E:E,'AP and Accrual Journal'!D2225,'Cash Outflows'!F:F)</f>
        <v>0</v>
      </c>
      <c r="I2215" s="73">
        <f t="shared" si="103"/>
        <v>0</v>
      </c>
      <c r="J2215" s="13">
        <f t="shared" si="104"/>
        <v>0</v>
      </c>
      <c r="K2215" t="b">
        <f ca="1">IF(TODAY()-E2215&gt;'Data Inputs'!$B$47,TRUE,FALSE)</f>
        <v>1</v>
      </c>
    </row>
    <row r="2216" spans="1:11" x14ac:dyDescent="0.25">
      <c r="A2216" s="109">
        <f t="shared" si="102"/>
        <v>6</v>
      </c>
      <c r="B2216" s="55"/>
      <c r="C2216" s="129"/>
      <c r="D2216" s="55"/>
      <c r="E2216" s="56"/>
      <c r="F2216" s="55"/>
      <c r="G2216" s="124" t="str">
        <f>IFERROR(INDEX(Vendors!$A$2:$B$500,MATCH(C2216,Vendors!$A$2:$A$500,0),2),"")</f>
        <v/>
      </c>
      <c r="H2216" s="74">
        <f>SUMIF('Cash Outflows'!E:E,'AP and Accrual Journal'!D2226,'Cash Outflows'!F:F)</f>
        <v>0</v>
      </c>
      <c r="I2216" s="73">
        <f t="shared" si="103"/>
        <v>0</v>
      </c>
      <c r="J2216" s="13">
        <f t="shared" si="104"/>
        <v>0</v>
      </c>
      <c r="K2216" t="b">
        <f ca="1">IF(TODAY()-E2216&gt;'Data Inputs'!$B$47,TRUE,FALSE)</f>
        <v>1</v>
      </c>
    </row>
    <row r="2217" spans="1:11" x14ac:dyDescent="0.25">
      <c r="A2217" s="109">
        <f t="shared" si="102"/>
        <v>6</v>
      </c>
      <c r="B2217" s="55"/>
      <c r="C2217" s="129"/>
      <c r="D2217" s="55"/>
      <c r="E2217" s="56"/>
      <c r="F2217" s="55"/>
      <c r="G2217" s="124" t="str">
        <f>IFERROR(INDEX(Vendors!$A$2:$B$500,MATCH(C2217,Vendors!$A$2:$A$500,0),2),"")</f>
        <v/>
      </c>
      <c r="H2217" s="74">
        <f>SUMIF('Cash Outflows'!E:E,'AP and Accrual Journal'!D2227,'Cash Outflows'!F:F)</f>
        <v>0</v>
      </c>
      <c r="I2217" s="73">
        <f t="shared" si="103"/>
        <v>0</v>
      </c>
      <c r="J2217" s="13">
        <f t="shared" si="104"/>
        <v>0</v>
      </c>
      <c r="K2217" t="b">
        <f ca="1">IF(TODAY()-E2217&gt;'Data Inputs'!$B$47,TRUE,FALSE)</f>
        <v>1</v>
      </c>
    </row>
    <row r="2218" spans="1:11" x14ac:dyDescent="0.25">
      <c r="A2218" s="109">
        <f t="shared" si="102"/>
        <v>6</v>
      </c>
      <c r="B2218" s="55"/>
      <c r="C2218" s="129"/>
      <c r="D2218" s="55"/>
      <c r="E2218" s="56"/>
      <c r="F2218" s="55"/>
      <c r="G2218" s="124" t="str">
        <f>IFERROR(INDEX(Vendors!$A$2:$B$500,MATCH(C2218,Vendors!$A$2:$A$500,0),2),"")</f>
        <v/>
      </c>
      <c r="H2218" s="74">
        <f>SUMIF('Cash Outflows'!E:E,'AP and Accrual Journal'!D2228,'Cash Outflows'!F:F)</f>
        <v>0</v>
      </c>
      <c r="I2218" s="73">
        <f t="shared" si="103"/>
        <v>0</v>
      </c>
      <c r="J2218" s="13">
        <f t="shared" si="104"/>
        <v>0</v>
      </c>
      <c r="K2218" t="b">
        <f ca="1">IF(TODAY()-E2218&gt;'Data Inputs'!$B$47,TRUE,FALSE)</f>
        <v>1</v>
      </c>
    </row>
    <row r="2219" spans="1:11" x14ac:dyDescent="0.25">
      <c r="A2219" s="109">
        <f t="shared" si="102"/>
        <v>6</v>
      </c>
      <c r="B2219" s="55"/>
      <c r="C2219" s="129"/>
      <c r="D2219" s="55"/>
      <c r="E2219" s="56"/>
      <c r="F2219" s="55"/>
      <c r="G2219" s="124" t="str">
        <f>IFERROR(INDEX(Vendors!$A$2:$B$500,MATCH(C2219,Vendors!$A$2:$A$500,0),2),"")</f>
        <v/>
      </c>
      <c r="H2219" s="74">
        <f>SUMIF('Cash Outflows'!E:E,'AP and Accrual Journal'!D2229,'Cash Outflows'!F:F)</f>
        <v>0</v>
      </c>
      <c r="I2219" s="73">
        <f t="shared" si="103"/>
        <v>0</v>
      </c>
      <c r="J2219" s="13">
        <f t="shared" si="104"/>
        <v>0</v>
      </c>
      <c r="K2219" t="b">
        <f ca="1">IF(TODAY()-E2219&gt;'Data Inputs'!$B$47,TRUE,FALSE)</f>
        <v>1</v>
      </c>
    </row>
    <row r="2220" spans="1:11" x14ac:dyDescent="0.25">
      <c r="A2220" s="109">
        <f t="shared" si="102"/>
        <v>6</v>
      </c>
      <c r="B2220" s="55"/>
      <c r="C2220" s="129"/>
      <c r="D2220" s="55"/>
      <c r="E2220" s="56"/>
      <c r="F2220" s="55"/>
      <c r="G2220" s="124" t="str">
        <f>IFERROR(INDEX(Vendors!$A$2:$B$500,MATCH(C2220,Vendors!$A$2:$A$500,0),2),"")</f>
        <v/>
      </c>
      <c r="H2220" s="74">
        <f>SUMIF('Cash Outflows'!E:E,'AP and Accrual Journal'!D2230,'Cash Outflows'!F:F)</f>
        <v>0</v>
      </c>
      <c r="I2220" s="73">
        <f t="shared" si="103"/>
        <v>0</v>
      </c>
      <c r="J2220" s="13">
        <f t="shared" si="104"/>
        <v>0</v>
      </c>
      <c r="K2220" t="b">
        <f ca="1">IF(TODAY()-E2220&gt;'Data Inputs'!$B$47,TRUE,FALSE)</f>
        <v>1</v>
      </c>
    </row>
    <row r="2221" spans="1:11" x14ac:dyDescent="0.25">
      <c r="A2221" s="109">
        <f t="shared" si="102"/>
        <v>6</v>
      </c>
      <c r="B2221" s="55"/>
      <c r="C2221" s="129"/>
      <c r="D2221" s="55"/>
      <c r="E2221" s="56"/>
      <c r="F2221" s="55"/>
      <c r="G2221" s="124" t="str">
        <f>IFERROR(INDEX(Vendors!$A$2:$B$500,MATCH(C2221,Vendors!$A$2:$A$500,0),2),"")</f>
        <v/>
      </c>
      <c r="H2221" s="74">
        <f>SUMIF('Cash Outflows'!E:E,'AP and Accrual Journal'!D2231,'Cash Outflows'!F:F)</f>
        <v>0</v>
      </c>
      <c r="I2221" s="73">
        <f t="shared" si="103"/>
        <v>0</v>
      </c>
      <c r="J2221" s="13">
        <f t="shared" si="104"/>
        <v>0</v>
      </c>
      <c r="K2221" t="b">
        <f ca="1">IF(TODAY()-E2221&gt;'Data Inputs'!$B$47,TRUE,FALSE)</f>
        <v>1</v>
      </c>
    </row>
    <row r="2222" spans="1:11" x14ac:dyDescent="0.25">
      <c r="A2222" s="109">
        <f t="shared" si="102"/>
        <v>6</v>
      </c>
      <c r="B2222" s="55"/>
      <c r="C2222" s="129"/>
      <c r="D2222" s="55"/>
      <c r="E2222" s="56"/>
      <c r="F2222" s="55"/>
      <c r="G2222" s="124" t="str">
        <f>IFERROR(INDEX(Vendors!$A$2:$B$500,MATCH(C2222,Vendors!$A$2:$A$500,0),2),"")</f>
        <v/>
      </c>
      <c r="H2222" s="74">
        <f>SUMIF('Cash Outflows'!E:E,'AP and Accrual Journal'!D2232,'Cash Outflows'!F:F)</f>
        <v>0</v>
      </c>
      <c r="I2222" s="73">
        <f t="shared" si="103"/>
        <v>0</v>
      </c>
      <c r="J2222" s="13">
        <f t="shared" si="104"/>
        <v>0</v>
      </c>
      <c r="K2222" t="b">
        <f ca="1">IF(TODAY()-E2222&gt;'Data Inputs'!$B$47,TRUE,FALSE)</f>
        <v>1</v>
      </c>
    </row>
    <row r="2223" spans="1:11" x14ac:dyDescent="0.25">
      <c r="A2223" s="109">
        <f t="shared" si="102"/>
        <v>6</v>
      </c>
      <c r="B2223" s="55"/>
      <c r="C2223" s="129"/>
      <c r="D2223" s="55"/>
      <c r="E2223" s="56"/>
      <c r="F2223" s="55"/>
      <c r="G2223" s="124" t="str">
        <f>IFERROR(INDEX(Vendors!$A$2:$B$500,MATCH(C2223,Vendors!$A$2:$A$500,0),2),"")</f>
        <v/>
      </c>
      <c r="H2223" s="74">
        <f>SUMIF('Cash Outflows'!E:E,'AP and Accrual Journal'!D2233,'Cash Outflows'!F:F)</f>
        <v>0</v>
      </c>
      <c r="I2223" s="73">
        <f t="shared" si="103"/>
        <v>0</v>
      </c>
      <c r="J2223" s="13">
        <f t="shared" si="104"/>
        <v>0</v>
      </c>
      <c r="K2223" t="b">
        <f ca="1">IF(TODAY()-E2223&gt;'Data Inputs'!$B$47,TRUE,FALSE)</f>
        <v>1</v>
      </c>
    </row>
    <row r="2224" spans="1:11" x14ac:dyDescent="0.25">
      <c r="A2224" s="109">
        <f t="shared" si="102"/>
        <v>6</v>
      </c>
      <c r="B2224" s="55"/>
      <c r="C2224" s="129"/>
      <c r="D2224" s="55"/>
      <c r="E2224" s="56"/>
      <c r="F2224" s="55"/>
      <c r="G2224" s="124" t="str">
        <f>IFERROR(INDEX(Vendors!$A$2:$B$500,MATCH(C2224,Vendors!$A$2:$A$500,0),2),"")</f>
        <v/>
      </c>
      <c r="H2224" s="74">
        <f>SUMIF('Cash Outflows'!E:E,'AP and Accrual Journal'!D2234,'Cash Outflows'!F:F)</f>
        <v>0</v>
      </c>
      <c r="I2224" s="73">
        <f t="shared" si="103"/>
        <v>0</v>
      </c>
      <c r="J2224" s="13">
        <f t="shared" si="104"/>
        <v>0</v>
      </c>
      <c r="K2224" t="b">
        <f ca="1">IF(TODAY()-E2224&gt;'Data Inputs'!$B$47,TRUE,FALSE)</f>
        <v>1</v>
      </c>
    </row>
    <row r="2225" spans="1:11" x14ac:dyDescent="0.25">
      <c r="A2225" s="109">
        <f t="shared" si="102"/>
        <v>6</v>
      </c>
      <c r="B2225" s="55"/>
      <c r="C2225" s="129"/>
      <c r="D2225" s="55"/>
      <c r="E2225" s="56"/>
      <c r="F2225" s="55"/>
      <c r="G2225" s="124" t="str">
        <f>IFERROR(INDEX(Vendors!$A$2:$B$500,MATCH(C2225,Vendors!$A$2:$A$500,0),2),"")</f>
        <v/>
      </c>
      <c r="H2225" s="74">
        <f>SUMIF('Cash Outflows'!E:E,'AP and Accrual Journal'!D2235,'Cash Outflows'!F:F)</f>
        <v>0</v>
      </c>
      <c r="I2225" s="73">
        <f t="shared" si="103"/>
        <v>0</v>
      </c>
      <c r="J2225" s="13">
        <f t="shared" si="104"/>
        <v>0</v>
      </c>
      <c r="K2225" t="b">
        <f ca="1">IF(TODAY()-E2225&gt;'Data Inputs'!$B$47,TRUE,FALSE)</f>
        <v>1</v>
      </c>
    </row>
    <row r="2226" spans="1:11" x14ac:dyDescent="0.25">
      <c r="A2226" s="109">
        <f t="shared" si="102"/>
        <v>6</v>
      </c>
      <c r="B2226" s="55"/>
      <c r="C2226" s="129"/>
      <c r="D2226" s="55"/>
      <c r="E2226" s="56"/>
      <c r="F2226" s="55"/>
      <c r="G2226" s="124" t="str">
        <f>IFERROR(INDEX(Vendors!$A$2:$B$500,MATCH(C2226,Vendors!$A$2:$A$500,0),2),"")</f>
        <v/>
      </c>
      <c r="H2226" s="74">
        <f>SUMIF('Cash Outflows'!E:E,'AP and Accrual Journal'!D2236,'Cash Outflows'!F:F)</f>
        <v>0</v>
      </c>
      <c r="I2226" s="73">
        <f t="shared" si="103"/>
        <v>0</v>
      </c>
      <c r="J2226" s="13">
        <f t="shared" si="104"/>
        <v>0</v>
      </c>
      <c r="K2226" t="b">
        <f ca="1">IF(TODAY()-E2226&gt;'Data Inputs'!$B$47,TRUE,FALSE)</f>
        <v>1</v>
      </c>
    </row>
    <row r="2227" spans="1:11" x14ac:dyDescent="0.25">
      <c r="A2227" s="109">
        <f t="shared" si="102"/>
        <v>6</v>
      </c>
      <c r="B2227" s="55"/>
      <c r="C2227" s="129"/>
      <c r="D2227" s="55"/>
      <c r="E2227" s="56"/>
      <c r="F2227" s="55"/>
      <c r="G2227" s="124" t="str">
        <f>IFERROR(INDEX(Vendors!$A$2:$B$500,MATCH(C2227,Vendors!$A$2:$A$500,0),2),"")</f>
        <v/>
      </c>
      <c r="H2227" s="74">
        <f>SUMIF('Cash Outflows'!E:E,'AP and Accrual Journal'!D2237,'Cash Outflows'!F:F)</f>
        <v>0</v>
      </c>
      <c r="I2227" s="73">
        <f t="shared" si="103"/>
        <v>0</v>
      </c>
      <c r="J2227" s="13">
        <f t="shared" si="104"/>
        <v>0</v>
      </c>
      <c r="K2227" t="b">
        <f ca="1">IF(TODAY()-E2227&gt;'Data Inputs'!$B$47,TRUE,FALSE)</f>
        <v>1</v>
      </c>
    </row>
    <row r="2228" spans="1:11" x14ac:dyDescent="0.25">
      <c r="A2228" s="109">
        <f t="shared" si="102"/>
        <v>6</v>
      </c>
      <c r="B2228" s="55"/>
      <c r="C2228" s="129"/>
      <c r="D2228" s="55"/>
      <c r="E2228" s="56"/>
      <c r="F2228" s="55"/>
      <c r="G2228" s="124" t="str">
        <f>IFERROR(INDEX(Vendors!$A$2:$B$500,MATCH(C2228,Vendors!$A$2:$A$500,0),2),"")</f>
        <v/>
      </c>
      <c r="H2228" s="74">
        <f>SUMIF('Cash Outflows'!E:E,'AP and Accrual Journal'!D2238,'Cash Outflows'!F:F)</f>
        <v>0</v>
      </c>
      <c r="I2228" s="73">
        <f t="shared" si="103"/>
        <v>0</v>
      </c>
      <c r="J2228" s="13">
        <f t="shared" si="104"/>
        <v>0</v>
      </c>
      <c r="K2228" t="b">
        <f ca="1">IF(TODAY()-E2228&gt;'Data Inputs'!$B$47,TRUE,FALSE)</f>
        <v>1</v>
      </c>
    </row>
    <row r="2229" spans="1:11" x14ac:dyDescent="0.25">
      <c r="A2229" s="109">
        <f t="shared" si="102"/>
        <v>6</v>
      </c>
      <c r="B2229" s="55"/>
      <c r="C2229" s="129"/>
      <c r="D2229" s="55"/>
      <c r="E2229" s="56"/>
      <c r="F2229" s="55"/>
      <c r="G2229" s="124" t="str">
        <f>IFERROR(INDEX(Vendors!$A$2:$B$500,MATCH(C2229,Vendors!$A$2:$A$500,0),2),"")</f>
        <v/>
      </c>
      <c r="H2229" s="74">
        <f>SUMIF('Cash Outflows'!E:E,'AP and Accrual Journal'!D2239,'Cash Outflows'!F:F)</f>
        <v>0</v>
      </c>
      <c r="I2229" s="73">
        <f t="shared" si="103"/>
        <v>0</v>
      </c>
      <c r="J2229" s="13">
        <f t="shared" si="104"/>
        <v>0</v>
      </c>
      <c r="K2229" t="b">
        <f ca="1">IF(TODAY()-E2229&gt;'Data Inputs'!$B$47,TRUE,FALSE)</f>
        <v>1</v>
      </c>
    </row>
    <row r="2230" spans="1:11" x14ac:dyDescent="0.25">
      <c r="A2230" s="109">
        <f t="shared" si="102"/>
        <v>6</v>
      </c>
      <c r="B2230" s="55"/>
      <c r="C2230" s="129"/>
      <c r="D2230" s="55"/>
      <c r="E2230" s="56"/>
      <c r="F2230" s="55"/>
      <c r="G2230" s="124" t="str">
        <f>IFERROR(INDEX(Vendors!$A$2:$B$500,MATCH(C2230,Vendors!$A$2:$A$500,0),2),"")</f>
        <v/>
      </c>
      <c r="H2230" s="74">
        <f>SUMIF('Cash Outflows'!E:E,'AP and Accrual Journal'!D2240,'Cash Outflows'!F:F)</f>
        <v>0</v>
      </c>
      <c r="I2230" s="73">
        <f t="shared" si="103"/>
        <v>0</v>
      </c>
      <c r="J2230" s="13">
        <f t="shared" si="104"/>
        <v>0</v>
      </c>
      <c r="K2230" t="b">
        <f ca="1">IF(TODAY()-E2230&gt;'Data Inputs'!$B$47,TRUE,FALSE)</f>
        <v>1</v>
      </c>
    </row>
    <row r="2231" spans="1:11" x14ac:dyDescent="0.25">
      <c r="A2231" s="109">
        <f t="shared" si="102"/>
        <v>6</v>
      </c>
      <c r="B2231" s="55"/>
      <c r="C2231" s="129"/>
      <c r="D2231" s="55"/>
      <c r="E2231" s="56"/>
      <c r="F2231" s="55"/>
      <c r="G2231" s="124" t="str">
        <f>IFERROR(INDEX(Vendors!$A$2:$B$500,MATCH(C2231,Vendors!$A$2:$A$500,0),2),"")</f>
        <v/>
      </c>
      <c r="H2231" s="74">
        <f>SUMIF('Cash Outflows'!E:E,'AP and Accrual Journal'!D2241,'Cash Outflows'!F:F)</f>
        <v>0</v>
      </c>
      <c r="I2231" s="73">
        <f t="shared" si="103"/>
        <v>0</v>
      </c>
      <c r="J2231" s="13">
        <f t="shared" si="104"/>
        <v>0</v>
      </c>
      <c r="K2231" t="b">
        <f ca="1">IF(TODAY()-E2231&gt;'Data Inputs'!$B$47,TRUE,FALSE)</f>
        <v>1</v>
      </c>
    </row>
    <row r="2232" spans="1:11" x14ac:dyDescent="0.25">
      <c r="A2232" s="109">
        <f t="shared" si="102"/>
        <v>6</v>
      </c>
      <c r="B2232" s="55"/>
      <c r="C2232" s="129"/>
      <c r="D2232" s="55"/>
      <c r="E2232" s="56"/>
      <c r="F2232" s="55"/>
      <c r="G2232" s="124" t="str">
        <f>IFERROR(INDEX(Vendors!$A$2:$B$500,MATCH(C2232,Vendors!$A$2:$A$500,0),2),"")</f>
        <v/>
      </c>
      <c r="H2232" s="74">
        <f>SUMIF('Cash Outflows'!E:E,'AP and Accrual Journal'!D2242,'Cash Outflows'!F:F)</f>
        <v>0</v>
      </c>
      <c r="I2232" s="73">
        <f t="shared" si="103"/>
        <v>0</v>
      </c>
      <c r="J2232" s="13">
        <f t="shared" si="104"/>
        <v>0</v>
      </c>
      <c r="K2232" t="b">
        <f ca="1">IF(TODAY()-E2232&gt;'Data Inputs'!$B$47,TRUE,FALSE)</f>
        <v>1</v>
      </c>
    </row>
    <row r="2233" spans="1:11" x14ac:dyDescent="0.25">
      <c r="A2233" s="109">
        <f t="shared" si="102"/>
        <v>6</v>
      </c>
      <c r="B2233" s="55"/>
      <c r="C2233" s="129"/>
      <c r="D2233" s="55"/>
      <c r="E2233" s="56"/>
      <c r="F2233" s="55"/>
      <c r="G2233" s="124" t="str">
        <f>IFERROR(INDEX(Vendors!$A$2:$B$500,MATCH(C2233,Vendors!$A$2:$A$500,0),2),"")</f>
        <v/>
      </c>
      <c r="H2233" s="74">
        <f>SUMIF('Cash Outflows'!E:E,'AP and Accrual Journal'!D2243,'Cash Outflows'!F:F)</f>
        <v>0</v>
      </c>
      <c r="I2233" s="73">
        <f t="shared" si="103"/>
        <v>0</v>
      </c>
      <c r="J2233" s="13">
        <f t="shared" si="104"/>
        <v>0</v>
      </c>
      <c r="K2233" t="b">
        <f ca="1">IF(TODAY()-E2233&gt;'Data Inputs'!$B$47,TRUE,FALSE)</f>
        <v>1</v>
      </c>
    </row>
    <row r="2234" spans="1:11" x14ac:dyDescent="0.25">
      <c r="A2234" s="109">
        <f t="shared" si="102"/>
        <v>6</v>
      </c>
      <c r="B2234" s="55"/>
      <c r="C2234" s="129"/>
      <c r="D2234" s="55"/>
      <c r="E2234" s="56"/>
      <c r="F2234" s="55"/>
      <c r="G2234" s="124" t="str">
        <f>IFERROR(INDEX(Vendors!$A$2:$B$500,MATCH(C2234,Vendors!$A$2:$A$500,0),2),"")</f>
        <v/>
      </c>
      <c r="H2234" s="74">
        <f>SUMIF('Cash Outflows'!E:E,'AP and Accrual Journal'!D2244,'Cash Outflows'!F:F)</f>
        <v>0</v>
      </c>
      <c r="I2234" s="73">
        <f t="shared" si="103"/>
        <v>0</v>
      </c>
      <c r="J2234" s="13">
        <f t="shared" si="104"/>
        <v>0</v>
      </c>
      <c r="K2234" t="b">
        <f ca="1">IF(TODAY()-E2234&gt;'Data Inputs'!$B$47,TRUE,FALSE)</f>
        <v>1</v>
      </c>
    </row>
    <row r="2235" spans="1:11" x14ac:dyDescent="0.25">
      <c r="A2235" s="109">
        <f t="shared" si="102"/>
        <v>6</v>
      </c>
      <c r="B2235" s="55"/>
      <c r="C2235" s="129"/>
      <c r="D2235" s="55"/>
      <c r="E2235" s="56"/>
      <c r="F2235" s="55"/>
      <c r="G2235" s="124" t="str">
        <f>IFERROR(INDEX(Vendors!$A$2:$B$500,MATCH(C2235,Vendors!$A$2:$A$500,0),2),"")</f>
        <v/>
      </c>
      <c r="H2235" s="74">
        <f>SUMIF('Cash Outflows'!E:E,'AP and Accrual Journal'!D2245,'Cash Outflows'!F:F)</f>
        <v>0</v>
      </c>
      <c r="I2235" s="73">
        <f t="shared" si="103"/>
        <v>0</v>
      </c>
      <c r="J2235" s="13">
        <f t="shared" si="104"/>
        <v>0</v>
      </c>
      <c r="K2235" t="b">
        <f ca="1">IF(TODAY()-E2235&gt;'Data Inputs'!$B$47,TRUE,FALSE)</f>
        <v>1</v>
      </c>
    </row>
    <row r="2236" spans="1:11" x14ac:dyDescent="0.25">
      <c r="A2236" s="109">
        <f t="shared" si="102"/>
        <v>6</v>
      </c>
      <c r="B2236" s="55"/>
      <c r="C2236" s="129"/>
      <c r="D2236" s="55"/>
      <c r="E2236" s="56"/>
      <c r="F2236" s="55"/>
      <c r="G2236" s="124" t="str">
        <f>IFERROR(INDEX(Vendors!$A$2:$B$500,MATCH(C2236,Vendors!$A$2:$A$500,0),2),"")</f>
        <v/>
      </c>
      <c r="H2236" s="74">
        <f>SUMIF('Cash Outflows'!E:E,'AP and Accrual Journal'!D2246,'Cash Outflows'!F:F)</f>
        <v>0</v>
      </c>
      <c r="I2236" s="73">
        <f t="shared" si="103"/>
        <v>0</v>
      </c>
      <c r="J2236" s="13">
        <f t="shared" si="104"/>
        <v>0</v>
      </c>
      <c r="K2236" t="b">
        <f ca="1">IF(TODAY()-E2236&gt;'Data Inputs'!$B$47,TRUE,FALSE)</f>
        <v>1</v>
      </c>
    </row>
    <row r="2237" spans="1:11" x14ac:dyDescent="0.25">
      <c r="A2237" s="109">
        <f t="shared" si="102"/>
        <v>6</v>
      </c>
      <c r="B2237" s="55"/>
      <c r="C2237" s="129"/>
      <c r="D2237" s="55"/>
      <c r="E2237" s="56"/>
      <c r="F2237" s="55"/>
      <c r="G2237" s="124" t="str">
        <f>IFERROR(INDEX(Vendors!$A$2:$B$500,MATCH(C2237,Vendors!$A$2:$A$500,0),2),"")</f>
        <v/>
      </c>
      <c r="H2237" s="74">
        <f>SUMIF('Cash Outflows'!E:E,'AP and Accrual Journal'!D2247,'Cash Outflows'!F:F)</f>
        <v>0</v>
      </c>
      <c r="I2237" s="73">
        <f t="shared" si="103"/>
        <v>0</v>
      </c>
      <c r="J2237" s="13">
        <f t="shared" si="104"/>
        <v>0</v>
      </c>
      <c r="K2237" t="b">
        <f ca="1">IF(TODAY()-E2237&gt;'Data Inputs'!$B$47,TRUE,FALSE)</f>
        <v>1</v>
      </c>
    </row>
    <row r="2238" spans="1:11" x14ac:dyDescent="0.25">
      <c r="A2238" s="109">
        <f t="shared" si="102"/>
        <v>6</v>
      </c>
      <c r="B2238" s="55"/>
      <c r="C2238" s="129"/>
      <c r="D2238" s="55"/>
      <c r="E2238" s="56"/>
      <c r="F2238" s="55"/>
      <c r="G2238" s="124" t="str">
        <f>IFERROR(INDEX(Vendors!$A$2:$B$500,MATCH(C2238,Vendors!$A$2:$A$500,0),2),"")</f>
        <v/>
      </c>
      <c r="H2238" s="74">
        <f>SUMIF('Cash Outflows'!E:E,'AP and Accrual Journal'!D2248,'Cash Outflows'!F:F)</f>
        <v>0</v>
      </c>
      <c r="I2238" s="73">
        <f t="shared" si="103"/>
        <v>0</v>
      </c>
      <c r="J2238" s="13">
        <f t="shared" si="104"/>
        <v>0</v>
      </c>
      <c r="K2238" t="b">
        <f ca="1">IF(TODAY()-E2238&gt;'Data Inputs'!$B$47,TRUE,FALSE)</f>
        <v>1</v>
      </c>
    </row>
    <row r="2239" spans="1:11" x14ac:dyDescent="0.25">
      <c r="A2239" s="109">
        <f t="shared" si="102"/>
        <v>6</v>
      </c>
      <c r="B2239" s="55"/>
      <c r="C2239" s="129"/>
      <c r="D2239" s="55"/>
      <c r="E2239" s="56"/>
      <c r="F2239" s="55"/>
      <c r="G2239" s="124" t="str">
        <f>IFERROR(INDEX(Vendors!$A$2:$B$500,MATCH(C2239,Vendors!$A$2:$A$500,0),2),"")</f>
        <v/>
      </c>
      <c r="H2239" s="74">
        <f>SUMIF('Cash Outflows'!E:E,'AP and Accrual Journal'!D2249,'Cash Outflows'!F:F)</f>
        <v>0</v>
      </c>
      <c r="I2239" s="73">
        <f t="shared" si="103"/>
        <v>0</v>
      </c>
      <c r="J2239" s="13">
        <f t="shared" si="104"/>
        <v>0</v>
      </c>
      <c r="K2239" t="b">
        <f ca="1">IF(TODAY()-E2239&gt;'Data Inputs'!$B$47,TRUE,FALSE)</f>
        <v>1</v>
      </c>
    </row>
    <row r="2240" spans="1:11" x14ac:dyDescent="0.25">
      <c r="A2240" s="109">
        <f t="shared" si="102"/>
        <v>6</v>
      </c>
      <c r="B2240" s="55"/>
      <c r="C2240" s="129"/>
      <c r="D2240" s="55"/>
      <c r="E2240" s="56"/>
      <c r="F2240" s="55"/>
      <c r="G2240" s="124" t="str">
        <f>IFERROR(INDEX(Vendors!$A$2:$B$500,MATCH(C2240,Vendors!$A$2:$A$500,0),2),"")</f>
        <v/>
      </c>
      <c r="H2240" s="74">
        <f>SUMIF('Cash Outflows'!E:E,'AP and Accrual Journal'!D2250,'Cash Outflows'!F:F)</f>
        <v>0</v>
      </c>
      <c r="I2240" s="73">
        <f t="shared" si="103"/>
        <v>0</v>
      </c>
      <c r="J2240" s="13">
        <f t="shared" si="104"/>
        <v>0</v>
      </c>
      <c r="K2240" t="b">
        <f ca="1">IF(TODAY()-E2240&gt;'Data Inputs'!$B$47,TRUE,FALSE)</f>
        <v>1</v>
      </c>
    </row>
    <row r="2241" spans="1:11" x14ac:dyDescent="0.25">
      <c r="A2241" s="109">
        <f t="shared" si="102"/>
        <v>6</v>
      </c>
      <c r="B2241" s="55"/>
      <c r="C2241" s="129"/>
      <c r="D2241" s="55"/>
      <c r="E2241" s="56"/>
      <c r="F2241" s="55"/>
      <c r="G2241" s="124" t="str">
        <f>IFERROR(INDEX(Vendors!$A$2:$B$500,MATCH(C2241,Vendors!$A$2:$A$500,0),2),"")</f>
        <v/>
      </c>
      <c r="H2241" s="74">
        <f>SUMIF('Cash Outflows'!E:E,'AP and Accrual Journal'!D2251,'Cash Outflows'!F:F)</f>
        <v>0</v>
      </c>
      <c r="I2241" s="73">
        <f t="shared" si="103"/>
        <v>0</v>
      </c>
      <c r="J2241" s="13">
        <f t="shared" si="104"/>
        <v>0</v>
      </c>
      <c r="K2241" t="b">
        <f ca="1">IF(TODAY()-E2241&gt;'Data Inputs'!$B$47,TRUE,FALSE)</f>
        <v>1</v>
      </c>
    </row>
    <row r="2242" spans="1:11" x14ac:dyDescent="0.25">
      <c r="A2242" s="109">
        <f t="shared" si="102"/>
        <v>6</v>
      </c>
      <c r="B2242" s="55"/>
      <c r="C2242" s="129"/>
      <c r="D2242" s="55"/>
      <c r="E2242" s="56"/>
      <c r="F2242" s="55"/>
      <c r="G2242" s="124" t="str">
        <f>IFERROR(INDEX(Vendors!$A$2:$B$500,MATCH(C2242,Vendors!$A$2:$A$500,0),2),"")</f>
        <v/>
      </c>
      <c r="H2242" s="74">
        <f>SUMIF('Cash Outflows'!E:E,'AP and Accrual Journal'!D2252,'Cash Outflows'!F:F)</f>
        <v>0</v>
      </c>
      <c r="I2242" s="73">
        <f t="shared" si="103"/>
        <v>0</v>
      </c>
      <c r="J2242" s="13">
        <f t="shared" si="104"/>
        <v>0</v>
      </c>
      <c r="K2242" t="b">
        <f ca="1">IF(TODAY()-E2242&gt;'Data Inputs'!$B$47,TRUE,FALSE)</f>
        <v>1</v>
      </c>
    </row>
    <row r="2243" spans="1:11" x14ac:dyDescent="0.25">
      <c r="A2243" s="109">
        <f t="shared" ref="A2243:A2306" si="105">E2243+(6-J2243)</f>
        <v>6</v>
      </c>
      <c r="B2243" s="55"/>
      <c r="C2243" s="129"/>
      <c r="D2243" s="55"/>
      <c r="E2243" s="56"/>
      <c r="F2243" s="55"/>
      <c r="G2243" s="124" t="str">
        <f>IFERROR(INDEX(Vendors!$A$2:$B$500,MATCH(C2243,Vendors!$A$2:$A$500,0),2),"")</f>
        <v/>
      </c>
      <c r="H2243" s="74">
        <f>SUMIF('Cash Outflows'!E:E,'AP and Accrual Journal'!D2253,'Cash Outflows'!F:F)</f>
        <v>0</v>
      </c>
      <c r="I2243" s="73">
        <f t="shared" ref="I2243:I2306" si="106">F2243-H2243</f>
        <v>0</v>
      </c>
      <c r="J2243" s="13">
        <f t="shared" ref="J2243:J2306" si="107">IF(WEEKDAY(E2243)=7,0,WEEKDAY(E2243))</f>
        <v>0</v>
      </c>
      <c r="K2243" t="b">
        <f ca="1">IF(TODAY()-E2243&gt;'Data Inputs'!$B$47,TRUE,FALSE)</f>
        <v>1</v>
      </c>
    </row>
    <row r="2244" spans="1:11" x14ac:dyDescent="0.25">
      <c r="A2244" s="109">
        <f t="shared" si="105"/>
        <v>6</v>
      </c>
      <c r="B2244" s="55"/>
      <c r="C2244" s="129"/>
      <c r="D2244" s="55"/>
      <c r="E2244" s="56"/>
      <c r="F2244" s="55"/>
      <c r="G2244" s="124" t="str">
        <f>IFERROR(INDEX(Vendors!$A$2:$B$500,MATCH(C2244,Vendors!$A$2:$A$500,0),2),"")</f>
        <v/>
      </c>
      <c r="H2244" s="74">
        <f>SUMIF('Cash Outflows'!E:E,'AP and Accrual Journal'!D2254,'Cash Outflows'!F:F)</f>
        <v>0</v>
      </c>
      <c r="I2244" s="73">
        <f t="shared" si="106"/>
        <v>0</v>
      </c>
      <c r="J2244" s="13">
        <f t="shared" si="107"/>
        <v>0</v>
      </c>
      <c r="K2244" t="b">
        <f ca="1">IF(TODAY()-E2244&gt;'Data Inputs'!$B$47,TRUE,FALSE)</f>
        <v>1</v>
      </c>
    </row>
    <row r="2245" spans="1:11" x14ac:dyDescent="0.25">
      <c r="A2245" s="109">
        <f t="shared" si="105"/>
        <v>6</v>
      </c>
      <c r="B2245" s="55"/>
      <c r="C2245" s="129"/>
      <c r="D2245" s="55"/>
      <c r="E2245" s="56"/>
      <c r="F2245" s="55"/>
      <c r="G2245" s="124" t="str">
        <f>IFERROR(INDEX(Vendors!$A$2:$B$500,MATCH(C2245,Vendors!$A$2:$A$500,0),2),"")</f>
        <v/>
      </c>
      <c r="H2245" s="74">
        <f>SUMIF('Cash Outflows'!E:E,'AP and Accrual Journal'!D2255,'Cash Outflows'!F:F)</f>
        <v>0</v>
      </c>
      <c r="I2245" s="73">
        <f t="shared" si="106"/>
        <v>0</v>
      </c>
      <c r="J2245" s="13">
        <f t="shared" si="107"/>
        <v>0</v>
      </c>
      <c r="K2245" t="b">
        <f ca="1">IF(TODAY()-E2245&gt;'Data Inputs'!$B$47,TRUE,FALSE)</f>
        <v>1</v>
      </c>
    </row>
    <row r="2246" spans="1:11" x14ac:dyDescent="0.25">
      <c r="A2246" s="109">
        <f t="shared" si="105"/>
        <v>6</v>
      </c>
      <c r="B2246" s="55"/>
      <c r="C2246" s="129"/>
      <c r="D2246" s="55"/>
      <c r="E2246" s="56"/>
      <c r="F2246" s="55"/>
      <c r="G2246" s="124" t="str">
        <f>IFERROR(INDEX(Vendors!$A$2:$B$500,MATCH(C2246,Vendors!$A$2:$A$500,0),2),"")</f>
        <v/>
      </c>
      <c r="H2246" s="74">
        <f>SUMIF('Cash Outflows'!E:E,'AP and Accrual Journal'!D2256,'Cash Outflows'!F:F)</f>
        <v>0</v>
      </c>
      <c r="I2246" s="73">
        <f t="shared" si="106"/>
        <v>0</v>
      </c>
      <c r="J2246" s="13">
        <f t="shared" si="107"/>
        <v>0</v>
      </c>
      <c r="K2246" t="b">
        <f ca="1">IF(TODAY()-E2246&gt;'Data Inputs'!$B$47,TRUE,FALSE)</f>
        <v>1</v>
      </c>
    </row>
    <row r="2247" spans="1:11" x14ac:dyDescent="0.25">
      <c r="A2247" s="109">
        <f t="shared" si="105"/>
        <v>6</v>
      </c>
      <c r="B2247" s="55"/>
      <c r="C2247" s="129"/>
      <c r="D2247" s="55"/>
      <c r="E2247" s="56"/>
      <c r="F2247" s="55"/>
      <c r="G2247" s="124" t="str">
        <f>IFERROR(INDEX(Vendors!$A$2:$B$500,MATCH(C2247,Vendors!$A$2:$A$500,0),2),"")</f>
        <v/>
      </c>
      <c r="H2247" s="74">
        <f>SUMIF('Cash Outflows'!E:E,'AP and Accrual Journal'!D2257,'Cash Outflows'!F:F)</f>
        <v>0</v>
      </c>
      <c r="I2247" s="73">
        <f t="shared" si="106"/>
        <v>0</v>
      </c>
      <c r="J2247" s="13">
        <f t="shared" si="107"/>
        <v>0</v>
      </c>
      <c r="K2247" t="b">
        <f ca="1">IF(TODAY()-E2247&gt;'Data Inputs'!$B$47,TRUE,FALSE)</f>
        <v>1</v>
      </c>
    </row>
    <row r="2248" spans="1:11" x14ac:dyDescent="0.25">
      <c r="A2248" s="109">
        <f t="shared" si="105"/>
        <v>6</v>
      </c>
      <c r="B2248" s="55"/>
      <c r="C2248" s="129"/>
      <c r="D2248" s="55"/>
      <c r="E2248" s="56"/>
      <c r="F2248" s="55"/>
      <c r="G2248" s="124" t="str">
        <f>IFERROR(INDEX(Vendors!$A$2:$B$500,MATCH(C2248,Vendors!$A$2:$A$500,0),2),"")</f>
        <v/>
      </c>
      <c r="H2248" s="74">
        <f>SUMIF('Cash Outflows'!E:E,'AP and Accrual Journal'!D2258,'Cash Outflows'!F:F)</f>
        <v>0</v>
      </c>
      <c r="I2248" s="73">
        <f t="shared" si="106"/>
        <v>0</v>
      </c>
      <c r="J2248" s="13">
        <f t="shared" si="107"/>
        <v>0</v>
      </c>
      <c r="K2248" t="b">
        <f ca="1">IF(TODAY()-E2248&gt;'Data Inputs'!$B$47,TRUE,FALSE)</f>
        <v>1</v>
      </c>
    </row>
    <row r="2249" spans="1:11" x14ac:dyDescent="0.25">
      <c r="A2249" s="109">
        <f t="shared" si="105"/>
        <v>6</v>
      </c>
      <c r="B2249" s="55"/>
      <c r="C2249" s="129"/>
      <c r="D2249" s="55"/>
      <c r="E2249" s="56"/>
      <c r="F2249" s="55"/>
      <c r="G2249" s="124" t="str">
        <f>IFERROR(INDEX(Vendors!$A$2:$B$500,MATCH(C2249,Vendors!$A$2:$A$500,0),2),"")</f>
        <v/>
      </c>
      <c r="H2249" s="74">
        <f>SUMIF('Cash Outflows'!E:E,'AP and Accrual Journal'!D2259,'Cash Outflows'!F:F)</f>
        <v>0</v>
      </c>
      <c r="I2249" s="73">
        <f t="shared" si="106"/>
        <v>0</v>
      </c>
      <c r="J2249" s="13">
        <f t="shared" si="107"/>
        <v>0</v>
      </c>
      <c r="K2249" t="b">
        <f ca="1">IF(TODAY()-E2249&gt;'Data Inputs'!$B$47,TRUE,FALSE)</f>
        <v>1</v>
      </c>
    </row>
    <row r="2250" spans="1:11" x14ac:dyDescent="0.25">
      <c r="A2250" s="109">
        <f t="shared" si="105"/>
        <v>6</v>
      </c>
      <c r="B2250" s="55"/>
      <c r="C2250" s="129"/>
      <c r="D2250" s="55"/>
      <c r="E2250" s="56"/>
      <c r="F2250" s="55"/>
      <c r="G2250" s="124" t="str">
        <f>IFERROR(INDEX(Vendors!$A$2:$B$500,MATCH(C2250,Vendors!$A$2:$A$500,0),2),"")</f>
        <v/>
      </c>
      <c r="H2250" s="74">
        <f>SUMIF('Cash Outflows'!E:E,'AP and Accrual Journal'!D2260,'Cash Outflows'!F:F)</f>
        <v>0</v>
      </c>
      <c r="I2250" s="73">
        <f t="shared" si="106"/>
        <v>0</v>
      </c>
      <c r="J2250" s="13">
        <f t="shared" si="107"/>
        <v>0</v>
      </c>
      <c r="K2250" t="b">
        <f ca="1">IF(TODAY()-E2250&gt;'Data Inputs'!$B$47,TRUE,FALSE)</f>
        <v>1</v>
      </c>
    </row>
    <row r="2251" spans="1:11" x14ac:dyDescent="0.25">
      <c r="A2251" s="109">
        <f t="shared" si="105"/>
        <v>6</v>
      </c>
      <c r="B2251" s="55"/>
      <c r="C2251" s="129"/>
      <c r="D2251" s="55"/>
      <c r="E2251" s="56"/>
      <c r="F2251" s="55"/>
      <c r="G2251" s="124" t="str">
        <f>IFERROR(INDEX(Vendors!$A$2:$B$500,MATCH(C2251,Vendors!$A$2:$A$500,0),2),"")</f>
        <v/>
      </c>
      <c r="H2251" s="74">
        <f>SUMIF('Cash Outflows'!E:E,'AP and Accrual Journal'!D2261,'Cash Outflows'!F:F)</f>
        <v>0</v>
      </c>
      <c r="I2251" s="73">
        <f t="shared" si="106"/>
        <v>0</v>
      </c>
      <c r="J2251" s="13">
        <f t="shared" si="107"/>
        <v>0</v>
      </c>
      <c r="K2251" t="b">
        <f ca="1">IF(TODAY()-E2251&gt;'Data Inputs'!$B$47,TRUE,FALSE)</f>
        <v>1</v>
      </c>
    </row>
    <row r="2252" spans="1:11" x14ac:dyDescent="0.25">
      <c r="A2252" s="109">
        <f t="shared" si="105"/>
        <v>6</v>
      </c>
      <c r="B2252" s="55"/>
      <c r="C2252" s="129"/>
      <c r="D2252" s="55"/>
      <c r="E2252" s="56"/>
      <c r="F2252" s="55"/>
      <c r="G2252" s="124" t="str">
        <f>IFERROR(INDEX(Vendors!$A$2:$B$500,MATCH(C2252,Vendors!$A$2:$A$500,0),2),"")</f>
        <v/>
      </c>
      <c r="H2252" s="74">
        <f>SUMIF('Cash Outflows'!E:E,'AP and Accrual Journal'!D2262,'Cash Outflows'!F:F)</f>
        <v>0</v>
      </c>
      <c r="I2252" s="73">
        <f t="shared" si="106"/>
        <v>0</v>
      </c>
      <c r="J2252" s="13">
        <f t="shared" si="107"/>
        <v>0</v>
      </c>
      <c r="K2252" t="b">
        <f ca="1">IF(TODAY()-E2252&gt;'Data Inputs'!$B$47,TRUE,FALSE)</f>
        <v>1</v>
      </c>
    </row>
    <row r="2253" spans="1:11" x14ac:dyDescent="0.25">
      <c r="A2253" s="109">
        <f t="shared" si="105"/>
        <v>6</v>
      </c>
      <c r="B2253" s="55"/>
      <c r="C2253" s="129"/>
      <c r="D2253" s="55"/>
      <c r="E2253" s="56"/>
      <c r="F2253" s="55"/>
      <c r="G2253" s="124" t="str">
        <f>IFERROR(INDEX(Vendors!$A$2:$B$500,MATCH(C2253,Vendors!$A$2:$A$500,0),2),"")</f>
        <v/>
      </c>
      <c r="H2253" s="74">
        <f>SUMIF('Cash Outflows'!E:E,'AP and Accrual Journal'!D2263,'Cash Outflows'!F:F)</f>
        <v>0</v>
      </c>
      <c r="I2253" s="73">
        <f t="shared" si="106"/>
        <v>0</v>
      </c>
      <c r="J2253" s="13">
        <f t="shared" si="107"/>
        <v>0</v>
      </c>
      <c r="K2253" t="b">
        <f ca="1">IF(TODAY()-E2253&gt;'Data Inputs'!$B$47,TRUE,FALSE)</f>
        <v>1</v>
      </c>
    </row>
    <row r="2254" spans="1:11" x14ac:dyDescent="0.25">
      <c r="A2254" s="109">
        <f t="shared" si="105"/>
        <v>6</v>
      </c>
      <c r="B2254" s="55"/>
      <c r="C2254" s="129"/>
      <c r="D2254" s="55"/>
      <c r="E2254" s="56"/>
      <c r="F2254" s="55"/>
      <c r="G2254" s="124" t="str">
        <f>IFERROR(INDEX(Vendors!$A$2:$B$500,MATCH(C2254,Vendors!$A$2:$A$500,0),2),"")</f>
        <v/>
      </c>
      <c r="H2254" s="74">
        <f>SUMIF('Cash Outflows'!E:E,'AP and Accrual Journal'!D2264,'Cash Outflows'!F:F)</f>
        <v>0</v>
      </c>
      <c r="I2254" s="73">
        <f t="shared" si="106"/>
        <v>0</v>
      </c>
      <c r="J2254" s="13">
        <f t="shared" si="107"/>
        <v>0</v>
      </c>
      <c r="K2254" t="b">
        <f ca="1">IF(TODAY()-E2254&gt;'Data Inputs'!$B$47,TRUE,FALSE)</f>
        <v>1</v>
      </c>
    </row>
    <row r="2255" spans="1:11" x14ac:dyDescent="0.25">
      <c r="A2255" s="109">
        <f t="shared" si="105"/>
        <v>6</v>
      </c>
      <c r="B2255" s="55"/>
      <c r="C2255" s="129"/>
      <c r="D2255" s="55"/>
      <c r="E2255" s="56"/>
      <c r="F2255" s="55"/>
      <c r="G2255" s="124" t="str">
        <f>IFERROR(INDEX(Vendors!$A$2:$B$500,MATCH(C2255,Vendors!$A$2:$A$500,0),2),"")</f>
        <v/>
      </c>
      <c r="H2255" s="74">
        <f>SUMIF('Cash Outflows'!E:E,'AP and Accrual Journal'!D2265,'Cash Outflows'!F:F)</f>
        <v>0</v>
      </c>
      <c r="I2255" s="73">
        <f t="shared" si="106"/>
        <v>0</v>
      </c>
      <c r="J2255" s="13">
        <f t="shared" si="107"/>
        <v>0</v>
      </c>
      <c r="K2255" t="b">
        <f ca="1">IF(TODAY()-E2255&gt;'Data Inputs'!$B$47,TRUE,FALSE)</f>
        <v>1</v>
      </c>
    </row>
    <row r="2256" spans="1:11" x14ac:dyDescent="0.25">
      <c r="A2256" s="109">
        <f t="shared" si="105"/>
        <v>6</v>
      </c>
      <c r="B2256" s="55"/>
      <c r="C2256" s="129"/>
      <c r="D2256" s="55"/>
      <c r="E2256" s="56"/>
      <c r="F2256" s="55"/>
      <c r="G2256" s="124" t="str">
        <f>IFERROR(INDEX(Vendors!$A$2:$B$500,MATCH(C2256,Vendors!$A$2:$A$500,0),2),"")</f>
        <v/>
      </c>
      <c r="H2256" s="74">
        <f>SUMIF('Cash Outflows'!E:E,'AP and Accrual Journal'!D2266,'Cash Outflows'!F:F)</f>
        <v>0</v>
      </c>
      <c r="I2256" s="73">
        <f t="shared" si="106"/>
        <v>0</v>
      </c>
      <c r="J2256" s="13">
        <f t="shared" si="107"/>
        <v>0</v>
      </c>
      <c r="K2256" t="b">
        <f ca="1">IF(TODAY()-E2256&gt;'Data Inputs'!$B$47,TRUE,FALSE)</f>
        <v>1</v>
      </c>
    </row>
    <row r="2257" spans="1:11" x14ac:dyDescent="0.25">
      <c r="A2257" s="109">
        <f t="shared" si="105"/>
        <v>6</v>
      </c>
      <c r="B2257" s="55"/>
      <c r="C2257" s="129"/>
      <c r="D2257" s="55"/>
      <c r="E2257" s="56"/>
      <c r="F2257" s="55"/>
      <c r="G2257" s="124" t="str">
        <f>IFERROR(INDEX(Vendors!$A$2:$B$500,MATCH(C2257,Vendors!$A$2:$A$500,0),2),"")</f>
        <v/>
      </c>
      <c r="H2257" s="74">
        <f>SUMIF('Cash Outflows'!E:E,'AP and Accrual Journal'!D2267,'Cash Outflows'!F:F)</f>
        <v>0</v>
      </c>
      <c r="I2257" s="73">
        <f t="shared" si="106"/>
        <v>0</v>
      </c>
      <c r="J2257" s="13">
        <f t="shared" si="107"/>
        <v>0</v>
      </c>
      <c r="K2257" t="b">
        <f ca="1">IF(TODAY()-E2257&gt;'Data Inputs'!$B$47,TRUE,FALSE)</f>
        <v>1</v>
      </c>
    </row>
    <row r="2258" spans="1:11" x14ac:dyDescent="0.25">
      <c r="A2258" s="109">
        <f t="shared" si="105"/>
        <v>6</v>
      </c>
      <c r="B2258" s="55"/>
      <c r="C2258" s="129"/>
      <c r="D2258" s="55"/>
      <c r="E2258" s="56"/>
      <c r="F2258" s="55"/>
      <c r="G2258" s="124" t="str">
        <f>IFERROR(INDEX(Vendors!$A$2:$B$500,MATCH(C2258,Vendors!$A$2:$A$500,0),2),"")</f>
        <v/>
      </c>
      <c r="H2258" s="74">
        <f>SUMIF('Cash Outflows'!E:E,'AP and Accrual Journal'!D2268,'Cash Outflows'!F:F)</f>
        <v>0</v>
      </c>
      <c r="I2258" s="73">
        <f t="shared" si="106"/>
        <v>0</v>
      </c>
      <c r="J2258" s="13">
        <f t="shared" si="107"/>
        <v>0</v>
      </c>
      <c r="K2258" t="b">
        <f ca="1">IF(TODAY()-E2258&gt;'Data Inputs'!$B$47,TRUE,FALSE)</f>
        <v>1</v>
      </c>
    </row>
    <row r="2259" spans="1:11" x14ac:dyDescent="0.25">
      <c r="A2259" s="109">
        <f t="shared" si="105"/>
        <v>6</v>
      </c>
      <c r="B2259" s="55"/>
      <c r="C2259" s="129"/>
      <c r="D2259" s="55"/>
      <c r="E2259" s="56"/>
      <c r="F2259" s="55"/>
      <c r="G2259" s="124" t="str">
        <f>IFERROR(INDEX(Vendors!$A$2:$B$500,MATCH(C2259,Vendors!$A$2:$A$500,0),2),"")</f>
        <v/>
      </c>
      <c r="H2259" s="74">
        <f>SUMIF('Cash Outflows'!E:E,'AP and Accrual Journal'!D2269,'Cash Outflows'!F:F)</f>
        <v>0</v>
      </c>
      <c r="I2259" s="73">
        <f t="shared" si="106"/>
        <v>0</v>
      </c>
      <c r="J2259" s="13">
        <f t="shared" si="107"/>
        <v>0</v>
      </c>
      <c r="K2259" t="b">
        <f ca="1">IF(TODAY()-E2259&gt;'Data Inputs'!$B$47,TRUE,FALSE)</f>
        <v>1</v>
      </c>
    </row>
    <row r="2260" spans="1:11" x14ac:dyDescent="0.25">
      <c r="A2260" s="109">
        <f t="shared" si="105"/>
        <v>6</v>
      </c>
      <c r="B2260" s="55"/>
      <c r="C2260" s="129"/>
      <c r="D2260" s="55"/>
      <c r="E2260" s="56"/>
      <c r="F2260" s="55"/>
      <c r="G2260" s="124" t="str">
        <f>IFERROR(INDEX(Vendors!$A$2:$B$500,MATCH(C2260,Vendors!$A$2:$A$500,0),2),"")</f>
        <v/>
      </c>
      <c r="H2260" s="74">
        <f>SUMIF('Cash Outflows'!E:E,'AP and Accrual Journal'!D2270,'Cash Outflows'!F:F)</f>
        <v>0</v>
      </c>
      <c r="I2260" s="73">
        <f t="shared" si="106"/>
        <v>0</v>
      </c>
      <c r="J2260" s="13">
        <f t="shared" si="107"/>
        <v>0</v>
      </c>
      <c r="K2260" t="b">
        <f ca="1">IF(TODAY()-E2260&gt;'Data Inputs'!$B$47,TRUE,FALSE)</f>
        <v>1</v>
      </c>
    </row>
    <row r="2261" spans="1:11" x14ac:dyDescent="0.25">
      <c r="A2261" s="109">
        <f t="shared" si="105"/>
        <v>6</v>
      </c>
      <c r="B2261" s="55"/>
      <c r="C2261" s="129"/>
      <c r="D2261" s="55"/>
      <c r="E2261" s="56"/>
      <c r="F2261" s="55"/>
      <c r="G2261" s="124" t="str">
        <f>IFERROR(INDEX(Vendors!$A$2:$B$500,MATCH(C2261,Vendors!$A$2:$A$500,0),2),"")</f>
        <v/>
      </c>
      <c r="H2261" s="74">
        <f>SUMIF('Cash Outflows'!E:E,'AP and Accrual Journal'!D2271,'Cash Outflows'!F:F)</f>
        <v>0</v>
      </c>
      <c r="I2261" s="73">
        <f t="shared" si="106"/>
        <v>0</v>
      </c>
      <c r="J2261" s="13">
        <f t="shared" si="107"/>
        <v>0</v>
      </c>
      <c r="K2261" t="b">
        <f ca="1">IF(TODAY()-E2261&gt;'Data Inputs'!$B$47,TRUE,FALSE)</f>
        <v>1</v>
      </c>
    </row>
    <row r="2262" spans="1:11" x14ac:dyDescent="0.25">
      <c r="A2262" s="109">
        <f t="shared" si="105"/>
        <v>6</v>
      </c>
      <c r="B2262" s="55"/>
      <c r="C2262" s="129"/>
      <c r="D2262" s="55"/>
      <c r="E2262" s="56"/>
      <c r="F2262" s="55"/>
      <c r="G2262" s="124" t="str">
        <f>IFERROR(INDEX(Vendors!$A$2:$B$500,MATCH(C2262,Vendors!$A$2:$A$500,0),2),"")</f>
        <v/>
      </c>
      <c r="H2262" s="74">
        <f>SUMIF('Cash Outflows'!E:E,'AP and Accrual Journal'!D2272,'Cash Outflows'!F:F)</f>
        <v>0</v>
      </c>
      <c r="I2262" s="73">
        <f t="shared" si="106"/>
        <v>0</v>
      </c>
      <c r="J2262" s="13">
        <f t="shared" si="107"/>
        <v>0</v>
      </c>
      <c r="K2262" t="b">
        <f ca="1">IF(TODAY()-E2262&gt;'Data Inputs'!$B$47,TRUE,FALSE)</f>
        <v>1</v>
      </c>
    </row>
    <row r="2263" spans="1:11" x14ac:dyDescent="0.25">
      <c r="A2263" s="109">
        <f t="shared" si="105"/>
        <v>6</v>
      </c>
      <c r="B2263" s="55"/>
      <c r="C2263" s="129"/>
      <c r="D2263" s="55"/>
      <c r="E2263" s="56"/>
      <c r="F2263" s="55"/>
      <c r="G2263" s="124" t="str">
        <f>IFERROR(INDEX(Vendors!$A$2:$B$500,MATCH(C2263,Vendors!$A$2:$A$500,0),2),"")</f>
        <v/>
      </c>
      <c r="H2263" s="74">
        <f>SUMIF('Cash Outflows'!E:E,'AP and Accrual Journal'!D2273,'Cash Outflows'!F:F)</f>
        <v>0</v>
      </c>
      <c r="I2263" s="73">
        <f t="shared" si="106"/>
        <v>0</v>
      </c>
      <c r="J2263" s="13">
        <f t="shared" si="107"/>
        <v>0</v>
      </c>
      <c r="K2263" t="b">
        <f ca="1">IF(TODAY()-E2263&gt;'Data Inputs'!$B$47,TRUE,FALSE)</f>
        <v>1</v>
      </c>
    </row>
    <row r="2264" spans="1:11" x14ac:dyDescent="0.25">
      <c r="A2264" s="109">
        <f t="shared" si="105"/>
        <v>6</v>
      </c>
      <c r="B2264" s="55"/>
      <c r="C2264" s="129"/>
      <c r="D2264" s="55"/>
      <c r="E2264" s="56"/>
      <c r="F2264" s="55"/>
      <c r="G2264" s="124" t="str">
        <f>IFERROR(INDEX(Vendors!$A$2:$B$500,MATCH(C2264,Vendors!$A$2:$A$500,0),2),"")</f>
        <v/>
      </c>
      <c r="H2264" s="74">
        <f>SUMIF('Cash Outflows'!E:E,'AP and Accrual Journal'!D2274,'Cash Outflows'!F:F)</f>
        <v>0</v>
      </c>
      <c r="I2264" s="73">
        <f t="shared" si="106"/>
        <v>0</v>
      </c>
      <c r="J2264" s="13">
        <f t="shared" si="107"/>
        <v>0</v>
      </c>
      <c r="K2264" t="b">
        <f ca="1">IF(TODAY()-E2264&gt;'Data Inputs'!$B$47,TRUE,FALSE)</f>
        <v>1</v>
      </c>
    </row>
    <row r="2265" spans="1:11" x14ac:dyDescent="0.25">
      <c r="A2265" s="109">
        <f t="shared" si="105"/>
        <v>6</v>
      </c>
      <c r="B2265" s="55"/>
      <c r="C2265" s="129"/>
      <c r="D2265" s="55"/>
      <c r="E2265" s="56"/>
      <c r="F2265" s="55"/>
      <c r="G2265" s="124" t="str">
        <f>IFERROR(INDEX(Vendors!$A$2:$B$500,MATCH(C2265,Vendors!$A$2:$A$500,0),2),"")</f>
        <v/>
      </c>
      <c r="H2265" s="74">
        <f>SUMIF('Cash Outflows'!E:E,'AP and Accrual Journal'!D2275,'Cash Outflows'!F:F)</f>
        <v>0</v>
      </c>
      <c r="I2265" s="73">
        <f t="shared" si="106"/>
        <v>0</v>
      </c>
      <c r="J2265" s="13">
        <f t="shared" si="107"/>
        <v>0</v>
      </c>
      <c r="K2265" t="b">
        <f ca="1">IF(TODAY()-E2265&gt;'Data Inputs'!$B$47,TRUE,FALSE)</f>
        <v>1</v>
      </c>
    </row>
    <row r="2266" spans="1:11" x14ac:dyDescent="0.25">
      <c r="A2266" s="109">
        <f t="shared" si="105"/>
        <v>6</v>
      </c>
      <c r="B2266" s="55"/>
      <c r="C2266" s="129"/>
      <c r="D2266" s="55"/>
      <c r="E2266" s="56"/>
      <c r="F2266" s="55"/>
      <c r="G2266" s="124" t="str">
        <f>IFERROR(INDEX(Vendors!$A$2:$B$500,MATCH(C2266,Vendors!$A$2:$A$500,0),2),"")</f>
        <v/>
      </c>
      <c r="H2266" s="74">
        <f>SUMIF('Cash Outflows'!E:E,'AP and Accrual Journal'!D2276,'Cash Outflows'!F:F)</f>
        <v>0</v>
      </c>
      <c r="I2266" s="73">
        <f t="shared" si="106"/>
        <v>0</v>
      </c>
      <c r="J2266" s="13">
        <f t="shared" si="107"/>
        <v>0</v>
      </c>
      <c r="K2266" t="b">
        <f ca="1">IF(TODAY()-E2266&gt;'Data Inputs'!$B$47,TRUE,FALSE)</f>
        <v>1</v>
      </c>
    </row>
    <row r="2267" spans="1:11" x14ac:dyDescent="0.25">
      <c r="A2267" s="109">
        <f t="shared" si="105"/>
        <v>6</v>
      </c>
      <c r="B2267" s="55"/>
      <c r="C2267" s="129"/>
      <c r="D2267" s="55"/>
      <c r="E2267" s="56"/>
      <c r="F2267" s="55"/>
      <c r="G2267" s="124" t="str">
        <f>IFERROR(INDEX(Vendors!$A$2:$B$500,MATCH(C2267,Vendors!$A$2:$A$500,0),2),"")</f>
        <v/>
      </c>
      <c r="H2267" s="74">
        <f>SUMIF('Cash Outflows'!E:E,'AP and Accrual Journal'!D2277,'Cash Outflows'!F:F)</f>
        <v>0</v>
      </c>
      <c r="I2267" s="73">
        <f t="shared" si="106"/>
        <v>0</v>
      </c>
      <c r="J2267" s="13">
        <f t="shared" si="107"/>
        <v>0</v>
      </c>
      <c r="K2267" t="b">
        <f ca="1">IF(TODAY()-E2267&gt;'Data Inputs'!$B$47,TRUE,FALSE)</f>
        <v>1</v>
      </c>
    </row>
    <row r="2268" spans="1:11" x14ac:dyDescent="0.25">
      <c r="A2268" s="109">
        <f t="shared" si="105"/>
        <v>6</v>
      </c>
      <c r="B2268" s="55"/>
      <c r="C2268" s="129"/>
      <c r="D2268" s="55"/>
      <c r="E2268" s="56"/>
      <c r="F2268" s="55"/>
      <c r="G2268" s="124" t="str">
        <f>IFERROR(INDEX(Vendors!$A$2:$B$500,MATCH(C2268,Vendors!$A$2:$A$500,0),2),"")</f>
        <v/>
      </c>
      <c r="H2268" s="74">
        <f>SUMIF('Cash Outflows'!E:E,'AP and Accrual Journal'!D2278,'Cash Outflows'!F:F)</f>
        <v>0</v>
      </c>
      <c r="I2268" s="73">
        <f t="shared" si="106"/>
        <v>0</v>
      </c>
      <c r="J2268" s="13">
        <f t="shared" si="107"/>
        <v>0</v>
      </c>
      <c r="K2268" t="b">
        <f ca="1">IF(TODAY()-E2268&gt;'Data Inputs'!$B$47,TRUE,FALSE)</f>
        <v>1</v>
      </c>
    </row>
    <row r="2269" spans="1:11" x14ac:dyDescent="0.25">
      <c r="A2269" s="109">
        <f t="shared" si="105"/>
        <v>6</v>
      </c>
      <c r="B2269" s="55"/>
      <c r="C2269" s="129"/>
      <c r="D2269" s="55"/>
      <c r="E2269" s="56"/>
      <c r="F2269" s="55"/>
      <c r="G2269" s="124" t="str">
        <f>IFERROR(INDEX(Vendors!$A$2:$B$500,MATCH(C2269,Vendors!$A$2:$A$500,0),2),"")</f>
        <v/>
      </c>
      <c r="H2269" s="74">
        <f>SUMIF('Cash Outflows'!E:E,'AP and Accrual Journal'!D2279,'Cash Outflows'!F:F)</f>
        <v>0</v>
      </c>
      <c r="I2269" s="73">
        <f t="shared" si="106"/>
        <v>0</v>
      </c>
      <c r="J2269" s="13">
        <f t="shared" si="107"/>
        <v>0</v>
      </c>
      <c r="K2269" t="b">
        <f ca="1">IF(TODAY()-E2269&gt;'Data Inputs'!$B$47,TRUE,FALSE)</f>
        <v>1</v>
      </c>
    </row>
    <row r="2270" spans="1:11" x14ac:dyDescent="0.25">
      <c r="A2270" s="109">
        <f t="shared" si="105"/>
        <v>6</v>
      </c>
      <c r="B2270" s="55"/>
      <c r="C2270" s="129"/>
      <c r="D2270" s="55"/>
      <c r="E2270" s="56"/>
      <c r="F2270" s="55"/>
      <c r="G2270" s="124" t="str">
        <f>IFERROR(INDEX(Vendors!$A$2:$B$500,MATCH(C2270,Vendors!$A$2:$A$500,0),2),"")</f>
        <v/>
      </c>
      <c r="H2270" s="74">
        <f>SUMIF('Cash Outflows'!E:E,'AP and Accrual Journal'!D2280,'Cash Outflows'!F:F)</f>
        <v>0</v>
      </c>
      <c r="I2270" s="73">
        <f t="shared" si="106"/>
        <v>0</v>
      </c>
      <c r="J2270" s="13">
        <f t="shared" si="107"/>
        <v>0</v>
      </c>
      <c r="K2270" t="b">
        <f ca="1">IF(TODAY()-E2270&gt;'Data Inputs'!$B$47,TRUE,FALSE)</f>
        <v>1</v>
      </c>
    </row>
    <row r="2271" spans="1:11" x14ac:dyDescent="0.25">
      <c r="A2271" s="109">
        <f t="shared" si="105"/>
        <v>6</v>
      </c>
      <c r="B2271" s="55"/>
      <c r="C2271" s="129"/>
      <c r="D2271" s="55"/>
      <c r="E2271" s="56"/>
      <c r="F2271" s="55"/>
      <c r="G2271" s="124" t="str">
        <f>IFERROR(INDEX(Vendors!$A$2:$B$500,MATCH(C2271,Vendors!$A$2:$A$500,0),2),"")</f>
        <v/>
      </c>
      <c r="H2271" s="74">
        <f>SUMIF('Cash Outflows'!E:E,'AP and Accrual Journal'!D2281,'Cash Outflows'!F:F)</f>
        <v>0</v>
      </c>
      <c r="I2271" s="73">
        <f t="shared" si="106"/>
        <v>0</v>
      </c>
      <c r="J2271" s="13">
        <f t="shared" si="107"/>
        <v>0</v>
      </c>
      <c r="K2271" t="b">
        <f ca="1">IF(TODAY()-E2271&gt;'Data Inputs'!$B$47,TRUE,FALSE)</f>
        <v>1</v>
      </c>
    </row>
    <row r="2272" spans="1:11" x14ac:dyDescent="0.25">
      <c r="A2272" s="109">
        <f t="shared" si="105"/>
        <v>6</v>
      </c>
      <c r="B2272" s="55"/>
      <c r="C2272" s="129"/>
      <c r="D2272" s="55"/>
      <c r="E2272" s="56"/>
      <c r="F2272" s="55"/>
      <c r="G2272" s="124" t="str">
        <f>IFERROR(INDEX(Vendors!$A$2:$B$500,MATCH(C2272,Vendors!$A$2:$A$500,0),2),"")</f>
        <v/>
      </c>
      <c r="H2272" s="74">
        <f>SUMIF('Cash Outflows'!E:E,'AP and Accrual Journal'!D2282,'Cash Outflows'!F:F)</f>
        <v>0</v>
      </c>
      <c r="I2272" s="73">
        <f t="shared" si="106"/>
        <v>0</v>
      </c>
      <c r="J2272" s="13">
        <f t="shared" si="107"/>
        <v>0</v>
      </c>
      <c r="K2272" t="b">
        <f ca="1">IF(TODAY()-E2272&gt;'Data Inputs'!$B$47,TRUE,FALSE)</f>
        <v>1</v>
      </c>
    </row>
    <row r="2273" spans="1:11" x14ac:dyDescent="0.25">
      <c r="A2273" s="109">
        <f t="shared" si="105"/>
        <v>6</v>
      </c>
      <c r="B2273" s="55"/>
      <c r="C2273" s="129"/>
      <c r="D2273" s="55"/>
      <c r="E2273" s="56"/>
      <c r="F2273" s="55"/>
      <c r="G2273" s="124" t="str">
        <f>IFERROR(INDEX(Vendors!$A$2:$B$500,MATCH(C2273,Vendors!$A$2:$A$500,0),2),"")</f>
        <v/>
      </c>
      <c r="H2273" s="74">
        <f>SUMIF('Cash Outflows'!E:E,'AP and Accrual Journal'!D2283,'Cash Outflows'!F:F)</f>
        <v>0</v>
      </c>
      <c r="I2273" s="73">
        <f t="shared" si="106"/>
        <v>0</v>
      </c>
      <c r="J2273" s="13">
        <f t="shared" si="107"/>
        <v>0</v>
      </c>
      <c r="K2273" t="b">
        <f ca="1">IF(TODAY()-E2273&gt;'Data Inputs'!$B$47,TRUE,FALSE)</f>
        <v>1</v>
      </c>
    </row>
    <row r="2274" spans="1:11" x14ac:dyDescent="0.25">
      <c r="A2274" s="109">
        <f t="shared" si="105"/>
        <v>6</v>
      </c>
      <c r="B2274" s="55"/>
      <c r="C2274" s="129"/>
      <c r="D2274" s="55"/>
      <c r="E2274" s="56"/>
      <c r="F2274" s="55"/>
      <c r="G2274" s="124" t="str">
        <f>IFERROR(INDEX(Vendors!$A$2:$B$500,MATCH(C2274,Vendors!$A$2:$A$500,0),2),"")</f>
        <v/>
      </c>
      <c r="H2274" s="74">
        <f>SUMIF('Cash Outflows'!E:E,'AP and Accrual Journal'!D2284,'Cash Outflows'!F:F)</f>
        <v>0</v>
      </c>
      <c r="I2274" s="73">
        <f t="shared" si="106"/>
        <v>0</v>
      </c>
      <c r="J2274" s="13">
        <f t="shared" si="107"/>
        <v>0</v>
      </c>
      <c r="K2274" t="b">
        <f ca="1">IF(TODAY()-E2274&gt;'Data Inputs'!$B$47,TRUE,FALSE)</f>
        <v>1</v>
      </c>
    </row>
    <row r="2275" spans="1:11" x14ac:dyDescent="0.25">
      <c r="A2275" s="109">
        <f t="shared" si="105"/>
        <v>6</v>
      </c>
      <c r="B2275" s="55"/>
      <c r="C2275" s="129"/>
      <c r="D2275" s="55"/>
      <c r="E2275" s="56"/>
      <c r="F2275" s="55"/>
      <c r="G2275" s="124" t="str">
        <f>IFERROR(INDEX(Vendors!$A$2:$B$500,MATCH(C2275,Vendors!$A$2:$A$500,0),2),"")</f>
        <v/>
      </c>
      <c r="H2275" s="74">
        <f>SUMIF('Cash Outflows'!E:E,'AP and Accrual Journal'!D2285,'Cash Outflows'!F:F)</f>
        <v>0</v>
      </c>
      <c r="I2275" s="73">
        <f t="shared" si="106"/>
        <v>0</v>
      </c>
      <c r="J2275" s="13">
        <f t="shared" si="107"/>
        <v>0</v>
      </c>
      <c r="K2275" t="b">
        <f ca="1">IF(TODAY()-E2275&gt;'Data Inputs'!$B$47,TRUE,FALSE)</f>
        <v>1</v>
      </c>
    </row>
    <row r="2276" spans="1:11" x14ac:dyDescent="0.25">
      <c r="A2276" s="109">
        <f t="shared" si="105"/>
        <v>6</v>
      </c>
      <c r="B2276" s="55"/>
      <c r="C2276" s="129"/>
      <c r="D2276" s="55"/>
      <c r="E2276" s="56"/>
      <c r="F2276" s="55"/>
      <c r="G2276" s="124" t="str">
        <f>IFERROR(INDEX(Vendors!$A$2:$B$500,MATCH(C2276,Vendors!$A$2:$A$500,0),2),"")</f>
        <v/>
      </c>
      <c r="H2276" s="74">
        <f>SUMIF('Cash Outflows'!E:E,'AP and Accrual Journal'!D2286,'Cash Outflows'!F:F)</f>
        <v>0</v>
      </c>
      <c r="I2276" s="73">
        <f t="shared" si="106"/>
        <v>0</v>
      </c>
      <c r="J2276" s="13">
        <f t="shared" si="107"/>
        <v>0</v>
      </c>
      <c r="K2276" t="b">
        <f ca="1">IF(TODAY()-E2276&gt;'Data Inputs'!$B$47,TRUE,FALSE)</f>
        <v>1</v>
      </c>
    </row>
    <row r="2277" spans="1:11" x14ac:dyDescent="0.25">
      <c r="A2277" s="109">
        <f t="shared" si="105"/>
        <v>6</v>
      </c>
      <c r="B2277" s="55"/>
      <c r="C2277" s="129"/>
      <c r="D2277" s="55"/>
      <c r="E2277" s="56"/>
      <c r="F2277" s="55"/>
      <c r="G2277" s="124" t="str">
        <f>IFERROR(INDEX(Vendors!$A$2:$B$500,MATCH(C2277,Vendors!$A$2:$A$500,0),2),"")</f>
        <v/>
      </c>
      <c r="H2277" s="74">
        <f>SUMIF('Cash Outflows'!E:E,'AP and Accrual Journal'!D2287,'Cash Outflows'!F:F)</f>
        <v>0</v>
      </c>
      <c r="I2277" s="73">
        <f t="shared" si="106"/>
        <v>0</v>
      </c>
      <c r="J2277" s="13">
        <f t="shared" si="107"/>
        <v>0</v>
      </c>
      <c r="K2277" t="b">
        <f ca="1">IF(TODAY()-E2277&gt;'Data Inputs'!$B$47,TRUE,FALSE)</f>
        <v>1</v>
      </c>
    </row>
    <row r="2278" spans="1:11" x14ac:dyDescent="0.25">
      <c r="A2278" s="109">
        <f t="shared" si="105"/>
        <v>6</v>
      </c>
      <c r="B2278" s="55"/>
      <c r="C2278" s="129"/>
      <c r="D2278" s="55"/>
      <c r="E2278" s="56"/>
      <c r="F2278" s="55"/>
      <c r="G2278" s="124" t="str">
        <f>IFERROR(INDEX(Vendors!$A$2:$B$500,MATCH(C2278,Vendors!$A$2:$A$500,0),2),"")</f>
        <v/>
      </c>
      <c r="H2278" s="74">
        <f>SUMIF('Cash Outflows'!E:E,'AP and Accrual Journal'!D2288,'Cash Outflows'!F:F)</f>
        <v>0</v>
      </c>
      <c r="I2278" s="73">
        <f t="shared" si="106"/>
        <v>0</v>
      </c>
      <c r="J2278" s="13">
        <f t="shared" si="107"/>
        <v>0</v>
      </c>
      <c r="K2278" t="b">
        <f ca="1">IF(TODAY()-E2278&gt;'Data Inputs'!$B$47,TRUE,FALSE)</f>
        <v>1</v>
      </c>
    </row>
    <row r="2279" spans="1:11" x14ac:dyDescent="0.25">
      <c r="A2279" s="109">
        <f t="shared" si="105"/>
        <v>6</v>
      </c>
      <c r="B2279" s="55"/>
      <c r="C2279" s="129"/>
      <c r="D2279" s="55"/>
      <c r="E2279" s="56"/>
      <c r="F2279" s="55"/>
      <c r="G2279" s="124" t="str">
        <f>IFERROR(INDEX(Vendors!$A$2:$B$500,MATCH(C2279,Vendors!$A$2:$A$500,0),2),"")</f>
        <v/>
      </c>
      <c r="H2279" s="74">
        <f>SUMIF('Cash Outflows'!E:E,'AP and Accrual Journal'!D2289,'Cash Outflows'!F:F)</f>
        <v>0</v>
      </c>
      <c r="I2279" s="73">
        <f t="shared" si="106"/>
        <v>0</v>
      </c>
      <c r="J2279" s="13">
        <f t="shared" si="107"/>
        <v>0</v>
      </c>
      <c r="K2279" t="b">
        <f ca="1">IF(TODAY()-E2279&gt;'Data Inputs'!$B$47,TRUE,FALSE)</f>
        <v>1</v>
      </c>
    </row>
    <row r="2280" spans="1:11" x14ac:dyDescent="0.25">
      <c r="A2280" s="109">
        <f t="shared" si="105"/>
        <v>6</v>
      </c>
      <c r="B2280" s="55"/>
      <c r="C2280" s="129"/>
      <c r="D2280" s="55"/>
      <c r="E2280" s="56"/>
      <c r="F2280" s="55"/>
      <c r="G2280" s="124" t="str">
        <f>IFERROR(INDEX(Vendors!$A$2:$B$500,MATCH(C2280,Vendors!$A$2:$A$500,0),2),"")</f>
        <v/>
      </c>
      <c r="H2280" s="74">
        <f>SUMIF('Cash Outflows'!E:E,'AP and Accrual Journal'!D2290,'Cash Outflows'!F:F)</f>
        <v>0</v>
      </c>
      <c r="I2280" s="73">
        <f t="shared" si="106"/>
        <v>0</v>
      </c>
      <c r="J2280" s="13">
        <f t="shared" si="107"/>
        <v>0</v>
      </c>
      <c r="K2280" t="b">
        <f ca="1">IF(TODAY()-E2280&gt;'Data Inputs'!$B$47,TRUE,FALSE)</f>
        <v>1</v>
      </c>
    </row>
    <row r="2281" spans="1:11" x14ac:dyDescent="0.25">
      <c r="A2281" s="109">
        <f t="shared" si="105"/>
        <v>6</v>
      </c>
      <c r="B2281" s="55"/>
      <c r="C2281" s="129"/>
      <c r="D2281" s="55"/>
      <c r="E2281" s="56"/>
      <c r="F2281" s="55"/>
      <c r="G2281" s="124" t="str">
        <f>IFERROR(INDEX(Vendors!$A$2:$B$500,MATCH(C2281,Vendors!$A$2:$A$500,0),2),"")</f>
        <v/>
      </c>
      <c r="H2281" s="74">
        <f>SUMIF('Cash Outflows'!E:E,'AP and Accrual Journal'!D2291,'Cash Outflows'!F:F)</f>
        <v>0</v>
      </c>
      <c r="I2281" s="73">
        <f t="shared" si="106"/>
        <v>0</v>
      </c>
      <c r="J2281" s="13">
        <f t="shared" si="107"/>
        <v>0</v>
      </c>
      <c r="K2281" t="b">
        <f ca="1">IF(TODAY()-E2281&gt;'Data Inputs'!$B$47,TRUE,FALSE)</f>
        <v>1</v>
      </c>
    </row>
    <row r="2282" spans="1:11" x14ac:dyDescent="0.25">
      <c r="A2282" s="109">
        <f t="shared" si="105"/>
        <v>6</v>
      </c>
      <c r="B2282" s="55"/>
      <c r="C2282" s="129"/>
      <c r="D2282" s="55"/>
      <c r="E2282" s="56"/>
      <c r="F2282" s="55"/>
      <c r="G2282" s="124" t="str">
        <f>IFERROR(INDEX(Vendors!$A$2:$B$500,MATCH(C2282,Vendors!$A$2:$A$500,0),2),"")</f>
        <v/>
      </c>
      <c r="H2282" s="74">
        <f>SUMIF('Cash Outflows'!E:E,'AP and Accrual Journal'!D2292,'Cash Outflows'!F:F)</f>
        <v>0</v>
      </c>
      <c r="I2282" s="73">
        <f t="shared" si="106"/>
        <v>0</v>
      </c>
      <c r="J2282" s="13">
        <f t="shared" si="107"/>
        <v>0</v>
      </c>
      <c r="K2282" t="b">
        <f ca="1">IF(TODAY()-E2282&gt;'Data Inputs'!$B$47,TRUE,FALSE)</f>
        <v>1</v>
      </c>
    </row>
    <row r="2283" spans="1:11" x14ac:dyDescent="0.25">
      <c r="A2283" s="109">
        <f t="shared" si="105"/>
        <v>6</v>
      </c>
      <c r="B2283" s="55"/>
      <c r="C2283" s="129"/>
      <c r="D2283" s="55"/>
      <c r="E2283" s="56"/>
      <c r="F2283" s="55"/>
      <c r="G2283" s="124" t="str">
        <f>IFERROR(INDEX(Vendors!$A$2:$B$500,MATCH(C2283,Vendors!$A$2:$A$500,0),2),"")</f>
        <v/>
      </c>
      <c r="H2283" s="74">
        <f>SUMIF('Cash Outflows'!E:E,'AP and Accrual Journal'!D2293,'Cash Outflows'!F:F)</f>
        <v>0</v>
      </c>
      <c r="I2283" s="73">
        <f t="shared" si="106"/>
        <v>0</v>
      </c>
      <c r="J2283" s="13">
        <f t="shared" si="107"/>
        <v>0</v>
      </c>
      <c r="K2283" t="b">
        <f ca="1">IF(TODAY()-E2283&gt;'Data Inputs'!$B$47,TRUE,FALSE)</f>
        <v>1</v>
      </c>
    </row>
    <row r="2284" spans="1:11" x14ac:dyDescent="0.25">
      <c r="A2284" s="109">
        <f t="shared" si="105"/>
        <v>6</v>
      </c>
      <c r="B2284" s="55"/>
      <c r="C2284" s="129"/>
      <c r="D2284" s="55"/>
      <c r="E2284" s="56"/>
      <c r="F2284" s="55"/>
      <c r="G2284" s="124" t="str">
        <f>IFERROR(INDEX(Vendors!$A$2:$B$500,MATCH(C2284,Vendors!$A$2:$A$500,0),2),"")</f>
        <v/>
      </c>
      <c r="H2284" s="74">
        <f>SUMIF('Cash Outflows'!E:E,'AP and Accrual Journal'!D2294,'Cash Outflows'!F:F)</f>
        <v>0</v>
      </c>
      <c r="I2284" s="73">
        <f t="shared" si="106"/>
        <v>0</v>
      </c>
      <c r="J2284" s="13">
        <f t="shared" si="107"/>
        <v>0</v>
      </c>
      <c r="K2284" t="b">
        <f ca="1">IF(TODAY()-E2284&gt;'Data Inputs'!$B$47,TRUE,FALSE)</f>
        <v>1</v>
      </c>
    </row>
    <row r="2285" spans="1:11" x14ac:dyDescent="0.25">
      <c r="A2285" s="109">
        <f t="shared" si="105"/>
        <v>6</v>
      </c>
      <c r="B2285" s="55"/>
      <c r="C2285" s="129"/>
      <c r="D2285" s="55"/>
      <c r="E2285" s="56"/>
      <c r="F2285" s="55"/>
      <c r="G2285" s="124" t="str">
        <f>IFERROR(INDEX(Vendors!$A$2:$B$500,MATCH(C2285,Vendors!$A$2:$A$500,0),2),"")</f>
        <v/>
      </c>
      <c r="H2285" s="74">
        <f>SUMIF('Cash Outflows'!E:E,'AP and Accrual Journal'!D2295,'Cash Outflows'!F:F)</f>
        <v>0</v>
      </c>
      <c r="I2285" s="73">
        <f t="shared" si="106"/>
        <v>0</v>
      </c>
      <c r="J2285" s="13">
        <f t="shared" si="107"/>
        <v>0</v>
      </c>
      <c r="K2285" t="b">
        <f ca="1">IF(TODAY()-E2285&gt;'Data Inputs'!$B$47,TRUE,FALSE)</f>
        <v>1</v>
      </c>
    </row>
    <row r="2286" spans="1:11" x14ac:dyDescent="0.25">
      <c r="A2286" s="109">
        <f t="shared" si="105"/>
        <v>6</v>
      </c>
      <c r="B2286" s="55"/>
      <c r="C2286" s="129"/>
      <c r="D2286" s="55"/>
      <c r="E2286" s="56"/>
      <c r="F2286" s="55"/>
      <c r="G2286" s="124" t="str">
        <f>IFERROR(INDEX(Vendors!$A$2:$B$500,MATCH(C2286,Vendors!$A$2:$A$500,0),2),"")</f>
        <v/>
      </c>
      <c r="H2286" s="74">
        <f>SUMIF('Cash Outflows'!E:E,'AP and Accrual Journal'!D2296,'Cash Outflows'!F:F)</f>
        <v>0</v>
      </c>
      <c r="I2286" s="73">
        <f t="shared" si="106"/>
        <v>0</v>
      </c>
      <c r="J2286" s="13">
        <f t="shared" si="107"/>
        <v>0</v>
      </c>
      <c r="K2286" t="b">
        <f ca="1">IF(TODAY()-E2286&gt;'Data Inputs'!$B$47,TRUE,FALSE)</f>
        <v>1</v>
      </c>
    </row>
    <row r="2287" spans="1:11" x14ac:dyDescent="0.25">
      <c r="A2287" s="109">
        <f t="shared" si="105"/>
        <v>6</v>
      </c>
      <c r="B2287" s="55"/>
      <c r="C2287" s="129"/>
      <c r="D2287" s="55"/>
      <c r="E2287" s="56"/>
      <c r="F2287" s="55"/>
      <c r="G2287" s="124" t="str">
        <f>IFERROR(INDEX(Vendors!$A$2:$B$500,MATCH(C2287,Vendors!$A$2:$A$500,0),2),"")</f>
        <v/>
      </c>
      <c r="H2287" s="74">
        <f>SUMIF('Cash Outflows'!E:E,'AP and Accrual Journal'!D2297,'Cash Outflows'!F:F)</f>
        <v>0</v>
      </c>
      <c r="I2287" s="73">
        <f t="shared" si="106"/>
        <v>0</v>
      </c>
      <c r="J2287" s="13">
        <f t="shared" si="107"/>
        <v>0</v>
      </c>
      <c r="K2287" t="b">
        <f ca="1">IF(TODAY()-E2287&gt;'Data Inputs'!$B$47,TRUE,FALSE)</f>
        <v>1</v>
      </c>
    </row>
    <row r="2288" spans="1:11" x14ac:dyDescent="0.25">
      <c r="A2288" s="109">
        <f t="shared" si="105"/>
        <v>6</v>
      </c>
      <c r="B2288" s="55"/>
      <c r="C2288" s="129"/>
      <c r="D2288" s="55"/>
      <c r="E2288" s="56"/>
      <c r="F2288" s="55"/>
      <c r="G2288" s="124" t="str">
        <f>IFERROR(INDEX(Vendors!$A$2:$B$500,MATCH(C2288,Vendors!$A$2:$A$500,0),2),"")</f>
        <v/>
      </c>
      <c r="H2288" s="74">
        <f>SUMIF('Cash Outflows'!E:E,'AP and Accrual Journal'!D2298,'Cash Outflows'!F:F)</f>
        <v>0</v>
      </c>
      <c r="I2288" s="73">
        <f t="shared" si="106"/>
        <v>0</v>
      </c>
      <c r="J2288" s="13">
        <f t="shared" si="107"/>
        <v>0</v>
      </c>
      <c r="K2288" t="b">
        <f ca="1">IF(TODAY()-E2288&gt;'Data Inputs'!$B$47,TRUE,FALSE)</f>
        <v>1</v>
      </c>
    </row>
    <row r="2289" spans="1:11" x14ac:dyDescent="0.25">
      <c r="A2289" s="109">
        <f t="shared" si="105"/>
        <v>6</v>
      </c>
      <c r="B2289" s="55"/>
      <c r="C2289" s="129"/>
      <c r="D2289" s="55"/>
      <c r="E2289" s="56"/>
      <c r="F2289" s="55"/>
      <c r="G2289" s="124" t="str">
        <f>IFERROR(INDEX(Vendors!$A$2:$B$500,MATCH(C2289,Vendors!$A$2:$A$500,0),2),"")</f>
        <v/>
      </c>
      <c r="H2289" s="74">
        <f>SUMIF('Cash Outflows'!E:E,'AP and Accrual Journal'!D2299,'Cash Outflows'!F:F)</f>
        <v>0</v>
      </c>
      <c r="I2289" s="73">
        <f t="shared" si="106"/>
        <v>0</v>
      </c>
      <c r="J2289" s="13">
        <f t="shared" si="107"/>
        <v>0</v>
      </c>
      <c r="K2289" t="b">
        <f ca="1">IF(TODAY()-E2289&gt;'Data Inputs'!$B$47,TRUE,FALSE)</f>
        <v>1</v>
      </c>
    </row>
    <row r="2290" spans="1:11" x14ac:dyDescent="0.25">
      <c r="A2290" s="109">
        <f t="shared" si="105"/>
        <v>6</v>
      </c>
      <c r="B2290" s="55"/>
      <c r="C2290" s="129"/>
      <c r="D2290" s="55"/>
      <c r="E2290" s="56"/>
      <c r="F2290" s="55"/>
      <c r="G2290" s="124" t="str">
        <f>IFERROR(INDEX(Vendors!$A$2:$B$500,MATCH(C2290,Vendors!$A$2:$A$500,0),2),"")</f>
        <v/>
      </c>
      <c r="H2290" s="74">
        <f>SUMIF('Cash Outflows'!E:E,'AP and Accrual Journal'!D2300,'Cash Outflows'!F:F)</f>
        <v>0</v>
      </c>
      <c r="I2290" s="73">
        <f t="shared" si="106"/>
        <v>0</v>
      </c>
      <c r="J2290" s="13">
        <f t="shared" si="107"/>
        <v>0</v>
      </c>
      <c r="K2290" t="b">
        <f ca="1">IF(TODAY()-E2290&gt;'Data Inputs'!$B$47,TRUE,FALSE)</f>
        <v>1</v>
      </c>
    </row>
    <row r="2291" spans="1:11" x14ac:dyDescent="0.25">
      <c r="A2291" s="109">
        <f t="shared" si="105"/>
        <v>6</v>
      </c>
      <c r="B2291" s="55"/>
      <c r="C2291" s="129"/>
      <c r="D2291" s="55"/>
      <c r="E2291" s="56"/>
      <c r="F2291" s="55"/>
      <c r="G2291" s="124" t="str">
        <f>IFERROR(INDEX(Vendors!$A$2:$B$500,MATCH(C2291,Vendors!$A$2:$A$500,0),2),"")</f>
        <v/>
      </c>
      <c r="H2291" s="74">
        <f>SUMIF('Cash Outflows'!E:E,'AP and Accrual Journal'!D2301,'Cash Outflows'!F:F)</f>
        <v>0</v>
      </c>
      <c r="I2291" s="73">
        <f t="shared" si="106"/>
        <v>0</v>
      </c>
      <c r="J2291" s="13">
        <f t="shared" si="107"/>
        <v>0</v>
      </c>
      <c r="K2291" t="b">
        <f ca="1">IF(TODAY()-E2291&gt;'Data Inputs'!$B$47,TRUE,FALSE)</f>
        <v>1</v>
      </c>
    </row>
    <row r="2292" spans="1:11" x14ac:dyDescent="0.25">
      <c r="A2292" s="109">
        <f t="shared" si="105"/>
        <v>6</v>
      </c>
      <c r="B2292" s="55"/>
      <c r="C2292" s="129"/>
      <c r="D2292" s="55"/>
      <c r="E2292" s="56"/>
      <c r="F2292" s="55"/>
      <c r="G2292" s="124" t="str">
        <f>IFERROR(INDEX(Vendors!$A$2:$B$500,MATCH(C2292,Vendors!$A$2:$A$500,0),2),"")</f>
        <v/>
      </c>
      <c r="H2292" s="74">
        <f>SUMIF('Cash Outflows'!E:E,'AP and Accrual Journal'!D2302,'Cash Outflows'!F:F)</f>
        <v>0</v>
      </c>
      <c r="I2292" s="73">
        <f t="shared" si="106"/>
        <v>0</v>
      </c>
      <c r="J2292" s="13">
        <f t="shared" si="107"/>
        <v>0</v>
      </c>
      <c r="K2292" t="b">
        <f ca="1">IF(TODAY()-E2292&gt;'Data Inputs'!$B$47,TRUE,FALSE)</f>
        <v>1</v>
      </c>
    </row>
    <row r="2293" spans="1:11" x14ac:dyDescent="0.25">
      <c r="A2293" s="109">
        <f t="shared" si="105"/>
        <v>6</v>
      </c>
      <c r="B2293" s="55"/>
      <c r="C2293" s="129"/>
      <c r="D2293" s="55"/>
      <c r="E2293" s="56"/>
      <c r="F2293" s="55"/>
      <c r="G2293" s="124" t="str">
        <f>IFERROR(INDEX(Vendors!$A$2:$B$500,MATCH(C2293,Vendors!$A$2:$A$500,0),2),"")</f>
        <v/>
      </c>
      <c r="H2293" s="74">
        <f>SUMIF('Cash Outflows'!E:E,'AP and Accrual Journal'!D2303,'Cash Outflows'!F:F)</f>
        <v>0</v>
      </c>
      <c r="I2293" s="73">
        <f t="shared" si="106"/>
        <v>0</v>
      </c>
      <c r="J2293" s="13">
        <f t="shared" si="107"/>
        <v>0</v>
      </c>
      <c r="K2293" t="b">
        <f ca="1">IF(TODAY()-E2293&gt;'Data Inputs'!$B$47,TRUE,FALSE)</f>
        <v>1</v>
      </c>
    </row>
    <row r="2294" spans="1:11" x14ac:dyDescent="0.25">
      <c r="A2294" s="109">
        <f t="shared" si="105"/>
        <v>6</v>
      </c>
      <c r="B2294" s="55"/>
      <c r="C2294" s="129"/>
      <c r="D2294" s="55"/>
      <c r="E2294" s="56"/>
      <c r="F2294" s="55"/>
      <c r="G2294" s="124" t="str">
        <f>IFERROR(INDEX(Vendors!$A$2:$B$500,MATCH(C2294,Vendors!$A$2:$A$500,0),2),"")</f>
        <v/>
      </c>
      <c r="H2294" s="74">
        <f>SUMIF('Cash Outflows'!E:E,'AP and Accrual Journal'!D2304,'Cash Outflows'!F:F)</f>
        <v>0</v>
      </c>
      <c r="I2294" s="73">
        <f t="shared" si="106"/>
        <v>0</v>
      </c>
      <c r="J2294" s="13">
        <f t="shared" si="107"/>
        <v>0</v>
      </c>
      <c r="K2294" t="b">
        <f ca="1">IF(TODAY()-E2294&gt;'Data Inputs'!$B$47,TRUE,FALSE)</f>
        <v>1</v>
      </c>
    </row>
    <row r="2295" spans="1:11" x14ac:dyDescent="0.25">
      <c r="A2295" s="109">
        <f t="shared" si="105"/>
        <v>6</v>
      </c>
      <c r="B2295" s="55"/>
      <c r="C2295" s="129"/>
      <c r="D2295" s="55"/>
      <c r="E2295" s="56"/>
      <c r="F2295" s="55"/>
      <c r="G2295" s="124" t="str">
        <f>IFERROR(INDEX(Vendors!$A$2:$B$500,MATCH(C2295,Vendors!$A$2:$A$500,0),2),"")</f>
        <v/>
      </c>
      <c r="H2295" s="74">
        <f>SUMIF('Cash Outflows'!E:E,'AP and Accrual Journal'!D2305,'Cash Outflows'!F:F)</f>
        <v>0</v>
      </c>
      <c r="I2295" s="73">
        <f t="shared" si="106"/>
        <v>0</v>
      </c>
      <c r="J2295" s="13">
        <f t="shared" si="107"/>
        <v>0</v>
      </c>
      <c r="K2295" t="b">
        <f ca="1">IF(TODAY()-E2295&gt;'Data Inputs'!$B$47,TRUE,FALSE)</f>
        <v>1</v>
      </c>
    </row>
    <row r="2296" spans="1:11" x14ac:dyDescent="0.25">
      <c r="A2296" s="109">
        <f t="shared" si="105"/>
        <v>6</v>
      </c>
      <c r="B2296" s="55"/>
      <c r="C2296" s="129"/>
      <c r="D2296" s="55"/>
      <c r="E2296" s="56"/>
      <c r="F2296" s="55"/>
      <c r="G2296" s="124" t="str">
        <f>IFERROR(INDEX(Vendors!$A$2:$B$500,MATCH(C2296,Vendors!$A$2:$A$500,0),2),"")</f>
        <v/>
      </c>
      <c r="H2296" s="74">
        <f>SUMIF('Cash Outflows'!E:E,'AP and Accrual Journal'!D2306,'Cash Outflows'!F:F)</f>
        <v>0</v>
      </c>
      <c r="I2296" s="73">
        <f t="shared" si="106"/>
        <v>0</v>
      </c>
      <c r="J2296" s="13">
        <f t="shared" si="107"/>
        <v>0</v>
      </c>
      <c r="K2296" t="b">
        <f ca="1">IF(TODAY()-E2296&gt;'Data Inputs'!$B$47,TRUE,FALSE)</f>
        <v>1</v>
      </c>
    </row>
    <row r="2297" spans="1:11" x14ac:dyDescent="0.25">
      <c r="A2297" s="109">
        <f t="shared" si="105"/>
        <v>6</v>
      </c>
      <c r="B2297" s="55"/>
      <c r="C2297" s="129"/>
      <c r="D2297" s="55"/>
      <c r="E2297" s="56"/>
      <c r="F2297" s="55"/>
      <c r="G2297" s="124" t="str">
        <f>IFERROR(INDEX(Vendors!$A$2:$B$500,MATCH(C2297,Vendors!$A$2:$A$500,0),2),"")</f>
        <v/>
      </c>
      <c r="H2297" s="74">
        <f>SUMIF('Cash Outflows'!E:E,'AP and Accrual Journal'!D2307,'Cash Outflows'!F:F)</f>
        <v>0</v>
      </c>
      <c r="I2297" s="73">
        <f t="shared" si="106"/>
        <v>0</v>
      </c>
      <c r="J2297" s="13">
        <f t="shared" si="107"/>
        <v>0</v>
      </c>
      <c r="K2297" t="b">
        <f ca="1">IF(TODAY()-E2297&gt;'Data Inputs'!$B$47,TRUE,FALSE)</f>
        <v>1</v>
      </c>
    </row>
    <row r="2298" spans="1:11" x14ac:dyDescent="0.25">
      <c r="A2298" s="109">
        <f t="shared" si="105"/>
        <v>6</v>
      </c>
      <c r="B2298" s="55"/>
      <c r="C2298" s="129"/>
      <c r="D2298" s="55"/>
      <c r="E2298" s="56"/>
      <c r="F2298" s="55"/>
      <c r="G2298" s="124" t="str">
        <f>IFERROR(INDEX(Vendors!$A$2:$B$500,MATCH(C2298,Vendors!$A$2:$A$500,0),2),"")</f>
        <v/>
      </c>
      <c r="H2298" s="74">
        <f>SUMIF('Cash Outflows'!E:E,'AP and Accrual Journal'!D2308,'Cash Outflows'!F:F)</f>
        <v>0</v>
      </c>
      <c r="I2298" s="73">
        <f t="shared" si="106"/>
        <v>0</v>
      </c>
      <c r="J2298" s="13">
        <f t="shared" si="107"/>
        <v>0</v>
      </c>
      <c r="K2298" t="b">
        <f ca="1">IF(TODAY()-E2298&gt;'Data Inputs'!$B$47,TRUE,FALSE)</f>
        <v>1</v>
      </c>
    </row>
    <row r="2299" spans="1:11" x14ac:dyDescent="0.25">
      <c r="A2299" s="109">
        <f t="shared" si="105"/>
        <v>6</v>
      </c>
      <c r="B2299" s="55"/>
      <c r="C2299" s="129"/>
      <c r="D2299" s="55"/>
      <c r="E2299" s="56"/>
      <c r="F2299" s="55"/>
      <c r="G2299" s="124" t="str">
        <f>IFERROR(INDEX(Vendors!$A$2:$B$500,MATCH(C2299,Vendors!$A$2:$A$500,0),2),"")</f>
        <v/>
      </c>
      <c r="H2299" s="74">
        <f>SUMIF('Cash Outflows'!E:E,'AP and Accrual Journal'!D2309,'Cash Outflows'!F:F)</f>
        <v>0</v>
      </c>
      <c r="I2299" s="73">
        <f t="shared" si="106"/>
        <v>0</v>
      </c>
      <c r="J2299" s="13">
        <f t="shared" si="107"/>
        <v>0</v>
      </c>
      <c r="K2299" t="b">
        <f ca="1">IF(TODAY()-E2299&gt;'Data Inputs'!$B$47,TRUE,FALSE)</f>
        <v>1</v>
      </c>
    </row>
    <row r="2300" spans="1:11" x14ac:dyDescent="0.25">
      <c r="A2300" s="109">
        <f t="shared" si="105"/>
        <v>6</v>
      </c>
      <c r="B2300" s="55"/>
      <c r="C2300" s="129"/>
      <c r="D2300" s="55"/>
      <c r="E2300" s="56"/>
      <c r="F2300" s="55"/>
      <c r="G2300" s="124" t="str">
        <f>IFERROR(INDEX(Vendors!$A$2:$B$500,MATCH(C2300,Vendors!$A$2:$A$500,0),2),"")</f>
        <v/>
      </c>
      <c r="H2300" s="74">
        <f>SUMIF('Cash Outflows'!E:E,'AP and Accrual Journal'!D2310,'Cash Outflows'!F:F)</f>
        <v>0</v>
      </c>
      <c r="I2300" s="73">
        <f t="shared" si="106"/>
        <v>0</v>
      </c>
      <c r="J2300" s="13">
        <f t="shared" si="107"/>
        <v>0</v>
      </c>
      <c r="K2300" t="b">
        <f ca="1">IF(TODAY()-E2300&gt;'Data Inputs'!$B$47,TRUE,FALSE)</f>
        <v>1</v>
      </c>
    </row>
    <row r="2301" spans="1:11" x14ac:dyDescent="0.25">
      <c r="A2301" s="109">
        <f t="shared" si="105"/>
        <v>6</v>
      </c>
      <c r="B2301" s="55"/>
      <c r="C2301" s="129"/>
      <c r="D2301" s="55"/>
      <c r="E2301" s="56"/>
      <c r="F2301" s="55"/>
      <c r="G2301" s="124" t="str">
        <f>IFERROR(INDEX(Vendors!$A$2:$B$500,MATCH(C2301,Vendors!$A$2:$A$500,0),2),"")</f>
        <v/>
      </c>
      <c r="H2301" s="74">
        <f>SUMIF('Cash Outflows'!E:E,'AP and Accrual Journal'!D2311,'Cash Outflows'!F:F)</f>
        <v>0</v>
      </c>
      <c r="I2301" s="73">
        <f t="shared" si="106"/>
        <v>0</v>
      </c>
      <c r="J2301" s="13">
        <f t="shared" si="107"/>
        <v>0</v>
      </c>
      <c r="K2301" t="b">
        <f ca="1">IF(TODAY()-E2301&gt;'Data Inputs'!$B$47,TRUE,FALSE)</f>
        <v>1</v>
      </c>
    </row>
    <row r="2302" spans="1:11" x14ac:dyDescent="0.25">
      <c r="A2302" s="109">
        <f t="shared" si="105"/>
        <v>6</v>
      </c>
      <c r="B2302" s="55"/>
      <c r="C2302" s="129"/>
      <c r="D2302" s="55"/>
      <c r="E2302" s="56"/>
      <c r="F2302" s="55"/>
      <c r="G2302" s="124" t="str">
        <f>IFERROR(INDEX(Vendors!$A$2:$B$500,MATCH(C2302,Vendors!$A$2:$A$500,0),2),"")</f>
        <v/>
      </c>
      <c r="H2302" s="74">
        <f>SUMIF('Cash Outflows'!E:E,'AP and Accrual Journal'!D2312,'Cash Outflows'!F:F)</f>
        <v>0</v>
      </c>
      <c r="I2302" s="73">
        <f t="shared" si="106"/>
        <v>0</v>
      </c>
      <c r="J2302" s="13">
        <f t="shared" si="107"/>
        <v>0</v>
      </c>
      <c r="K2302" t="b">
        <f ca="1">IF(TODAY()-E2302&gt;'Data Inputs'!$B$47,TRUE,FALSE)</f>
        <v>1</v>
      </c>
    </row>
    <row r="2303" spans="1:11" x14ac:dyDescent="0.25">
      <c r="A2303" s="109">
        <f t="shared" si="105"/>
        <v>6</v>
      </c>
      <c r="B2303" s="55"/>
      <c r="C2303" s="129"/>
      <c r="D2303" s="55"/>
      <c r="E2303" s="56"/>
      <c r="F2303" s="55"/>
      <c r="G2303" s="124" t="str">
        <f>IFERROR(INDEX(Vendors!$A$2:$B$500,MATCH(C2303,Vendors!$A$2:$A$500,0),2),"")</f>
        <v/>
      </c>
      <c r="H2303" s="74">
        <f>SUMIF('Cash Outflows'!E:E,'AP and Accrual Journal'!D2313,'Cash Outflows'!F:F)</f>
        <v>0</v>
      </c>
      <c r="I2303" s="73">
        <f t="shared" si="106"/>
        <v>0</v>
      </c>
      <c r="J2303" s="13">
        <f t="shared" si="107"/>
        <v>0</v>
      </c>
      <c r="K2303" t="b">
        <f ca="1">IF(TODAY()-E2303&gt;'Data Inputs'!$B$47,TRUE,FALSE)</f>
        <v>1</v>
      </c>
    </row>
    <row r="2304" spans="1:11" x14ac:dyDescent="0.25">
      <c r="A2304" s="109">
        <f t="shared" si="105"/>
        <v>6</v>
      </c>
      <c r="B2304" s="55"/>
      <c r="C2304" s="129"/>
      <c r="D2304" s="55"/>
      <c r="E2304" s="56"/>
      <c r="F2304" s="55"/>
      <c r="G2304" s="124" t="str">
        <f>IFERROR(INDEX(Vendors!$A$2:$B$500,MATCH(C2304,Vendors!$A$2:$A$500,0),2),"")</f>
        <v/>
      </c>
      <c r="H2304" s="74">
        <f>SUMIF('Cash Outflows'!E:E,'AP and Accrual Journal'!D2314,'Cash Outflows'!F:F)</f>
        <v>0</v>
      </c>
      <c r="I2304" s="73">
        <f t="shared" si="106"/>
        <v>0</v>
      </c>
      <c r="J2304" s="13">
        <f t="shared" si="107"/>
        <v>0</v>
      </c>
      <c r="K2304" t="b">
        <f ca="1">IF(TODAY()-E2304&gt;'Data Inputs'!$B$47,TRUE,FALSE)</f>
        <v>1</v>
      </c>
    </row>
    <row r="2305" spans="1:11" x14ac:dyDescent="0.25">
      <c r="A2305" s="109">
        <f t="shared" si="105"/>
        <v>6</v>
      </c>
      <c r="B2305" s="55"/>
      <c r="C2305" s="129"/>
      <c r="D2305" s="55"/>
      <c r="E2305" s="56"/>
      <c r="F2305" s="55"/>
      <c r="G2305" s="124" t="str">
        <f>IFERROR(INDEX(Vendors!$A$2:$B$500,MATCH(C2305,Vendors!$A$2:$A$500,0),2),"")</f>
        <v/>
      </c>
      <c r="H2305" s="74">
        <f>SUMIF('Cash Outflows'!E:E,'AP and Accrual Journal'!D2315,'Cash Outflows'!F:F)</f>
        <v>0</v>
      </c>
      <c r="I2305" s="73">
        <f t="shared" si="106"/>
        <v>0</v>
      </c>
      <c r="J2305" s="13">
        <f t="shared" si="107"/>
        <v>0</v>
      </c>
      <c r="K2305" t="b">
        <f ca="1">IF(TODAY()-E2305&gt;'Data Inputs'!$B$47,TRUE,FALSE)</f>
        <v>1</v>
      </c>
    </row>
    <row r="2306" spans="1:11" x14ac:dyDescent="0.25">
      <c r="A2306" s="109">
        <f t="shared" si="105"/>
        <v>6</v>
      </c>
      <c r="B2306" s="55"/>
      <c r="C2306" s="129"/>
      <c r="D2306" s="55"/>
      <c r="E2306" s="56"/>
      <c r="F2306" s="55"/>
      <c r="G2306" s="124" t="str">
        <f>IFERROR(INDEX(Vendors!$A$2:$B$500,MATCH(C2306,Vendors!$A$2:$A$500,0),2),"")</f>
        <v/>
      </c>
      <c r="H2306" s="74">
        <f>SUMIF('Cash Outflows'!E:E,'AP and Accrual Journal'!D2316,'Cash Outflows'!F:F)</f>
        <v>0</v>
      </c>
      <c r="I2306" s="73">
        <f t="shared" si="106"/>
        <v>0</v>
      </c>
      <c r="J2306" s="13">
        <f t="shared" si="107"/>
        <v>0</v>
      </c>
      <c r="K2306" t="b">
        <f ca="1">IF(TODAY()-E2306&gt;'Data Inputs'!$B$47,TRUE,FALSE)</f>
        <v>1</v>
      </c>
    </row>
    <row r="2307" spans="1:11" x14ac:dyDescent="0.25">
      <c r="A2307" s="109">
        <f t="shared" ref="A2307:A2370" si="108">E2307+(6-J2307)</f>
        <v>6</v>
      </c>
      <c r="B2307" s="55"/>
      <c r="C2307" s="129"/>
      <c r="D2307" s="55"/>
      <c r="E2307" s="56"/>
      <c r="F2307" s="55"/>
      <c r="G2307" s="124" t="str">
        <f>IFERROR(INDEX(Vendors!$A$2:$B$500,MATCH(C2307,Vendors!$A$2:$A$500,0),2),"")</f>
        <v/>
      </c>
      <c r="H2307" s="74">
        <f>SUMIF('Cash Outflows'!E:E,'AP and Accrual Journal'!D2317,'Cash Outflows'!F:F)</f>
        <v>0</v>
      </c>
      <c r="I2307" s="73">
        <f t="shared" ref="I2307:I2370" si="109">F2307-H2307</f>
        <v>0</v>
      </c>
      <c r="J2307" s="13">
        <f t="shared" ref="J2307:J2370" si="110">IF(WEEKDAY(E2307)=7,0,WEEKDAY(E2307))</f>
        <v>0</v>
      </c>
      <c r="K2307" t="b">
        <f ca="1">IF(TODAY()-E2307&gt;'Data Inputs'!$B$47,TRUE,FALSE)</f>
        <v>1</v>
      </c>
    </row>
    <row r="2308" spans="1:11" x14ac:dyDescent="0.25">
      <c r="A2308" s="109">
        <f t="shared" si="108"/>
        <v>6</v>
      </c>
      <c r="B2308" s="55"/>
      <c r="C2308" s="129"/>
      <c r="D2308" s="55"/>
      <c r="E2308" s="56"/>
      <c r="F2308" s="55"/>
      <c r="G2308" s="124" t="str">
        <f>IFERROR(INDEX(Vendors!$A$2:$B$500,MATCH(C2308,Vendors!$A$2:$A$500,0),2),"")</f>
        <v/>
      </c>
      <c r="H2308" s="74">
        <f>SUMIF('Cash Outflows'!E:E,'AP and Accrual Journal'!D2318,'Cash Outflows'!F:F)</f>
        <v>0</v>
      </c>
      <c r="I2308" s="73">
        <f t="shared" si="109"/>
        <v>0</v>
      </c>
      <c r="J2308" s="13">
        <f t="shared" si="110"/>
        <v>0</v>
      </c>
      <c r="K2308" t="b">
        <f ca="1">IF(TODAY()-E2308&gt;'Data Inputs'!$B$47,TRUE,FALSE)</f>
        <v>1</v>
      </c>
    </row>
    <row r="2309" spans="1:11" x14ac:dyDescent="0.25">
      <c r="A2309" s="109">
        <f t="shared" si="108"/>
        <v>6</v>
      </c>
      <c r="B2309" s="55"/>
      <c r="C2309" s="129"/>
      <c r="D2309" s="55"/>
      <c r="E2309" s="56"/>
      <c r="F2309" s="55"/>
      <c r="G2309" s="124" t="str">
        <f>IFERROR(INDEX(Vendors!$A$2:$B$500,MATCH(C2309,Vendors!$A$2:$A$500,0),2),"")</f>
        <v/>
      </c>
      <c r="H2309" s="74">
        <f>SUMIF('Cash Outflows'!E:E,'AP and Accrual Journal'!D2319,'Cash Outflows'!F:F)</f>
        <v>0</v>
      </c>
      <c r="I2309" s="73">
        <f t="shared" si="109"/>
        <v>0</v>
      </c>
      <c r="J2309" s="13">
        <f t="shared" si="110"/>
        <v>0</v>
      </c>
      <c r="K2309" t="b">
        <f ca="1">IF(TODAY()-E2309&gt;'Data Inputs'!$B$47,TRUE,FALSE)</f>
        <v>1</v>
      </c>
    </row>
    <row r="2310" spans="1:11" x14ac:dyDescent="0.25">
      <c r="A2310" s="109">
        <f t="shared" si="108"/>
        <v>6</v>
      </c>
      <c r="B2310" s="55"/>
      <c r="C2310" s="129"/>
      <c r="D2310" s="55"/>
      <c r="E2310" s="56"/>
      <c r="F2310" s="55"/>
      <c r="G2310" s="124" t="str">
        <f>IFERROR(INDEX(Vendors!$A$2:$B$500,MATCH(C2310,Vendors!$A$2:$A$500,0),2),"")</f>
        <v/>
      </c>
      <c r="H2310" s="74">
        <f>SUMIF('Cash Outflows'!E:E,'AP and Accrual Journal'!D2320,'Cash Outflows'!F:F)</f>
        <v>0</v>
      </c>
      <c r="I2310" s="73">
        <f t="shared" si="109"/>
        <v>0</v>
      </c>
      <c r="J2310" s="13">
        <f t="shared" si="110"/>
        <v>0</v>
      </c>
      <c r="K2310" t="b">
        <f ca="1">IF(TODAY()-E2310&gt;'Data Inputs'!$B$47,TRUE,FALSE)</f>
        <v>1</v>
      </c>
    </row>
    <row r="2311" spans="1:11" x14ac:dyDescent="0.25">
      <c r="A2311" s="109">
        <f t="shared" si="108"/>
        <v>6</v>
      </c>
      <c r="B2311" s="55"/>
      <c r="C2311" s="129"/>
      <c r="D2311" s="55"/>
      <c r="E2311" s="56"/>
      <c r="F2311" s="55"/>
      <c r="G2311" s="124" t="str">
        <f>IFERROR(INDEX(Vendors!$A$2:$B$500,MATCH(C2311,Vendors!$A$2:$A$500,0),2),"")</f>
        <v/>
      </c>
      <c r="H2311" s="74">
        <f>SUMIF('Cash Outflows'!E:E,'AP and Accrual Journal'!D2321,'Cash Outflows'!F:F)</f>
        <v>0</v>
      </c>
      <c r="I2311" s="73">
        <f t="shared" si="109"/>
        <v>0</v>
      </c>
      <c r="J2311" s="13">
        <f t="shared" si="110"/>
        <v>0</v>
      </c>
      <c r="K2311" t="b">
        <f ca="1">IF(TODAY()-E2311&gt;'Data Inputs'!$B$47,TRUE,FALSE)</f>
        <v>1</v>
      </c>
    </row>
    <row r="2312" spans="1:11" x14ac:dyDescent="0.25">
      <c r="A2312" s="109">
        <f t="shared" si="108"/>
        <v>6</v>
      </c>
      <c r="B2312" s="55"/>
      <c r="C2312" s="129"/>
      <c r="D2312" s="55"/>
      <c r="E2312" s="56"/>
      <c r="F2312" s="55"/>
      <c r="G2312" s="124" t="str">
        <f>IFERROR(INDEX(Vendors!$A$2:$B$500,MATCH(C2312,Vendors!$A$2:$A$500,0),2),"")</f>
        <v/>
      </c>
      <c r="H2312" s="74">
        <f>SUMIF('Cash Outflows'!E:E,'AP and Accrual Journal'!D2322,'Cash Outflows'!F:F)</f>
        <v>0</v>
      </c>
      <c r="I2312" s="73">
        <f t="shared" si="109"/>
        <v>0</v>
      </c>
      <c r="J2312" s="13">
        <f t="shared" si="110"/>
        <v>0</v>
      </c>
      <c r="K2312" t="b">
        <f ca="1">IF(TODAY()-E2312&gt;'Data Inputs'!$B$47,TRUE,FALSE)</f>
        <v>1</v>
      </c>
    </row>
    <row r="2313" spans="1:11" x14ac:dyDescent="0.25">
      <c r="A2313" s="109">
        <f t="shared" si="108"/>
        <v>6</v>
      </c>
      <c r="B2313" s="55"/>
      <c r="C2313" s="129"/>
      <c r="D2313" s="55"/>
      <c r="E2313" s="56"/>
      <c r="F2313" s="55"/>
      <c r="G2313" s="124" t="str">
        <f>IFERROR(INDEX(Vendors!$A$2:$B$500,MATCH(C2313,Vendors!$A$2:$A$500,0),2),"")</f>
        <v/>
      </c>
      <c r="H2313" s="74">
        <f>SUMIF('Cash Outflows'!E:E,'AP and Accrual Journal'!D2323,'Cash Outflows'!F:F)</f>
        <v>0</v>
      </c>
      <c r="I2313" s="73">
        <f t="shared" si="109"/>
        <v>0</v>
      </c>
      <c r="J2313" s="13">
        <f t="shared" si="110"/>
        <v>0</v>
      </c>
      <c r="K2313" t="b">
        <f ca="1">IF(TODAY()-E2313&gt;'Data Inputs'!$B$47,TRUE,FALSE)</f>
        <v>1</v>
      </c>
    </row>
    <row r="2314" spans="1:11" x14ac:dyDescent="0.25">
      <c r="A2314" s="109">
        <f t="shared" si="108"/>
        <v>6</v>
      </c>
      <c r="B2314" s="55"/>
      <c r="C2314" s="129"/>
      <c r="D2314" s="55"/>
      <c r="E2314" s="56"/>
      <c r="F2314" s="55"/>
      <c r="G2314" s="124" t="str">
        <f>IFERROR(INDEX(Vendors!$A$2:$B$500,MATCH(C2314,Vendors!$A$2:$A$500,0),2),"")</f>
        <v/>
      </c>
      <c r="H2314" s="74">
        <f>SUMIF('Cash Outflows'!E:E,'AP and Accrual Journal'!D2324,'Cash Outflows'!F:F)</f>
        <v>0</v>
      </c>
      <c r="I2314" s="73">
        <f t="shared" si="109"/>
        <v>0</v>
      </c>
      <c r="J2314" s="13">
        <f t="shared" si="110"/>
        <v>0</v>
      </c>
      <c r="K2314" t="b">
        <f ca="1">IF(TODAY()-E2314&gt;'Data Inputs'!$B$47,TRUE,FALSE)</f>
        <v>1</v>
      </c>
    </row>
    <row r="2315" spans="1:11" x14ac:dyDescent="0.25">
      <c r="A2315" s="109">
        <f t="shared" si="108"/>
        <v>6</v>
      </c>
      <c r="B2315" s="55"/>
      <c r="C2315" s="129"/>
      <c r="D2315" s="55"/>
      <c r="E2315" s="56"/>
      <c r="F2315" s="55"/>
      <c r="G2315" s="124" t="str">
        <f>IFERROR(INDEX(Vendors!$A$2:$B$500,MATCH(C2315,Vendors!$A$2:$A$500,0),2),"")</f>
        <v/>
      </c>
      <c r="H2315" s="74">
        <f>SUMIF('Cash Outflows'!E:E,'AP and Accrual Journal'!D2325,'Cash Outflows'!F:F)</f>
        <v>0</v>
      </c>
      <c r="I2315" s="73">
        <f t="shared" si="109"/>
        <v>0</v>
      </c>
      <c r="J2315" s="13">
        <f t="shared" si="110"/>
        <v>0</v>
      </c>
      <c r="K2315" t="b">
        <f ca="1">IF(TODAY()-E2315&gt;'Data Inputs'!$B$47,TRUE,FALSE)</f>
        <v>1</v>
      </c>
    </row>
    <row r="2316" spans="1:11" x14ac:dyDescent="0.25">
      <c r="A2316" s="109">
        <f t="shared" si="108"/>
        <v>6</v>
      </c>
      <c r="B2316" s="55"/>
      <c r="C2316" s="129"/>
      <c r="D2316" s="55"/>
      <c r="E2316" s="56"/>
      <c r="F2316" s="55"/>
      <c r="G2316" s="124" t="str">
        <f>IFERROR(INDEX(Vendors!$A$2:$B$500,MATCH(C2316,Vendors!$A$2:$A$500,0),2),"")</f>
        <v/>
      </c>
      <c r="H2316" s="74">
        <f>SUMIF('Cash Outflows'!E:E,'AP and Accrual Journal'!D2326,'Cash Outflows'!F:F)</f>
        <v>0</v>
      </c>
      <c r="I2316" s="73">
        <f t="shared" si="109"/>
        <v>0</v>
      </c>
      <c r="J2316" s="13">
        <f t="shared" si="110"/>
        <v>0</v>
      </c>
      <c r="K2316" t="b">
        <f ca="1">IF(TODAY()-E2316&gt;'Data Inputs'!$B$47,TRUE,FALSE)</f>
        <v>1</v>
      </c>
    </row>
    <row r="2317" spans="1:11" x14ac:dyDescent="0.25">
      <c r="A2317" s="109">
        <f t="shared" si="108"/>
        <v>6</v>
      </c>
      <c r="B2317" s="55"/>
      <c r="C2317" s="129"/>
      <c r="D2317" s="55"/>
      <c r="E2317" s="56"/>
      <c r="F2317" s="55"/>
      <c r="G2317" s="124" t="str">
        <f>IFERROR(INDEX(Vendors!$A$2:$B$500,MATCH(C2317,Vendors!$A$2:$A$500,0),2),"")</f>
        <v/>
      </c>
      <c r="H2317" s="74">
        <f>SUMIF('Cash Outflows'!E:E,'AP and Accrual Journal'!D2327,'Cash Outflows'!F:F)</f>
        <v>0</v>
      </c>
      <c r="I2317" s="73">
        <f t="shared" si="109"/>
        <v>0</v>
      </c>
      <c r="J2317" s="13">
        <f t="shared" si="110"/>
        <v>0</v>
      </c>
      <c r="K2317" t="b">
        <f ca="1">IF(TODAY()-E2317&gt;'Data Inputs'!$B$47,TRUE,FALSE)</f>
        <v>1</v>
      </c>
    </row>
    <row r="2318" spans="1:11" x14ac:dyDescent="0.25">
      <c r="A2318" s="109">
        <f t="shared" si="108"/>
        <v>6</v>
      </c>
      <c r="B2318" s="55"/>
      <c r="C2318" s="129"/>
      <c r="D2318" s="55"/>
      <c r="E2318" s="56"/>
      <c r="F2318" s="55"/>
      <c r="G2318" s="124" t="str">
        <f>IFERROR(INDEX(Vendors!$A$2:$B$500,MATCH(C2318,Vendors!$A$2:$A$500,0),2),"")</f>
        <v/>
      </c>
      <c r="H2318" s="74">
        <f>SUMIF('Cash Outflows'!E:E,'AP and Accrual Journal'!D2328,'Cash Outflows'!F:F)</f>
        <v>0</v>
      </c>
      <c r="I2318" s="73">
        <f t="shared" si="109"/>
        <v>0</v>
      </c>
      <c r="J2318" s="13">
        <f t="shared" si="110"/>
        <v>0</v>
      </c>
      <c r="K2318" t="b">
        <f ca="1">IF(TODAY()-E2318&gt;'Data Inputs'!$B$47,TRUE,FALSE)</f>
        <v>1</v>
      </c>
    </row>
    <row r="2319" spans="1:11" x14ac:dyDescent="0.25">
      <c r="A2319" s="109">
        <f t="shared" si="108"/>
        <v>6</v>
      </c>
      <c r="B2319" s="55"/>
      <c r="C2319" s="129"/>
      <c r="D2319" s="55"/>
      <c r="E2319" s="56"/>
      <c r="F2319" s="55"/>
      <c r="G2319" s="124" t="str">
        <f>IFERROR(INDEX(Vendors!$A$2:$B$500,MATCH(C2319,Vendors!$A$2:$A$500,0),2),"")</f>
        <v/>
      </c>
      <c r="H2319" s="74">
        <f>SUMIF('Cash Outflows'!E:E,'AP and Accrual Journal'!D2329,'Cash Outflows'!F:F)</f>
        <v>0</v>
      </c>
      <c r="I2319" s="73">
        <f t="shared" si="109"/>
        <v>0</v>
      </c>
      <c r="J2319" s="13">
        <f t="shared" si="110"/>
        <v>0</v>
      </c>
      <c r="K2319" t="b">
        <f ca="1">IF(TODAY()-E2319&gt;'Data Inputs'!$B$47,TRUE,FALSE)</f>
        <v>1</v>
      </c>
    </row>
    <row r="2320" spans="1:11" x14ac:dyDescent="0.25">
      <c r="A2320" s="109">
        <f t="shared" si="108"/>
        <v>6</v>
      </c>
      <c r="B2320" s="55"/>
      <c r="C2320" s="129"/>
      <c r="D2320" s="55"/>
      <c r="E2320" s="56"/>
      <c r="F2320" s="55"/>
      <c r="G2320" s="124" t="str">
        <f>IFERROR(INDEX(Vendors!$A$2:$B$500,MATCH(C2320,Vendors!$A$2:$A$500,0),2),"")</f>
        <v/>
      </c>
      <c r="H2320" s="74">
        <f>SUMIF('Cash Outflows'!E:E,'AP and Accrual Journal'!D2330,'Cash Outflows'!F:F)</f>
        <v>0</v>
      </c>
      <c r="I2320" s="73">
        <f t="shared" si="109"/>
        <v>0</v>
      </c>
      <c r="J2320" s="13">
        <f t="shared" si="110"/>
        <v>0</v>
      </c>
      <c r="K2320" t="b">
        <f ca="1">IF(TODAY()-E2320&gt;'Data Inputs'!$B$47,TRUE,FALSE)</f>
        <v>1</v>
      </c>
    </row>
    <row r="2321" spans="1:11" x14ac:dyDescent="0.25">
      <c r="A2321" s="109">
        <f t="shared" si="108"/>
        <v>6</v>
      </c>
      <c r="B2321" s="55"/>
      <c r="C2321" s="129"/>
      <c r="D2321" s="55"/>
      <c r="E2321" s="56"/>
      <c r="F2321" s="55"/>
      <c r="G2321" s="124" t="str">
        <f>IFERROR(INDEX(Vendors!$A$2:$B$500,MATCH(C2321,Vendors!$A$2:$A$500,0),2),"")</f>
        <v/>
      </c>
      <c r="H2321" s="74">
        <f>SUMIF('Cash Outflows'!E:E,'AP and Accrual Journal'!D2331,'Cash Outflows'!F:F)</f>
        <v>0</v>
      </c>
      <c r="I2321" s="73">
        <f t="shared" si="109"/>
        <v>0</v>
      </c>
      <c r="J2321" s="13">
        <f t="shared" si="110"/>
        <v>0</v>
      </c>
      <c r="K2321" t="b">
        <f ca="1">IF(TODAY()-E2321&gt;'Data Inputs'!$B$47,TRUE,FALSE)</f>
        <v>1</v>
      </c>
    </row>
    <row r="2322" spans="1:11" x14ac:dyDescent="0.25">
      <c r="A2322" s="109">
        <f t="shared" si="108"/>
        <v>6</v>
      </c>
      <c r="B2322" s="55"/>
      <c r="C2322" s="129"/>
      <c r="D2322" s="55"/>
      <c r="E2322" s="56"/>
      <c r="F2322" s="55"/>
      <c r="G2322" s="124" t="str">
        <f>IFERROR(INDEX(Vendors!$A$2:$B$500,MATCH(C2322,Vendors!$A$2:$A$500,0),2),"")</f>
        <v/>
      </c>
      <c r="H2322" s="74">
        <f>SUMIF('Cash Outflows'!E:E,'AP and Accrual Journal'!D2332,'Cash Outflows'!F:F)</f>
        <v>0</v>
      </c>
      <c r="I2322" s="73">
        <f t="shared" si="109"/>
        <v>0</v>
      </c>
      <c r="J2322" s="13">
        <f t="shared" si="110"/>
        <v>0</v>
      </c>
      <c r="K2322" t="b">
        <f ca="1">IF(TODAY()-E2322&gt;'Data Inputs'!$B$47,TRUE,FALSE)</f>
        <v>1</v>
      </c>
    </row>
    <row r="2323" spans="1:11" x14ac:dyDescent="0.25">
      <c r="A2323" s="109">
        <f t="shared" si="108"/>
        <v>6</v>
      </c>
      <c r="B2323" s="55"/>
      <c r="C2323" s="129"/>
      <c r="D2323" s="55"/>
      <c r="E2323" s="56"/>
      <c r="F2323" s="55"/>
      <c r="G2323" s="124" t="str">
        <f>IFERROR(INDEX(Vendors!$A$2:$B$500,MATCH(C2323,Vendors!$A$2:$A$500,0),2),"")</f>
        <v/>
      </c>
      <c r="H2323" s="74">
        <f>SUMIF('Cash Outflows'!E:E,'AP and Accrual Journal'!D2333,'Cash Outflows'!F:F)</f>
        <v>0</v>
      </c>
      <c r="I2323" s="73">
        <f t="shared" si="109"/>
        <v>0</v>
      </c>
      <c r="J2323" s="13">
        <f t="shared" si="110"/>
        <v>0</v>
      </c>
      <c r="K2323" t="b">
        <f ca="1">IF(TODAY()-E2323&gt;'Data Inputs'!$B$47,TRUE,FALSE)</f>
        <v>1</v>
      </c>
    </row>
    <row r="2324" spans="1:11" x14ac:dyDescent="0.25">
      <c r="A2324" s="109">
        <f t="shared" si="108"/>
        <v>6</v>
      </c>
      <c r="B2324" s="55"/>
      <c r="C2324" s="129"/>
      <c r="D2324" s="55"/>
      <c r="E2324" s="56"/>
      <c r="F2324" s="55"/>
      <c r="G2324" s="124" t="str">
        <f>IFERROR(INDEX(Vendors!$A$2:$B$500,MATCH(C2324,Vendors!$A$2:$A$500,0),2),"")</f>
        <v/>
      </c>
      <c r="H2324" s="74">
        <f>SUMIF('Cash Outflows'!E:E,'AP and Accrual Journal'!D2334,'Cash Outflows'!F:F)</f>
        <v>0</v>
      </c>
      <c r="I2324" s="73">
        <f t="shared" si="109"/>
        <v>0</v>
      </c>
      <c r="J2324" s="13">
        <f t="shared" si="110"/>
        <v>0</v>
      </c>
      <c r="K2324" t="b">
        <f ca="1">IF(TODAY()-E2324&gt;'Data Inputs'!$B$47,TRUE,FALSE)</f>
        <v>1</v>
      </c>
    </row>
    <row r="2325" spans="1:11" x14ac:dyDescent="0.25">
      <c r="A2325" s="109">
        <f t="shared" si="108"/>
        <v>6</v>
      </c>
      <c r="B2325" s="55"/>
      <c r="C2325" s="129"/>
      <c r="D2325" s="55"/>
      <c r="E2325" s="56"/>
      <c r="F2325" s="55"/>
      <c r="G2325" s="124" t="str">
        <f>IFERROR(INDEX(Vendors!$A$2:$B$500,MATCH(C2325,Vendors!$A$2:$A$500,0),2),"")</f>
        <v/>
      </c>
      <c r="H2325" s="74">
        <f>SUMIF('Cash Outflows'!E:E,'AP and Accrual Journal'!D2335,'Cash Outflows'!F:F)</f>
        <v>0</v>
      </c>
      <c r="I2325" s="73">
        <f t="shared" si="109"/>
        <v>0</v>
      </c>
      <c r="J2325" s="13">
        <f t="shared" si="110"/>
        <v>0</v>
      </c>
      <c r="K2325" t="b">
        <f ca="1">IF(TODAY()-E2325&gt;'Data Inputs'!$B$47,TRUE,FALSE)</f>
        <v>1</v>
      </c>
    </row>
    <row r="2326" spans="1:11" x14ac:dyDescent="0.25">
      <c r="A2326" s="109">
        <f t="shared" si="108"/>
        <v>6</v>
      </c>
      <c r="B2326" s="55"/>
      <c r="C2326" s="129"/>
      <c r="D2326" s="55"/>
      <c r="E2326" s="56"/>
      <c r="F2326" s="55"/>
      <c r="G2326" s="124" t="str">
        <f>IFERROR(INDEX(Vendors!$A$2:$B$500,MATCH(C2326,Vendors!$A$2:$A$500,0),2),"")</f>
        <v/>
      </c>
      <c r="H2326" s="74">
        <f>SUMIF('Cash Outflows'!E:E,'AP and Accrual Journal'!D2336,'Cash Outflows'!F:F)</f>
        <v>0</v>
      </c>
      <c r="I2326" s="73">
        <f t="shared" si="109"/>
        <v>0</v>
      </c>
      <c r="J2326" s="13">
        <f t="shared" si="110"/>
        <v>0</v>
      </c>
      <c r="K2326" t="b">
        <f ca="1">IF(TODAY()-E2326&gt;'Data Inputs'!$B$47,TRUE,FALSE)</f>
        <v>1</v>
      </c>
    </row>
    <row r="2327" spans="1:11" x14ac:dyDescent="0.25">
      <c r="A2327" s="109">
        <f t="shared" si="108"/>
        <v>6</v>
      </c>
      <c r="B2327" s="55"/>
      <c r="C2327" s="129"/>
      <c r="D2327" s="55"/>
      <c r="E2327" s="56"/>
      <c r="F2327" s="55"/>
      <c r="G2327" s="124" t="str">
        <f>IFERROR(INDEX(Vendors!$A$2:$B$500,MATCH(C2327,Vendors!$A$2:$A$500,0),2),"")</f>
        <v/>
      </c>
      <c r="H2327" s="74">
        <f>SUMIF('Cash Outflows'!E:E,'AP and Accrual Journal'!D2337,'Cash Outflows'!F:F)</f>
        <v>0</v>
      </c>
      <c r="I2327" s="73">
        <f t="shared" si="109"/>
        <v>0</v>
      </c>
      <c r="J2327" s="13">
        <f t="shared" si="110"/>
        <v>0</v>
      </c>
      <c r="K2327" t="b">
        <f ca="1">IF(TODAY()-E2327&gt;'Data Inputs'!$B$47,TRUE,FALSE)</f>
        <v>1</v>
      </c>
    </row>
    <row r="2328" spans="1:11" x14ac:dyDescent="0.25">
      <c r="A2328" s="109">
        <f t="shared" si="108"/>
        <v>6</v>
      </c>
      <c r="B2328" s="55"/>
      <c r="C2328" s="129"/>
      <c r="D2328" s="55"/>
      <c r="E2328" s="56"/>
      <c r="F2328" s="55"/>
      <c r="G2328" s="124" t="str">
        <f>IFERROR(INDEX(Vendors!$A$2:$B$500,MATCH(C2328,Vendors!$A$2:$A$500,0),2),"")</f>
        <v/>
      </c>
      <c r="H2328" s="74">
        <f>SUMIF('Cash Outflows'!E:E,'AP and Accrual Journal'!D2338,'Cash Outflows'!F:F)</f>
        <v>0</v>
      </c>
      <c r="I2328" s="73">
        <f t="shared" si="109"/>
        <v>0</v>
      </c>
      <c r="J2328" s="13">
        <f t="shared" si="110"/>
        <v>0</v>
      </c>
      <c r="K2328" t="b">
        <f ca="1">IF(TODAY()-E2328&gt;'Data Inputs'!$B$47,TRUE,FALSE)</f>
        <v>1</v>
      </c>
    </row>
    <row r="2329" spans="1:11" x14ac:dyDescent="0.25">
      <c r="A2329" s="109">
        <f t="shared" si="108"/>
        <v>6</v>
      </c>
      <c r="B2329" s="55"/>
      <c r="C2329" s="129"/>
      <c r="D2329" s="55"/>
      <c r="E2329" s="56"/>
      <c r="F2329" s="55"/>
      <c r="G2329" s="124" t="str">
        <f>IFERROR(INDEX(Vendors!$A$2:$B$500,MATCH(C2329,Vendors!$A$2:$A$500,0),2),"")</f>
        <v/>
      </c>
      <c r="H2329" s="74">
        <f>SUMIF('Cash Outflows'!E:E,'AP and Accrual Journal'!D2339,'Cash Outflows'!F:F)</f>
        <v>0</v>
      </c>
      <c r="I2329" s="73">
        <f t="shared" si="109"/>
        <v>0</v>
      </c>
      <c r="J2329" s="13">
        <f t="shared" si="110"/>
        <v>0</v>
      </c>
      <c r="K2329" t="b">
        <f ca="1">IF(TODAY()-E2329&gt;'Data Inputs'!$B$47,TRUE,FALSE)</f>
        <v>1</v>
      </c>
    </row>
    <row r="2330" spans="1:11" x14ac:dyDescent="0.25">
      <c r="A2330" s="109">
        <f t="shared" si="108"/>
        <v>6</v>
      </c>
      <c r="B2330" s="55"/>
      <c r="C2330" s="129"/>
      <c r="D2330" s="55"/>
      <c r="E2330" s="56"/>
      <c r="F2330" s="55"/>
      <c r="G2330" s="124" t="str">
        <f>IFERROR(INDEX(Vendors!$A$2:$B$500,MATCH(C2330,Vendors!$A$2:$A$500,0),2),"")</f>
        <v/>
      </c>
      <c r="H2330" s="74">
        <f>SUMIF('Cash Outflows'!E:E,'AP and Accrual Journal'!D2340,'Cash Outflows'!F:F)</f>
        <v>0</v>
      </c>
      <c r="I2330" s="73">
        <f t="shared" si="109"/>
        <v>0</v>
      </c>
      <c r="J2330" s="13">
        <f t="shared" si="110"/>
        <v>0</v>
      </c>
      <c r="K2330" t="b">
        <f ca="1">IF(TODAY()-E2330&gt;'Data Inputs'!$B$47,TRUE,FALSE)</f>
        <v>1</v>
      </c>
    </row>
    <row r="2331" spans="1:11" x14ac:dyDescent="0.25">
      <c r="A2331" s="109">
        <f t="shared" si="108"/>
        <v>6</v>
      </c>
      <c r="B2331" s="55"/>
      <c r="C2331" s="129"/>
      <c r="D2331" s="55"/>
      <c r="E2331" s="56"/>
      <c r="F2331" s="55"/>
      <c r="G2331" s="124" t="str">
        <f>IFERROR(INDEX(Vendors!$A$2:$B$500,MATCH(C2331,Vendors!$A$2:$A$500,0),2),"")</f>
        <v/>
      </c>
      <c r="H2331" s="74">
        <f>SUMIF('Cash Outflows'!E:E,'AP and Accrual Journal'!D2341,'Cash Outflows'!F:F)</f>
        <v>0</v>
      </c>
      <c r="I2331" s="73">
        <f t="shared" si="109"/>
        <v>0</v>
      </c>
      <c r="J2331" s="13">
        <f t="shared" si="110"/>
        <v>0</v>
      </c>
      <c r="K2331" t="b">
        <f ca="1">IF(TODAY()-E2331&gt;'Data Inputs'!$B$47,TRUE,FALSE)</f>
        <v>1</v>
      </c>
    </row>
    <row r="2332" spans="1:11" x14ac:dyDescent="0.25">
      <c r="A2332" s="109">
        <f t="shared" si="108"/>
        <v>6</v>
      </c>
      <c r="B2332" s="55"/>
      <c r="C2332" s="129"/>
      <c r="D2332" s="55"/>
      <c r="E2332" s="56"/>
      <c r="F2332" s="55"/>
      <c r="G2332" s="124" t="str">
        <f>IFERROR(INDEX(Vendors!$A$2:$B$500,MATCH(C2332,Vendors!$A$2:$A$500,0),2),"")</f>
        <v/>
      </c>
      <c r="H2332" s="74">
        <f>SUMIF('Cash Outflows'!E:E,'AP and Accrual Journal'!D2342,'Cash Outflows'!F:F)</f>
        <v>0</v>
      </c>
      <c r="I2332" s="73">
        <f t="shared" si="109"/>
        <v>0</v>
      </c>
      <c r="J2332" s="13">
        <f t="shared" si="110"/>
        <v>0</v>
      </c>
      <c r="K2332" t="b">
        <f ca="1">IF(TODAY()-E2332&gt;'Data Inputs'!$B$47,TRUE,FALSE)</f>
        <v>1</v>
      </c>
    </row>
    <row r="2333" spans="1:11" x14ac:dyDescent="0.25">
      <c r="A2333" s="109">
        <f t="shared" si="108"/>
        <v>6</v>
      </c>
      <c r="B2333" s="55"/>
      <c r="C2333" s="129"/>
      <c r="D2333" s="55"/>
      <c r="E2333" s="56"/>
      <c r="F2333" s="55"/>
      <c r="G2333" s="124" t="str">
        <f>IFERROR(INDEX(Vendors!$A$2:$B$500,MATCH(C2333,Vendors!$A$2:$A$500,0),2),"")</f>
        <v/>
      </c>
      <c r="H2333" s="74">
        <f>SUMIF('Cash Outflows'!E:E,'AP and Accrual Journal'!D2343,'Cash Outflows'!F:F)</f>
        <v>0</v>
      </c>
      <c r="I2333" s="73">
        <f t="shared" si="109"/>
        <v>0</v>
      </c>
      <c r="J2333" s="13">
        <f t="shared" si="110"/>
        <v>0</v>
      </c>
      <c r="K2333" t="b">
        <f ca="1">IF(TODAY()-E2333&gt;'Data Inputs'!$B$47,TRUE,FALSE)</f>
        <v>1</v>
      </c>
    </row>
    <row r="2334" spans="1:11" x14ac:dyDescent="0.25">
      <c r="A2334" s="109">
        <f t="shared" si="108"/>
        <v>6</v>
      </c>
      <c r="B2334" s="55"/>
      <c r="C2334" s="129"/>
      <c r="D2334" s="55"/>
      <c r="E2334" s="56"/>
      <c r="F2334" s="55"/>
      <c r="G2334" s="124" t="str">
        <f>IFERROR(INDEX(Vendors!$A$2:$B$500,MATCH(C2334,Vendors!$A$2:$A$500,0),2),"")</f>
        <v/>
      </c>
      <c r="H2334" s="74">
        <f>SUMIF('Cash Outflows'!E:E,'AP and Accrual Journal'!D2344,'Cash Outflows'!F:F)</f>
        <v>0</v>
      </c>
      <c r="I2334" s="73">
        <f t="shared" si="109"/>
        <v>0</v>
      </c>
      <c r="J2334" s="13">
        <f t="shared" si="110"/>
        <v>0</v>
      </c>
      <c r="K2334" t="b">
        <f ca="1">IF(TODAY()-E2334&gt;'Data Inputs'!$B$47,TRUE,FALSE)</f>
        <v>1</v>
      </c>
    </row>
    <row r="2335" spans="1:11" x14ac:dyDescent="0.25">
      <c r="A2335" s="109">
        <f t="shared" si="108"/>
        <v>6</v>
      </c>
      <c r="B2335" s="55"/>
      <c r="C2335" s="129"/>
      <c r="D2335" s="55"/>
      <c r="E2335" s="56"/>
      <c r="F2335" s="55"/>
      <c r="G2335" s="124" t="str">
        <f>IFERROR(INDEX(Vendors!$A$2:$B$500,MATCH(C2335,Vendors!$A$2:$A$500,0),2),"")</f>
        <v/>
      </c>
      <c r="H2335" s="74">
        <f>SUMIF('Cash Outflows'!E:E,'AP and Accrual Journal'!D2345,'Cash Outflows'!F:F)</f>
        <v>0</v>
      </c>
      <c r="I2335" s="73">
        <f t="shared" si="109"/>
        <v>0</v>
      </c>
      <c r="J2335" s="13">
        <f t="shared" si="110"/>
        <v>0</v>
      </c>
      <c r="K2335" t="b">
        <f ca="1">IF(TODAY()-E2335&gt;'Data Inputs'!$B$47,TRUE,FALSE)</f>
        <v>1</v>
      </c>
    </row>
    <row r="2336" spans="1:11" x14ac:dyDescent="0.25">
      <c r="A2336" s="109">
        <f t="shared" si="108"/>
        <v>6</v>
      </c>
      <c r="B2336" s="55"/>
      <c r="C2336" s="129"/>
      <c r="D2336" s="55"/>
      <c r="E2336" s="56"/>
      <c r="F2336" s="55"/>
      <c r="G2336" s="124" t="str">
        <f>IFERROR(INDEX(Vendors!$A$2:$B$500,MATCH(C2336,Vendors!$A$2:$A$500,0),2),"")</f>
        <v/>
      </c>
      <c r="H2336" s="74">
        <f>SUMIF('Cash Outflows'!E:E,'AP and Accrual Journal'!D2346,'Cash Outflows'!F:F)</f>
        <v>0</v>
      </c>
      <c r="I2336" s="73">
        <f t="shared" si="109"/>
        <v>0</v>
      </c>
      <c r="J2336" s="13">
        <f t="shared" si="110"/>
        <v>0</v>
      </c>
      <c r="K2336" t="b">
        <f ca="1">IF(TODAY()-E2336&gt;'Data Inputs'!$B$47,TRUE,FALSE)</f>
        <v>1</v>
      </c>
    </row>
    <row r="2337" spans="1:11" x14ac:dyDescent="0.25">
      <c r="A2337" s="109">
        <f t="shared" si="108"/>
        <v>6</v>
      </c>
      <c r="B2337" s="55"/>
      <c r="C2337" s="129"/>
      <c r="D2337" s="55"/>
      <c r="E2337" s="56"/>
      <c r="F2337" s="55"/>
      <c r="G2337" s="124" t="str">
        <f>IFERROR(INDEX(Vendors!$A$2:$B$500,MATCH(C2337,Vendors!$A$2:$A$500,0),2),"")</f>
        <v/>
      </c>
      <c r="H2337" s="74">
        <f>SUMIF('Cash Outflows'!E:E,'AP and Accrual Journal'!D2347,'Cash Outflows'!F:F)</f>
        <v>0</v>
      </c>
      <c r="I2337" s="73">
        <f t="shared" si="109"/>
        <v>0</v>
      </c>
      <c r="J2337" s="13">
        <f t="shared" si="110"/>
        <v>0</v>
      </c>
      <c r="K2337" t="b">
        <f ca="1">IF(TODAY()-E2337&gt;'Data Inputs'!$B$47,TRUE,FALSE)</f>
        <v>1</v>
      </c>
    </row>
    <row r="2338" spans="1:11" x14ac:dyDescent="0.25">
      <c r="A2338" s="109">
        <f t="shared" si="108"/>
        <v>6</v>
      </c>
      <c r="B2338" s="55"/>
      <c r="C2338" s="129"/>
      <c r="D2338" s="55"/>
      <c r="E2338" s="56"/>
      <c r="F2338" s="55"/>
      <c r="G2338" s="124" t="str">
        <f>IFERROR(INDEX(Vendors!$A$2:$B$500,MATCH(C2338,Vendors!$A$2:$A$500,0),2),"")</f>
        <v/>
      </c>
      <c r="H2338" s="74">
        <f>SUMIF('Cash Outflows'!E:E,'AP and Accrual Journal'!D2348,'Cash Outflows'!F:F)</f>
        <v>0</v>
      </c>
      <c r="I2338" s="73">
        <f t="shared" si="109"/>
        <v>0</v>
      </c>
      <c r="J2338" s="13">
        <f t="shared" si="110"/>
        <v>0</v>
      </c>
      <c r="K2338" t="b">
        <f ca="1">IF(TODAY()-E2338&gt;'Data Inputs'!$B$47,TRUE,FALSE)</f>
        <v>1</v>
      </c>
    </row>
    <row r="2339" spans="1:11" x14ac:dyDescent="0.25">
      <c r="A2339" s="109">
        <f t="shared" si="108"/>
        <v>6</v>
      </c>
      <c r="B2339" s="55"/>
      <c r="C2339" s="129"/>
      <c r="D2339" s="55"/>
      <c r="E2339" s="56"/>
      <c r="F2339" s="55"/>
      <c r="G2339" s="124" t="str">
        <f>IFERROR(INDEX(Vendors!$A$2:$B$500,MATCH(C2339,Vendors!$A$2:$A$500,0),2),"")</f>
        <v/>
      </c>
      <c r="H2339" s="74">
        <f>SUMIF('Cash Outflows'!E:E,'AP and Accrual Journal'!D2349,'Cash Outflows'!F:F)</f>
        <v>0</v>
      </c>
      <c r="I2339" s="73">
        <f t="shared" si="109"/>
        <v>0</v>
      </c>
      <c r="J2339" s="13">
        <f t="shared" si="110"/>
        <v>0</v>
      </c>
      <c r="K2339" t="b">
        <f ca="1">IF(TODAY()-E2339&gt;'Data Inputs'!$B$47,TRUE,FALSE)</f>
        <v>1</v>
      </c>
    </row>
    <row r="2340" spans="1:11" x14ac:dyDescent="0.25">
      <c r="A2340" s="109">
        <f t="shared" si="108"/>
        <v>6</v>
      </c>
      <c r="B2340" s="55"/>
      <c r="C2340" s="129"/>
      <c r="D2340" s="55"/>
      <c r="E2340" s="56"/>
      <c r="F2340" s="55"/>
      <c r="G2340" s="124" t="str">
        <f>IFERROR(INDEX(Vendors!$A$2:$B$500,MATCH(C2340,Vendors!$A$2:$A$500,0),2),"")</f>
        <v/>
      </c>
      <c r="H2340" s="74">
        <f>SUMIF('Cash Outflows'!E:E,'AP and Accrual Journal'!D2350,'Cash Outflows'!F:F)</f>
        <v>0</v>
      </c>
      <c r="I2340" s="73">
        <f t="shared" si="109"/>
        <v>0</v>
      </c>
      <c r="J2340" s="13">
        <f t="shared" si="110"/>
        <v>0</v>
      </c>
      <c r="K2340" t="b">
        <f ca="1">IF(TODAY()-E2340&gt;'Data Inputs'!$B$47,TRUE,FALSE)</f>
        <v>1</v>
      </c>
    </row>
    <row r="2341" spans="1:11" x14ac:dyDescent="0.25">
      <c r="A2341" s="109">
        <f t="shared" si="108"/>
        <v>6</v>
      </c>
      <c r="B2341" s="55"/>
      <c r="C2341" s="129"/>
      <c r="D2341" s="55"/>
      <c r="E2341" s="56"/>
      <c r="F2341" s="55"/>
      <c r="G2341" s="124" t="str">
        <f>IFERROR(INDEX(Vendors!$A$2:$B$500,MATCH(C2341,Vendors!$A$2:$A$500,0),2),"")</f>
        <v/>
      </c>
      <c r="H2341" s="74">
        <f>SUMIF('Cash Outflows'!E:E,'AP and Accrual Journal'!D2351,'Cash Outflows'!F:F)</f>
        <v>0</v>
      </c>
      <c r="I2341" s="73">
        <f t="shared" si="109"/>
        <v>0</v>
      </c>
      <c r="J2341" s="13">
        <f t="shared" si="110"/>
        <v>0</v>
      </c>
      <c r="K2341" t="b">
        <f ca="1">IF(TODAY()-E2341&gt;'Data Inputs'!$B$47,TRUE,FALSE)</f>
        <v>1</v>
      </c>
    </row>
    <row r="2342" spans="1:11" x14ac:dyDescent="0.25">
      <c r="A2342" s="109">
        <f t="shared" si="108"/>
        <v>6</v>
      </c>
      <c r="B2342" s="55"/>
      <c r="C2342" s="129"/>
      <c r="D2342" s="55"/>
      <c r="E2342" s="56"/>
      <c r="F2342" s="55"/>
      <c r="G2342" s="124" t="str">
        <f>IFERROR(INDEX(Vendors!$A$2:$B$500,MATCH(C2342,Vendors!$A$2:$A$500,0),2),"")</f>
        <v/>
      </c>
      <c r="H2342" s="74">
        <f>SUMIF('Cash Outflows'!E:E,'AP and Accrual Journal'!D2352,'Cash Outflows'!F:F)</f>
        <v>0</v>
      </c>
      <c r="I2342" s="73">
        <f t="shared" si="109"/>
        <v>0</v>
      </c>
      <c r="J2342" s="13">
        <f t="shared" si="110"/>
        <v>0</v>
      </c>
      <c r="K2342" t="b">
        <f ca="1">IF(TODAY()-E2342&gt;'Data Inputs'!$B$47,TRUE,FALSE)</f>
        <v>1</v>
      </c>
    </row>
    <row r="2343" spans="1:11" x14ac:dyDescent="0.25">
      <c r="A2343" s="109">
        <f t="shared" si="108"/>
        <v>6</v>
      </c>
      <c r="B2343" s="55"/>
      <c r="C2343" s="129"/>
      <c r="D2343" s="55"/>
      <c r="E2343" s="56"/>
      <c r="F2343" s="55"/>
      <c r="G2343" s="124" t="str">
        <f>IFERROR(INDEX(Vendors!$A$2:$B$500,MATCH(C2343,Vendors!$A$2:$A$500,0),2),"")</f>
        <v/>
      </c>
      <c r="H2343" s="74">
        <f>SUMIF('Cash Outflows'!E:E,'AP and Accrual Journal'!D2353,'Cash Outflows'!F:F)</f>
        <v>0</v>
      </c>
      <c r="I2343" s="73">
        <f t="shared" si="109"/>
        <v>0</v>
      </c>
      <c r="J2343" s="13">
        <f t="shared" si="110"/>
        <v>0</v>
      </c>
      <c r="K2343" t="b">
        <f ca="1">IF(TODAY()-E2343&gt;'Data Inputs'!$B$47,TRUE,FALSE)</f>
        <v>1</v>
      </c>
    </row>
    <row r="2344" spans="1:11" x14ac:dyDescent="0.25">
      <c r="A2344" s="109">
        <f t="shared" si="108"/>
        <v>6</v>
      </c>
      <c r="B2344" s="55"/>
      <c r="C2344" s="129"/>
      <c r="D2344" s="55"/>
      <c r="E2344" s="56"/>
      <c r="F2344" s="55"/>
      <c r="G2344" s="124" t="str">
        <f>IFERROR(INDEX(Vendors!$A$2:$B$500,MATCH(C2344,Vendors!$A$2:$A$500,0),2),"")</f>
        <v/>
      </c>
      <c r="H2344" s="74">
        <f>SUMIF('Cash Outflows'!E:E,'AP and Accrual Journal'!D2354,'Cash Outflows'!F:F)</f>
        <v>0</v>
      </c>
      <c r="I2344" s="73">
        <f t="shared" si="109"/>
        <v>0</v>
      </c>
      <c r="J2344" s="13">
        <f t="shared" si="110"/>
        <v>0</v>
      </c>
      <c r="K2344" t="b">
        <f ca="1">IF(TODAY()-E2344&gt;'Data Inputs'!$B$47,TRUE,FALSE)</f>
        <v>1</v>
      </c>
    </row>
    <row r="2345" spans="1:11" x14ac:dyDescent="0.25">
      <c r="A2345" s="109">
        <f t="shared" si="108"/>
        <v>6</v>
      </c>
      <c r="B2345" s="55"/>
      <c r="C2345" s="129"/>
      <c r="D2345" s="55"/>
      <c r="E2345" s="56"/>
      <c r="F2345" s="55"/>
      <c r="G2345" s="124" t="str">
        <f>IFERROR(INDEX(Vendors!$A$2:$B$500,MATCH(C2345,Vendors!$A$2:$A$500,0),2),"")</f>
        <v/>
      </c>
      <c r="H2345" s="74">
        <f>SUMIF('Cash Outflows'!E:E,'AP and Accrual Journal'!D2355,'Cash Outflows'!F:F)</f>
        <v>0</v>
      </c>
      <c r="I2345" s="73">
        <f t="shared" si="109"/>
        <v>0</v>
      </c>
      <c r="J2345" s="13">
        <f t="shared" si="110"/>
        <v>0</v>
      </c>
      <c r="K2345" t="b">
        <f ca="1">IF(TODAY()-E2345&gt;'Data Inputs'!$B$47,TRUE,FALSE)</f>
        <v>1</v>
      </c>
    </row>
    <row r="2346" spans="1:11" x14ac:dyDescent="0.25">
      <c r="A2346" s="109">
        <f t="shared" si="108"/>
        <v>6</v>
      </c>
      <c r="B2346" s="55"/>
      <c r="C2346" s="129"/>
      <c r="D2346" s="55"/>
      <c r="E2346" s="56"/>
      <c r="F2346" s="55"/>
      <c r="G2346" s="124" t="str">
        <f>IFERROR(INDEX(Vendors!$A$2:$B$500,MATCH(C2346,Vendors!$A$2:$A$500,0),2),"")</f>
        <v/>
      </c>
      <c r="H2346" s="74">
        <f>SUMIF('Cash Outflows'!E:E,'AP and Accrual Journal'!D2356,'Cash Outflows'!F:F)</f>
        <v>0</v>
      </c>
      <c r="I2346" s="73">
        <f t="shared" si="109"/>
        <v>0</v>
      </c>
      <c r="J2346" s="13">
        <f t="shared" si="110"/>
        <v>0</v>
      </c>
      <c r="K2346" t="b">
        <f ca="1">IF(TODAY()-E2346&gt;'Data Inputs'!$B$47,TRUE,FALSE)</f>
        <v>1</v>
      </c>
    </row>
    <row r="2347" spans="1:11" x14ac:dyDescent="0.25">
      <c r="A2347" s="109">
        <f t="shared" si="108"/>
        <v>6</v>
      </c>
      <c r="B2347" s="55"/>
      <c r="C2347" s="129"/>
      <c r="D2347" s="55"/>
      <c r="E2347" s="56"/>
      <c r="F2347" s="55"/>
      <c r="G2347" s="124" t="str">
        <f>IFERROR(INDEX(Vendors!$A$2:$B$500,MATCH(C2347,Vendors!$A$2:$A$500,0),2),"")</f>
        <v/>
      </c>
      <c r="H2347" s="74">
        <f>SUMIF('Cash Outflows'!E:E,'AP and Accrual Journal'!D2357,'Cash Outflows'!F:F)</f>
        <v>0</v>
      </c>
      <c r="I2347" s="73">
        <f t="shared" si="109"/>
        <v>0</v>
      </c>
      <c r="J2347" s="13">
        <f t="shared" si="110"/>
        <v>0</v>
      </c>
      <c r="K2347" t="b">
        <f ca="1">IF(TODAY()-E2347&gt;'Data Inputs'!$B$47,TRUE,FALSE)</f>
        <v>1</v>
      </c>
    </row>
    <row r="2348" spans="1:11" x14ac:dyDescent="0.25">
      <c r="A2348" s="109">
        <f t="shared" si="108"/>
        <v>6</v>
      </c>
      <c r="B2348" s="55"/>
      <c r="C2348" s="129"/>
      <c r="D2348" s="55"/>
      <c r="E2348" s="56"/>
      <c r="F2348" s="55"/>
      <c r="G2348" s="124" t="str">
        <f>IFERROR(INDEX(Vendors!$A$2:$B$500,MATCH(C2348,Vendors!$A$2:$A$500,0),2),"")</f>
        <v/>
      </c>
      <c r="H2348" s="74">
        <f>SUMIF('Cash Outflows'!E:E,'AP and Accrual Journal'!D2358,'Cash Outflows'!F:F)</f>
        <v>0</v>
      </c>
      <c r="I2348" s="73">
        <f t="shared" si="109"/>
        <v>0</v>
      </c>
      <c r="J2348" s="13">
        <f t="shared" si="110"/>
        <v>0</v>
      </c>
      <c r="K2348" t="b">
        <f ca="1">IF(TODAY()-E2348&gt;'Data Inputs'!$B$47,TRUE,FALSE)</f>
        <v>1</v>
      </c>
    </row>
    <row r="2349" spans="1:11" x14ac:dyDescent="0.25">
      <c r="A2349" s="109">
        <f t="shared" si="108"/>
        <v>6</v>
      </c>
      <c r="B2349" s="55"/>
      <c r="C2349" s="129"/>
      <c r="D2349" s="55"/>
      <c r="E2349" s="56"/>
      <c r="F2349" s="55"/>
      <c r="G2349" s="124" t="str">
        <f>IFERROR(INDEX(Vendors!$A$2:$B$500,MATCH(C2349,Vendors!$A$2:$A$500,0),2),"")</f>
        <v/>
      </c>
      <c r="H2349" s="74">
        <f>SUMIF('Cash Outflows'!E:E,'AP and Accrual Journal'!D2359,'Cash Outflows'!F:F)</f>
        <v>0</v>
      </c>
      <c r="I2349" s="73">
        <f t="shared" si="109"/>
        <v>0</v>
      </c>
      <c r="J2349" s="13">
        <f t="shared" si="110"/>
        <v>0</v>
      </c>
      <c r="K2349" t="b">
        <f ca="1">IF(TODAY()-E2349&gt;'Data Inputs'!$B$47,TRUE,FALSE)</f>
        <v>1</v>
      </c>
    </row>
    <row r="2350" spans="1:11" x14ac:dyDescent="0.25">
      <c r="A2350" s="109">
        <f t="shared" si="108"/>
        <v>6</v>
      </c>
      <c r="B2350" s="55"/>
      <c r="C2350" s="129"/>
      <c r="D2350" s="55"/>
      <c r="E2350" s="56"/>
      <c r="F2350" s="55"/>
      <c r="G2350" s="124" t="str">
        <f>IFERROR(INDEX(Vendors!$A$2:$B$500,MATCH(C2350,Vendors!$A$2:$A$500,0),2),"")</f>
        <v/>
      </c>
      <c r="H2350" s="74">
        <f>SUMIF('Cash Outflows'!E:E,'AP and Accrual Journal'!D2360,'Cash Outflows'!F:F)</f>
        <v>0</v>
      </c>
      <c r="I2350" s="73">
        <f t="shared" si="109"/>
        <v>0</v>
      </c>
      <c r="J2350" s="13">
        <f t="shared" si="110"/>
        <v>0</v>
      </c>
      <c r="K2350" t="b">
        <f ca="1">IF(TODAY()-E2350&gt;'Data Inputs'!$B$47,TRUE,FALSE)</f>
        <v>1</v>
      </c>
    </row>
    <row r="2351" spans="1:11" x14ac:dyDescent="0.25">
      <c r="A2351" s="109">
        <f t="shared" si="108"/>
        <v>6</v>
      </c>
      <c r="B2351" s="55"/>
      <c r="C2351" s="129"/>
      <c r="D2351" s="55"/>
      <c r="E2351" s="56"/>
      <c r="F2351" s="55"/>
      <c r="G2351" s="124" t="str">
        <f>IFERROR(INDEX(Vendors!$A$2:$B$500,MATCH(C2351,Vendors!$A$2:$A$500,0),2),"")</f>
        <v/>
      </c>
      <c r="H2351" s="74">
        <f>SUMIF('Cash Outflows'!E:E,'AP and Accrual Journal'!D2361,'Cash Outflows'!F:F)</f>
        <v>0</v>
      </c>
      <c r="I2351" s="73">
        <f t="shared" si="109"/>
        <v>0</v>
      </c>
      <c r="J2351" s="13">
        <f t="shared" si="110"/>
        <v>0</v>
      </c>
      <c r="K2351" t="b">
        <f ca="1">IF(TODAY()-E2351&gt;'Data Inputs'!$B$47,TRUE,FALSE)</f>
        <v>1</v>
      </c>
    </row>
    <row r="2352" spans="1:11" x14ac:dyDescent="0.25">
      <c r="A2352" s="109">
        <f t="shared" si="108"/>
        <v>6</v>
      </c>
      <c r="B2352" s="55"/>
      <c r="C2352" s="129"/>
      <c r="D2352" s="55"/>
      <c r="E2352" s="56"/>
      <c r="F2352" s="55"/>
      <c r="G2352" s="124" t="str">
        <f>IFERROR(INDEX(Vendors!$A$2:$B$500,MATCH(C2352,Vendors!$A$2:$A$500,0),2),"")</f>
        <v/>
      </c>
      <c r="H2352" s="74">
        <f>SUMIF('Cash Outflows'!E:E,'AP and Accrual Journal'!D2362,'Cash Outflows'!F:F)</f>
        <v>0</v>
      </c>
      <c r="I2352" s="73">
        <f t="shared" si="109"/>
        <v>0</v>
      </c>
      <c r="J2352" s="13">
        <f t="shared" si="110"/>
        <v>0</v>
      </c>
      <c r="K2352" t="b">
        <f ca="1">IF(TODAY()-E2352&gt;'Data Inputs'!$B$47,TRUE,FALSE)</f>
        <v>1</v>
      </c>
    </row>
    <row r="2353" spans="1:11" x14ac:dyDescent="0.25">
      <c r="A2353" s="109">
        <f t="shared" si="108"/>
        <v>6</v>
      </c>
      <c r="B2353" s="55"/>
      <c r="C2353" s="129"/>
      <c r="D2353" s="55"/>
      <c r="E2353" s="56"/>
      <c r="F2353" s="55"/>
      <c r="G2353" s="124" t="str">
        <f>IFERROR(INDEX(Vendors!$A$2:$B$500,MATCH(C2353,Vendors!$A$2:$A$500,0),2),"")</f>
        <v/>
      </c>
      <c r="H2353" s="74">
        <f>SUMIF('Cash Outflows'!E:E,'AP and Accrual Journal'!D2363,'Cash Outflows'!F:F)</f>
        <v>0</v>
      </c>
      <c r="I2353" s="73">
        <f t="shared" si="109"/>
        <v>0</v>
      </c>
      <c r="J2353" s="13">
        <f t="shared" si="110"/>
        <v>0</v>
      </c>
      <c r="K2353" t="b">
        <f ca="1">IF(TODAY()-E2353&gt;'Data Inputs'!$B$47,TRUE,FALSE)</f>
        <v>1</v>
      </c>
    </row>
    <row r="2354" spans="1:11" x14ac:dyDescent="0.25">
      <c r="A2354" s="109">
        <f t="shared" si="108"/>
        <v>6</v>
      </c>
      <c r="B2354" s="55"/>
      <c r="C2354" s="129"/>
      <c r="D2354" s="55"/>
      <c r="E2354" s="56"/>
      <c r="F2354" s="55"/>
      <c r="G2354" s="124" t="str">
        <f>IFERROR(INDEX(Vendors!$A$2:$B$500,MATCH(C2354,Vendors!$A$2:$A$500,0),2),"")</f>
        <v/>
      </c>
      <c r="H2354" s="74">
        <f>SUMIF('Cash Outflows'!E:E,'AP and Accrual Journal'!D2364,'Cash Outflows'!F:F)</f>
        <v>0</v>
      </c>
      <c r="I2354" s="73">
        <f t="shared" si="109"/>
        <v>0</v>
      </c>
      <c r="J2354" s="13">
        <f t="shared" si="110"/>
        <v>0</v>
      </c>
      <c r="K2354" t="b">
        <f ca="1">IF(TODAY()-E2354&gt;'Data Inputs'!$B$47,TRUE,FALSE)</f>
        <v>1</v>
      </c>
    </row>
    <row r="2355" spans="1:11" x14ac:dyDescent="0.25">
      <c r="A2355" s="109">
        <f t="shared" si="108"/>
        <v>6</v>
      </c>
      <c r="B2355" s="55"/>
      <c r="C2355" s="129"/>
      <c r="D2355" s="55"/>
      <c r="E2355" s="56"/>
      <c r="F2355" s="55"/>
      <c r="G2355" s="124" t="str">
        <f>IFERROR(INDEX(Vendors!$A$2:$B$500,MATCH(C2355,Vendors!$A$2:$A$500,0),2),"")</f>
        <v/>
      </c>
      <c r="H2355" s="74">
        <f>SUMIF('Cash Outflows'!E:E,'AP and Accrual Journal'!D2365,'Cash Outflows'!F:F)</f>
        <v>0</v>
      </c>
      <c r="I2355" s="73">
        <f t="shared" si="109"/>
        <v>0</v>
      </c>
      <c r="J2355" s="13">
        <f t="shared" si="110"/>
        <v>0</v>
      </c>
      <c r="K2355" t="b">
        <f ca="1">IF(TODAY()-E2355&gt;'Data Inputs'!$B$47,TRUE,FALSE)</f>
        <v>1</v>
      </c>
    </row>
    <row r="2356" spans="1:11" x14ac:dyDescent="0.25">
      <c r="A2356" s="109">
        <f t="shared" si="108"/>
        <v>6</v>
      </c>
      <c r="B2356" s="55"/>
      <c r="C2356" s="129"/>
      <c r="D2356" s="55"/>
      <c r="E2356" s="56"/>
      <c r="F2356" s="55"/>
      <c r="G2356" s="124" t="str">
        <f>IFERROR(INDEX(Vendors!$A$2:$B$500,MATCH(C2356,Vendors!$A$2:$A$500,0),2),"")</f>
        <v/>
      </c>
      <c r="H2356" s="74">
        <f>SUMIF('Cash Outflows'!E:E,'AP and Accrual Journal'!D2366,'Cash Outflows'!F:F)</f>
        <v>0</v>
      </c>
      <c r="I2356" s="73">
        <f t="shared" si="109"/>
        <v>0</v>
      </c>
      <c r="J2356" s="13">
        <f t="shared" si="110"/>
        <v>0</v>
      </c>
      <c r="K2356" t="b">
        <f ca="1">IF(TODAY()-E2356&gt;'Data Inputs'!$B$47,TRUE,FALSE)</f>
        <v>1</v>
      </c>
    </row>
    <row r="2357" spans="1:11" x14ac:dyDescent="0.25">
      <c r="A2357" s="109">
        <f t="shared" si="108"/>
        <v>6</v>
      </c>
      <c r="B2357" s="55"/>
      <c r="C2357" s="129"/>
      <c r="D2357" s="55"/>
      <c r="E2357" s="56"/>
      <c r="F2357" s="55"/>
      <c r="G2357" s="124" t="str">
        <f>IFERROR(INDEX(Vendors!$A$2:$B$500,MATCH(C2357,Vendors!$A$2:$A$500,0),2),"")</f>
        <v/>
      </c>
      <c r="H2357" s="74">
        <f>SUMIF('Cash Outflows'!E:E,'AP and Accrual Journal'!D2367,'Cash Outflows'!F:F)</f>
        <v>0</v>
      </c>
      <c r="I2357" s="73">
        <f t="shared" si="109"/>
        <v>0</v>
      </c>
      <c r="J2357" s="13">
        <f t="shared" si="110"/>
        <v>0</v>
      </c>
      <c r="K2357" t="b">
        <f ca="1">IF(TODAY()-E2357&gt;'Data Inputs'!$B$47,TRUE,FALSE)</f>
        <v>1</v>
      </c>
    </row>
    <row r="2358" spans="1:11" x14ac:dyDescent="0.25">
      <c r="A2358" s="109">
        <f t="shared" si="108"/>
        <v>6</v>
      </c>
      <c r="B2358" s="55"/>
      <c r="C2358" s="129"/>
      <c r="D2358" s="55"/>
      <c r="E2358" s="56"/>
      <c r="F2358" s="55"/>
      <c r="G2358" s="124" t="str">
        <f>IFERROR(INDEX(Vendors!$A$2:$B$500,MATCH(C2358,Vendors!$A$2:$A$500,0),2),"")</f>
        <v/>
      </c>
      <c r="H2358" s="74">
        <f>SUMIF('Cash Outflows'!E:E,'AP and Accrual Journal'!D2368,'Cash Outflows'!F:F)</f>
        <v>0</v>
      </c>
      <c r="I2358" s="73">
        <f t="shared" si="109"/>
        <v>0</v>
      </c>
      <c r="J2358" s="13">
        <f t="shared" si="110"/>
        <v>0</v>
      </c>
      <c r="K2358" t="b">
        <f ca="1">IF(TODAY()-E2358&gt;'Data Inputs'!$B$47,TRUE,FALSE)</f>
        <v>1</v>
      </c>
    </row>
    <row r="2359" spans="1:11" x14ac:dyDescent="0.25">
      <c r="A2359" s="109">
        <f t="shared" si="108"/>
        <v>6</v>
      </c>
      <c r="B2359" s="55"/>
      <c r="C2359" s="129"/>
      <c r="D2359" s="55"/>
      <c r="E2359" s="56"/>
      <c r="F2359" s="55"/>
      <c r="G2359" s="124" t="str">
        <f>IFERROR(INDEX(Vendors!$A$2:$B$500,MATCH(C2359,Vendors!$A$2:$A$500,0),2),"")</f>
        <v/>
      </c>
      <c r="H2359" s="74">
        <f>SUMIF('Cash Outflows'!E:E,'AP and Accrual Journal'!D2369,'Cash Outflows'!F:F)</f>
        <v>0</v>
      </c>
      <c r="I2359" s="73">
        <f t="shared" si="109"/>
        <v>0</v>
      </c>
      <c r="J2359" s="13">
        <f t="shared" si="110"/>
        <v>0</v>
      </c>
      <c r="K2359" t="b">
        <f ca="1">IF(TODAY()-E2359&gt;'Data Inputs'!$B$47,TRUE,FALSE)</f>
        <v>1</v>
      </c>
    </row>
    <row r="2360" spans="1:11" x14ac:dyDescent="0.25">
      <c r="A2360" s="109">
        <f t="shared" si="108"/>
        <v>6</v>
      </c>
      <c r="B2360" s="55"/>
      <c r="C2360" s="129"/>
      <c r="D2360" s="55"/>
      <c r="E2360" s="56"/>
      <c r="F2360" s="55"/>
      <c r="G2360" s="124" t="str">
        <f>IFERROR(INDEX(Vendors!$A$2:$B$500,MATCH(C2360,Vendors!$A$2:$A$500,0),2),"")</f>
        <v/>
      </c>
      <c r="H2360" s="74">
        <f>SUMIF('Cash Outflows'!E:E,'AP and Accrual Journal'!D2370,'Cash Outflows'!F:F)</f>
        <v>0</v>
      </c>
      <c r="I2360" s="73">
        <f t="shared" si="109"/>
        <v>0</v>
      </c>
      <c r="J2360" s="13">
        <f t="shared" si="110"/>
        <v>0</v>
      </c>
      <c r="K2360" t="b">
        <f ca="1">IF(TODAY()-E2360&gt;'Data Inputs'!$B$47,TRUE,FALSE)</f>
        <v>1</v>
      </c>
    </row>
    <row r="2361" spans="1:11" x14ac:dyDescent="0.25">
      <c r="A2361" s="109">
        <f t="shared" si="108"/>
        <v>6</v>
      </c>
      <c r="B2361" s="55"/>
      <c r="C2361" s="129"/>
      <c r="D2361" s="55"/>
      <c r="E2361" s="56"/>
      <c r="F2361" s="55"/>
      <c r="G2361" s="124" t="str">
        <f>IFERROR(INDEX(Vendors!$A$2:$B$500,MATCH(C2361,Vendors!$A$2:$A$500,0),2),"")</f>
        <v/>
      </c>
      <c r="H2361" s="74">
        <f>SUMIF('Cash Outflows'!E:E,'AP and Accrual Journal'!D2371,'Cash Outflows'!F:F)</f>
        <v>0</v>
      </c>
      <c r="I2361" s="73">
        <f t="shared" si="109"/>
        <v>0</v>
      </c>
      <c r="J2361" s="13">
        <f t="shared" si="110"/>
        <v>0</v>
      </c>
      <c r="K2361" t="b">
        <f ca="1">IF(TODAY()-E2361&gt;'Data Inputs'!$B$47,TRUE,FALSE)</f>
        <v>1</v>
      </c>
    </row>
    <row r="2362" spans="1:11" x14ac:dyDescent="0.25">
      <c r="A2362" s="109">
        <f t="shared" si="108"/>
        <v>6</v>
      </c>
      <c r="B2362" s="55"/>
      <c r="C2362" s="129"/>
      <c r="D2362" s="55"/>
      <c r="E2362" s="56"/>
      <c r="F2362" s="55"/>
      <c r="G2362" s="124" t="str">
        <f>IFERROR(INDEX(Vendors!$A$2:$B$500,MATCH(C2362,Vendors!$A$2:$A$500,0),2),"")</f>
        <v/>
      </c>
      <c r="H2362" s="74">
        <f>SUMIF('Cash Outflows'!E:E,'AP and Accrual Journal'!D2372,'Cash Outflows'!F:F)</f>
        <v>0</v>
      </c>
      <c r="I2362" s="73">
        <f t="shared" si="109"/>
        <v>0</v>
      </c>
      <c r="J2362" s="13">
        <f t="shared" si="110"/>
        <v>0</v>
      </c>
      <c r="K2362" t="b">
        <f ca="1">IF(TODAY()-E2362&gt;'Data Inputs'!$B$47,TRUE,FALSE)</f>
        <v>1</v>
      </c>
    </row>
    <row r="2363" spans="1:11" x14ac:dyDescent="0.25">
      <c r="A2363" s="109">
        <f t="shared" si="108"/>
        <v>6</v>
      </c>
      <c r="B2363" s="55"/>
      <c r="C2363" s="129"/>
      <c r="D2363" s="55"/>
      <c r="E2363" s="56"/>
      <c r="F2363" s="55"/>
      <c r="G2363" s="124" t="str">
        <f>IFERROR(INDEX(Vendors!$A$2:$B$500,MATCH(C2363,Vendors!$A$2:$A$500,0),2),"")</f>
        <v/>
      </c>
      <c r="H2363" s="74">
        <f>SUMIF('Cash Outflows'!E:E,'AP and Accrual Journal'!D2373,'Cash Outflows'!F:F)</f>
        <v>0</v>
      </c>
      <c r="I2363" s="73">
        <f t="shared" si="109"/>
        <v>0</v>
      </c>
      <c r="J2363" s="13">
        <f t="shared" si="110"/>
        <v>0</v>
      </c>
      <c r="K2363" t="b">
        <f ca="1">IF(TODAY()-E2363&gt;'Data Inputs'!$B$47,TRUE,FALSE)</f>
        <v>1</v>
      </c>
    </row>
    <row r="2364" spans="1:11" x14ac:dyDescent="0.25">
      <c r="A2364" s="109">
        <f t="shared" si="108"/>
        <v>6</v>
      </c>
      <c r="B2364" s="55"/>
      <c r="C2364" s="129"/>
      <c r="D2364" s="55"/>
      <c r="E2364" s="56"/>
      <c r="F2364" s="55"/>
      <c r="G2364" s="124" t="str">
        <f>IFERROR(INDEX(Vendors!$A$2:$B$500,MATCH(C2364,Vendors!$A$2:$A$500,0),2),"")</f>
        <v/>
      </c>
      <c r="H2364" s="74">
        <f>SUMIF('Cash Outflows'!E:E,'AP and Accrual Journal'!D2374,'Cash Outflows'!F:F)</f>
        <v>0</v>
      </c>
      <c r="I2364" s="73">
        <f t="shared" si="109"/>
        <v>0</v>
      </c>
      <c r="J2364" s="13">
        <f t="shared" si="110"/>
        <v>0</v>
      </c>
      <c r="K2364" t="b">
        <f ca="1">IF(TODAY()-E2364&gt;'Data Inputs'!$B$47,TRUE,FALSE)</f>
        <v>1</v>
      </c>
    </row>
    <row r="2365" spans="1:11" x14ac:dyDescent="0.25">
      <c r="A2365" s="109">
        <f t="shared" si="108"/>
        <v>6</v>
      </c>
      <c r="B2365" s="55"/>
      <c r="C2365" s="129"/>
      <c r="D2365" s="55"/>
      <c r="E2365" s="56"/>
      <c r="F2365" s="55"/>
      <c r="G2365" s="124" t="str">
        <f>IFERROR(INDEX(Vendors!$A$2:$B$500,MATCH(C2365,Vendors!$A$2:$A$500,0),2),"")</f>
        <v/>
      </c>
      <c r="H2365" s="74">
        <f>SUMIF('Cash Outflows'!E:E,'AP and Accrual Journal'!D2375,'Cash Outflows'!F:F)</f>
        <v>0</v>
      </c>
      <c r="I2365" s="73">
        <f t="shared" si="109"/>
        <v>0</v>
      </c>
      <c r="J2365" s="13">
        <f t="shared" si="110"/>
        <v>0</v>
      </c>
      <c r="K2365" t="b">
        <f ca="1">IF(TODAY()-E2365&gt;'Data Inputs'!$B$47,TRUE,FALSE)</f>
        <v>1</v>
      </c>
    </row>
    <row r="2366" spans="1:11" x14ac:dyDescent="0.25">
      <c r="A2366" s="109">
        <f t="shared" si="108"/>
        <v>6</v>
      </c>
      <c r="B2366" s="55"/>
      <c r="C2366" s="129"/>
      <c r="D2366" s="55"/>
      <c r="E2366" s="56"/>
      <c r="F2366" s="55"/>
      <c r="G2366" s="124" t="str">
        <f>IFERROR(INDEX(Vendors!$A$2:$B$500,MATCH(C2366,Vendors!$A$2:$A$500,0),2),"")</f>
        <v/>
      </c>
      <c r="H2366" s="74">
        <f>SUMIF('Cash Outflows'!E:E,'AP and Accrual Journal'!D2376,'Cash Outflows'!F:F)</f>
        <v>0</v>
      </c>
      <c r="I2366" s="73">
        <f t="shared" si="109"/>
        <v>0</v>
      </c>
      <c r="J2366" s="13">
        <f t="shared" si="110"/>
        <v>0</v>
      </c>
      <c r="K2366" t="b">
        <f ca="1">IF(TODAY()-E2366&gt;'Data Inputs'!$B$47,TRUE,FALSE)</f>
        <v>1</v>
      </c>
    </row>
    <row r="2367" spans="1:11" x14ac:dyDescent="0.25">
      <c r="A2367" s="109">
        <f t="shared" si="108"/>
        <v>6</v>
      </c>
      <c r="B2367" s="55"/>
      <c r="C2367" s="129"/>
      <c r="D2367" s="55"/>
      <c r="E2367" s="56"/>
      <c r="F2367" s="55"/>
      <c r="G2367" s="124" t="str">
        <f>IFERROR(INDEX(Vendors!$A$2:$B$500,MATCH(C2367,Vendors!$A$2:$A$500,0),2),"")</f>
        <v/>
      </c>
      <c r="H2367" s="74">
        <f>SUMIF('Cash Outflows'!E:E,'AP and Accrual Journal'!D2377,'Cash Outflows'!F:F)</f>
        <v>0</v>
      </c>
      <c r="I2367" s="73">
        <f t="shared" si="109"/>
        <v>0</v>
      </c>
      <c r="J2367" s="13">
        <f t="shared" si="110"/>
        <v>0</v>
      </c>
      <c r="K2367" t="b">
        <f ca="1">IF(TODAY()-E2367&gt;'Data Inputs'!$B$47,TRUE,FALSE)</f>
        <v>1</v>
      </c>
    </row>
    <row r="2368" spans="1:11" x14ac:dyDescent="0.25">
      <c r="A2368" s="109">
        <f t="shared" si="108"/>
        <v>6</v>
      </c>
      <c r="B2368" s="55"/>
      <c r="C2368" s="129"/>
      <c r="D2368" s="55"/>
      <c r="E2368" s="56"/>
      <c r="F2368" s="55"/>
      <c r="G2368" s="124" t="str">
        <f>IFERROR(INDEX(Vendors!$A$2:$B$500,MATCH(C2368,Vendors!$A$2:$A$500,0),2),"")</f>
        <v/>
      </c>
      <c r="H2368" s="74">
        <f>SUMIF('Cash Outflows'!E:E,'AP and Accrual Journal'!D2378,'Cash Outflows'!F:F)</f>
        <v>0</v>
      </c>
      <c r="I2368" s="73">
        <f t="shared" si="109"/>
        <v>0</v>
      </c>
      <c r="J2368" s="13">
        <f t="shared" si="110"/>
        <v>0</v>
      </c>
      <c r="K2368" t="b">
        <f ca="1">IF(TODAY()-E2368&gt;'Data Inputs'!$B$47,TRUE,FALSE)</f>
        <v>1</v>
      </c>
    </row>
    <row r="2369" spans="1:11" x14ac:dyDescent="0.25">
      <c r="A2369" s="109">
        <f t="shared" si="108"/>
        <v>6</v>
      </c>
      <c r="B2369" s="55"/>
      <c r="C2369" s="129"/>
      <c r="D2369" s="55"/>
      <c r="E2369" s="56"/>
      <c r="F2369" s="55"/>
      <c r="G2369" s="124" t="str">
        <f>IFERROR(INDEX(Vendors!$A$2:$B$500,MATCH(C2369,Vendors!$A$2:$A$500,0),2),"")</f>
        <v/>
      </c>
      <c r="H2369" s="74">
        <f>SUMIF('Cash Outflows'!E:E,'AP and Accrual Journal'!D2379,'Cash Outflows'!F:F)</f>
        <v>0</v>
      </c>
      <c r="I2369" s="73">
        <f t="shared" si="109"/>
        <v>0</v>
      </c>
      <c r="J2369" s="13">
        <f t="shared" si="110"/>
        <v>0</v>
      </c>
      <c r="K2369" t="b">
        <f ca="1">IF(TODAY()-E2369&gt;'Data Inputs'!$B$47,TRUE,FALSE)</f>
        <v>1</v>
      </c>
    </row>
    <row r="2370" spans="1:11" x14ac:dyDescent="0.25">
      <c r="A2370" s="109">
        <f t="shared" si="108"/>
        <v>6</v>
      </c>
      <c r="B2370" s="55"/>
      <c r="C2370" s="129"/>
      <c r="D2370" s="55"/>
      <c r="E2370" s="56"/>
      <c r="F2370" s="55"/>
      <c r="G2370" s="124" t="str">
        <f>IFERROR(INDEX(Vendors!$A$2:$B$500,MATCH(C2370,Vendors!$A$2:$A$500,0),2),"")</f>
        <v/>
      </c>
      <c r="H2370" s="74">
        <f>SUMIF('Cash Outflows'!E:E,'AP and Accrual Journal'!D2380,'Cash Outflows'!F:F)</f>
        <v>0</v>
      </c>
      <c r="I2370" s="73">
        <f t="shared" si="109"/>
        <v>0</v>
      </c>
      <c r="J2370" s="13">
        <f t="shared" si="110"/>
        <v>0</v>
      </c>
      <c r="K2370" t="b">
        <f ca="1">IF(TODAY()-E2370&gt;'Data Inputs'!$B$47,TRUE,FALSE)</f>
        <v>1</v>
      </c>
    </row>
    <row r="2371" spans="1:11" x14ac:dyDescent="0.25">
      <c r="A2371" s="109">
        <f t="shared" ref="A2371:A2434" si="111">E2371+(6-J2371)</f>
        <v>6</v>
      </c>
      <c r="B2371" s="55"/>
      <c r="C2371" s="129"/>
      <c r="D2371" s="55"/>
      <c r="E2371" s="56"/>
      <c r="F2371" s="55"/>
      <c r="G2371" s="124" t="str">
        <f>IFERROR(INDEX(Vendors!$A$2:$B$500,MATCH(C2371,Vendors!$A$2:$A$500,0),2),"")</f>
        <v/>
      </c>
      <c r="H2371" s="74">
        <f>SUMIF('Cash Outflows'!E:E,'AP and Accrual Journal'!D2381,'Cash Outflows'!F:F)</f>
        <v>0</v>
      </c>
      <c r="I2371" s="73">
        <f t="shared" ref="I2371:I2434" si="112">F2371-H2371</f>
        <v>0</v>
      </c>
      <c r="J2371" s="13">
        <f t="shared" ref="J2371:J2434" si="113">IF(WEEKDAY(E2371)=7,0,WEEKDAY(E2371))</f>
        <v>0</v>
      </c>
      <c r="K2371" t="b">
        <f ca="1">IF(TODAY()-E2371&gt;'Data Inputs'!$B$47,TRUE,FALSE)</f>
        <v>1</v>
      </c>
    </row>
    <row r="2372" spans="1:11" x14ac:dyDescent="0.25">
      <c r="A2372" s="109">
        <f t="shared" si="111"/>
        <v>6</v>
      </c>
      <c r="B2372" s="55"/>
      <c r="C2372" s="129"/>
      <c r="D2372" s="55"/>
      <c r="E2372" s="56"/>
      <c r="F2372" s="55"/>
      <c r="G2372" s="124" t="str">
        <f>IFERROR(INDEX(Vendors!$A$2:$B$500,MATCH(C2372,Vendors!$A$2:$A$500,0),2),"")</f>
        <v/>
      </c>
      <c r="H2372" s="74">
        <f>SUMIF('Cash Outflows'!E:E,'AP and Accrual Journal'!D2382,'Cash Outflows'!F:F)</f>
        <v>0</v>
      </c>
      <c r="I2372" s="73">
        <f t="shared" si="112"/>
        <v>0</v>
      </c>
      <c r="J2372" s="13">
        <f t="shared" si="113"/>
        <v>0</v>
      </c>
      <c r="K2372" t="b">
        <f ca="1">IF(TODAY()-E2372&gt;'Data Inputs'!$B$47,TRUE,FALSE)</f>
        <v>1</v>
      </c>
    </row>
    <row r="2373" spans="1:11" x14ac:dyDescent="0.25">
      <c r="A2373" s="109">
        <f t="shared" si="111"/>
        <v>6</v>
      </c>
      <c r="B2373" s="55"/>
      <c r="C2373" s="129"/>
      <c r="D2373" s="55"/>
      <c r="E2373" s="56"/>
      <c r="F2373" s="55"/>
      <c r="G2373" s="124" t="str">
        <f>IFERROR(INDEX(Vendors!$A$2:$B$500,MATCH(C2373,Vendors!$A$2:$A$500,0),2),"")</f>
        <v/>
      </c>
      <c r="H2373" s="74">
        <f>SUMIF('Cash Outflows'!E:E,'AP and Accrual Journal'!D2383,'Cash Outflows'!F:F)</f>
        <v>0</v>
      </c>
      <c r="I2373" s="73">
        <f t="shared" si="112"/>
        <v>0</v>
      </c>
      <c r="J2373" s="13">
        <f t="shared" si="113"/>
        <v>0</v>
      </c>
      <c r="K2373" t="b">
        <f ca="1">IF(TODAY()-E2373&gt;'Data Inputs'!$B$47,TRUE,FALSE)</f>
        <v>1</v>
      </c>
    </row>
    <row r="2374" spans="1:11" x14ac:dyDescent="0.25">
      <c r="A2374" s="109">
        <f t="shared" si="111"/>
        <v>6</v>
      </c>
      <c r="B2374" s="55"/>
      <c r="C2374" s="129"/>
      <c r="D2374" s="55"/>
      <c r="E2374" s="56"/>
      <c r="F2374" s="55"/>
      <c r="G2374" s="124" t="str">
        <f>IFERROR(INDEX(Vendors!$A$2:$B$500,MATCH(C2374,Vendors!$A$2:$A$500,0),2),"")</f>
        <v/>
      </c>
      <c r="H2374" s="74">
        <f>SUMIF('Cash Outflows'!E:E,'AP and Accrual Journal'!D2384,'Cash Outflows'!F:F)</f>
        <v>0</v>
      </c>
      <c r="I2374" s="73">
        <f t="shared" si="112"/>
        <v>0</v>
      </c>
      <c r="J2374" s="13">
        <f t="shared" si="113"/>
        <v>0</v>
      </c>
      <c r="K2374" t="b">
        <f ca="1">IF(TODAY()-E2374&gt;'Data Inputs'!$B$47,TRUE,FALSE)</f>
        <v>1</v>
      </c>
    </row>
    <row r="2375" spans="1:11" x14ac:dyDescent="0.25">
      <c r="A2375" s="109">
        <f t="shared" si="111"/>
        <v>6</v>
      </c>
      <c r="B2375" s="55"/>
      <c r="C2375" s="129"/>
      <c r="D2375" s="55"/>
      <c r="E2375" s="56"/>
      <c r="F2375" s="55"/>
      <c r="G2375" s="124" t="str">
        <f>IFERROR(INDEX(Vendors!$A$2:$B$500,MATCH(C2375,Vendors!$A$2:$A$500,0),2),"")</f>
        <v/>
      </c>
      <c r="H2375" s="74">
        <f>SUMIF('Cash Outflows'!E:E,'AP and Accrual Journal'!D2385,'Cash Outflows'!F:F)</f>
        <v>0</v>
      </c>
      <c r="I2375" s="73">
        <f t="shared" si="112"/>
        <v>0</v>
      </c>
      <c r="J2375" s="13">
        <f t="shared" si="113"/>
        <v>0</v>
      </c>
      <c r="K2375" t="b">
        <f ca="1">IF(TODAY()-E2375&gt;'Data Inputs'!$B$47,TRUE,FALSE)</f>
        <v>1</v>
      </c>
    </row>
    <row r="2376" spans="1:11" x14ac:dyDescent="0.25">
      <c r="A2376" s="109">
        <f t="shared" si="111"/>
        <v>6</v>
      </c>
      <c r="B2376" s="55"/>
      <c r="C2376" s="129"/>
      <c r="D2376" s="55"/>
      <c r="E2376" s="56"/>
      <c r="F2376" s="55"/>
      <c r="G2376" s="124" t="str">
        <f>IFERROR(INDEX(Vendors!$A$2:$B$500,MATCH(C2376,Vendors!$A$2:$A$500,0),2),"")</f>
        <v/>
      </c>
      <c r="H2376" s="74">
        <f>SUMIF('Cash Outflows'!E:E,'AP and Accrual Journal'!D2386,'Cash Outflows'!F:F)</f>
        <v>0</v>
      </c>
      <c r="I2376" s="73">
        <f t="shared" si="112"/>
        <v>0</v>
      </c>
      <c r="J2376" s="13">
        <f t="shared" si="113"/>
        <v>0</v>
      </c>
      <c r="K2376" t="b">
        <f ca="1">IF(TODAY()-E2376&gt;'Data Inputs'!$B$47,TRUE,FALSE)</f>
        <v>1</v>
      </c>
    </row>
    <row r="2377" spans="1:11" x14ac:dyDescent="0.25">
      <c r="A2377" s="109">
        <f t="shared" si="111"/>
        <v>6</v>
      </c>
      <c r="B2377" s="55"/>
      <c r="C2377" s="129"/>
      <c r="D2377" s="55"/>
      <c r="E2377" s="56"/>
      <c r="F2377" s="55"/>
      <c r="G2377" s="124" t="str">
        <f>IFERROR(INDEX(Vendors!$A$2:$B$500,MATCH(C2377,Vendors!$A$2:$A$500,0),2),"")</f>
        <v/>
      </c>
      <c r="H2377" s="74">
        <f>SUMIF('Cash Outflows'!E:E,'AP and Accrual Journal'!D2387,'Cash Outflows'!F:F)</f>
        <v>0</v>
      </c>
      <c r="I2377" s="73">
        <f t="shared" si="112"/>
        <v>0</v>
      </c>
      <c r="J2377" s="13">
        <f t="shared" si="113"/>
        <v>0</v>
      </c>
      <c r="K2377" t="b">
        <f ca="1">IF(TODAY()-E2377&gt;'Data Inputs'!$B$47,TRUE,FALSE)</f>
        <v>1</v>
      </c>
    </row>
    <row r="2378" spans="1:11" x14ac:dyDescent="0.25">
      <c r="A2378" s="109">
        <f t="shared" si="111"/>
        <v>6</v>
      </c>
      <c r="B2378" s="55"/>
      <c r="C2378" s="129"/>
      <c r="D2378" s="55"/>
      <c r="E2378" s="56"/>
      <c r="F2378" s="55"/>
      <c r="G2378" s="124" t="str">
        <f>IFERROR(INDEX(Vendors!$A$2:$B$500,MATCH(C2378,Vendors!$A$2:$A$500,0),2),"")</f>
        <v/>
      </c>
      <c r="H2378" s="74">
        <f>SUMIF('Cash Outflows'!E:E,'AP and Accrual Journal'!D2388,'Cash Outflows'!F:F)</f>
        <v>0</v>
      </c>
      <c r="I2378" s="73">
        <f t="shared" si="112"/>
        <v>0</v>
      </c>
      <c r="J2378" s="13">
        <f t="shared" si="113"/>
        <v>0</v>
      </c>
      <c r="K2378" t="b">
        <f ca="1">IF(TODAY()-E2378&gt;'Data Inputs'!$B$47,TRUE,FALSE)</f>
        <v>1</v>
      </c>
    </row>
    <row r="2379" spans="1:11" x14ac:dyDescent="0.25">
      <c r="A2379" s="109">
        <f t="shared" si="111"/>
        <v>6</v>
      </c>
      <c r="B2379" s="55"/>
      <c r="C2379" s="129"/>
      <c r="D2379" s="55"/>
      <c r="E2379" s="56"/>
      <c r="F2379" s="55"/>
      <c r="G2379" s="124" t="str">
        <f>IFERROR(INDEX(Vendors!$A$2:$B$500,MATCH(C2379,Vendors!$A$2:$A$500,0),2),"")</f>
        <v/>
      </c>
      <c r="H2379" s="74">
        <f>SUMIF('Cash Outflows'!E:E,'AP and Accrual Journal'!D2389,'Cash Outflows'!F:F)</f>
        <v>0</v>
      </c>
      <c r="I2379" s="73">
        <f t="shared" si="112"/>
        <v>0</v>
      </c>
      <c r="J2379" s="13">
        <f t="shared" si="113"/>
        <v>0</v>
      </c>
      <c r="K2379" t="b">
        <f ca="1">IF(TODAY()-E2379&gt;'Data Inputs'!$B$47,TRUE,FALSE)</f>
        <v>1</v>
      </c>
    </row>
    <row r="2380" spans="1:11" x14ac:dyDescent="0.25">
      <c r="A2380" s="109">
        <f t="shared" si="111"/>
        <v>6</v>
      </c>
      <c r="B2380" s="55"/>
      <c r="C2380" s="129"/>
      <c r="D2380" s="55"/>
      <c r="E2380" s="56"/>
      <c r="F2380" s="55"/>
      <c r="G2380" s="124" t="str">
        <f>IFERROR(INDEX(Vendors!$A$2:$B$500,MATCH(C2380,Vendors!$A$2:$A$500,0),2),"")</f>
        <v/>
      </c>
      <c r="H2380" s="74">
        <f>SUMIF('Cash Outflows'!E:E,'AP and Accrual Journal'!D2390,'Cash Outflows'!F:F)</f>
        <v>0</v>
      </c>
      <c r="I2380" s="73">
        <f t="shared" si="112"/>
        <v>0</v>
      </c>
      <c r="J2380" s="13">
        <f t="shared" si="113"/>
        <v>0</v>
      </c>
      <c r="K2380" t="b">
        <f ca="1">IF(TODAY()-E2380&gt;'Data Inputs'!$B$47,TRUE,FALSE)</f>
        <v>1</v>
      </c>
    </row>
    <row r="2381" spans="1:11" x14ac:dyDescent="0.25">
      <c r="A2381" s="109">
        <f t="shared" si="111"/>
        <v>6</v>
      </c>
      <c r="B2381" s="55"/>
      <c r="C2381" s="129"/>
      <c r="D2381" s="55"/>
      <c r="E2381" s="56"/>
      <c r="F2381" s="55"/>
      <c r="G2381" s="124" t="str">
        <f>IFERROR(INDEX(Vendors!$A$2:$B$500,MATCH(C2381,Vendors!$A$2:$A$500,0),2),"")</f>
        <v/>
      </c>
      <c r="H2381" s="74">
        <f>SUMIF('Cash Outflows'!E:E,'AP and Accrual Journal'!D2391,'Cash Outflows'!F:F)</f>
        <v>0</v>
      </c>
      <c r="I2381" s="73">
        <f t="shared" si="112"/>
        <v>0</v>
      </c>
      <c r="J2381" s="13">
        <f t="shared" si="113"/>
        <v>0</v>
      </c>
      <c r="K2381" t="b">
        <f ca="1">IF(TODAY()-E2381&gt;'Data Inputs'!$B$47,TRUE,FALSE)</f>
        <v>1</v>
      </c>
    </row>
    <row r="2382" spans="1:11" x14ac:dyDescent="0.25">
      <c r="A2382" s="109">
        <f t="shared" si="111"/>
        <v>6</v>
      </c>
      <c r="B2382" s="55"/>
      <c r="C2382" s="129"/>
      <c r="D2382" s="55"/>
      <c r="E2382" s="56"/>
      <c r="F2382" s="55"/>
      <c r="G2382" s="124" t="str">
        <f>IFERROR(INDEX(Vendors!$A$2:$B$500,MATCH(C2382,Vendors!$A$2:$A$500,0),2),"")</f>
        <v/>
      </c>
      <c r="H2382" s="74">
        <f>SUMIF('Cash Outflows'!E:E,'AP and Accrual Journal'!D2392,'Cash Outflows'!F:F)</f>
        <v>0</v>
      </c>
      <c r="I2382" s="73">
        <f t="shared" si="112"/>
        <v>0</v>
      </c>
      <c r="J2382" s="13">
        <f t="shared" si="113"/>
        <v>0</v>
      </c>
      <c r="K2382" t="b">
        <f ca="1">IF(TODAY()-E2382&gt;'Data Inputs'!$B$47,TRUE,FALSE)</f>
        <v>1</v>
      </c>
    </row>
    <row r="2383" spans="1:11" x14ac:dyDescent="0.25">
      <c r="A2383" s="109">
        <f t="shared" si="111"/>
        <v>6</v>
      </c>
      <c r="B2383" s="55"/>
      <c r="C2383" s="129"/>
      <c r="D2383" s="55"/>
      <c r="E2383" s="56"/>
      <c r="F2383" s="55"/>
      <c r="G2383" s="124" t="str">
        <f>IFERROR(INDEX(Vendors!$A$2:$B$500,MATCH(C2383,Vendors!$A$2:$A$500,0),2),"")</f>
        <v/>
      </c>
      <c r="H2383" s="74">
        <f>SUMIF('Cash Outflows'!E:E,'AP and Accrual Journal'!D2393,'Cash Outflows'!F:F)</f>
        <v>0</v>
      </c>
      <c r="I2383" s="73">
        <f t="shared" si="112"/>
        <v>0</v>
      </c>
      <c r="J2383" s="13">
        <f t="shared" si="113"/>
        <v>0</v>
      </c>
      <c r="K2383" t="b">
        <f ca="1">IF(TODAY()-E2383&gt;'Data Inputs'!$B$47,TRUE,FALSE)</f>
        <v>1</v>
      </c>
    </row>
    <row r="2384" spans="1:11" x14ac:dyDescent="0.25">
      <c r="A2384" s="109">
        <f t="shared" si="111"/>
        <v>6</v>
      </c>
      <c r="B2384" s="55"/>
      <c r="C2384" s="129"/>
      <c r="D2384" s="55"/>
      <c r="E2384" s="56"/>
      <c r="F2384" s="55"/>
      <c r="G2384" s="124" t="str">
        <f>IFERROR(INDEX(Vendors!$A$2:$B$500,MATCH(C2384,Vendors!$A$2:$A$500,0),2),"")</f>
        <v/>
      </c>
      <c r="H2384" s="74">
        <f>SUMIF('Cash Outflows'!E:E,'AP and Accrual Journal'!D2394,'Cash Outflows'!F:F)</f>
        <v>0</v>
      </c>
      <c r="I2384" s="73">
        <f t="shared" si="112"/>
        <v>0</v>
      </c>
      <c r="J2384" s="13">
        <f t="shared" si="113"/>
        <v>0</v>
      </c>
      <c r="K2384" t="b">
        <f ca="1">IF(TODAY()-E2384&gt;'Data Inputs'!$B$47,TRUE,FALSE)</f>
        <v>1</v>
      </c>
    </row>
    <row r="2385" spans="1:11" x14ac:dyDescent="0.25">
      <c r="A2385" s="109">
        <f t="shared" si="111"/>
        <v>6</v>
      </c>
      <c r="B2385" s="55"/>
      <c r="C2385" s="129"/>
      <c r="D2385" s="55"/>
      <c r="E2385" s="56"/>
      <c r="F2385" s="55"/>
      <c r="G2385" s="124" t="str">
        <f>IFERROR(INDEX(Vendors!$A$2:$B$500,MATCH(C2385,Vendors!$A$2:$A$500,0),2),"")</f>
        <v/>
      </c>
      <c r="H2385" s="74">
        <f>SUMIF('Cash Outflows'!E:E,'AP and Accrual Journal'!D2395,'Cash Outflows'!F:F)</f>
        <v>0</v>
      </c>
      <c r="I2385" s="73">
        <f t="shared" si="112"/>
        <v>0</v>
      </c>
      <c r="J2385" s="13">
        <f t="shared" si="113"/>
        <v>0</v>
      </c>
      <c r="K2385" t="b">
        <f ca="1">IF(TODAY()-E2385&gt;'Data Inputs'!$B$47,TRUE,FALSE)</f>
        <v>1</v>
      </c>
    </row>
    <row r="2386" spans="1:11" x14ac:dyDescent="0.25">
      <c r="A2386" s="109">
        <f t="shared" si="111"/>
        <v>6</v>
      </c>
      <c r="B2386" s="55"/>
      <c r="C2386" s="129"/>
      <c r="D2386" s="55"/>
      <c r="E2386" s="56"/>
      <c r="F2386" s="55"/>
      <c r="G2386" s="124" t="str">
        <f>IFERROR(INDEX(Vendors!$A$2:$B$500,MATCH(C2386,Vendors!$A$2:$A$500,0),2),"")</f>
        <v/>
      </c>
      <c r="H2386" s="74">
        <f>SUMIF('Cash Outflows'!E:E,'AP and Accrual Journal'!D2396,'Cash Outflows'!F:F)</f>
        <v>0</v>
      </c>
      <c r="I2386" s="73">
        <f t="shared" si="112"/>
        <v>0</v>
      </c>
      <c r="J2386" s="13">
        <f t="shared" si="113"/>
        <v>0</v>
      </c>
      <c r="K2386" t="b">
        <f ca="1">IF(TODAY()-E2386&gt;'Data Inputs'!$B$47,TRUE,FALSE)</f>
        <v>1</v>
      </c>
    </row>
    <row r="2387" spans="1:11" x14ac:dyDescent="0.25">
      <c r="A2387" s="109">
        <f t="shared" si="111"/>
        <v>6</v>
      </c>
      <c r="B2387" s="55"/>
      <c r="C2387" s="129"/>
      <c r="D2387" s="55"/>
      <c r="E2387" s="56"/>
      <c r="F2387" s="55"/>
      <c r="G2387" s="124" t="str">
        <f>IFERROR(INDEX(Vendors!$A$2:$B$500,MATCH(C2387,Vendors!$A$2:$A$500,0),2),"")</f>
        <v/>
      </c>
      <c r="H2387" s="74">
        <f>SUMIF('Cash Outflows'!E:E,'AP and Accrual Journal'!D2397,'Cash Outflows'!F:F)</f>
        <v>0</v>
      </c>
      <c r="I2387" s="73">
        <f t="shared" si="112"/>
        <v>0</v>
      </c>
      <c r="J2387" s="13">
        <f t="shared" si="113"/>
        <v>0</v>
      </c>
      <c r="K2387" t="b">
        <f ca="1">IF(TODAY()-E2387&gt;'Data Inputs'!$B$47,TRUE,FALSE)</f>
        <v>1</v>
      </c>
    </row>
    <row r="2388" spans="1:11" x14ac:dyDescent="0.25">
      <c r="A2388" s="109">
        <f t="shared" si="111"/>
        <v>6</v>
      </c>
      <c r="B2388" s="55"/>
      <c r="C2388" s="129"/>
      <c r="D2388" s="55"/>
      <c r="E2388" s="56"/>
      <c r="F2388" s="55"/>
      <c r="G2388" s="124" t="str">
        <f>IFERROR(INDEX(Vendors!$A$2:$B$500,MATCH(C2388,Vendors!$A$2:$A$500,0),2),"")</f>
        <v/>
      </c>
      <c r="H2388" s="74">
        <f>SUMIF('Cash Outflows'!E:E,'AP and Accrual Journal'!D2398,'Cash Outflows'!F:F)</f>
        <v>0</v>
      </c>
      <c r="I2388" s="73">
        <f t="shared" si="112"/>
        <v>0</v>
      </c>
      <c r="J2388" s="13">
        <f t="shared" si="113"/>
        <v>0</v>
      </c>
      <c r="K2388" t="b">
        <f ca="1">IF(TODAY()-E2388&gt;'Data Inputs'!$B$47,TRUE,FALSE)</f>
        <v>1</v>
      </c>
    </row>
    <row r="2389" spans="1:11" x14ac:dyDescent="0.25">
      <c r="A2389" s="109">
        <f t="shared" si="111"/>
        <v>6</v>
      </c>
      <c r="B2389" s="55"/>
      <c r="C2389" s="129"/>
      <c r="D2389" s="55"/>
      <c r="E2389" s="56"/>
      <c r="F2389" s="55"/>
      <c r="G2389" s="124" t="str">
        <f>IFERROR(INDEX(Vendors!$A$2:$B$500,MATCH(C2389,Vendors!$A$2:$A$500,0),2),"")</f>
        <v/>
      </c>
      <c r="H2389" s="74">
        <f>SUMIF('Cash Outflows'!E:E,'AP and Accrual Journal'!D2399,'Cash Outflows'!F:F)</f>
        <v>0</v>
      </c>
      <c r="I2389" s="73">
        <f t="shared" si="112"/>
        <v>0</v>
      </c>
      <c r="J2389" s="13">
        <f t="shared" si="113"/>
        <v>0</v>
      </c>
      <c r="K2389" t="b">
        <f ca="1">IF(TODAY()-E2389&gt;'Data Inputs'!$B$47,TRUE,FALSE)</f>
        <v>1</v>
      </c>
    </row>
    <row r="2390" spans="1:11" x14ac:dyDescent="0.25">
      <c r="A2390" s="109">
        <f t="shared" si="111"/>
        <v>6</v>
      </c>
      <c r="B2390" s="55"/>
      <c r="C2390" s="129"/>
      <c r="D2390" s="55"/>
      <c r="E2390" s="56"/>
      <c r="F2390" s="55"/>
      <c r="G2390" s="124" t="str">
        <f>IFERROR(INDEX(Vendors!$A$2:$B$500,MATCH(C2390,Vendors!$A$2:$A$500,0),2),"")</f>
        <v/>
      </c>
      <c r="H2390" s="74">
        <f>SUMIF('Cash Outflows'!E:E,'AP and Accrual Journal'!D2400,'Cash Outflows'!F:F)</f>
        <v>0</v>
      </c>
      <c r="I2390" s="73">
        <f t="shared" si="112"/>
        <v>0</v>
      </c>
      <c r="J2390" s="13">
        <f t="shared" si="113"/>
        <v>0</v>
      </c>
      <c r="K2390" t="b">
        <f ca="1">IF(TODAY()-E2390&gt;'Data Inputs'!$B$47,TRUE,FALSE)</f>
        <v>1</v>
      </c>
    </row>
    <row r="2391" spans="1:11" x14ac:dyDescent="0.25">
      <c r="A2391" s="109">
        <f t="shared" si="111"/>
        <v>6</v>
      </c>
      <c r="B2391" s="55"/>
      <c r="C2391" s="129"/>
      <c r="D2391" s="55"/>
      <c r="E2391" s="56"/>
      <c r="F2391" s="55"/>
      <c r="G2391" s="124" t="str">
        <f>IFERROR(INDEX(Vendors!$A$2:$B$500,MATCH(C2391,Vendors!$A$2:$A$500,0),2),"")</f>
        <v/>
      </c>
      <c r="H2391" s="74">
        <f>SUMIF('Cash Outflows'!E:E,'AP and Accrual Journal'!D2401,'Cash Outflows'!F:F)</f>
        <v>0</v>
      </c>
      <c r="I2391" s="73">
        <f t="shared" si="112"/>
        <v>0</v>
      </c>
      <c r="J2391" s="13">
        <f t="shared" si="113"/>
        <v>0</v>
      </c>
      <c r="K2391" t="b">
        <f ca="1">IF(TODAY()-E2391&gt;'Data Inputs'!$B$47,TRUE,FALSE)</f>
        <v>1</v>
      </c>
    </row>
    <row r="2392" spans="1:11" x14ac:dyDescent="0.25">
      <c r="A2392" s="109">
        <f t="shared" si="111"/>
        <v>6</v>
      </c>
      <c r="B2392" s="55"/>
      <c r="C2392" s="129"/>
      <c r="D2392" s="55"/>
      <c r="E2392" s="56"/>
      <c r="F2392" s="55"/>
      <c r="G2392" s="124" t="str">
        <f>IFERROR(INDEX(Vendors!$A$2:$B$500,MATCH(C2392,Vendors!$A$2:$A$500,0),2),"")</f>
        <v/>
      </c>
      <c r="H2392" s="74">
        <f>SUMIF('Cash Outflows'!E:E,'AP and Accrual Journal'!D2402,'Cash Outflows'!F:F)</f>
        <v>0</v>
      </c>
      <c r="I2392" s="73">
        <f t="shared" si="112"/>
        <v>0</v>
      </c>
      <c r="J2392" s="13">
        <f t="shared" si="113"/>
        <v>0</v>
      </c>
      <c r="K2392" t="b">
        <f ca="1">IF(TODAY()-E2392&gt;'Data Inputs'!$B$47,TRUE,FALSE)</f>
        <v>1</v>
      </c>
    </row>
    <row r="2393" spans="1:11" x14ac:dyDescent="0.25">
      <c r="A2393" s="109">
        <f t="shared" si="111"/>
        <v>6</v>
      </c>
      <c r="B2393" s="55"/>
      <c r="C2393" s="129"/>
      <c r="D2393" s="55"/>
      <c r="E2393" s="56"/>
      <c r="F2393" s="55"/>
      <c r="G2393" s="124" t="str">
        <f>IFERROR(INDEX(Vendors!$A$2:$B$500,MATCH(C2393,Vendors!$A$2:$A$500,0),2),"")</f>
        <v/>
      </c>
      <c r="H2393" s="74">
        <f>SUMIF('Cash Outflows'!E:E,'AP and Accrual Journal'!D2403,'Cash Outflows'!F:F)</f>
        <v>0</v>
      </c>
      <c r="I2393" s="73">
        <f t="shared" si="112"/>
        <v>0</v>
      </c>
      <c r="J2393" s="13">
        <f t="shared" si="113"/>
        <v>0</v>
      </c>
      <c r="K2393" t="b">
        <f ca="1">IF(TODAY()-E2393&gt;'Data Inputs'!$B$47,TRUE,FALSE)</f>
        <v>1</v>
      </c>
    </row>
    <row r="2394" spans="1:11" x14ac:dyDescent="0.25">
      <c r="A2394" s="109">
        <f t="shared" si="111"/>
        <v>6</v>
      </c>
      <c r="B2394" s="55"/>
      <c r="C2394" s="129"/>
      <c r="D2394" s="55"/>
      <c r="E2394" s="56"/>
      <c r="F2394" s="55"/>
      <c r="G2394" s="124" t="str">
        <f>IFERROR(INDEX(Vendors!$A$2:$B$500,MATCH(C2394,Vendors!$A$2:$A$500,0),2),"")</f>
        <v/>
      </c>
      <c r="H2394" s="74">
        <f>SUMIF('Cash Outflows'!E:E,'AP and Accrual Journal'!D2404,'Cash Outflows'!F:F)</f>
        <v>0</v>
      </c>
      <c r="I2394" s="73">
        <f t="shared" si="112"/>
        <v>0</v>
      </c>
      <c r="J2394" s="13">
        <f t="shared" si="113"/>
        <v>0</v>
      </c>
      <c r="K2394" t="b">
        <f ca="1">IF(TODAY()-E2394&gt;'Data Inputs'!$B$47,TRUE,FALSE)</f>
        <v>1</v>
      </c>
    </row>
    <row r="2395" spans="1:11" x14ac:dyDescent="0.25">
      <c r="A2395" s="109">
        <f t="shared" si="111"/>
        <v>6</v>
      </c>
      <c r="B2395" s="55"/>
      <c r="C2395" s="129"/>
      <c r="D2395" s="55"/>
      <c r="E2395" s="56"/>
      <c r="F2395" s="55"/>
      <c r="G2395" s="124" t="str">
        <f>IFERROR(INDEX(Vendors!$A$2:$B$500,MATCH(C2395,Vendors!$A$2:$A$500,0),2),"")</f>
        <v/>
      </c>
      <c r="H2395" s="74">
        <f>SUMIF('Cash Outflows'!E:E,'AP and Accrual Journal'!D2405,'Cash Outflows'!F:F)</f>
        <v>0</v>
      </c>
      <c r="I2395" s="73">
        <f t="shared" si="112"/>
        <v>0</v>
      </c>
      <c r="J2395" s="13">
        <f t="shared" si="113"/>
        <v>0</v>
      </c>
      <c r="K2395" t="b">
        <f ca="1">IF(TODAY()-E2395&gt;'Data Inputs'!$B$47,TRUE,FALSE)</f>
        <v>1</v>
      </c>
    </row>
    <row r="2396" spans="1:11" x14ac:dyDescent="0.25">
      <c r="A2396" s="109">
        <f t="shared" si="111"/>
        <v>6</v>
      </c>
      <c r="B2396" s="55"/>
      <c r="C2396" s="129"/>
      <c r="D2396" s="55"/>
      <c r="E2396" s="56"/>
      <c r="F2396" s="55"/>
      <c r="G2396" s="124" t="str">
        <f>IFERROR(INDEX(Vendors!$A$2:$B$500,MATCH(C2396,Vendors!$A$2:$A$500,0),2),"")</f>
        <v/>
      </c>
      <c r="H2396" s="74">
        <f>SUMIF('Cash Outflows'!E:E,'AP and Accrual Journal'!D2406,'Cash Outflows'!F:F)</f>
        <v>0</v>
      </c>
      <c r="I2396" s="73">
        <f t="shared" si="112"/>
        <v>0</v>
      </c>
      <c r="J2396" s="13">
        <f t="shared" si="113"/>
        <v>0</v>
      </c>
      <c r="K2396" t="b">
        <f ca="1">IF(TODAY()-E2396&gt;'Data Inputs'!$B$47,TRUE,FALSE)</f>
        <v>1</v>
      </c>
    </row>
    <row r="2397" spans="1:11" x14ac:dyDescent="0.25">
      <c r="A2397" s="109">
        <f t="shared" si="111"/>
        <v>6</v>
      </c>
      <c r="B2397" s="55"/>
      <c r="C2397" s="129"/>
      <c r="D2397" s="55"/>
      <c r="E2397" s="56"/>
      <c r="F2397" s="55"/>
      <c r="G2397" s="124" t="str">
        <f>IFERROR(INDEX(Vendors!$A$2:$B$500,MATCH(C2397,Vendors!$A$2:$A$500,0),2),"")</f>
        <v/>
      </c>
      <c r="H2397" s="74">
        <f>SUMIF('Cash Outflows'!E:E,'AP and Accrual Journal'!D2407,'Cash Outflows'!F:F)</f>
        <v>0</v>
      </c>
      <c r="I2397" s="73">
        <f t="shared" si="112"/>
        <v>0</v>
      </c>
      <c r="J2397" s="13">
        <f t="shared" si="113"/>
        <v>0</v>
      </c>
      <c r="K2397" t="b">
        <f ca="1">IF(TODAY()-E2397&gt;'Data Inputs'!$B$47,TRUE,FALSE)</f>
        <v>1</v>
      </c>
    </row>
    <row r="2398" spans="1:11" x14ac:dyDescent="0.25">
      <c r="A2398" s="109">
        <f t="shared" si="111"/>
        <v>6</v>
      </c>
      <c r="B2398" s="55"/>
      <c r="C2398" s="129"/>
      <c r="D2398" s="55"/>
      <c r="E2398" s="56"/>
      <c r="F2398" s="55"/>
      <c r="G2398" s="124" t="str">
        <f>IFERROR(INDEX(Vendors!$A$2:$B$500,MATCH(C2398,Vendors!$A$2:$A$500,0),2),"")</f>
        <v/>
      </c>
      <c r="H2398" s="74">
        <f>SUMIF('Cash Outflows'!E:E,'AP and Accrual Journal'!D2408,'Cash Outflows'!F:F)</f>
        <v>0</v>
      </c>
      <c r="I2398" s="73">
        <f t="shared" si="112"/>
        <v>0</v>
      </c>
      <c r="J2398" s="13">
        <f t="shared" si="113"/>
        <v>0</v>
      </c>
      <c r="K2398" t="b">
        <f ca="1">IF(TODAY()-E2398&gt;'Data Inputs'!$B$47,TRUE,FALSE)</f>
        <v>1</v>
      </c>
    </row>
    <row r="2399" spans="1:11" x14ac:dyDescent="0.25">
      <c r="A2399" s="109">
        <f t="shared" si="111"/>
        <v>6</v>
      </c>
      <c r="B2399" s="55"/>
      <c r="C2399" s="129"/>
      <c r="D2399" s="55"/>
      <c r="E2399" s="56"/>
      <c r="F2399" s="55"/>
      <c r="G2399" s="124" t="str">
        <f>IFERROR(INDEX(Vendors!$A$2:$B$500,MATCH(C2399,Vendors!$A$2:$A$500,0),2),"")</f>
        <v/>
      </c>
      <c r="H2399" s="74">
        <f>SUMIF('Cash Outflows'!E:E,'AP and Accrual Journal'!D2409,'Cash Outflows'!F:F)</f>
        <v>0</v>
      </c>
      <c r="I2399" s="73">
        <f t="shared" si="112"/>
        <v>0</v>
      </c>
      <c r="J2399" s="13">
        <f t="shared" si="113"/>
        <v>0</v>
      </c>
      <c r="K2399" t="b">
        <f ca="1">IF(TODAY()-E2399&gt;'Data Inputs'!$B$47,TRUE,FALSE)</f>
        <v>1</v>
      </c>
    </row>
    <row r="2400" spans="1:11" x14ac:dyDescent="0.25">
      <c r="A2400" s="109">
        <f t="shared" si="111"/>
        <v>6</v>
      </c>
      <c r="B2400" s="55"/>
      <c r="C2400" s="129"/>
      <c r="D2400" s="55"/>
      <c r="E2400" s="56"/>
      <c r="F2400" s="55"/>
      <c r="G2400" s="124" t="str">
        <f>IFERROR(INDEX(Vendors!$A$2:$B$500,MATCH(C2400,Vendors!$A$2:$A$500,0),2),"")</f>
        <v/>
      </c>
      <c r="H2400" s="74">
        <f>SUMIF('Cash Outflows'!E:E,'AP and Accrual Journal'!D2410,'Cash Outflows'!F:F)</f>
        <v>0</v>
      </c>
      <c r="I2400" s="73">
        <f t="shared" si="112"/>
        <v>0</v>
      </c>
      <c r="J2400" s="13">
        <f t="shared" si="113"/>
        <v>0</v>
      </c>
      <c r="K2400" t="b">
        <f ca="1">IF(TODAY()-E2400&gt;'Data Inputs'!$B$47,TRUE,FALSE)</f>
        <v>1</v>
      </c>
    </row>
    <row r="2401" spans="1:11" x14ac:dyDescent="0.25">
      <c r="A2401" s="109">
        <f t="shared" si="111"/>
        <v>6</v>
      </c>
      <c r="B2401" s="55"/>
      <c r="C2401" s="129"/>
      <c r="D2401" s="55"/>
      <c r="E2401" s="56"/>
      <c r="F2401" s="55"/>
      <c r="G2401" s="124" t="str">
        <f>IFERROR(INDEX(Vendors!$A$2:$B$500,MATCH(C2401,Vendors!$A$2:$A$500,0),2),"")</f>
        <v/>
      </c>
      <c r="H2401" s="74">
        <f>SUMIF('Cash Outflows'!E:E,'AP and Accrual Journal'!D2411,'Cash Outflows'!F:F)</f>
        <v>0</v>
      </c>
      <c r="I2401" s="73">
        <f t="shared" si="112"/>
        <v>0</v>
      </c>
      <c r="J2401" s="13">
        <f t="shared" si="113"/>
        <v>0</v>
      </c>
      <c r="K2401" t="b">
        <f ca="1">IF(TODAY()-E2401&gt;'Data Inputs'!$B$47,TRUE,FALSE)</f>
        <v>1</v>
      </c>
    </row>
    <row r="2402" spans="1:11" x14ac:dyDescent="0.25">
      <c r="A2402" s="109">
        <f t="shared" si="111"/>
        <v>6</v>
      </c>
      <c r="B2402" s="55"/>
      <c r="C2402" s="129"/>
      <c r="D2402" s="55"/>
      <c r="E2402" s="56"/>
      <c r="F2402" s="55"/>
      <c r="G2402" s="124" t="str">
        <f>IFERROR(INDEX(Vendors!$A$2:$B$500,MATCH(C2402,Vendors!$A$2:$A$500,0),2),"")</f>
        <v/>
      </c>
      <c r="H2402" s="74">
        <f>SUMIF('Cash Outflows'!E:E,'AP and Accrual Journal'!D2412,'Cash Outflows'!F:F)</f>
        <v>0</v>
      </c>
      <c r="I2402" s="73">
        <f t="shared" si="112"/>
        <v>0</v>
      </c>
      <c r="J2402" s="13">
        <f t="shared" si="113"/>
        <v>0</v>
      </c>
      <c r="K2402" t="b">
        <f ca="1">IF(TODAY()-E2402&gt;'Data Inputs'!$B$47,TRUE,FALSE)</f>
        <v>1</v>
      </c>
    </row>
    <row r="2403" spans="1:11" x14ac:dyDescent="0.25">
      <c r="A2403" s="109">
        <f t="shared" si="111"/>
        <v>6</v>
      </c>
      <c r="B2403" s="55"/>
      <c r="C2403" s="129"/>
      <c r="D2403" s="55"/>
      <c r="E2403" s="56"/>
      <c r="F2403" s="55"/>
      <c r="G2403" s="124" t="str">
        <f>IFERROR(INDEX(Vendors!$A$2:$B$500,MATCH(C2403,Vendors!$A$2:$A$500,0),2),"")</f>
        <v/>
      </c>
      <c r="H2403" s="74">
        <f>SUMIF('Cash Outflows'!E:E,'AP and Accrual Journal'!D2413,'Cash Outflows'!F:F)</f>
        <v>0</v>
      </c>
      <c r="I2403" s="73">
        <f t="shared" si="112"/>
        <v>0</v>
      </c>
      <c r="J2403" s="13">
        <f t="shared" si="113"/>
        <v>0</v>
      </c>
      <c r="K2403" t="b">
        <f ca="1">IF(TODAY()-E2403&gt;'Data Inputs'!$B$47,TRUE,FALSE)</f>
        <v>1</v>
      </c>
    </row>
    <row r="2404" spans="1:11" x14ac:dyDescent="0.25">
      <c r="A2404" s="109">
        <f t="shared" si="111"/>
        <v>6</v>
      </c>
      <c r="B2404" s="55"/>
      <c r="C2404" s="129"/>
      <c r="D2404" s="55"/>
      <c r="E2404" s="56"/>
      <c r="F2404" s="55"/>
      <c r="G2404" s="124" t="str">
        <f>IFERROR(INDEX(Vendors!$A$2:$B$500,MATCH(C2404,Vendors!$A$2:$A$500,0),2),"")</f>
        <v/>
      </c>
      <c r="H2404" s="74">
        <f>SUMIF('Cash Outflows'!E:E,'AP and Accrual Journal'!D2414,'Cash Outflows'!F:F)</f>
        <v>0</v>
      </c>
      <c r="I2404" s="73">
        <f t="shared" si="112"/>
        <v>0</v>
      </c>
      <c r="J2404" s="13">
        <f t="shared" si="113"/>
        <v>0</v>
      </c>
      <c r="K2404" t="b">
        <f ca="1">IF(TODAY()-E2404&gt;'Data Inputs'!$B$47,TRUE,FALSE)</f>
        <v>1</v>
      </c>
    </row>
    <row r="2405" spans="1:11" x14ac:dyDescent="0.25">
      <c r="A2405" s="109">
        <f t="shared" si="111"/>
        <v>6</v>
      </c>
      <c r="B2405" s="55"/>
      <c r="C2405" s="129"/>
      <c r="D2405" s="55"/>
      <c r="E2405" s="56"/>
      <c r="F2405" s="55"/>
      <c r="G2405" s="124" t="str">
        <f>IFERROR(INDEX(Vendors!$A$2:$B$500,MATCH(C2405,Vendors!$A$2:$A$500,0),2),"")</f>
        <v/>
      </c>
      <c r="H2405" s="74">
        <f>SUMIF('Cash Outflows'!E:E,'AP and Accrual Journal'!D2415,'Cash Outflows'!F:F)</f>
        <v>0</v>
      </c>
      <c r="I2405" s="73">
        <f t="shared" si="112"/>
        <v>0</v>
      </c>
      <c r="J2405" s="13">
        <f t="shared" si="113"/>
        <v>0</v>
      </c>
      <c r="K2405" t="b">
        <f ca="1">IF(TODAY()-E2405&gt;'Data Inputs'!$B$47,TRUE,FALSE)</f>
        <v>1</v>
      </c>
    </row>
    <row r="2406" spans="1:11" x14ac:dyDescent="0.25">
      <c r="A2406" s="109">
        <f t="shared" si="111"/>
        <v>6</v>
      </c>
      <c r="B2406" s="55"/>
      <c r="C2406" s="129"/>
      <c r="D2406" s="55"/>
      <c r="E2406" s="56"/>
      <c r="F2406" s="55"/>
      <c r="G2406" s="124" t="str">
        <f>IFERROR(INDEX(Vendors!$A$2:$B$500,MATCH(C2406,Vendors!$A$2:$A$500,0),2),"")</f>
        <v/>
      </c>
      <c r="H2406" s="74">
        <f>SUMIF('Cash Outflows'!E:E,'AP and Accrual Journal'!D2416,'Cash Outflows'!F:F)</f>
        <v>0</v>
      </c>
      <c r="I2406" s="73">
        <f t="shared" si="112"/>
        <v>0</v>
      </c>
      <c r="J2406" s="13">
        <f t="shared" si="113"/>
        <v>0</v>
      </c>
      <c r="K2406" t="b">
        <f ca="1">IF(TODAY()-E2406&gt;'Data Inputs'!$B$47,TRUE,FALSE)</f>
        <v>1</v>
      </c>
    </row>
    <row r="2407" spans="1:11" x14ac:dyDescent="0.25">
      <c r="A2407" s="109">
        <f t="shared" si="111"/>
        <v>6</v>
      </c>
      <c r="B2407" s="55"/>
      <c r="C2407" s="129"/>
      <c r="D2407" s="55"/>
      <c r="E2407" s="56"/>
      <c r="F2407" s="55"/>
      <c r="G2407" s="124" t="str">
        <f>IFERROR(INDEX(Vendors!$A$2:$B$500,MATCH(C2407,Vendors!$A$2:$A$500,0),2),"")</f>
        <v/>
      </c>
      <c r="H2407" s="74">
        <f>SUMIF('Cash Outflows'!E:E,'AP and Accrual Journal'!D2417,'Cash Outflows'!F:F)</f>
        <v>0</v>
      </c>
      <c r="I2407" s="73">
        <f t="shared" si="112"/>
        <v>0</v>
      </c>
      <c r="J2407" s="13">
        <f t="shared" si="113"/>
        <v>0</v>
      </c>
      <c r="K2407" t="b">
        <f ca="1">IF(TODAY()-E2407&gt;'Data Inputs'!$B$47,TRUE,FALSE)</f>
        <v>1</v>
      </c>
    </row>
    <row r="2408" spans="1:11" x14ac:dyDescent="0.25">
      <c r="A2408" s="109">
        <f t="shared" si="111"/>
        <v>6</v>
      </c>
      <c r="B2408" s="55"/>
      <c r="C2408" s="129"/>
      <c r="D2408" s="55"/>
      <c r="E2408" s="56"/>
      <c r="F2408" s="55"/>
      <c r="G2408" s="124" t="str">
        <f>IFERROR(INDEX(Vendors!$A$2:$B$500,MATCH(C2408,Vendors!$A$2:$A$500,0),2),"")</f>
        <v/>
      </c>
      <c r="H2408" s="74">
        <f>SUMIF('Cash Outflows'!E:E,'AP and Accrual Journal'!D2418,'Cash Outflows'!F:F)</f>
        <v>0</v>
      </c>
      <c r="I2408" s="73">
        <f t="shared" si="112"/>
        <v>0</v>
      </c>
      <c r="J2408" s="13">
        <f t="shared" si="113"/>
        <v>0</v>
      </c>
      <c r="K2408" t="b">
        <f ca="1">IF(TODAY()-E2408&gt;'Data Inputs'!$B$47,TRUE,FALSE)</f>
        <v>1</v>
      </c>
    </row>
    <row r="2409" spans="1:11" x14ac:dyDescent="0.25">
      <c r="A2409" s="109">
        <f t="shared" si="111"/>
        <v>6</v>
      </c>
      <c r="B2409" s="55"/>
      <c r="C2409" s="129"/>
      <c r="D2409" s="55"/>
      <c r="E2409" s="56"/>
      <c r="F2409" s="55"/>
      <c r="G2409" s="124" t="str">
        <f>IFERROR(INDEX(Vendors!$A$2:$B$500,MATCH(C2409,Vendors!$A$2:$A$500,0),2),"")</f>
        <v/>
      </c>
      <c r="H2409" s="74">
        <f>SUMIF('Cash Outflows'!E:E,'AP and Accrual Journal'!D2419,'Cash Outflows'!F:F)</f>
        <v>0</v>
      </c>
      <c r="I2409" s="73">
        <f t="shared" si="112"/>
        <v>0</v>
      </c>
      <c r="J2409" s="13">
        <f t="shared" si="113"/>
        <v>0</v>
      </c>
      <c r="K2409" t="b">
        <f ca="1">IF(TODAY()-E2409&gt;'Data Inputs'!$B$47,TRUE,FALSE)</f>
        <v>1</v>
      </c>
    </row>
    <row r="2410" spans="1:11" x14ac:dyDescent="0.25">
      <c r="A2410" s="109">
        <f t="shared" si="111"/>
        <v>6</v>
      </c>
      <c r="B2410" s="55"/>
      <c r="C2410" s="129"/>
      <c r="D2410" s="55"/>
      <c r="E2410" s="56"/>
      <c r="F2410" s="55"/>
      <c r="G2410" s="124" t="str">
        <f>IFERROR(INDEX(Vendors!$A$2:$B$500,MATCH(C2410,Vendors!$A$2:$A$500,0),2),"")</f>
        <v/>
      </c>
      <c r="H2410" s="74">
        <f>SUMIF('Cash Outflows'!E:E,'AP and Accrual Journal'!D2420,'Cash Outflows'!F:F)</f>
        <v>0</v>
      </c>
      <c r="I2410" s="73">
        <f t="shared" si="112"/>
        <v>0</v>
      </c>
      <c r="J2410" s="13">
        <f t="shared" si="113"/>
        <v>0</v>
      </c>
      <c r="K2410" t="b">
        <f ca="1">IF(TODAY()-E2410&gt;'Data Inputs'!$B$47,TRUE,FALSE)</f>
        <v>1</v>
      </c>
    </row>
    <row r="2411" spans="1:11" x14ac:dyDescent="0.25">
      <c r="A2411" s="109">
        <f t="shared" si="111"/>
        <v>6</v>
      </c>
      <c r="B2411" s="55"/>
      <c r="C2411" s="129"/>
      <c r="D2411" s="55"/>
      <c r="E2411" s="56"/>
      <c r="F2411" s="55"/>
      <c r="G2411" s="124" t="str">
        <f>IFERROR(INDEX(Vendors!$A$2:$B$500,MATCH(C2411,Vendors!$A$2:$A$500,0),2),"")</f>
        <v/>
      </c>
      <c r="H2411" s="74">
        <f>SUMIF('Cash Outflows'!E:E,'AP and Accrual Journal'!D2421,'Cash Outflows'!F:F)</f>
        <v>0</v>
      </c>
      <c r="I2411" s="73">
        <f t="shared" si="112"/>
        <v>0</v>
      </c>
      <c r="J2411" s="13">
        <f t="shared" si="113"/>
        <v>0</v>
      </c>
      <c r="K2411" t="b">
        <f ca="1">IF(TODAY()-E2411&gt;'Data Inputs'!$B$47,TRUE,FALSE)</f>
        <v>1</v>
      </c>
    </row>
    <row r="2412" spans="1:11" x14ac:dyDescent="0.25">
      <c r="A2412" s="109">
        <f t="shared" si="111"/>
        <v>6</v>
      </c>
      <c r="B2412" s="55"/>
      <c r="C2412" s="129"/>
      <c r="D2412" s="55"/>
      <c r="E2412" s="56"/>
      <c r="F2412" s="55"/>
      <c r="G2412" s="124" t="str">
        <f>IFERROR(INDEX(Vendors!$A$2:$B$500,MATCH(C2412,Vendors!$A$2:$A$500,0),2),"")</f>
        <v/>
      </c>
      <c r="H2412" s="74">
        <f>SUMIF('Cash Outflows'!E:E,'AP and Accrual Journal'!D2422,'Cash Outflows'!F:F)</f>
        <v>0</v>
      </c>
      <c r="I2412" s="73">
        <f t="shared" si="112"/>
        <v>0</v>
      </c>
      <c r="J2412" s="13">
        <f t="shared" si="113"/>
        <v>0</v>
      </c>
      <c r="K2412" t="b">
        <f ca="1">IF(TODAY()-E2412&gt;'Data Inputs'!$B$47,TRUE,FALSE)</f>
        <v>1</v>
      </c>
    </row>
    <row r="2413" spans="1:11" x14ac:dyDescent="0.25">
      <c r="A2413" s="109">
        <f t="shared" si="111"/>
        <v>6</v>
      </c>
      <c r="B2413" s="55"/>
      <c r="C2413" s="129"/>
      <c r="D2413" s="55"/>
      <c r="E2413" s="56"/>
      <c r="F2413" s="55"/>
      <c r="G2413" s="124" t="str">
        <f>IFERROR(INDEX(Vendors!$A$2:$B$500,MATCH(C2413,Vendors!$A$2:$A$500,0),2),"")</f>
        <v/>
      </c>
      <c r="H2413" s="74">
        <f>SUMIF('Cash Outflows'!E:E,'AP and Accrual Journal'!D2423,'Cash Outflows'!F:F)</f>
        <v>0</v>
      </c>
      <c r="I2413" s="73">
        <f t="shared" si="112"/>
        <v>0</v>
      </c>
      <c r="J2413" s="13">
        <f t="shared" si="113"/>
        <v>0</v>
      </c>
      <c r="K2413" t="b">
        <f ca="1">IF(TODAY()-E2413&gt;'Data Inputs'!$B$47,TRUE,FALSE)</f>
        <v>1</v>
      </c>
    </row>
    <row r="2414" spans="1:11" x14ac:dyDescent="0.25">
      <c r="A2414" s="109">
        <f t="shared" si="111"/>
        <v>6</v>
      </c>
      <c r="B2414" s="55"/>
      <c r="C2414" s="129"/>
      <c r="D2414" s="55"/>
      <c r="E2414" s="56"/>
      <c r="F2414" s="55"/>
      <c r="G2414" s="124" t="str">
        <f>IFERROR(INDEX(Vendors!$A$2:$B$500,MATCH(C2414,Vendors!$A$2:$A$500,0),2),"")</f>
        <v/>
      </c>
      <c r="H2414" s="74">
        <f>SUMIF('Cash Outflows'!E:E,'AP and Accrual Journal'!D2424,'Cash Outflows'!F:F)</f>
        <v>0</v>
      </c>
      <c r="I2414" s="73">
        <f t="shared" si="112"/>
        <v>0</v>
      </c>
      <c r="J2414" s="13">
        <f t="shared" si="113"/>
        <v>0</v>
      </c>
      <c r="K2414" t="b">
        <f ca="1">IF(TODAY()-E2414&gt;'Data Inputs'!$B$47,TRUE,FALSE)</f>
        <v>1</v>
      </c>
    </row>
    <row r="2415" spans="1:11" x14ac:dyDescent="0.25">
      <c r="A2415" s="109">
        <f t="shared" si="111"/>
        <v>6</v>
      </c>
      <c r="B2415" s="55"/>
      <c r="C2415" s="129"/>
      <c r="D2415" s="55"/>
      <c r="E2415" s="56"/>
      <c r="F2415" s="55"/>
      <c r="G2415" s="124" t="str">
        <f>IFERROR(INDEX(Vendors!$A$2:$B$500,MATCH(C2415,Vendors!$A$2:$A$500,0),2),"")</f>
        <v/>
      </c>
      <c r="H2415" s="74">
        <f>SUMIF('Cash Outflows'!E:E,'AP and Accrual Journal'!D2425,'Cash Outflows'!F:F)</f>
        <v>0</v>
      </c>
      <c r="I2415" s="73">
        <f t="shared" si="112"/>
        <v>0</v>
      </c>
      <c r="J2415" s="13">
        <f t="shared" si="113"/>
        <v>0</v>
      </c>
      <c r="K2415" t="b">
        <f ca="1">IF(TODAY()-E2415&gt;'Data Inputs'!$B$47,TRUE,FALSE)</f>
        <v>1</v>
      </c>
    </row>
    <row r="2416" spans="1:11" x14ac:dyDescent="0.25">
      <c r="A2416" s="109">
        <f t="shared" si="111"/>
        <v>6</v>
      </c>
      <c r="B2416" s="55"/>
      <c r="C2416" s="129"/>
      <c r="D2416" s="55"/>
      <c r="E2416" s="56"/>
      <c r="F2416" s="55"/>
      <c r="G2416" s="124" t="str">
        <f>IFERROR(INDEX(Vendors!$A$2:$B$500,MATCH(C2416,Vendors!$A$2:$A$500,0),2),"")</f>
        <v/>
      </c>
      <c r="H2416" s="74">
        <f>SUMIF('Cash Outflows'!E:E,'AP and Accrual Journal'!D2426,'Cash Outflows'!F:F)</f>
        <v>0</v>
      </c>
      <c r="I2416" s="73">
        <f t="shared" si="112"/>
        <v>0</v>
      </c>
      <c r="J2416" s="13">
        <f t="shared" si="113"/>
        <v>0</v>
      </c>
      <c r="K2416" t="b">
        <f ca="1">IF(TODAY()-E2416&gt;'Data Inputs'!$B$47,TRUE,FALSE)</f>
        <v>1</v>
      </c>
    </row>
    <row r="2417" spans="1:11" x14ac:dyDescent="0.25">
      <c r="A2417" s="109">
        <f t="shared" si="111"/>
        <v>6</v>
      </c>
      <c r="B2417" s="55"/>
      <c r="C2417" s="129"/>
      <c r="D2417" s="55"/>
      <c r="E2417" s="56"/>
      <c r="F2417" s="55"/>
      <c r="G2417" s="124" t="str">
        <f>IFERROR(INDEX(Vendors!$A$2:$B$500,MATCH(C2417,Vendors!$A$2:$A$500,0),2),"")</f>
        <v/>
      </c>
      <c r="H2417" s="74">
        <f>SUMIF('Cash Outflows'!E:E,'AP and Accrual Journal'!D2427,'Cash Outflows'!F:F)</f>
        <v>0</v>
      </c>
      <c r="I2417" s="73">
        <f t="shared" si="112"/>
        <v>0</v>
      </c>
      <c r="J2417" s="13">
        <f t="shared" si="113"/>
        <v>0</v>
      </c>
      <c r="K2417" t="b">
        <f ca="1">IF(TODAY()-E2417&gt;'Data Inputs'!$B$47,TRUE,FALSE)</f>
        <v>1</v>
      </c>
    </row>
    <row r="2418" spans="1:11" x14ac:dyDescent="0.25">
      <c r="A2418" s="109">
        <f t="shared" si="111"/>
        <v>6</v>
      </c>
      <c r="B2418" s="55"/>
      <c r="C2418" s="129"/>
      <c r="D2418" s="55"/>
      <c r="E2418" s="56"/>
      <c r="F2418" s="55"/>
      <c r="G2418" s="124" t="str">
        <f>IFERROR(INDEX(Vendors!$A$2:$B$500,MATCH(C2418,Vendors!$A$2:$A$500,0),2),"")</f>
        <v/>
      </c>
      <c r="H2418" s="74">
        <f>SUMIF('Cash Outflows'!E:E,'AP and Accrual Journal'!D2428,'Cash Outflows'!F:F)</f>
        <v>0</v>
      </c>
      <c r="I2418" s="73">
        <f t="shared" si="112"/>
        <v>0</v>
      </c>
      <c r="J2418" s="13">
        <f t="shared" si="113"/>
        <v>0</v>
      </c>
      <c r="K2418" t="b">
        <f ca="1">IF(TODAY()-E2418&gt;'Data Inputs'!$B$47,TRUE,FALSE)</f>
        <v>1</v>
      </c>
    </row>
    <row r="2419" spans="1:11" x14ac:dyDescent="0.25">
      <c r="A2419" s="109">
        <f t="shared" si="111"/>
        <v>6</v>
      </c>
      <c r="B2419" s="55"/>
      <c r="C2419" s="129"/>
      <c r="D2419" s="55"/>
      <c r="E2419" s="56"/>
      <c r="F2419" s="55"/>
      <c r="G2419" s="124" t="str">
        <f>IFERROR(INDEX(Vendors!$A$2:$B$500,MATCH(C2419,Vendors!$A$2:$A$500,0),2),"")</f>
        <v/>
      </c>
      <c r="H2419" s="74">
        <f>SUMIF('Cash Outflows'!E:E,'AP and Accrual Journal'!D2429,'Cash Outflows'!F:F)</f>
        <v>0</v>
      </c>
      <c r="I2419" s="73">
        <f t="shared" si="112"/>
        <v>0</v>
      </c>
      <c r="J2419" s="13">
        <f t="shared" si="113"/>
        <v>0</v>
      </c>
      <c r="K2419" t="b">
        <f ca="1">IF(TODAY()-E2419&gt;'Data Inputs'!$B$47,TRUE,FALSE)</f>
        <v>1</v>
      </c>
    </row>
    <row r="2420" spans="1:11" x14ac:dyDescent="0.25">
      <c r="A2420" s="109">
        <f t="shared" si="111"/>
        <v>6</v>
      </c>
      <c r="B2420" s="55"/>
      <c r="C2420" s="129"/>
      <c r="D2420" s="55"/>
      <c r="E2420" s="56"/>
      <c r="F2420" s="55"/>
      <c r="G2420" s="124" t="str">
        <f>IFERROR(INDEX(Vendors!$A$2:$B$500,MATCH(C2420,Vendors!$A$2:$A$500,0),2),"")</f>
        <v/>
      </c>
      <c r="H2420" s="74">
        <f>SUMIF('Cash Outflows'!E:E,'AP and Accrual Journal'!D2430,'Cash Outflows'!F:F)</f>
        <v>0</v>
      </c>
      <c r="I2420" s="73">
        <f t="shared" si="112"/>
        <v>0</v>
      </c>
      <c r="J2420" s="13">
        <f t="shared" si="113"/>
        <v>0</v>
      </c>
      <c r="K2420" t="b">
        <f ca="1">IF(TODAY()-E2420&gt;'Data Inputs'!$B$47,TRUE,FALSE)</f>
        <v>1</v>
      </c>
    </row>
    <row r="2421" spans="1:11" x14ac:dyDescent="0.25">
      <c r="A2421" s="109">
        <f t="shared" si="111"/>
        <v>6</v>
      </c>
      <c r="B2421" s="55"/>
      <c r="C2421" s="129"/>
      <c r="D2421" s="55"/>
      <c r="E2421" s="56"/>
      <c r="F2421" s="55"/>
      <c r="G2421" s="124" t="str">
        <f>IFERROR(INDEX(Vendors!$A$2:$B$500,MATCH(C2421,Vendors!$A$2:$A$500,0),2),"")</f>
        <v/>
      </c>
      <c r="H2421" s="74">
        <f>SUMIF('Cash Outflows'!E:E,'AP and Accrual Journal'!D2431,'Cash Outflows'!F:F)</f>
        <v>0</v>
      </c>
      <c r="I2421" s="73">
        <f t="shared" si="112"/>
        <v>0</v>
      </c>
      <c r="J2421" s="13">
        <f t="shared" si="113"/>
        <v>0</v>
      </c>
      <c r="K2421" t="b">
        <f ca="1">IF(TODAY()-E2421&gt;'Data Inputs'!$B$47,TRUE,FALSE)</f>
        <v>1</v>
      </c>
    </row>
    <row r="2422" spans="1:11" x14ac:dyDescent="0.25">
      <c r="A2422" s="109">
        <f t="shared" si="111"/>
        <v>6</v>
      </c>
      <c r="B2422" s="55"/>
      <c r="C2422" s="129"/>
      <c r="D2422" s="55"/>
      <c r="E2422" s="56"/>
      <c r="F2422" s="55"/>
      <c r="G2422" s="124" t="str">
        <f>IFERROR(INDEX(Vendors!$A$2:$B$500,MATCH(C2422,Vendors!$A$2:$A$500,0),2),"")</f>
        <v/>
      </c>
      <c r="H2422" s="74">
        <f>SUMIF('Cash Outflows'!E:E,'AP and Accrual Journal'!D2432,'Cash Outflows'!F:F)</f>
        <v>0</v>
      </c>
      <c r="I2422" s="73">
        <f t="shared" si="112"/>
        <v>0</v>
      </c>
      <c r="J2422" s="13">
        <f t="shared" si="113"/>
        <v>0</v>
      </c>
      <c r="K2422" t="b">
        <f ca="1">IF(TODAY()-E2422&gt;'Data Inputs'!$B$47,TRUE,FALSE)</f>
        <v>1</v>
      </c>
    </row>
    <row r="2423" spans="1:11" x14ac:dyDescent="0.25">
      <c r="A2423" s="109">
        <f t="shared" si="111"/>
        <v>6</v>
      </c>
      <c r="B2423" s="55"/>
      <c r="C2423" s="129"/>
      <c r="D2423" s="55"/>
      <c r="E2423" s="56"/>
      <c r="F2423" s="55"/>
      <c r="G2423" s="124" t="str">
        <f>IFERROR(INDEX(Vendors!$A$2:$B$500,MATCH(C2423,Vendors!$A$2:$A$500,0),2),"")</f>
        <v/>
      </c>
      <c r="H2423" s="74">
        <f>SUMIF('Cash Outflows'!E:E,'AP and Accrual Journal'!D2433,'Cash Outflows'!F:F)</f>
        <v>0</v>
      </c>
      <c r="I2423" s="73">
        <f t="shared" si="112"/>
        <v>0</v>
      </c>
      <c r="J2423" s="13">
        <f t="shared" si="113"/>
        <v>0</v>
      </c>
      <c r="K2423" t="b">
        <f ca="1">IF(TODAY()-E2423&gt;'Data Inputs'!$B$47,TRUE,FALSE)</f>
        <v>1</v>
      </c>
    </row>
    <row r="2424" spans="1:11" x14ac:dyDescent="0.25">
      <c r="A2424" s="109">
        <f t="shared" si="111"/>
        <v>6</v>
      </c>
      <c r="B2424" s="55"/>
      <c r="C2424" s="129"/>
      <c r="D2424" s="55"/>
      <c r="E2424" s="56"/>
      <c r="F2424" s="55"/>
      <c r="G2424" s="124" t="str">
        <f>IFERROR(INDEX(Vendors!$A$2:$B$500,MATCH(C2424,Vendors!$A$2:$A$500,0),2),"")</f>
        <v/>
      </c>
      <c r="H2424" s="74">
        <f>SUMIF('Cash Outflows'!E:E,'AP and Accrual Journal'!D2434,'Cash Outflows'!F:F)</f>
        <v>0</v>
      </c>
      <c r="I2424" s="73">
        <f t="shared" si="112"/>
        <v>0</v>
      </c>
      <c r="J2424" s="13">
        <f t="shared" si="113"/>
        <v>0</v>
      </c>
      <c r="K2424" t="b">
        <f ca="1">IF(TODAY()-E2424&gt;'Data Inputs'!$B$47,TRUE,FALSE)</f>
        <v>1</v>
      </c>
    </row>
    <row r="2425" spans="1:11" x14ac:dyDescent="0.25">
      <c r="A2425" s="109">
        <f t="shared" si="111"/>
        <v>6</v>
      </c>
      <c r="B2425" s="55"/>
      <c r="C2425" s="129"/>
      <c r="D2425" s="55"/>
      <c r="E2425" s="56"/>
      <c r="F2425" s="55"/>
      <c r="G2425" s="124" t="str">
        <f>IFERROR(INDEX(Vendors!$A$2:$B$500,MATCH(C2425,Vendors!$A$2:$A$500,0),2),"")</f>
        <v/>
      </c>
      <c r="H2425" s="74">
        <f>SUMIF('Cash Outflows'!E:E,'AP and Accrual Journal'!D2435,'Cash Outflows'!F:F)</f>
        <v>0</v>
      </c>
      <c r="I2425" s="73">
        <f t="shared" si="112"/>
        <v>0</v>
      </c>
      <c r="J2425" s="13">
        <f t="shared" si="113"/>
        <v>0</v>
      </c>
      <c r="K2425" t="b">
        <f ca="1">IF(TODAY()-E2425&gt;'Data Inputs'!$B$47,TRUE,FALSE)</f>
        <v>1</v>
      </c>
    </row>
    <row r="2426" spans="1:11" x14ac:dyDescent="0.25">
      <c r="A2426" s="109">
        <f t="shared" si="111"/>
        <v>6</v>
      </c>
      <c r="B2426" s="55"/>
      <c r="C2426" s="129"/>
      <c r="D2426" s="55"/>
      <c r="E2426" s="56"/>
      <c r="F2426" s="55"/>
      <c r="G2426" s="124" t="str">
        <f>IFERROR(INDEX(Vendors!$A$2:$B$500,MATCH(C2426,Vendors!$A$2:$A$500,0),2),"")</f>
        <v/>
      </c>
      <c r="H2426" s="74">
        <f>SUMIF('Cash Outflows'!E:E,'AP and Accrual Journal'!D2436,'Cash Outflows'!F:F)</f>
        <v>0</v>
      </c>
      <c r="I2426" s="73">
        <f t="shared" si="112"/>
        <v>0</v>
      </c>
      <c r="J2426" s="13">
        <f t="shared" si="113"/>
        <v>0</v>
      </c>
      <c r="K2426" t="b">
        <f ca="1">IF(TODAY()-E2426&gt;'Data Inputs'!$B$47,TRUE,FALSE)</f>
        <v>1</v>
      </c>
    </row>
    <row r="2427" spans="1:11" x14ac:dyDescent="0.25">
      <c r="A2427" s="109">
        <f t="shared" si="111"/>
        <v>6</v>
      </c>
      <c r="B2427" s="55"/>
      <c r="C2427" s="129"/>
      <c r="D2427" s="55"/>
      <c r="E2427" s="56"/>
      <c r="F2427" s="55"/>
      <c r="G2427" s="124" t="str">
        <f>IFERROR(INDEX(Vendors!$A$2:$B$500,MATCH(C2427,Vendors!$A$2:$A$500,0),2),"")</f>
        <v/>
      </c>
      <c r="H2427" s="74">
        <f>SUMIF('Cash Outflows'!E:E,'AP and Accrual Journal'!D2437,'Cash Outflows'!F:F)</f>
        <v>0</v>
      </c>
      <c r="I2427" s="73">
        <f t="shared" si="112"/>
        <v>0</v>
      </c>
      <c r="J2427" s="13">
        <f t="shared" si="113"/>
        <v>0</v>
      </c>
      <c r="K2427" t="b">
        <f ca="1">IF(TODAY()-E2427&gt;'Data Inputs'!$B$47,TRUE,FALSE)</f>
        <v>1</v>
      </c>
    </row>
    <row r="2428" spans="1:11" x14ac:dyDescent="0.25">
      <c r="A2428" s="109">
        <f t="shared" si="111"/>
        <v>6</v>
      </c>
      <c r="B2428" s="55"/>
      <c r="C2428" s="129"/>
      <c r="D2428" s="55"/>
      <c r="E2428" s="56"/>
      <c r="F2428" s="55"/>
      <c r="G2428" s="124" t="str">
        <f>IFERROR(INDEX(Vendors!$A$2:$B$500,MATCH(C2428,Vendors!$A$2:$A$500,0),2),"")</f>
        <v/>
      </c>
      <c r="H2428" s="74">
        <f>SUMIF('Cash Outflows'!E:E,'AP and Accrual Journal'!D2438,'Cash Outflows'!F:F)</f>
        <v>0</v>
      </c>
      <c r="I2428" s="73">
        <f t="shared" si="112"/>
        <v>0</v>
      </c>
      <c r="J2428" s="13">
        <f t="shared" si="113"/>
        <v>0</v>
      </c>
      <c r="K2428" t="b">
        <f ca="1">IF(TODAY()-E2428&gt;'Data Inputs'!$B$47,TRUE,FALSE)</f>
        <v>1</v>
      </c>
    </row>
    <row r="2429" spans="1:11" x14ac:dyDescent="0.25">
      <c r="A2429" s="109">
        <f t="shared" si="111"/>
        <v>6</v>
      </c>
      <c r="B2429" s="55"/>
      <c r="C2429" s="129"/>
      <c r="D2429" s="55"/>
      <c r="E2429" s="56"/>
      <c r="F2429" s="55"/>
      <c r="G2429" s="124" t="str">
        <f>IFERROR(INDEX(Vendors!$A$2:$B$500,MATCH(C2429,Vendors!$A$2:$A$500,0),2),"")</f>
        <v/>
      </c>
      <c r="H2429" s="74">
        <f>SUMIF('Cash Outflows'!E:E,'AP and Accrual Journal'!D2439,'Cash Outflows'!F:F)</f>
        <v>0</v>
      </c>
      <c r="I2429" s="73">
        <f t="shared" si="112"/>
        <v>0</v>
      </c>
      <c r="J2429" s="13">
        <f t="shared" si="113"/>
        <v>0</v>
      </c>
      <c r="K2429" t="b">
        <f ca="1">IF(TODAY()-E2429&gt;'Data Inputs'!$B$47,TRUE,FALSE)</f>
        <v>1</v>
      </c>
    </row>
    <row r="2430" spans="1:11" x14ac:dyDescent="0.25">
      <c r="A2430" s="109">
        <f t="shared" si="111"/>
        <v>6</v>
      </c>
      <c r="B2430" s="55"/>
      <c r="C2430" s="129"/>
      <c r="D2430" s="55"/>
      <c r="E2430" s="56"/>
      <c r="F2430" s="55"/>
      <c r="G2430" s="124" t="str">
        <f>IFERROR(INDEX(Vendors!$A$2:$B$500,MATCH(C2430,Vendors!$A$2:$A$500,0),2),"")</f>
        <v/>
      </c>
      <c r="H2430" s="74">
        <f>SUMIF('Cash Outflows'!E:E,'AP and Accrual Journal'!D2440,'Cash Outflows'!F:F)</f>
        <v>0</v>
      </c>
      <c r="I2430" s="73">
        <f t="shared" si="112"/>
        <v>0</v>
      </c>
      <c r="J2430" s="13">
        <f t="shared" si="113"/>
        <v>0</v>
      </c>
      <c r="K2430" t="b">
        <f ca="1">IF(TODAY()-E2430&gt;'Data Inputs'!$B$47,TRUE,FALSE)</f>
        <v>1</v>
      </c>
    </row>
    <row r="2431" spans="1:11" x14ac:dyDescent="0.25">
      <c r="A2431" s="109">
        <f t="shared" si="111"/>
        <v>6</v>
      </c>
      <c r="B2431" s="55"/>
      <c r="C2431" s="129"/>
      <c r="D2431" s="55"/>
      <c r="E2431" s="56"/>
      <c r="F2431" s="55"/>
      <c r="G2431" s="124" t="str">
        <f>IFERROR(INDEX(Vendors!$A$2:$B$500,MATCH(C2431,Vendors!$A$2:$A$500,0),2),"")</f>
        <v/>
      </c>
      <c r="H2431" s="74">
        <f>SUMIF('Cash Outflows'!E:E,'AP and Accrual Journal'!D2441,'Cash Outflows'!F:F)</f>
        <v>0</v>
      </c>
      <c r="I2431" s="73">
        <f t="shared" si="112"/>
        <v>0</v>
      </c>
      <c r="J2431" s="13">
        <f t="shared" si="113"/>
        <v>0</v>
      </c>
      <c r="K2431" t="b">
        <f ca="1">IF(TODAY()-E2431&gt;'Data Inputs'!$B$47,TRUE,FALSE)</f>
        <v>1</v>
      </c>
    </row>
    <row r="2432" spans="1:11" x14ac:dyDescent="0.25">
      <c r="A2432" s="109">
        <f t="shared" si="111"/>
        <v>6</v>
      </c>
      <c r="B2432" s="55"/>
      <c r="C2432" s="129"/>
      <c r="D2432" s="55"/>
      <c r="E2432" s="56"/>
      <c r="F2432" s="55"/>
      <c r="G2432" s="124" t="str">
        <f>IFERROR(INDEX(Vendors!$A$2:$B$500,MATCH(C2432,Vendors!$A$2:$A$500,0),2),"")</f>
        <v/>
      </c>
      <c r="H2432" s="74">
        <f>SUMIF('Cash Outflows'!E:E,'AP and Accrual Journal'!D2442,'Cash Outflows'!F:F)</f>
        <v>0</v>
      </c>
      <c r="I2432" s="73">
        <f t="shared" si="112"/>
        <v>0</v>
      </c>
      <c r="J2432" s="13">
        <f t="shared" si="113"/>
        <v>0</v>
      </c>
      <c r="K2432" t="b">
        <f ca="1">IF(TODAY()-E2432&gt;'Data Inputs'!$B$47,TRUE,FALSE)</f>
        <v>1</v>
      </c>
    </row>
    <row r="2433" spans="1:11" x14ac:dyDescent="0.25">
      <c r="A2433" s="109">
        <f t="shared" si="111"/>
        <v>6</v>
      </c>
      <c r="B2433" s="55"/>
      <c r="C2433" s="129"/>
      <c r="D2433" s="55"/>
      <c r="E2433" s="56"/>
      <c r="F2433" s="55"/>
      <c r="G2433" s="124" t="str">
        <f>IFERROR(INDEX(Vendors!$A$2:$B$500,MATCH(C2433,Vendors!$A$2:$A$500,0),2),"")</f>
        <v/>
      </c>
      <c r="H2433" s="74">
        <f>SUMIF('Cash Outflows'!E:E,'AP and Accrual Journal'!D2443,'Cash Outflows'!F:F)</f>
        <v>0</v>
      </c>
      <c r="I2433" s="73">
        <f t="shared" si="112"/>
        <v>0</v>
      </c>
      <c r="J2433" s="13">
        <f t="shared" si="113"/>
        <v>0</v>
      </c>
      <c r="K2433" t="b">
        <f ca="1">IF(TODAY()-E2433&gt;'Data Inputs'!$B$47,TRUE,FALSE)</f>
        <v>1</v>
      </c>
    </row>
    <row r="2434" spans="1:11" x14ac:dyDescent="0.25">
      <c r="A2434" s="109">
        <f t="shared" si="111"/>
        <v>6</v>
      </c>
      <c r="B2434" s="55"/>
      <c r="C2434" s="129"/>
      <c r="D2434" s="55"/>
      <c r="E2434" s="56"/>
      <c r="F2434" s="55"/>
      <c r="G2434" s="124" t="str">
        <f>IFERROR(INDEX(Vendors!$A$2:$B$500,MATCH(C2434,Vendors!$A$2:$A$500,0),2),"")</f>
        <v/>
      </c>
      <c r="H2434" s="74">
        <f>SUMIF('Cash Outflows'!E:E,'AP and Accrual Journal'!D2444,'Cash Outflows'!F:F)</f>
        <v>0</v>
      </c>
      <c r="I2434" s="73">
        <f t="shared" si="112"/>
        <v>0</v>
      </c>
      <c r="J2434" s="13">
        <f t="shared" si="113"/>
        <v>0</v>
      </c>
      <c r="K2434" t="b">
        <f ca="1">IF(TODAY()-E2434&gt;'Data Inputs'!$B$47,TRUE,FALSE)</f>
        <v>1</v>
      </c>
    </row>
    <row r="2435" spans="1:11" x14ac:dyDescent="0.25">
      <c r="A2435" s="109">
        <f t="shared" ref="A2435:A2498" si="114">E2435+(6-J2435)</f>
        <v>6</v>
      </c>
      <c r="B2435" s="55"/>
      <c r="C2435" s="129"/>
      <c r="D2435" s="55"/>
      <c r="E2435" s="56"/>
      <c r="F2435" s="55"/>
      <c r="G2435" s="124" t="str">
        <f>IFERROR(INDEX(Vendors!$A$2:$B$500,MATCH(C2435,Vendors!$A$2:$A$500,0),2),"")</f>
        <v/>
      </c>
      <c r="H2435" s="74">
        <f>SUMIF('Cash Outflows'!E:E,'AP and Accrual Journal'!D2445,'Cash Outflows'!F:F)</f>
        <v>0</v>
      </c>
      <c r="I2435" s="73">
        <f t="shared" ref="I2435:I2498" si="115">F2435-H2435</f>
        <v>0</v>
      </c>
      <c r="J2435" s="13">
        <f t="shared" ref="J2435:J2498" si="116">IF(WEEKDAY(E2435)=7,0,WEEKDAY(E2435))</f>
        <v>0</v>
      </c>
      <c r="K2435" t="b">
        <f ca="1">IF(TODAY()-E2435&gt;'Data Inputs'!$B$47,TRUE,FALSE)</f>
        <v>1</v>
      </c>
    </row>
    <row r="2436" spans="1:11" x14ac:dyDescent="0.25">
      <c r="A2436" s="109">
        <f t="shared" si="114"/>
        <v>6</v>
      </c>
      <c r="B2436" s="55"/>
      <c r="C2436" s="129"/>
      <c r="D2436" s="55"/>
      <c r="E2436" s="56"/>
      <c r="F2436" s="55"/>
      <c r="G2436" s="124" t="str">
        <f>IFERROR(INDEX(Vendors!$A$2:$B$500,MATCH(C2436,Vendors!$A$2:$A$500,0),2),"")</f>
        <v/>
      </c>
      <c r="H2436" s="74">
        <f>SUMIF('Cash Outflows'!E:E,'AP and Accrual Journal'!D2446,'Cash Outflows'!F:F)</f>
        <v>0</v>
      </c>
      <c r="I2436" s="73">
        <f t="shared" si="115"/>
        <v>0</v>
      </c>
      <c r="J2436" s="13">
        <f t="shared" si="116"/>
        <v>0</v>
      </c>
      <c r="K2436" t="b">
        <f ca="1">IF(TODAY()-E2436&gt;'Data Inputs'!$B$47,TRUE,FALSE)</f>
        <v>1</v>
      </c>
    </row>
    <row r="2437" spans="1:11" x14ac:dyDescent="0.25">
      <c r="A2437" s="109">
        <f t="shared" si="114"/>
        <v>6</v>
      </c>
      <c r="B2437" s="55"/>
      <c r="C2437" s="129"/>
      <c r="D2437" s="55"/>
      <c r="E2437" s="56"/>
      <c r="F2437" s="55"/>
      <c r="G2437" s="124" t="str">
        <f>IFERROR(INDEX(Vendors!$A$2:$B$500,MATCH(C2437,Vendors!$A$2:$A$500,0),2),"")</f>
        <v/>
      </c>
      <c r="H2437" s="74">
        <f>SUMIF('Cash Outflows'!E:E,'AP and Accrual Journal'!D2447,'Cash Outflows'!F:F)</f>
        <v>0</v>
      </c>
      <c r="I2437" s="73">
        <f t="shared" si="115"/>
        <v>0</v>
      </c>
      <c r="J2437" s="13">
        <f t="shared" si="116"/>
        <v>0</v>
      </c>
      <c r="K2437" t="b">
        <f ca="1">IF(TODAY()-E2437&gt;'Data Inputs'!$B$47,TRUE,FALSE)</f>
        <v>1</v>
      </c>
    </row>
    <row r="2438" spans="1:11" x14ac:dyDescent="0.25">
      <c r="A2438" s="109">
        <f t="shared" si="114"/>
        <v>6</v>
      </c>
      <c r="B2438" s="55"/>
      <c r="C2438" s="129"/>
      <c r="D2438" s="55"/>
      <c r="E2438" s="56"/>
      <c r="F2438" s="55"/>
      <c r="G2438" s="124" t="str">
        <f>IFERROR(INDEX(Vendors!$A$2:$B$500,MATCH(C2438,Vendors!$A$2:$A$500,0),2),"")</f>
        <v/>
      </c>
      <c r="H2438" s="74">
        <f>SUMIF('Cash Outflows'!E:E,'AP and Accrual Journal'!D2448,'Cash Outflows'!F:F)</f>
        <v>0</v>
      </c>
      <c r="I2438" s="73">
        <f t="shared" si="115"/>
        <v>0</v>
      </c>
      <c r="J2438" s="13">
        <f t="shared" si="116"/>
        <v>0</v>
      </c>
      <c r="K2438" t="b">
        <f ca="1">IF(TODAY()-E2438&gt;'Data Inputs'!$B$47,TRUE,FALSE)</f>
        <v>1</v>
      </c>
    </row>
    <row r="2439" spans="1:11" x14ac:dyDescent="0.25">
      <c r="A2439" s="109">
        <f t="shared" si="114"/>
        <v>6</v>
      </c>
      <c r="B2439" s="55"/>
      <c r="C2439" s="129"/>
      <c r="D2439" s="55"/>
      <c r="E2439" s="56"/>
      <c r="F2439" s="55"/>
      <c r="G2439" s="124" t="str">
        <f>IFERROR(INDEX(Vendors!$A$2:$B$500,MATCH(C2439,Vendors!$A$2:$A$500,0),2),"")</f>
        <v/>
      </c>
      <c r="H2439" s="74">
        <f>SUMIF('Cash Outflows'!E:E,'AP and Accrual Journal'!D2449,'Cash Outflows'!F:F)</f>
        <v>0</v>
      </c>
      <c r="I2439" s="73">
        <f t="shared" si="115"/>
        <v>0</v>
      </c>
      <c r="J2439" s="13">
        <f t="shared" si="116"/>
        <v>0</v>
      </c>
      <c r="K2439" t="b">
        <f ca="1">IF(TODAY()-E2439&gt;'Data Inputs'!$B$47,TRUE,FALSE)</f>
        <v>1</v>
      </c>
    </row>
    <row r="2440" spans="1:11" x14ac:dyDescent="0.25">
      <c r="A2440" s="109">
        <f t="shared" si="114"/>
        <v>6</v>
      </c>
      <c r="B2440" s="55"/>
      <c r="C2440" s="129"/>
      <c r="D2440" s="55"/>
      <c r="E2440" s="56"/>
      <c r="F2440" s="55"/>
      <c r="G2440" s="124" t="str">
        <f>IFERROR(INDEX(Vendors!$A$2:$B$500,MATCH(C2440,Vendors!$A$2:$A$500,0),2),"")</f>
        <v/>
      </c>
      <c r="H2440" s="74">
        <f>SUMIF('Cash Outflows'!E:E,'AP and Accrual Journal'!D2450,'Cash Outflows'!F:F)</f>
        <v>0</v>
      </c>
      <c r="I2440" s="73">
        <f t="shared" si="115"/>
        <v>0</v>
      </c>
      <c r="J2440" s="13">
        <f t="shared" si="116"/>
        <v>0</v>
      </c>
      <c r="K2440" t="b">
        <f ca="1">IF(TODAY()-E2440&gt;'Data Inputs'!$B$47,TRUE,FALSE)</f>
        <v>1</v>
      </c>
    </row>
    <row r="2441" spans="1:11" x14ac:dyDescent="0.25">
      <c r="A2441" s="109">
        <f t="shared" si="114"/>
        <v>6</v>
      </c>
      <c r="B2441" s="55"/>
      <c r="C2441" s="129"/>
      <c r="D2441" s="55"/>
      <c r="E2441" s="56"/>
      <c r="F2441" s="55"/>
      <c r="G2441" s="124" t="str">
        <f>IFERROR(INDEX(Vendors!$A$2:$B$500,MATCH(C2441,Vendors!$A$2:$A$500,0),2),"")</f>
        <v/>
      </c>
      <c r="H2441" s="74">
        <f>SUMIF('Cash Outflows'!E:E,'AP and Accrual Journal'!D2451,'Cash Outflows'!F:F)</f>
        <v>0</v>
      </c>
      <c r="I2441" s="73">
        <f t="shared" si="115"/>
        <v>0</v>
      </c>
      <c r="J2441" s="13">
        <f t="shared" si="116"/>
        <v>0</v>
      </c>
      <c r="K2441" t="b">
        <f ca="1">IF(TODAY()-E2441&gt;'Data Inputs'!$B$47,TRUE,FALSE)</f>
        <v>1</v>
      </c>
    </row>
    <row r="2442" spans="1:11" x14ac:dyDescent="0.25">
      <c r="A2442" s="109">
        <f t="shared" si="114"/>
        <v>6</v>
      </c>
      <c r="B2442" s="55"/>
      <c r="C2442" s="129"/>
      <c r="D2442" s="55"/>
      <c r="E2442" s="56"/>
      <c r="F2442" s="55"/>
      <c r="G2442" s="124" t="str">
        <f>IFERROR(INDEX(Vendors!$A$2:$B$500,MATCH(C2442,Vendors!$A$2:$A$500,0),2),"")</f>
        <v/>
      </c>
      <c r="H2442" s="74">
        <f>SUMIF('Cash Outflows'!E:E,'AP and Accrual Journal'!D2452,'Cash Outflows'!F:F)</f>
        <v>0</v>
      </c>
      <c r="I2442" s="73">
        <f t="shared" si="115"/>
        <v>0</v>
      </c>
      <c r="J2442" s="13">
        <f t="shared" si="116"/>
        <v>0</v>
      </c>
      <c r="K2442" t="b">
        <f ca="1">IF(TODAY()-E2442&gt;'Data Inputs'!$B$47,TRUE,FALSE)</f>
        <v>1</v>
      </c>
    </row>
    <row r="2443" spans="1:11" x14ac:dyDescent="0.25">
      <c r="A2443" s="109">
        <f t="shared" si="114"/>
        <v>6</v>
      </c>
      <c r="B2443" s="55"/>
      <c r="C2443" s="129"/>
      <c r="D2443" s="55"/>
      <c r="E2443" s="56"/>
      <c r="F2443" s="55"/>
      <c r="G2443" s="124" t="str">
        <f>IFERROR(INDEX(Vendors!$A$2:$B$500,MATCH(C2443,Vendors!$A$2:$A$500,0),2),"")</f>
        <v/>
      </c>
      <c r="H2443" s="74">
        <f>SUMIF('Cash Outflows'!E:E,'AP and Accrual Journal'!D2453,'Cash Outflows'!F:F)</f>
        <v>0</v>
      </c>
      <c r="I2443" s="73">
        <f t="shared" si="115"/>
        <v>0</v>
      </c>
      <c r="J2443" s="13">
        <f t="shared" si="116"/>
        <v>0</v>
      </c>
      <c r="K2443" t="b">
        <f ca="1">IF(TODAY()-E2443&gt;'Data Inputs'!$B$47,TRUE,FALSE)</f>
        <v>1</v>
      </c>
    </row>
    <row r="2444" spans="1:11" x14ac:dyDescent="0.25">
      <c r="A2444" s="109">
        <f t="shared" si="114"/>
        <v>6</v>
      </c>
      <c r="B2444" s="55"/>
      <c r="C2444" s="129"/>
      <c r="D2444" s="55"/>
      <c r="E2444" s="56"/>
      <c r="F2444" s="55"/>
      <c r="G2444" s="124" t="str">
        <f>IFERROR(INDEX(Vendors!$A$2:$B$500,MATCH(C2444,Vendors!$A$2:$A$500,0),2),"")</f>
        <v/>
      </c>
      <c r="H2444" s="74">
        <f>SUMIF('Cash Outflows'!E:E,'AP and Accrual Journal'!D2454,'Cash Outflows'!F:F)</f>
        <v>0</v>
      </c>
      <c r="I2444" s="73">
        <f t="shared" si="115"/>
        <v>0</v>
      </c>
      <c r="J2444" s="13">
        <f t="shared" si="116"/>
        <v>0</v>
      </c>
      <c r="K2444" t="b">
        <f ca="1">IF(TODAY()-E2444&gt;'Data Inputs'!$B$47,TRUE,FALSE)</f>
        <v>1</v>
      </c>
    </row>
    <row r="2445" spans="1:11" x14ac:dyDescent="0.25">
      <c r="A2445" s="109">
        <f t="shared" si="114"/>
        <v>6</v>
      </c>
      <c r="B2445" s="55"/>
      <c r="C2445" s="129"/>
      <c r="D2445" s="55"/>
      <c r="E2445" s="56"/>
      <c r="F2445" s="55"/>
      <c r="G2445" s="124" t="str">
        <f>IFERROR(INDEX(Vendors!$A$2:$B$500,MATCH(C2445,Vendors!$A$2:$A$500,0),2),"")</f>
        <v/>
      </c>
      <c r="H2445" s="74">
        <f>SUMIF('Cash Outflows'!E:E,'AP and Accrual Journal'!D2455,'Cash Outflows'!F:F)</f>
        <v>0</v>
      </c>
      <c r="I2445" s="73">
        <f t="shared" si="115"/>
        <v>0</v>
      </c>
      <c r="J2445" s="13">
        <f t="shared" si="116"/>
        <v>0</v>
      </c>
      <c r="K2445" t="b">
        <f ca="1">IF(TODAY()-E2445&gt;'Data Inputs'!$B$47,TRUE,FALSE)</f>
        <v>1</v>
      </c>
    </row>
    <row r="2446" spans="1:11" x14ac:dyDescent="0.25">
      <c r="A2446" s="109">
        <f t="shared" si="114"/>
        <v>6</v>
      </c>
      <c r="B2446" s="55"/>
      <c r="C2446" s="129"/>
      <c r="D2446" s="55"/>
      <c r="E2446" s="56"/>
      <c r="F2446" s="55"/>
      <c r="G2446" s="124" t="str">
        <f>IFERROR(INDEX(Vendors!$A$2:$B$500,MATCH(C2446,Vendors!$A$2:$A$500,0),2),"")</f>
        <v/>
      </c>
      <c r="H2446" s="74">
        <f>SUMIF('Cash Outflows'!E:E,'AP and Accrual Journal'!D2456,'Cash Outflows'!F:F)</f>
        <v>0</v>
      </c>
      <c r="I2446" s="73">
        <f t="shared" si="115"/>
        <v>0</v>
      </c>
      <c r="J2446" s="13">
        <f t="shared" si="116"/>
        <v>0</v>
      </c>
      <c r="K2446" t="b">
        <f ca="1">IF(TODAY()-E2446&gt;'Data Inputs'!$B$47,TRUE,FALSE)</f>
        <v>1</v>
      </c>
    </row>
    <row r="2447" spans="1:11" x14ac:dyDescent="0.25">
      <c r="A2447" s="109">
        <f t="shared" si="114"/>
        <v>6</v>
      </c>
      <c r="B2447" s="55"/>
      <c r="C2447" s="129"/>
      <c r="D2447" s="55"/>
      <c r="E2447" s="56"/>
      <c r="F2447" s="55"/>
      <c r="G2447" s="124" t="str">
        <f>IFERROR(INDEX(Vendors!$A$2:$B$500,MATCH(C2447,Vendors!$A$2:$A$500,0),2),"")</f>
        <v/>
      </c>
      <c r="H2447" s="74">
        <f>SUMIF('Cash Outflows'!E:E,'AP and Accrual Journal'!D2457,'Cash Outflows'!F:F)</f>
        <v>0</v>
      </c>
      <c r="I2447" s="73">
        <f t="shared" si="115"/>
        <v>0</v>
      </c>
      <c r="J2447" s="13">
        <f t="shared" si="116"/>
        <v>0</v>
      </c>
      <c r="K2447" t="b">
        <f ca="1">IF(TODAY()-E2447&gt;'Data Inputs'!$B$47,TRUE,FALSE)</f>
        <v>1</v>
      </c>
    </row>
    <row r="2448" spans="1:11" x14ac:dyDescent="0.25">
      <c r="A2448" s="109">
        <f t="shared" si="114"/>
        <v>6</v>
      </c>
      <c r="B2448" s="55"/>
      <c r="C2448" s="129"/>
      <c r="D2448" s="55"/>
      <c r="E2448" s="56"/>
      <c r="F2448" s="55"/>
      <c r="G2448" s="124" t="str">
        <f>IFERROR(INDEX(Vendors!$A$2:$B$500,MATCH(C2448,Vendors!$A$2:$A$500,0),2),"")</f>
        <v/>
      </c>
      <c r="H2448" s="74">
        <f>SUMIF('Cash Outflows'!E:E,'AP and Accrual Journal'!D2458,'Cash Outflows'!F:F)</f>
        <v>0</v>
      </c>
      <c r="I2448" s="73">
        <f t="shared" si="115"/>
        <v>0</v>
      </c>
      <c r="J2448" s="13">
        <f t="shared" si="116"/>
        <v>0</v>
      </c>
      <c r="K2448" t="b">
        <f ca="1">IF(TODAY()-E2448&gt;'Data Inputs'!$B$47,TRUE,FALSE)</f>
        <v>1</v>
      </c>
    </row>
    <row r="2449" spans="1:11" x14ac:dyDescent="0.25">
      <c r="A2449" s="109">
        <f t="shared" si="114"/>
        <v>6</v>
      </c>
      <c r="B2449" s="55"/>
      <c r="C2449" s="129"/>
      <c r="D2449" s="55"/>
      <c r="E2449" s="56"/>
      <c r="F2449" s="55"/>
      <c r="G2449" s="124" t="str">
        <f>IFERROR(INDEX(Vendors!$A$2:$B$500,MATCH(C2449,Vendors!$A$2:$A$500,0),2),"")</f>
        <v/>
      </c>
      <c r="H2449" s="74">
        <f>SUMIF('Cash Outflows'!E:E,'AP and Accrual Journal'!D2459,'Cash Outflows'!F:F)</f>
        <v>0</v>
      </c>
      <c r="I2449" s="73">
        <f t="shared" si="115"/>
        <v>0</v>
      </c>
      <c r="J2449" s="13">
        <f t="shared" si="116"/>
        <v>0</v>
      </c>
      <c r="K2449" t="b">
        <f ca="1">IF(TODAY()-E2449&gt;'Data Inputs'!$B$47,TRUE,FALSE)</f>
        <v>1</v>
      </c>
    </row>
    <row r="2450" spans="1:11" x14ac:dyDescent="0.25">
      <c r="A2450" s="109">
        <f t="shared" si="114"/>
        <v>6</v>
      </c>
      <c r="B2450" s="55"/>
      <c r="C2450" s="129"/>
      <c r="D2450" s="55"/>
      <c r="E2450" s="56"/>
      <c r="F2450" s="55"/>
      <c r="G2450" s="124" t="str">
        <f>IFERROR(INDEX(Vendors!$A$2:$B$500,MATCH(C2450,Vendors!$A$2:$A$500,0),2),"")</f>
        <v/>
      </c>
      <c r="H2450" s="74">
        <f>SUMIF('Cash Outflows'!E:E,'AP and Accrual Journal'!D2460,'Cash Outflows'!F:F)</f>
        <v>0</v>
      </c>
      <c r="I2450" s="73">
        <f t="shared" si="115"/>
        <v>0</v>
      </c>
      <c r="J2450" s="13">
        <f t="shared" si="116"/>
        <v>0</v>
      </c>
      <c r="K2450" t="b">
        <f ca="1">IF(TODAY()-E2450&gt;'Data Inputs'!$B$47,TRUE,FALSE)</f>
        <v>1</v>
      </c>
    </row>
    <row r="2451" spans="1:11" x14ac:dyDescent="0.25">
      <c r="A2451" s="109">
        <f t="shared" si="114"/>
        <v>6</v>
      </c>
      <c r="B2451" s="55"/>
      <c r="C2451" s="129"/>
      <c r="D2451" s="55"/>
      <c r="E2451" s="56"/>
      <c r="F2451" s="55"/>
      <c r="G2451" s="124" t="str">
        <f>IFERROR(INDEX(Vendors!$A$2:$B$500,MATCH(C2451,Vendors!$A$2:$A$500,0),2),"")</f>
        <v/>
      </c>
      <c r="H2451" s="74">
        <f>SUMIF('Cash Outflows'!E:E,'AP and Accrual Journal'!D2461,'Cash Outflows'!F:F)</f>
        <v>0</v>
      </c>
      <c r="I2451" s="73">
        <f t="shared" si="115"/>
        <v>0</v>
      </c>
      <c r="J2451" s="13">
        <f t="shared" si="116"/>
        <v>0</v>
      </c>
      <c r="K2451" t="b">
        <f ca="1">IF(TODAY()-E2451&gt;'Data Inputs'!$B$47,TRUE,FALSE)</f>
        <v>1</v>
      </c>
    </row>
    <row r="2452" spans="1:11" x14ac:dyDescent="0.25">
      <c r="A2452" s="109">
        <f t="shared" si="114"/>
        <v>6</v>
      </c>
      <c r="B2452" s="55"/>
      <c r="C2452" s="129"/>
      <c r="D2452" s="55"/>
      <c r="E2452" s="56"/>
      <c r="F2452" s="55"/>
      <c r="G2452" s="124" t="str">
        <f>IFERROR(INDEX(Vendors!$A$2:$B$500,MATCH(C2452,Vendors!$A$2:$A$500,0),2),"")</f>
        <v/>
      </c>
      <c r="H2452" s="74">
        <f>SUMIF('Cash Outflows'!E:E,'AP and Accrual Journal'!D2462,'Cash Outflows'!F:F)</f>
        <v>0</v>
      </c>
      <c r="I2452" s="73">
        <f t="shared" si="115"/>
        <v>0</v>
      </c>
      <c r="J2452" s="13">
        <f t="shared" si="116"/>
        <v>0</v>
      </c>
      <c r="K2452" t="b">
        <f ca="1">IF(TODAY()-E2452&gt;'Data Inputs'!$B$47,TRUE,FALSE)</f>
        <v>1</v>
      </c>
    </row>
    <row r="2453" spans="1:11" x14ac:dyDescent="0.25">
      <c r="A2453" s="109">
        <f t="shared" si="114"/>
        <v>6</v>
      </c>
      <c r="B2453" s="55"/>
      <c r="C2453" s="129"/>
      <c r="D2453" s="55"/>
      <c r="E2453" s="56"/>
      <c r="F2453" s="55"/>
      <c r="G2453" s="124" t="str">
        <f>IFERROR(INDEX(Vendors!$A$2:$B$500,MATCH(C2453,Vendors!$A$2:$A$500,0),2),"")</f>
        <v/>
      </c>
      <c r="H2453" s="74">
        <f>SUMIF('Cash Outflows'!E:E,'AP and Accrual Journal'!D2463,'Cash Outflows'!F:F)</f>
        <v>0</v>
      </c>
      <c r="I2453" s="73">
        <f t="shared" si="115"/>
        <v>0</v>
      </c>
      <c r="J2453" s="13">
        <f t="shared" si="116"/>
        <v>0</v>
      </c>
      <c r="K2453" t="b">
        <f ca="1">IF(TODAY()-E2453&gt;'Data Inputs'!$B$47,TRUE,FALSE)</f>
        <v>1</v>
      </c>
    </row>
    <row r="2454" spans="1:11" x14ac:dyDescent="0.25">
      <c r="A2454" s="109">
        <f t="shared" si="114"/>
        <v>6</v>
      </c>
      <c r="B2454" s="55"/>
      <c r="C2454" s="129"/>
      <c r="D2454" s="55"/>
      <c r="E2454" s="56"/>
      <c r="F2454" s="55"/>
      <c r="G2454" s="124" t="str">
        <f>IFERROR(INDEX(Vendors!$A$2:$B$500,MATCH(C2454,Vendors!$A$2:$A$500,0),2),"")</f>
        <v/>
      </c>
      <c r="H2454" s="74">
        <f>SUMIF('Cash Outflows'!E:E,'AP and Accrual Journal'!D2464,'Cash Outflows'!F:F)</f>
        <v>0</v>
      </c>
      <c r="I2454" s="73">
        <f t="shared" si="115"/>
        <v>0</v>
      </c>
      <c r="J2454" s="13">
        <f t="shared" si="116"/>
        <v>0</v>
      </c>
      <c r="K2454" t="b">
        <f ca="1">IF(TODAY()-E2454&gt;'Data Inputs'!$B$47,TRUE,FALSE)</f>
        <v>1</v>
      </c>
    </row>
    <row r="2455" spans="1:11" x14ac:dyDescent="0.25">
      <c r="A2455" s="109">
        <f t="shared" si="114"/>
        <v>6</v>
      </c>
      <c r="B2455" s="55"/>
      <c r="C2455" s="129"/>
      <c r="D2455" s="55"/>
      <c r="E2455" s="56"/>
      <c r="F2455" s="55"/>
      <c r="G2455" s="124" t="str">
        <f>IFERROR(INDEX(Vendors!$A$2:$B$500,MATCH(C2455,Vendors!$A$2:$A$500,0),2),"")</f>
        <v/>
      </c>
      <c r="H2455" s="74">
        <f>SUMIF('Cash Outflows'!E:E,'AP and Accrual Journal'!D2465,'Cash Outflows'!F:F)</f>
        <v>0</v>
      </c>
      <c r="I2455" s="73">
        <f t="shared" si="115"/>
        <v>0</v>
      </c>
      <c r="J2455" s="13">
        <f t="shared" si="116"/>
        <v>0</v>
      </c>
      <c r="K2455" t="b">
        <f ca="1">IF(TODAY()-E2455&gt;'Data Inputs'!$B$47,TRUE,FALSE)</f>
        <v>1</v>
      </c>
    </row>
    <row r="2456" spans="1:11" x14ac:dyDescent="0.25">
      <c r="A2456" s="109">
        <f t="shared" si="114"/>
        <v>6</v>
      </c>
      <c r="B2456" s="55"/>
      <c r="C2456" s="129"/>
      <c r="D2456" s="55"/>
      <c r="E2456" s="56"/>
      <c r="F2456" s="55"/>
      <c r="G2456" s="124" t="str">
        <f>IFERROR(INDEX(Vendors!$A$2:$B$500,MATCH(C2456,Vendors!$A$2:$A$500,0),2),"")</f>
        <v/>
      </c>
      <c r="H2456" s="74">
        <f>SUMIF('Cash Outflows'!E:E,'AP and Accrual Journal'!D2466,'Cash Outflows'!F:F)</f>
        <v>0</v>
      </c>
      <c r="I2456" s="73">
        <f t="shared" si="115"/>
        <v>0</v>
      </c>
      <c r="J2456" s="13">
        <f t="shared" si="116"/>
        <v>0</v>
      </c>
      <c r="K2456" t="b">
        <f ca="1">IF(TODAY()-E2456&gt;'Data Inputs'!$B$47,TRUE,FALSE)</f>
        <v>1</v>
      </c>
    </row>
    <row r="2457" spans="1:11" x14ac:dyDescent="0.25">
      <c r="A2457" s="109">
        <f t="shared" si="114"/>
        <v>6</v>
      </c>
      <c r="B2457" s="55"/>
      <c r="C2457" s="129"/>
      <c r="D2457" s="55"/>
      <c r="E2457" s="56"/>
      <c r="F2457" s="55"/>
      <c r="G2457" s="124" t="str">
        <f>IFERROR(INDEX(Vendors!$A$2:$B$500,MATCH(C2457,Vendors!$A$2:$A$500,0),2),"")</f>
        <v/>
      </c>
      <c r="H2457" s="74">
        <f>SUMIF('Cash Outflows'!E:E,'AP and Accrual Journal'!D2467,'Cash Outflows'!F:F)</f>
        <v>0</v>
      </c>
      <c r="I2457" s="73">
        <f t="shared" si="115"/>
        <v>0</v>
      </c>
      <c r="J2457" s="13">
        <f t="shared" si="116"/>
        <v>0</v>
      </c>
      <c r="K2457" t="b">
        <f ca="1">IF(TODAY()-E2457&gt;'Data Inputs'!$B$47,TRUE,FALSE)</f>
        <v>1</v>
      </c>
    </row>
    <row r="2458" spans="1:11" x14ac:dyDescent="0.25">
      <c r="A2458" s="109">
        <f t="shared" si="114"/>
        <v>6</v>
      </c>
      <c r="B2458" s="55"/>
      <c r="C2458" s="129"/>
      <c r="D2458" s="55"/>
      <c r="E2458" s="56"/>
      <c r="F2458" s="55"/>
      <c r="G2458" s="124" t="str">
        <f>IFERROR(INDEX(Vendors!$A$2:$B$500,MATCH(C2458,Vendors!$A$2:$A$500,0),2),"")</f>
        <v/>
      </c>
      <c r="H2458" s="74">
        <f>SUMIF('Cash Outflows'!E:E,'AP and Accrual Journal'!D2468,'Cash Outflows'!F:F)</f>
        <v>0</v>
      </c>
      <c r="I2458" s="73">
        <f t="shared" si="115"/>
        <v>0</v>
      </c>
      <c r="J2458" s="13">
        <f t="shared" si="116"/>
        <v>0</v>
      </c>
      <c r="K2458" t="b">
        <f ca="1">IF(TODAY()-E2458&gt;'Data Inputs'!$B$47,TRUE,FALSE)</f>
        <v>1</v>
      </c>
    </row>
    <row r="2459" spans="1:11" x14ac:dyDescent="0.25">
      <c r="A2459" s="109">
        <f t="shared" si="114"/>
        <v>6</v>
      </c>
      <c r="B2459" s="55"/>
      <c r="C2459" s="129"/>
      <c r="D2459" s="55"/>
      <c r="E2459" s="56"/>
      <c r="F2459" s="55"/>
      <c r="G2459" s="124" t="str">
        <f>IFERROR(INDEX(Vendors!$A$2:$B$500,MATCH(C2459,Vendors!$A$2:$A$500,0),2),"")</f>
        <v/>
      </c>
      <c r="H2459" s="74">
        <f>SUMIF('Cash Outflows'!E:E,'AP and Accrual Journal'!D2469,'Cash Outflows'!F:F)</f>
        <v>0</v>
      </c>
      <c r="I2459" s="73">
        <f t="shared" si="115"/>
        <v>0</v>
      </c>
      <c r="J2459" s="13">
        <f t="shared" si="116"/>
        <v>0</v>
      </c>
      <c r="K2459" t="b">
        <f ca="1">IF(TODAY()-E2459&gt;'Data Inputs'!$B$47,TRUE,FALSE)</f>
        <v>1</v>
      </c>
    </row>
    <row r="2460" spans="1:11" x14ac:dyDescent="0.25">
      <c r="A2460" s="109">
        <f t="shared" si="114"/>
        <v>6</v>
      </c>
      <c r="B2460" s="55"/>
      <c r="C2460" s="129"/>
      <c r="D2460" s="55"/>
      <c r="E2460" s="56"/>
      <c r="F2460" s="55"/>
      <c r="G2460" s="124" t="str">
        <f>IFERROR(INDEX(Vendors!$A$2:$B$500,MATCH(C2460,Vendors!$A$2:$A$500,0),2),"")</f>
        <v/>
      </c>
      <c r="H2460" s="74">
        <f>SUMIF('Cash Outflows'!E:E,'AP and Accrual Journal'!D2470,'Cash Outflows'!F:F)</f>
        <v>0</v>
      </c>
      <c r="I2460" s="73">
        <f t="shared" si="115"/>
        <v>0</v>
      </c>
      <c r="J2460" s="13">
        <f t="shared" si="116"/>
        <v>0</v>
      </c>
      <c r="K2460" t="b">
        <f ca="1">IF(TODAY()-E2460&gt;'Data Inputs'!$B$47,TRUE,FALSE)</f>
        <v>1</v>
      </c>
    </row>
    <row r="2461" spans="1:11" x14ac:dyDescent="0.25">
      <c r="A2461" s="109">
        <f t="shared" si="114"/>
        <v>6</v>
      </c>
      <c r="B2461" s="55"/>
      <c r="C2461" s="129"/>
      <c r="D2461" s="55"/>
      <c r="E2461" s="56"/>
      <c r="F2461" s="55"/>
      <c r="G2461" s="124" t="str">
        <f>IFERROR(INDEX(Vendors!$A$2:$B$500,MATCH(C2461,Vendors!$A$2:$A$500,0),2),"")</f>
        <v/>
      </c>
      <c r="H2461" s="74">
        <f>SUMIF('Cash Outflows'!E:E,'AP and Accrual Journal'!D2471,'Cash Outflows'!F:F)</f>
        <v>0</v>
      </c>
      <c r="I2461" s="73">
        <f t="shared" si="115"/>
        <v>0</v>
      </c>
      <c r="J2461" s="13">
        <f t="shared" si="116"/>
        <v>0</v>
      </c>
      <c r="K2461" t="b">
        <f ca="1">IF(TODAY()-E2461&gt;'Data Inputs'!$B$47,TRUE,FALSE)</f>
        <v>1</v>
      </c>
    </row>
    <row r="2462" spans="1:11" x14ac:dyDescent="0.25">
      <c r="A2462" s="109">
        <f t="shared" si="114"/>
        <v>6</v>
      </c>
      <c r="B2462" s="55"/>
      <c r="C2462" s="129"/>
      <c r="D2462" s="55"/>
      <c r="E2462" s="56"/>
      <c r="F2462" s="55"/>
      <c r="G2462" s="124" t="str">
        <f>IFERROR(INDEX(Vendors!$A$2:$B$500,MATCH(C2462,Vendors!$A$2:$A$500,0),2),"")</f>
        <v/>
      </c>
      <c r="H2462" s="74">
        <f>SUMIF('Cash Outflows'!E:E,'AP and Accrual Journal'!D2472,'Cash Outflows'!F:F)</f>
        <v>0</v>
      </c>
      <c r="I2462" s="73">
        <f t="shared" si="115"/>
        <v>0</v>
      </c>
      <c r="J2462" s="13">
        <f t="shared" si="116"/>
        <v>0</v>
      </c>
      <c r="K2462" t="b">
        <f ca="1">IF(TODAY()-E2462&gt;'Data Inputs'!$B$47,TRUE,FALSE)</f>
        <v>1</v>
      </c>
    </row>
    <row r="2463" spans="1:11" x14ac:dyDescent="0.25">
      <c r="A2463" s="109">
        <f t="shared" si="114"/>
        <v>6</v>
      </c>
      <c r="B2463" s="55"/>
      <c r="C2463" s="129"/>
      <c r="D2463" s="55"/>
      <c r="E2463" s="56"/>
      <c r="F2463" s="55"/>
      <c r="G2463" s="124" t="str">
        <f>IFERROR(INDEX(Vendors!$A$2:$B$500,MATCH(C2463,Vendors!$A$2:$A$500,0),2),"")</f>
        <v/>
      </c>
      <c r="H2463" s="74">
        <f>SUMIF('Cash Outflows'!E:E,'AP and Accrual Journal'!D2473,'Cash Outflows'!F:F)</f>
        <v>0</v>
      </c>
      <c r="I2463" s="73">
        <f t="shared" si="115"/>
        <v>0</v>
      </c>
      <c r="J2463" s="13">
        <f t="shared" si="116"/>
        <v>0</v>
      </c>
      <c r="K2463" t="b">
        <f ca="1">IF(TODAY()-E2463&gt;'Data Inputs'!$B$47,TRUE,FALSE)</f>
        <v>1</v>
      </c>
    </row>
    <row r="2464" spans="1:11" x14ac:dyDescent="0.25">
      <c r="A2464" s="109">
        <f t="shared" si="114"/>
        <v>6</v>
      </c>
      <c r="B2464" s="55"/>
      <c r="C2464" s="129"/>
      <c r="D2464" s="55"/>
      <c r="E2464" s="56"/>
      <c r="F2464" s="55"/>
      <c r="G2464" s="124" t="str">
        <f>IFERROR(INDEX(Vendors!$A$2:$B$500,MATCH(C2464,Vendors!$A$2:$A$500,0),2),"")</f>
        <v/>
      </c>
      <c r="H2464" s="74">
        <f>SUMIF('Cash Outflows'!E:E,'AP and Accrual Journal'!D2474,'Cash Outflows'!F:F)</f>
        <v>0</v>
      </c>
      <c r="I2464" s="73">
        <f t="shared" si="115"/>
        <v>0</v>
      </c>
      <c r="J2464" s="13">
        <f t="shared" si="116"/>
        <v>0</v>
      </c>
      <c r="K2464" t="b">
        <f ca="1">IF(TODAY()-E2464&gt;'Data Inputs'!$B$47,TRUE,FALSE)</f>
        <v>1</v>
      </c>
    </row>
    <row r="2465" spans="1:11" x14ac:dyDescent="0.25">
      <c r="A2465" s="109">
        <f t="shared" si="114"/>
        <v>6</v>
      </c>
      <c r="B2465" s="55"/>
      <c r="C2465" s="129"/>
      <c r="D2465" s="55"/>
      <c r="E2465" s="56"/>
      <c r="F2465" s="55"/>
      <c r="G2465" s="124" t="str">
        <f>IFERROR(INDEX(Vendors!$A$2:$B$500,MATCH(C2465,Vendors!$A$2:$A$500,0),2),"")</f>
        <v/>
      </c>
      <c r="H2465" s="74">
        <f>SUMIF('Cash Outflows'!E:E,'AP and Accrual Journal'!D2475,'Cash Outflows'!F:F)</f>
        <v>0</v>
      </c>
      <c r="I2465" s="73">
        <f t="shared" si="115"/>
        <v>0</v>
      </c>
      <c r="J2465" s="13">
        <f t="shared" si="116"/>
        <v>0</v>
      </c>
      <c r="K2465" t="b">
        <f ca="1">IF(TODAY()-E2465&gt;'Data Inputs'!$B$47,TRUE,FALSE)</f>
        <v>1</v>
      </c>
    </row>
    <row r="2466" spans="1:11" x14ac:dyDescent="0.25">
      <c r="A2466" s="109">
        <f t="shared" si="114"/>
        <v>6</v>
      </c>
      <c r="B2466" s="55"/>
      <c r="C2466" s="129"/>
      <c r="D2466" s="55"/>
      <c r="E2466" s="56"/>
      <c r="F2466" s="55"/>
      <c r="G2466" s="124" t="str">
        <f>IFERROR(INDEX(Vendors!$A$2:$B$500,MATCH(C2466,Vendors!$A$2:$A$500,0),2),"")</f>
        <v/>
      </c>
      <c r="H2466" s="74">
        <f>SUMIF('Cash Outflows'!E:E,'AP and Accrual Journal'!D2476,'Cash Outflows'!F:F)</f>
        <v>0</v>
      </c>
      <c r="I2466" s="73">
        <f t="shared" si="115"/>
        <v>0</v>
      </c>
      <c r="J2466" s="13">
        <f t="shared" si="116"/>
        <v>0</v>
      </c>
      <c r="K2466" t="b">
        <f ca="1">IF(TODAY()-E2466&gt;'Data Inputs'!$B$47,TRUE,FALSE)</f>
        <v>1</v>
      </c>
    </row>
    <row r="2467" spans="1:11" x14ac:dyDescent="0.25">
      <c r="A2467" s="109">
        <f t="shared" si="114"/>
        <v>6</v>
      </c>
      <c r="B2467" s="55"/>
      <c r="C2467" s="129"/>
      <c r="D2467" s="55"/>
      <c r="E2467" s="56"/>
      <c r="F2467" s="55"/>
      <c r="G2467" s="124" t="str">
        <f>IFERROR(INDEX(Vendors!$A$2:$B$500,MATCH(C2467,Vendors!$A$2:$A$500,0),2),"")</f>
        <v/>
      </c>
      <c r="H2467" s="74">
        <f>SUMIF('Cash Outflows'!E:E,'AP and Accrual Journal'!D2477,'Cash Outflows'!F:F)</f>
        <v>0</v>
      </c>
      <c r="I2467" s="73">
        <f t="shared" si="115"/>
        <v>0</v>
      </c>
      <c r="J2467" s="13">
        <f t="shared" si="116"/>
        <v>0</v>
      </c>
      <c r="K2467" t="b">
        <f ca="1">IF(TODAY()-E2467&gt;'Data Inputs'!$B$47,TRUE,FALSE)</f>
        <v>1</v>
      </c>
    </row>
    <row r="2468" spans="1:11" x14ac:dyDescent="0.25">
      <c r="A2468" s="109">
        <f t="shared" si="114"/>
        <v>6</v>
      </c>
      <c r="B2468" s="55"/>
      <c r="C2468" s="129"/>
      <c r="D2468" s="55"/>
      <c r="E2468" s="56"/>
      <c r="F2468" s="55"/>
      <c r="G2468" s="124" t="str">
        <f>IFERROR(INDEX(Vendors!$A$2:$B$500,MATCH(C2468,Vendors!$A$2:$A$500,0),2),"")</f>
        <v/>
      </c>
      <c r="H2468" s="74">
        <f>SUMIF('Cash Outflows'!E:E,'AP and Accrual Journal'!D2478,'Cash Outflows'!F:F)</f>
        <v>0</v>
      </c>
      <c r="I2468" s="73">
        <f t="shared" si="115"/>
        <v>0</v>
      </c>
      <c r="J2468" s="13">
        <f t="shared" si="116"/>
        <v>0</v>
      </c>
      <c r="K2468" t="b">
        <f ca="1">IF(TODAY()-E2468&gt;'Data Inputs'!$B$47,TRUE,FALSE)</f>
        <v>1</v>
      </c>
    </row>
    <row r="2469" spans="1:11" x14ac:dyDescent="0.25">
      <c r="A2469" s="109">
        <f t="shared" si="114"/>
        <v>6</v>
      </c>
      <c r="B2469" s="55"/>
      <c r="C2469" s="129"/>
      <c r="D2469" s="55"/>
      <c r="E2469" s="56"/>
      <c r="F2469" s="55"/>
      <c r="G2469" s="124" t="str">
        <f>IFERROR(INDEX(Vendors!$A$2:$B$500,MATCH(C2469,Vendors!$A$2:$A$500,0),2),"")</f>
        <v/>
      </c>
      <c r="H2469" s="74">
        <f>SUMIF('Cash Outflows'!E:E,'AP and Accrual Journal'!D2479,'Cash Outflows'!F:F)</f>
        <v>0</v>
      </c>
      <c r="I2469" s="73">
        <f t="shared" si="115"/>
        <v>0</v>
      </c>
      <c r="J2469" s="13">
        <f t="shared" si="116"/>
        <v>0</v>
      </c>
      <c r="K2469" t="b">
        <f ca="1">IF(TODAY()-E2469&gt;'Data Inputs'!$B$47,TRUE,FALSE)</f>
        <v>1</v>
      </c>
    </row>
    <row r="2470" spans="1:11" x14ac:dyDescent="0.25">
      <c r="A2470" s="109">
        <f t="shared" si="114"/>
        <v>6</v>
      </c>
      <c r="B2470" s="55"/>
      <c r="C2470" s="129"/>
      <c r="D2470" s="55"/>
      <c r="E2470" s="56"/>
      <c r="F2470" s="55"/>
      <c r="G2470" s="124" t="str">
        <f>IFERROR(INDEX(Vendors!$A$2:$B$500,MATCH(C2470,Vendors!$A$2:$A$500,0),2),"")</f>
        <v/>
      </c>
      <c r="H2470" s="74">
        <f>SUMIF('Cash Outflows'!E:E,'AP and Accrual Journal'!D2480,'Cash Outflows'!F:F)</f>
        <v>0</v>
      </c>
      <c r="I2470" s="73">
        <f t="shared" si="115"/>
        <v>0</v>
      </c>
      <c r="J2470" s="13">
        <f t="shared" si="116"/>
        <v>0</v>
      </c>
      <c r="K2470" t="b">
        <f ca="1">IF(TODAY()-E2470&gt;'Data Inputs'!$B$47,TRUE,FALSE)</f>
        <v>1</v>
      </c>
    </row>
    <row r="2471" spans="1:11" x14ac:dyDescent="0.25">
      <c r="A2471" s="109">
        <f t="shared" si="114"/>
        <v>6</v>
      </c>
      <c r="B2471" s="55"/>
      <c r="C2471" s="129"/>
      <c r="D2471" s="55"/>
      <c r="E2471" s="56"/>
      <c r="F2471" s="55"/>
      <c r="G2471" s="124" t="str">
        <f>IFERROR(INDEX(Vendors!$A$2:$B$500,MATCH(C2471,Vendors!$A$2:$A$500,0),2),"")</f>
        <v/>
      </c>
      <c r="H2471" s="74">
        <f>SUMIF('Cash Outflows'!E:E,'AP and Accrual Journal'!D2481,'Cash Outflows'!F:F)</f>
        <v>0</v>
      </c>
      <c r="I2471" s="73">
        <f t="shared" si="115"/>
        <v>0</v>
      </c>
      <c r="J2471" s="13">
        <f t="shared" si="116"/>
        <v>0</v>
      </c>
      <c r="K2471" t="b">
        <f ca="1">IF(TODAY()-E2471&gt;'Data Inputs'!$B$47,TRUE,FALSE)</f>
        <v>1</v>
      </c>
    </row>
    <row r="2472" spans="1:11" x14ac:dyDescent="0.25">
      <c r="A2472" s="109">
        <f t="shared" si="114"/>
        <v>6</v>
      </c>
      <c r="B2472" s="55"/>
      <c r="C2472" s="129"/>
      <c r="D2472" s="55"/>
      <c r="E2472" s="56"/>
      <c r="F2472" s="55"/>
      <c r="G2472" s="124" t="str">
        <f>IFERROR(INDEX(Vendors!$A$2:$B$500,MATCH(C2472,Vendors!$A$2:$A$500,0),2),"")</f>
        <v/>
      </c>
      <c r="H2472" s="74">
        <f>SUMIF('Cash Outflows'!E:E,'AP and Accrual Journal'!D2482,'Cash Outflows'!F:F)</f>
        <v>0</v>
      </c>
      <c r="I2472" s="73">
        <f t="shared" si="115"/>
        <v>0</v>
      </c>
      <c r="J2472" s="13">
        <f t="shared" si="116"/>
        <v>0</v>
      </c>
      <c r="K2472" t="b">
        <f ca="1">IF(TODAY()-E2472&gt;'Data Inputs'!$B$47,TRUE,FALSE)</f>
        <v>1</v>
      </c>
    </row>
    <row r="2473" spans="1:11" x14ac:dyDescent="0.25">
      <c r="A2473" s="109">
        <f t="shared" si="114"/>
        <v>6</v>
      </c>
      <c r="B2473" s="55"/>
      <c r="C2473" s="129"/>
      <c r="D2473" s="55"/>
      <c r="E2473" s="56"/>
      <c r="F2473" s="55"/>
      <c r="G2473" s="124" t="str">
        <f>IFERROR(INDEX(Vendors!$A$2:$B$500,MATCH(C2473,Vendors!$A$2:$A$500,0),2),"")</f>
        <v/>
      </c>
      <c r="H2473" s="74">
        <f>SUMIF('Cash Outflows'!E:E,'AP and Accrual Journal'!D2483,'Cash Outflows'!F:F)</f>
        <v>0</v>
      </c>
      <c r="I2473" s="73">
        <f t="shared" si="115"/>
        <v>0</v>
      </c>
      <c r="J2473" s="13">
        <f t="shared" si="116"/>
        <v>0</v>
      </c>
      <c r="K2473" t="b">
        <f ca="1">IF(TODAY()-E2473&gt;'Data Inputs'!$B$47,TRUE,FALSE)</f>
        <v>1</v>
      </c>
    </row>
    <row r="2474" spans="1:11" x14ac:dyDescent="0.25">
      <c r="A2474" s="109">
        <f t="shared" si="114"/>
        <v>6</v>
      </c>
      <c r="B2474" s="55"/>
      <c r="C2474" s="129"/>
      <c r="D2474" s="55"/>
      <c r="E2474" s="56"/>
      <c r="F2474" s="55"/>
      <c r="G2474" s="124" t="str">
        <f>IFERROR(INDEX(Vendors!$A$2:$B$500,MATCH(C2474,Vendors!$A$2:$A$500,0),2),"")</f>
        <v/>
      </c>
      <c r="H2474" s="74">
        <f>SUMIF('Cash Outflows'!E:E,'AP and Accrual Journal'!D2484,'Cash Outflows'!F:F)</f>
        <v>0</v>
      </c>
      <c r="I2474" s="73">
        <f t="shared" si="115"/>
        <v>0</v>
      </c>
      <c r="J2474" s="13">
        <f t="shared" si="116"/>
        <v>0</v>
      </c>
      <c r="K2474" t="b">
        <f ca="1">IF(TODAY()-E2474&gt;'Data Inputs'!$B$47,TRUE,FALSE)</f>
        <v>1</v>
      </c>
    </row>
    <row r="2475" spans="1:11" x14ac:dyDescent="0.25">
      <c r="A2475" s="109">
        <f t="shared" si="114"/>
        <v>6</v>
      </c>
      <c r="B2475" s="55"/>
      <c r="C2475" s="129"/>
      <c r="D2475" s="55"/>
      <c r="E2475" s="56"/>
      <c r="F2475" s="55"/>
      <c r="G2475" s="124" t="str">
        <f>IFERROR(INDEX(Vendors!$A$2:$B$500,MATCH(C2475,Vendors!$A$2:$A$500,0),2),"")</f>
        <v/>
      </c>
      <c r="H2475" s="74">
        <f>SUMIF('Cash Outflows'!E:E,'AP and Accrual Journal'!D2485,'Cash Outflows'!F:F)</f>
        <v>0</v>
      </c>
      <c r="I2475" s="73">
        <f t="shared" si="115"/>
        <v>0</v>
      </c>
      <c r="J2475" s="13">
        <f t="shared" si="116"/>
        <v>0</v>
      </c>
      <c r="K2475" t="b">
        <f ca="1">IF(TODAY()-E2475&gt;'Data Inputs'!$B$47,TRUE,FALSE)</f>
        <v>1</v>
      </c>
    </row>
    <row r="2476" spans="1:11" x14ac:dyDescent="0.25">
      <c r="A2476" s="109">
        <f t="shared" si="114"/>
        <v>6</v>
      </c>
      <c r="B2476" s="55"/>
      <c r="C2476" s="129"/>
      <c r="D2476" s="55"/>
      <c r="E2476" s="56"/>
      <c r="F2476" s="55"/>
      <c r="G2476" s="124" t="str">
        <f>IFERROR(INDEX(Vendors!$A$2:$B$500,MATCH(C2476,Vendors!$A$2:$A$500,0),2),"")</f>
        <v/>
      </c>
      <c r="H2476" s="74">
        <f>SUMIF('Cash Outflows'!E:E,'AP and Accrual Journal'!D2486,'Cash Outflows'!F:F)</f>
        <v>0</v>
      </c>
      <c r="I2476" s="73">
        <f t="shared" si="115"/>
        <v>0</v>
      </c>
      <c r="J2476" s="13">
        <f t="shared" si="116"/>
        <v>0</v>
      </c>
      <c r="K2476" t="b">
        <f ca="1">IF(TODAY()-E2476&gt;'Data Inputs'!$B$47,TRUE,FALSE)</f>
        <v>1</v>
      </c>
    </row>
    <row r="2477" spans="1:11" x14ac:dyDescent="0.25">
      <c r="A2477" s="109">
        <f t="shared" si="114"/>
        <v>6</v>
      </c>
      <c r="B2477" s="55"/>
      <c r="C2477" s="129"/>
      <c r="D2477" s="55"/>
      <c r="E2477" s="56"/>
      <c r="F2477" s="55"/>
      <c r="G2477" s="124" t="str">
        <f>IFERROR(INDEX(Vendors!$A$2:$B$500,MATCH(C2477,Vendors!$A$2:$A$500,0),2),"")</f>
        <v/>
      </c>
      <c r="H2477" s="74">
        <f>SUMIF('Cash Outflows'!E:E,'AP and Accrual Journal'!D2487,'Cash Outflows'!F:F)</f>
        <v>0</v>
      </c>
      <c r="I2477" s="73">
        <f t="shared" si="115"/>
        <v>0</v>
      </c>
      <c r="J2477" s="13">
        <f t="shared" si="116"/>
        <v>0</v>
      </c>
      <c r="K2477" t="b">
        <f ca="1">IF(TODAY()-E2477&gt;'Data Inputs'!$B$47,TRUE,FALSE)</f>
        <v>1</v>
      </c>
    </row>
    <row r="2478" spans="1:11" x14ac:dyDescent="0.25">
      <c r="A2478" s="109">
        <f t="shared" si="114"/>
        <v>6</v>
      </c>
      <c r="B2478" s="55"/>
      <c r="C2478" s="129"/>
      <c r="D2478" s="55"/>
      <c r="E2478" s="56"/>
      <c r="F2478" s="55"/>
      <c r="G2478" s="124" t="str">
        <f>IFERROR(INDEX(Vendors!$A$2:$B$500,MATCH(C2478,Vendors!$A$2:$A$500,0),2),"")</f>
        <v/>
      </c>
      <c r="H2478" s="74">
        <f>SUMIF('Cash Outflows'!E:E,'AP and Accrual Journal'!D2488,'Cash Outflows'!F:F)</f>
        <v>0</v>
      </c>
      <c r="I2478" s="73">
        <f t="shared" si="115"/>
        <v>0</v>
      </c>
      <c r="J2478" s="13">
        <f t="shared" si="116"/>
        <v>0</v>
      </c>
      <c r="K2478" t="b">
        <f ca="1">IF(TODAY()-E2478&gt;'Data Inputs'!$B$47,TRUE,FALSE)</f>
        <v>1</v>
      </c>
    </row>
    <row r="2479" spans="1:11" x14ac:dyDescent="0.25">
      <c r="A2479" s="109">
        <f t="shared" si="114"/>
        <v>6</v>
      </c>
      <c r="B2479" s="55"/>
      <c r="C2479" s="129"/>
      <c r="D2479" s="55"/>
      <c r="E2479" s="56"/>
      <c r="F2479" s="55"/>
      <c r="G2479" s="124" t="str">
        <f>IFERROR(INDEX(Vendors!$A$2:$B$500,MATCH(C2479,Vendors!$A$2:$A$500,0),2),"")</f>
        <v/>
      </c>
      <c r="H2479" s="74">
        <f>SUMIF('Cash Outflows'!E:E,'AP and Accrual Journal'!D2489,'Cash Outflows'!F:F)</f>
        <v>0</v>
      </c>
      <c r="I2479" s="73">
        <f t="shared" si="115"/>
        <v>0</v>
      </c>
      <c r="J2479" s="13">
        <f t="shared" si="116"/>
        <v>0</v>
      </c>
      <c r="K2479" t="b">
        <f ca="1">IF(TODAY()-E2479&gt;'Data Inputs'!$B$47,TRUE,FALSE)</f>
        <v>1</v>
      </c>
    </row>
    <row r="2480" spans="1:11" x14ac:dyDescent="0.25">
      <c r="A2480" s="109">
        <f t="shared" si="114"/>
        <v>6</v>
      </c>
      <c r="B2480" s="55"/>
      <c r="C2480" s="129"/>
      <c r="D2480" s="55"/>
      <c r="E2480" s="56"/>
      <c r="F2480" s="55"/>
      <c r="G2480" s="124" t="str">
        <f>IFERROR(INDEX(Vendors!$A$2:$B$500,MATCH(C2480,Vendors!$A$2:$A$500,0),2),"")</f>
        <v/>
      </c>
      <c r="H2480" s="74">
        <f>SUMIF('Cash Outflows'!E:E,'AP and Accrual Journal'!D2490,'Cash Outflows'!F:F)</f>
        <v>0</v>
      </c>
      <c r="I2480" s="73">
        <f t="shared" si="115"/>
        <v>0</v>
      </c>
      <c r="J2480" s="13">
        <f t="shared" si="116"/>
        <v>0</v>
      </c>
      <c r="K2480" t="b">
        <f ca="1">IF(TODAY()-E2480&gt;'Data Inputs'!$B$47,TRUE,FALSE)</f>
        <v>1</v>
      </c>
    </row>
    <row r="2481" spans="1:11" x14ac:dyDescent="0.25">
      <c r="A2481" s="109">
        <f t="shared" si="114"/>
        <v>6</v>
      </c>
      <c r="B2481" s="55"/>
      <c r="C2481" s="129"/>
      <c r="D2481" s="55"/>
      <c r="E2481" s="56"/>
      <c r="F2481" s="55"/>
      <c r="G2481" s="124" t="str">
        <f>IFERROR(INDEX(Vendors!$A$2:$B$500,MATCH(C2481,Vendors!$A$2:$A$500,0),2),"")</f>
        <v/>
      </c>
      <c r="H2481" s="74">
        <f>SUMIF('Cash Outflows'!E:E,'AP and Accrual Journal'!D2491,'Cash Outflows'!F:F)</f>
        <v>0</v>
      </c>
      <c r="I2481" s="73">
        <f t="shared" si="115"/>
        <v>0</v>
      </c>
      <c r="J2481" s="13">
        <f t="shared" si="116"/>
        <v>0</v>
      </c>
      <c r="K2481" t="b">
        <f ca="1">IF(TODAY()-E2481&gt;'Data Inputs'!$B$47,TRUE,FALSE)</f>
        <v>1</v>
      </c>
    </row>
    <row r="2482" spans="1:11" x14ac:dyDescent="0.25">
      <c r="A2482" s="109">
        <f t="shared" si="114"/>
        <v>6</v>
      </c>
      <c r="B2482" s="55"/>
      <c r="C2482" s="129"/>
      <c r="D2482" s="55"/>
      <c r="E2482" s="56"/>
      <c r="F2482" s="55"/>
      <c r="G2482" s="124" t="str">
        <f>IFERROR(INDEX(Vendors!$A$2:$B$500,MATCH(C2482,Vendors!$A$2:$A$500,0),2),"")</f>
        <v/>
      </c>
      <c r="H2482" s="74">
        <f>SUMIF('Cash Outflows'!E:E,'AP and Accrual Journal'!D2492,'Cash Outflows'!F:F)</f>
        <v>0</v>
      </c>
      <c r="I2482" s="73">
        <f t="shared" si="115"/>
        <v>0</v>
      </c>
      <c r="J2482" s="13">
        <f t="shared" si="116"/>
        <v>0</v>
      </c>
      <c r="K2482" t="b">
        <f ca="1">IF(TODAY()-E2482&gt;'Data Inputs'!$B$47,TRUE,FALSE)</f>
        <v>1</v>
      </c>
    </row>
    <row r="2483" spans="1:11" x14ac:dyDescent="0.25">
      <c r="A2483" s="109">
        <f t="shared" si="114"/>
        <v>6</v>
      </c>
      <c r="B2483" s="55"/>
      <c r="C2483" s="129"/>
      <c r="D2483" s="55"/>
      <c r="E2483" s="56"/>
      <c r="F2483" s="55"/>
      <c r="G2483" s="124" t="str">
        <f>IFERROR(INDEX(Vendors!$A$2:$B$500,MATCH(C2483,Vendors!$A$2:$A$500,0),2),"")</f>
        <v/>
      </c>
      <c r="H2483" s="74">
        <f>SUMIF('Cash Outflows'!E:E,'AP and Accrual Journal'!D2493,'Cash Outflows'!F:F)</f>
        <v>0</v>
      </c>
      <c r="I2483" s="73">
        <f t="shared" si="115"/>
        <v>0</v>
      </c>
      <c r="J2483" s="13">
        <f t="shared" si="116"/>
        <v>0</v>
      </c>
      <c r="K2483" t="b">
        <f ca="1">IF(TODAY()-E2483&gt;'Data Inputs'!$B$47,TRUE,FALSE)</f>
        <v>1</v>
      </c>
    </row>
    <row r="2484" spans="1:11" x14ac:dyDescent="0.25">
      <c r="A2484" s="109">
        <f t="shared" si="114"/>
        <v>6</v>
      </c>
      <c r="B2484" s="55"/>
      <c r="C2484" s="129"/>
      <c r="D2484" s="55"/>
      <c r="E2484" s="56"/>
      <c r="F2484" s="55"/>
      <c r="G2484" s="124" t="str">
        <f>IFERROR(INDEX(Vendors!$A$2:$B$500,MATCH(C2484,Vendors!$A$2:$A$500,0),2),"")</f>
        <v/>
      </c>
      <c r="H2484" s="74">
        <f>SUMIF('Cash Outflows'!E:E,'AP and Accrual Journal'!D2494,'Cash Outflows'!F:F)</f>
        <v>0</v>
      </c>
      <c r="I2484" s="73">
        <f t="shared" si="115"/>
        <v>0</v>
      </c>
      <c r="J2484" s="13">
        <f t="shared" si="116"/>
        <v>0</v>
      </c>
      <c r="K2484" t="b">
        <f ca="1">IF(TODAY()-E2484&gt;'Data Inputs'!$B$47,TRUE,FALSE)</f>
        <v>1</v>
      </c>
    </row>
    <row r="2485" spans="1:11" x14ac:dyDescent="0.25">
      <c r="A2485" s="109">
        <f t="shared" si="114"/>
        <v>6</v>
      </c>
      <c r="B2485" s="55"/>
      <c r="C2485" s="129"/>
      <c r="D2485" s="55"/>
      <c r="E2485" s="56"/>
      <c r="F2485" s="55"/>
      <c r="G2485" s="124" t="str">
        <f>IFERROR(INDEX(Vendors!$A$2:$B$500,MATCH(C2485,Vendors!$A$2:$A$500,0),2),"")</f>
        <v/>
      </c>
      <c r="H2485" s="74">
        <f>SUMIF('Cash Outflows'!E:E,'AP and Accrual Journal'!D2495,'Cash Outflows'!F:F)</f>
        <v>0</v>
      </c>
      <c r="I2485" s="73">
        <f t="shared" si="115"/>
        <v>0</v>
      </c>
      <c r="J2485" s="13">
        <f t="shared" si="116"/>
        <v>0</v>
      </c>
      <c r="K2485" t="b">
        <f ca="1">IF(TODAY()-E2485&gt;'Data Inputs'!$B$47,TRUE,FALSE)</f>
        <v>1</v>
      </c>
    </row>
    <row r="2486" spans="1:11" x14ac:dyDescent="0.25">
      <c r="A2486" s="109">
        <f t="shared" si="114"/>
        <v>6</v>
      </c>
      <c r="B2486" s="55"/>
      <c r="C2486" s="129"/>
      <c r="D2486" s="55"/>
      <c r="E2486" s="56"/>
      <c r="F2486" s="55"/>
      <c r="G2486" s="124" t="str">
        <f>IFERROR(INDEX(Vendors!$A$2:$B$500,MATCH(C2486,Vendors!$A$2:$A$500,0),2),"")</f>
        <v/>
      </c>
      <c r="H2486" s="74">
        <f>SUMIF('Cash Outflows'!E:E,'AP and Accrual Journal'!D2496,'Cash Outflows'!F:F)</f>
        <v>0</v>
      </c>
      <c r="I2486" s="73">
        <f t="shared" si="115"/>
        <v>0</v>
      </c>
      <c r="J2486" s="13">
        <f t="shared" si="116"/>
        <v>0</v>
      </c>
      <c r="K2486" t="b">
        <f ca="1">IF(TODAY()-E2486&gt;'Data Inputs'!$B$47,TRUE,FALSE)</f>
        <v>1</v>
      </c>
    </row>
    <row r="2487" spans="1:11" x14ac:dyDescent="0.25">
      <c r="A2487" s="109">
        <f t="shared" si="114"/>
        <v>6</v>
      </c>
      <c r="B2487" s="55"/>
      <c r="C2487" s="129"/>
      <c r="D2487" s="55"/>
      <c r="E2487" s="56"/>
      <c r="F2487" s="55"/>
      <c r="G2487" s="124" t="str">
        <f>IFERROR(INDEX(Vendors!$A$2:$B$500,MATCH(C2487,Vendors!$A$2:$A$500,0),2),"")</f>
        <v/>
      </c>
      <c r="H2487" s="74">
        <f>SUMIF('Cash Outflows'!E:E,'AP and Accrual Journal'!D2497,'Cash Outflows'!F:F)</f>
        <v>0</v>
      </c>
      <c r="I2487" s="73">
        <f t="shared" si="115"/>
        <v>0</v>
      </c>
      <c r="J2487" s="13">
        <f t="shared" si="116"/>
        <v>0</v>
      </c>
      <c r="K2487" t="b">
        <f ca="1">IF(TODAY()-E2487&gt;'Data Inputs'!$B$47,TRUE,FALSE)</f>
        <v>1</v>
      </c>
    </row>
    <row r="2488" spans="1:11" x14ac:dyDescent="0.25">
      <c r="A2488" s="109">
        <f t="shared" si="114"/>
        <v>6</v>
      </c>
      <c r="B2488" s="55"/>
      <c r="C2488" s="129"/>
      <c r="D2488" s="55"/>
      <c r="E2488" s="56"/>
      <c r="F2488" s="55"/>
      <c r="G2488" s="124" t="str">
        <f>IFERROR(INDEX(Vendors!$A$2:$B$500,MATCH(C2488,Vendors!$A$2:$A$500,0),2),"")</f>
        <v/>
      </c>
      <c r="H2488" s="74">
        <f>SUMIF('Cash Outflows'!E:E,'AP and Accrual Journal'!D2498,'Cash Outflows'!F:F)</f>
        <v>0</v>
      </c>
      <c r="I2488" s="73">
        <f t="shared" si="115"/>
        <v>0</v>
      </c>
      <c r="J2488" s="13">
        <f t="shared" si="116"/>
        <v>0</v>
      </c>
      <c r="K2488" t="b">
        <f ca="1">IF(TODAY()-E2488&gt;'Data Inputs'!$B$47,TRUE,FALSE)</f>
        <v>1</v>
      </c>
    </row>
    <row r="2489" spans="1:11" x14ac:dyDescent="0.25">
      <c r="A2489" s="109">
        <f t="shared" si="114"/>
        <v>6</v>
      </c>
      <c r="B2489" s="55"/>
      <c r="C2489" s="129"/>
      <c r="D2489" s="55"/>
      <c r="E2489" s="56"/>
      <c r="F2489" s="55"/>
      <c r="G2489" s="124" t="str">
        <f>IFERROR(INDEX(Vendors!$A$2:$B$500,MATCH(C2489,Vendors!$A$2:$A$500,0),2),"")</f>
        <v/>
      </c>
      <c r="H2489" s="74">
        <f>SUMIF('Cash Outflows'!E:E,'AP and Accrual Journal'!D2499,'Cash Outflows'!F:F)</f>
        <v>0</v>
      </c>
      <c r="I2489" s="73">
        <f t="shared" si="115"/>
        <v>0</v>
      </c>
      <c r="J2489" s="13">
        <f t="shared" si="116"/>
        <v>0</v>
      </c>
      <c r="K2489" t="b">
        <f ca="1">IF(TODAY()-E2489&gt;'Data Inputs'!$B$47,TRUE,FALSE)</f>
        <v>1</v>
      </c>
    </row>
    <row r="2490" spans="1:11" x14ac:dyDescent="0.25">
      <c r="A2490" s="109">
        <f t="shared" si="114"/>
        <v>6</v>
      </c>
      <c r="B2490" s="55"/>
      <c r="C2490" s="129"/>
      <c r="D2490" s="55"/>
      <c r="E2490" s="56"/>
      <c r="F2490" s="55"/>
      <c r="G2490" s="124" t="str">
        <f>IFERROR(INDEX(Vendors!$A$2:$B$500,MATCH(C2490,Vendors!$A$2:$A$500,0),2),"")</f>
        <v/>
      </c>
      <c r="H2490" s="74">
        <f>SUMIF('Cash Outflows'!E:E,'AP and Accrual Journal'!D2500,'Cash Outflows'!F:F)</f>
        <v>0</v>
      </c>
      <c r="I2490" s="73">
        <f t="shared" si="115"/>
        <v>0</v>
      </c>
      <c r="J2490" s="13">
        <f t="shared" si="116"/>
        <v>0</v>
      </c>
      <c r="K2490" t="b">
        <f ca="1">IF(TODAY()-E2490&gt;'Data Inputs'!$B$47,TRUE,FALSE)</f>
        <v>1</v>
      </c>
    </row>
    <row r="2491" spans="1:11" x14ac:dyDescent="0.25">
      <c r="A2491" s="109">
        <f t="shared" si="114"/>
        <v>6</v>
      </c>
      <c r="B2491" s="55"/>
      <c r="C2491" s="129"/>
      <c r="D2491" s="55"/>
      <c r="E2491" s="56"/>
      <c r="F2491" s="55"/>
      <c r="G2491" s="124" t="str">
        <f>IFERROR(INDEX(Vendors!$A$2:$B$500,MATCH(C2491,Vendors!$A$2:$A$500,0),2),"")</f>
        <v/>
      </c>
      <c r="H2491" s="74">
        <f>SUMIF('Cash Outflows'!E:E,'AP and Accrual Journal'!D2501,'Cash Outflows'!F:F)</f>
        <v>0</v>
      </c>
      <c r="I2491" s="73">
        <f t="shared" si="115"/>
        <v>0</v>
      </c>
      <c r="J2491" s="13">
        <f t="shared" si="116"/>
        <v>0</v>
      </c>
      <c r="K2491" t="b">
        <f ca="1">IF(TODAY()-E2491&gt;'Data Inputs'!$B$47,TRUE,FALSE)</f>
        <v>1</v>
      </c>
    </row>
    <row r="2492" spans="1:11" x14ac:dyDescent="0.25">
      <c r="A2492" s="109">
        <f t="shared" si="114"/>
        <v>6</v>
      </c>
      <c r="B2492" s="55"/>
      <c r="C2492" s="129"/>
      <c r="D2492" s="55"/>
      <c r="E2492" s="56"/>
      <c r="F2492" s="55"/>
      <c r="G2492" s="124" t="str">
        <f>IFERROR(INDEX(Vendors!$A$2:$B$500,MATCH(C2492,Vendors!$A$2:$A$500,0),2),"")</f>
        <v/>
      </c>
      <c r="H2492" s="74">
        <f>SUMIF('Cash Outflows'!E:E,'AP and Accrual Journal'!D2502,'Cash Outflows'!F:F)</f>
        <v>0</v>
      </c>
      <c r="I2492" s="73">
        <f t="shared" si="115"/>
        <v>0</v>
      </c>
      <c r="J2492" s="13">
        <f t="shared" si="116"/>
        <v>0</v>
      </c>
      <c r="K2492" t="b">
        <f ca="1">IF(TODAY()-E2492&gt;'Data Inputs'!$B$47,TRUE,FALSE)</f>
        <v>1</v>
      </c>
    </row>
    <row r="2493" spans="1:11" x14ac:dyDescent="0.25">
      <c r="A2493" s="109">
        <f t="shared" si="114"/>
        <v>6</v>
      </c>
      <c r="B2493" s="55"/>
      <c r="C2493" s="129"/>
      <c r="D2493" s="55"/>
      <c r="E2493" s="56"/>
      <c r="F2493" s="55"/>
      <c r="G2493" s="124" t="str">
        <f>IFERROR(INDEX(Vendors!$A$2:$B$500,MATCH(C2493,Vendors!$A$2:$A$500,0),2),"")</f>
        <v/>
      </c>
      <c r="H2493" s="74">
        <f>SUMIF('Cash Outflows'!E:E,'AP and Accrual Journal'!D2503,'Cash Outflows'!F:F)</f>
        <v>0</v>
      </c>
      <c r="I2493" s="73">
        <f t="shared" si="115"/>
        <v>0</v>
      </c>
      <c r="J2493" s="13">
        <f t="shared" si="116"/>
        <v>0</v>
      </c>
      <c r="K2493" t="b">
        <f ca="1">IF(TODAY()-E2493&gt;'Data Inputs'!$B$47,TRUE,FALSE)</f>
        <v>1</v>
      </c>
    </row>
    <row r="2494" spans="1:11" x14ac:dyDescent="0.25">
      <c r="A2494" s="109">
        <f t="shared" si="114"/>
        <v>6</v>
      </c>
      <c r="B2494" s="55"/>
      <c r="C2494" s="129"/>
      <c r="D2494" s="55"/>
      <c r="E2494" s="56"/>
      <c r="F2494" s="55"/>
      <c r="G2494" s="124" t="str">
        <f>IFERROR(INDEX(Vendors!$A$2:$B$500,MATCH(C2494,Vendors!$A$2:$A$500,0),2),"")</f>
        <v/>
      </c>
      <c r="H2494" s="74">
        <f>SUMIF('Cash Outflows'!E:E,'AP and Accrual Journal'!D2504,'Cash Outflows'!F:F)</f>
        <v>0</v>
      </c>
      <c r="I2494" s="73">
        <f t="shared" si="115"/>
        <v>0</v>
      </c>
      <c r="J2494" s="13">
        <f t="shared" si="116"/>
        <v>0</v>
      </c>
      <c r="K2494" t="b">
        <f ca="1">IF(TODAY()-E2494&gt;'Data Inputs'!$B$47,TRUE,FALSE)</f>
        <v>1</v>
      </c>
    </row>
    <row r="2495" spans="1:11" x14ac:dyDescent="0.25">
      <c r="A2495" s="109">
        <f t="shared" si="114"/>
        <v>6</v>
      </c>
      <c r="B2495" s="55"/>
      <c r="C2495" s="129"/>
      <c r="D2495" s="55"/>
      <c r="E2495" s="56"/>
      <c r="F2495" s="55"/>
      <c r="G2495" s="124" t="str">
        <f>IFERROR(INDEX(Vendors!$A$2:$B$500,MATCH(C2495,Vendors!$A$2:$A$500,0),2),"")</f>
        <v/>
      </c>
      <c r="H2495" s="74">
        <f>SUMIF('Cash Outflows'!E:E,'AP and Accrual Journal'!D2505,'Cash Outflows'!F:F)</f>
        <v>0</v>
      </c>
      <c r="I2495" s="73">
        <f t="shared" si="115"/>
        <v>0</v>
      </c>
      <c r="J2495" s="13">
        <f t="shared" si="116"/>
        <v>0</v>
      </c>
      <c r="K2495" t="b">
        <f ca="1">IF(TODAY()-E2495&gt;'Data Inputs'!$B$47,TRUE,FALSE)</f>
        <v>1</v>
      </c>
    </row>
    <row r="2496" spans="1:11" x14ac:dyDescent="0.25">
      <c r="A2496" s="109">
        <f t="shared" si="114"/>
        <v>6</v>
      </c>
      <c r="B2496" s="55"/>
      <c r="C2496" s="129"/>
      <c r="D2496" s="55"/>
      <c r="E2496" s="56"/>
      <c r="F2496" s="55"/>
      <c r="G2496" s="124" t="str">
        <f>IFERROR(INDEX(Vendors!$A$2:$B$500,MATCH(C2496,Vendors!$A$2:$A$500,0),2),"")</f>
        <v/>
      </c>
      <c r="H2496" s="74">
        <f>SUMIF('Cash Outflows'!E:E,'AP and Accrual Journal'!D2506,'Cash Outflows'!F:F)</f>
        <v>0</v>
      </c>
      <c r="I2496" s="73">
        <f t="shared" si="115"/>
        <v>0</v>
      </c>
      <c r="J2496" s="13">
        <f t="shared" si="116"/>
        <v>0</v>
      </c>
      <c r="K2496" t="b">
        <f ca="1">IF(TODAY()-E2496&gt;'Data Inputs'!$B$47,TRUE,FALSE)</f>
        <v>1</v>
      </c>
    </row>
    <row r="2497" spans="1:11" x14ac:dyDescent="0.25">
      <c r="A2497" s="109">
        <f t="shared" si="114"/>
        <v>6</v>
      </c>
      <c r="B2497" s="55"/>
      <c r="C2497" s="129"/>
      <c r="D2497" s="55"/>
      <c r="E2497" s="56"/>
      <c r="F2497" s="55"/>
      <c r="G2497" s="124" t="str">
        <f>IFERROR(INDEX(Vendors!$A$2:$B$500,MATCH(C2497,Vendors!$A$2:$A$500,0),2),"")</f>
        <v/>
      </c>
      <c r="H2497" s="74">
        <f>SUMIF('Cash Outflows'!E:E,'AP and Accrual Journal'!D2507,'Cash Outflows'!F:F)</f>
        <v>0</v>
      </c>
      <c r="I2497" s="73">
        <f t="shared" si="115"/>
        <v>0</v>
      </c>
      <c r="J2497" s="13">
        <f t="shared" si="116"/>
        <v>0</v>
      </c>
      <c r="K2497" t="b">
        <f ca="1">IF(TODAY()-E2497&gt;'Data Inputs'!$B$47,TRUE,FALSE)</f>
        <v>1</v>
      </c>
    </row>
    <row r="2498" spans="1:11" x14ac:dyDescent="0.25">
      <c r="A2498" s="109">
        <f t="shared" si="114"/>
        <v>6</v>
      </c>
      <c r="B2498" s="55"/>
      <c r="C2498" s="129"/>
      <c r="D2498" s="55"/>
      <c r="E2498" s="56"/>
      <c r="F2498" s="55"/>
      <c r="G2498" s="124" t="str">
        <f>IFERROR(INDEX(Vendors!$A$2:$B$500,MATCH(C2498,Vendors!$A$2:$A$500,0),2),"")</f>
        <v/>
      </c>
      <c r="H2498" s="74">
        <f>SUMIF('Cash Outflows'!E:E,'AP and Accrual Journal'!D2508,'Cash Outflows'!F:F)</f>
        <v>0</v>
      </c>
      <c r="I2498" s="73">
        <f t="shared" si="115"/>
        <v>0</v>
      </c>
      <c r="J2498" s="13">
        <f t="shared" si="116"/>
        <v>0</v>
      </c>
      <c r="K2498" t="b">
        <f ca="1">IF(TODAY()-E2498&gt;'Data Inputs'!$B$47,TRUE,FALSE)</f>
        <v>1</v>
      </c>
    </row>
    <row r="2499" spans="1:11" x14ac:dyDescent="0.25">
      <c r="A2499" s="109">
        <f t="shared" ref="A2499:A2562" si="117">E2499+(6-J2499)</f>
        <v>6</v>
      </c>
      <c r="B2499" s="55"/>
      <c r="C2499" s="129"/>
      <c r="D2499" s="55"/>
      <c r="E2499" s="56"/>
      <c r="F2499" s="55"/>
      <c r="G2499" s="124" t="str">
        <f>IFERROR(INDEX(Vendors!$A$2:$B$500,MATCH(C2499,Vendors!$A$2:$A$500,0),2),"")</f>
        <v/>
      </c>
      <c r="H2499" s="74">
        <f>SUMIF('Cash Outflows'!E:E,'AP and Accrual Journal'!D2509,'Cash Outflows'!F:F)</f>
        <v>0</v>
      </c>
      <c r="I2499" s="73">
        <f t="shared" ref="I2499:I2562" si="118">F2499-H2499</f>
        <v>0</v>
      </c>
      <c r="J2499" s="13">
        <f t="shared" ref="J2499:J2562" si="119">IF(WEEKDAY(E2499)=7,0,WEEKDAY(E2499))</f>
        <v>0</v>
      </c>
      <c r="K2499" t="b">
        <f ca="1">IF(TODAY()-E2499&gt;'Data Inputs'!$B$47,TRUE,FALSE)</f>
        <v>1</v>
      </c>
    </row>
    <row r="2500" spans="1:11" x14ac:dyDescent="0.25">
      <c r="A2500" s="109">
        <f t="shared" si="117"/>
        <v>6</v>
      </c>
      <c r="B2500" s="55"/>
      <c r="C2500" s="129"/>
      <c r="D2500" s="55"/>
      <c r="E2500" s="56"/>
      <c r="F2500" s="55"/>
      <c r="G2500" s="124" t="str">
        <f>IFERROR(INDEX(Vendors!$A$2:$B$500,MATCH(C2500,Vendors!$A$2:$A$500,0),2),"")</f>
        <v/>
      </c>
      <c r="H2500" s="74">
        <f>SUMIF('Cash Outflows'!E:E,'AP and Accrual Journal'!D2510,'Cash Outflows'!F:F)</f>
        <v>0</v>
      </c>
      <c r="I2500" s="73">
        <f t="shared" si="118"/>
        <v>0</v>
      </c>
      <c r="J2500" s="13">
        <f t="shared" si="119"/>
        <v>0</v>
      </c>
      <c r="K2500" t="b">
        <f ca="1">IF(TODAY()-E2500&gt;'Data Inputs'!$B$47,TRUE,FALSE)</f>
        <v>1</v>
      </c>
    </row>
    <row r="2501" spans="1:11" x14ac:dyDescent="0.25">
      <c r="A2501" s="109">
        <f t="shared" si="117"/>
        <v>6</v>
      </c>
      <c r="B2501" s="55"/>
      <c r="C2501" s="129"/>
      <c r="D2501" s="55"/>
      <c r="E2501" s="56"/>
      <c r="F2501" s="55"/>
      <c r="G2501" s="124" t="str">
        <f>IFERROR(INDEX(Vendors!$A$2:$B$500,MATCH(C2501,Vendors!$A$2:$A$500,0),2),"")</f>
        <v/>
      </c>
      <c r="H2501" s="74">
        <f>SUMIF('Cash Outflows'!E:E,'AP and Accrual Journal'!D2511,'Cash Outflows'!F:F)</f>
        <v>0</v>
      </c>
      <c r="I2501" s="73">
        <f t="shared" si="118"/>
        <v>0</v>
      </c>
      <c r="J2501" s="13">
        <f t="shared" si="119"/>
        <v>0</v>
      </c>
      <c r="K2501" t="b">
        <f ca="1">IF(TODAY()-E2501&gt;'Data Inputs'!$B$47,TRUE,FALSE)</f>
        <v>1</v>
      </c>
    </row>
    <row r="2502" spans="1:11" x14ac:dyDescent="0.25">
      <c r="A2502" s="109">
        <f t="shared" si="117"/>
        <v>6</v>
      </c>
      <c r="B2502" s="55"/>
      <c r="C2502" s="129"/>
      <c r="D2502" s="55"/>
      <c r="E2502" s="56"/>
      <c r="F2502" s="55"/>
      <c r="G2502" s="124" t="str">
        <f>IFERROR(INDEX(Vendors!$A$2:$B$500,MATCH(C2502,Vendors!$A$2:$A$500,0),2),"")</f>
        <v/>
      </c>
      <c r="H2502" s="74">
        <f>SUMIF('Cash Outflows'!E:E,'AP and Accrual Journal'!D2512,'Cash Outflows'!F:F)</f>
        <v>0</v>
      </c>
      <c r="I2502" s="73">
        <f t="shared" si="118"/>
        <v>0</v>
      </c>
      <c r="J2502" s="13">
        <f t="shared" si="119"/>
        <v>0</v>
      </c>
      <c r="K2502" t="b">
        <f ca="1">IF(TODAY()-E2502&gt;'Data Inputs'!$B$47,TRUE,FALSE)</f>
        <v>1</v>
      </c>
    </row>
    <row r="2503" spans="1:11" x14ac:dyDescent="0.25">
      <c r="A2503" s="109">
        <f t="shared" si="117"/>
        <v>6</v>
      </c>
      <c r="B2503" s="55"/>
      <c r="C2503" s="129"/>
      <c r="D2503" s="55"/>
      <c r="E2503" s="56"/>
      <c r="F2503" s="55"/>
      <c r="G2503" s="124" t="str">
        <f>IFERROR(INDEX(Vendors!$A$2:$B$500,MATCH(C2503,Vendors!$A$2:$A$500,0),2),"")</f>
        <v/>
      </c>
      <c r="H2503" s="74">
        <f>SUMIF('Cash Outflows'!E:E,'AP and Accrual Journal'!D2513,'Cash Outflows'!F:F)</f>
        <v>0</v>
      </c>
      <c r="I2503" s="73">
        <f t="shared" si="118"/>
        <v>0</v>
      </c>
      <c r="J2503" s="13">
        <f t="shared" si="119"/>
        <v>0</v>
      </c>
      <c r="K2503" t="b">
        <f ca="1">IF(TODAY()-E2503&gt;'Data Inputs'!$B$47,TRUE,FALSE)</f>
        <v>1</v>
      </c>
    </row>
    <row r="2504" spans="1:11" x14ac:dyDescent="0.25">
      <c r="A2504" s="109">
        <f t="shared" si="117"/>
        <v>6</v>
      </c>
      <c r="B2504" s="55"/>
      <c r="C2504" s="129"/>
      <c r="D2504" s="55"/>
      <c r="E2504" s="56"/>
      <c r="F2504" s="55"/>
      <c r="G2504" s="124" t="str">
        <f>IFERROR(INDEX(Vendors!$A$2:$B$500,MATCH(C2504,Vendors!$A$2:$A$500,0),2),"")</f>
        <v/>
      </c>
      <c r="H2504" s="74">
        <f>SUMIF('Cash Outflows'!E:E,'AP and Accrual Journal'!D2514,'Cash Outflows'!F:F)</f>
        <v>0</v>
      </c>
      <c r="I2504" s="73">
        <f t="shared" si="118"/>
        <v>0</v>
      </c>
      <c r="J2504" s="13">
        <f t="shared" si="119"/>
        <v>0</v>
      </c>
      <c r="K2504" t="b">
        <f ca="1">IF(TODAY()-E2504&gt;'Data Inputs'!$B$47,TRUE,FALSE)</f>
        <v>1</v>
      </c>
    </row>
    <row r="2505" spans="1:11" x14ac:dyDescent="0.25">
      <c r="A2505" s="109">
        <f t="shared" si="117"/>
        <v>6</v>
      </c>
      <c r="B2505" s="55"/>
      <c r="C2505" s="129"/>
      <c r="D2505" s="55"/>
      <c r="E2505" s="56"/>
      <c r="F2505" s="55"/>
      <c r="G2505" s="124" t="str">
        <f>IFERROR(INDEX(Vendors!$A$2:$B$500,MATCH(C2505,Vendors!$A$2:$A$500,0),2),"")</f>
        <v/>
      </c>
      <c r="H2505" s="74">
        <f>SUMIF('Cash Outflows'!E:E,'AP and Accrual Journal'!D2515,'Cash Outflows'!F:F)</f>
        <v>0</v>
      </c>
      <c r="I2505" s="73">
        <f t="shared" si="118"/>
        <v>0</v>
      </c>
      <c r="J2505" s="13">
        <f t="shared" si="119"/>
        <v>0</v>
      </c>
      <c r="K2505" t="b">
        <f ca="1">IF(TODAY()-E2505&gt;'Data Inputs'!$B$47,TRUE,FALSE)</f>
        <v>1</v>
      </c>
    </row>
    <row r="2506" spans="1:11" x14ac:dyDescent="0.25">
      <c r="A2506" s="109">
        <f t="shared" si="117"/>
        <v>6</v>
      </c>
      <c r="B2506" s="55"/>
      <c r="C2506" s="129"/>
      <c r="D2506" s="55"/>
      <c r="E2506" s="56"/>
      <c r="F2506" s="55"/>
      <c r="G2506" s="124" t="str">
        <f>IFERROR(INDEX(Vendors!$A$2:$B$500,MATCH(C2506,Vendors!$A$2:$A$500,0),2),"")</f>
        <v/>
      </c>
      <c r="H2506" s="74">
        <f>SUMIF('Cash Outflows'!E:E,'AP and Accrual Journal'!D2516,'Cash Outflows'!F:F)</f>
        <v>0</v>
      </c>
      <c r="I2506" s="73">
        <f t="shared" si="118"/>
        <v>0</v>
      </c>
      <c r="J2506" s="13">
        <f t="shared" si="119"/>
        <v>0</v>
      </c>
      <c r="K2506" t="b">
        <f ca="1">IF(TODAY()-E2506&gt;'Data Inputs'!$B$47,TRUE,FALSE)</f>
        <v>1</v>
      </c>
    </row>
    <row r="2507" spans="1:11" x14ac:dyDescent="0.25">
      <c r="A2507" s="109">
        <f t="shared" si="117"/>
        <v>6</v>
      </c>
      <c r="B2507" s="55"/>
      <c r="C2507" s="129"/>
      <c r="D2507" s="55"/>
      <c r="E2507" s="56"/>
      <c r="F2507" s="55"/>
      <c r="G2507" s="124" t="str">
        <f>IFERROR(INDEX(Vendors!$A$2:$B$500,MATCH(C2507,Vendors!$A$2:$A$500,0),2),"")</f>
        <v/>
      </c>
      <c r="H2507" s="74">
        <f>SUMIF('Cash Outflows'!E:E,'AP and Accrual Journal'!D2517,'Cash Outflows'!F:F)</f>
        <v>0</v>
      </c>
      <c r="I2507" s="73">
        <f t="shared" si="118"/>
        <v>0</v>
      </c>
      <c r="J2507" s="13">
        <f t="shared" si="119"/>
        <v>0</v>
      </c>
      <c r="K2507" t="b">
        <f ca="1">IF(TODAY()-E2507&gt;'Data Inputs'!$B$47,TRUE,FALSE)</f>
        <v>1</v>
      </c>
    </row>
    <row r="2508" spans="1:11" x14ac:dyDescent="0.25">
      <c r="A2508" s="109">
        <f t="shared" si="117"/>
        <v>6</v>
      </c>
      <c r="B2508" s="55"/>
      <c r="C2508" s="129"/>
      <c r="D2508" s="55"/>
      <c r="E2508" s="56"/>
      <c r="F2508" s="55"/>
      <c r="G2508" s="124" t="str">
        <f>IFERROR(INDEX(Vendors!$A$2:$B$500,MATCH(C2508,Vendors!$A$2:$A$500,0),2),"")</f>
        <v/>
      </c>
      <c r="H2508" s="74">
        <f>SUMIF('Cash Outflows'!E:E,'AP and Accrual Journal'!D2518,'Cash Outflows'!F:F)</f>
        <v>0</v>
      </c>
      <c r="I2508" s="73">
        <f t="shared" si="118"/>
        <v>0</v>
      </c>
      <c r="J2508" s="13">
        <f t="shared" si="119"/>
        <v>0</v>
      </c>
      <c r="K2508" t="b">
        <f ca="1">IF(TODAY()-E2508&gt;'Data Inputs'!$B$47,TRUE,FALSE)</f>
        <v>1</v>
      </c>
    </row>
    <row r="2509" spans="1:11" x14ac:dyDescent="0.25">
      <c r="A2509" s="109">
        <f t="shared" si="117"/>
        <v>6</v>
      </c>
      <c r="B2509" s="55"/>
      <c r="C2509" s="129"/>
      <c r="D2509" s="55"/>
      <c r="E2509" s="56"/>
      <c r="F2509" s="55"/>
      <c r="G2509" s="124" t="str">
        <f>IFERROR(INDEX(Vendors!$A$2:$B$500,MATCH(C2509,Vendors!$A$2:$A$500,0),2),"")</f>
        <v/>
      </c>
      <c r="H2509" s="74">
        <f>SUMIF('Cash Outflows'!E:E,'AP and Accrual Journal'!D2519,'Cash Outflows'!F:F)</f>
        <v>0</v>
      </c>
      <c r="I2509" s="73">
        <f t="shared" si="118"/>
        <v>0</v>
      </c>
      <c r="J2509" s="13">
        <f t="shared" si="119"/>
        <v>0</v>
      </c>
      <c r="K2509" t="b">
        <f ca="1">IF(TODAY()-E2509&gt;'Data Inputs'!$B$47,TRUE,FALSE)</f>
        <v>1</v>
      </c>
    </row>
    <row r="2510" spans="1:11" x14ac:dyDescent="0.25">
      <c r="A2510" s="109">
        <f t="shared" si="117"/>
        <v>6</v>
      </c>
      <c r="B2510" s="55"/>
      <c r="C2510" s="129"/>
      <c r="D2510" s="55"/>
      <c r="E2510" s="56"/>
      <c r="F2510" s="55"/>
      <c r="G2510" s="124" t="str">
        <f>IFERROR(INDEX(Vendors!$A$2:$B$500,MATCH(C2510,Vendors!$A$2:$A$500,0),2),"")</f>
        <v/>
      </c>
      <c r="H2510" s="74">
        <f>SUMIF('Cash Outflows'!E:E,'AP and Accrual Journal'!D2520,'Cash Outflows'!F:F)</f>
        <v>0</v>
      </c>
      <c r="I2510" s="73">
        <f t="shared" si="118"/>
        <v>0</v>
      </c>
      <c r="J2510" s="13">
        <f t="shared" si="119"/>
        <v>0</v>
      </c>
      <c r="K2510" t="b">
        <f ca="1">IF(TODAY()-E2510&gt;'Data Inputs'!$B$47,TRUE,FALSE)</f>
        <v>1</v>
      </c>
    </row>
    <row r="2511" spans="1:11" x14ac:dyDescent="0.25">
      <c r="A2511" s="109">
        <f t="shared" si="117"/>
        <v>6</v>
      </c>
      <c r="B2511" s="55"/>
      <c r="C2511" s="129"/>
      <c r="D2511" s="55"/>
      <c r="E2511" s="56"/>
      <c r="F2511" s="55"/>
      <c r="G2511" s="124" t="str">
        <f>IFERROR(INDEX(Vendors!$A$2:$B$500,MATCH(C2511,Vendors!$A$2:$A$500,0),2),"")</f>
        <v/>
      </c>
      <c r="H2511" s="74">
        <f>SUMIF('Cash Outflows'!E:E,'AP and Accrual Journal'!D2521,'Cash Outflows'!F:F)</f>
        <v>0</v>
      </c>
      <c r="I2511" s="73">
        <f t="shared" si="118"/>
        <v>0</v>
      </c>
      <c r="J2511" s="13">
        <f t="shared" si="119"/>
        <v>0</v>
      </c>
      <c r="K2511" t="b">
        <f ca="1">IF(TODAY()-E2511&gt;'Data Inputs'!$B$47,TRUE,FALSE)</f>
        <v>1</v>
      </c>
    </row>
    <row r="2512" spans="1:11" x14ac:dyDescent="0.25">
      <c r="A2512" s="109">
        <f t="shared" si="117"/>
        <v>6</v>
      </c>
      <c r="B2512" s="55"/>
      <c r="C2512" s="129"/>
      <c r="D2512" s="55"/>
      <c r="E2512" s="56"/>
      <c r="F2512" s="55"/>
      <c r="G2512" s="124" t="str">
        <f>IFERROR(INDEX(Vendors!$A$2:$B$500,MATCH(C2512,Vendors!$A$2:$A$500,0),2),"")</f>
        <v/>
      </c>
      <c r="H2512" s="74">
        <f>SUMIF('Cash Outflows'!E:E,'AP and Accrual Journal'!D2522,'Cash Outflows'!F:F)</f>
        <v>0</v>
      </c>
      <c r="I2512" s="73">
        <f t="shared" si="118"/>
        <v>0</v>
      </c>
      <c r="J2512" s="13">
        <f t="shared" si="119"/>
        <v>0</v>
      </c>
      <c r="K2512" t="b">
        <f ca="1">IF(TODAY()-E2512&gt;'Data Inputs'!$B$47,TRUE,FALSE)</f>
        <v>1</v>
      </c>
    </row>
    <row r="2513" spans="1:11" x14ac:dyDescent="0.25">
      <c r="A2513" s="109">
        <f t="shared" si="117"/>
        <v>6</v>
      </c>
      <c r="B2513" s="55"/>
      <c r="C2513" s="129"/>
      <c r="D2513" s="55"/>
      <c r="E2513" s="56"/>
      <c r="F2513" s="55"/>
      <c r="G2513" s="124" t="str">
        <f>IFERROR(INDEX(Vendors!$A$2:$B$500,MATCH(C2513,Vendors!$A$2:$A$500,0),2),"")</f>
        <v/>
      </c>
      <c r="H2513" s="74">
        <f>SUMIF('Cash Outflows'!E:E,'AP and Accrual Journal'!D2523,'Cash Outflows'!F:F)</f>
        <v>0</v>
      </c>
      <c r="I2513" s="73">
        <f t="shared" si="118"/>
        <v>0</v>
      </c>
      <c r="J2513" s="13">
        <f t="shared" si="119"/>
        <v>0</v>
      </c>
      <c r="K2513" t="b">
        <f ca="1">IF(TODAY()-E2513&gt;'Data Inputs'!$B$47,TRUE,FALSE)</f>
        <v>1</v>
      </c>
    </row>
    <row r="2514" spans="1:11" x14ac:dyDescent="0.25">
      <c r="A2514" s="109">
        <f t="shared" si="117"/>
        <v>6</v>
      </c>
      <c r="B2514" s="55"/>
      <c r="C2514" s="129"/>
      <c r="D2514" s="55"/>
      <c r="E2514" s="56"/>
      <c r="F2514" s="55"/>
      <c r="G2514" s="124" t="str">
        <f>IFERROR(INDEX(Vendors!$A$2:$B$500,MATCH(C2514,Vendors!$A$2:$A$500,0),2),"")</f>
        <v/>
      </c>
      <c r="H2514" s="74">
        <f>SUMIF('Cash Outflows'!E:E,'AP and Accrual Journal'!D2524,'Cash Outflows'!F:F)</f>
        <v>0</v>
      </c>
      <c r="I2514" s="73">
        <f t="shared" si="118"/>
        <v>0</v>
      </c>
      <c r="J2514" s="13">
        <f t="shared" si="119"/>
        <v>0</v>
      </c>
      <c r="K2514" t="b">
        <f ca="1">IF(TODAY()-E2514&gt;'Data Inputs'!$B$47,TRUE,FALSE)</f>
        <v>1</v>
      </c>
    </row>
    <row r="2515" spans="1:11" x14ac:dyDescent="0.25">
      <c r="A2515" s="109">
        <f t="shared" si="117"/>
        <v>6</v>
      </c>
      <c r="B2515" s="55"/>
      <c r="C2515" s="129"/>
      <c r="D2515" s="55"/>
      <c r="E2515" s="56"/>
      <c r="F2515" s="55"/>
      <c r="G2515" s="124" t="str">
        <f>IFERROR(INDEX(Vendors!$A$2:$B$500,MATCH(C2515,Vendors!$A$2:$A$500,0),2),"")</f>
        <v/>
      </c>
      <c r="H2515" s="74">
        <f>SUMIF('Cash Outflows'!E:E,'AP and Accrual Journal'!D2525,'Cash Outflows'!F:F)</f>
        <v>0</v>
      </c>
      <c r="I2515" s="73">
        <f t="shared" si="118"/>
        <v>0</v>
      </c>
      <c r="J2515" s="13">
        <f t="shared" si="119"/>
        <v>0</v>
      </c>
      <c r="K2515" t="b">
        <f ca="1">IF(TODAY()-E2515&gt;'Data Inputs'!$B$47,TRUE,FALSE)</f>
        <v>1</v>
      </c>
    </row>
    <row r="2516" spans="1:11" x14ac:dyDescent="0.25">
      <c r="A2516" s="109">
        <f t="shared" si="117"/>
        <v>6</v>
      </c>
      <c r="B2516" s="55"/>
      <c r="C2516" s="129"/>
      <c r="D2516" s="55"/>
      <c r="E2516" s="56"/>
      <c r="F2516" s="55"/>
      <c r="G2516" s="124" t="str">
        <f>IFERROR(INDEX(Vendors!$A$2:$B$500,MATCH(C2516,Vendors!$A$2:$A$500,0),2),"")</f>
        <v/>
      </c>
      <c r="H2516" s="74">
        <f>SUMIF('Cash Outflows'!E:E,'AP and Accrual Journal'!D2526,'Cash Outflows'!F:F)</f>
        <v>0</v>
      </c>
      <c r="I2516" s="73">
        <f t="shared" si="118"/>
        <v>0</v>
      </c>
      <c r="J2516" s="13">
        <f t="shared" si="119"/>
        <v>0</v>
      </c>
      <c r="K2516" t="b">
        <f ca="1">IF(TODAY()-E2516&gt;'Data Inputs'!$B$47,TRUE,FALSE)</f>
        <v>1</v>
      </c>
    </row>
    <row r="2517" spans="1:11" x14ac:dyDescent="0.25">
      <c r="A2517" s="109">
        <f t="shared" si="117"/>
        <v>6</v>
      </c>
      <c r="B2517" s="55"/>
      <c r="C2517" s="129"/>
      <c r="D2517" s="55"/>
      <c r="E2517" s="56"/>
      <c r="F2517" s="55"/>
      <c r="G2517" s="124" t="str">
        <f>IFERROR(INDEX(Vendors!$A$2:$B$500,MATCH(C2517,Vendors!$A$2:$A$500,0),2),"")</f>
        <v/>
      </c>
      <c r="H2517" s="74">
        <f>SUMIF('Cash Outflows'!E:E,'AP and Accrual Journal'!D2527,'Cash Outflows'!F:F)</f>
        <v>0</v>
      </c>
      <c r="I2517" s="73">
        <f t="shared" si="118"/>
        <v>0</v>
      </c>
      <c r="J2517" s="13">
        <f t="shared" si="119"/>
        <v>0</v>
      </c>
      <c r="K2517" t="b">
        <f ca="1">IF(TODAY()-E2517&gt;'Data Inputs'!$B$47,TRUE,FALSE)</f>
        <v>1</v>
      </c>
    </row>
    <row r="2518" spans="1:11" x14ac:dyDescent="0.25">
      <c r="A2518" s="109">
        <f t="shared" si="117"/>
        <v>6</v>
      </c>
      <c r="B2518" s="55"/>
      <c r="C2518" s="129"/>
      <c r="D2518" s="55"/>
      <c r="E2518" s="56"/>
      <c r="F2518" s="55"/>
      <c r="G2518" s="124" t="str">
        <f>IFERROR(INDEX(Vendors!$A$2:$B$500,MATCH(C2518,Vendors!$A$2:$A$500,0),2),"")</f>
        <v/>
      </c>
      <c r="H2518" s="74">
        <f>SUMIF('Cash Outflows'!E:E,'AP and Accrual Journal'!D2528,'Cash Outflows'!F:F)</f>
        <v>0</v>
      </c>
      <c r="I2518" s="73">
        <f t="shared" si="118"/>
        <v>0</v>
      </c>
      <c r="J2518" s="13">
        <f t="shared" si="119"/>
        <v>0</v>
      </c>
      <c r="K2518" t="b">
        <f ca="1">IF(TODAY()-E2518&gt;'Data Inputs'!$B$47,TRUE,FALSE)</f>
        <v>1</v>
      </c>
    </row>
    <row r="2519" spans="1:11" x14ac:dyDescent="0.25">
      <c r="A2519" s="109">
        <f t="shared" si="117"/>
        <v>6</v>
      </c>
      <c r="B2519" s="55"/>
      <c r="C2519" s="129"/>
      <c r="D2519" s="55"/>
      <c r="E2519" s="56"/>
      <c r="F2519" s="55"/>
      <c r="G2519" s="124" t="str">
        <f>IFERROR(INDEX(Vendors!$A$2:$B$500,MATCH(C2519,Vendors!$A$2:$A$500,0),2),"")</f>
        <v/>
      </c>
      <c r="H2519" s="74">
        <f>SUMIF('Cash Outflows'!E:E,'AP and Accrual Journal'!D2529,'Cash Outflows'!F:F)</f>
        <v>0</v>
      </c>
      <c r="I2519" s="73">
        <f t="shared" si="118"/>
        <v>0</v>
      </c>
      <c r="J2519" s="13">
        <f t="shared" si="119"/>
        <v>0</v>
      </c>
      <c r="K2519" t="b">
        <f ca="1">IF(TODAY()-E2519&gt;'Data Inputs'!$B$47,TRUE,FALSE)</f>
        <v>1</v>
      </c>
    </row>
    <row r="2520" spans="1:11" x14ac:dyDescent="0.25">
      <c r="A2520" s="109">
        <f t="shared" si="117"/>
        <v>6</v>
      </c>
      <c r="B2520" s="55"/>
      <c r="C2520" s="129"/>
      <c r="D2520" s="55"/>
      <c r="E2520" s="56"/>
      <c r="F2520" s="55"/>
      <c r="G2520" s="124" t="str">
        <f>IFERROR(INDEX(Vendors!$A$2:$B$500,MATCH(C2520,Vendors!$A$2:$A$500,0),2),"")</f>
        <v/>
      </c>
      <c r="H2520" s="74">
        <f>SUMIF('Cash Outflows'!E:E,'AP and Accrual Journal'!D2530,'Cash Outflows'!F:F)</f>
        <v>0</v>
      </c>
      <c r="I2520" s="73">
        <f t="shared" si="118"/>
        <v>0</v>
      </c>
      <c r="J2520" s="13">
        <f t="shared" si="119"/>
        <v>0</v>
      </c>
      <c r="K2520" t="b">
        <f ca="1">IF(TODAY()-E2520&gt;'Data Inputs'!$B$47,TRUE,FALSE)</f>
        <v>1</v>
      </c>
    </row>
    <row r="2521" spans="1:11" x14ac:dyDescent="0.25">
      <c r="A2521" s="109">
        <f t="shared" si="117"/>
        <v>6</v>
      </c>
      <c r="B2521" s="55"/>
      <c r="C2521" s="129"/>
      <c r="D2521" s="55"/>
      <c r="E2521" s="56"/>
      <c r="F2521" s="55"/>
      <c r="G2521" s="124" t="str">
        <f>IFERROR(INDEX(Vendors!$A$2:$B$500,MATCH(C2521,Vendors!$A$2:$A$500,0),2),"")</f>
        <v/>
      </c>
      <c r="H2521" s="74">
        <f>SUMIF('Cash Outflows'!E:E,'AP and Accrual Journal'!D2531,'Cash Outflows'!F:F)</f>
        <v>0</v>
      </c>
      <c r="I2521" s="73">
        <f t="shared" si="118"/>
        <v>0</v>
      </c>
      <c r="J2521" s="13">
        <f t="shared" si="119"/>
        <v>0</v>
      </c>
      <c r="K2521" t="b">
        <f ca="1">IF(TODAY()-E2521&gt;'Data Inputs'!$B$47,TRUE,FALSE)</f>
        <v>1</v>
      </c>
    </row>
    <row r="2522" spans="1:11" x14ac:dyDescent="0.25">
      <c r="A2522" s="109">
        <f t="shared" si="117"/>
        <v>6</v>
      </c>
      <c r="B2522" s="55"/>
      <c r="C2522" s="129"/>
      <c r="D2522" s="55"/>
      <c r="E2522" s="56"/>
      <c r="F2522" s="55"/>
      <c r="G2522" s="124" t="str">
        <f>IFERROR(INDEX(Vendors!$A$2:$B$500,MATCH(C2522,Vendors!$A$2:$A$500,0),2),"")</f>
        <v/>
      </c>
      <c r="H2522" s="74">
        <f>SUMIF('Cash Outflows'!E:E,'AP and Accrual Journal'!D2532,'Cash Outflows'!F:F)</f>
        <v>0</v>
      </c>
      <c r="I2522" s="73">
        <f t="shared" si="118"/>
        <v>0</v>
      </c>
      <c r="J2522" s="13">
        <f t="shared" si="119"/>
        <v>0</v>
      </c>
      <c r="K2522" t="b">
        <f ca="1">IF(TODAY()-E2522&gt;'Data Inputs'!$B$47,TRUE,FALSE)</f>
        <v>1</v>
      </c>
    </row>
    <row r="2523" spans="1:11" x14ac:dyDescent="0.25">
      <c r="A2523" s="109">
        <f t="shared" si="117"/>
        <v>6</v>
      </c>
      <c r="B2523" s="55"/>
      <c r="C2523" s="129"/>
      <c r="D2523" s="55"/>
      <c r="E2523" s="56"/>
      <c r="F2523" s="55"/>
      <c r="G2523" s="124" t="str">
        <f>IFERROR(INDEX(Vendors!$A$2:$B$500,MATCH(C2523,Vendors!$A$2:$A$500,0),2),"")</f>
        <v/>
      </c>
      <c r="H2523" s="74">
        <f>SUMIF('Cash Outflows'!E:E,'AP and Accrual Journal'!D2533,'Cash Outflows'!F:F)</f>
        <v>0</v>
      </c>
      <c r="I2523" s="73">
        <f t="shared" si="118"/>
        <v>0</v>
      </c>
      <c r="J2523" s="13">
        <f t="shared" si="119"/>
        <v>0</v>
      </c>
      <c r="K2523" t="b">
        <f ca="1">IF(TODAY()-E2523&gt;'Data Inputs'!$B$47,TRUE,FALSE)</f>
        <v>1</v>
      </c>
    </row>
    <row r="2524" spans="1:11" x14ac:dyDescent="0.25">
      <c r="A2524" s="109">
        <f t="shared" si="117"/>
        <v>6</v>
      </c>
      <c r="B2524" s="55"/>
      <c r="C2524" s="129"/>
      <c r="D2524" s="55"/>
      <c r="E2524" s="56"/>
      <c r="F2524" s="55"/>
      <c r="G2524" s="124" t="str">
        <f>IFERROR(INDEX(Vendors!$A$2:$B$500,MATCH(C2524,Vendors!$A$2:$A$500,0),2),"")</f>
        <v/>
      </c>
      <c r="H2524" s="74">
        <f>SUMIF('Cash Outflows'!E:E,'AP and Accrual Journal'!D2534,'Cash Outflows'!F:F)</f>
        <v>0</v>
      </c>
      <c r="I2524" s="73">
        <f t="shared" si="118"/>
        <v>0</v>
      </c>
      <c r="J2524" s="13">
        <f t="shared" si="119"/>
        <v>0</v>
      </c>
      <c r="K2524" t="b">
        <f ca="1">IF(TODAY()-E2524&gt;'Data Inputs'!$B$47,TRUE,FALSE)</f>
        <v>1</v>
      </c>
    </row>
    <row r="2525" spans="1:11" x14ac:dyDescent="0.25">
      <c r="A2525" s="109">
        <f t="shared" si="117"/>
        <v>6</v>
      </c>
      <c r="B2525" s="55"/>
      <c r="C2525" s="129"/>
      <c r="D2525" s="55"/>
      <c r="E2525" s="56"/>
      <c r="F2525" s="55"/>
      <c r="G2525" s="124" t="str">
        <f>IFERROR(INDEX(Vendors!$A$2:$B$500,MATCH(C2525,Vendors!$A$2:$A$500,0),2),"")</f>
        <v/>
      </c>
      <c r="H2525" s="74">
        <f>SUMIF('Cash Outflows'!E:E,'AP and Accrual Journal'!D2535,'Cash Outflows'!F:F)</f>
        <v>0</v>
      </c>
      <c r="I2525" s="73">
        <f t="shared" si="118"/>
        <v>0</v>
      </c>
      <c r="J2525" s="13">
        <f t="shared" si="119"/>
        <v>0</v>
      </c>
      <c r="K2525" t="b">
        <f ca="1">IF(TODAY()-E2525&gt;'Data Inputs'!$B$47,TRUE,FALSE)</f>
        <v>1</v>
      </c>
    </row>
    <row r="2526" spans="1:11" x14ac:dyDescent="0.25">
      <c r="A2526" s="109">
        <f t="shared" si="117"/>
        <v>6</v>
      </c>
      <c r="B2526" s="55"/>
      <c r="C2526" s="129"/>
      <c r="D2526" s="55"/>
      <c r="E2526" s="56"/>
      <c r="F2526" s="55"/>
      <c r="G2526" s="124" t="str">
        <f>IFERROR(INDEX(Vendors!$A$2:$B$500,MATCH(C2526,Vendors!$A$2:$A$500,0),2),"")</f>
        <v/>
      </c>
      <c r="H2526" s="74">
        <f>SUMIF('Cash Outflows'!E:E,'AP and Accrual Journal'!D2536,'Cash Outflows'!F:F)</f>
        <v>0</v>
      </c>
      <c r="I2526" s="73">
        <f t="shared" si="118"/>
        <v>0</v>
      </c>
      <c r="J2526" s="13">
        <f t="shared" si="119"/>
        <v>0</v>
      </c>
      <c r="K2526" t="b">
        <f ca="1">IF(TODAY()-E2526&gt;'Data Inputs'!$B$47,TRUE,FALSE)</f>
        <v>1</v>
      </c>
    </row>
    <row r="2527" spans="1:11" x14ac:dyDescent="0.25">
      <c r="A2527" s="109">
        <f t="shared" si="117"/>
        <v>6</v>
      </c>
      <c r="B2527" s="55"/>
      <c r="C2527" s="129"/>
      <c r="D2527" s="55"/>
      <c r="E2527" s="56"/>
      <c r="F2527" s="55"/>
      <c r="G2527" s="124" t="str">
        <f>IFERROR(INDEX(Vendors!$A$2:$B$500,MATCH(C2527,Vendors!$A$2:$A$500,0),2),"")</f>
        <v/>
      </c>
      <c r="H2527" s="74">
        <f>SUMIF('Cash Outflows'!E:E,'AP and Accrual Journal'!D2537,'Cash Outflows'!F:F)</f>
        <v>0</v>
      </c>
      <c r="I2527" s="73">
        <f t="shared" si="118"/>
        <v>0</v>
      </c>
      <c r="J2527" s="13">
        <f t="shared" si="119"/>
        <v>0</v>
      </c>
      <c r="K2527" t="b">
        <f ca="1">IF(TODAY()-E2527&gt;'Data Inputs'!$B$47,TRUE,FALSE)</f>
        <v>1</v>
      </c>
    </row>
    <row r="2528" spans="1:11" x14ac:dyDescent="0.25">
      <c r="A2528" s="109">
        <f t="shared" si="117"/>
        <v>6</v>
      </c>
      <c r="B2528" s="55"/>
      <c r="C2528" s="129"/>
      <c r="D2528" s="55"/>
      <c r="E2528" s="56"/>
      <c r="F2528" s="55"/>
      <c r="G2528" s="124" t="str">
        <f>IFERROR(INDEX(Vendors!$A$2:$B$500,MATCH(C2528,Vendors!$A$2:$A$500,0),2),"")</f>
        <v/>
      </c>
      <c r="H2528" s="74">
        <f>SUMIF('Cash Outflows'!E:E,'AP and Accrual Journal'!D2538,'Cash Outflows'!F:F)</f>
        <v>0</v>
      </c>
      <c r="I2528" s="73">
        <f t="shared" si="118"/>
        <v>0</v>
      </c>
      <c r="J2528" s="13">
        <f t="shared" si="119"/>
        <v>0</v>
      </c>
      <c r="K2528" t="b">
        <f ca="1">IF(TODAY()-E2528&gt;'Data Inputs'!$B$47,TRUE,FALSE)</f>
        <v>1</v>
      </c>
    </row>
    <row r="2529" spans="1:11" x14ac:dyDescent="0.25">
      <c r="A2529" s="109">
        <f t="shared" si="117"/>
        <v>6</v>
      </c>
      <c r="B2529" s="55"/>
      <c r="C2529" s="129"/>
      <c r="D2529" s="55"/>
      <c r="E2529" s="56"/>
      <c r="F2529" s="55"/>
      <c r="G2529" s="124" t="str">
        <f>IFERROR(INDEX(Vendors!$A$2:$B$500,MATCH(C2529,Vendors!$A$2:$A$500,0),2),"")</f>
        <v/>
      </c>
      <c r="H2529" s="74">
        <f>SUMIF('Cash Outflows'!E:E,'AP and Accrual Journal'!D2539,'Cash Outflows'!F:F)</f>
        <v>0</v>
      </c>
      <c r="I2529" s="73">
        <f t="shared" si="118"/>
        <v>0</v>
      </c>
      <c r="J2529" s="13">
        <f t="shared" si="119"/>
        <v>0</v>
      </c>
      <c r="K2529" t="b">
        <f ca="1">IF(TODAY()-E2529&gt;'Data Inputs'!$B$47,TRUE,FALSE)</f>
        <v>1</v>
      </c>
    </row>
    <row r="2530" spans="1:11" x14ac:dyDescent="0.25">
      <c r="A2530" s="109">
        <f t="shared" si="117"/>
        <v>6</v>
      </c>
      <c r="B2530" s="55"/>
      <c r="C2530" s="129"/>
      <c r="D2530" s="55"/>
      <c r="E2530" s="56"/>
      <c r="F2530" s="55"/>
      <c r="G2530" s="124" t="str">
        <f>IFERROR(INDEX(Vendors!$A$2:$B$500,MATCH(C2530,Vendors!$A$2:$A$500,0),2),"")</f>
        <v/>
      </c>
      <c r="H2530" s="74">
        <f>SUMIF('Cash Outflows'!E:E,'AP and Accrual Journal'!D2540,'Cash Outflows'!F:F)</f>
        <v>0</v>
      </c>
      <c r="I2530" s="73">
        <f t="shared" si="118"/>
        <v>0</v>
      </c>
      <c r="J2530" s="13">
        <f t="shared" si="119"/>
        <v>0</v>
      </c>
      <c r="K2530" t="b">
        <f ca="1">IF(TODAY()-E2530&gt;'Data Inputs'!$B$47,TRUE,FALSE)</f>
        <v>1</v>
      </c>
    </row>
    <row r="2531" spans="1:11" x14ac:dyDescent="0.25">
      <c r="A2531" s="109">
        <f t="shared" si="117"/>
        <v>6</v>
      </c>
      <c r="B2531" s="55"/>
      <c r="C2531" s="129"/>
      <c r="D2531" s="55"/>
      <c r="E2531" s="56"/>
      <c r="F2531" s="55"/>
      <c r="G2531" s="124" t="str">
        <f>IFERROR(INDEX(Vendors!$A$2:$B$500,MATCH(C2531,Vendors!$A$2:$A$500,0),2),"")</f>
        <v/>
      </c>
      <c r="H2531" s="74">
        <f>SUMIF('Cash Outflows'!E:E,'AP and Accrual Journal'!D2541,'Cash Outflows'!F:F)</f>
        <v>0</v>
      </c>
      <c r="I2531" s="73">
        <f t="shared" si="118"/>
        <v>0</v>
      </c>
      <c r="J2531" s="13">
        <f t="shared" si="119"/>
        <v>0</v>
      </c>
      <c r="K2531" t="b">
        <f ca="1">IF(TODAY()-E2531&gt;'Data Inputs'!$B$47,TRUE,FALSE)</f>
        <v>1</v>
      </c>
    </row>
    <row r="2532" spans="1:11" x14ac:dyDescent="0.25">
      <c r="A2532" s="109">
        <f t="shared" si="117"/>
        <v>6</v>
      </c>
      <c r="B2532" s="55"/>
      <c r="C2532" s="129"/>
      <c r="D2532" s="55"/>
      <c r="E2532" s="56"/>
      <c r="F2532" s="55"/>
      <c r="G2532" s="124" t="str">
        <f>IFERROR(INDEX(Vendors!$A$2:$B$500,MATCH(C2532,Vendors!$A$2:$A$500,0),2),"")</f>
        <v/>
      </c>
      <c r="H2532" s="74">
        <f>SUMIF('Cash Outflows'!E:E,'AP and Accrual Journal'!D2542,'Cash Outflows'!F:F)</f>
        <v>0</v>
      </c>
      <c r="I2532" s="73">
        <f t="shared" si="118"/>
        <v>0</v>
      </c>
      <c r="J2532" s="13">
        <f t="shared" si="119"/>
        <v>0</v>
      </c>
      <c r="K2532" t="b">
        <f ca="1">IF(TODAY()-E2532&gt;'Data Inputs'!$B$47,TRUE,FALSE)</f>
        <v>1</v>
      </c>
    </row>
    <row r="2533" spans="1:11" x14ac:dyDescent="0.25">
      <c r="A2533" s="109">
        <f t="shared" si="117"/>
        <v>6</v>
      </c>
      <c r="B2533" s="55"/>
      <c r="C2533" s="129"/>
      <c r="D2533" s="55"/>
      <c r="E2533" s="56"/>
      <c r="F2533" s="55"/>
      <c r="G2533" s="124" t="str">
        <f>IFERROR(INDEX(Vendors!$A$2:$B$500,MATCH(C2533,Vendors!$A$2:$A$500,0),2),"")</f>
        <v/>
      </c>
      <c r="H2533" s="74">
        <f>SUMIF('Cash Outflows'!E:E,'AP and Accrual Journal'!D2543,'Cash Outflows'!F:F)</f>
        <v>0</v>
      </c>
      <c r="I2533" s="73">
        <f t="shared" si="118"/>
        <v>0</v>
      </c>
      <c r="J2533" s="13">
        <f t="shared" si="119"/>
        <v>0</v>
      </c>
      <c r="K2533" t="b">
        <f ca="1">IF(TODAY()-E2533&gt;'Data Inputs'!$B$47,TRUE,FALSE)</f>
        <v>1</v>
      </c>
    </row>
    <row r="2534" spans="1:11" x14ac:dyDescent="0.25">
      <c r="A2534" s="109">
        <f t="shared" si="117"/>
        <v>6</v>
      </c>
      <c r="B2534" s="55"/>
      <c r="C2534" s="129"/>
      <c r="D2534" s="55"/>
      <c r="E2534" s="56"/>
      <c r="F2534" s="55"/>
      <c r="G2534" s="124" t="str">
        <f>IFERROR(INDEX(Vendors!$A$2:$B$500,MATCH(C2534,Vendors!$A$2:$A$500,0),2),"")</f>
        <v/>
      </c>
      <c r="H2534" s="74">
        <f>SUMIF('Cash Outflows'!E:E,'AP and Accrual Journal'!D2544,'Cash Outflows'!F:F)</f>
        <v>0</v>
      </c>
      <c r="I2534" s="73">
        <f t="shared" si="118"/>
        <v>0</v>
      </c>
      <c r="J2534" s="13">
        <f t="shared" si="119"/>
        <v>0</v>
      </c>
      <c r="K2534" t="b">
        <f ca="1">IF(TODAY()-E2534&gt;'Data Inputs'!$B$47,TRUE,FALSE)</f>
        <v>1</v>
      </c>
    </row>
    <row r="2535" spans="1:11" x14ac:dyDescent="0.25">
      <c r="A2535" s="109">
        <f t="shared" si="117"/>
        <v>6</v>
      </c>
      <c r="B2535" s="55"/>
      <c r="C2535" s="129"/>
      <c r="D2535" s="55"/>
      <c r="E2535" s="56"/>
      <c r="F2535" s="55"/>
      <c r="G2535" s="124" t="str">
        <f>IFERROR(INDEX(Vendors!$A$2:$B$500,MATCH(C2535,Vendors!$A$2:$A$500,0),2),"")</f>
        <v/>
      </c>
      <c r="H2535" s="74">
        <f>SUMIF('Cash Outflows'!E:E,'AP and Accrual Journal'!D2545,'Cash Outflows'!F:F)</f>
        <v>0</v>
      </c>
      <c r="I2535" s="73">
        <f t="shared" si="118"/>
        <v>0</v>
      </c>
      <c r="J2535" s="13">
        <f t="shared" si="119"/>
        <v>0</v>
      </c>
      <c r="K2535" t="b">
        <f ca="1">IF(TODAY()-E2535&gt;'Data Inputs'!$B$47,TRUE,FALSE)</f>
        <v>1</v>
      </c>
    </row>
    <row r="2536" spans="1:11" x14ac:dyDescent="0.25">
      <c r="A2536" s="109">
        <f t="shared" si="117"/>
        <v>6</v>
      </c>
      <c r="B2536" s="55"/>
      <c r="C2536" s="129"/>
      <c r="D2536" s="55"/>
      <c r="E2536" s="56"/>
      <c r="F2536" s="55"/>
      <c r="G2536" s="124" t="str">
        <f>IFERROR(INDEX(Vendors!$A$2:$B$500,MATCH(C2536,Vendors!$A$2:$A$500,0),2),"")</f>
        <v/>
      </c>
      <c r="H2536" s="74">
        <f>SUMIF('Cash Outflows'!E:E,'AP and Accrual Journal'!D2546,'Cash Outflows'!F:F)</f>
        <v>0</v>
      </c>
      <c r="I2536" s="73">
        <f t="shared" si="118"/>
        <v>0</v>
      </c>
      <c r="J2536" s="13">
        <f t="shared" si="119"/>
        <v>0</v>
      </c>
      <c r="K2536" t="b">
        <f ca="1">IF(TODAY()-E2536&gt;'Data Inputs'!$B$47,TRUE,FALSE)</f>
        <v>1</v>
      </c>
    </row>
    <row r="2537" spans="1:11" x14ac:dyDescent="0.25">
      <c r="A2537" s="109">
        <f t="shared" si="117"/>
        <v>6</v>
      </c>
      <c r="B2537" s="55"/>
      <c r="C2537" s="129"/>
      <c r="D2537" s="55"/>
      <c r="E2537" s="56"/>
      <c r="F2537" s="55"/>
      <c r="G2537" s="124" t="str">
        <f>IFERROR(INDEX(Vendors!$A$2:$B$500,MATCH(C2537,Vendors!$A$2:$A$500,0),2),"")</f>
        <v/>
      </c>
      <c r="H2537" s="74">
        <f>SUMIF('Cash Outflows'!E:E,'AP and Accrual Journal'!D2547,'Cash Outflows'!F:F)</f>
        <v>0</v>
      </c>
      <c r="I2537" s="73">
        <f t="shared" si="118"/>
        <v>0</v>
      </c>
      <c r="J2537" s="13">
        <f t="shared" si="119"/>
        <v>0</v>
      </c>
      <c r="K2537" t="b">
        <f ca="1">IF(TODAY()-E2537&gt;'Data Inputs'!$B$47,TRUE,FALSE)</f>
        <v>1</v>
      </c>
    </row>
    <row r="2538" spans="1:11" x14ac:dyDescent="0.25">
      <c r="A2538" s="109">
        <f t="shared" si="117"/>
        <v>6</v>
      </c>
      <c r="B2538" s="55"/>
      <c r="C2538" s="129"/>
      <c r="D2538" s="55"/>
      <c r="E2538" s="56"/>
      <c r="F2538" s="55"/>
      <c r="G2538" s="124" t="str">
        <f>IFERROR(INDEX(Vendors!$A$2:$B$500,MATCH(C2538,Vendors!$A$2:$A$500,0),2),"")</f>
        <v/>
      </c>
      <c r="H2538" s="74">
        <f>SUMIF('Cash Outflows'!E:E,'AP and Accrual Journal'!D2548,'Cash Outflows'!F:F)</f>
        <v>0</v>
      </c>
      <c r="I2538" s="73">
        <f t="shared" si="118"/>
        <v>0</v>
      </c>
      <c r="J2538" s="13">
        <f t="shared" si="119"/>
        <v>0</v>
      </c>
      <c r="K2538" t="b">
        <f ca="1">IF(TODAY()-E2538&gt;'Data Inputs'!$B$47,TRUE,FALSE)</f>
        <v>1</v>
      </c>
    </row>
    <row r="2539" spans="1:11" x14ac:dyDescent="0.25">
      <c r="A2539" s="109">
        <f t="shared" si="117"/>
        <v>6</v>
      </c>
      <c r="B2539" s="55"/>
      <c r="C2539" s="129"/>
      <c r="D2539" s="55"/>
      <c r="E2539" s="56"/>
      <c r="F2539" s="55"/>
      <c r="G2539" s="124" t="str">
        <f>IFERROR(INDEX(Vendors!$A$2:$B$500,MATCH(C2539,Vendors!$A$2:$A$500,0),2),"")</f>
        <v/>
      </c>
      <c r="H2539" s="74">
        <f>SUMIF('Cash Outflows'!E:E,'AP and Accrual Journal'!D2549,'Cash Outflows'!F:F)</f>
        <v>0</v>
      </c>
      <c r="I2539" s="73">
        <f t="shared" si="118"/>
        <v>0</v>
      </c>
      <c r="J2539" s="13">
        <f t="shared" si="119"/>
        <v>0</v>
      </c>
      <c r="K2539" t="b">
        <f ca="1">IF(TODAY()-E2539&gt;'Data Inputs'!$B$47,TRUE,FALSE)</f>
        <v>1</v>
      </c>
    </row>
    <row r="2540" spans="1:11" x14ac:dyDescent="0.25">
      <c r="A2540" s="109">
        <f t="shared" si="117"/>
        <v>6</v>
      </c>
      <c r="B2540" s="55"/>
      <c r="C2540" s="129"/>
      <c r="D2540" s="55"/>
      <c r="E2540" s="56"/>
      <c r="F2540" s="55"/>
      <c r="G2540" s="124" t="str">
        <f>IFERROR(INDEX(Vendors!$A$2:$B$500,MATCH(C2540,Vendors!$A$2:$A$500,0),2),"")</f>
        <v/>
      </c>
      <c r="H2540" s="74">
        <f>SUMIF('Cash Outflows'!E:E,'AP and Accrual Journal'!D2550,'Cash Outflows'!F:F)</f>
        <v>0</v>
      </c>
      <c r="I2540" s="73">
        <f t="shared" si="118"/>
        <v>0</v>
      </c>
      <c r="J2540" s="13">
        <f t="shared" si="119"/>
        <v>0</v>
      </c>
      <c r="K2540" t="b">
        <f ca="1">IF(TODAY()-E2540&gt;'Data Inputs'!$B$47,TRUE,FALSE)</f>
        <v>1</v>
      </c>
    </row>
    <row r="2541" spans="1:11" x14ac:dyDescent="0.25">
      <c r="A2541" s="109">
        <f t="shared" si="117"/>
        <v>6</v>
      </c>
      <c r="B2541" s="55"/>
      <c r="C2541" s="129"/>
      <c r="D2541" s="55"/>
      <c r="E2541" s="56"/>
      <c r="F2541" s="55"/>
      <c r="G2541" s="124" t="str">
        <f>IFERROR(INDEX(Vendors!$A$2:$B$500,MATCH(C2541,Vendors!$A$2:$A$500,0),2),"")</f>
        <v/>
      </c>
      <c r="H2541" s="74">
        <f>SUMIF('Cash Outflows'!E:E,'AP and Accrual Journal'!D2551,'Cash Outflows'!F:F)</f>
        <v>0</v>
      </c>
      <c r="I2541" s="73">
        <f t="shared" si="118"/>
        <v>0</v>
      </c>
      <c r="J2541" s="13">
        <f t="shared" si="119"/>
        <v>0</v>
      </c>
      <c r="K2541" t="b">
        <f ca="1">IF(TODAY()-E2541&gt;'Data Inputs'!$B$47,TRUE,FALSE)</f>
        <v>1</v>
      </c>
    </row>
    <row r="2542" spans="1:11" x14ac:dyDescent="0.25">
      <c r="A2542" s="109">
        <f t="shared" si="117"/>
        <v>6</v>
      </c>
      <c r="B2542" s="55"/>
      <c r="C2542" s="129"/>
      <c r="D2542" s="55"/>
      <c r="E2542" s="56"/>
      <c r="F2542" s="55"/>
      <c r="G2542" s="124" t="str">
        <f>IFERROR(INDEX(Vendors!$A$2:$B$500,MATCH(C2542,Vendors!$A$2:$A$500,0),2),"")</f>
        <v/>
      </c>
      <c r="H2542" s="74">
        <f>SUMIF('Cash Outflows'!E:E,'AP and Accrual Journal'!D2552,'Cash Outflows'!F:F)</f>
        <v>0</v>
      </c>
      <c r="I2542" s="73">
        <f t="shared" si="118"/>
        <v>0</v>
      </c>
      <c r="J2542" s="13">
        <f t="shared" si="119"/>
        <v>0</v>
      </c>
      <c r="K2542" t="b">
        <f ca="1">IF(TODAY()-E2542&gt;'Data Inputs'!$B$47,TRUE,FALSE)</f>
        <v>1</v>
      </c>
    </row>
    <row r="2543" spans="1:11" x14ac:dyDescent="0.25">
      <c r="A2543" s="109">
        <f t="shared" si="117"/>
        <v>6</v>
      </c>
      <c r="B2543" s="55"/>
      <c r="C2543" s="129"/>
      <c r="D2543" s="55"/>
      <c r="E2543" s="56"/>
      <c r="F2543" s="55"/>
      <c r="G2543" s="124" t="str">
        <f>IFERROR(INDEX(Vendors!$A$2:$B$500,MATCH(C2543,Vendors!$A$2:$A$500,0),2),"")</f>
        <v/>
      </c>
      <c r="H2543" s="74">
        <f>SUMIF('Cash Outflows'!E:E,'AP and Accrual Journal'!D2553,'Cash Outflows'!F:F)</f>
        <v>0</v>
      </c>
      <c r="I2543" s="73">
        <f t="shared" si="118"/>
        <v>0</v>
      </c>
      <c r="J2543" s="13">
        <f t="shared" si="119"/>
        <v>0</v>
      </c>
      <c r="K2543" t="b">
        <f ca="1">IF(TODAY()-E2543&gt;'Data Inputs'!$B$47,TRUE,FALSE)</f>
        <v>1</v>
      </c>
    </row>
    <row r="2544" spans="1:11" x14ac:dyDescent="0.25">
      <c r="A2544" s="109">
        <f t="shared" si="117"/>
        <v>6</v>
      </c>
      <c r="B2544" s="55"/>
      <c r="C2544" s="129"/>
      <c r="D2544" s="55"/>
      <c r="E2544" s="56"/>
      <c r="F2544" s="55"/>
      <c r="G2544" s="124" t="str">
        <f>IFERROR(INDEX(Vendors!$A$2:$B$500,MATCH(C2544,Vendors!$A$2:$A$500,0),2),"")</f>
        <v/>
      </c>
      <c r="H2544" s="74">
        <f>SUMIF('Cash Outflows'!E:E,'AP and Accrual Journal'!D2554,'Cash Outflows'!F:F)</f>
        <v>0</v>
      </c>
      <c r="I2544" s="73">
        <f t="shared" si="118"/>
        <v>0</v>
      </c>
      <c r="J2544" s="13">
        <f t="shared" si="119"/>
        <v>0</v>
      </c>
      <c r="K2544" t="b">
        <f ca="1">IF(TODAY()-E2544&gt;'Data Inputs'!$B$47,TRUE,FALSE)</f>
        <v>1</v>
      </c>
    </row>
    <row r="2545" spans="1:11" x14ac:dyDescent="0.25">
      <c r="A2545" s="109">
        <f t="shared" si="117"/>
        <v>6</v>
      </c>
      <c r="B2545" s="55"/>
      <c r="C2545" s="129"/>
      <c r="D2545" s="55"/>
      <c r="E2545" s="56"/>
      <c r="F2545" s="55"/>
      <c r="G2545" s="124" t="str">
        <f>IFERROR(INDEX(Vendors!$A$2:$B$500,MATCH(C2545,Vendors!$A$2:$A$500,0),2),"")</f>
        <v/>
      </c>
      <c r="H2545" s="74">
        <f>SUMIF('Cash Outflows'!E:E,'AP and Accrual Journal'!D2555,'Cash Outflows'!F:F)</f>
        <v>0</v>
      </c>
      <c r="I2545" s="73">
        <f t="shared" si="118"/>
        <v>0</v>
      </c>
      <c r="J2545" s="13">
        <f t="shared" si="119"/>
        <v>0</v>
      </c>
      <c r="K2545" t="b">
        <f ca="1">IF(TODAY()-E2545&gt;'Data Inputs'!$B$47,TRUE,FALSE)</f>
        <v>1</v>
      </c>
    </row>
    <row r="2546" spans="1:11" x14ac:dyDescent="0.25">
      <c r="A2546" s="109">
        <f t="shared" si="117"/>
        <v>6</v>
      </c>
      <c r="B2546" s="55"/>
      <c r="C2546" s="129"/>
      <c r="D2546" s="55"/>
      <c r="E2546" s="56"/>
      <c r="F2546" s="55"/>
      <c r="G2546" s="124" t="str">
        <f>IFERROR(INDEX(Vendors!$A$2:$B$500,MATCH(C2546,Vendors!$A$2:$A$500,0),2),"")</f>
        <v/>
      </c>
      <c r="H2546" s="74">
        <f>SUMIF('Cash Outflows'!E:E,'AP and Accrual Journal'!D2556,'Cash Outflows'!F:F)</f>
        <v>0</v>
      </c>
      <c r="I2546" s="73">
        <f t="shared" si="118"/>
        <v>0</v>
      </c>
      <c r="J2546" s="13">
        <f t="shared" si="119"/>
        <v>0</v>
      </c>
      <c r="K2546" t="b">
        <f ca="1">IF(TODAY()-E2546&gt;'Data Inputs'!$B$47,TRUE,FALSE)</f>
        <v>1</v>
      </c>
    </row>
    <row r="2547" spans="1:11" x14ac:dyDescent="0.25">
      <c r="A2547" s="109">
        <f t="shared" si="117"/>
        <v>6</v>
      </c>
      <c r="B2547" s="55"/>
      <c r="C2547" s="129"/>
      <c r="D2547" s="55"/>
      <c r="E2547" s="56"/>
      <c r="F2547" s="55"/>
      <c r="G2547" s="124" t="str">
        <f>IFERROR(INDEX(Vendors!$A$2:$B$500,MATCH(C2547,Vendors!$A$2:$A$500,0),2),"")</f>
        <v/>
      </c>
      <c r="H2547" s="74">
        <f>SUMIF('Cash Outflows'!E:E,'AP and Accrual Journal'!D2557,'Cash Outflows'!F:F)</f>
        <v>0</v>
      </c>
      <c r="I2547" s="73">
        <f t="shared" si="118"/>
        <v>0</v>
      </c>
      <c r="J2547" s="13">
        <f t="shared" si="119"/>
        <v>0</v>
      </c>
      <c r="K2547" t="b">
        <f ca="1">IF(TODAY()-E2547&gt;'Data Inputs'!$B$47,TRUE,FALSE)</f>
        <v>1</v>
      </c>
    </row>
    <row r="2548" spans="1:11" x14ac:dyDescent="0.25">
      <c r="A2548" s="109">
        <f t="shared" si="117"/>
        <v>6</v>
      </c>
      <c r="B2548" s="55"/>
      <c r="C2548" s="129"/>
      <c r="D2548" s="55"/>
      <c r="E2548" s="56"/>
      <c r="F2548" s="55"/>
      <c r="G2548" s="124" t="str">
        <f>IFERROR(INDEX(Vendors!$A$2:$B$500,MATCH(C2548,Vendors!$A$2:$A$500,0),2),"")</f>
        <v/>
      </c>
      <c r="H2548" s="74">
        <f>SUMIF('Cash Outflows'!E:E,'AP and Accrual Journal'!D2558,'Cash Outflows'!F:F)</f>
        <v>0</v>
      </c>
      <c r="I2548" s="73">
        <f t="shared" si="118"/>
        <v>0</v>
      </c>
      <c r="J2548" s="13">
        <f t="shared" si="119"/>
        <v>0</v>
      </c>
      <c r="K2548" t="b">
        <f ca="1">IF(TODAY()-E2548&gt;'Data Inputs'!$B$47,TRUE,FALSE)</f>
        <v>1</v>
      </c>
    </row>
    <row r="2549" spans="1:11" x14ac:dyDescent="0.25">
      <c r="A2549" s="109">
        <f t="shared" si="117"/>
        <v>6</v>
      </c>
      <c r="B2549" s="55"/>
      <c r="C2549" s="129"/>
      <c r="D2549" s="55"/>
      <c r="E2549" s="56"/>
      <c r="F2549" s="55"/>
      <c r="G2549" s="124" t="str">
        <f>IFERROR(INDEX(Vendors!$A$2:$B$500,MATCH(C2549,Vendors!$A$2:$A$500,0),2),"")</f>
        <v/>
      </c>
      <c r="H2549" s="74">
        <f>SUMIF('Cash Outflows'!E:E,'AP and Accrual Journal'!D2559,'Cash Outflows'!F:F)</f>
        <v>0</v>
      </c>
      <c r="I2549" s="73">
        <f t="shared" si="118"/>
        <v>0</v>
      </c>
      <c r="J2549" s="13">
        <f t="shared" si="119"/>
        <v>0</v>
      </c>
      <c r="K2549" t="b">
        <f ca="1">IF(TODAY()-E2549&gt;'Data Inputs'!$B$47,TRUE,FALSE)</f>
        <v>1</v>
      </c>
    </row>
    <row r="2550" spans="1:11" x14ac:dyDescent="0.25">
      <c r="A2550" s="109">
        <f t="shared" si="117"/>
        <v>6</v>
      </c>
      <c r="B2550" s="55"/>
      <c r="C2550" s="129"/>
      <c r="D2550" s="55"/>
      <c r="E2550" s="56"/>
      <c r="F2550" s="55"/>
      <c r="G2550" s="124" t="str">
        <f>IFERROR(INDEX(Vendors!$A$2:$B$500,MATCH(C2550,Vendors!$A$2:$A$500,0),2),"")</f>
        <v/>
      </c>
      <c r="H2550" s="74">
        <f>SUMIF('Cash Outflows'!E:E,'AP and Accrual Journal'!D2560,'Cash Outflows'!F:F)</f>
        <v>0</v>
      </c>
      <c r="I2550" s="73">
        <f t="shared" si="118"/>
        <v>0</v>
      </c>
      <c r="J2550" s="13">
        <f t="shared" si="119"/>
        <v>0</v>
      </c>
      <c r="K2550" t="b">
        <f ca="1">IF(TODAY()-E2550&gt;'Data Inputs'!$B$47,TRUE,FALSE)</f>
        <v>1</v>
      </c>
    </row>
    <row r="2551" spans="1:11" x14ac:dyDescent="0.25">
      <c r="A2551" s="109">
        <f t="shared" si="117"/>
        <v>6</v>
      </c>
      <c r="B2551" s="55"/>
      <c r="C2551" s="129"/>
      <c r="D2551" s="55"/>
      <c r="E2551" s="56"/>
      <c r="F2551" s="55"/>
      <c r="G2551" s="124" t="str">
        <f>IFERROR(INDEX(Vendors!$A$2:$B$500,MATCH(C2551,Vendors!$A$2:$A$500,0),2),"")</f>
        <v/>
      </c>
      <c r="H2551" s="74">
        <f>SUMIF('Cash Outflows'!E:E,'AP and Accrual Journal'!D2561,'Cash Outflows'!F:F)</f>
        <v>0</v>
      </c>
      <c r="I2551" s="73">
        <f t="shared" si="118"/>
        <v>0</v>
      </c>
      <c r="J2551" s="13">
        <f t="shared" si="119"/>
        <v>0</v>
      </c>
      <c r="K2551" t="b">
        <f ca="1">IF(TODAY()-E2551&gt;'Data Inputs'!$B$47,TRUE,FALSE)</f>
        <v>1</v>
      </c>
    </row>
    <row r="2552" spans="1:11" x14ac:dyDescent="0.25">
      <c r="A2552" s="109">
        <f t="shared" si="117"/>
        <v>6</v>
      </c>
      <c r="B2552" s="55"/>
      <c r="C2552" s="129"/>
      <c r="D2552" s="55"/>
      <c r="E2552" s="56"/>
      <c r="F2552" s="55"/>
      <c r="G2552" s="124" t="str">
        <f>IFERROR(INDEX(Vendors!$A$2:$B$500,MATCH(C2552,Vendors!$A$2:$A$500,0),2),"")</f>
        <v/>
      </c>
      <c r="H2552" s="74">
        <f>SUMIF('Cash Outflows'!E:E,'AP and Accrual Journal'!D2562,'Cash Outflows'!F:F)</f>
        <v>0</v>
      </c>
      <c r="I2552" s="73">
        <f t="shared" si="118"/>
        <v>0</v>
      </c>
      <c r="J2552" s="13">
        <f t="shared" si="119"/>
        <v>0</v>
      </c>
      <c r="K2552" t="b">
        <f ca="1">IF(TODAY()-E2552&gt;'Data Inputs'!$B$47,TRUE,FALSE)</f>
        <v>1</v>
      </c>
    </row>
    <row r="2553" spans="1:11" x14ac:dyDescent="0.25">
      <c r="A2553" s="109">
        <f t="shared" si="117"/>
        <v>6</v>
      </c>
      <c r="B2553" s="55"/>
      <c r="C2553" s="129"/>
      <c r="D2553" s="55"/>
      <c r="E2553" s="56"/>
      <c r="F2553" s="55"/>
      <c r="G2553" s="124" t="str">
        <f>IFERROR(INDEX(Vendors!$A$2:$B$500,MATCH(C2553,Vendors!$A$2:$A$500,0),2),"")</f>
        <v/>
      </c>
      <c r="H2553" s="74">
        <f>SUMIF('Cash Outflows'!E:E,'AP and Accrual Journal'!D2563,'Cash Outflows'!F:F)</f>
        <v>0</v>
      </c>
      <c r="I2553" s="73">
        <f t="shared" si="118"/>
        <v>0</v>
      </c>
      <c r="J2553" s="13">
        <f t="shared" si="119"/>
        <v>0</v>
      </c>
      <c r="K2553" t="b">
        <f ca="1">IF(TODAY()-E2553&gt;'Data Inputs'!$B$47,TRUE,FALSE)</f>
        <v>1</v>
      </c>
    </row>
    <row r="2554" spans="1:11" x14ac:dyDescent="0.25">
      <c r="A2554" s="109">
        <f t="shared" si="117"/>
        <v>6</v>
      </c>
      <c r="B2554" s="55"/>
      <c r="C2554" s="129"/>
      <c r="D2554" s="55"/>
      <c r="E2554" s="56"/>
      <c r="F2554" s="55"/>
      <c r="G2554" s="124" t="str">
        <f>IFERROR(INDEX(Vendors!$A$2:$B$500,MATCH(C2554,Vendors!$A$2:$A$500,0),2),"")</f>
        <v/>
      </c>
      <c r="H2554" s="74">
        <f>SUMIF('Cash Outflows'!E:E,'AP and Accrual Journal'!D2564,'Cash Outflows'!F:F)</f>
        <v>0</v>
      </c>
      <c r="I2554" s="73">
        <f t="shared" si="118"/>
        <v>0</v>
      </c>
      <c r="J2554" s="13">
        <f t="shared" si="119"/>
        <v>0</v>
      </c>
      <c r="K2554" t="b">
        <f ca="1">IF(TODAY()-E2554&gt;'Data Inputs'!$B$47,TRUE,FALSE)</f>
        <v>1</v>
      </c>
    </row>
    <row r="2555" spans="1:11" x14ac:dyDescent="0.25">
      <c r="A2555" s="109">
        <f t="shared" si="117"/>
        <v>6</v>
      </c>
      <c r="B2555" s="55"/>
      <c r="C2555" s="129"/>
      <c r="D2555" s="55"/>
      <c r="E2555" s="56"/>
      <c r="F2555" s="55"/>
      <c r="G2555" s="124" t="str">
        <f>IFERROR(INDEX(Vendors!$A$2:$B$500,MATCH(C2555,Vendors!$A$2:$A$500,0),2),"")</f>
        <v/>
      </c>
      <c r="H2555" s="74">
        <f>SUMIF('Cash Outflows'!E:E,'AP and Accrual Journal'!D2565,'Cash Outflows'!F:F)</f>
        <v>0</v>
      </c>
      <c r="I2555" s="73">
        <f t="shared" si="118"/>
        <v>0</v>
      </c>
      <c r="J2555" s="13">
        <f t="shared" si="119"/>
        <v>0</v>
      </c>
      <c r="K2555" t="b">
        <f ca="1">IF(TODAY()-E2555&gt;'Data Inputs'!$B$47,TRUE,FALSE)</f>
        <v>1</v>
      </c>
    </row>
    <row r="2556" spans="1:11" x14ac:dyDescent="0.25">
      <c r="A2556" s="109">
        <f t="shared" si="117"/>
        <v>6</v>
      </c>
      <c r="B2556" s="55"/>
      <c r="C2556" s="129"/>
      <c r="D2556" s="55"/>
      <c r="E2556" s="56"/>
      <c r="F2556" s="55"/>
      <c r="G2556" s="124" t="str">
        <f>IFERROR(INDEX(Vendors!$A$2:$B$500,MATCH(C2556,Vendors!$A$2:$A$500,0),2),"")</f>
        <v/>
      </c>
      <c r="H2556" s="74">
        <f>SUMIF('Cash Outflows'!E:E,'AP and Accrual Journal'!D2566,'Cash Outflows'!F:F)</f>
        <v>0</v>
      </c>
      <c r="I2556" s="73">
        <f t="shared" si="118"/>
        <v>0</v>
      </c>
      <c r="J2556" s="13">
        <f t="shared" si="119"/>
        <v>0</v>
      </c>
      <c r="K2556" t="b">
        <f ca="1">IF(TODAY()-E2556&gt;'Data Inputs'!$B$47,TRUE,FALSE)</f>
        <v>1</v>
      </c>
    </row>
    <row r="2557" spans="1:11" x14ac:dyDescent="0.25">
      <c r="A2557" s="109">
        <f t="shared" si="117"/>
        <v>6</v>
      </c>
      <c r="B2557" s="55"/>
      <c r="C2557" s="129"/>
      <c r="D2557" s="55"/>
      <c r="E2557" s="56"/>
      <c r="F2557" s="55"/>
      <c r="G2557" s="124" t="str">
        <f>IFERROR(INDEX(Vendors!$A$2:$B$500,MATCH(C2557,Vendors!$A$2:$A$500,0),2),"")</f>
        <v/>
      </c>
      <c r="H2557" s="74">
        <f>SUMIF('Cash Outflows'!E:E,'AP and Accrual Journal'!D2567,'Cash Outflows'!F:F)</f>
        <v>0</v>
      </c>
      <c r="I2557" s="73">
        <f t="shared" si="118"/>
        <v>0</v>
      </c>
      <c r="J2557" s="13">
        <f t="shared" si="119"/>
        <v>0</v>
      </c>
      <c r="K2557" t="b">
        <f ca="1">IF(TODAY()-E2557&gt;'Data Inputs'!$B$47,TRUE,FALSE)</f>
        <v>1</v>
      </c>
    </row>
    <row r="2558" spans="1:11" x14ac:dyDescent="0.25">
      <c r="A2558" s="109">
        <f t="shared" si="117"/>
        <v>6</v>
      </c>
      <c r="B2558" s="55"/>
      <c r="C2558" s="129"/>
      <c r="D2558" s="55"/>
      <c r="E2558" s="56"/>
      <c r="F2558" s="55"/>
      <c r="G2558" s="124" t="str">
        <f>IFERROR(INDEX(Vendors!$A$2:$B$500,MATCH(C2558,Vendors!$A$2:$A$500,0),2),"")</f>
        <v/>
      </c>
      <c r="H2558" s="74">
        <f>SUMIF('Cash Outflows'!E:E,'AP and Accrual Journal'!D2568,'Cash Outflows'!F:F)</f>
        <v>0</v>
      </c>
      <c r="I2558" s="73">
        <f t="shared" si="118"/>
        <v>0</v>
      </c>
      <c r="J2558" s="13">
        <f t="shared" si="119"/>
        <v>0</v>
      </c>
      <c r="K2558" t="b">
        <f ca="1">IF(TODAY()-E2558&gt;'Data Inputs'!$B$47,TRUE,FALSE)</f>
        <v>1</v>
      </c>
    </row>
    <row r="2559" spans="1:11" x14ac:dyDescent="0.25">
      <c r="A2559" s="109">
        <f t="shared" si="117"/>
        <v>6</v>
      </c>
      <c r="B2559" s="55"/>
      <c r="C2559" s="129"/>
      <c r="D2559" s="55"/>
      <c r="E2559" s="56"/>
      <c r="F2559" s="55"/>
      <c r="G2559" s="124" t="str">
        <f>IFERROR(INDEX(Vendors!$A$2:$B$500,MATCH(C2559,Vendors!$A$2:$A$500,0),2),"")</f>
        <v/>
      </c>
      <c r="H2559" s="74">
        <f>SUMIF('Cash Outflows'!E:E,'AP and Accrual Journal'!D2569,'Cash Outflows'!F:F)</f>
        <v>0</v>
      </c>
      <c r="I2559" s="73">
        <f t="shared" si="118"/>
        <v>0</v>
      </c>
      <c r="J2559" s="13">
        <f t="shared" si="119"/>
        <v>0</v>
      </c>
      <c r="K2559" t="b">
        <f ca="1">IF(TODAY()-E2559&gt;'Data Inputs'!$B$47,TRUE,FALSE)</f>
        <v>1</v>
      </c>
    </row>
    <row r="2560" spans="1:11" x14ac:dyDescent="0.25">
      <c r="A2560" s="109">
        <f t="shared" si="117"/>
        <v>6</v>
      </c>
      <c r="B2560" s="55"/>
      <c r="C2560" s="129"/>
      <c r="D2560" s="55"/>
      <c r="E2560" s="56"/>
      <c r="F2560" s="55"/>
      <c r="G2560" s="124" t="str">
        <f>IFERROR(INDEX(Vendors!$A$2:$B$500,MATCH(C2560,Vendors!$A$2:$A$500,0),2),"")</f>
        <v/>
      </c>
      <c r="H2560" s="74">
        <f>SUMIF('Cash Outflows'!E:E,'AP and Accrual Journal'!D2570,'Cash Outflows'!F:F)</f>
        <v>0</v>
      </c>
      <c r="I2560" s="73">
        <f t="shared" si="118"/>
        <v>0</v>
      </c>
      <c r="J2560" s="13">
        <f t="shared" si="119"/>
        <v>0</v>
      </c>
      <c r="K2560" t="b">
        <f ca="1">IF(TODAY()-E2560&gt;'Data Inputs'!$B$47,TRUE,FALSE)</f>
        <v>1</v>
      </c>
    </row>
    <row r="2561" spans="1:11" x14ac:dyDescent="0.25">
      <c r="A2561" s="109">
        <f t="shared" si="117"/>
        <v>6</v>
      </c>
      <c r="B2561" s="55"/>
      <c r="C2561" s="129"/>
      <c r="D2561" s="55"/>
      <c r="E2561" s="56"/>
      <c r="F2561" s="55"/>
      <c r="G2561" s="124" t="str">
        <f>IFERROR(INDEX(Vendors!$A$2:$B$500,MATCH(C2561,Vendors!$A$2:$A$500,0),2),"")</f>
        <v/>
      </c>
      <c r="H2561" s="74">
        <f>SUMIF('Cash Outflows'!E:E,'AP and Accrual Journal'!D2571,'Cash Outflows'!F:F)</f>
        <v>0</v>
      </c>
      <c r="I2561" s="73">
        <f t="shared" si="118"/>
        <v>0</v>
      </c>
      <c r="J2561" s="13">
        <f t="shared" si="119"/>
        <v>0</v>
      </c>
      <c r="K2561" t="b">
        <f ca="1">IF(TODAY()-E2561&gt;'Data Inputs'!$B$47,TRUE,FALSE)</f>
        <v>1</v>
      </c>
    </row>
    <row r="2562" spans="1:11" x14ac:dyDescent="0.25">
      <c r="A2562" s="109">
        <f t="shared" si="117"/>
        <v>6</v>
      </c>
      <c r="B2562" s="55"/>
      <c r="C2562" s="129"/>
      <c r="D2562" s="55"/>
      <c r="E2562" s="56"/>
      <c r="F2562" s="55"/>
      <c r="G2562" s="124" t="str">
        <f>IFERROR(INDEX(Vendors!$A$2:$B$500,MATCH(C2562,Vendors!$A$2:$A$500,0),2),"")</f>
        <v/>
      </c>
      <c r="H2562" s="74">
        <f>SUMIF('Cash Outflows'!E:E,'AP and Accrual Journal'!D2572,'Cash Outflows'!F:F)</f>
        <v>0</v>
      </c>
      <c r="I2562" s="73">
        <f t="shared" si="118"/>
        <v>0</v>
      </c>
      <c r="J2562" s="13">
        <f t="shared" si="119"/>
        <v>0</v>
      </c>
      <c r="K2562" t="b">
        <f ca="1">IF(TODAY()-E2562&gt;'Data Inputs'!$B$47,TRUE,FALSE)</f>
        <v>1</v>
      </c>
    </row>
    <row r="2563" spans="1:11" x14ac:dyDescent="0.25">
      <c r="A2563" s="109">
        <f t="shared" ref="A2563:A2626" si="120">E2563+(6-J2563)</f>
        <v>6</v>
      </c>
      <c r="B2563" s="55"/>
      <c r="C2563" s="129"/>
      <c r="D2563" s="55"/>
      <c r="E2563" s="56"/>
      <c r="F2563" s="55"/>
      <c r="G2563" s="124" t="str">
        <f>IFERROR(INDEX(Vendors!$A$2:$B$500,MATCH(C2563,Vendors!$A$2:$A$500,0),2),"")</f>
        <v/>
      </c>
      <c r="H2563" s="74">
        <f>SUMIF('Cash Outflows'!E:E,'AP and Accrual Journal'!D2573,'Cash Outflows'!F:F)</f>
        <v>0</v>
      </c>
      <c r="I2563" s="73">
        <f t="shared" ref="I2563:I2626" si="121">F2563-H2563</f>
        <v>0</v>
      </c>
      <c r="J2563" s="13">
        <f t="shared" ref="J2563:J2626" si="122">IF(WEEKDAY(E2563)=7,0,WEEKDAY(E2563))</f>
        <v>0</v>
      </c>
      <c r="K2563" t="b">
        <f ca="1">IF(TODAY()-E2563&gt;'Data Inputs'!$B$47,TRUE,FALSE)</f>
        <v>1</v>
      </c>
    </row>
    <row r="2564" spans="1:11" x14ac:dyDescent="0.25">
      <c r="A2564" s="109">
        <f t="shared" si="120"/>
        <v>6</v>
      </c>
      <c r="B2564" s="55"/>
      <c r="C2564" s="129"/>
      <c r="D2564" s="55"/>
      <c r="E2564" s="56"/>
      <c r="F2564" s="55"/>
      <c r="G2564" s="124" t="str">
        <f>IFERROR(INDEX(Vendors!$A$2:$B$500,MATCH(C2564,Vendors!$A$2:$A$500,0),2),"")</f>
        <v/>
      </c>
      <c r="H2564" s="74">
        <f>SUMIF('Cash Outflows'!E:E,'AP and Accrual Journal'!D2574,'Cash Outflows'!F:F)</f>
        <v>0</v>
      </c>
      <c r="I2564" s="73">
        <f t="shared" si="121"/>
        <v>0</v>
      </c>
      <c r="J2564" s="13">
        <f t="shared" si="122"/>
        <v>0</v>
      </c>
      <c r="K2564" t="b">
        <f ca="1">IF(TODAY()-E2564&gt;'Data Inputs'!$B$47,TRUE,FALSE)</f>
        <v>1</v>
      </c>
    </row>
    <row r="2565" spans="1:11" x14ac:dyDescent="0.25">
      <c r="A2565" s="109">
        <f t="shared" si="120"/>
        <v>6</v>
      </c>
      <c r="B2565" s="55"/>
      <c r="C2565" s="129"/>
      <c r="D2565" s="55"/>
      <c r="E2565" s="56"/>
      <c r="F2565" s="55"/>
      <c r="G2565" s="124" t="str">
        <f>IFERROR(INDEX(Vendors!$A$2:$B$500,MATCH(C2565,Vendors!$A$2:$A$500,0),2),"")</f>
        <v/>
      </c>
      <c r="H2565" s="74">
        <f>SUMIF('Cash Outflows'!E:E,'AP and Accrual Journal'!D2575,'Cash Outflows'!F:F)</f>
        <v>0</v>
      </c>
      <c r="I2565" s="73">
        <f t="shared" si="121"/>
        <v>0</v>
      </c>
      <c r="J2565" s="13">
        <f t="shared" si="122"/>
        <v>0</v>
      </c>
      <c r="K2565" t="b">
        <f ca="1">IF(TODAY()-E2565&gt;'Data Inputs'!$B$47,TRUE,FALSE)</f>
        <v>1</v>
      </c>
    </row>
    <row r="2566" spans="1:11" x14ac:dyDescent="0.25">
      <c r="A2566" s="109">
        <f t="shared" si="120"/>
        <v>6</v>
      </c>
      <c r="B2566" s="55"/>
      <c r="C2566" s="129"/>
      <c r="D2566" s="55"/>
      <c r="E2566" s="56"/>
      <c r="F2566" s="55"/>
      <c r="G2566" s="124" t="str">
        <f>IFERROR(INDEX(Vendors!$A$2:$B$500,MATCH(C2566,Vendors!$A$2:$A$500,0),2),"")</f>
        <v/>
      </c>
      <c r="H2566" s="74">
        <f>SUMIF('Cash Outflows'!E:E,'AP and Accrual Journal'!D2576,'Cash Outflows'!F:F)</f>
        <v>0</v>
      </c>
      <c r="I2566" s="73">
        <f t="shared" si="121"/>
        <v>0</v>
      </c>
      <c r="J2566" s="13">
        <f t="shared" si="122"/>
        <v>0</v>
      </c>
      <c r="K2566" t="b">
        <f ca="1">IF(TODAY()-E2566&gt;'Data Inputs'!$B$47,TRUE,FALSE)</f>
        <v>1</v>
      </c>
    </row>
    <row r="2567" spans="1:11" x14ac:dyDescent="0.25">
      <c r="A2567" s="109">
        <f t="shared" si="120"/>
        <v>6</v>
      </c>
      <c r="B2567" s="55"/>
      <c r="C2567" s="129"/>
      <c r="D2567" s="55"/>
      <c r="E2567" s="56"/>
      <c r="F2567" s="55"/>
      <c r="G2567" s="124" t="str">
        <f>IFERROR(INDEX(Vendors!$A$2:$B$500,MATCH(C2567,Vendors!$A$2:$A$500,0),2),"")</f>
        <v/>
      </c>
      <c r="H2567" s="74">
        <f>SUMIF('Cash Outflows'!E:E,'AP and Accrual Journal'!D2577,'Cash Outflows'!F:F)</f>
        <v>0</v>
      </c>
      <c r="I2567" s="73">
        <f t="shared" si="121"/>
        <v>0</v>
      </c>
      <c r="J2567" s="13">
        <f t="shared" si="122"/>
        <v>0</v>
      </c>
      <c r="K2567" t="b">
        <f ca="1">IF(TODAY()-E2567&gt;'Data Inputs'!$B$47,TRUE,FALSE)</f>
        <v>1</v>
      </c>
    </row>
    <row r="2568" spans="1:11" x14ac:dyDescent="0.25">
      <c r="A2568" s="109">
        <f t="shared" si="120"/>
        <v>6</v>
      </c>
      <c r="B2568" s="55"/>
      <c r="C2568" s="129"/>
      <c r="D2568" s="55"/>
      <c r="E2568" s="56"/>
      <c r="F2568" s="55"/>
      <c r="G2568" s="124" t="str">
        <f>IFERROR(INDEX(Vendors!$A$2:$B$500,MATCH(C2568,Vendors!$A$2:$A$500,0),2),"")</f>
        <v/>
      </c>
      <c r="H2568" s="74">
        <f>SUMIF('Cash Outflows'!E:E,'AP and Accrual Journal'!D2578,'Cash Outflows'!F:F)</f>
        <v>0</v>
      </c>
      <c r="I2568" s="73">
        <f t="shared" si="121"/>
        <v>0</v>
      </c>
      <c r="J2568" s="13">
        <f t="shared" si="122"/>
        <v>0</v>
      </c>
      <c r="K2568" t="b">
        <f ca="1">IF(TODAY()-E2568&gt;'Data Inputs'!$B$47,TRUE,FALSE)</f>
        <v>1</v>
      </c>
    </row>
    <row r="2569" spans="1:11" x14ac:dyDescent="0.25">
      <c r="A2569" s="109">
        <f t="shared" si="120"/>
        <v>6</v>
      </c>
      <c r="B2569" s="55"/>
      <c r="C2569" s="129"/>
      <c r="D2569" s="55"/>
      <c r="E2569" s="56"/>
      <c r="F2569" s="55"/>
      <c r="G2569" s="124" t="str">
        <f>IFERROR(INDEX(Vendors!$A$2:$B$500,MATCH(C2569,Vendors!$A$2:$A$500,0),2),"")</f>
        <v/>
      </c>
      <c r="H2569" s="74">
        <f>SUMIF('Cash Outflows'!E:E,'AP and Accrual Journal'!D2579,'Cash Outflows'!F:F)</f>
        <v>0</v>
      </c>
      <c r="I2569" s="73">
        <f t="shared" si="121"/>
        <v>0</v>
      </c>
      <c r="J2569" s="13">
        <f t="shared" si="122"/>
        <v>0</v>
      </c>
      <c r="K2569" t="b">
        <f ca="1">IF(TODAY()-E2569&gt;'Data Inputs'!$B$47,TRUE,FALSE)</f>
        <v>1</v>
      </c>
    </row>
    <row r="2570" spans="1:11" x14ac:dyDescent="0.25">
      <c r="A2570" s="109">
        <f t="shared" si="120"/>
        <v>6</v>
      </c>
      <c r="B2570" s="55"/>
      <c r="C2570" s="129"/>
      <c r="D2570" s="55"/>
      <c r="E2570" s="56"/>
      <c r="F2570" s="55"/>
      <c r="G2570" s="124" t="str">
        <f>IFERROR(INDEX(Vendors!$A$2:$B$500,MATCH(C2570,Vendors!$A$2:$A$500,0),2),"")</f>
        <v/>
      </c>
      <c r="H2570" s="74">
        <f>SUMIF('Cash Outflows'!E:E,'AP and Accrual Journal'!D2580,'Cash Outflows'!F:F)</f>
        <v>0</v>
      </c>
      <c r="I2570" s="73">
        <f t="shared" si="121"/>
        <v>0</v>
      </c>
      <c r="J2570" s="13">
        <f t="shared" si="122"/>
        <v>0</v>
      </c>
      <c r="K2570" t="b">
        <f ca="1">IF(TODAY()-E2570&gt;'Data Inputs'!$B$47,TRUE,FALSE)</f>
        <v>1</v>
      </c>
    </row>
    <row r="2571" spans="1:11" x14ac:dyDescent="0.25">
      <c r="A2571" s="109">
        <f t="shared" si="120"/>
        <v>6</v>
      </c>
      <c r="B2571" s="55"/>
      <c r="C2571" s="129"/>
      <c r="D2571" s="55"/>
      <c r="E2571" s="56"/>
      <c r="F2571" s="55"/>
      <c r="G2571" s="124" t="str">
        <f>IFERROR(INDEX(Vendors!$A$2:$B$500,MATCH(C2571,Vendors!$A$2:$A$500,0),2),"")</f>
        <v/>
      </c>
      <c r="H2571" s="74">
        <f>SUMIF('Cash Outflows'!E:E,'AP and Accrual Journal'!D2581,'Cash Outflows'!F:F)</f>
        <v>0</v>
      </c>
      <c r="I2571" s="73">
        <f t="shared" si="121"/>
        <v>0</v>
      </c>
      <c r="J2571" s="13">
        <f t="shared" si="122"/>
        <v>0</v>
      </c>
      <c r="K2571" t="b">
        <f ca="1">IF(TODAY()-E2571&gt;'Data Inputs'!$B$47,TRUE,FALSE)</f>
        <v>1</v>
      </c>
    </row>
    <row r="2572" spans="1:11" x14ac:dyDescent="0.25">
      <c r="A2572" s="109">
        <f t="shared" si="120"/>
        <v>6</v>
      </c>
      <c r="B2572" s="55"/>
      <c r="C2572" s="129"/>
      <c r="D2572" s="55"/>
      <c r="E2572" s="56"/>
      <c r="F2572" s="55"/>
      <c r="G2572" s="124" t="str">
        <f>IFERROR(INDEX(Vendors!$A$2:$B$500,MATCH(C2572,Vendors!$A$2:$A$500,0),2),"")</f>
        <v/>
      </c>
      <c r="H2572" s="74">
        <f>SUMIF('Cash Outflows'!E:E,'AP and Accrual Journal'!D2582,'Cash Outflows'!F:F)</f>
        <v>0</v>
      </c>
      <c r="I2572" s="73">
        <f t="shared" si="121"/>
        <v>0</v>
      </c>
      <c r="J2572" s="13">
        <f t="shared" si="122"/>
        <v>0</v>
      </c>
      <c r="K2572" t="b">
        <f ca="1">IF(TODAY()-E2572&gt;'Data Inputs'!$B$47,TRUE,FALSE)</f>
        <v>1</v>
      </c>
    </row>
    <row r="2573" spans="1:11" x14ac:dyDescent="0.25">
      <c r="A2573" s="109">
        <f t="shared" si="120"/>
        <v>6</v>
      </c>
      <c r="B2573" s="55"/>
      <c r="C2573" s="129"/>
      <c r="D2573" s="55"/>
      <c r="E2573" s="56"/>
      <c r="F2573" s="55"/>
      <c r="G2573" s="124" t="str">
        <f>IFERROR(INDEX(Vendors!$A$2:$B$500,MATCH(C2573,Vendors!$A$2:$A$500,0),2),"")</f>
        <v/>
      </c>
      <c r="H2573" s="74">
        <f>SUMIF('Cash Outflows'!E:E,'AP and Accrual Journal'!D2583,'Cash Outflows'!F:F)</f>
        <v>0</v>
      </c>
      <c r="I2573" s="73">
        <f t="shared" si="121"/>
        <v>0</v>
      </c>
      <c r="J2573" s="13">
        <f t="shared" si="122"/>
        <v>0</v>
      </c>
      <c r="K2573" t="b">
        <f ca="1">IF(TODAY()-E2573&gt;'Data Inputs'!$B$47,TRUE,FALSE)</f>
        <v>1</v>
      </c>
    </row>
    <row r="2574" spans="1:11" x14ac:dyDescent="0.25">
      <c r="A2574" s="109">
        <f t="shared" si="120"/>
        <v>6</v>
      </c>
      <c r="B2574" s="55"/>
      <c r="C2574" s="129"/>
      <c r="D2574" s="55"/>
      <c r="E2574" s="56"/>
      <c r="F2574" s="55"/>
      <c r="G2574" s="124" t="str">
        <f>IFERROR(INDEX(Vendors!$A$2:$B$500,MATCH(C2574,Vendors!$A$2:$A$500,0),2),"")</f>
        <v/>
      </c>
      <c r="H2574" s="74">
        <f>SUMIF('Cash Outflows'!E:E,'AP and Accrual Journal'!D2584,'Cash Outflows'!F:F)</f>
        <v>0</v>
      </c>
      <c r="I2574" s="73">
        <f t="shared" si="121"/>
        <v>0</v>
      </c>
      <c r="J2574" s="13">
        <f t="shared" si="122"/>
        <v>0</v>
      </c>
      <c r="K2574" t="b">
        <f ca="1">IF(TODAY()-E2574&gt;'Data Inputs'!$B$47,TRUE,FALSE)</f>
        <v>1</v>
      </c>
    </row>
    <row r="2575" spans="1:11" x14ac:dyDescent="0.25">
      <c r="A2575" s="109">
        <f t="shared" si="120"/>
        <v>6</v>
      </c>
      <c r="B2575" s="55"/>
      <c r="C2575" s="129"/>
      <c r="D2575" s="55"/>
      <c r="E2575" s="56"/>
      <c r="F2575" s="55"/>
      <c r="G2575" s="124" t="str">
        <f>IFERROR(INDEX(Vendors!$A$2:$B$500,MATCH(C2575,Vendors!$A$2:$A$500,0),2),"")</f>
        <v/>
      </c>
      <c r="H2575" s="74">
        <f>SUMIF('Cash Outflows'!E:E,'AP and Accrual Journal'!D2585,'Cash Outflows'!F:F)</f>
        <v>0</v>
      </c>
      <c r="I2575" s="73">
        <f t="shared" si="121"/>
        <v>0</v>
      </c>
      <c r="J2575" s="13">
        <f t="shared" si="122"/>
        <v>0</v>
      </c>
      <c r="K2575" t="b">
        <f ca="1">IF(TODAY()-E2575&gt;'Data Inputs'!$B$47,TRUE,FALSE)</f>
        <v>1</v>
      </c>
    </row>
    <row r="2576" spans="1:11" x14ac:dyDescent="0.25">
      <c r="A2576" s="109">
        <f t="shared" si="120"/>
        <v>6</v>
      </c>
      <c r="B2576" s="55"/>
      <c r="C2576" s="129"/>
      <c r="D2576" s="55"/>
      <c r="E2576" s="56"/>
      <c r="F2576" s="55"/>
      <c r="G2576" s="124" t="str">
        <f>IFERROR(INDEX(Vendors!$A$2:$B$500,MATCH(C2576,Vendors!$A$2:$A$500,0),2),"")</f>
        <v/>
      </c>
      <c r="H2576" s="74">
        <f>SUMIF('Cash Outflows'!E:E,'AP and Accrual Journal'!D2586,'Cash Outflows'!F:F)</f>
        <v>0</v>
      </c>
      <c r="I2576" s="73">
        <f t="shared" si="121"/>
        <v>0</v>
      </c>
      <c r="J2576" s="13">
        <f t="shared" si="122"/>
        <v>0</v>
      </c>
      <c r="K2576" t="b">
        <f ca="1">IF(TODAY()-E2576&gt;'Data Inputs'!$B$47,TRUE,FALSE)</f>
        <v>1</v>
      </c>
    </row>
    <row r="2577" spans="1:11" x14ac:dyDescent="0.25">
      <c r="A2577" s="109">
        <f t="shared" si="120"/>
        <v>6</v>
      </c>
      <c r="B2577" s="55"/>
      <c r="C2577" s="129"/>
      <c r="D2577" s="55"/>
      <c r="E2577" s="56"/>
      <c r="F2577" s="55"/>
      <c r="G2577" s="124" t="str">
        <f>IFERROR(INDEX(Vendors!$A$2:$B$500,MATCH(C2577,Vendors!$A$2:$A$500,0),2),"")</f>
        <v/>
      </c>
      <c r="H2577" s="74">
        <f>SUMIF('Cash Outflows'!E:E,'AP and Accrual Journal'!D2587,'Cash Outflows'!F:F)</f>
        <v>0</v>
      </c>
      <c r="I2577" s="73">
        <f t="shared" si="121"/>
        <v>0</v>
      </c>
      <c r="J2577" s="13">
        <f t="shared" si="122"/>
        <v>0</v>
      </c>
      <c r="K2577" t="b">
        <f ca="1">IF(TODAY()-E2577&gt;'Data Inputs'!$B$47,TRUE,FALSE)</f>
        <v>1</v>
      </c>
    </row>
    <row r="2578" spans="1:11" x14ac:dyDescent="0.25">
      <c r="A2578" s="109">
        <f t="shared" si="120"/>
        <v>6</v>
      </c>
      <c r="B2578" s="55"/>
      <c r="C2578" s="129"/>
      <c r="D2578" s="55"/>
      <c r="E2578" s="56"/>
      <c r="F2578" s="55"/>
      <c r="G2578" s="124" t="str">
        <f>IFERROR(INDEX(Vendors!$A$2:$B$500,MATCH(C2578,Vendors!$A$2:$A$500,0),2),"")</f>
        <v/>
      </c>
      <c r="H2578" s="74">
        <f>SUMIF('Cash Outflows'!E:E,'AP and Accrual Journal'!D2588,'Cash Outflows'!F:F)</f>
        <v>0</v>
      </c>
      <c r="I2578" s="73">
        <f t="shared" si="121"/>
        <v>0</v>
      </c>
      <c r="J2578" s="13">
        <f t="shared" si="122"/>
        <v>0</v>
      </c>
      <c r="K2578" t="b">
        <f ca="1">IF(TODAY()-E2578&gt;'Data Inputs'!$B$47,TRUE,FALSE)</f>
        <v>1</v>
      </c>
    </row>
    <row r="2579" spans="1:11" x14ac:dyDescent="0.25">
      <c r="A2579" s="109">
        <f t="shared" si="120"/>
        <v>6</v>
      </c>
      <c r="B2579" s="55"/>
      <c r="C2579" s="129"/>
      <c r="D2579" s="55"/>
      <c r="E2579" s="56"/>
      <c r="F2579" s="55"/>
      <c r="G2579" s="124" t="str">
        <f>IFERROR(INDEX(Vendors!$A$2:$B$500,MATCH(C2579,Vendors!$A$2:$A$500,0),2),"")</f>
        <v/>
      </c>
      <c r="H2579" s="74">
        <f>SUMIF('Cash Outflows'!E:E,'AP and Accrual Journal'!D2589,'Cash Outflows'!F:F)</f>
        <v>0</v>
      </c>
      <c r="I2579" s="73">
        <f t="shared" si="121"/>
        <v>0</v>
      </c>
      <c r="J2579" s="13">
        <f t="shared" si="122"/>
        <v>0</v>
      </c>
      <c r="K2579" t="b">
        <f ca="1">IF(TODAY()-E2579&gt;'Data Inputs'!$B$47,TRUE,FALSE)</f>
        <v>1</v>
      </c>
    </row>
    <row r="2580" spans="1:11" x14ac:dyDescent="0.25">
      <c r="A2580" s="109">
        <f t="shared" si="120"/>
        <v>6</v>
      </c>
      <c r="B2580" s="55"/>
      <c r="C2580" s="129"/>
      <c r="D2580" s="55"/>
      <c r="E2580" s="56"/>
      <c r="F2580" s="55"/>
      <c r="G2580" s="124" t="str">
        <f>IFERROR(INDEX(Vendors!$A$2:$B$500,MATCH(C2580,Vendors!$A$2:$A$500,0),2),"")</f>
        <v/>
      </c>
      <c r="H2580" s="74">
        <f>SUMIF('Cash Outflows'!E:E,'AP and Accrual Journal'!D2590,'Cash Outflows'!F:F)</f>
        <v>0</v>
      </c>
      <c r="I2580" s="73">
        <f t="shared" si="121"/>
        <v>0</v>
      </c>
      <c r="J2580" s="13">
        <f t="shared" si="122"/>
        <v>0</v>
      </c>
      <c r="K2580" t="b">
        <f ca="1">IF(TODAY()-E2580&gt;'Data Inputs'!$B$47,TRUE,FALSE)</f>
        <v>1</v>
      </c>
    </row>
    <row r="2581" spans="1:11" x14ac:dyDescent="0.25">
      <c r="A2581" s="109">
        <f t="shared" si="120"/>
        <v>6</v>
      </c>
      <c r="B2581" s="55"/>
      <c r="C2581" s="129"/>
      <c r="D2581" s="55"/>
      <c r="E2581" s="56"/>
      <c r="F2581" s="55"/>
      <c r="G2581" s="124" t="str">
        <f>IFERROR(INDEX(Vendors!$A$2:$B$500,MATCH(C2581,Vendors!$A$2:$A$500,0),2),"")</f>
        <v/>
      </c>
      <c r="H2581" s="74">
        <f>SUMIF('Cash Outflows'!E:E,'AP and Accrual Journal'!D2591,'Cash Outflows'!F:F)</f>
        <v>0</v>
      </c>
      <c r="I2581" s="73">
        <f t="shared" si="121"/>
        <v>0</v>
      </c>
      <c r="J2581" s="13">
        <f t="shared" si="122"/>
        <v>0</v>
      </c>
      <c r="K2581" t="b">
        <f ca="1">IF(TODAY()-E2581&gt;'Data Inputs'!$B$47,TRUE,FALSE)</f>
        <v>1</v>
      </c>
    </row>
    <row r="2582" spans="1:11" x14ac:dyDescent="0.25">
      <c r="A2582" s="109">
        <f t="shared" si="120"/>
        <v>6</v>
      </c>
      <c r="B2582" s="55"/>
      <c r="C2582" s="129"/>
      <c r="D2582" s="55"/>
      <c r="E2582" s="56"/>
      <c r="F2582" s="55"/>
      <c r="G2582" s="124" t="str">
        <f>IFERROR(INDEX(Vendors!$A$2:$B$500,MATCH(C2582,Vendors!$A$2:$A$500,0),2),"")</f>
        <v/>
      </c>
      <c r="H2582" s="74">
        <f>SUMIF('Cash Outflows'!E:E,'AP and Accrual Journal'!D2592,'Cash Outflows'!F:F)</f>
        <v>0</v>
      </c>
      <c r="I2582" s="73">
        <f t="shared" si="121"/>
        <v>0</v>
      </c>
      <c r="J2582" s="13">
        <f t="shared" si="122"/>
        <v>0</v>
      </c>
      <c r="K2582" t="b">
        <f ca="1">IF(TODAY()-E2582&gt;'Data Inputs'!$B$47,TRUE,FALSE)</f>
        <v>1</v>
      </c>
    </row>
    <row r="2583" spans="1:11" x14ac:dyDescent="0.25">
      <c r="A2583" s="109">
        <f t="shared" si="120"/>
        <v>6</v>
      </c>
      <c r="B2583" s="55"/>
      <c r="C2583" s="129"/>
      <c r="D2583" s="55"/>
      <c r="E2583" s="56"/>
      <c r="F2583" s="55"/>
      <c r="G2583" s="124" t="str">
        <f>IFERROR(INDEX(Vendors!$A$2:$B$500,MATCH(C2583,Vendors!$A$2:$A$500,0),2),"")</f>
        <v/>
      </c>
      <c r="H2583" s="74">
        <f>SUMIF('Cash Outflows'!E:E,'AP and Accrual Journal'!D2593,'Cash Outflows'!F:F)</f>
        <v>0</v>
      </c>
      <c r="I2583" s="73">
        <f t="shared" si="121"/>
        <v>0</v>
      </c>
      <c r="J2583" s="13">
        <f t="shared" si="122"/>
        <v>0</v>
      </c>
      <c r="K2583" t="b">
        <f ca="1">IF(TODAY()-E2583&gt;'Data Inputs'!$B$47,TRUE,FALSE)</f>
        <v>1</v>
      </c>
    </row>
    <row r="2584" spans="1:11" x14ac:dyDescent="0.25">
      <c r="A2584" s="109">
        <f t="shared" si="120"/>
        <v>6</v>
      </c>
      <c r="B2584" s="55"/>
      <c r="C2584" s="129"/>
      <c r="D2584" s="55"/>
      <c r="E2584" s="56"/>
      <c r="F2584" s="55"/>
      <c r="G2584" s="124" t="str">
        <f>IFERROR(INDEX(Vendors!$A$2:$B$500,MATCH(C2584,Vendors!$A$2:$A$500,0),2),"")</f>
        <v/>
      </c>
      <c r="H2584" s="74">
        <f>SUMIF('Cash Outflows'!E:E,'AP and Accrual Journal'!D2594,'Cash Outflows'!F:F)</f>
        <v>0</v>
      </c>
      <c r="I2584" s="73">
        <f t="shared" si="121"/>
        <v>0</v>
      </c>
      <c r="J2584" s="13">
        <f t="shared" si="122"/>
        <v>0</v>
      </c>
      <c r="K2584" t="b">
        <f ca="1">IF(TODAY()-E2584&gt;'Data Inputs'!$B$47,TRUE,FALSE)</f>
        <v>1</v>
      </c>
    </row>
    <row r="2585" spans="1:11" x14ac:dyDescent="0.25">
      <c r="A2585" s="109">
        <f t="shared" si="120"/>
        <v>6</v>
      </c>
      <c r="B2585" s="55"/>
      <c r="C2585" s="129"/>
      <c r="D2585" s="55"/>
      <c r="E2585" s="56"/>
      <c r="F2585" s="55"/>
      <c r="G2585" s="124" t="str">
        <f>IFERROR(INDEX(Vendors!$A$2:$B$500,MATCH(C2585,Vendors!$A$2:$A$500,0),2),"")</f>
        <v/>
      </c>
      <c r="H2585" s="74">
        <f>SUMIF('Cash Outflows'!E:E,'AP and Accrual Journal'!D2595,'Cash Outflows'!F:F)</f>
        <v>0</v>
      </c>
      <c r="I2585" s="73">
        <f t="shared" si="121"/>
        <v>0</v>
      </c>
      <c r="J2585" s="13">
        <f t="shared" si="122"/>
        <v>0</v>
      </c>
      <c r="K2585" t="b">
        <f ca="1">IF(TODAY()-E2585&gt;'Data Inputs'!$B$47,TRUE,FALSE)</f>
        <v>1</v>
      </c>
    </row>
    <row r="2586" spans="1:11" x14ac:dyDescent="0.25">
      <c r="A2586" s="109">
        <f t="shared" si="120"/>
        <v>6</v>
      </c>
      <c r="B2586" s="55"/>
      <c r="C2586" s="129"/>
      <c r="D2586" s="55"/>
      <c r="E2586" s="56"/>
      <c r="F2586" s="55"/>
      <c r="G2586" s="124" t="str">
        <f>IFERROR(INDEX(Vendors!$A$2:$B$500,MATCH(C2586,Vendors!$A$2:$A$500,0),2),"")</f>
        <v/>
      </c>
      <c r="H2586" s="74">
        <f>SUMIF('Cash Outflows'!E:E,'AP and Accrual Journal'!D2596,'Cash Outflows'!F:F)</f>
        <v>0</v>
      </c>
      <c r="I2586" s="73">
        <f t="shared" si="121"/>
        <v>0</v>
      </c>
      <c r="J2586" s="13">
        <f t="shared" si="122"/>
        <v>0</v>
      </c>
      <c r="K2586" t="b">
        <f ca="1">IF(TODAY()-E2586&gt;'Data Inputs'!$B$47,TRUE,FALSE)</f>
        <v>1</v>
      </c>
    </row>
    <row r="2587" spans="1:11" x14ac:dyDescent="0.25">
      <c r="A2587" s="109">
        <f t="shared" si="120"/>
        <v>6</v>
      </c>
      <c r="B2587" s="55"/>
      <c r="C2587" s="129"/>
      <c r="D2587" s="55"/>
      <c r="E2587" s="56"/>
      <c r="F2587" s="55"/>
      <c r="G2587" s="124" t="str">
        <f>IFERROR(INDEX(Vendors!$A$2:$B$500,MATCH(C2587,Vendors!$A$2:$A$500,0),2),"")</f>
        <v/>
      </c>
      <c r="H2587" s="74">
        <f>SUMIF('Cash Outflows'!E:E,'AP and Accrual Journal'!D2597,'Cash Outflows'!F:F)</f>
        <v>0</v>
      </c>
      <c r="I2587" s="73">
        <f t="shared" si="121"/>
        <v>0</v>
      </c>
      <c r="J2587" s="13">
        <f t="shared" si="122"/>
        <v>0</v>
      </c>
      <c r="K2587" t="b">
        <f ca="1">IF(TODAY()-E2587&gt;'Data Inputs'!$B$47,TRUE,FALSE)</f>
        <v>1</v>
      </c>
    </row>
    <row r="2588" spans="1:11" x14ac:dyDescent="0.25">
      <c r="A2588" s="109">
        <f t="shared" si="120"/>
        <v>6</v>
      </c>
      <c r="B2588" s="55"/>
      <c r="C2588" s="129"/>
      <c r="D2588" s="55"/>
      <c r="E2588" s="56"/>
      <c r="F2588" s="55"/>
      <c r="G2588" s="124" t="str">
        <f>IFERROR(INDEX(Vendors!$A$2:$B$500,MATCH(C2588,Vendors!$A$2:$A$500,0),2),"")</f>
        <v/>
      </c>
      <c r="H2588" s="74">
        <f>SUMIF('Cash Outflows'!E:E,'AP and Accrual Journal'!D2598,'Cash Outflows'!F:F)</f>
        <v>0</v>
      </c>
      <c r="I2588" s="73">
        <f t="shared" si="121"/>
        <v>0</v>
      </c>
      <c r="J2588" s="13">
        <f t="shared" si="122"/>
        <v>0</v>
      </c>
      <c r="K2588" t="b">
        <f ca="1">IF(TODAY()-E2588&gt;'Data Inputs'!$B$47,TRUE,FALSE)</f>
        <v>1</v>
      </c>
    </row>
    <row r="2589" spans="1:11" x14ac:dyDescent="0.25">
      <c r="A2589" s="109">
        <f t="shared" si="120"/>
        <v>6</v>
      </c>
      <c r="B2589" s="55"/>
      <c r="C2589" s="129"/>
      <c r="D2589" s="55"/>
      <c r="E2589" s="56"/>
      <c r="F2589" s="55"/>
      <c r="G2589" s="124" t="str">
        <f>IFERROR(INDEX(Vendors!$A$2:$B$500,MATCH(C2589,Vendors!$A$2:$A$500,0),2),"")</f>
        <v/>
      </c>
      <c r="H2589" s="74">
        <f>SUMIF('Cash Outflows'!E:E,'AP and Accrual Journal'!D2599,'Cash Outflows'!F:F)</f>
        <v>0</v>
      </c>
      <c r="I2589" s="73">
        <f t="shared" si="121"/>
        <v>0</v>
      </c>
      <c r="J2589" s="13">
        <f t="shared" si="122"/>
        <v>0</v>
      </c>
      <c r="K2589" t="b">
        <f ca="1">IF(TODAY()-E2589&gt;'Data Inputs'!$B$47,TRUE,FALSE)</f>
        <v>1</v>
      </c>
    </row>
    <row r="2590" spans="1:11" x14ac:dyDescent="0.25">
      <c r="A2590" s="109">
        <f t="shared" si="120"/>
        <v>6</v>
      </c>
      <c r="B2590" s="55"/>
      <c r="C2590" s="129"/>
      <c r="D2590" s="55"/>
      <c r="E2590" s="56"/>
      <c r="F2590" s="55"/>
      <c r="G2590" s="124" t="str">
        <f>IFERROR(INDEX(Vendors!$A$2:$B$500,MATCH(C2590,Vendors!$A$2:$A$500,0),2),"")</f>
        <v/>
      </c>
      <c r="H2590" s="74">
        <f>SUMIF('Cash Outflows'!E:E,'AP and Accrual Journal'!D2600,'Cash Outflows'!F:F)</f>
        <v>0</v>
      </c>
      <c r="I2590" s="73">
        <f t="shared" si="121"/>
        <v>0</v>
      </c>
      <c r="J2590" s="13">
        <f t="shared" si="122"/>
        <v>0</v>
      </c>
      <c r="K2590" t="b">
        <f ca="1">IF(TODAY()-E2590&gt;'Data Inputs'!$B$47,TRUE,FALSE)</f>
        <v>1</v>
      </c>
    </row>
    <row r="2591" spans="1:11" x14ac:dyDescent="0.25">
      <c r="A2591" s="109">
        <f t="shared" si="120"/>
        <v>6</v>
      </c>
      <c r="B2591" s="55"/>
      <c r="C2591" s="129"/>
      <c r="D2591" s="55"/>
      <c r="E2591" s="56"/>
      <c r="F2591" s="55"/>
      <c r="G2591" s="124" t="str">
        <f>IFERROR(INDEX(Vendors!$A$2:$B$500,MATCH(C2591,Vendors!$A$2:$A$500,0),2),"")</f>
        <v/>
      </c>
      <c r="H2591" s="74">
        <f>SUMIF('Cash Outflows'!E:E,'AP and Accrual Journal'!D2601,'Cash Outflows'!F:F)</f>
        <v>0</v>
      </c>
      <c r="I2591" s="73">
        <f t="shared" si="121"/>
        <v>0</v>
      </c>
      <c r="J2591" s="13">
        <f t="shared" si="122"/>
        <v>0</v>
      </c>
      <c r="K2591" t="b">
        <f ca="1">IF(TODAY()-E2591&gt;'Data Inputs'!$B$47,TRUE,FALSE)</f>
        <v>1</v>
      </c>
    </row>
    <row r="2592" spans="1:11" x14ac:dyDescent="0.25">
      <c r="A2592" s="109">
        <f t="shared" si="120"/>
        <v>6</v>
      </c>
      <c r="B2592" s="55"/>
      <c r="C2592" s="129"/>
      <c r="D2592" s="55"/>
      <c r="E2592" s="56"/>
      <c r="F2592" s="55"/>
      <c r="G2592" s="124" t="str">
        <f>IFERROR(INDEX(Vendors!$A$2:$B$500,MATCH(C2592,Vendors!$A$2:$A$500,0),2),"")</f>
        <v/>
      </c>
      <c r="H2592" s="74">
        <f>SUMIF('Cash Outflows'!E:E,'AP and Accrual Journal'!D2602,'Cash Outflows'!F:F)</f>
        <v>0</v>
      </c>
      <c r="I2592" s="73">
        <f t="shared" si="121"/>
        <v>0</v>
      </c>
      <c r="J2592" s="13">
        <f t="shared" si="122"/>
        <v>0</v>
      </c>
      <c r="K2592" t="b">
        <f ca="1">IF(TODAY()-E2592&gt;'Data Inputs'!$B$47,TRUE,FALSE)</f>
        <v>1</v>
      </c>
    </row>
    <row r="2593" spans="1:11" x14ac:dyDescent="0.25">
      <c r="A2593" s="109">
        <f t="shared" si="120"/>
        <v>6</v>
      </c>
      <c r="B2593" s="55"/>
      <c r="C2593" s="129"/>
      <c r="D2593" s="55"/>
      <c r="E2593" s="56"/>
      <c r="F2593" s="55"/>
      <c r="G2593" s="124" t="str">
        <f>IFERROR(INDEX(Vendors!$A$2:$B$500,MATCH(C2593,Vendors!$A$2:$A$500,0),2),"")</f>
        <v/>
      </c>
      <c r="H2593" s="74">
        <f>SUMIF('Cash Outflows'!E:E,'AP and Accrual Journal'!D2603,'Cash Outflows'!F:F)</f>
        <v>0</v>
      </c>
      <c r="I2593" s="73">
        <f t="shared" si="121"/>
        <v>0</v>
      </c>
      <c r="J2593" s="13">
        <f t="shared" si="122"/>
        <v>0</v>
      </c>
      <c r="K2593" t="b">
        <f ca="1">IF(TODAY()-E2593&gt;'Data Inputs'!$B$47,TRUE,FALSE)</f>
        <v>1</v>
      </c>
    </row>
    <row r="2594" spans="1:11" x14ac:dyDescent="0.25">
      <c r="A2594" s="109">
        <f t="shared" si="120"/>
        <v>6</v>
      </c>
      <c r="B2594" s="55"/>
      <c r="C2594" s="129"/>
      <c r="D2594" s="55"/>
      <c r="E2594" s="56"/>
      <c r="F2594" s="55"/>
      <c r="G2594" s="124" t="str">
        <f>IFERROR(INDEX(Vendors!$A$2:$B$500,MATCH(C2594,Vendors!$A$2:$A$500,0),2),"")</f>
        <v/>
      </c>
      <c r="H2594" s="74">
        <f>SUMIF('Cash Outflows'!E:E,'AP and Accrual Journal'!D2604,'Cash Outflows'!F:F)</f>
        <v>0</v>
      </c>
      <c r="I2594" s="73">
        <f t="shared" si="121"/>
        <v>0</v>
      </c>
      <c r="J2594" s="13">
        <f t="shared" si="122"/>
        <v>0</v>
      </c>
      <c r="K2594" t="b">
        <f ca="1">IF(TODAY()-E2594&gt;'Data Inputs'!$B$47,TRUE,FALSE)</f>
        <v>1</v>
      </c>
    </row>
    <row r="2595" spans="1:11" x14ac:dyDescent="0.25">
      <c r="A2595" s="109">
        <f t="shared" si="120"/>
        <v>6</v>
      </c>
      <c r="B2595" s="55"/>
      <c r="C2595" s="129"/>
      <c r="D2595" s="55"/>
      <c r="E2595" s="56"/>
      <c r="F2595" s="55"/>
      <c r="G2595" s="124" t="str">
        <f>IFERROR(INDEX(Vendors!$A$2:$B$500,MATCH(C2595,Vendors!$A$2:$A$500,0),2),"")</f>
        <v/>
      </c>
      <c r="H2595" s="74">
        <f>SUMIF('Cash Outflows'!E:E,'AP and Accrual Journal'!D2605,'Cash Outflows'!F:F)</f>
        <v>0</v>
      </c>
      <c r="I2595" s="73">
        <f t="shared" si="121"/>
        <v>0</v>
      </c>
      <c r="J2595" s="13">
        <f t="shared" si="122"/>
        <v>0</v>
      </c>
      <c r="K2595" t="b">
        <f ca="1">IF(TODAY()-E2595&gt;'Data Inputs'!$B$47,TRUE,FALSE)</f>
        <v>1</v>
      </c>
    </row>
    <row r="2596" spans="1:11" x14ac:dyDescent="0.25">
      <c r="A2596" s="109">
        <f t="shared" si="120"/>
        <v>6</v>
      </c>
      <c r="B2596" s="55"/>
      <c r="C2596" s="129"/>
      <c r="D2596" s="55"/>
      <c r="E2596" s="56"/>
      <c r="F2596" s="55"/>
      <c r="G2596" s="124" t="str">
        <f>IFERROR(INDEX(Vendors!$A$2:$B$500,MATCH(C2596,Vendors!$A$2:$A$500,0),2),"")</f>
        <v/>
      </c>
      <c r="H2596" s="74">
        <f>SUMIF('Cash Outflows'!E:E,'AP and Accrual Journal'!D2606,'Cash Outflows'!F:F)</f>
        <v>0</v>
      </c>
      <c r="I2596" s="73">
        <f t="shared" si="121"/>
        <v>0</v>
      </c>
      <c r="J2596" s="13">
        <f t="shared" si="122"/>
        <v>0</v>
      </c>
      <c r="K2596" t="b">
        <f ca="1">IF(TODAY()-E2596&gt;'Data Inputs'!$B$47,TRUE,FALSE)</f>
        <v>1</v>
      </c>
    </row>
    <row r="2597" spans="1:11" x14ac:dyDescent="0.25">
      <c r="A2597" s="109">
        <f t="shared" si="120"/>
        <v>6</v>
      </c>
      <c r="B2597" s="55"/>
      <c r="C2597" s="129"/>
      <c r="D2597" s="55"/>
      <c r="E2597" s="56"/>
      <c r="F2597" s="55"/>
      <c r="G2597" s="124" t="str">
        <f>IFERROR(INDEX(Vendors!$A$2:$B$500,MATCH(C2597,Vendors!$A$2:$A$500,0),2),"")</f>
        <v/>
      </c>
      <c r="H2597" s="74">
        <f>SUMIF('Cash Outflows'!E:E,'AP and Accrual Journal'!D2607,'Cash Outflows'!F:F)</f>
        <v>0</v>
      </c>
      <c r="I2597" s="73">
        <f t="shared" si="121"/>
        <v>0</v>
      </c>
      <c r="J2597" s="13">
        <f t="shared" si="122"/>
        <v>0</v>
      </c>
      <c r="K2597" t="b">
        <f ca="1">IF(TODAY()-E2597&gt;'Data Inputs'!$B$47,TRUE,FALSE)</f>
        <v>1</v>
      </c>
    </row>
    <row r="2598" spans="1:11" x14ac:dyDescent="0.25">
      <c r="A2598" s="109">
        <f t="shared" si="120"/>
        <v>6</v>
      </c>
      <c r="B2598" s="55"/>
      <c r="C2598" s="129"/>
      <c r="D2598" s="55"/>
      <c r="E2598" s="56"/>
      <c r="F2598" s="55"/>
      <c r="G2598" s="124" t="str">
        <f>IFERROR(INDEX(Vendors!$A$2:$B$500,MATCH(C2598,Vendors!$A$2:$A$500,0),2),"")</f>
        <v/>
      </c>
      <c r="H2598" s="74">
        <f>SUMIF('Cash Outflows'!E:E,'AP and Accrual Journal'!D2608,'Cash Outflows'!F:F)</f>
        <v>0</v>
      </c>
      <c r="I2598" s="73">
        <f t="shared" si="121"/>
        <v>0</v>
      </c>
      <c r="J2598" s="13">
        <f t="shared" si="122"/>
        <v>0</v>
      </c>
      <c r="K2598" t="b">
        <f ca="1">IF(TODAY()-E2598&gt;'Data Inputs'!$B$47,TRUE,FALSE)</f>
        <v>1</v>
      </c>
    </row>
    <row r="2599" spans="1:11" x14ac:dyDescent="0.25">
      <c r="A2599" s="109">
        <f t="shared" si="120"/>
        <v>6</v>
      </c>
      <c r="B2599" s="55"/>
      <c r="C2599" s="129"/>
      <c r="D2599" s="55"/>
      <c r="E2599" s="56"/>
      <c r="F2599" s="55"/>
      <c r="G2599" s="124" t="str">
        <f>IFERROR(INDEX(Vendors!$A$2:$B$500,MATCH(C2599,Vendors!$A$2:$A$500,0),2),"")</f>
        <v/>
      </c>
      <c r="H2599" s="74">
        <f>SUMIF('Cash Outflows'!E:E,'AP and Accrual Journal'!D2609,'Cash Outflows'!F:F)</f>
        <v>0</v>
      </c>
      <c r="I2599" s="73">
        <f t="shared" si="121"/>
        <v>0</v>
      </c>
      <c r="J2599" s="13">
        <f t="shared" si="122"/>
        <v>0</v>
      </c>
      <c r="K2599" t="b">
        <f ca="1">IF(TODAY()-E2599&gt;'Data Inputs'!$B$47,TRUE,FALSE)</f>
        <v>1</v>
      </c>
    </row>
    <row r="2600" spans="1:11" x14ac:dyDescent="0.25">
      <c r="A2600" s="109">
        <f t="shared" si="120"/>
        <v>6</v>
      </c>
      <c r="B2600" s="55"/>
      <c r="C2600" s="129"/>
      <c r="D2600" s="55"/>
      <c r="E2600" s="56"/>
      <c r="F2600" s="55"/>
      <c r="G2600" s="124" t="str">
        <f>IFERROR(INDEX(Vendors!$A$2:$B$500,MATCH(C2600,Vendors!$A$2:$A$500,0),2),"")</f>
        <v/>
      </c>
      <c r="H2600" s="74">
        <f>SUMIF('Cash Outflows'!E:E,'AP and Accrual Journal'!D2610,'Cash Outflows'!F:F)</f>
        <v>0</v>
      </c>
      <c r="I2600" s="73">
        <f t="shared" si="121"/>
        <v>0</v>
      </c>
      <c r="J2600" s="13">
        <f t="shared" si="122"/>
        <v>0</v>
      </c>
      <c r="K2600" t="b">
        <f ca="1">IF(TODAY()-E2600&gt;'Data Inputs'!$B$47,TRUE,FALSE)</f>
        <v>1</v>
      </c>
    </row>
    <row r="2601" spans="1:11" x14ac:dyDescent="0.25">
      <c r="A2601" s="109">
        <f t="shared" si="120"/>
        <v>6</v>
      </c>
      <c r="B2601" s="55"/>
      <c r="C2601" s="129"/>
      <c r="D2601" s="55"/>
      <c r="E2601" s="56"/>
      <c r="F2601" s="55"/>
      <c r="G2601" s="124" t="str">
        <f>IFERROR(INDEX(Vendors!$A$2:$B$500,MATCH(C2601,Vendors!$A$2:$A$500,0),2),"")</f>
        <v/>
      </c>
      <c r="H2601" s="74">
        <f>SUMIF('Cash Outflows'!E:E,'AP and Accrual Journal'!D2611,'Cash Outflows'!F:F)</f>
        <v>0</v>
      </c>
      <c r="I2601" s="73">
        <f t="shared" si="121"/>
        <v>0</v>
      </c>
      <c r="J2601" s="13">
        <f t="shared" si="122"/>
        <v>0</v>
      </c>
      <c r="K2601" t="b">
        <f ca="1">IF(TODAY()-E2601&gt;'Data Inputs'!$B$47,TRUE,FALSE)</f>
        <v>1</v>
      </c>
    </row>
    <row r="2602" spans="1:11" x14ac:dyDescent="0.25">
      <c r="A2602" s="109">
        <f t="shared" si="120"/>
        <v>6</v>
      </c>
      <c r="B2602" s="55"/>
      <c r="C2602" s="129"/>
      <c r="D2602" s="55"/>
      <c r="E2602" s="56"/>
      <c r="F2602" s="55"/>
      <c r="G2602" s="124" t="str">
        <f>IFERROR(INDEX(Vendors!$A$2:$B$500,MATCH(C2602,Vendors!$A$2:$A$500,0),2),"")</f>
        <v/>
      </c>
      <c r="H2602" s="74">
        <f>SUMIF('Cash Outflows'!E:E,'AP and Accrual Journal'!D2612,'Cash Outflows'!F:F)</f>
        <v>0</v>
      </c>
      <c r="I2602" s="73">
        <f t="shared" si="121"/>
        <v>0</v>
      </c>
      <c r="J2602" s="13">
        <f t="shared" si="122"/>
        <v>0</v>
      </c>
      <c r="K2602" t="b">
        <f ca="1">IF(TODAY()-E2602&gt;'Data Inputs'!$B$47,TRUE,FALSE)</f>
        <v>1</v>
      </c>
    </row>
    <row r="2603" spans="1:11" x14ac:dyDescent="0.25">
      <c r="A2603" s="109">
        <f t="shared" si="120"/>
        <v>6</v>
      </c>
      <c r="B2603" s="55"/>
      <c r="C2603" s="129"/>
      <c r="D2603" s="55"/>
      <c r="E2603" s="56"/>
      <c r="F2603" s="55"/>
      <c r="G2603" s="124" t="str">
        <f>IFERROR(INDEX(Vendors!$A$2:$B$500,MATCH(C2603,Vendors!$A$2:$A$500,0),2),"")</f>
        <v/>
      </c>
      <c r="H2603" s="74">
        <f>SUMIF('Cash Outflows'!E:E,'AP and Accrual Journal'!D2613,'Cash Outflows'!F:F)</f>
        <v>0</v>
      </c>
      <c r="I2603" s="73">
        <f t="shared" si="121"/>
        <v>0</v>
      </c>
      <c r="J2603" s="13">
        <f t="shared" si="122"/>
        <v>0</v>
      </c>
      <c r="K2603" t="b">
        <f ca="1">IF(TODAY()-E2603&gt;'Data Inputs'!$B$47,TRUE,FALSE)</f>
        <v>1</v>
      </c>
    </row>
    <row r="2604" spans="1:11" x14ac:dyDescent="0.25">
      <c r="A2604" s="109">
        <f t="shared" si="120"/>
        <v>6</v>
      </c>
      <c r="B2604" s="55"/>
      <c r="C2604" s="129"/>
      <c r="D2604" s="55"/>
      <c r="E2604" s="56"/>
      <c r="F2604" s="55"/>
      <c r="G2604" s="124" t="str">
        <f>IFERROR(INDEX(Vendors!$A$2:$B$500,MATCH(C2604,Vendors!$A$2:$A$500,0),2),"")</f>
        <v/>
      </c>
      <c r="H2604" s="74">
        <f>SUMIF('Cash Outflows'!E:E,'AP and Accrual Journal'!D2614,'Cash Outflows'!F:F)</f>
        <v>0</v>
      </c>
      <c r="I2604" s="73">
        <f t="shared" si="121"/>
        <v>0</v>
      </c>
      <c r="J2604" s="13">
        <f t="shared" si="122"/>
        <v>0</v>
      </c>
      <c r="K2604" t="b">
        <f ca="1">IF(TODAY()-E2604&gt;'Data Inputs'!$B$47,TRUE,FALSE)</f>
        <v>1</v>
      </c>
    </row>
    <row r="2605" spans="1:11" x14ac:dyDescent="0.25">
      <c r="A2605" s="109">
        <f t="shared" si="120"/>
        <v>6</v>
      </c>
      <c r="B2605" s="55"/>
      <c r="C2605" s="129"/>
      <c r="D2605" s="55"/>
      <c r="E2605" s="56"/>
      <c r="F2605" s="55"/>
      <c r="G2605" s="124" t="str">
        <f>IFERROR(INDEX(Vendors!$A$2:$B$500,MATCH(C2605,Vendors!$A$2:$A$500,0),2),"")</f>
        <v/>
      </c>
      <c r="H2605" s="74">
        <f>SUMIF('Cash Outflows'!E:E,'AP and Accrual Journal'!D2615,'Cash Outflows'!F:F)</f>
        <v>0</v>
      </c>
      <c r="I2605" s="73">
        <f t="shared" si="121"/>
        <v>0</v>
      </c>
      <c r="J2605" s="13">
        <f t="shared" si="122"/>
        <v>0</v>
      </c>
      <c r="K2605" t="b">
        <f ca="1">IF(TODAY()-E2605&gt;'Data Inputs'!$B$47,TRUE,FALSE)</f>
        <v>1</v>
      </c>
    </row>
    <row r="2606" spans="1:11" x14ac:dyDescent="0.25">
      <c r="A2606" s="109">
        <f t="shared" si="120"/>
        <v>6</v>
      </c>
      <c r="B2606" s="55"/>
      <c r="C2606" s="129"/>
      <c r="D2606" s="55"/>
      <c r="E2606" s="56"/>
      <c r="F2606" s="55"/>
      <c r="G2606" s="124" t="str">
        <f>IFERROR(INDEX(Vendors!$A$2:$B$500,MATCH(C2606,Vendors!$A$2:$A$500,0),2),"")</f>
        <v/>
      </c>
      <c r="H2606" s="74">
        <f>SUMIF('Cash Outflows'!E:E,'AP and Accrual Journal'!D2616,'Cash Outflows'!F:F)</f>
        <v>0</v>
      </c>
      <c r="I2606" s="73">
        <f t="shared" si="121"/>
        <v>0</v>
      </c>
      <c r="J2606" s="13">
        <f t="shared" si="122"/>
        <v>0</v>
      </c>
      <c r="K2606" t="b">
        <f ca="1">IF(TODAY()-E2606&gt;'Data Inputs'!$B$47,TRUE,FALSE)</f>
        <v>1</v>
      </c>
    </row>
    <row r="2607" spans="1:11" x14ac:dyDescent="0.25">
      <c r="A2607" s="109">
        <f t="shared" si="120"/>
        <v>6</v>
      </c>
      <c r="B2607" s="55"/>
      <c r="C2607" s="129"/>
      <c r="D2607" s="55"/>
      <c r="E2607" s="56"/>
      <c r="F2607" s="55"/>
      <c r="G2607" s="124" t="str">
        <f>IFERROR(INDEX(Vendors!$A$2:$B$500,MATCH(C2607,Vendors!$A$2:$A$500,0),2),"")</f>
        <v/>
      </c>
      <c r="H2607" s="74">
        <f>SUMIF('Cash Outflows'!E:E,'AP and Accrual Journal'!D2617,'Cash Outflows'!F:F)</f>
        <v>0</v>
      </c>
      <c r="I2607" s="73">
        <f t="shared" si="121"/>
        <v>0</v>
      </c>
      <c r="J2607" s="13">
        <f t="shared" si="122"/>
        <v>0</v>
      </c>
      <c r="K2607" t="b">
        <f ca="1">IF(TODAY()-E2607&gt;'Data Inputs'!$B$47,TRUE,FALSE)</f>
        <v>1</v>
      </c>
    </row>
    <row r="2608" spans="1:11" x14ac:dyDescent="0.25">
      <c r="A2608" s="109">
        <f t="shared" si="120"/>
        <v>6</v>
      </c>
      <c r="B2608" s="55"/>
      <c r="C2608" s="129"/>
      <c r="D2608" s="55"/>
      <c r="E2608" s="56"/>
      <c r="F2608" s="55"/>
      <c r="G2608" s="124" t="str">
        <f>IFERROR(INDEX(Vendors!$A$2:$B$500,MATCH(C2608,Vendors!$A$2:$A$500,0),2),"")</f>
        <v/>
      </c>
      <c r="H2608" s="74">
        <f>SUMIF('Cash Outflows'!E:E,'AP and Accrual Journal'!D2618,'Cash Outflows'!F:F)</f>
        <v>0</v>
      </c>
      <c r="I2608" s="73">
        <f t="shared" si="121"/>
        <v>0</v>
      </c>
      <c r="J2608" s="13">
        <f t="shared" si="122"/>
        <v>0</v>
      </c>
      <c r="K2608" t="b">
        <f ca="1">IF(TODAY()-E2608&gt;'Data Inputs'!$B$47,TRUE,FALSE)</f>
        <v>1</v>
      </c>
    </row>
    <row r="2609" spans="1:11" x14ac:dyDescent="0.25">
      <c r="A2609" s="109">
        <f t="shared" si="120"/>
        <v>6</v>
      </c>
      <c r="B2609" s="55"/>
      <c r="C2609" s="129"/>
      <c r="D2609" s="55"/>
      <c r="E2609" s="56"/>
      <c r="F2609" s="55"/>
      <c r="G2609" s="124" t="str">
        <f>IFERROR(INDEX(Vendors!$A$2:$B$500,MATCH(C2609,Vendors!$A$2:$A$500,0),2),"")</f>
        <v/>
      </c>
      <c r="H2609" s="74">
        <f>SUMIF('Cash Outflows'!E:E,'AP and Accrual Journal'!D2619,'Cash Outflows'!F:F)</f>
        <v>0</v>
      </c>
      <c r="I2609" s="73">
        <f t="shared" si="121"/>
        <v>0</v>
      </c>
      <c r="J2609" s="13">
        <f t="shared" si="122"/>
        <v>0</v>
      </c>
      <c r="K2609" t="b">
        <f ca="1">IF(TODAY()-E2609&gt;'Data Inputs'!$B$47,TRUE,FALSE)</f>
        <v>1</v>
      </c>
    </row>
    <row r="2610" spans="1:11" x14ac:dyDescent="0.25">
      <c r="A2610" s="109">
        <f t="shared" si="120"/>
        <v>6</v>
      </c>
      <c r="B2610" s="55"/>
      <c r="C2610" s="129"/>
      <c r="D2610" s="55"/>
      <c r="E2610" s="56"/>
      <c r="F2610" s="55"/>
      <c r="G2610" s="124" t="str">
        <f>IFERROR(INDEX(Vendors!$A$2:$B$500,MATCH(C2610,Vendors!$A$2:$A$500,0),2),"")</f>
        <v/>
      </c>
      <c r="H2610" s="74">
        <f>SUMIF('Cash Outflows'!E:E,'AP and Accrual Journal'!D2620,'Cash Outflows'!F:F)</f>
        <v>0</v>
      </c>
      <c r="I2610" s="73">
        <f t="shared" si="121"/>
        <v>0</v>
      </c>
      <c r="J2610" s="13">
        <f t="shared" si="122"/>
        <v>0</v>
      </c>
      <c r="K2610" t="b">
        <f ca="1">IF(TODAY()-E2610&gt;'Data Inputs'!$B$47,TRUE,FALSE)</f>
        <v>1</v>
      </c>
    </row>
    <row r="2611" spans="1:11" x14ac:dyDescent="0.25">
      <c r="A2611" s="109">
        <f t="shared" si="120"/>
        <v>6</v>
      </c>
      <c r="B2611" s="55"/>
      <c r="C2611" s="129"/>
      <c r="D2611" s="55"/>
      <c r="E2611" s="56"/>
      <c r="F2611" s="55"/>
      <c r="G2611" s="124" t="str">
        <f>IFERROR(INDEX(Vendors!$A$2:$B$500,MATCH(C2611,Vendors!$A$2:$A$500,0),2),"")</f>
        <v/>
      </c>
      <c r="H2611" s="74">
        <f>SUMIF('Cash Outflows'!E:E,'AP and Accrual Journal'!D2621,'Cash Outflows'!F:F)</f>
        <v>0</v>
      </c>
      <c r="I2611" s="73">
        <f t="shared" si="121"/>
        <v>0</v>
      </c>
      <c r="J2611" s="13">
        <f t="shared" si="122"/>
        <v>0</v>
      </c>
      <c r="K2611" t="b">
        <f ca="1">IF(TODAY()-E2611&gt;'Data Inputs'!$B$47,TRUE,FALSE)</f>
        <v>1</v>
      </c>
    </row>
    <row r="2612" spans="1:11" x14ac:dyDescent="0.25">
      <c r="A2612" s="109">
        <f t="shared" si="120"/>
        <v>6</v>
      </c>
      <c r="B2612" s="55"/>
      <c r="C2612" s="129"/>
      <c r="D2612" s="55"/>
      <c r="E2612" s="56"/>
      <c r="F2612" s="55"/>
      <c r="G2612" s="124" t="str">
        <f>IFERROR(INDEX(Vendors!$A$2:$B$500,MATCH(C2612,Vendors!$A$2:$A$500,0),2),"")</f>
        <v/>
      </c>
      <c r="H2612" s="74">
        <f>SUMIF('Cash Outflows'!E:E,'AP and Accrual Journal'!D2622,'Cash Outflows'!F:F)</f>
        <v>0</v>
      </c>
      <c r="I2612" s="73">
        <f t="shared" si="121"/>
        <v>0</v>
      </c>
      <c r="J2612" s="13">
        <f t="shared" si="122"/>
        <v>0</v>
      </c>
      <c r="K2612" t="b">
        <f ca="1">IF(TODAY()-E2612&gt;'Data Inputs'!$B$47,TRUE,FALSE)</f>
        <v>1</v>
      </c>
    </row>
    <row r="2613" spans="1:11" x14ac:dyDescent="0.25">
      <c r="A2613" s="109">
        <f t="shared" si="120"/>
        <v>6</v>
      </c>
      <c r="B2613" s="55"/>
      <c r="C2613" s="129"/>
      <c r="D2613" s="55"/>
      <c r="E2613" s="56"/>
      <c r="F2613" s="55"/>
      <c r="G2613" s="124" t="str">
        <f>IFERROR(INDEX(Vendors!$A$2:$B$500,MATCH(C2613,Vendors!$A$2:$A$500,0),2),"")</f>
        <v/>
      </c>
      <c r="H2613" s="74">
        <f>SUMIF('Cash Outflows'!E:E,'AP and Accrual Journal'!D2623,'Cash Outflows'!F:F)</f>
        <v>0</v>
      </c>
      <c r="I2613" s="73">
        <f t="shared" si="121"/>
        <v>0</v>
      </c>
      <c r="J2613" s="13">
        <f t="shared" si="122"/>
        <v>0</v>
      </c>
      <c r="K2613" t="b">
        <f ca="1">IF(TODAY()-E2613&gt;'Data Inputs'!$B$47,TRUE,FALSE)</f>
        <v>1</v>
      </c>
    </row>
    <row r="2614" spans="1:11" x14ac:dyDescent="0.25">
      <c r="A2614" s="109">
        <f t="shared" si="120"/>
        <v>6</v>
      </c>
      <c r="B2614" s="55"/>
      <c r="C2614" s="129"/>
      <c r="D2614" s="55"/>
      <c r="E2614" s="56"/>
      <c r="F2614" s="55"/>
      <c r="G2614" s="124" t="str">
        <f>IFERROR(INDEX(Vendors!$A$2:$B$500,MATCH(C2614,Vendors!$A$2:$A$500,0),2),"")</f>
        <v/>
      </c>
      <c r="H2614" s="74">
        <f>SUMIF('Cash Outflows'!E:E,'AP and Accrual Journal'!D2624,'Cash Outflows'!F:F)</f>
        <v>0</v>
      </c>
      <c r="I2614" s="73">
        <f t="shared" si="121"/>
        <v>0</v>
      </c>
      <c r="J2614" s="13">
        <f t="shared" si="122"/>
        <v>0</v>
      </c>
      <c r="K2614" t="b">
        <f ca="1">IF(TODAY()-E2614&gt;'Data Inputs'!$B$47,TRUE,FALSE)</f>
        <v>1</v>
      </c>
    </row>
    <row r="2615" spans="1:11" x14ac:dyDescent="0.25">
      <c r="A2615" s="109">
        <f t="shared" si="120"/>
        <v>6</v>
      </c>
      <c r="B2615" s="55"/>
      <c r="C2615" s="129"/>
      <c r="D2615" s="55"/>
      <c r="E2615" s="56"/>
      <c r="F2615" s="55"/>
      <c r="G2615" s="124" t="str">
        <f>IFERROR(INDEX(Vendors!$A$2:$B$500,MATCH(C2615,Vendors!$A$2:$A$500,0),2),"")</f>
        <v/>
      </c>
      <c r="H2615" s="74">
        <f>SUMIF('Cash Outflows'!E:E,'AP and Accrual Journal'!D2625,'Cash Outflows'!F:F)</f>
        <v>0</v>
      </c>
      <c r="I2615" s="73">
        <f t="shared" si="121"/>
        <v>0</v>
      </c>
      <c r="J2615" s="13">
        <f t="shared" si="122"/>
        <v>0</v>
      </c>
      <c r="K2615" t="b">
        <f ca="1">IF(TODAY()-E2615&gt;'Data Inputs'!$B$47,TRUE,FALSE)</f>
        <v>1</v>
      </c>
    </row>
    <row r="2616" spans="1:11" x14ac:dyDescent="0.25">
      <c r="A2616" s="109">
        <f t="shared" si="120"/>
        <v>6</v>
      </c>
      <c r="B2616" s="55"/>
      <c r="C2616" s="129"/>
      <c r="D2616" s="55"/>
      <c r="E2616" s="56"/>
      <c r="F2616" s="55"/>
      <c r="G2616" s="124" t="str">
        <f>IFERROR(INDEX(Vendors!$A$2:$B$500,MATCH(C2616,Vendors!$A$2:$A$500,0),2),"")</f>
        <v/>
      </c>
      <c r="H2616" s="74">
        <f>SUMIF('Cash Outflows'!E:E,'AP and Accrual Journal'!D2626,'Cash Outflows'!F:F)</f>
        <v>0</v>
      </c>
      <c r="I2616" s="73">
        <f t="shared" si="121"/>
        <v>0</v>
      </c>
      <c r="J2616" s="13">
        <f t="shared" si="122"/>
        <v>0</v>
      </c>
      <c r="K2616" t="b">
        <f ca="1">IF(TODAY()-E2616&gt;'Data Inputs'!$B$47,TRUE,FALSE)</f>
        <v>1</v>
      </c>
    </row>
    <row r="2617" spans="1:11" x14ac:dyDescent="0.25">
      <c r="A2617" s="109">
        <f t="shared" si="120"/>
        <v>6</v>
      </c>
      <c r="B2617" s="55"/>
      <c r="C2617" s="129"/>
      <c r="D2617" s="55"/>
      <c r="E2617" s="56"/>
      <c r="F2617" s="55"/>
      <c r="G2617" s="124" t="str">
        <f>IFERROR(INDEX(Vendors!$A$2:$B$500,MATCH(C2617,Vendors!$A$2:$A$500,0),2),"")</f>
        <v/>
      </c>
      <c r="H2617" s="74">
        <f>SUMIF('Cash Outflows'!E:E,'AP and Accrual Journal'!D2627,'Cash Outflows'!F:F)</f>
        <v>0</v>
      </c>
      <c r="I2617" s="73">
        <f t="shared" si="121"/>
        <v>0</v>
      </c>
      <c r="J2617" s="13">
        <f t="shared" si="122"/>
        <v>0</v>
      </c>
      <c r="K2617" t="b">
        <f ca="1">IF(TODAY()-E2617&gt;'Data Inputs'!$B$47,TRUE,FALSE)</f>
        <v>1</v>
      </c>
    </row>
    <row r="2618" spans="1:11" x14ac:dyDescent="0.25">
      <c r="A2618" s="109">
        <f t="shared" si="120"/>
        <v>6</v>
      </c>
      <c r="B2618" s="55"/>
      <c r="C2618" s="129"/>
      <c r="D2618" s="55"/>
      <c r="E2618" s="56"/>
      <c r="F2618" s="55"/>
      <c r="G2618" s="124" t="str">
        <f>IFERROR(INDEX(Vendors!$A$2:$B$500,MATCH(C2618,Vendors!$A$2:$A$500,0),2),"")</f>
        <v/>
      </c>
      <c r="H2618" s="74">
        <f>SUMIF('Cash Outflows'!E:E,'AP and Accrual Journal'!D2628,'Cash Outflows'!F:F)</f>
        <v>0</v>
      </c>
      <c r="I2618" s="73">
        <f t="shared" si="121"/>
        <v>0</v>
      </c>
      <c r="J2618" s="13">
        <f t="shared" si="122"/>
        <v>0</v>
      </c>
      <c r="K2618" t="b">
        <f ca="1">IF(TODAY()-E2618&gt;'Data Inputs'!$B$47,TRUE,FALSE)</f>
        <v>1</v>
      </c>
    </row>
    <row r="2619" spans="1:11" x14ac:dyDescent="0.25">
      <c r="A2619" s="109">
        <f t="shared" si="120"/>
        <v>6</v>
      </c>
      <c r="B2619" s="55"/>
      <c r="C2619" s="129"/>
      <c r="D2619" s="55"/>
      <c r="E2619" s="56"/>
      <c r="F2619" s="55"/>
      <c r="G2619" s="124" t="str">
        <f>IFERROR(INDEX(Vendors!$A$2:$B$500,MATCH(C2619,Vendors!$A$2:$A$500,0),2),"")</f>
        <v/>
      </c>
      <c r="H2619" s="74">
        <f>SUMIF('Cash Outflows'!E:E,'AP and Accrual Journal'!D2629,'Cash Outflows'!F:F)</f>
        <v>0</v>
      </c>
      <c r="I2619" s="73">
        <f t="shared" si="121"/>
        <v>0</v>
      </c>
      <c r="J2619" s="13">
        <f t="shared" si="122"/>
        <v>0</v>
      </c>
      <c r="K2619" t="b">
        <f ca="1">IF(TODAY()-E2619&gt;'Data Inputs'!$B$47,TRUE,FALSE)</f>
        <v>1</v>
      </c>
    </row>
    <row r="2620" spans="1:11" x14ac:dyDescent="0.25">
      <c r="A2620" s="109">
        <f t="shared" si="120"/>
        <v>6</v>
      </c>
      <c r="B2620" s="55"/>
      <c r="C2620" s="129"/>
      <c r="D2620" s="55"/>
      <c r="E2620" s="56"/>
      <c r="F2620" s="55"/>
      <c r="G2620" s="124" t="str">
        <f>IFERROR(INDEX(Vendors!$A$2:$B$500,MATCH(C2620,Vendors!$A$2:$A$500,0),2),"")</f>
        <v/>
      </c>
      <c r="H2620" s="74">
        <f>SUMIF('Cash Outflows'!E:E,'AP and Accrual Journal'!D2630,'Cash Outflows'!F:F)</f>
        <v>0</v>
      </c>
      <c r="I2620" s="73">
        <f t="shared" si="121"/>
        <v>0</v>
      </c>
      <c r="J2620" s="13">
        <f t="shared" si="122"/>
        <v>0</v>
      </c>
      <c r="K2620" t="b">
        <f ca="1">IF(TODAY()-E2620&gt;'Data Inputs'!$B$47,TRUE,FALSE)</f>
        <v>1</v>
      </c>
    </row>
    <row r="2621" spans="1:11" x14ac:dyDescent="0.25">
      <c r="A2621" s="109">
        <f t="shared" si="120"/>
        <v>6</v>
      </c>
      <c r="B2621" s="55"/>
      <c r="C2621" s="129"/>
      <c r="D2621" s="55"/>
      <c r="E2621" s="56"/>
      <c r="F2621" s="55"/>
      <c r="G2621" s="124" t="str">
        <f>IFERROR(INDEX(Vendors!$A$2:$B$500,MATCH(C2621,Vendors!$A$2:$A$500,0),2),"")</f>
        <v/>
      </c>
      <c r="H2621" s="74">
        <f>SUMIF('Cash Outflows'!E:E,'AP and Accrual Journal'!D2631,'Cash Outflows'!F:F)</f>
        <v>0</v>
      </c>
      <c r="I2621" s="73">
        <f t="shared" si="121"/>
        <v>0</v>
      </c>
      <c r="J2621" s="13">
        <f t="shared" si="122"/>
        <v>0</v>
      </c>
      <c r="K2621" t="b">
        <f ca="1">IF(TODAY()-E2621&gt;'Data Inputs'!$B$47,TRUE,FALSE)</f>
        <v>1</v>
      </c>
    </row>
    <row r="2622" spans="1:11" x14ac:dyDescent="0.25">
      <c r="A2622" s="109">
        <f t="shared" si="120"/>
        <v>6</v>
      </c>
      <c r="B2622" s="55"/>
      <c r="C2622" s="129"/>
      <c r="D2622" s="55"/>
      <c r="E2622" s="56"/>
      <c r="F2622" s="55"/>
      <c r="G2622" s="124" t="str">
        <f>IFERROR(INDEX(Vendors!$A$2:$B$500,MATCH(C2622,Vendors!$A$2:$A$500,0),2),"")</f>
        <v/>
      </c>
      <c r="H2622" s="74">
        <f>SUMIF('Cash Outflows'!E:E,'AP and Accrual Journal'!D2632,'Cash Outflows'!F:F)</f>
        <v>0</v>
      </c>
      <c r="I2622" s="73">
        <f t="shared" si="121"/>
        <v>0</v>
      </c>
      <c r="J2622" s="13">
        <f t="shared" si="122"/>
        <v>0</v>
      </c>
      <c r="K2622" t="b">
        <f ca="1">IF(TODAY()-E2622&gt;'Data Inputs'!$B$47,TRUE,FALSE)</f>
        <v>1</v>
      </c>
    </row>
    <row r="2623" spans="1:11" x14ac:dyDescent="0.25">
      <c r="A2623" s="109">
        <f t="shared" si="120"/>
        <v>6</v>
      </c>
      <c r="B2623" s="55"/>
      <c r="C2623" s="129"/>
      <c r="D2623" s="55"/>
      <c r="E2623" s="56"/>
      <c r="F2623" s="55"/>
      <c r="G2623" s="124" t="str">
        <f>IFERROR(INDEX(Vendors!$A$2:$B$500,MATCH(C2623,Vendors!$A$2:$A$500,0),2),"")</f>
        <v/>
      </c>
      <c r="H2623" s="74">
        <f>SUMIF('Cash Outflows'!E:E,'AP and Accrual Journal'!D2633,'Cash Outflows'!F:F)</f>
        <v>0</v>
      </c>
      <c r="I2623" s="73">
        <f t="shared" si="121"/>
        <v>0</v>
      </c>
      <c r="J2623" s="13">
        <f t="shared" si="122"/>
        <v>0</v>
      </c>
      <c r="K2623" t="b">
        <f ca="1">IF(TODAY()-E2623&gt;'Data Inputs'!$B$47,TRUE,FALSE)</f>
        <v>1</v>
      </c>
    </row>
    <row r="2624" spans="1:11" x14ac:dyDescent="0.25">
      <c r="A2624" s="109">
        <f t="shared" si="120"/>
        <v>6</v>
      </c>
      <c r="B2624" s="55"/>
      <c r="C2624" s="129"/>
      <c r="D2624" s="55"/>
      <c r="E2624" s="56"/>
      <c r="F2624" s="55"/>
      <c r="G2624" s="124" t="str">
        <f>IFERROR(INDEX(Vendors!$A$2:$B$500,MATCH(C2624,Vendors!$A$2:$A$500,0),2),"")</f>
        <v/>
      </c>
      <c r="H2624" s="74">
        <f>SUMIF('Cash Outflows'!E:E,'AP and Accrual Journal'!D2634,'Cash Outflows'!F:F)</f>
        <v>0</v>
      </c>
      <c r="I2624" s="73">
        <f t="shared" si="121"/>
        <v>0</v>
      </c>
      <c r="J2624" s="13">
        <f t="shared" si="122"/>
        <v>0</v>
      </c>
      <c r="K2624" t="b">
        <f ca="1">IF(TODAY()-E2624&gt;'Data Inputs'!$B$47,TRUE,FALSE)</f>
        <v>1</v>
      </c>
    </row>
    <row r="2625" spans="1:11" x14ac:dyDescent="0.25">
      <c r="A2625" s="109">
        <f t="shared" si="120"/>
        <v>6</v>
      </c>
      <c r="B2625" s="55"/>
      <c r="C2625" s="129"/>
      <c r="D2625" s="55"/>
      <c r="E2625" s="56"/>
      <c r="F2625" s="55"/>
      <c r="G2625" s="124" t="str">
        <f>IFERROR(INDEX(Vendors!$A$2:$B$500,MATCH(C2625,Vendors!$A$2:$A$500,0),2),"")</f>
        <v/>
      </c>
      <c r="H2625" s="74">
        <f>SUMIF('Cash Outflows'!E:E,'AP and Accrual Journal'!D2635,'Cash Outflows'!F:F)</f>
        <v>0</v>
      </c>
      <c r="I2625" s="73">
        <f t="shared" si="121"/>
        <v>0</v>
      </c>
      <c r="J2625" s="13">
        <f t="shared" si="122"/>
        <v>0</v>
      </c>
      <c r="K2625" t="b">
        <f ca="1">IF(TODAY()-E2625&gt;'Data Inputs'!$B$47,TRUE,FALSE)</f>
        <v>1</v>
      </c>
    </row>
    <row r="2626" spans="1:11" x14ac:dyDescent="0.25">
      <c r="A2626" s="109">
        <f t="shared" si="120"/>
        <v>6</v>
      </c>
      <c r="B2626" s="55"/>
      <c r="C2626" s="129"/>
      <c r="D2626" s="55"/>
      <c r="E2626" s="56"/>
      <c r="F2626" s="55"/>
      <c r="G2626" s="124" t="str">
        <f>IFERROR(INDEX(Vendors!$A$2:$B$500,MATCH(C2626,Vendors!$A$2:$A$500,0),2),"")</f>
        <v/>
      </c>
      <c r="H2626" s="74">
        <f>SUMIF('Cash Outflows'!E:E,'AP and Accrual Journal'!D2636,'Cash Outflows'!F:F)</f>
        <v>0</v>
      </c>
      <c r="I2626" s="73">
        <f t="shared" si="121"/>
        <v>0</v>
      </c>
      <c r="J2626" s="13">
        <f t="shared" si="122"/>
        <v>0</v>
      </c>
      <c r="K2626" t="b">
        <f ca="1">IF(TODAY()-E2626&gt;'Data Inputs'!$B$47,TRUE,FALSE)</f>
        <v>1</v>
      </c>
    </row>
    <row r="2627" spans="1:11" x14ac:dyDescent="0.25">
      <c r="A2627" s="109">
        <f t="shared" ref="A2627:A2690" si="123">E2627+(6-J2627)</f>
        <v>6</v>
      </c>
      <c r="B2627" s="55"/>
      <c r="C2627" s="129"/>
      <c r="D2627" s="55"/>
      <c r="E2627" s="56"/>
      <c r="F2627" s="55"/>
      <c r="G2627" s="124" t="str">
        <f>IFERROR(INDEX(Vendors!$A$2:$B$500,MATCH(C2627,Vendors!$A$2:$A$500,0),2),"")</f>
        <v/>
      </c>
      <c r="H2627" s="74">
        <f>SUMIF('Cash Outflows'!E:E,'AP and Accrual Journal'!D2637,'Cash Outflows'!F:F)</f>
        <v>0</v>
      </c>
      <c r="I2627" s="73">
        <f t="shared" ref="I2627:I2690" si="124">F2627-H2627</f>
        <v>0</v>
      </c>
      <c r="J2627" s="13">
        <f t="shared" ref="J2627:J2690" si="125">IF(WEEKDAY(E2627)=7,0,WEEKDAY(E2627))</f>
        <v>0</v>
      </c>
      <c r="K2627" t="b">
        <f ca="1">IF(TODAY()-E2627&gt;'Data Inputs'!$B$47,TRUE,FALSE)</f>
        <v>1</v>
      </c>
    </row>
    <row r="2628" spans="1:11" x14ac:dyDescent="0.25">
      <c r="A2628" s="109">
        <f t="shared" si="123"/>
        <v>6</v>
      </c>
      <c r="B2628" s="55"/>
      <c r="C2628" s="129"/>
      <c r="D2628" s="55"/>
      <c r="E2628" s="56"/>
      <c r="F2628" s="55"/>
      <c r="G2628" s="124" t="str">
        <f>IFERROR(INDEX(Vendors!$A$2:$B$500,MATCH(C2628,Vendors!$A$2:$A$500,0),2),"")</f>
        <v/>
      </c>
      <c r="H2628" s="74">
        <f>SUMIF('Cash Outflows'!E:E,'AP and Accrual Journal'!D2638,'Cash Outflows'!F:F)</f>
        <v>0</v>
      </c>
      <c r="I2628" s="73">
        <f t="shared" si="124"/>
        <v>0</v>
      </c>
      <c r="J2628" s="13">
        <f t="shared" si="125"/>
        <v>0</v>
      </c>
      <c r="K2628" t="b">
        <f ca="1">IF(TODAY()-E2628&gt;'Data Inputs'!$B$47,TRUE,FALSE)</f>
        <v>1</v>
      </c>
    </row>
    <row r="2629" spans="1:11" x14ac:dyDescent="0.25">
      <c r="A2629" s="109">
        <f t="shared" si="123"/>
        <v>6</v>
      </c>
      <c r="B2629" s="55"/>
      <c r="C2629" s="129"/>
      <c r="D2629" s="55"/>
      <c r="E2629" s="56"/>
      <c r="F2629" s="55"/>
      <c r="G2629" s="124" t="str">
        <f>IFERROR(INDEX(Vendors!$A$2:$B$500,MATCH(C2629,Vendors!$A$2:$A$500,0),2),"")</f>
        <v/>
      </c>
      <c r="H2629" s="74">
        <f>SUMIF('Cash Outflows'!E:E,'AP and Accrual Journal'!D2639,'Cash Outflows'!F:F)</f>
        <v>0</v>
      </c>
      <c r="I2629" s="73">
        <f t="shared" si="124"/>
        <v>0</v>
      </c>
      <c r="J2629" s="13">
        <f t="shared" si="125"/>
        <v>0</v>
      </c>
      <c r="K2629" t="b">
        <f ca="1">IF(TODAY()-E2629&gt;'Data Inputs'!$B$47,TRUE,FALSE)</f>
        <v>1</v>
      </c>
    </row>
    <row r="2630" spans="1:11" x14ac:dyDescent="0.25">
      <c r="A2630" s="109">
        <f t="shared" si="123"/>
        <v>6</v>
      </c>
      <c r="B2630" s="55"/>
      <c r="C2630" s="129"/>
      <c r="D2630" s="55"/>
      <c r="E2630" s="56"/>
      <c r="F2630" s="55"/>
      <c r="G2630" s="124" t="str">
        <f>IFERROR(INDEX(Vendors!$A$2:$B$500,MATCH(C2630,Vendors!$A$2:$A$500,0),2),"")</f>
        <v/>
      </c>
      <c r="H2630" s="74">
        <f>SUMIF('Cash Outflows'!E:E,'AP and Accrual Journal'!D2640,'Cash Outflows'!F:F)</f>
        <v>0</v>
      </c>
      <c r="I2630" s="73">
        <f t="shared" si="124"/>
        <v>0</v>
      </c>
      <c r="J2630" s="13">
        <f t="shared" si="125"/>
        <v>0</v>
      </c>
      <c r="K2630" t="b">
        <f ca="1">IF(TODAY()-E2630&gt;'Data Inputs'!$B$47,TRUE,FALSE)</f>
        <v>1</v>
      </c>
    </row>
    <row r="2631" spans="1:11" x14ac:dyDescent="0.25">
      <c r="A2631" s="109">
        <f t="shared" si="123"/>
        <v>6</v>
      </c>
      <c r="B2631" s="55"/>
      <c r="C2631" s="129"/>
      <c r="D2631" s="55"/>
      <c r="E2631" s="56"/>
      <c r="F2631" s="55"/>
      <c r="G2631" s="124" t="str">
        <f>IFERROR(INDEX(Vendors!$A$2:$B$500,MATCH(C2631,Vendors!$A$2:$A$500,0),2),"")</f>
        <v/>
      </c>
      <c r="H2631" s="74">
        <f>SUMIF('Cash Outflows'!E:E,'AP and Accrual Journal'!D2641,'Cash Outflows'!F:F)</f>
        <v>0</v>
      </c>
      <c r="I2631" s="73">
        <f t="shared" si="124"/>
        <v>0</v>
      </c>
      <c r="J2631" s="13">
        <f t="shared" si="125"/>
        <v>0</v>
      </c>
      <c r="K2631" t="b">
        <f ca="1">IF(TODAY()-E2631&gt;'Data Inputs'!$B$47,TRUE,FALSE)</f>
        <v>1</v>
      </c>
    </row>
    <row r="2632" spans="1:11" x14ac:dyDescent="0.25">
      <c r="A2632" s="109">
        <f t="shared" si="123"/>
        <v>6</v>
      </c>
      <c r="B2632" s="55"/>
      <c r="C2632" s="129"/>
      <c r="D2632" s="55"/>
      <c r="E2632" s="56"/>
      <c r="F2632" s="55"/>
      <c r="G2632" s="124" t="str">
        <f>IFERROR(INDEX(Vendors!$A$2:$B$500,MATCH(C2632,Vendors!$A$2:$A$500,0),2),"")</f>
        <v/>
      </c>
      <c r="H2632" s="74">
        <f>SUMIF('Cash Outflows'!E:E,'AP and Accrual Journal'!D2642,'Cash Outflows'!F:F)</f>
        <v>0</v>
      </c>
      <c r="I2632" s="73">
        <f t="shared" si="124"/>
        <v>0</v>
      </c>
      <c r="J2632" s="13">
        <f t="shared" si="125"/>
        <v>0</v>
      </c>
      <c r="K2632" t="b">
        <f ca="1">IF(TODAY()-E2632&gt;'Data Inputs'!$B$47,TRUE,FALSE)</f>
        <v>1</v>
      </c>
    </row>
    <row r="2633" spans="1:11" x14ac:dyDescent="0.25">
      <c r="A2633" s="109">
        <f t="shared" si="123"/>
        <v>6</v>
      </c>
      <c r="B2633" s="55"/>
      <c r="C2633" s="129"/>
      <c r="D2633" s="55"/>
      <c r="E2633" s="56"/>
      <c r="F2633" s="55"/>
      <c r="G2633" s="124" t="str">
        <f>IFERROR(INDEX(Vendors!$A$2:$B$500,MATCH(C2633,Vendors!$A$2:$A$500,0),2),"")</f>
        <v/>
      </c>
      <c r="H2633" s="74">
        <f>SUMIF('Cash Outflows'!E:E,'AP and Accrual Journal'!D2643,'Cash Outflows'!F:F)</f>
        <v>0</v>
      </c>
      <c r="I2633" s="73">
        <f t="shared" si="124"/>
        <v>0</v>
      </c>
      <c r="J2633" s="13">
        <f t="shared" si="125"/>
        <v>0</v>
      </c>
      <c r="K2633" t="b">
        <f ca="1">IF(TODAY()-E2633&gt;'Data Inputs'!$B$47,TRUE,FALSE)</f>
        <v>1</v>
      </c>
    </row>
    <row r="2634" spans="1:11" x14ac:dyDescent="0.25">
      <c r="A2634" s="109">
        <f t="shared" si="123"/>
        <v>6</v>
      </c>
      <c r="B2634" s="55"/>
      <c r="C2634" s="129"/>
      <c r="D2634" s="55"/>
      <c r="E2634" s="56"/>
      <c r="F2634" s="55"/>
      <c r="G2634" s="124" t="str">
        <f>IFERROR(INDEX(Vendors!$A$2:$B$500,MATCH(C2634,Vendors!$A$2:$A$500,0),2),"")</f>
        <v/>
      </c>
      <c r="H2634" s="74">
        <f>SUMIF('Cash Outflows'!E:E,'AP and Accrual Journal'!D2644,'Cash Outflows'!F:F)</f>
        <v>0</v>
      </c>
      <c r="I2634" s="73">
        <f t="shared" si="124"/>
        <v>0</v>
      </c>
      <c r="J2634" s="13">
        <f t="shared" si="125"/>
        <v>0</v>
      </c>
      <c r="K2634" t="b">
        <f ca="1">IF(TODAY()-E2634&gt;'Data Inputs'!$B$47,TRUE,FALSE)</f>
        <v>1</v>
      </c>
    </row>
    <row r="2635" spans="1:11" x14ac:dyDescent="0.25">
      <c r="A2635" s="109">
        <f t="shared" si="123"/>
        <v>6</v>
      </c>
      <c r="B2635" s="55"/>
      <c r="C2635" s="129"/>
      <c r="D2635" s="55"/>
      <c r="E2635" s="56"/>
      <c r="F2635" s="55"/>
      <c r="G2635" s="124" t="str">
        <f>IFERROR(INDEX(Vendors!$A$2:$B$500,MATCH(C2635,Vendors!$A$2:$A$500,0),2),"")</f>
        <v/>
      </c>
      <c r="H2635" s="74">
        <f>SUMIF('Cash Outflows'!E:E,'AP and Accrual Journal'!D2645,'Cash Outflows'!F:F)</f>
        <v>0</v>
      </c>
      <c r="I2635" s="73">
        <f t="shared" si="124"/>
        <v>0</v>
      </c>
      <c r="J2635" s="13">
        <f t="shared" si="125"/>
        <v>0</v>
      </c>
      <c r="K2635" t="b">
        <f ca="1">IF(TODAY()-E2635&gt;'Data Inputs'!$B$47,TRUE,FALSE)</f>
        <v>1</v>
      </c>
    </row>
    <row r="2636" spans="1:11" x14ac:dyDescent="0.25">
      <c r="A2636" s="109">
        <f t="shared" si="123"/>
        <v>6</v>
      </c>
      <c r="B2636" s="55"/>
      <c r="C2636" s="129"/>
      <c r="D2636" s="55"/>
      <c r="E2636" s="56"/>
      <c r="F2636" s="55"/>
      <c r="G2636" s="124" t="str">
        <f>IFERROR(INDEX(Vendors!$A$2:$B$500,MATCH(C2636,Vendors!$A$2:$A$500,0),2),"")</f>
        <v/>
      </c>
      <c r="H2636" s="74">
        <f>SUMIF('Cash Outflows'!E:E,'AP and Accrual Journal'!D2646,'Cash Outflows'!F:F)</f>
        <v>0</v>
      </c>
      <c r="I2636" s="73">
        <f t="shared" si="124"/>
        <v>0</v>
      </c>
      <c r="J2636" s="13">
        <f t="shared" si="125"/>
        <v>0</v>
      </c>
      <c r="K2636" t="b">
        <f ca="1">IF(TODAY()-E2636&gt;'Data Inputs'!$B$47,TRUE,FALSE)</f>
        <v>1</v>
      </c>
    </row>
    <row r="2637" spans="1:11" x14ac:dyDescent="0.25">
      <c r="A2637" s="109">
        <f t="shared" si="123"/>
        <v>6</v>
      </c>
      <c r="B2637" s="55"/>
      <c r="C2637" s="129"/>
      <c r="D2637" s="55"/>
      <c r="E2637" s="56"/>
      <c r="F2637" s="55"/>
      <c r="G2637" s="124" t="str">
        <f>IFERROR(INDEX(Vendors!$A$2:$B$500,MATCH(C2637,Vendors!$A$2:$A$500,0),2),"")</f>
        <v/>
      </c>
      <c r="H2637" s="74">
        <f>SUMIF('Cash Outflows'!E:E,'AP and Accrual Journal'!D2647,'Cash Outflows'!F:F)</f>
        <v>0</v>
      </c>
      <c r="I2637" s="73">
        <f t="shared" si="124"/>
        <v>0</v>
      </c>
      <c r="J2637" s="13">
        <f t="shared" si="125"/>
        <v>0</v>
      </c>
      <c r="K2637" t="b">
        <f ca="1">IF(TODAY()-E2637&gt;'Data Inputs'!$B$47,TRUE,FALSE)</f>
        <v>1</v>
      </c>
    </row>
    <row r="2638" spans="1:11" x14ac:dyDescent="0.25">
      <c r="A2638" s="109">
        <f t="shared" si="123"/>
        <v>6</v>
      </c>
      <c r="B2638" s="55"/>
      <c r="C2638" s="129"/>
      <c r="D2638" s="55"/>
      <c r="E2638" s="56"/>
      <c r="F2638" s="55"/>
      <c r="G2638" s="124" t="str">
        <f>IFERROR(INDEX(Vendors!$A$2:$B$500,MATCH(C2638,Vendors!$A$2:$A$500,0),2),"")</f>
        <v/>
      </c>
      <c r="H2638" s="74">
        <f>SUMIF('Cash Outflows'!E:E,'AP and Accrual Journal'!D2648,'Cash Outflows'!F:F)</f>
        <v>0</v>
      </c>
      <c r="I2638" s="73">
        <f t="shared" si="124"/>
        <v>0</v>
      </c>
      <c r="J2638" s="13">
        <f t="shared" si="125"/>
        <v>0</v>
      </c>
      <c r="K2638" t="b">
        <f ca="1">IF(TODAY()-E2638&gt;'Data Inputs'!$B$47,TRUE,FALSE)</f>
        <v>1</v>
      </c>
    </row>
    <row r="2639" spans="1:11" x14ac:dyDescent="0.25">
      <c r="A2639" s="109">
        <f t="shared" si="123"/>
        <v>6</v>
      </c>
      <c r="B2639" s="55"/>
      <c r="C2639" s="129"/>
      <c r="D2639" s="55"/>
      <c r="E2639" s="56"/>
      <c r="F2639" s="55"/>
      <c r="G2639" s="124" t="str">
        <f>IFERROR(INDEX(Vendors!$A$2:$B$500,MATCH(C2639,Vendors!$A$2:$A$500,0),2),"")</f>
        <v/>
      </c>
      <c r="H2639" s="74">
        <f>SUMIF('Cash Outflows'!E:E,'AP and Accrual Journal'!D2649,'Cash Outflows'!F:F)</f>
        <v>0</v>
      </c>
      <c r="I2639" s="73">
        <f t="shared" si="124"/>
        <v>0</v>
      </c>
      <c r="J2639" s="13">
        <f t="shared" si="125"/>
        <v>0</v>
      </c>
      <c r="K2639" t="b">
        <f ca="1">IF(TODAY()-E2639&gt;'Data Inputs'!$B$47,TRUE,FALSE)</f>
        <v>1</v>
      </c>
    </row>
    <row r="2640" spans="1:11" x14ac:dyDescent="0.25">
      <c r="A2640" s="109">
        <f t="shared" si="123"/>
        <v>6</v>
      </c>
      <c r="B2640" s="55"/>
      <c r="C2640" s="129"/>
      <c r="D2640" s="55"/>
      <c r="E2640" s="56"/>
      <c r="F2640" s="55"/>
      <c r="G2640" s="124" t="str">
        <f>IFERROR(INDEX(Vendors!$A$2:$B$500,MATCH(C2640,Vendors!$A$2:$A$500,0),2),"")</f>
        <v/>
      </c>
      <c r="H2640" s="74">
        <f>SUMIF('Cash Outflows'!E:E,'AP and Accrual Journal'!D2650,'Cash Outflows'!F:F)</f>
        <v>0</v>
      </c>
      <c r="I2640" s="73">
        <f t="shared" si="124"/>
        <v>0</v>
      </c>
      <c r="J2640" s="13">
        <f t="shared" si="125"/>
        <v>0</v>
      </c>
      <c r="K2640" t="b">
        <f ca="1">IF(TODAY()-E2640&gt;'Data Inputs'!$B$47,TRUE,FALSE)</f>
        <v>1</v>
      </c>
    </row>
    <row r="2641" spans="1:11" x14ac:dyDescent="0.25">
      <c r="A2641" s="109">
        <f t="shared" si="123"/>
        <v>6</v>
      </c>
      <c r="B2641" s="55"/>
      <c r="C2641" s="129"/>
      <c r="D2641" s="55"/>
      <c r="E2641" s="56"/>
      <c r="F2641" s="55"/>
      <c r="G2641" s="124" t="str">
        <f>IFERROR(INDEX(Vendors!$A$2:$B$500,MATCH(C2641,Vendors!$A$2:$A$500,0),2),"")</f>
        <v/>
      </c>
      <c r="H2641" s="74">
        <f>SUMIF('Cash Outflows'!E:E,'AP and Accrual Journal'!D2651,'Cash Outflows'!F:F)</f>
        <v>0</v>
      </c>
      <c r="I2641" s="73">
        <f t="shared" si="124"/>
        <v>0</v>
      </c>
      <c r="J2641" s="13">
        <f t="shared" si="125"/>
        <v>0</v>
      </c>
      <c r="K2641" t="b">
        <f ca="1">IF(TODAY()-E2641&gt;'Data Inputs'!$B$47,TRUE,FALSE)</f>
        <v>1</v>
      </c>
    </row>
    <row r="2642" spans="1:11" x14ac:dyDescent="0.25">
      <c r="A2642" s="109">
        <f t="shared" si="123"/>
        <v>6</v>
      </c>
      <c r="B2642" s="55"/>
      <c r="C2642" s="129"/>
      <c r="D2642" s="55"/>
      <c r="E2642" s="56"/>
      <c r="F2642" s="55"/>
      <c r="G2642" s="124" t="str">
        <f>IFERROR(INDEX(Vendors!$A$2:$B$500,MATCH(C2642,Vendors!$A$2:$A$500,0),2),"")</f>
        <v/>
      </c>
      <c r="H2642" s="74">
        <f>SUMIF('Cash Outflows'!E:E,'AP and Accrual Journal'!D2652,'Cash Outflows'!F:F)</f>
        <v>0</v>
      </c>
      <c r="I2642" s="73">
        <f t="shared" si="124"/>
        <v>0</v>
      </c>
      <c r="J2642" s="13">
        <f t="shared" si="125"/>
        <v>0</v>
      </c>
      <c r="K2642" t="b">
        <f ca="1">IF(TODAY()-E2642&gt;'Data Inputs'!$B$47,TRUE,FALSE)</f>
        <v>1</v>
      </c>
    </row>
    <row r="2643" spans="1:11" x14ac:dyDescent="0.25">
      <c r="A2643" s="109">
        <f t="shared" si="123"/>
        <v>6</v>
      </c>
      <c r="B2643" s="55"/>
      <c r="C2643" s="129"/>
      <c r="D2643" s="55"/>
      <c r="E2643" s="56"/>
      <c r="F2643" s="55"/>
      <c r="G2643" s="124" t="str">
        <f>IFERROR(INDEX(Vendors!$A$2:$B$500,MATCH(C2643,Vendors!$A$2:$A$500,0),2),"")</f>
        <v/>
      </c>
      <c r="H2643" s="74">
        <f>SUMIF('Cash Outflows'!E:E,'AP and Accrual Journal'!D2653,'Cash Outflows'!F:F)</f>
        <v>0</v>
      </c>
      <c r="I2643" s="73">
        <f t="shared" si="124"/>
        <v>0</v>
      </c>
      <c r="J2643" s="13">
        <f t="shared" si="125"/>
        <v>0</v>
      </c>
      <c r="K2643" t="b">
        <f ca="1">IF(TODAY()-E2643&gt;'Data Inputs'!$B$47,TRUE,FALSE)</f>
        <v>1</v>
      </c>
    </row>
    <row r="2644" spans="1:11" x14ac:dyDescent="0.25">
      <c r="A2644" s="109">
        <f t="shared" si="123"/>
        <v>6</v>
      </c>
      <c r="B2644" s="55"/>
      <c r="C2644" s="129"/>
      <c r="D2644" s="55"/>
      <c r="E2644" s="56"/>
      <c r="F2644" s="55"/>
      <c r="G2644" s="124" t="str">
        <f>IFERROR(INDEX(Vendors!$A$2:$B$500,MATCH(C2644,Vendors!$A$2:$A$500,0),2),"")</f>
        <v/>
      </c>
      <c r="H2644" s="74">
        <f>SUMIF('Cash Outflows'!E:E,'AP and Accrual Journal'!D2654,'Cash Outflows'!F:F)</f>
        <v>0</v>
      </c>
      <c r="I2644" s="73">
        <f t="shared" si="124"/>
        <v>0</v>
      </c>
      <c r="J2644" s="13">
        <f t="shared" si="125"/>
        <v>0</v>
      </c>
      <c r="K2644" t="b">
        <f ca="1">IF(TODAY()-E2644&gt;'Data Inputs'!$B$47,TRUE,FALSE)</f>
        <v>1</v>
      </c>
    </row>
    <row r="2645" spans="1:11" x14ac:dyDescent="0.25">
      <c r="A2645" s="109">
        <f t="shared" si="123"/>
        <v>6</v>
      </c>
      <c r="B2645" s="55"/>
      <c r="C2645" s="129"/>
      <c r="D2645" s="55"/>
      <c r="E2645" s="56"/>
      <c r="F2645" s="55"/>
      <c r="G2645" s="124" t="str">
        <f>IFERROR(INDEX(Vendors!$A$2:$B$500,MATCH(C2645,Vendors!$A$2:$A$500,0),2),"")</f>
        <v/>
      </c>
      <c r="H2645" s="74">
        <f>SUMIF('Cash Outflows'!E:E,'AP and Accrual Journal'!D2655,'Cash Outflows'!F:F)</f>
        <v>0</v>
      </c>
      <c r="I2645" s="73">
        <f t="shared" si="124"/>
        <v>0</v>
      </c>
      <c r="J2645" s="13">
        <f t="shared" si="125"/>
        <v>0</v>
      </c>
      <c r="K2645" t="b">
        <f ca="1">IF(TODAY()-E2645&gt;'Data Inputs'!$B$47,TRUE,FALSE)</f>
        <v>1</v>
      </c>
    </row>
    <row r="2646" spans="1:11" x14ac:dyDescent="0.25">
      <c r="A2646" s="109">
        <f t="shared" si="123"/>
        <v>6</v>
      </c>
      <c r="B2646" s="55"/>
      <c r="C2646" s="129"/>
      <c r="D2646" s="55"/>
      <c r="E2646" s="56"/>
      <c r="F2646" s="55"/>
      <c r="G2646" s="124" t="str">
        <f>IFERROR(INDEX(Vendors!$A$2:$B$500,MATCH(C2646,Vendors!$A$2:$A$500,0),2),"")</f>
        <v/>
      </c>
      <c r="H2646" s="74">
        <f>SUMIF('Cash Outflows'!E:E,'AP and Accrual Journal'!D2656,'Cash Outflows'!F:F)</f>
        <v>0</v>
      </c>
      <c r="I2646" s="73">
        <f t="shared" si="124"/>
        <v>0</v>
      </c>
      <c r="J2646" s="13">
        <f t="shared" si="125"/>
        <v>0</v>
      </c>
      <c r="K2646" t="b">
        <f ca="1">IF(TODAY()-E2646&gt;'Data Inputs'!$B$47,TRUE,FALSE)</f>
        <v>1</v>
      </c>
    </row>
    <row r="2647" spans="1:11" x14ac:dyDescent="0.25">
      <c r="A2647" s="109">
        <f t="shared" si="123"/>
        <v>6</v>
      </c>
      <c r="B2647" s="55"/>
      <c r="C2647" s="129"/>
      <c r="D2647" s="55"/>
      <c r="E2647" s="56"/>
      <c r="F2647" s="55"/>
      <c r="G2647" s="124" t="str">
        <f>IFERROR(INDEX(Vendors!$A$2:$B$500,MATCH(C2647,Vendors!$A$2:$A$500,0),2),"")</f>
        <v/>
      </c>
      <c r="H2647" s="74">
        <f>SUMIF('Cash Outflows'!E:E,'AP and Accrual Journal'!D2657,'Cash Outflows'!F:F)</f>
        <v>0</v>
      </c>
      <c r="I2647" s="73">
        <f t="shared" si="124"/>
        <v>0</v>
      </c>
      <c r="J2647" s="13">
        <f t="shared" si="125"/>
        <v>0</v>
      </c>
      <c r="K2647" t="b">
        <f ca="1">IF(TODAY()-E2647&gt;'Data Inputs'!$B$47,TRUE,FALSE)</f>
        <v>1</v>
      </c>
    </row>
    <row r="2648" spans="1:11" x14ac:dyDescent="0.25">
      <c r="A2648" s="109">
        <f t="shared" si="123"/>
        <v>6</v>
      </c>
      <c r="B2648" s="55"/>
      <c r="C2648" s="129"/>
      <c r="D2648" s="55"/>
      <c r="E2648" s="56"/>
      <c r="F2648" s="55"/>
      <c r="G2648" s="124" t="str">
        <f>IFERROR(INDEX(Vendors!$A$2:$B$500,MATCH(C2648,Vendors!$A$2:$A$500,0),2),"")</f>
        <v/>
      </c>
      <c r="H2648" s="74">
        <f>SUMIF('Cash Outflows'!E:E,'AP and Accrual Journal'!D2658,'Cash Outflows'!F:F)</f>
        <v>0</v>
      </c>
      <c r="I2648" s="73">
        <f t="shared" si="124"/>
        <v>0</v>
      </c>
      <c r="J2648" s="13">
        <f t="shared" si="125"/>
        <v>0</v>
      </c>
      <c r="K2648" t="b">
        <f ca="1">IF(TODAY()-E2648&gt;'Data Inputs'!$B$47,TRUE,FALSE)</f>
        <v>1</v>
      </c>
    </row>
    <row r="2649" spans="1:11" x14ac:dyDescent="0.25">
      <c r="A2649" s="109">
        <f t="shared" si="123"/>
        <v>6</v>
      </c>
      <c r="B2649" s="55"/>
      <c r="C2649" s="129"/>
      <c r="D2649" s="55"/>
      <c r="E2649" s="56"/>
      <c r="F2649" s="55"/>
      <c r="G2649" s="124" t="str">
        <f>IFERROR(INDEX(Vendors!$A$2:$B$500,MATCH(C2649,Vendors!$A$2:$A$500,0),2),"")</f>
        <v/>
      </c>
      <c r="H2649" s="74">
        <f>SUMIF('Cash Outflows'!E:E,'AP and Accrual Journal'!D2659,'Cash Outflows'!F:F)</f>
        <v>0</v>
      </c>
      <c r="I2649" s="73">
        <f t="shared" si="124"/>
        <v>0</v>
      </c>
      <c r="J2649" s="13">
        <f t="shared" si="125"/>
        <v>0</v>
      </c>
      <c r="K2649" t="b">
        <f ca="1">IF(TODAY()-E2649&gt;'Data Inputs'!$B$47,TRUE,FALSE)</f>
        <v>1</v>
      </c>
    </row>
    <row r="2650" spans="1:11" x14ac:dyDescent="0.25">
      <c r="A2650" s="109">
        <f t="shared" si="123"/>
        <v>6</v>
      </c>
      <c r="B2650" s="55"/>
      <c r="C2650" s="129"/>
      <c r="D2650" s="55"/>
      <c r="E2650" s="56"/>
      <c r="F2650" s="55"/>
      <c r="G2650" s="124" t="str">
        <f>IFERROR(INDEX(Vendors!$A$2:$B$500,MATCH(C2650,Vendors!$A$2:$A$500,0),2),"")</f>
        <v/>
      </c>
      <c r="H2650" s="74">
        <f>SUMIF('Cash Outflows'!E:E,'AP and Accrual Journal'!D2660,'Cash Outflows'!F:F)</f>
        <v>0</v>
      </c>
      <c r="I2650" s="73">
        <f t="shared" si="124"/>
        <v>0</v>
      </c>
      <c r="J2650" s="13">
        <f t="shared" si="125"/>
        <v>0</v>
      </c>
      <c r="K2650" t="b">
        <f ca="1">IF(TODAY()-E2650&gt;'Data Inputs'!$B$47,TRUE,FALSE)</f>
        <v>1</v>
      </c>
    </row>
    <row r="2651" spans="1:11" x14ac:dyDescent="0.25">
      <c r="A2651" s="109">
        <f t="shared" si="123"/>
        <v>6</v>
      </c>
      <c r="B2651" s="55"/>
      <c r="C2651" s="129"/>
      <c r="D2651" s="55"/>
      <c r="E2651" s="56"/>
      <c r="F2651" s="55"/>
      <c r="G2651" s="124" t="str">
        <f>IFERROR(INDEX(Vendors!$A$2:$B$500,MATCH(C2651,Vendors!$A$2:$A$500,0),2),"")</f>
        <v/>
      </c>
      <c r="H2651" s="74">
        <f>SUMIF('Cash Outflows'!E:E,'AP and Accrual Journal'!D2661,'Cash Outflows'!F:F)</f>
        <v>0</v>
      </c>
      <c r="I2651" s="73">
        <f t="shared" si="124"/>
        <v>0</v>
      </c>
      <c r="J2651" s="13">
        <f t="shared" si="125"/>
        <v>0</v>
      </c>
      <c r="K2651" t="b">
        <f ca="1">IF(TODAY()-E2651&gt;'Data Inputs'!$B$47,TRUE,FALSE)</f>
        <v>1</v>
      </c>
    </row>
    <row r="2652" spans="1:11" x14ac:dyDescent="0.25">
      <c r="A2652" s="109">
        <f t="shared" si="123"/>
        <v>6</v>
      </c>
      <c r="B2652" s="55"/>
      <c r="C2652" s="129"/>
      <c r="D2652" s="55"/>
      <c r="E2652" s="56"/>
      <c r="F2652" s="55"/>
      <c r="G2652" s="124" t="str">
        <f>IFERROR(INDEX(Vendors!$A$2:$B$500,MATCH(C2652,Vendors!$A$2:$A$500,0),2),"")</f>
        <v/>
      </c>
      <c r="H2652" s="74">
        <f>SUMIF('Cash Outflows'!E:E,'AP and Accrual Journal'!D2662,'Cash Outflows'!F:F)</f>
        <v>0</v>
      </c>
      <c r="I2652" s="73">
        <f t="shared" si="124"/>
        <v>0</v>
      </c>
      <c r="J2652" s="13">
        <f t="shared" si="125"/>
        <v>0</v>
      </c>
      <c r="K2652" t="b">
        <f ca="1">IF(TODAY()-E2652&gt;'Data Inputs'!$B$47,TRUE,FALSE)</f>
        <v>1</v>
      </c>
    </row>
    <row r="2653" spans="1:11" x14ac:dyDescent="0.25">
      <c r="A2653" s="109">
        <f t="shared" si="123"/>
        <v>6</v>
      </c>
      <c r="B2653" s="55"/>
      <c r="C2653" s="129"/>
      <c r="D2653" s="55"/>
      <c r="E2653" s="56"/>
      <c r="F2653" s="55"/>
      <c r="G2653" s="124" t="str">
        <f>IFERROR(INDEX(Vendors!$A$2:$B$500,MATCH(C2653,Vendors!$A$2:$A$500,0),2),"")</f>
        <v/>
      </c>
      <c r="H2653" s="74">
        <f>SUMIF('Cash Outflows'!E:E,'AP and Accrual Journal'!D2663,'Cash Outflows'!F:F)</f>
        <v>0</v>
      </c>
      <c r="I2653" s="73">
        <f t="shared" si="124"/>
        <v>0</v>
      </c>
      <c r="J2653" s="13">
        <f t="shared" si="125"/>
        <v>0</v>
      </c>
      <c r="K2653" t="b">
        <f ca="1">IF(TODAY()-E2653&gt;'Data Inputs'!$B$47,TRUE,FALSE)</f>
        <v>1</v>
      </c>
    </row>
    <row r="2654" spans="1:11" x14ac:dyDescent="0.25">
      <c r="A2654" s="109">
        <f t="shared" si="123"/>
        <v>6</v>
      </c>
      <c r="B2654" s="55"/>
      <c r="C2654" s="129"/>
      <c r="D2654" s="55"/>
      <c r="E2654" s="56"/>
      <c r="F2654" s="55"/>
      <c r="G2654" s="124" t="str">
        <f>IFERROR(INDEX(Vendors!$A$2:$B$500,MATCH(C2654,Vendors!$A$2:$A$500,0),2),"")</f>
        <v/>
      </c>
      <c r="H2654" s="74">
        <f>SUMIF('Cash Outflows'!E:E,'AP and Accrual Journal'!D2664,'Cash Outflows'!F:F)</f>
        <v>0</v>
      </c>
      <c r="I2654" s="73">
        <f t="shared" si="124"/>
        <v>0</v>
      </c>
      <c r="J2654" s="13">
        <f t="shared" si="125"/>
        <v>0</v>
      </c>
      <c r="K2654" t="b">
        <f ca="1">IF(TODAY()-E2654&gt;'Data Inputs'!$B$47,TRUE,FALSE)</f>
        <v>1</v>
      </c>
    </row>
    <row r="2655" spans="1:11" x14ac:dyDescent="0.25">
      <c r="A2655" s="109">
        <f t="shared" si="123"/>
        <v>6</v>
      </c>
      <c r="B2655" s="55"/>
      <c r="C2655" s="129"/>
      <c r="D2655" s="55"/>
      <c r="E2655" s="56"/>
      <c r="F2655" s="55"/>
      <c r="G2655" s="124" t="str">
        <f>IFERROR(INDEX(Vendors!$A$2:$B$500,MATCH(C2655,Vendors!$A$2:$A$500,0),2),"")</f>
        <v/>
      </c>
      <c r="H2655" s="74">
        <f>SUMIF('Cash Outflows'!E:E,'AP and Accrual Journal'!D2665,'Cash Outflows'!F:F)</f>
        <v>0</v>
      </c>
      <c r="I2655" s="73">
        <f t="shared" si="124"/>
        <v>0</v>
      </c>
      <c r="J2655" s="13">
        <f t="shared" si="125"/>
        <v>0</v>
      </c>
      <c r="K2655" t="b">
        <f ca="1">IF(TODAY()-E2655&gt;'Data Inputs'!$B$47,TRUE,FALSE)</f>
        <v>1</v>
      </c>
    </row>
    <row r="2656" spans="1:11" x14ac:dyDescent="0.25">
      <c r="A2656" s="109">
        <f t="shared" si="123"/>
        <v>6</v>
      </c>
      <c r="B2656" s="55"/>
      <c r="C2656" s="129"/>
      <c r="D2656" s="55"/>
      <c r="E2656" s="56"/>
      <c r="F2656" s="55"/>
      <c r="G2656" s="124" t="str">
        <f>IFERROR(INDEX(Vendors!$A$2:$B$500,MATCH(C2656,Vendors!$A$2:$A$500,0),2),"")</f>
        <v/>
      </c>
      <c r="H2656" s="74">
        <f>SUMIF('Cash Outflows'!E:E,'AP and Accrual Journal'!D2666,'Cash Outflows'!F:F)</f>
        <v>0</v>
      </c>
      <c r="I2656" s="73">
        <f t="shared" si="124"/>
        <v>0</v>
      </c>
      <c r="J2656" s="13">
        <f t="shared" si="125"/>
        <v>0</v>
      </c>
      <c r="K2656" t="b">
        <f ca="1">IF(TODAY()-E2656&gt;'Data Inputs'!$B$47,TRUE,FALSE)</f>
        <v>1</v>
      </c>
    </row>
    <row r="2657" spans="1:11" x14ac:dyDescent="0.25">
      <c r="A2657" s="109">
        <f t="shared" si="123"/>
        <v>6</v>
      </c>
      <c r="B2657" s="55"/>
      <c r="C2657" s="129"/>
      <c r="D2657" s="55"/>
      <c r="E2657" s="56"/>
      <c r="F2657" s="55"/>
      <c r="G2657" s="124" t="str">
        <f>IFERROR(INDEX(Vendors!$A$2:$B$500,MATCH(C2657,Vendors!$A$2:$A$500,0),2),"")</f>
        <v/>
      </c>
      <c r="H2657" s="74">
        <f>SUMIF('Cash Outflows'!E:E,'AP and Accrual Journal'!D2667,'Cash Outflows'!F:F)</f>
        <v>0</v>
      </c>
      <c r="I2657" s="73">
        <f t="shared" si="124"/>
        <v>0</v>
      </c>
      <c r="J2657" s="13">
        <f t="shared" si="125"/>
        <v>0</v>
      </c>
      <c r="K2657" t="b">
        <f ca="1">IF(TODAY()-E2657&gt;'Data Inputs'!$B$47,TRUE,FALSE)</f>
        <v>1</v>
      </c>
    </row>
    <row r="2658" spans="1:11" x14ac:dyDescent="0.25">
      <c r="A2658" s="109">
        <f t="shared" si="123"/>
        <v>6</v>
      </c>
      <c r="B2658" s="55"/>
      <c r="C2658" s="129"/>
      <c r="D2658" s="55"/>
      <c r="E2658" s="56"/>
      <c r="F2658" s="55"/>
      <c r="G2658" s="124" t="str">
        <f>IFERROR(INDEX(Vendors!$A$2:$B$500,MATCH(C2658,Vendors!$A$2:$A$500,0),2),"")</f>
        <v/>
      </c>
      <c r="H2658" s="74">
        <f>SUMIF('Cash Outflows'!E:E,'AP and Accrual Journal'!D2668,'Cash Outflows'!F:F)</f>
        <v>0</v>
      </c>
      <c r="I2658" s="73">
        <f t="shared" si="124"/>
        <v>0</v>
      </c>
      <c r="J2658" s="13">
        <f t="shared" si="125"/>
        <v>0</v>
      </c>
      <c r="K2658" t="b">
        <f ca="1">IF(TODAY()-E2658&gt;'Data Inputs'!$B$47,TRUE,FALSE)</f>
        <v>1</v>
      </c>
    </row>
    <row r="2659" spans="1:11" x14ac:dyDescent="0.25">
      <c r="A2659" s="109">
        <f t="shared" si="123"/>
        <v>6</v>
      </c>
      <c r="B2659" s="55"/>
      <c r="C2659" s="129"/>
      <c r="D2659" s="55"/>
      <c r="E2659" s="56"/>
      <c r="F2659" s="55"/>
      <c r="G2659" s="124" t="str">
        <f>IFERROR(INDEX(Vendors!$A$2:$B$500,MATCH(C2659,Vendors!$A$2:$A$500,0),2),"")</f>
        <v/>
      </c>
      <c r="H2659" s="74">
        <f>SUMIF('Cash Outflows'!E:E,'AP and Accrual Journal'!D2669,'Cash Outflows'!F:F)</f>
        <v>0</v>
      </c>
      <c r="I2659" s="73">
        <f t="shared" si="124"/>
        <v>0</v>
      </c>
      <c r="J2659" s="13">
        <f t="shared" si="125"/>
        <v>0</v>
      </c>
      <c r="K2659" t="b">
        <f ca="1">IF(TODAY()-E2659&gt;'Data Inputs'!$B$47,TRUE,FALSE)</f>
        <v>1</v>
      </c>
    </row>
    <row r="2660" spans="1:11" x14ac:dyDescent="0.25">
      <c r="A2660" s="109">
        <f t="shared" si="123"/>
        <v>6</v>
      </c>
      <c r="B2660" s="55"/>
      <c r="C2660" s="129"/>
      <c r="D2660" s="55"/>
      <c r="E2660" s="56"/>
      <c r="F2660" s="55"/>
      <c r="G2660" s="124" t="str">
        <f>IFERROR(INDEX(Vendors!$A$2:$B$500,MATCH(C2660,Vendors!$A$2:$A$500,0),2),"")</f>
        <v/>
      </c>
      <c r="H2660" s="74">
        <f>SUMIF('Cash Outflows'!E:E,'AP and Accrual Journal'!D2670,'Cash Outflows'!F:F)</f>
        <v>0</v>
      </c>
      <c r="I2660" s="73">
        <f t="shared" si="124"/>
        <v>0</v>
      </c>
      <c r="J2660" s="13">
        <f t="shared" si="125"/>
        <v>0</v>
      </c>
      <c r="K2660" t="b">
        <f ca="1">IF(TODAY()-E2660&gt;'Data Inputs'!$B$47,TRUE,FALSE)</f>
        <v>1</v>
      </c>
    </row>
    <row r="2661" spans="1:11" x14ac:dyDescent="0.25">
      <c r="A2661" s="109">
        <f t="shared" si="123"/>
        <v>6</v>
      </c>
      <c r="B2661" s="55"/>
      <c r="C2661" s="129"/>
      <c r="D2661" s="55"/>
      <c r="E2661" s="56"/>
      <c r="F2661" s="55"/>
      <c r="G2661" s="124" t="str">
        <f>IFERROR(INDEX(Vendors!$A$2:$B$500,MATCH(C2661,Vendors!$A$2:$A$500,0),2),"")</f>
        <v/>
      </c>
      <c r="H2661" s="74">
        <f>SUMIF('Cash Outflows'!E:E,'AP and Accrual Journal'!D2671,'Cash Outflows'!F:F)</f>
        <v>0</v>
      </c>
      <c r="I2661" s="73">
        <f t="shared" si="124"/>
        <v>0</v>
      </c>
      <c r="J2661" s="13">
        <f t="shared" si="125"/>
        <v>0</v>
      </c>
      <c r="K2661" t="b">
        <f ca="1">IF(TODAY()-E2661&gt;'Data Inputs'!$B$47,TRUE,FALSE)</f>
        <v>1</v>
      </c>
    </row>
    <row r="2662" spans="1:11" x14ac:dyDescent="0.25">
      <c r="A2662" s="109">
        <f t="shared" si="123"/>
        <v>6</v>
      </c>
      <c r="B2662" s="55"/>
      <c r="C2662" s="129"/>
      <c r="D2662" s="55"/>
      <c r="E2662" s="56"/>
      <c r="F2662" s="55"/>
      <c r="G2662" s="124" t="str">
        <f>IFERROR(INDEX(Vendors!$A$2:$B$500,MATCH(C2662,Vendors!$A$2:$A$500,0),2),"")</f>
        <v/>
      </c>
      <c r="H2662" s="74">
        <f>SUMIF('Cash Outflows'!E:E,'AP and Accrual Journal'!D2672,'Cash Outflows'!F:F)</f>
        <v>0</v>
      </c>
      <c r="I2662" s="73">
        <f t="shared" si="124"/>
        <v>0</v>
      </c>
      <c r="J2662" s="13">
        <f t="shared" si="125"/>
        <v>0</v>
      </c>
      <c r="K2662" t="b">
        <f ca="1">IF(TODAY()-E2662&gt;'Data Inputs'!$B$47,TRUE,FALSE)</f>
        <v>1</v>
      </c>
    </row>
    <row r="2663" spans="1:11" x14ac:dyDescent="0.25">
      <c r="A2663" s="109">
        <f t="shared" si="123"/>
        <v>6</v>
      </c>
      <c r="B2663" s="55"/>
      <c r="C2663" s="129"/>
      <c r="D2663" s="55"/>
      <c r="E2663" s="56"/>
      <c r="F2663" s="55"/>
      <c r="G2663" s="124" t="str">
        <f>IFERROR(INDEX(Vendors!$A$2:$B$500,MATCH(C2663,Vendors!$A$2:$A$500,0),2),"")</f>
        <v/>
      </c>
      <c r="H2663" s="74">
        <f>SUMIF('Cash Outflows'!E:E,'AP and Accrual Journal'!D2673,'Cash Outflows'!F:F)</f>
        <v>0</v>
      </c>
      <c r="I2663" s="73">
        <f t="shared" si="124"/>
        <v>0</v>
      </c>
      <c r="J2663" s="13">
        <f t="shared" si="125"/>
        <v>0</v>
      </c>
      <c r="K2663" t="b">
        <f ca="1">IF(TODAY()-E2663&gt;'Data Inputs'!$B$47,TRUE,FALSE)</f>
        <v>1</v>
      </c>
    </row>
    <row r="2664" spans="1:11" x14ac:dyDescent="0.25">
      <c r="A2664" s="109">
        <f t="shared" si="123"/>
        <v>6</v>
      </c>
      <c r="B2664" s="55"/>
      <c r="C2664" s="129"/>
      <c r="D2664" s="55"/>
      <c r="E2664" s="56"/>
      <c r="F2664" s="55"/>
      <c r="G2664" s="124" t="str">
        <f>IFERROR(INDEX(Vendors!$A$2:$B$500,MATCH(C2664,Vendors!$A$2:$A$500,0),2),"")</f>
        <v/>
      </c>
      <c r="H2664" s="74">
        <f>SUMIF('Cash Outflows'!E:E,'AP and Accrual Journal'!D2674,'Cash Outflows'!F:F)</f>
        <v>0</v>
      </c>
      <c r="I2664" s="73">
        <f t="shared" si="124"/>
        <v>0</v>
      </c>
      <c r="J2664" s="13">
        <f t="shared" si="125"/>
        <v>0</v>
      </c>
      <c r="K2664" t="b">
        <f ca="1">IF(TODAY()-E2664&gt;'Data Inputs'!$B$47,TRUE,FALSE)</f>
        <v>1</v>
      </c>
    </row>
    <row r="2665" spans="1:11" x14ac:dyDescent="0.25">
      <c r="A2665" s="109">
        <f t="shared" si="123"/>
        <v>6</v>
      </c>
      <c r="B2665" s="55"/>
      <c r="C2665" s="129"/>
      <c r="D2665" s="55"/>
      <c r="E2665" s="56"/>
      <c r="F2665" s="55"/>
      <c r="G2665" s="124" t="str">
        <f>IFERROR(INDEX(Vendors!$A$2:$B$500,MATCH(C2665,Vendors!$A$2:$A$500,0),2),"")</f>
        <v/>
      </c>
      <c r="H2665" s="74">
        <f>SUMIF('Cash Outflows'!E:E,'AP and Accrual Journal'!D2675,'Cash Outflows'!F:F)</f>
        <v>0</v>
      </c>
      <c r="I2665" s="73">
        <f t="shared" si="124"/>
        <v>0</v>
      </c>
      <c r="J2665" s="13">
        <f t="shared" si="125"/>
        <v>0</v>
      </c>
      <c r="K2665" t="b">
        <f ca="1">IF(TODAY()-E2665&gt;'Data Inputs'!$B$47,TRUE,FALSE)</f>
        <v>1</v>
      </c>
    </row>
    <row r="2666" spans="1:11" x14ac:dyDescent="0.25">
      <c r="A2666" s="109">
        <f t="shared" si="123"/>
        <v>6</v>
      </c>
      <c r="B2666" s="55"/>
      <c r="C2666" s="129"/>
      <c r="D2666" s="55"/>
      <c r="E2666" s="56"/>
      <c r="F2666" s="55"/>
      <c r="G2666" s="124" t="str">
        <f>IFERROR(INDEX(Vendors!$A$2:$B$500,MATCH(C2666,Vendors!$A$2:$A$500,0),2),"")</f>
        <v/>
      </c>
      <c r="H2666" s="74">
        <f>SUMIF('Cash Outflows'!E:E,'AP and Accrual Journal'!D2676,'Cash Outflows'!F:F)</f>
        <v>0</v>
      </c>
      <c r="I2666" s="73">
        <f t="shared" si="124"/>
        <v>0</v>
      </c>
      <c r="J2666" s="13">
        <f t="shared" si="125"/>
        <v>0</v>
      </c>
      <c r="K2666" t="b">
        <f ca="1">IF(TODAY()-E2666&gt;'Data Inputs'!$B$47,TRUE,FALSE)</f>
        <v>1</v>
      </c>
    </row>
    <row r="2667" spans="1:11" x14ac:dyDescent="0.25">
      <c r="A2667" s="109">
        <f t="shared" si="123"/>
        <v>6</v>
      </c>
      <c r="B2667" s="55"/>
      <c r="C2667" s="129"/>
      <c r="D2667" s="55"/>
      <c r="E2667" s="56"/>
      <c r="F2667" s="55"/>
      <c r="G2667" s="124" t="str">
        <f>IFERROR(INDEX(Vendors!$A$2:$B$500,MATCH(C2667,Vendors!$A$2:$A$500,0),2),"")</f>
        <v/>
      </c>
      <c r="H2667" s="74">
        <f>SUMIF('Cash Outflows'!E:E,'AP and Accrual Journal'!D2677,'Cash Outflows'!F:F)</f>
        <v>0</v>
      </c>
      <c r="I2667" s="73">
        <f t="shared" si="124"/>
        <v>0</v>
      </c>
      <c r="J2667" s="13">
        <f t="shared" si="125"/>
        <v>0</v>
      </c>
      <c r="K2667" t="b">
        <f ca="1">IF(TODAY()-E2667&gt;'Data Inputs'!$B$47,TRUE,FALSE)</f>
        <v>1</v>
      </c>
    </row>
    <row r="2668" spans="1:11" x14ac:dyDescent="0.25">
      <c r="A2668" s="109">
        <f t="shared" si="123"/>
        <v>6</v>
      </c>
      <c r="B2668" s="55"/>
      <c r="C2668" s="129"/>
      <c r="D2668" s="55"/>
      <c r="E2668" s="56"/>
      <c r="F2668" s="55"/>
      <c r="G2668" s="124" t="str">
        <f>IFERROR(INDEX(Vendors!$A$2:$B$500,MATCH(C2668,Vendors!$A$2:$A$500,0),2),"")</f>
        <v/>
      </c>
      <c r="H2668" s="74">
        <f>SUMIF('Cash Outflows'!E:E,'AP and Accrual Journal'!D2678,'Cash Outflows'!F:F)</f>
        <v>0</v>
      </c>
      <c r="I2668" s="73">
        <f t="shared" si="124"/>
        <v>0</v>
      </c>
      <c r="J2668" s="13">
        <f t="shared" si="125"/>
        <v>0</v>
      </c>
      <c r="K2668" t="b">
        <f ca="1">IF(TODAY()-E2668&gt;'Data Inputs'!$B$47,TRUE,FALSE)</f>
        <v>1</v>
      </c>
    </row>
    <row r="2669" spans="1:11" x14ac:dyDescent="0.25">
      <c r="A2669" s="109">
        <f t="shared" si="123"/>
        <v>6</v>
      </c>
      <c r="B2669" s="55"/>
      <c r="C2669" s="129"/>
      <c r="D2669" s="55"/>
      <c r="E2669" s="56"/>
      <c r="F2669" s="55"/>
      <c r="G2669" s="124" t="str">
        <f>IFERROR(INDEX(Vendors!$A$2:$B$500,MATCH(C2669,Vendors!$A$2:$A$500,0),2),"")</f>
        <v/>
      </c>
      <c r="H2669" s="74">
        <f>SUMIF('Cash Outflows'!E:E,'AP and Accrual Journal'!D2679,'Cash Outflows'!F:F)</f>
        <v>0</v>
      </c>
      <c r="I2669" s="73">
        <f t="shared" si="124"/>
        <v>0</v>
      </c>
      <c r="J2669" s="13">
        <f t="shared" si="125"/>
        <v>0</v>
      </c>
      <c r="K2669" t="b">
        <f ca="1">IF(TODAY()-E2669&gt;'Data Inputs'!$B$47,TRUE,FALSE)</f>
        <v>1</v>
      </c>
    </row>
    <row r="2670" spans="1:11" x14ac:dyDescent="0.25">
      <c r="A2670" s="109">
        <f t="shared" si="123"/>
        <v>6</v>
      </c>
      <c r="B2670" s="55"/>
      <c r="C2670" s="129"/>
      <c r="D2670" s="55"/>
      <c r="E2670" s="56"/>
      <c r="F2670" s="55"/>
      <c r="G2670" s="124" t="str">
        <f>IFERROR(INDEX(Vendors!$A$2:$B$500,MATCH(C2670,Vendors!$A$2:$A$500,0),2),"")</f>
        <v/>
      </c>
      <c r="H2670" s="74">
        <f>SUMIF('Cash Outflows'!E:E,'AP and Accrual Journal'!D2680,'Cash Outflows'!F:F)</f>
        <v>0</v>
      </c>
      <c r="I2670" s="73">
        <f t="shared" si="124"/>
        <v>0</v>
      </c>
      <c r="J2670" s="13">
        <f t="shared" si="125"/>
        <v>0</v>
      </c>
      <c r="K2670" t="b">
        <f ca="1">IF(TODAY()-E2670&gt;'Data Inputs'!$B$47,TRUE,FALSE)</f>
        <v>1</v>
      </c>
    </row>
    <row r="2671" spans="1:11" x14ac:dyDescent="0.25">
      <c r="A2671" s="109">
        <f t="shared" si="123"/>
        <v>6</v>
      </c>
      <c r="B2671" s="55"/>
      <c r="C2671" s="129"/>
      <c r="D2671" s="55"/>
      <c r="E2671" s="56"/>
      <c r="F2671" s="55"/>
      <c r="G2671" s="124" t="str">
        <f>IFERROR(INDEX(Vendors!$A$2:$B$500,MATCH(C2671,Vendors!$A$2:$A$500,0),2),"")</f>
        <v/>
      </c>
      <c r="H2671" s="74">
        <f>SUMIF('Cash Outflows'!E:E,'AP and Accrual Journal'!D2681,'Cash Outflows'!F:F)</f>
        <v>0</v>
      </c>
      <c r="I2671" s="73">
        <f t="shared" si="124"/>
        <v>0</v>
      </c>
      <c r="J2671" s="13">
        <f t="shared" si="125"/>
        <v>0</v>
      </c>
      <c r="K2671" t="b">
        <f ca="1">IF(TODAY()-E2671&gt;'Data Inputs'!$B$47,TRUE,FALSE)</f>
        <v>1</v>
      </c>
    </row>
    <row r="2672" spans="1:11" x14ac:dyDescent="0.25">
      <c r="A2672" s="109">
        <f t="shared" si="123"/>
        <v>6</v>
      </c>
      <c r="B2672" s="55"/>
      <c r="C2672" s="129"/>
      <c r="D2672" s="55"/>
      <c r="E2672" s="56"/>
      <c r="F2672" s="55"/>
      <c r="G2672" s="124" t="str">
        <f>IFERROR(INDEX(Vendors!$A$2:$B$500,MATCH(C2672,Vendors!$A$2:$A$500,0),2),"")</f>
        <v/>
      </c>
      <c r="H2672" s="74">
        <f>SUMIF('Cash Outflows'!E:E,'AP and Accrual Journal'!D2682,'Cash Outflows'!F:F)</f>
        <v>0</v>
      </c>
      <c r="I2672" s="73">
        <f t="shared" si="124"/>
        <v>0</v>
      </c>
      <c r="J2672" s="13">
        <f t="shared" si="125"/>
        <v>0</v>
      </c>
      <c r="K2672" t="b">
        <f ca="1">IF(TODAY()-E2672&gt;'Data Inputs'!$B$47,TRUE,FALSE)</f>
        <v>1</v>
      </c>
    </row>
    <row r="2673" spans="1:11" x14ac:dyDescent="0.25">
      <c r="A2673" s="109">
        <f t="shared" si="123"/>
        <v>6</v>
      </c>
      <c r="B2673" s="55"/>
      <c r="C2673" s="129"/>
      <c r="D2673" s="55"/>
      <c r="E2673" s="56"/>
      <c r="F2673" s="55"/>
      <c r="G2673" s="124" t="str">
        <f>IFERROR(INDEX(Vendors!$A$2:$B$500,MATCH(C2673,Vendors!$A$2:$A$500,0),2),"")</f>
        <v/>
      </c>
      <c r="H2673" s="74">
        <f>SUMIF('Cash Outflows'!E:E,'AP and Accrual Journal'!D2683,'Cash Outflows'!F:F)</f>
        <v>0</v>
      </c>
      <c r="I2673" s="73">
        <f t="shared" si="124"/>
        <v>0</v>
      </c>
      <c r="J2673" s="13">
        <f t="shared" si="125"/>
        <v>0</v>
      </c>
      <c r="K2673" t="b">
        <f ca="1">IF(TODAY()-E2673&gt;'Data Inputs'!$B$47,TRUE,FALSE)</f>
        <v>1</v>
      </c>
    </row>
    <row r="2674" spans="1:11" x14ac:dyDescent="0.25">
      <c r="A2674" s="109">
        <f t="shared" si="123"/>
        <v>6</v>
      </c>
      <c r="B2674" s="55"/>
      <c r="C2674" s="129"/>
      <c r="D2674" s="55"/>
      <c r="E2674" s="56"/>
      <c r="F2674" s="55"/>
      <c r="G2674" s="124" t="str">
        <f>IFERROR(INDEX(Vendors!$A$2:$B$500,MATCH(C2674,Vendors!$A$2:$A$500,0),2),"")</f>
        <v/>
      </c>
      <c r="H2674" s="74">
        <f>SUMIF('Cash Outflows'!E:E,'AP and Accrual Journal'!D2684,'Cash Outflows'!F:F)</f>
        <v>0</v>
      </c>
      <c r="I2674" s="73">
        <f t="shared" si="124"/>
        <v>0</v>
      </c>
      <c r="J2674" s="13">
        <f t="shared" si="125"/>
        <v>0</v>
      </c>
      <c r="K2674" t="b">
        <f ca="1">IF(TODAY()-E2674&gt;'Data Inputs'!$B$47,TRUE,FALSE)</f>
        <v>1</v>
      </c>
    </row>
    <row r="2675" spans="1:11" x14ac:dyDescent="0.25">
      <c r="A2675" s="109">
        <f t="shared" si="123"/>
        <v>6</v>
      </c>
      <c r="B2675" s="55"/>
      <c r="C2675" s="129"/>
      <c r="D2675" s="55"/>
      <c r="E2675" s="56"/>
      <c r="F2675" s="55"/>
      <c r="G2675" s="124" t="str">
        <f>IFERROR(INDEX(Vendors!$A$2:$B$500,MATCH(C2675,Vendors!$A$2:$A$500,0),2),"")</f>
        <v/>
      </c>
      <c r="H2675" s="74">
        <f>SUMIF('Cash Outflows'!E:E,'AP and Accrual Journal'!D2685,'Cash Outflows'!F:F)</f>
        <v>0</v>
      </c>
      <c r="I2675" s="73">
        <f t="shared" si="124"/>
        <v>0</v>
      </c>
      <c r="J2675" s="13">
        <f t="shared" si="125"/>
        <v>0</v>
      </c>
      <c r="K2675" t="b">
        <f ca="1">IF(TODAY()-E2675&gt;'Data Inputs'!$B$47,TRUE,FALSE)</f>
        <v>1</v>
      </c>
    </row>
    <row r="2676" spans="1:11" x14ac:dyDescent="0.25">
      <c r="A2676" s="109">
        <f t="shared" si="123"/>
        <v>6</v>
      </c>
      <c r="B2676" s="55"/>
      <c r="C2676" s="129"/>
      <c r="D2676" s="55"/>
      <c r="E2676" s="56"/>
      <c r="F2676" s="55"/>
      <c r="G2676" s="124" t="str">
        <f>IFERROR(INDEX(Vendors!$A$2:$B$500,MATCH(C2676,Vendors!$A$2:$A$500,0),2),"")</f>
        <v/>
      </c>
      <c r="H2676" s="74">
        <f>SUMIF('Cash Outflows'!E:E,'AP and Accrual Journal'!D2686,'Cash Outflows'!F:F)</f>
        <v>0</v>
      </c>
      <c r="I2676" s="73">
        <f t="shared" si="124"/>
        <v>0</v>
      </c>
      <c r="J2676" s="13">
        <f t="shared" si="125"/>
        <v>0</v>
      </c>
      <c r="K2676" t="b">
        <f ca="1">IF(TODAY()-E2676&gt;'Data Inputs'!$B$47,TRUE,FALSE)</f>
        <v>1</v>
      </c>
    </row>
    <row r="2677" spans="1:11" x14ac:dyDescent="0.25">
      <c r="A2677" s="109">
        <f t="shared" si="123"/>
        <v>6</v>
      </c>
      <c r="B2677" s="55"/>
      <c r="C2677" s="129"/>
      <c r="D2677" s="55"/>
      <c r="E2677" s="56"/>
      <c r="F2677" s="55"/>
      <c r="G2677" s="124" t="str">
        <f>IFERROR(INDEX(Vendors!$A$2:$B$500,MATCH(C2677,Vendors!$A$2:$A$500,0),2),"")</f>
        <v/>
      </c>
      <c r="H2677" s="74">
        <f>SUMIF('Cash Outflows'!E:E,'AP and Accrual Journal'!D2687,'Cash Outflows'!F:F)</f>
        <v>0</v>
      </c>
      <c r="I2677" s="73">
        <f t="shared" si="124"/>
        <v>0</v>
      </c>
      <c r="J2677" s="13">
        <f t="shared" si="125"/>
        <v>0</v>
      </c>
      <c r="K2677" t="b">
        <f ca="1">IF(TODAY()-E2677&gt;'Data Inputs'!$B$47,TRUE,FALSE)</f>
        <v>1</v>
      </c>
    </row>
    <row r="2678" spans="1:11" x14ac:dyDescent="0.25">
      <c r="A2678" s="109">
        <f t="shared" si="123"/>
        <v>6</v>
      </c>
      <c r="B2678" s="55"/>
      <c r="C2678" s="129"/>
      <c r="D2678" s="55"/>
      <c r="E2678" s="56"/>
      <c r="F2678" s="55"/>
      <c r="G2678" s="124" t="str">
        <f>IFERROR(INDEX(Vendors!$A$2:$B$500,MATCH(C2678,Vendors!$A$2:$A$500,0),2),"")</f>
        <v/>
      </c>
      <c r="H2678" s="74">
        <f>SUMIF('Cash Outflows'!E:E,'AP and Accrual Journal'!D2688,'Cash Outflows'!F:F)</f>
        <v>0</v>
      </c>
      <c r="I2678" s="73">
        <f t="shared" si="124"/>
        <v>0</v>
      </c>
      <c r="J2678" s="13">
        <f t="shared" si="125"/>
        <v>0</v>
      </c>
      <c r="K2678" t="b">
        <f ca="1">IF(TODAY()-E2678&gt;'Data Inputs'!$B$47,TRUE,FALSE)</f>
        <v>1</v>
      </c>
    </row>
    <row r="2679" spans="1:11" x14ac:dyDescent="0.25">
      <c r="A2679" s="109">
        <f t="shared" si="123"/>
        <v>6</v>
      </c>
      <c r="B2679" s="55"/>
      <c r="C2679" s="129"/>
      <c r="D2679" s="55"/>
      <c r="E2679" s="56"/>
      <c r="F2679" s="55"/>
      <c r="G2679" s="124" t="str">
        <f>IFERROR(INDEX(Vendors!$A$2:$B$500,MATCH(C2679,Vendors!$A$2:$A$500,0),2),"")</f>
        <v/>
      </c>
      <c r="H2679" s="74">
        <f>SUMIF('Cash Outflows'!E:E,'AP and Accrual Journal'!D2689,'Cash Outflows'!F:F)</f>
        <v>0</v>
      </c>
      <c r="I2679" s="73">
        <f t="shared" si="124"/>
        <v>0</v>
      </c>
      <c r="J2679" s="13">
        <f t="shared" si="125"/>
        <v>0</v>
      </c>
      <c r="K2679" t="b">
        <f ca="1">IF(TODAY()-E2679&gt;'Data Inputs'!$B$47,TRUE,FALSE)</f>
        <v>1</v>
      </c>
    </row>
    <row r="2680" spans="1:11" x14ac:dyDescent="0.25">
      <c r="A2680" s="109">
        <f t="shared" si="123"/>
        <v>6</v>
      </c>
      <c r="B2680" s="55"/>
      <c r="C2680" s="129"/>
      <c r="D2680" s="55"/>
      <c r="E2680" s="56"/>
      <c r="F2680" s="55"/>
      <c r="G2680" s="124" t="str">
        <f>IFERROR(INDEX(Vendors!$A$2:$B$500,MATCH(C2680,Vendors!$A$2:$A$500,0),2),"")</f>
        <v/>
      </c>
      <c r="H2680" s="74">
        <f>SUMIF('Cash Outflows'!E:E,'AP and Accrual Journal'!D2690,'Cash Outflows'!F:F)</f>
        <v>0</v>
      </c>
      <c r="I2680" s="73">
        <f t="shared" si="124"/>
        <v>0</v>
      </c>
      <c r="J2680" s="13">
        <f t="shared" si="125"/>
        <v>0</v>
      </c>
      <c r="K2680" t="b">
        <f ca="1">IF(TODAY()-E2680&gt;'Data Inputs'!$B$47,TRUE,FALSE)</f>
        <v>1</v>
      </c>
    </row>
    <row r="2681" spans="1:11" x14ac:dyDescent="0.25">
      <c r="A2681" s="109">
        <f t="shared" si="123"/>
        <v>6</v>
      </c>
      <c r="B2681" s="55"/>
      <c r="C2681" s="129"/>
      <c r="D2681" s="55"/>
      <c r="E2681" s="56"/>
      <c r="F2681" s="55"/>
      <c r="G2681" s="124" t="str">
        <f>IFERROR(INDEX(Vendors!$A$2:$B$500,MATCH(C2681,Vendors!$A$2:$A$500,0),2),"")</f>
        <v/>
      </c>
      <c r="H2681" s="74">
        <f>SUMIF('Cash Outflows'!E:E,'AP and Accrual Journal'!D2691,'Cash Outflows'!F:F)</f>
        <v>0</v>
      </c>
      <c r="I2681" s="73">
        <f t="shared" si="124"/>
        <v>0</v>
      </c>
      <c r="J2681" s="13">
        <f t="shared" si="125"/>
        <v>0</v>
      </c>
      <c r="K2681" t="b">
        <f ca="1">IF(TODAY()-E2681&gt;'Data Inputs'!$B$47,TRUE,FALSE)</f>
        <v>1</v>
      </c>
    </row>
    <row r="2682" spans="1:11" x14ac:dyDescent="0.25">
      <c r="A2682" s="109">
        <f t="shared" si="123"/>
        <v>6</v>
      </c>
      <c r="B2682" s="55"/>
      <c r="C2682" s="129"/>
      <c r="D2682" s="55"/>
      <c r="E2682" s="56"/>
      <c r="F2682" s="55"/>
      <c r="G2682" s="124" t="str">
        <f>IFERROR(INDEX(Vendors!$A$2:$B$500,MATCH(C2682,Vendors!$A$2:$A$500,0),2),"")</f>
        <v/>
      </c>
      <c r="H2682" s="74">
        <f>SUMIF('Cash Outflows'!E:E,'AP and Accrual Journal'!D2692,'Cash Outflows'!F:F)</f>
        <v>0</v>
      </c>
      <c r="I2682" s="73">
        <f t="shared" si="124"/>
        <v>0</v>
      </c>
      <c r="J2682" s="13">
        <f t="shared" si="125"/>
        <v>0</v>
      </c>
      <c r="K2682" t="b">
        <f ca="1">IF(TODAY()-E2682&gt;'Data Inputs'!$B$47,TRUE,FALSE)</f>
        <v>1</v>
      </c>
    </row>
    <row r="2683" spans="1:11" x14ac:dyDescent="0.25">
      <c r="A2683" s="109">
        <f t="shared" si="123"/>
        <v>6</v>
      </c>
      <c r="B2683" s="55"/>
      <c r="C2683" s="129"/>
      <c r="D2683" s="55"/>
      <c r="E2683" s="56"/>
      <c r="F2683" s="55"/>
      <c r="G2683" s="124" t="str">
        <f>IFERROR(INDEX(Vendors!$A$2:$B$500,MATCH(C2683,Vendors!$A$2:$A$500,0),2),"")</f>
        <v/>
      </c>
      <c r="H2683" s="74">
        <f>SUMIF('Cash Outflows'!E:E,'AP and Accrual Journal'!D2693,'Cash Outflows'!F:F)</f>
        <v>0</v>
      </c>
      <c r="I2683" s="73">
        <f t="shared" si="124"/>
        <v>0</v>
      </c>
      <c r="J2683" s="13">
        <f t="shared" si="125"/>
        <v>0</v>
      </c>
      <c r="K2683" t="b">
        <f ca="1">IF(TODAY()-E2683&gt;'Data Inputs'!$B$47,TRUE,FALSE)</f>
        <v>1</v>
      </c>
    </row>
    <row r="2684" spans="1:11" x14ac:dyDescent="0.25">
      <c r="A2684" s="109">
        <f t="shared" si="123"/>
        <v>6</v>
      </c>
      <c r="B2684" s="55"/>
      <c r="C2684" s="129"/>
      <c r="D2684" s="55"/>
      <c r="E2684" s="56"/>
      <c r="F2684" s="55"/>
      <c r="G2684" s="124" t="str">
        <f>IFERROR(INDEX(Vendors!$A$2:$B$500,MATCH(C2684,Vendors!$A$2:$A$500,0),2),"")</f>
        <v/>
      </c>
      <c r="H2684" s="74">
        <f>SUMIF('Cash Outflows'!E:E,'AP and Accrual Journal'!D2694,'Cash Outflows'!F:F)</f>
        <v>0</v>
      </c>
      <c r="I2684" s="73">
        <f t="shared" si="124"/>
        <v>0</v>
      </c>
      <c r="J2684" s="13">
        <f t="shared" si="125"/>
        <v>0</v>
      </c>
      <c r="K2684" t="b">
        <f ca="1">IF(TODAY()-E2684&gt;'Data Inputs'!$B$47,TRUE,FALSE)</f>
        <v>1</v>
      </c>
    </row>
    <row r="2685" spans="1:11" x14ac:dyDescent="0.25">
      <c r="A2685" s="109">
        <f t="shared" si="123"/>
        <v>6</v>
      </c>
      <c r="B2685" s="55"/>
      <c r="C2685" s="129"/>
      <c r="D2685" s="55"/>
      <c r="E2685" s="56"/>
      <c r="F2685" s="55"/>
      <c r="G2685" s="124" t="str">
        <f>IFERROR(INDEX(Vendors!$A$2:$B$500,MATCH(C2685,Vendors!$A$2:$A$500,0),2),"")</f>
        <v/>
      </c>
      <c r="H2685" s="74">
        <f>SUMIF('Cash Outflows'!E:E,'AP and Accrual Journal'!D2695,'Cash Outflows'!F:F)</f>
        <v>0</v>
      </c>
      <c r="I2685" s="73">
        <f t="shared" si="124"/>
        <v>0</v>
      </c>
      <c r="J2685" s="13">
        <f t="shared" si="125"/>
        <v>0</v>
      </c>
      <c r="K2685" t="b">
        <f ca="1">IF(TODAY()-E2685&gt;'Data Inputs'!$B$47,TRUE,FALSE)</f>
        <v>1</v>
      </c>
    </row>
    <row r="2686" spans="1:11" x14ac:dyDescent="0.25">
      <c r="A2686" s="109">
        <f t="shared" si="123"/>
        <v>6</v>
      </c>
      <c r="B2686" s="55"/>
      <c r="C2686" s="129"/>
      <c r="D2686" s="55"/>
      <c r="E2686" s="56"/>
      <c r="F2686" s="55"/>
      <c r="G2686" s="124" t="str">
        <f>IFERROR(INDEX(Vendors!$A$2:$B$500,MATCH(C2686,Vendors!$A$2:$A$500,0),2),"")</f>
        <v/>
      </c>
      <c r="H2686" s="74">
        <f>SUMIF('Cash Outflows'!E:E,'AP and Accrual Journal'!D2696,'Cash Outflows'!F:F)</f>
        <v>0</v>
      </c>
      <c r="I2686" s="73">
        <f t="shared" si="124"/>
        <v>0</v>
      </c>
      <c r="J2686" s="13">
        <f t="shared" si="125"/>
        <v>0</v>
      </c>
      <c r="K2686" t="b">
        <f ca="1">IF(TODAY()-E2686&gt;'Data Inputs'!$B$47,TRUE,FALSE)</f>
        <v>1</v>
      </c>
    </row>
    <row r="2687" spans="1:11" x14ac:dyDescent="0.25">
      <c r="A2687" s="109">
        <f t="shared" si="123"/>
        <v>6</v>
      </c>
      <c r="B2687" s="55"/>
      <c r="C2687" s="129"/>
      <c r="D2687" s="55"/>
      <c r="E2687" s="56"/>
      <c r="F2687" s="55"/>
      <c r="G2687" s="124" t="str">
        <f>IFERROR(INDEX(Vendors!$A$2:$B$500,MATCH(C2687,Vendors!$A$2:$A$500,0),2),"")</f>
        <v/>
      </c>
      <c r="H2687" s="74">
        <f>SUMIF('Cash Outflows'!E:E,'AP and Accrual Journal'!D2697,'Cash Outflows'!F:F)</f>
        <v>0</v>
      </c>
      <c r="I2687" s="73">
        <f t="shared" si="124"/>
        <v>0</v>
      </c>
      <c r="J2687" s="13">
        <f t="shared" si="125"/>
        <v>0</v>
      </c>
      <c r="K2687" t="b">
        <f ca="1">IF(TODAY()-E2687&gt;'Data Inputs'!$B$47,TRUE,FALSE)</f>
        <v>1</v>
      </c>
    </row>
    <row r="2688" spans="1:11" x14ac:dyDescent="0.25">
      <c r="A2688" s="109">
        <f t="shared" si="123"/>
        <v>6</v>
      </c>
      <c r="B2688" s="55"/>
      <c r="C2688" s="129"/>
      <c r="D2688" s="55"/>
      <c r="E2688" s="56"/>
      <c r="F2688" s="55"/>
      <c r="G2688" s="124" t="str">
        <f>IFERROR(INDEX(Vendors!$A$2:$B$500,MATCH(C2688,Vendors!$A$2:$A$500,0),2),"")</f>
        <v/>
      </c>
      <c r="H2688" s="74">
        <f>SUMIF('Cash Outflows'!E:E,'AP and Accrual Journal'!D2698,'Cash Outflows'!F:F)</f>
        <v>0</v>
      </c>
      <c r="I2688" s="73">
        <f t="shared" si="124"/>
        <v>0</v>
      </c>
      <c r="J2688" s="13">
        <f t="shared" si="125"/>
        <v>0</v>
      </c>
      <c r="K2688" t="b">
        <f ca="1">IF(TODAY()-E2688&gt;'Data Inputs'!$B$47,TRUE,FALSE)</f>
        <v>1</v>
      </c>
    </row>
    <row r="2689" spans="1:11" x14ac:dyDescent="0.25">
      <c r="A2689" s="109">
        <f t="shared" si="123"/>
        <v>6</v>
      </c>
      <c r="B2689" s="55"/>
      <c r="C2689" s="129"/>
      <c r="D2689" s="55"/>
      <c r="E2689" s="56"/>
      <c r="F2689" s="55"/>
      <c r="G2689" s="124" t="str">
        <f>IFERROR(INDEX(Vendors!$A$2:$B$500,MATCH(C2689,Vendors!$A$2:$A$500,0),2),"")</f>
        <v/>
      </c>
      <c r="H2689" s="74">
        <f>SUMIF('Cash Outflows'!E:E,'AP and Accrual Journal'!D2699,'Cash Outflows'!F:F)</f>
        <v>0</v>
      </c>
      <c r="I2689" s="73">
        <f t="shared" si="124"/>
        <v>0</v>
      </c>
      <c r="J2689" s="13">
        <f t="shared" si="125"/>
        <v>0</v>
      </c>
      <c r="K2689" t="b">
        <f ca="1">IF(TODAY()-E2689&gt;'Data Inputs'!$B$47,TRUE,FALSE)</f>
        <v>1</v>
      </c>
    </row>
    <row r="2690" spans="1:11" x14ac:dyDescent="0.25">
      <c r="A2690" s="109">
        <f t="shared" si="123"/>
        <v>6</v>
      </c>
      <c r="B2690" s="55"/>
      <c r="C2690" s="129"/>
      <c r="D2690" s="55"/>
      <c r="E2690" s="56"/>
      <c r="F2690" s="55"/>
      <c r="G2690" s="124" t="str">
        <f>IFERROR(INDEX(Vendors!$A$2:$B$500,MATCH(C2690,Vendors!$A$2:$A$500,0),2),"")</f>
        <v/>
      </c>
      <c r="H2690" s="74">
        <f>SUMIF('Cash Outflows'!E:E,'AP and Accrual Journal'!D2700,'Cash Outflows'!F:F)</f>
        <v>0</v>
      </c>
      <c r="I2690" s="73">
        <f t="shared" si="124"/>
        <v>0</v>
      </c>
      <c r="J2690" s="13">
        <f t="shared" si="125"/>
        <v>0</v>
      </c>
      <c r="K2690" t="b">
        <f ca="1">IF(TODAY()-E2690&gt;'Data Inputs'!$B$47,TRUE,FALSE)</f>
        <v>1</v>
      </c>
    </row>
    <row r="2691" spans="1:11" x14ac:dyDescent="0.25">
      <c r="A2691" s="109">
        <f t="shared" ref="A2691:A2754" si="126">E2691+(6-J2691)</f>
        <v>6</v>
      </c>
      <c r="B2691" s="55"/>
      <c r="C2691" s="129"/>
      <c r="D2691" s="55"/>
      <c r="E2691" s="56"/>
      <c r="F2691" s="55"/>
      <c r="G2691" s="124" t="str">
        <f>IFERROR(INDEX(Vendors!$A$2:$B$500,MATCH(C2691,Vendors!$A$2:$A$500,0),2),"")</f>
        <v/>
      </c>
      <c r="H2691" s="74">
        <f>SUMIF('Cash Outflows'!E:E,'AP and Accrual Journal'!D2701,'Cash Outflows'!F:F)</f>
        <v>0</v>
      </c>
      <c r="I2691" s="73">
        <f t="shared" ref="I2691:I2754" si="127">F2691-H2691</f>
        <v>0</v>
      </c>
      <c r="J2691" s="13">
        <f t="shared" ref="J2691:J2754" si="128">IF(WEEKDAY(E2691)=7,0,WEEKDAY(E2691))</f>
        <v>0</v>
      </c>
      <c r="K2691" t="b">
        <f ca="1">IF(TODAY()-E2691&gt;'Data Inputs'!$B$47,TRUE,FALSE)</f>
        <v>1</v>
      </c>
    </row>
    <row r="2692" spans="1:11" x14ac:dyDescent="0.25">
      <c r="A2692" s="109">
        <f t="shared" si="126"/>
        <v>6</v>
      </c>
      <c r="B2692" s="55"/>
      <c r="C2692" s="129"/>
      <c r="D2692" s="55"/>
      <c r="E2692" s="56"/>
      <c r="F2692" s="55"/>
      <c r="G2692" s="124" t="str">
        <f>IFERROR(INDEX(Vendors!$A$2:$B$500,MATCH(C2692,Vendors!$A$2:$A$500,0),2),"")</f>
        <v/>
      </c>
      <c r="H2692" s="74">
        <f>SUMIF('Cash Outflows'!E:E,'AP and Accrual Journal'!D2702,'Cash Outflows'!F:F)</f>
        <v>0</v>
      </c>
      <c r="I2692" s="73">
        <f t="shared" si="127"/>
        <v>0</v>
      </c>
      <c r="J2692" s="13">
        <f t="shared" si="128"/>
        <v>0</v>
      </c>
      <c r="K2692" t="b">
        <f ca="1">IF(TODAY()-E2692&gt;'Data Inputs'!$B$47,TRUE,FALSE)</f>
        <v>1</v>
      </c>
    </row>
    <row r="2693" spans="1:11" x14ac:dyDescent="0.25">
      <c r="A2693" s="109">
        <f t="shared" si="126"/>
        <v>6</v>
      </c>
      <c r="B2693" s="55"/>
      <c r="C2693" s="129"/>
      <c r="D2693" s="55"/>
      <c r="E2693" s="56"/>
      <c r="F2693" s="55"/>
      <c r="G2693" s="124" t="str">
        <f>IFERROR(INDEX(Vendors!$A$2:$B$500,MATCH(C2693,Vendors!$A$2:$A$500,0),2),"")</f>
        <v/>
      </c>
      <c r="H2693" s="74">
        <f>SUMIF('Cash Outflows'!E:E,'AP and Accrual Journal'!D2703,'Cash Outflows'!F:F)</f>
        <v>0</v>
      </c>
      <c r="I2693" s="73">
        <f t="shared" si="127"/>
        <v>0</v>
      </c>
      <c r="J2693" s="13">
        <f t="shared" si="128"/>
        <v>0</v>
      </c>
      <c r="K2693" t="b">
        <f ca="1">IF(TODAY()-E2693&gt;'Data Inputs'!$B$47,TRUE,FALSE)</f>
        <v>1</v>
      </c>
    </row>
    <row r="2694" spans="1:11" x14ac:dyDescent="0.25">
      <c r="A2694" s="109">
        <f t="shared" si="126"/>
        <v>6</v>
      </c>
      <c r="B2694" s="55"/>
      <c r="C2694" s="129"/>
      <c r="D2694" s="55"/>
      <c r="E2694" s="56"/>
      <c r="F2694" s="55"/>
      <c r="G2694" s="124" t="str">
        <f>IFERROR(INDEX(Vendors!$A$2:$B$500,MATCH(C2694,Vendors!$A$2:$A$500,0),2),"")</f>
        <v/>
      </c>
      <c r="H2694" s="74">
        <f>SUMIF('Cash Outflows'!E:E,'AP and Accrual Journal'!D2704,'Cash Outflows'!F:F)</f>
        <v>0</v>
      </c>
      <c r="I2694" s="73">
        <f t="shared" si="127"/>
        <v>0</v>
      </c>
      <c r="J2694" s="13">
        <f t="shared" si="128"/>
        <v>0</v>
      </c>
      <c r="K2694" t="b">
        <f ca="1">IF(TODAY()-E2694&gt;'Data Inputs'!$B$47,TRUE,FALSE)</f>
        <v>1</v>
      </c>
    </row>
    <row r="2695" spans="1:11" x14ac:dyDescent="0.25">
      <c r="A2695" s="109">
        <f t="shared" si="126"/>
        <v>6</v>
      </c>
      <c r="B2695" s="55"/>
      <c r="C2695" s="129"/>
      <c r="D2695" s="55"/>
      <c r="E2695" s="56"/>
      <c r="F2695" s="55"/>
      <c r="G2695" s="124" t="str">
        <f>IFERROR(INDEX(Vendors!$A$2:$B$500,MATCH(C2695,Vendors!$A$2:$A$500,0),2),"")</f>
        <v/>
      </c>
      <c r="H2695" s="74">
        <f>SUMIF('Cash Outflows'!E:E,'AP and Accrual Journal'!D2705,'Cash Outflows'!F:F)</f>
        <v>0</v>
      </c>
      <c r="I2695" s="73">
        <f t="shared" si="127"/>
        <v>0</v>
      </c>
      <c r="J2695" s="13">
        <f t="shared" si="128"/>
        <v>0</v>
      </c>
      <c r="K2695" t="b">
        <f ca="1">IF(TODAY()-E2695&gt;'Data Inputs'!$B$47,TRUE,FALSE)</f>
        <v>1</v>
      </c>
    </row>
    <row r="2696" spans="1:11" x14ac:dyDescent="0.25">
      <c r="A2696" s="109">
        <f t="shared" si="126"/>
        <v>6</v>
      </c>
      <c r="B2696" s="55"/>
      <c r="C2696" s="129"/>
      <c r="D2696" s="55"/>
      <c r="E2696" s="56"/>
      <c r="F2696" s="55"/>
      <c r="G2696" s="124" t="str">
        <f>IFERROR(INDEX(Vendors!$A$2:$B$500,MATCH(C2696,Vendors!$A$2:$A$500,0),2),"")</f>
        <v/>
      </c>
      <c r="H2696" s="74">
        <f>SUMIF('Cash Outflows'!E:E,'AP and Accrual Journal'!D2706,'Cash Outflows'!F:F)</f>
        <v>0</v>
      </c>
      <c r="I2696" s="73">
        <f t="shared" si="127"/>
        <v>0</v>
      </c>
      <c r="J2696" s="13">
        <f t="shared" si="128"/>
        <v>0</v>
      </c>
      <c r="K2696" t="b">
        <f ca="1">IF(TODAY()-E2696&gt;'Data Inputs'!$B$47,TRUE,FALSE)</f>
        <v>1</v>
      </c>
    </row>
    <row r="2697" spans="1:11" x14ac:dyDescent="0.25">
      <c r="A2697" s="109">
        <f t="shared" si="126"/>
        <v>6</v>
      </c>
      <c r="B2697" s="55"/>
      <c r="C2697" s="129"/>
      <c r="D2697" s="55"/>
      <c r="E2697" s="56"/>
      <c r="F2697" s="55"/>
      <c r="G2697" s="124" t="str">
        <f>IFERROR(INDEX(Vendors!$A$2:$B$500,MATCH(C2697,Vendors!$A$2:$A$500,0),2),"")</f>
        <v/>
      </c>
      <c r="H2697" s="74">
        <f>SUMIF('Cash Outflows'!E:E,'AP and Accrual Journal'!D2707,'Cash Outflows'!F:F)</f>
        <v>0</v>
      </c>
      <c r="I2697" s="73">
        <f t="shared" si="127"/>
        <v>0</v>
      </c>
      <c r="J2697" s="13">
        <f t="shared" si="128"/>
        <v>0</v>
      </c>
      <c r="K2697" t="b">
        <f ca="1">IF(TODAY()-E2697&gt;'Data Inputs'!$B$47,TRUE,FALSE)</f>
        <v>1</v>
      </c>
    </row>
    <row r="2698" spans="1:11" x14ac:dyDescent="0.25">
      <c r="A2698" s="109">
        <f t="shared" si="126"/>
        <v>6</v>
      </c>
      <c r="B2698" s="55"/>
      <c r="C2698" s="129"/>
      <c r="D2698" s="55"/>
      <c r="E2698" s="56"/>
      <c r="F2698" s="55"/>
      <c r="G2698" s="124" t="str">
        <f>IFERROR(INDEX(Vendors!$A$2:$B$500,MATCH(C2698,Vendors!$A$2:$A$500,0),2),"")</f>
        <v/>
      </c>
      <c r="H2698" s="74">
        <f>SUMIF('Cash Outflows'!E:E,'AP and Accrual Journal'!D2708,'Cash Outflows'!F:F)</f>
        <v>0</v>
      </c>
      <c r="I2698" s="73">
        <f t="shared" si="127"/>
        <v>0</v>
      </c>
      <c r="J2698" s="13">
        <f t="shared" si="128"/>
        <v>0</v>
      </c>
      <c r="K2698" t="b">
        <f ca="1">IF(TODAY()-E2698&gt;'Data Inputs'!$B$47,TRUE,FALSE)</f>
        <v>1</v>
      </c>
    </row>
    <row r="2699" spans="1:11" x14ac:dyDescent="0.25">
      <c r="A2699" s="109">
        <f t="shared" si="126"/>
        <v>6</v>
      </c>
      <c r="B2699" s="55"/>
      <c r="C2699" s="129"/>
      <c r="D2699" s="55"/>
      <c r="E2699" s="56"/>
      <c r="F2699" s="55"/>
      <c r="G2699" s="124" t="str">
        <f>IFERROR(INDEX(Vendors!$A$2:$B$500,MATCH(C2699,Vendors!$A$2:$A$500,0),2),"")</f>
        <v/>
      </c>
      <c r="H2699" s="74">
        <f>SUMIF('Cash Outflows'!E:E,'AP and Accrual Journal'!D2709,'Cash Outflows'!F:F)</f>
        <v>0</v>
      </c>
      <c r="I2699" s="73">
        <f t="shared" si="127"/>
        <v>0</v>
      </c>
      <c r="J2699" s="13">
        <f t="shared" si="128"/>
        <v>0</v>
      </c>
      <c r="K2699" t="b">
        <f ca="1">IF(TODAY()-E2699&gt;'Data Inputs'!$B$47,TRUE,FALSE)</f>
        <v>1</v>
      </c>
    </row>
    <row r="2700" spans="1:11" x14ac:dyDescent="0.25">
      <c r="A2700" s="109">
        <f t="shared" si="126"/>
        <v>6</v>
      </c>
      <c r="B2700" s="55"/>
      <c r="C2700" s="129"/>
      <c r="D2700" s="55"/>
      <c r="E2700" s="56"/>
      <c r="F2700" s="55"/>
      <c r="G2700" s="124" t="str">
        <f>IFERROR(INDEX(Vendors!$A$2:$B$500,MATCH(C2700,Vendors!$A$2:$A$500,0),2),"")</f>
        <v/>
      </c>
      <c r="H2700" s="74">
        <f>SUMIF('Cash Outflows'!E:E,'AP and Accrual Journal'!D2710,'Cash Outflows'!F:F)</f>
        <v>0</v>
      </c>
      <c r="I2700" s="73">
        <f t="shared" si="127"/>
        <v>0</v>
      </c>
      <c r="J2700" s="13">
        <f t="shared" si="128"/>
        <v>0</v>
      </c>
      <c r="K2700" t="b">
        <f ca="1">IF(TODAY()-E2700&gt;'Data Inputs'!$B$47,TRUE,FALSE)</f>
        <v>1</v>
      </c>
    </row>
    <row r="2701" spans="1:11" x14ac:dyDescent="0.25">
      <c r="A2701" s="109">
        <f t="shared" si="126"/>
        <v>6</v>
      </c>
      <c r="B2701" s="55"/>
      <c r="C2701" s="129"/>
      <c r="D2701" s="55"/>
      <c r="E2701" s="56"/>
      <c r="F2701" s="55"/>
      <c r="G2701" s="124" t="str">
        <f>IFERROR(INDEX(Vendors!$A$2:$B$500,MATCH(C2701,Vendors!$A$2:$A$500,0),2),"")</f>
        <v/>
      </c>
      <c r="H2701" s="74">
        <f>SUMIF('Cash Outflows'!E:E,'AP and Accrual Journal'!D2711,'Cash Outflows'!F:F)</f>
        <v>0</v>
      </c>
      <c r="I2701" s="73">
        <f t="shared" si="127"/>
        <v>0</v>
      </c>
      <c r="J2701" s="13">
        <f t="shared" si="128"/>
        <v>0</v>
      </c>
      <c r="K2701" t="b">
        <f ca="1">IF(TODAY()-E2701&gt;'Data Inputs'!$B$47,TRUE,FALSE)</f>
        <v>1</v>
      </c>
    </row>
    <row r="2702" spans="1:11" x14ac:dyDescent="0.25">
      <c r="A2702" s="109">
        <f t="shared" si="126"/>
        <v>6</v>
      </c>
      <c r="B2702" s="55"/>
      <c r="C2702" s="129"/>
      <c r="D2702" s="55"/>
      <c r="E2702" s="56"/>
      <c r="F2702" s="55"/>
      <c r="G2702" s="124" t="str">
        <f>IFERROR(INDEX(Vendors!$A$2:$B$500,MATCH(C2702,Vendors!$A$2:$A$500,0),2),"")</f>
        <v/>
      </c>
      <c r="H2702" s="74">
        <f>SUMIF('Cash Outflows'!E:E,'AP and Accrual Journal'!D2712,'Cash Outflows'!F:F)</f>
        <v>0</v>
      </c>
      <c r="I2702" s="73">
        <f t="shared" si="127"/>
        <v>0</v>
      </c>
      <c r="J2702" s="13">
        <f t="shared" si="128"/>
        <v>0</v>
      </c>
      <c r="K2702" t="b">
        <f ca="1">IF(TODAY()-E2702&gt;'Data Inputs'!$B$47,TRUE,FALSE)</f>
        <v>1</v>
      </c>
    </row>
    <row r="2703" spans="1:11" x14ac:dyDescent="0.25">
      <c r="A2703" s="109">
        <f t="shared" si="126"/>
        <v>6</v>
      </c>
      <c r="B2703" s="55"/>
      <c r="C2703" s="129"/>
      <c r="D2703" s="55"/>
      <c r="E2703" s="56"/>
      <c r="F2703" s="55"/>
      <c r="G2703" s="124" t="str">
        <f>IFERROR(INDEX(Vendors!$A$2:$B$500,MATCH(C2703,Vendors!$A$2:$A$500,0),2),"")</f>
        <v/>
      </c>
      <c r="H2703" s="74">
        <f>SUMIF('Cash Outflows'!E:E,'AP and Accrual Journal'!D2713,'Cash Outflows'!F:F)</f>
        <v>0</v>
      </c>
      <c r="I2703" s="73">
        <f t="shared" si="127"/>
        <v>0</v>
      </c>
      <c r="J2703" s="13">
        <f t="shared" si="128"/>
        <v>0</v>
      </c>
      <c r="K2703" t="b">
        <f ca="1">IF(TODAY()-E2703&gt;'Data Inputs'!$B$47,TRUE,FALSE)</f>
        <v>1</v>
      </c>
    </row>
    <row r="2704" spans="1:11" x14ac:dyDescent="0.25">
      <c r="A2704" s="109">
        <f t="shared" si="126"/>
        <v>6</v>
      </c>
      <c r="B2704" s="55"/>
      <c r="C2704" s="129"/>
      <c r="D2704" s="55"/>
      <c r="E2704" s="56"/>
      <c r="F2704" s="55"/>
      <c r="G2704" s="124" t="str">
        <f>IFERROR(INDEX(Vendors!$A$2:$B$500,MATCH(C2704,Vendors!$A$2:$A$500,0),2),"")</f>
        <v/>
      </c>
      <c r="H2704" s="74">
        <f>SUMIF('Cash Outflows'!E:E,'AP and Accrual Journal'!D2714,'Cash Outflows'!F:F)</f>
        <v>0</v>
      </c>
      <c r="I2704" s="73">
        <f t="shared" si="127"/>
        <v>0</v>
      </c>
      <c r="J2704" s="13">
        <f t="shared" si="128"/>
        <v>0</v>
      </c>
      <c r="K2704" t="b">
        <f ca="1">IF(TODAY()-E2704&gt;'Data Inputs'!$B$47,TRUE,FALSE)</f>
        <v>1</v>
      </c>
    </row>
    <row r="2705" spans="1:11" x14ac:dyDescent="0.25">
      <c r="A2705" s="109">
        <f t="shared" si="126"/>
        <v>6</v>
      </c>
      <c r="B2705" s="55"/>
      <c r="C2705" s="129"/>
      <c r="D2705" s="55"/>
      <c r="E2705" s="56"/>
      <c r="F2705" s="55"/>
      <c r="G2705" s="124" t="str">
        <f>IFERROR(INDEX(Vendors!$A$2:$B$500,MATCH(C2705,Vendors!$A$2:$A$500,0),2),"")</f>
        <v/>
      </c>
      <c r="H2705" s="74">
        <f>SUMIF('Cash Outflows'!E:E,'AP and Accrual Journal'!D2715,'Cash Outflows'!F:F)</f>
        <v>0</v>
      </c>
      <c r="I2705" s="73">
        <f t="shared" si="127"/>
        <v>0</v>
      </c>
      <c r="J2705" s="13">
        <f t="shared" si="128"/>
        <v>0</v>
      </c>
      <c r="K2705" t="b">
        <f ca="1">IF(TODAY()-E2705&gt;'Data Inputs'!$B$47,TRUE,FALSE)</f>
        <v>1</v>
      </c>
    </row>
    <row r="2706" spans="1:11" x14ac:dyDescent="0.25">
      <c r="A2706" s="109">
        <f t="shared" si="126"/>
        <v>6</v>
      </c>
      <c r="B2706" s="55"/>
      <c r="C2706" s="129"/>
      <c r="D2706" s="55"/>
      <c r="E2706" s="56"/>
      <c r="F2706" s="55"/>
      <c r="G2706" s="124" t="str">
        <f>IFERROR(INDEX(Vendors!$A$2:$B$500,MATCH(C2706,Vendors!$A$2:$A$500,0),2),"")</f>
        <v/>
      </c>
      <c r="H2706" s="74">
        <f>SUMIF('Cash Outflows'!E:E,'AP and Accrual Journal'!D2716,'Cash Outflows'!F:F)</f>
        <v>0</v>
      </c>
      <c r="I2706" s="73">
        <f t="shared" si="127"/>
        <v>0</v>
      </c>
      <c r="J2706" s="13">
        <f t="shared" si="128"/>
        <v>0</v>
      </c>
      <c r="K2706" t="b">
        <f ca="1">IF(TODAY()-E2706&gt;'Data Inputs'!$B$47,TRUE,FALSE)</f>
        <v>1</v>
      </c>
    </row>
    <row r="2707" spans="1:11" x14ac:dyDescent="0.25">
      <c r="A2707" s="109">
        <f t="shared" si="126"/>
        <v>6</v>
      </c>
      <c r="B2707" s="55"/>
      <c r="C2707" s="129"/>
      <c r="D2707" s="55"/>
      <c r="E2707" s="56"/>
      <c r="F2707" s="55"/>
      <c r="G2707" s="124" t="str">
        <f>IFERROR(INDEX(Vendors!$A$2:$B$500,MATCH(C2707,Vendors!$A$2:$A$500,0),2),"")</f>
        <v/>
      </c>
      <c r="H2707" s="74">
        <f>SUMIF('Cash Outflows'!E:E,'AP and Accrual Journal'!D2717,'Cash Outflows'!F:F)</f>
        <v>0</v>
      </c>
      <c r="I2707" s="73">
        <f t="shared" si="127"/>
        <v>0</v>
      </c>
      <c r="J2707" s="13">
        <f t="shared" si="128"/>
        <v>0</v>
      </c>
      <c r="K2707" t="b">
        <f ca="1">IF(TODAY()-E2707&gt;'Data Inputs'!$B$47,TRUE,FALSE)</f>
        <v>1</v>
      </c>
    </row>
    <row r="2708" spans="1:11" x14ac:dyDescent="0.25">
      <c r="A2708" s="109">
        <f t="shared" si="126"/>
        <v>6</v>
      </c>
      <c r="B2708" s="55"/>
      <c r="C2708" s="129"/>
      <c r="D2708" s="55"/>
      <c r="E2708" s="56"/>
      <c r="F2708" s="55"/>
      <c r="G2708" s="124" t="str">
        <f>IFERROR(INDEX(Vendors!$A$2:$B$500,MATCH(C2708,Vendors!$A$2:$A$500,0),2),"")</f>
        <v/>
      </c>
      <c r="H2708" s="74">
        <f>SUMIF('Cash Outflows'!E:E,'AP and Accrual Journal'!D2718,'Cash Outflows'!F:F)</f>
        <v>0</v>
      </c>
      <c r="I2708" s="73">
        <f t="shared" si="127"/>
        <v>0</v>
      </c>
      <c r="J2708" s="13">
        <f t="shared" si="128"/>
        <v>0</v>
      </c>
      <c r="K2708" t="b">
        <f ca="1">IF(TODAY()-E2708&gt;'Data Inputs'!$B$47,TRUE,FALSE)</f>
        <v>1</v>
      </c>
    </row>
    <row r="2709" spans="1:11" x14ac:dyDescent="0.25">
      <c r="A2709" s="109">
        <f t="shared" si="126"/>
        <v>6</v>
      </c>
      <c r="B2709" s="55"/>
      <c r="C2709" s="129"/>
      <c r="D2709" s="55"/>
      <c r="E2709" s="56"/>
      <c r="F2709" s="55"/>
      <c r="G2709" s="124" t="str">
        <f>IFERROR(INDEX(Vendors!$A$2:$B$500,MATCH(C2709,Vendors!$A$2:$A$500,0),2),"")</f>
        <v/>
      </c>
      <c r="H2709" s="74">
        <f>SUMIF('Cash Outflows'!E:E,'AP and Accrual Journal'!D2719,'Cash Outflows'!F:F)</f>
        <v>0</v>
      </c>
      <c r="I2709" s="73">
        <f t="shared" si="127"/>
        <v>0</v>
      </c>
      <c r="J2709" s="13">
        <f t="shared" si="128"/>
        <v>0</v>
      </c>
      <c r="K2709" t="b">
        <f ca="1">IF(TODAY()-E2709&gt;'Data Inputs'!$B$47,TRUE,FALSE)</f>
        <v>1</v>
      </c>
    </row>
    <row r="2710" spans="1:11" x14ac:dyDescent="0.25">
      <c r="A2710" s="109">
        <f t="shared" si="126"/>
        <v>6</v>
      </c>
      <c r="B2710" s="55"/>
      <c r="C2710" s="129"/>
      <c r="D2710" s="55"/>
      <c r="E2710" s="56"/>
      <c r="F2710" s="55"/>
      <c r="G2710" s="124" t="str">
        <f>IFERROR(INDEX(Vendors!$A$2:$B$500,MATCH(C2710,Vendors!$A$2:$A$500,0),2),"")</f>
        <v/>
      </c>
      <c r="H2710" s="74">
        <f>SUMIF('Cash Outflows'!E:E,'AP and Accrual Journal'!D2720,'Cash Outflows'!F:F)</f>
        <v>0</v>
      </c>
      <c r="I2710" s="73">
        <f t="shared" si="127"/>
        <v>0</v>
      </c>
      <c r="J2710" s="13">
        <f t="shared" si="128"/>
        <v>0</v>
      </c>
      <c r="K2710" t="b">
        <f ca="1">IF(TODAY()-E2710&gt;'Data Inputs'!$B$47,TRUE,FALSE)</f>
        <v>1</v>
      </c>
    </row>
    <row r="2711" spans="1:11" x14ac:dyDescent="0.25">
      <c r="A2711" s="109">
        <f t="shared" si="126"/>
        <v>6</v>
      </c>
      <c r="B2711" s="55"/>
      <c r="C2711" s="129"/>
      <c r="D2711" s="55"/>
      <c r="E2711" s="56"/>
      <c r="F2711" s="55"/>
      <c r="G2711" s="124" t="str">
        <f>IFERROR(INDEX(Vendors!$A$2:$B$500,MATCH(C2711,Vendors!$A$2:$A$500,0),2),"")</f>
        <v/>
      </c>
      <c r="H2711" s="74">
        <f>SUMIF('Cash Outflows'!E:E,'AP and Accrual Journal'!D2721,'Cash Outflows'!F:F)</f>
        <v>0</v>
      </c>
      <c r="I2711" s="73">
        <f t="shared" si="127"/>
        <v>0</v>
      </c>
      <c r="J2711" s="13">
        <f t="shared" si="128"/>
        <v>0</v>
      </c>
      <c r="K2711" t="b">
        <f ca="1">IF(TODAY()-E2711&gt;'Data Inputs'!$B$47,TRUE,FALSE)</f>
        <v>1</v>
      </c>
    </row>
    <row r="2712" spans="1:11" x14ac:dyDescent="0.25">
      <c r="A2712" s="109">
        <f t="shared" si="126"/>
        <v>6</v>
      </c>
      <c r="B2712" s="55"/>
      <c r="C2712" s="129"/>
      <c r="D2712" s="55"/>
      <c r="E2712" s="56"/>
      <c r="F2712" s="55"/>
      <c r="G2712" s="124" t="str">
        <f>IFERROR(INDEX(Vendors!$A$2:$B$500,MATCH(C2712,Vendors!$A$2:$A$500,0),2),"")</f>
        <v/>
      </c>
      <c r="H2712" s="74">
        <f>SUMIF('Cash Outflows'!E:E,'AP and Accrual Journal'!D2722,'Cash Outflows'!F:F)</f>
        <v>0</v>
      </c>
      <c r="I2712" s="73">
        <f t="shared" si="127"/>
        <v>0</v>
      </c>
      <c r="J2712" s="13">
        <f t="shared" si="128"/>
        <v>0</v>
      </c>
      <c r="K2712" t="b">
        <f ca="1">IF(TODAY()-E2712&gt;'Data Inputs'!$B$47,TRUE,FALSE)</f>
        <v>1</v>
      </c>
    </row>
    <row r="2713" spans="1:11" x14ac:dyDescent="0.25">
      <c r="A2713" s="109">
        <f t="shared" si="126"/>
        <v>6</v>
      </c>
      <c r="B2713" s="55"/>
      <c r="C2713" s="129"/>
      <c r="D2713" s="55"/>
      <c r="E2713" s="56"/>
      <c r="F2713" s="55"/>
      <c r="G2713" s="124" t="str">
        <f>IFERROR(INDEX(Vendors!$A$2:$B$500,MATCH(C2713,Vendors!$A$2:$A$500,0),2),"")</f>
        <v/>
      </c>
      <c r="H2713" s="74">
        <f>SUMIF('Cash Outflows'!E:E,'AP and Accrual Journal'!D2723,'Cash Outflows'!F:F)</f>
        <v>0</v>
      </c>
      <c r="I2713" s="73">
        <f t="shared" si="127"/>
        <v>0</v>
      </c>
      <c r="J2713" s="13">
        <f t="shared" si="128"/>
        <v>0</v>
      </c>
      <c r="K2713" t="b">
        <f ca="1">IF(TODAY()-E2713&gt;'Data Inputs'!$B$47,TRUE,FALSE)</f>
        <v>1</v>
      </c>
    </row>
    <row r="2714" spans="1:11" x14ac:dyDescent="0.25">
      <c r="A2714" s="109">
        <f t="shared" si="126"/>
        <v>6</v>
      </c>
      <c r="B2714" s="55"/>
      <c r="C2714" s="129"/>
      <c r="D2714" s="55"/>
      <c r="E2714" s="56"/>
      <c r="F2714" s="55"/>
      <c r="G2714" s="124" t="str">
        <f>IFERROR(INDEX(Vendors!$A$2:$B$500,MATCH(C2714,Vendors!$A$2:$A$500,0),2),"")</f>
        <v/>
      </c>
      <c r="H2714" s="74">
        <f>SUMIF('Cash Outflows'!E:E,'AP and Accrual Journal'!D2724,'Cash Outflows'!F:F)</f>
        <v>0</v>
      </c>
      <c r="I2714" s="73">
        <f t="shared" si="127"/>
        <v>0</v>
      </c>
      <c r="J2714" s="13">
        <f t="shared" si="128"/>
        <v>0</v>
      </c>
      <c r="K2714" t="b">
        <f ca="1">IF(TODAY()-E2714&gt;'Data Inputs'!$B$47,TRUE,FALSE)</f>
        <v>1</v>
      </c>
    </row>
    <row r="2715" spans="1:11" x14ac:dyDescent="0.25">
      <c r="A2715" s="109">
        <f t="shared" si="126"/>
        <v>6</v>
      </c>
      <c r="B2715" s="55"/>
      <c r="C2715" s="129"/>
      <c r="D2715" s="55"/>
      <c r="E2715" s="56"/>
      <c r="F2715" s="55"/>
      <c r="G2715" s="124" t="str">
        <f>IFERROR(INDEX(Vendors!$A$2:$B$500,MATCH(C2715,Vendors!$A$2:$A$500,0),2),"")</f>
        <v/>
      </c>
      <c r="H2715" s="74">
        <f>SUMIF('Cash Outflows'!E:E,'AP and Accrual Journal'!D2725,'Cash Outflows'!F:F)</f>
        <v>0</v>
      </c>
      <c r="I2715" s="73">
        <f t="shared" si="127"/>
        <v>0</v>
      </c>
      <c r="J2715" s="13">
        <f t="shared" si="128"/>
        <v>0</v>
      </c>
      <c r="K2715" t="b">
        <f ca="1">IF(TODAY()-E2715&gt;'Data Inputs'!$B$47,TRUE,FALSE)</f>
        <v>1</v>
      </c>
    </row>
    <row r="2716" spans="1:11" x14ac:dyDescent="0.25">
      <c r="A2716" s="109">
        <f t="shared" si="126"/>
        <v>6</v>
      </c>
      <c r="B2716" s="55"/>
      <c r="C2716" s="129"/>
      <c r="D2716" s="55"/>
      <c r="E2716" s="56"/>
      <c r="F2716" s="55"/>
      <c r="G2716" s="124" t="str">
        <f>IFERROR(INDEX(Vendors!$A$2:$B$500,MATCH(C2716,Vendors!$A$2:$A$500,0),2),"")</f>
        <v/>
      </c>
      <c r="H2716" s="74">
        <f>SUMIF('Cash Outflows'!E:E,'AP and Accrual Journal'!D2726,'Cash Outflows'!F:F)</f>
        <v>0</v>
      </c>
      <c r="I2716" s="73">
        <f t="shared" si="127"/>
        <v>0</v>
      </c>
      <c r="J2716" s="13">
        <f t="shared" si="128"/>
        <v>0</v>
      </c>
      <c r="K2716" t="b">
        <f ca="1">IF(TODAY()-E2716&gt;'Data Inputs'!$B$47,TRUE,FALSE)</f>
        <v>1</v>
      </c>
    </row>
    <row r="2717" spans="1:11" x14ac:dyDescent="0.25">
      <c r="A2717" s="109">
        <f t="shared" si="126"/>
        <v>6</v>
      </c>
      <c r="B2717" s="55"/>
      <c r="C2717" s="129"/>
      <c r="D2717" s="55"/>
      <c r="E2717" s="56"/>
      <c r="F2717" s="55"/>
      <c r="G2717" s="124" t="str">
        <f>IFERROR(INDEX(Vendors!$A$2:$B$500,MATCH(C2717,Vendors!$A$2:$A$500,0),2),"")</f>
        <v/>
      </c>
      <c r="H2717" s="74">
        <f>SUMIF('Cash Outflows'!E:E,'AP and Accrual Journal'!D2727,'Cash Outflows'!F:F)</f>
        <v>0</v>
      </c>
      <c r="I2717" s="73">
        <f t="shared" si="127"/>
        <v>0</v>
      </c>
      <c r="J2717" s="13">
        <f t="shared" si="128"/>
        <v>0</v>
      </c>
      <c r="K2717" t="b">
        <f ca="1">IF(TODAY()-E2717&gt;'Data Inputs'!$B$47,TRUE,FALSE)</f>
        <v>1</v>
      </c>
    </row>
    <row r="2718" spans="1:11" x14ac:dyDescent="0.25">
      <c r="A2718" s="109">
        <f t="shared" si="126"/>
        <v>6</v>
      </c>
      <c r="B2718" s="55"/>
      <c r="C2718" s="129"/>
      <c r="D2718" s="55"/>
      <c r="E2718" s="56"/>
      <c r="F2718" s="55"/>
      <c r="G2718" s="124" t="str">
        <f>IFERROR(INDEX(Vendors!$A$2:$B$500,MATCH(C2718,Vendors!$A$2:$A$500,0),2),"")</f>
        <v/>
      </c>
      <c r="H2718" s="74">
        <f>SUMIF('Cash Outflows'!E:E,'AP and Accrual Journal'!D2728,'Cash Outflows'!F:F)</f>
        <v>0</v>
      </c>
      <c r="I2718" s="73">
        <f t="shared" si="127"/>
        <v>0</v>
      </c>
      <c r="J2718" s="13">
        <f t="shared" si="128"/>
        <v>0</v>
      </c>
      <c r="K2718" t="b">
        <f ca="1">IF(TODAY()-E2718&gt;'Data Inputs'!$B$47,TRUE,FALSE)</f>
        <v>1</v>
      </c>
    </row>
    <row r="2719" spans="1:11" x14ac:dyDescent="0.25">
      <c r="A2719" s="109">
        <f t="shared" si="126"/>
        <v>6</v>
      </c>
      <c r="B2719" s="55"/>
      <c r="C2719" s="129"/>
      <c r="D2719" s="55"/>
      <c r="E2719" s="56"/>
      <c r="F2719" s="55"/>
      <c r="G2719" s="124" t="str">
        <f>IFERROR(INDEX(Vendors!$A$2:$B$500,MATCH(C2719,Vendors!$A$2:$A$500,0),2),"")</f>
        <v/>
      </c>
      <c r="H2719" s="74">
        <f>SUMIF('Cash Outflows'!E:E,'AP and Accrual Journal'!D2729,'Cash Outflows'!F:F)</f>
        <v>0</v>
      </c>
      <c r="I2719" s="73">
        <f t="shared" si="127"/>
        <v>0</v>
      </c>
      <c r="J2719" s="13">
        <f t="shared" si="128"/>
        <v>0</v>
      </c>
      <c r="K2719" t="b">
        <f ca="1">IF(TODAY()-E2719&gt;'Data Inputs'!$B$47,TRUE,FALSE)</f>
        <v>1</v>
      </c>
    </row>
    <row r="2720" spans="1:11" x14ac:dyDescent="0.25">
      <c r="A2720" s="109">
        <f t="shared" si="126"/>
        <v>6</v>
      </c>
      <c r="B2720" s="55"/>
      <c r="C2720" s="129"/>
      <c r="D2720" s="55"/>
      <c r="E2720" s="56"/>
      <c r="F2720" s="55"/>
      <c r="G2720" s="124" t="str">
        <f>IFERROR(INDEX(Vendors!$A$2:$B$500,MATCH(C2720,Vendors!$A$2:$A$500,0),2),"")</f>
        <v/>
      </c>
      <c r="H2720" s="74">
        <f>SUMIF('Cash Outflows'!E:E,'AP and Accrual Journal'!D2730,'Cash Outflows'!F:F)</f>
        <v>0</v>
      </c>
      <c r="I2720" s="73">
        <f t="shared" si="127"/>
        <v>0</v>
      </c>
      <c r="J2720" s="13">
        <f t="shared" si="128"/>
        <v>0</v>
      </c>
      <c r="K2720" t="b">
        <f ca="1">IF(TODAY()-E2720&gt;'Data Inputs'!$B$47,TRUE,FALSE)</f>
        <v>1</v>
      </c>
    </row>
    <row r="2721" spans="1:11" x14ac:dyDescent="0.25">
      <c r="A2721" s="109">
        <f t="shared" si="126"/>
        <v>6</v>
      </c>
      <c r="B2721" s="55"/>
      <c r="C2721" s="129"/>
      <c r="D2721" s="55"/>
      <c r="E2721" s="56"/>
      <c r="F2721" s="55"/>
      <c r="G2721" s="124" t="str">
        <f>IFERROR(INDEX(Vendors!$A$2:$B$500,MATCH(C2721,Vendors!$A$2:$A$500,0),2),"")</f>
        <v/>
      </c>
      <c r="H2721" s="74">
        <f>SUMIF('Cash Outflows'!E:E,'AP and Accrual Journal'!D2731,'Cash Outflows'!F:F)</f>
        <v>0</v>
      </c>
      <c r="I2721" s="73">
        <f t="shared" si="127"/>
        <v>0</v>
      </c>
      <c r="J2721" s="13">
        <f t="shared" si="128"/>
        <v>0</v>
      </c>
      <c r="K2721" t="b">
        <f ca="1">IF(TODAY()-E2721&gt;'Data Inputs'!$B$47,TRUE,FALSE)</f>
        <v>1</v>
      </c>
    </row>
    <row r="2722" spans="1:11" x14ac:dyDescent="0.25">
      <c r="A2722" s="109">
        <f t="shared" si="126"/>
        <v>6</v>
      </c>
      <c r="B2722" s="55"/>
      <c r="C2722" s="129"/>
      <c r="D2722" s="55"/>
      <c r="E2722" s="56"/>
      <c r="F2722" s="55"/>
      <c r="G2722" s="124" t="str">
        <f>IFERROR(INDEX(Vendors!$A$2:$B$500,MATCH(C2722,Vendors!$A$2:$A$500,0),2),"")</f>
        <v/>
      </c>
      <c r="H2722" s="74">
        <f>SUMIF('Cash Outflows'!E:E,'AP and Accrual Journal'!D2732,'Cash Outflows'!F:F)</f>
        <v>0</v>
      </c>
      <c r="I2722" s="73">
        <f t="shared" si="127"/>
        <v>0</v>
      </c>
      <c r="J2722" s="13">
        <f t="shared" si="128"/>
        <v>0</v>
      </c>
      <c r="K2722" t="b">
        <f ca="1">IF(TODAY()-E2722&gt;'Data Inputs'!$B$47,TRUE,FALSE)</f>
        <v>1</v>
      </c>
    </row>
    <row r="2723" spans="1:11" x14ac:dyDescent="0.25">
      <c r="A2723" s="109">
        <f t="shared" si="126"/>
        <v>6</v>
      </c>
      <c r="B2723" s="55"/>
      <c r="C2723" s="129"/>
      <c r="D2723" s="55"/>
      <c r="E2723" s="56"/>
      <c r="F2723" s="55"/>
      <c r="G2723" s="124" t="str">
        <f>IFERROR(INDEX(Vendors!$A$2:$B$500,MATCH(C2723,Vendors!$A$2:$A$500,0),2),"")</f>
        <v/>
      </c>
      <c r="H2723" s="74">
        <f>SUMIF('Cash Outflows'!E:E,'AP and Accrual Journal'!D2733,'Cash Outflows'!F:F)</f>
        <v>0</v>
      </c>
      <c r="I2723" s="73">
        <f t="shared" si="127"/>
        <v>0</v>
      </c>
      <c r="J2723" s="13">
        <f t="shared" si="128"/>
        <v>0</v>
      </c>
      <c r="K2723" t="b">
        <f ca="1">IF(TODAY()-E2723&gt;'Data Inputs'!$B$47,TRUE,FALSE)</f>
        <v>1</v>
      </c>
    </row>
    <row r="2724" spans="1:11" x14ac:dyDescent="0.25">
      <c r="A2724" s="109">
        <f t="shared" si="126"/>
        <v>6</v>
      </c>
      <c r="B2724" s="55"/>
      <c r="C2724" s="129"/>
      <c r="D2724" s="55"/>
      <c r="E2724" s="56"/>
      <c r="F2724" s="55"/>
      <c r="G2724" s="124" t="str">
        <f>IFERROR(INDEX(Vendors!$A$2:$B$500,MATCH(C2724,Vendors!$A$2:$A$500,0),2),"")</f>
        <v/>
      </c>
      <c r="H2724" s="74">
        <f>SUMIF('Cash Outflows'!E:E,'AP and Accrual Journal'!D2734,'Cash Outflows'!F:F)</f>
        <v>0</v>
      </c>
      <c r="I2724" s="73">
        <f t="shared" si="127"/>
        <v>0</v>
      </c>
      <c r="J2724" s="13">
        <f t="shared" si="128"/>
        <v>0</v>
      </c>
      <c r="K2724" t="b">
        <f ca="1">IF(TODAY()-E2724&gt;'Data Inputs'!$B$47,TRUE,FALSE)</f>
        <v>1</v>
      </c>
    </row>
    <row r="2725" spans="1:11" x14ac:dyDescent="0.25">
      <c r="A2725" s="109">
        <f t="shared" si="126"/>
        <v>6</v>
      </c>
      <c r="B2725" s="55"/>
      <c r="C2725" s="129"/>
      <c r="D2725" s="55"/>
      <c r="E2725" s="56"/>
      <c r="F2725" s="55"/>
      <c r="G2725" s="124" t="str">
        <f>IFERROR(INDEX(Vendors!$A$2:$B$500,MATCH(C2725,Vendors!$A$2:$A$500,0),2),"")</f>
        <v/>
      </c>
      <c r="H2725" s="74">
        <f>SUMIF('Cash Outflows'!E:E,'AP and Accrual Journal'!D2735,'Cash Outflows'!F:F)</f>
        <v>0</v>
      </c>
      <c r="I2725" s="73">
        <f t="shared" si="127"/>
        <v>0</v>
      </c>
      <c r="J2725" s="13">
        <f t="shared" si="128"/>
        <v>0</v>
      </c>
      <c r="K2725" t="b">
        <f ca="1">IF(TODAY()-E2725&gt;'Data Inputs'!$B$47,TRUE,FALSE)</f>
        <v>1</v>
      </c>
    </row>
    <row r="2726" spans="1:11" x14ac:dyDescent="0.25">
      <c r="A2726" s="109">
        <f t="shared" si="126"/>
        <v>6</v>
      </c>
      <c r="B2726" s="55"/>
      <c r="C2726" s="129"/>
      <c r="D2726" s="55"/>
      <c r="E2726" s="56"/>
      <c r="F2726" s="55"/>
      <c r="G2726" s="124" t="str">
        <f>IFERROR(INDEX(Vendors!$A$2:$B$500,MATCH(C2726,Vendors!$A$2:$A$500,0),2),"")</f>
        <v/>
      </c>
      <c r="H2726" s="74">
        <f>SUMIF('Cash Outflows'!E:E,'AP and Accrual Journal'!D2736,'Cash Outflows'!F:F)</f>
        <v>0</v>
      </c>
      <c r="I2726" s="73">
        <f t="shared" si="127"/>
        <v>0</v>
      </c>
      <c r="J2726" s="13">
        <f t="shared" si="128"/>
        <v>0</v>
      </c>
      <c r="K2726" t="b">
        <f ca="1">IF(TODAY()-E2726&gt;'Data Inputs'!$B$47,TRUE,FALSE)</f>
        <v>1</v>
      </c>
    </row>
    <row r="2727" spans="1:11" x14ac:dyDescent="0.25">
      <c r="A2727" s="109">
        <f t="shared" si="126"/>
        <v>6</v>
      </c>
      <c r="B2727" s="55"/>
      <c r="C2727" s="129"/>
      <c r="D2727" s="55"/>
      <c r="E2727" s="56"/>
      <c r="F2727" s="55"/>
      <c r="G2727" s="124" t="str">
        <f>IFERROR(INDEX(Vendors!$A$2:$B$500,MATCH(C2727,Vendors!$A$2:$A$500,0),2),"")</f>
        <v/>
      </c>
      <c r="H2727" s="74">
        <f>SUMIF('Cash Outflows'!E:E,'AP and Accrual Journal'!D2737,'Cash Outflows'!F:F)</f>
        <v>0</v>
      </c>
      <c r="I2727" s="73">
        <f t="shared" si="127"/>
        <v>0</v>
      </c>
      <c r="J2727" s="13">
        <f t="shared" si="128"/>
        <v>0</v>
      </c>
      <c r="K2727" t="b">
        <f ca="1">IF(TODAY()-E2727&gt;'Data Inputs'!$B$47,TRUE,FALSE)</f>
        <v>1</v>
      </c>
    </row>
    <row r="2728" spans="1:11" x14ac:dyDescent="0.25">
      <c r="A2728" s="109">
        <f t="shared" si="126"/>
        <v>6</v>
      </c>
      <c r="B2728" s="55"/>
      <c r="C2728" s="129"/>
      <c r="D2728" s="55"/>
      <c r="E2728" s="56"/>
      <c r="F2728" s="55"/>
      <c r="G2728" s="124" t="str">
        <f>IFERROR(INDEX(Vendors!$A$2:$B$500,MATCH(C2728,Vendors!$A$2:$A$500,0),2),"")</f>
        <v/>
      </c>
      <c r="H2728" s="74">
        <f>SUMIF('Cash Outflows'!E:E,'AP and Accrual Journal'!D2738,'Cash Outflows'!F:F)</f>
        <v>0</v>
      </c>
      <c r="I2728" s="73">
        <f t="shared" si="127"/>
        <v>0</v>
      </c>
      <c r="J2728" s="13">
        <f t="shared" si="128"/>
        <v>0</v>
      </c>
      <c r="K2728" t="b">
        <f ca="1">IF(TODAY()-E2728&gt;'Data Inputs'!$B$47,TRUE,FALSE)</f>
        <v>1</v>
      </c>
    </row>
    <row r="2729" spans="1:11" x14ac:dyDescent="0.25">
      <c r="A2729" s="109">
        <f t="shared" si="126"/>
        <v>6</v>
      </c>
      <c r="B2729" s="55"/>
      <c r="C2729" s="129"/>
      <c r="D2729" s="55"/>
      <c r="E2729" s="56"/>
      <c r="F2729" s="55"/>
      <c r="G2729" s="124" t="str">
        <f>IFERROR(INDEX(Vendors!$A$2:$B$500,MATCH(C2729,Vendors!$A$2:$A$500,0),2),"")</f>
        <v/>
      </c>
      <c r="H2729" s="74">
        <f>SUMIF('Cash Outflows'!E:E,'AP and Accrual Journal'!D2739,'Cash Outflows'!F:F)</f>
        <v>0</v>
      </c>
      <c r="I2729" s="73">
        <f t="shared" si="127"/>
        <v>0</v>
      </c>
      <c r="J2729" s="13">
        <f t="shared" si="128"/>
        <v>0</v>
      </c>
      <c r="K2729" t="b">
        <f ca="1">IF(TODAY()-E2729&gt;'Data Inputs'!$B$47,TRUE,FALSE)</f>
        <v>1</v>
      </c>
    </row>
    <row r="2730" spans="1:11" x14ac:dyDescent="0.25">
      <c r="A2730" s="109">
        <f t="shared" si="126"/>
        <v>6</v>
      </c>
      <c r="B2730" s="55"/>
      <c r="C2730" s="129"/>
      <c r="D2730" s="55"/>
      <c r="E2730" s="56"/>
      <c r="F2730" s="55"/>
      <c r="G2730" s="124" t="str">
        <f>IFERROR(INDEX(Vendors!$A$2:$B$500,MATCH(C2730,Vendors!$A$2:$A$500,0),2),"")</f>
        <v/>
      </c>
      <c r="H2730" s="74">
        <f>SUMIF('Cash Outflows'!E:E,'AP and Accrual Journal'!D2740,'Cash Outflows'!F:F)</f>
        <v>0</v>
      </c>
      <c r="I2730" s="73">
        <f t="shared" si="127"/>
        <v>0</v>
      </c>
      <c r="J2730" s="13">
        <f t="shared" si="128"/>
        <v>0</v>
      </c>
      <c r="K2730" t="b">
        <f ca="1">IF(TODAY()-E2730&gt;'Data Inputs'!$B$47,TRUE,FALSE)</f>
        <v>1</v>
      </c>
    </row>
    <row r="2731" spans="1:11" x14ac:dyDescent="0.25">
      <c r="A2731" s="109">
        <f t="shared" si="126"/>
        <v>6</v>
      </c>
      <c r="B2731" s="55"/>
      <c r="C2731" s="129"/>
      <c r="D2731" s="55"/>
      <c r="E2731" s="56"/>
      <c r="F2731" s="55"/>
      <c r="G2731" s="124" t="str">
        <f>IFERROR(INDEX(Vendors!$A$2:$B$500,MATCH(C2731,Vendors!$A$2:$A$500,0),2),"")</f>
        <v/>
      </c>
      <c r="H2731" s="74">
        <f>SUMIF('Cash Outflows'!E:E,'AP and Accrual Journal'!D2741,'Cash Outflows'!F:F)</f>
        <v>0</v>
      </c>
      <c r="I2731" s="73">
        <f t="shared" si="127"/>
        <v>0</v>
      </c>
      <c r="J2731" s="13">
        <f t="shared" si="128"/>
        <v>0</v>
      </c>
      <c r="K2731" t="b">
        <f ca="1">IF(TODAY()-E2731&gt;'Data Inputs'!$B$47,TRUE,FALSE)</f>
        <v>1</v>
      </c>
    </row>
    <row r="2732" spans="1:11" x14ac:dyDescent="0.25">
      <c r="A2732" s="109">
        <f t="shared" si="126"/>
        <v>6</v>
      </c>
      <c r="B2732" s="55"/>
      <c r="C2732" s="129"/>
      <c r="D2732" s="55"/>
      <c r="E2732" s="56"/>
      <c r="F2732" s="55"/>
      <c r="G2732" s="124" t="str">
        <f>IFERROR(INDEX(Vendors!$A$2:$B$500,MATCH(C2732,Vendors!$A$2:$A$500,0),2),"")</f>
        <v/>
      </c>
      <c r="H2732" s="74">
        <f>SUMIF('Cash Outflows'!E:E,'AP and Accrual Journal'!D2742,'Cash Outflows'!F:F)</f>
        <v>0</v>
      </c>
      <c r="I2732" s="73">
        <f t="shared" si="127"/>
        <v>0</v>
      </c>
      <c r="J2732" s="13">
        <f t="shared" si="128"/>
        <v>0</v>
      </c>
      <c r="K2732" t="b">
        <f ca="1">IF(TODAY()-E2732&gt;'Data Inputs'!$B$47,TRUE,FALSE)</f>
        <v>1</v>
      </c>
    </row>
    <row r="2733" spans="1:11" x14ac:dyDescent="0.25">
      <c r="A2733" s="109">
        <f t="shared" si="126"/>
        <v>6</v>
      </c>
      <c r="B2733" s="55"/>
      <c r="C2733" s="129"/>
      <c r="D2733" s="55"/>
      <c r="E2733" s="56"/>
      <c r="F2733" s="55"/>
      <c r="G2733" s="124" t="str">
        <f>IFERROR(INDEX(Vendors!$A$2:$B$500,MATCH(C2733,Vendors!$A$2:$A$500,0),2),"")</f>
        <v/>
      </c>
      <c r="H2733" s="74">
        <f>SUMIF('Cash Outflows'!E:E,'AP and Accrual Journal'!D2743,'Cash Outflows'!F:F)</f>
        <v>0</v>
      </c>
      <c r="I2733" s="73">
        <f t="shared" si="127"/>
        <v>0</v>
      </c>
      <c r="J2733" s="13">
        <f t="shared" si="128"/>
        <v>0</v>
      </c>
      <c r="K2733" t="b">
        <f ca="1">IF(TODAY()-E2733&gt;'Data Inputs'!$B$47,TRUE,FALSE)</f>
        <v>1</v>
      </c>
    </row>
    <row r="2734" spans="1:11" x14ac:dyDescent="0.25">
      <c r="A2734" s="109">
        <f t="shared" si="126"/>
        <v>6</v>
      </c>
      <c r="B2734" s="55"/>
      <c r="C2734" s="129"/>
      <c r="D2734" s="55"/>
      <c r="E2734" s="56"/>
      <c r="F2734" s="55"/>
      <c r="G2734" s="124" t="str">
        <f>IFERROR(INDEX(Vendors!$A$2:$B$500,MATCH(C2734,Vendors!$A$2:$A$500,0),2),"")</f>
        <v/>
      </c>
      <c r="H2734" s="74">
        <f>SUMIF('Cash Outflows'!E:E,'AP and Accrual Journal'!D2744,'Cash Outflows'!F:F)</f>
        <v>0</v>
      </c>
      <c r="I2734" s="73">
        <f t="shared" si="127"/>
        <v>0</v>
      </c>
      <c r="J2734" s="13">
        <f t="shared" si="128"/>
        <v>0</v>
      </c>
      <c r="K2734" t="b">
        <f ca="1">IF(TODAY()-E2734&gt;'Data Inputs'!$B$47,TRUE,FALSE)</f>
        <v>1</v>
      </c>
    </row>
    <row r="2735" spans="1:11" x14ac:dyDescent="0.25">
      <c r="A2735" s="109">
        <f t="shared" si="126"/>
        <v>6</v>
      </c>
      <c r="B2735" s="55"/>
      <c r="C2735" s="129"/>
      <c r="D2735" s="55"/>
      <c r="E2735" s="56"/>
      <c r="F2735" s="55"/>
      <c r="G2735" s="124" t="str">
        <f>IFERROR(INDEX(Vendors!$A$2:$B$500,MATCH(C2735,Vendors!$A$2:$A$500,0),2),"")</f>
        <v/>
      </c>
      <c r="H2735" s="74">
        <f>SUMIF('Cash Outflows'!E:E,'AP and Accrual Journal'!D2745,'Cash Outflows'!F:F)</f>
        <v>0</v>
      </c>
      <c r="I2735" s="73">
        <f t="shared" si="127"/>
        <v>0</v>
      </c>
      <c r="J2735" s="13">
        <f t="shared" si="128"/>
        <v>0</v>
      </c>
      <c r="K2735" t="b">
        <f ca="1">IF(TODAY()-E2735&gt;'Data Inputs'!$B$47,TRUE,FALSE)</f>
        <v>1</v>
      </c>
    </row>
    <row r="2736" spans="1:11" x14ac:dyDescent="0.25">
      <c r="A2736" s="109">
        <f t="shared" si="126"/>
        <v>6</v>
      </c>
      <c r="B2736" s="55"/>
      <c r="C2736" s="129"/>
      <c r="D2736" s="55"/>
      <c r="E2736" s="56"/>
      <c r="F2736" s="55"/>
      <c r="G2736" s="124" t="str">
        <f>IFERROR(INDEX(Vendors!$A$2:$B$500,MATCH(C2736,Vendors!$A$2:$A$500,0),2),"")</f>
        <v/>
      </c>
      <c r="H2736" s="74">
        <f>SUMIF('Cash Outflows'!E:E,'AP and Accrual Journal'!D2746,'Cash Outflows'!F:F)</f>
        <v>0</v>
      </c>
      <c r="I2736" s="73">
        <f t="shared" si="127"/>
        <v>0</v>
      </c>
      <c r="J2736" s="13">
        <f t="shared" si="128"/>
        <v>0</v>
      </c>
      <c r="K2736" t="b">
        <f ca="1">IF(TODAY()-E2736&gt;'Data Inputs'!$B$47,TRUE,FALSE)</f>
        <v>1</v>
      </c>
    </row>
    <row r="2737" spans="1:11" x14ac:dyDescent="0.25">
      <c r="A2737" s="109">
        <f t="shared" si="126"/>
        <v>6</v>
      </c>
      <c r="B2737" s="55"/>
      <c r="C2737" s="129"/>
      <c r="D2737" s="55"/>
      <c r="E2737" s="56"/>
      <c r="F2737" s="55"/>
      <c r="G2737" s="124" t="str">
        <f>IFERROR(INDEX(Vendors!$A$2:$B$500,MATCH(C2737,Vendors!$A$2:$A$500,0),2),"")</f>
        <v/>
      </c>
      <c r="H2737" s="74">
        <f>SUMIF('Cash Outflows'!E:E,'AP and Accrual Journal'!D2747,'Cash Outflows'!F:F)</f>
        <v>0</v>
      </c>
      <c r="I2737" s="73">
        <f t="shared" si="127"/>
        <v>0</v>
      </c>
      <c r="J2737" s="13">
        <f t="shared" si="128"/>
        <v>0</v>
      </c>
      <c r="K2737" t="b">
        <f ca="1">IF(TODAY()-E2737&gt;'Data Inputs'!$B$47,TRUE,FALSE)</f>
        <v>1</v>
      </c>
    </row>
    <row r="2738" spans="1:11" x14ac:dyDescent="0.25">
      <c r="A2738" s="109">
        <f t="shared" si="126"/>
        <v>6</v>
      </c>
      <c r="B2738" s="55"/>
      <c r="C2738" s="129"/>
      <c r="D2738" s="55"/>
      <c r="E2738" s="56"/>
      <c r="F2738" s="55"/>
      <c r="G2738" s="124" t="str">
        <f>IFERROR(INDEX(Vendors!$A$2:$B$500,MATCH(C2738,Vendors!$A$2:$A$500,0),2),"")</f>
        <v/>
      </c>
      <c r="H2738" s="74">
        <f>SUMIF('Cash Outflows'!E:E,'AP and Accrual Journal'!D2748,'Cash Outflows'!F:F)</f>
        <v>0</v>
      </c>
      <c r="I2738" s="73">
        <f t="shared" si="127"/>
        <v>0</v>
      </c>
      <c r="J2738" s="13">
        <f t="shared" si="128"/>
        <v>0</v>
      </c>
      <c r="K2738" t="b">
        <f ca="1">IF(TODAY()-E2738&gt;'Data Inputs'!$B$47,TRUE,FALSE)</f>
        <v>1</v>
      </c>
    </row>
    <row r="2739" spans="1:11" x14ac:dyDescent="0.25">
      <c r="A2739" s="109">
        <f t="shared" si="126"/>
        <v>6</v>
      </c>
      <c r="B2739" s="55"/>
      <c r="C2739" s="129"/>
      <c r="D2739" s="55"/>
      <c r="E2739" s="56"/>
      <c r="F2739" s="55"/>
      <c r="G2739" s="124" t="str">
        <f>IFERROR(INDEX(Vendors!$A$2:$B$500,MATCH(C2739,Vendors!$A$2:$A$500,0),2),"")</f>
        <v/>
      </c>
      <c r="H2739" s="74">
        <f>SUMIF('Cash Outflows'!E:E,'AP and Accrual Journal'!D2749,'Cash Outflows'!F:F)</f>
        <v>0</v>
      </c>
      <c r="I2739" s="73">
        <f t="shared" si="127"/>
        <v>0</v>
      </c>
      <c r="J2739" s="13">
        <f t="shared" si="128"/>
        <v>0</v>
      </c>
      <c r="K2739" t="b">
        <f ca="1">IF(TODAY()-E2739&gt;'Data Inputs'!$B$47,TRUE,FALSE)</f>
        <v>1</v>
      </c>
    </row>
    <row r="2740" spans="1:11" x14ac:dyDescent="0.25">
      <c r="A2740" s="109">
        <f t="shared" si="126"/>
        <v>6</v>
      </c>
      <c r="B2740" s="55"/>
      <c r="C2740" s="129"/>
      <c r="D2740" s="55"/>
      <c r="E2740" s="56"/>
      <c r="F2740" s="55"/>
      <c r="G2740" s="124" t="str">
        <f>IFERROR(INDEX(Vendors!$A$2:$B$500,MATCH(C2740,Vendors!$A$2:$A$500,0),2),"")</f>
        <v/>
      </c>
      <c r="H2740" s="74">
        <f>SUMIF('Cash Outflows'!E:E,'AP and Accrual Journal'!D2750,'Cash Outflows'!F:F)</f>
        <v>0</v>
      </c>
      <c r="I2740" s="73">
        <f t="shared" si="127"/>
        <v>0</v>
      </c>
      <c r="J2740" s="13">
        <f t="shared" si="128"/>
        <v>0</v>
      </c>
      <c r="K2740" t="b">
        <f ca="1">IF(TODAY()-E2740&gt;'Data Inputs'!$B$47,TRUE,FALSE)</f>
        <v>1</v>
      </c>
    </row>
    <row r="2741" spans="1:11" x14ac:dyDescent="0.25">
      <c r="A2741" s="109">
        <f t="shared" si="126"/>
        <v>6</v>
      </c>
      <c r="B2741" s="55"/>
      <c r="C2741" s="129"/>
      <c r="D2741" s="55"/>
      <c r="E2741" s="56"/>
      <c r="F2741" s="55"/>
      <c r="G2741" s="124" t="str">
        <f>IFERROR(INDEX(Vendors!$A$2:$B$500,MATCH(C2741,Vendors!$A$2:$A$500,0),2),"")</f>
        <v/>
      </c>
      <c r="H2741" s="74">
        <f>SUMIF('Cash Outflows'!E:E,'AP and Accrual Journal'!D2751,'Cash Outflows'!F:F)</f>
        <v>0</v>
      </c>
      <c r="I2741" s="73">
        <f t="shared" si="127"/>
        <v>0</v>
      </c>
      <c r="J2741" s="13">
        <f t="shared" si="128"/>
        <v>0</v>
      </c>
      <c r="K2741" t="b">
        <f ca="1">IF(TODAY()-E2741&gt;'Data Inputs'!$B$47,TRUE,FALSE)</f>
        <v>1</v>
      </c>
    </row>
    <row r="2742" spans="1:11" x14ac:dyDescent="0.25">
      <c r="A2742" s="109">
        <f t="shared" si="126"/>
        <v>6</v>
      </c>
      <c r="B2742" s="55"/>
      <c r="C2742" s="129"/>
      <c r="D2742" s="55"/>
      <c r="E2742" s="56"/>
      <c r="F2742" s="55"/>
      <c r="G2742" s="124" t="str">
        <f>IFERROR(INDEX(Vendors!$A$2:$B$500,MATCH(C2742,Vendors!$A$2:$A$500,0),2),"")</f>
        <v/>
      </c>
      <c r="H2742" s="74">
        <f>SUMIF('Cash Outflows'!E:E,'AP and Accrual Journal'!D2752,'Cash Outflows'!F:F)</f>
        <v>0</v>
      </c>
      <c r="I2742" s="73">
        <f t="shared" si="127"/>
        <v>0</v>
      </c>
      <c r="J2742" s="13">
        <f t="shared" si="128"/>
        <v>0</v>
      </c>
      <c r="K2742" t="b">
        <f ca="1">IF(TODAY()-E2742&gt;'Data Inputs'!$B$47,TRUE,FALSE)</f>
        <v>1</v>
      </c>
    </row>
    <row r="2743" spans="1:11" x14ac:dyDescent="0.25">
      <c r="A2743" s="109">
        <f t="shared" si="126"/>
        <v>6</v>
      </c>
      <c r="B2743" s="55"/>
      <c r="C2743" s="129"/>
      <c r="D2743" s="55"/>
      <c r="E2743" s="56"/>
      <c r="F2743" s="55"/>
      <c r="G2743" s="124" t="str">
        <f>IFERROR(INDEX(Vendors!$A$2:$B$500,MATCH(C2743,Vendors!$A$2:$A$500,0),2),"")</f>
        <v/>
      </c>
      <c r="H2743" s="74">
        <f>SUMIF('Cash Outflows'!E:E,'AP and Accrual Journal'!D2753,'Cash Outflows'!F:F)</f>
        <v>0</v>
      </c>
      <c r="I2743" s="73">
        <f t="shared" si="127"/>
        <v>0</v>
      </c>
      <c r="J2743" s="13">
        <f t="shared" si="128"/>
        <v>0</v>
      </c>
      <c r="K2743" t="b">
        <f ca="1">IF(TODAY()-E2743&gt;'Data Inputs'!$B$47,TRUE,FALSE)</f>
        <v>1</v>
      </c>
    </row>
    <row r="2744" spans="1:11" x14ac:dyDescent="0.25">
      <c r="A2744" s="109">
        <f t="shared" si="126"/>
        <v>6</v>
      </c>
      <c r="B2744" s="55"/>
      <c r="C2744" s="129"/>
      <c r="D2744" s="55"/>
      <c r="E2744" s="56"/>
      <c r="F2744" s="55"/>
      <c r="G2744" s="124" t="str">
        <f>IFERROR(INDEX(Vendors!$A$2:$B$500,MATCH(C2744,Vendors!$A$2:$A$500,0),2),"")</f>
        <v/>
      </c>
      <c r="H2744" s="74">
        <f>SUMIF('Cash Outflows'!E:E,'AP and Accrual Journal'!D2754,'Cash Outflows'!F:F)</f>
        <v>0</v>
      </c>
      <c r="I2744" s="73">
        <f t="shared" si="127"/>
        <v>0</v>
      </c>
      <c r="J2744" s="13">
        <f t="shared" si="128"/>
        <v>0</v>
      </c>
      <c r="K2744" t="b">
        <f ca="1">IF(TODAY()-E2744&gt;'Data Inputs'!$B$47,TRUE,FALSE)</f>
        <v>1</v>
      </c>
    </row>
    <row r="2745" spans="1:11" x14ac:dyDescent="0.25">
      <c r="A2745" s="109">
        <f t="shared" si="126"/>
        <v>6</v>
      </c>
      <c r="B2745" s="55"/>
      <c r="C2745" s="129"/>
      <c r="D2745" s="55"/>
      <c r="E2745" s="56"/>
      <c r="F2745" s="55"/>
      <c r="G2745" s="124" t="str">
        <f>IFERROR(INDEX(Vendors!$A$2:$B$500,MATCH(C2745,Vendors!$A$2:$A$500,0),2),"")</f>
        <v/>
      </c>
      <c r="H2745" s="74">
        <f>SUMIF('Cash Outflows'!E:E,'AP and Accrual Journal'!D2755,'Cash Outflows'!F:F)</f>
        <v>0</v>
      </c>
      <c r="I2745" s="73">
        <f t="shared" si="127"/>
        <v>0</v>
      </c>
      <c r="J2745" s="13">
        <f t="shared" si="128"/>
        <v>0</v>
      </c>
      <c r="K2745" t="b">
        <f ca="1">IF(TODAY()-E2745&gt;'Data Inputs'!$B$47,TRUE,FALSE)</f>
        <v>1</v>
      </c>
    </row>
    <row r="2746" spans="1:11" x14ac:dyDescent="0.25">
      <c r="A2746" s="109">
        <f t="shared" si="126"/>
        <v>6</v>
      </c>
      <c r="B2746" s="55"/>
      <c r="C2746" s="129"/>
      <c r="D2746" s="55"/>
      <c r="E2746" s="56"/>
      <c r="F2746" s="55"/>
      <c r="G2746" s="124" t="str">
        <f>IFERROR(INDEX(Vendors!$A$2:$B$500,MATCH(C2746,Vendors!$A$2:$A$500,0),2),"")</f>
        <v/>
      </c>
      <c r="H2746" s="74">
        <f>SUMIF('Cash Outflows'!E:E,'AP and Accrual Journal'!D2756,'Cash Outflows'!F:F)</f>
        <v>0</v>
      </c>
      <c r="I2746" s="73">
        <f t="shared" si="127"/>
        <v>0</v>
      </c>
      <c r="J2746" s="13">
        <f t="shared" si="128"/>
        <v>0</v>
      </c>
      <c r="K2746" t="b">
        <f ca="1">IF(TODAY()-E2746&gt;'Data Inputs'!$B$47,TRUE,FALSE)</f>
        <v>1</v>
      </c>
    </row>
    <row r="2747" spans="1:11" x14ac:dyDescent="0.25">
      <c r="A2747" s="109">
        <f t="shared" si="126"/>
        <v>6</v>
      </c>
      <c r="B2747" s="55"/>
      <c r="C2747" s="129"/>
      <c r="D2747" s="55"/>
      <c r="E2747" s="56"/>
      <c r="F2747" s="55"/>
      <c r="G2747" s="124" t="str">
        <f>IFERROR(INDEX(Vendors!$A$2:$B$500,MATCH(C2747,Vendors!$A$2:$A$500,0),2),"")</f>
        <v/>
      </c>
      <c r="H2747" s="74">
        <f>SUMIF('Cash Outflows'!E:E,'AP and Accrual Journal'!D2757,'Cash Outflows'!F:F)</f>
        <v>0</v>
      </c>
      <c r="I2747" s="73">
        <f t="shared" si="127"/>
        <v>0</v>
      </c>
      <c r="J2747" s="13">
        <f t="shared" si="128"/>
        <v>0</v>
      </c>
      <c r="K2747" t="b">
        <f ca="1">IF(TODAY()-E2747&gt;'Data Inputs'!$B$47,TRUE,FALSE)</f>
        <v>1</v>
      </c>
    </row>
    <row r="2748" spans="1:11" x14ac:dyDescent="0.25">
      <c r="A2748" s="109">
        <f t="shared" si="126"/>
        <v>6</v>
      </c>
      <c r="B2748" s="55"/>
      <c r="C2748" s="129"/>
      <c r="D2748" s="55"/>
      <c r="E2748" s="56"/>
      <c r="F2748" s="55"/>
      <c r="G2748" s="124" t="str">
        <f>IFERROR(INDEX(Vendors!$A$2:$B$500,MATCH(C2748,Vendors!$A$2:$A$500,0),2),"")</f>
        <v/>
      </c>
      <c r="H2748" s="74">
        <f>SUMIF('Cash Outflows'!E:E,'AP and Accrual Journal'!D2758,'Cash Outflows'!F:F)</f>
        <v>0</v>
      </c>
      <c r="I2748" s="73">
        <f t="shared" si="127"/>
        <v>0</v>
      </c>
      <c r="J2748" s="13">
        <f t="shared" si="128"/>
        <v>0</v>
      </c>
      <c r="K2748" t="b">
        <f ca="1">IF(TODAY()-E2748&gt;'Data Inputs'!$B$47,TRUE,FALSE)</f>
        <v>1</v>
      </c>
    </row>
    <row r="2749" spans="1:11" x14ac:dyDescent="0.25">
      <c r="A2749" s="109">
        <f t="shared" si="126"/>
        <v>6</v>
      </c>
      <c r="B2749" s="55"/>
      <c r="C2749" s="129"/>
      <c r="D2749" s="55"/>
      <c r="E2749" s="56"/>
      <c r="F2749" s="55"/>
      <c r="G2749" s="124" t="str">
        <f>IFERROR(INDEX(Vendors!$A$2:$B$500,MATCH(C2749,Vendors!$A$2:$A$500,0),2),"")</f>
        <v/>
      </c>
      <c r="H2749" s="74">
        <f>SUMIF('Cash Outflows'!E:E,'AP and Accrual Journal'!D2759,'Cash Outflows'!F:F)</f>
        <v>0</v>
      </c>
      <c r="I2749" s="73">
        <f t="shared" si="127"/>
        <v>0</v>
      </c>
      <c r="J2749" s="13">
        <f t="shared" si="128"/>
        <v>0</v>
      </c>
      <c r="K2749" t="b">
        <f ca="1">IF(TODAY()-E2749&gt;'Data Inputs'!$B$47,TRUE,FALSE)</f>
        <v>1</v>
      </c>
    </row>
    <row r="2750" spans="1:11" x14ac:dyDescent="0.25">
      <c r="A2750" s="109">
        <f t="shared" si="126"/>
        <v>6</v>
      </c>
      <c r="B2750" s="55"/>
      <c r="C2750" s="129"/>
      <c r="D2750" s="55"/>
      <c r="E2750" s="56"/>
      <c r="F2750" s="55"/>
      <c r="G2750" s="124" t="str">
        <f>IFERROR(INDEX(Vendors!$A$2:$B$500,MATCH(C2750,Vendors!$A$2:$A$500,0),2),"")</f>
        <v/>
      </c>
      <c r="H2750" s="74">
        <f>SUMIF('Cash Outflows'!E:E,'AP and Accrual Journal'!D2760,'Cash Outflows'!F:F)</f>
        <v>0</v>
      </c>
      <c r="I2750" s="73">
        <f t="shared" si="127"/>
        <v>0</v>
      </c>
      <c r="J2750" s="13">
        <f t="shared" si="128"/>
        <v>0</v>
      </c>
      <c r="K2750" t="b">
        <f ca="1">IF(TODAY()-E2750&gt;'Data Inputs'!$B$47,TRUE,FALSE)</f>
        <v>1</v>
      </c>
    </row>
    <row r="2751" spans="1:11" x14ac:dyDescent="0.25">
      <c r="A2751" s="109">
        <f t="shared" si="126"/>
        <v>6</v>
      </c>
      <c r="B2751" s="55"/>
      <c r="C2751" s="129"/>
      <c r="D2751" s="55"/>
      <c r="E2751" s="56"/>
      <c r="F2751" s="55"/>
      <c r="G2751" s="124" t="str">
        <f>IFERROR(INDEX(Vendors!$A$2:$B$500,MATCH(C2751,Vendors!$A$2:$A$500,0),2),"")</f>
        <v/>
      </c>
      <c r="H2751" s="74">
        <f>SUMIF('Cash Outflows'!E:E,'AP and Accrual Journal'!D2761,'Cash Outflows'!F:F)</f>
        <v>0</v>
      </c>
      <c r="I2751" s="73">
        <f t="shared" si="127"/>
        <v>0</v>
      </c>
      <c r="J2751" s="13">
        <f t="shared" si="128"/>
        <v>0</v>
      </c>
      <c r="K2751" t="b">
        <f ca="1">IF(TODAY()-E2751&gt;'Data Inputs'!$B$47,TRUE,FALSE)</f>
        <v>1</v>
      </c>
    </row>
    <row r="2752" spans="1:11" x14ac:dyDescent="0.25">
      <c r="A2752" s="109">
        <f t="shared" si="126"/>
        <v>6</v>
      </c>
      <c r="B2752" s="55"/>
      <c r="C2752" s="129"/>
      <c r="D2752" s="55"/>
      <c r="E2752" s="56"/>
      <c r="F2752" s="55"/>
      <c r="G2752" s="124" t="str">
        <f>IFERROR(INDEX(Vendors!$A$2:$B$500,MATCH(C2752,Vendors!$A$2:$A$500,0),2),"")</f>
        <v/>
      </c>
      <c r="H2752" s="74">
        <f>SUMIF('Cash Outflows'!E:E,'AP and Accrual Journal'!D2762,'Cash Outflows'!F:F)</f>
        <v>0</v>
      </c>
      <c r="I2752" s="73">
        <f t="shared" si="127"/>
        <v>0</v>
      </c>
      <c r="J2752" s="13">
        <f t="shared" si="128"/>
        <v>0</v>
      </c>
      <c r="K2752" t="b">
        <f ca="1">IF(TODAY()-E2752&gt;'Data Inputs'!$B$47,TRUE,FALSE)</f>
        <v>1</v>
      </c>
    </row>
    <row r="2753" spans="1:11" x14ac:dyDescent="0.25">
      <c r="A2753" s="109">
        <f t="shared" si="126"/>
        <v>6</v>
      </c>
      <c r="B2753" s="55"/>
      <c r="C2753" s="129"/>
      <c r="D2753" s="55"/>
      <c r="E2753" s="56"/>
      <c r="F2753" s="55"/>
      <c r="G2753" s="124" t="str">
        <f>IFERROR(INDEX(Vendors!$A$2:$B$500,MATCH(C2753,Vendors!$A$2:$A$500,0),2),"")</f>
        <v/>
      </c>
      <c r="H2753" s="74">
        <f>SUMIF('Cash Outflows'!E:E,'AP and Accrual Journal'!D2763,'Cash Outflows'!F:F)</f>
        <v>0</v>
      </c>
      <c r="I2753" s="73">
        <f t="shared" si="127"/>
        <v>0</v>
      </c>
      <c r="J2753" s="13">
        <f t="shared" si="128"/>
        <v>0</v>
      </c>
      <c r="K2753" t="b">
        <f ca="1">IF(TODAY()-E2753&gt;'Data Inputs'!$B$47,TRUE,FALSE)</f>
        <v>1</v>
      </c>
    </row>
    <row r="2754" spans="1:11" x14ac:dyDescent="0.25">
      <c r="A2754" s="109">
        <f t="shared" si="126"/>
        <v>6</v>
      </c>
      <c r="B2754" s="55"/>
      <c r="C2754" s="129"/>
      <c r="D2754" s="55"/>
      <c r="E2754" s="56"/>
      <c r="F2754" s="55"/>
      <c r="G2754" s="124" t="str">
        <f>IFERROR(INDEX(Vendors!$A$2:$B$500,MATCH(C2754,Vendors!$A$2:$A$500,0),2),"")</f>
        <v/>
      </c>
      <c r="H2754" s="74">
        <f>SUMIF('Cash Outflows'!E:E,'AP and Accrual Journal'!D2764,'Cash Outflows'!F:F)</f>
        <v>0</v>
      </c>
      <c r="I2754" s="73">
        <f t="shared" si="127"/>
        <v>0</v>
      </c>
      <c r="J2754" s="13">
        <f t="shared" si="128"/>
        <v>0</v>
      </c>
      <c r="K2754" t="b">
        <f ca="1">IF(TODAY()-E2754&gt;'Data Inputs'!$B$47,TRUE,FALSE)</f>
        <v>1</v>
      </c>
    </row>
    <row r="2755" spans="1:11" x14ac:dyDescent="0.25">
      <c r="A2755" s="109">
        <f t="shared" ref="A2755:A2818" si="129">E2755+(6-J2755)</f>
        <v>6</v>
      </c>
      <c r="B2755" s="55"/>
      <c r="C2755" s="129"/>
      <c r="D2755" s="55"/>
      <c r="E2755" s="56"/>
      <c r="F2755" s="55"/>
      <c r="G2755" s="124" t="str">
        <f>IFERROR(INDEX(Vendors!$A$2:$B$500,MATCH(C2755,Vendors!$A$2:$A$500,0),2),"")</f>
        <v/>
      </c>
      <c r="H2755" s="74">
        <f>SUMIF('Cash Outflows'!E:E,'AP and Accrual Journal'!D2765,'Cash Outflows'!F:F)</f>
        <v>0</v>
      </c>
      <c r="I2755" s="73">
        <f t="shared" ref="I2755:I2818" si="130">F2755-H2755</f>
        <v>0</v>
      </c>
      <c r="J2755" s="13">
        <f t="shared" ref="J2755:J2818" si="131">IF(WEEKDAY(E2755)=7,0,WEEKDAY(E2755))</f>
        <v>0</v>
      </c>
      <c r="K2755" t="b">
        <f ca="1">IF(TODAY()-E2755&gt;'Data Inputs'!$B$47,TRUE,FALSE)</f>
        <v>1</v>
      </c>
    </row>
    <row r="2756" spans="1:11" x14ac:dyDescent="0.25">
      <c r="A2756" s="109">
        <f t="shared" si="129"/>
        <v>6</v>
      </c>
      <c r="B2756" s="55"/>
      <c r="C2756" s="129"/>
      <c r="D2756" s="55"/>
      <c r="E2756" s="56"/>
      <c r="F2756" s="55"/>
      <c r="G2756" s="124" t="str">
        <f>IFERROR(INDEX(Vendors!$A$2:$B$500,MATCH(C2756,Vendors!$A$2:$A$500,0),2),"")</f>
        <v/>
      </c>
      <c r="H2756" s="74">
        <f>SUMIF('Cash Outflows'!E:E,'AP and Accrual Journal'!D2766,'Cash Outflows'!F:F)</f>
        <v>0</v>
      </c>
      <c r="I2756" s="73">
        <f t="shared" si="130"/>
        <v>0</v>
      </c>
      <c r="J2756" s="13">
        <f t="shared" si="131"/>
        <v>0</v>
      </c>
      <c r="K2756" t="b">
        <f ca="1">IF(TODAY()-E2756&gt;'Data Inputs'!$B$47,TRUE,FALSE)</f>
        <v>1</v>
      </c>
    </row>
    <row r="2757" spans="1:11" x14ac:dyDescent="0.25">
      <c r="A2757" s="109">
        <f t="shared" si="129"/>
        <v>6</v>
      </c>
      <c r="B2757" s="55"/>
      <c r="C2757" s="129"/>
      <c r="D2757" s="55"/>
      <c r="E2757" s="56"/>
      <c r="F2757" s="55"/>
      <c r="G2757" s="124" t="str">
        <f>IFERROR(INDEX(Vendors!$A$2:$B$500,MATCH(C2757,Vendors!$A$2:$A$500,0),2),"")</f>
        <v/>
      </c>
      <c r="H2757" s="74">
        <f>SUMIF('Cash Outflows'!E:E,'AP and Accrual Journal'!D2767,'Cash Outflows'!F:F)</f>
        <v>0</v>
      </c>
      <c r="I2757" s="73">
        <f t="shared" si="130"/>
        <v>0</v>
      </c>
      <c r="J2757" s="13">
        <f t="shared" si="131"/>
        <v>0</v>
      </c>
      <c r="K2757" t="b">
        <f ca="1">IF(TODAY()-E2757&gt;'Data Inputs'!$B$47,TRUE,FALSE)</f>
        <v>1</v>
      </c>
    </row>
    <row r="2758" spans="1:11" x14ac:dyDescent="0.25">
      <c r="A2758" s="109">
        <f t="shared" si="129"/>
        <v>6</v>
      </c>
      <c r="B2758" s="55"/>
      <c r="C2758" s="129"/>
      <c r="D2758" s="55"/>
      <c r="E2758" s="56"/>
      <c r="F2758" s="55"/>
      <c r="G2758" s="124" t="str">
        <f>IFERROR(INDEX(Vendors!$A$2:$B$500,MATCH(C2758,Vendors!$A$2:$A$500,0),2),"")</f>
        <v/>
      </c>
      <c r="H2758" s="74">
        <f>SUMIF('Cash Outflows'!E:E,'AP and Accrual Journal'!D2768,'Cash Outflows'!F:F)</f>
        <v>0</v>
      </c>
      <c r="I2758" s="73">
        <f t="shared" si="130"/>
        <v>0</v>
      </c>
      <c r="J2758" s="13">
        <f t="shared" si="131"/>
        <v>0</v>
      </c>
      <c r="K2758" t="b">
        <f ca="1">IF(TODAY()-E2758&gt;'Data Inputs'!$B$47,TRUE,FALSE)</f>
        <v>1</v>
      </c>
    </row>
    <row r="2759" spans="1:11" x14ac:dyDescent="0.25">
      <c r="A2759" s="109">
        <f t="shared" si="129"/>
        <v>6</v>
      </c>
      <c r="B2759" s="55"/>
      <c r="C2759" s="129"/>
      <c r="D2759" s="55"/>
      <c r="E2759" s="56"/>
      <c r="F2759" s="55"/>
      <c r="G2759" s="124" t="str">
        <f>IFERROR(INDEX(Vendors!$A$2:$B$500,MATCH(C2759,Vendors!$A$2:$A$500,0),2),"")</f>
        <v/>
      </c>
      <c r="H2759" s="74">
        <f>SUMIF('Cash Outflows'!E:E,'AP and Accrual Journal'!D2769,'Cash Outflows'!F:F)</f>
        <v>0</v>
      </c>
      <c r="I2759" s="73">
        <f t="shared" si="130"/>
        <v>0</v>
      </c>
      <c r="J2759" s="13">
        <f t="shared" si="131"/>
        <v>0</v>
      </c>
      <c r="K2759" t="b">
        <f ca="1">IF(TODAY()-E2759&gt;'Data Inputs'!$B$47,TRUE,FALSE)</f>
        <v>1</v>
      </c>
    </row>
    <row r="2760" spans="1:11" x14ac:dyDescent="0.25">
      <c r="A2760" s="109">
        <f t="shared" si="129"/>
        <v>6</v>
      </c>
      <c r="B2760" s="55"/>
      <c r="C2760" s="129"/>
      <c r="D2760" s="55"/>
      <c r="E2760" s="56"/>
      <c r="F2760" s="55"/>
      <c r="G2760" s="124" t="str">
        <f>IFERROR(INDEX(Vendors!$A$2:$B$500,MATCH(C2760,Vendors!$A$2:$A$500,0),2),"")</f>
        <v/>
      </c>
      <c r="H2760" s="74">
        <f>SUMIF('Cash Outflows'!E:E,'AP and Accrual Journal'!D2770,'Cash Outflows'!F:F)</f>
        <v>0</v>
      </c>
      <c r="I2760" s="73">
        <f t="shared" si="130"/>
        <v>0</v>
      </c>
      <c r="J2760" s="13">
        <f t="shared" si="131"/>
        <v>0</v>
      </c>
      <c r="K2760" t="b">
        <f ca="1">IF(TODAY()-E2760&gt;'Data Inputs'!$B$47,TRUE,FALSE)</f>
        <v>1</v>
      </c>
    </row>
    <row r="2761" spans="1:11" x14ac:dyDescent="0.25">
      <c r="A2761" s="109">
        <f t="shared" si="129"/>
        <v>6</v>
      </c>
      <c r="B2761" s="55"/>
      <c r="C2761" s="129"/>
      <c r="D2761" s="55"/>
      <c r="E2761" s="56"/>
      <c r="F2761" s="55"/>
      <c r="G2761" s="124" t="str">
        <f>IFERROR(INDEX(Vendors!$A$2:$B$500,MATCH(C2761,Vendors!$A$2:$A$500,0),2),"")</f>
        <v/>
      </c>
      <c r="H2761" s="74">
        <f>SUMIF('Cash Outflows'!E:E,'AP and Accrual Journal'!D2771,'Cash Outflows'!F:F)</f>
        <v>0</v>
      </c>
      <c r="I2761" s="73">
        <f t="shared" si="130"/>
        <v>0</v>
      </c>
      <c r="J2761" s="13">
        <f t="shared" si="131"/>
        <v>0</v>
      </c>
      <c r="K2761" t="b">
        <f ca="1">IF(TODAY()-E2761&gt;'Data Inputs'!$B$47,TRUE,FALSE)</f>
        <v>1</v>
      </c>
    </row>
    <row r="2762" spans="1:11" x14ac:dyDescent="0.25">
      <c r="A2762" s="109">
        <f t="shared" si="129"/>
        <v>6</v>
      </c>
      <c r="B2762" s="55"/>
      <c r="C2762" s="129"/>
      <c r="D2762" s="55"/>
      <c r="E2762" s="56"/>
      <c r="F2762" s="55"/>
      <c r="G2762" s="124" t="str">
        <f>IFERROR(INDEX(Vendors!$A$2:$B$500,MATCH(C2762,Vendors!$A$2:$A$500,0),2),"")</f>
        <v/>
      </c>
      <c r="H2762" s="74">
        <f>SUMIF('Cash Outflows'!E:E,'AP and Accrual Journal'!D2772,'Cash Outflows'!F:F)</f>
        <v>0</v>
      </c>
      <c r="I2762" s="73">
        <f t="shared" si="130"/>
        <v>0</v>
      </c>
      <c r="J2762" s="13">
        <f t="shared" si="131"/>
        <v>0</v>
      </c>
      <c r="K2762" t="b">
        <f ca="1">IF(TODAY()-E2762&gt;'Data Inputs'!$B$47,TRUE,FALSE)</f>
        <v>1</v>
      </c>
    </row>
    <row r="2763" spans="1:11" x14ac:dyDescent="0.25">
      <c r="A2763" s="109">
        <f t="shared" si="129"/>
        <v>6</v>
      </c>
      <c r="B2763" s="55"/>
      <c r="C2763" s="129"/>
      <c r="D2763" s="55"/>
      <c r="E2763" s="56"/>
      <c r="F2763" s="55"/>
      <c r="G2763" s="124" t="str">
        <f>IFERROR(INDEX(Vendors!$A$2:$B$500,MATCH(C2763,Vendors!$A$2:$A$500,0),2),"")</f>
        <v/>
      </c>
      <c r="H2763" s="74">
        <f>SUMIF('Cash Outflows'!E:E,'AP and Accrual Journal'!D2773,'Cash Outflows'!F:F)</f>
        <v>0</v>
      </c>
      <c r="I2763" s="73">
        <f t="shared" si="130"/>
        <v>0</v>
      </c>
      <c r="J2763" s="13">
        <f t="shared" si="131"/>
        <v>0</v>
      </c>
      <c r="K2763" t="b">
        <f ca="1">IF(TODAY()-E2763&gt;'Data Inputs'!$B$47,TRUE,FALSE)</f>
        <v>1</v>
      </c>
    </row>
    <row r="2764" spans="1:11" x14ac:dyDescent="0.25">
      <c r="A2764" s="109">
        <f t="shared" si="129"/>
        <v>6</v>
      </c>
      <c r="B2764" s="55"/>
      <c r="C2764" s="129"/>
      <c r="D2764" s="55"/>
      <c r="E2764" s="56"/>
      <c r="F2764" s="55"/>
      <c r="G2764" s="124" t="str">
        <f>IFERROR(INDEX(Vendors!$A$2:$B$500,MATCH(C2764,Vendors!$A$2:$A$500,0),2),"")</f>
        <v/>
      </c>
      <c r="H2764" s="74">
        <f>SUMIF('Cash Outflows'!E:E,'AP and Accrual Journal'!D2774,'Cash Outflows'!F:F)</f>
        <v>0</v>
      </c>
      <c r="I2764" s="73">
        <f t="shared" si="130"/>
        <v>0</v>
      </c>
      <c r="J2764" s="13">
        <f t="shared" si="131"/>
        <v>0</v>
      </c>
      <c r="K2764" t="b">
        <f ca="1">IF(TODAY()-E2764&gt;'Data Inputs'!$B$47,TRUE,FALSE)</f>
        <v>1</v>
      </c>
    </row>
    <row r="2765" spans="1:11" x14ac:dyDescent="0.25">
      <c r="A2765" s="109">
        <f t="shared" si="129"/>
        <v>6</v>
      </c>
      <c r="B2765" s="55"/>
      <c r="C2765" s="129"/>
      <c r="D2765" s="55"/>
      <c r="E2765" s="56"/>
      <c r="F2765" s="55"/>
      <c r="G2765" s="124" t="str">
        <f>IFERROR(INDEX(Vendors!$A$2:$B$500,MATCH(C2765,Vendors!$A$2:$A$500,0),2),"")</f>
        <v/>
      </c>
      <c r="H2765" s="74">
        <f>SUMIF('Cash Outflows'!E:E,'AP and Accrual Journal'!D2775,'Cash Outflows'!F:F)</f>
        <v>0</v>
      </c>
      <c r="I2765" s="73">
        <f t="shared" si="130"/>
        <v>0</v>
      </c>
      <c r="J2765" s="13">
        <f t="shared" si="131"/>
        <v>0</v>
      </c>
      <c r="K2765" t="b">
        <f ca="1">IF(TODAY()-E2765&gt;'Data Inputs'!$B$47,TRUE,FALSE)</f>
        <v>1</v>
      </c>
    </row>
    <row r="2766" spans="1:11" x14ac:dyDescent="0.25">
      <c r="A2766" s="109">
        <f t="shared" si="129"/>
        <v>6</v>
      </c>
      <c r="B2766" s="55"/>
      <c r="C2766" s="129"/>
      <c r="D2766" s="55"/>
      <c r="E2766" s="56"/>
      <c r="F2766" s="55"/>
      <c r="G2766" s="124" t="str">
        <f>IFERROR(INDEX(Vendors!$A$2:$B$500,MATCH(C2766,Vendors!$A$2:$A$500,0),2),"")</f>
        <v/>
      </c>
      <c r="H2766" s="74">
        <f>SUMIF('Cash Outflows'!E:E,'AP and Accrual Journal'!D2776,'Cash Outflows'!F:F)</f>
        <v>0</v>
      </c>
      <c r="I2766" s="73">
        <f t="shared" si="130"/>
        <v>0</v>
      </c>
      <c r="J2766" s="13">
        <f t="shared" si="131"/>
        <v>0</v>
      </c>
      <c r="K2766" t="b">
        <f ca="1">IF(TODAY()-E2766&gt;'Data Inputs'!$B$47,TRUE,FALSE)</f>
        <v>1</v>
      </c>
    </row>
    <row r="2767" spans="1:11" x14ac:dyDescent="0.25">
      <c r="A2767" s="109">
        <f t="shared" si="129"/>
        <v>6</v>
      </c>
      <c r="B2767" s="55"/>
      <c r="C2767" s="129"/>
      <c r="D2767" s="55"/>
      <c r="E2767" s="56"/>
      <c r="F2767" s="55"/>
      <c r="G2767" s="124" t="str">
        <f>IFERROR(INDEX(Vendors!$A$2:$B$500,MATCH(C2767,Vendors!$A$2:$A$500,0),2),"")</f>
        <v/>
      </c>
      <c r="H2767" s="74">
        <f>SUMIF('Cash Outflows'!E:E,'AP and Accrual Journal'!D2777,'Cash Outflows'!F:F)</f>
        <v>0</v>
      </c>
      <c r="I2767" s="73">
        <f t="shared" si="130"/>
        <v>0</v>
      </c>
      <c r="J2767" s="13">
        <f t="shared" si="131"/>
        <v>0</v>
      </c>
      <c r="K2767" t="b">
        <f ca="1">IF(TODAY()-E2767&gt;'Data Inputs'!$B$47,TRUE,FALSE)</f>
        <v>1</v>
      </c>
    </row>
    <row r="2768" spans="1:11" x14ac:dyDescent="0.25">
      <c r="A2768" s="109">
        <f t="shared" si="129"/>
        <v>6</v>
      </c>
      <c r="B2768" s="55"/>
      <c r="C2768" s="129"/>
      <c r="D2768" s="55"/>
      <c r="E2768" s="56"/>
      <c r="F2768" s="55"/>
      <c r="G2768" s="124" t="str">
        <f>IFERROR(INDEX(Vendors!$A$2:$B$500,MATCH(C2768,Vendors!$A$2:$A$500,0),2),"")</f>
        <v/>
      </c>
      <c r="H2768" s="74">
        <f>SUMIF('Cash Outflows'!E:E,'AP and Accrual Journal'!D2778,'Cash Outflows'!F:F)</f>
        <v>0</v>
      </c>
      <c r="I2768" s="73">
        <f t="shared" si="130"/>
        <v>0</v>
      </c>
      <c r="J2768" s="13">
        <f t="shared" si="131"/>
        <v>0</v>
      </c>
      <c r="K2768" t="b">
        <f ca="1">IF(TODAY()-E2768&gt;'Data Inputs'!$B$47,TRUE,FALSE)</f>
        <v>1</v>
      </c>
    </row>
    <row r="2769" spans="1:11" x14ac:dyDescent="0.25">
      <c r="A2769" s="109">
        <f t="shared" si="129"/>
        <v>6</v>
      </c>
      <c r="B2769" s="55"/>
      <c r="C2769" s="129"/>
      <c r="D2769" s="55"/>
      <c r="E2769" s="56"/>
      <c r="F2769" s="55"/>
      <c r="G2769" s="124" t="str">
        <f>IFERROR(INDEX(Vendors!$A$2:$B$500,MATCH(C2769,Vendors!$A$2:$A$500,0),2),"")</f>
        <v/>
      </c>
      <c r="H2769" s="74">
        <f>SUMIF('Cash Outflows'!E:E,'AP and Accrual Journal'!D2779,'Cash Outflows'!F:F)</f>
        <v>0</v>
      </c>
      <c r="I2769" s="73">
        <f t="shared" si="130"/>
        <v>0</v>
      </c>
      <c r="J2769" s="13">
        <f t="shared" si="131"/>
        <v>0</v>
      </c>
      <c r="K2769" t="b">
        <f ca="1">IF(TODAY()-E2769&gt;'Data Inputs'!$B$47,TRUE,FALSE)</f>
        <v>1</v>
      </c>
    </row>
    <row r="2770" spans="1:11" x14ac:dyDescent="0.25">
      <c r="A2770" s="109">
        <f t="shared" si="129"/>
        <v>6</v>
      </c>
      <c r="B2770" s="55"/>
      <c r="C2770" s="129"/>
      <c r="D2770" s="55"/>
      <c r="E2770" s="56"/>
      <c r="F2770" s="55"/>
      <c r="G2770" s="124" t="str">
        <f>IFERROR(INDEX(Vendors!$A$2:$B$500,MATCH(C2770,Vendors!$A$2:$A$500,0),2),"")</f>
        <v/>
      </c>
      <c r="H2770" s="74">
        <f>SUMIF('Cash Outflows'!E:E,'AP and Accrual Journal'!D2780,'Cash Outflows'!F:F)</f>
        <v>0</v>
      </c>
      <c r="I2770" s="73">
        <f t="shared" si="130"/>
        <v>0</v>
      </c>
      <c r="J2770" s="13">
        <f t="shared" si="131"/>
        <v>0</v>
      </c>
      <c r="K2770" t="b">
        <f ca="1">IF(TODAY()-E2770&gt;'Data Inputs'!$B$47,TRUE,FALSE)</f>
        <v>1</v>
      </c>
    </row>
    <row r="2771" spans="1:11" x14ac:dyDescent="0.25">
      <c r="A2771" s="109">
        <f t="shared" si="129"/>
        <v>6</v>
      </c>
      <c r="B2771" s="55"/>
      <c r="C2771" s="129"/>
      <c r="D2771" s="55"/>
      <c r="E2771" s="56"/>
      <c r="F2771" s="55"/>
      <c r="G2771" s="124" t="str">
        <f>IFERROR(INDEX(Vendors!$A$2:$B$500,MATCH(C2771,Vendors!$A$2:$A$500,0),2),"")</f>
        <v/>
      </c>
      <c r="H2771" s="74">
        <f>SUMIF('Cash Outflows'!E:E,'AP and Accrual Journal'!D2781,'Cash Outflows'!F:F)</f>
        <v>0</v>
      </c>
      <c r="I2771" s="73">
        <f t="shared" si="130"/>
        <v>0</v>
      </c>
      <c r="J2771" s="13">
        <f t="shared" si="131"/>
        <v>0</v>
      </c>
      <c r="K2771" t="b">
        <f ca="1">IF(TODAY()-E2771&gt;'Data Inputs'!$B$47,TRUE,FALSE)</f>
        <v>1</v>
      </c>
    </row>
    <row r="2772" spans="1:11" x14ac:dyDescent="0.25">
      <c r="A2772" s="109">
        <f t="shared" si="129"/>
        <v>6</v>
      </c>
      <c r="B2772" s="55"/>
      <c r="C2772" s="129"/>
      <c r="D2772" s="55"/>
      <c r="E2772" s="56"/>
      <c r="F2772" s="55"/>
      <c r="G2772" s="124" t="str">
        <f>IFERROR(INDEX(Vendors!$A$2:$B$500,MATCH(C2772,Vendors!$A$2:$A$500,0),2),"")</f>
        <v/>
      </c>
      <c r="H2772" s="74">
        <f>SUMIF('Cash Outflows'!E:E,'AP and Accrual Journal'!D2782,'Cash Outflows'!F:F)</f>
        <v>0</v>
      </c>
      <c r="I2772" s="73">
        <f t="shared" si="130"/>
        <v>0</v>
      </c>
      <c r="J2772" s="13">
        <f t="shared" si="131"/>
        <v>0</v>
      </c>
      <c r="K2772" t="b">
        <f ca="1">IF(TODAY()-E2772&gt;'Data Inputs'!$B$47,TRUE,FALSE)</f>
        <v>1</v>
      </c>
    </row>
    <row r="2773" spans="1:11" x14ac:dyDescent="0.25">
      <c r="A2773" s="109">
        <f t="shared" si="129"/>
        <v>6</v>
      </c>
      <c r="B2773" s="55"/>
      <c r="C2773" s="129"/>
      <c r="D2773" s="55"/>
      <c r="E2773" s="56"/>
      <c r="F2773" s="55"/>
      <c r="G2773" s="124" t="str">
        <f>IFERROR(INDEX(Vendors!$A$2:$B$500,MATCH(C2773,Vendors!$A$2:$A$500,0),2),"")</f>
        <v/>
      </c>
      <c r="H2773" s="74">
        <f>SUMIF('Cash Outflows'!E:E,'AP and Accrual Journal'!D2783,'Cash Outflows'!F:F)</f>
        <v>0</v>
      </c>
      <c r="I2773" s="73">
        <f t="shared" si="130"/>
        <v>0</v>
      </c>
      <c r="J2773" s="13">
        <f t="shared" si="131"/>
        <v>0</v>
      </c>
      <c r="K2773" t="b">
        <f ca="1">IF(TODAY()-E2773&gt;'Data Inputs'!$B$47,TRUE,FALSE)</f>
        <v>1</v>
      </c>
    </row>
    <row r="2774" spans="1:11" x14ac:dyDescent="0.25">
      <c r="A2774" s="109">
        <f t="shared" si="129"/>
        <v>6</v>
      </c>
      <c r="B2774" s="55"/>
      <c r="C2774" s="129"/>
      <c r="D2774" s="55"/>
      <c r="E2774" s="56"/>
      <c r="F2774" s="55"/>
      <c r="G2774" s="124" t="str">
        <f>IFERROR(INDEX(Vendors!$A$2:$B$500,MATCH(C2774,Vendors!$A$2:$A$500,0),2),"")</f>
        <v/>
      </c>
      <c r="H2774" s="74">
        <f>SUMIF('Cash Outflows'!E:E,'AP and Accrual Journal'!D2784,'Cash Outflows'!F:F)</f>
        <v>0</v>
      </c>
      <c r="I2774" s="73">
        <f t="shared" si="130"/>
        <v>0</v>
      </c>
      <c r="J2774" s="13">
        <f t="shared" si="131"/>
        <v>0</v>
      </c>
      <c r="K2774" t="b">
        <f ca="1">IF(TODAY()-E2774&gt;'Data Inputs'!$B$47,TRUE,FALSE)</f>
        <v>1</v>
      </c>
    </row>
    <row r="2775" spans="1:11" x14ac:dyDescent="0.25">
      <c r="A2775" s="109">
        <f t="shared" si="129"/>
        <v>6</v>
      </c>
      <c r="B2775" s="55"/>
      <c r="C2775" s="129"/>
      <c r="D2775" s="55"/>
      <c r="E2775" s="56"/>
      <c r="F2775" s="55"/>
      <c r="G2775" s="124" t="str">
        <f>IFERROR(INDEX(Vendors!$A$2:$B$500,MATCH(C2775,Vendors!$A$2:$A$500,0),2),"")</f>
        <v/>
      </c>
      <c r="H2775" s="74">
        <f>SUMIF('Cash Outflows'!E:E,'AP and Accrual Journal'!D2785,'Cash Outflows'!F:F)</f>
        <v>0</v>
      </c>
      <c r="I2775" s="73">
        <f t="shared" si="130"/>
        <v>0</v>
      </c>
      <c r="J2775" s="13">
        <f t="shared" si="131"/>
        <v>0</v>
      </c>
      <c r="K2775" t="b">
        <f ca="1">IF(TODAY()-E2775&gt;'Data Inputs'!$B$47,TRUE,FALSE)</f>
        <v>1</v>
      </c>
    </row>
    <row r="2776" spans="1:11" x14ac:dyDescent="0.25">
      <c r="A2776" s="109">
        <f t="shared" si="129"/>
        <v>6</v>
      </c>
      <c r="B2776" s="55"/>
      <c r="C2776" s="129"/>
      <c r="D2776" s="55"/>
      <c r="E2776" s="56"/>
      <c r="F2776" s="55"/>
      <c r="G2776" s="124" t="str">
        <f>IFERROR(INDEX(Vendors!$A$2:$B$500,MATCH(C2776,Vendors!$A$2:$A$500,0),2),"")</f>
        <v/>
      </c>
      <c r="H2776" s="74">
        <f>SUMIF('Cash Outflows'!E:E,'AP and Accrual Journal'!D2786,'Cash Outflows'!F:F)</f>
        <v>0</v>
      </c>
      <c r="I2776" s="73">
        <f t="shared" si="130"/>
        <v>0</v>
      </c>
      <c r="J2776" s="13">
        <f t="shared" si="131"/>
        <v>0</v>
      </c>
      <c r="K2776" t="b">
        <f ca="1">IF(TODAY()-E2776&gt;'Data Inputs'!$B$47,TRUE,FALSE)</f>
        <v>1</v>
      </c>
    </row>
    <row r="2777" spans="1:11" x14ac:dyDescent="0.25">
      <c r="A2777" s="109">
        <f t="shared" si="129"/>
        <v>6</v>
      </c>
      <c r="B2777" s="55"/>
      <c r="C2777" s="129"/>
      <c r="D2777" s="55"/>
      <c r="E2777" s="56"/>
      <c r="F2777" s="55"/>
      <c r="G2777" s="124" t="str">
        <f>IFERROR(INDEX(Vendors!$A$2:$B$500,MATCH(C2777,Vendors!$A$2:$A$500,0),2),"")</f>
        <v/>
      </c>
      <c r="H2777" s="74">
        <f>SUMIF('Cash Outflows'!E:E,'AP and Accrual Journal'!D2787,'Cash Outflows'!F:F)</f>
        <v>0</v>
      </c>
      <c r="I2777" s="73">
        <f t="shared" si="130"/>
        <v>0</v>
      </c>
      <c r="J2777" s="13">
        <f t="shared" si="131"/>
        <v>0</v>
      </c>
      <c r="K2777" t="b">
        <f ca="1">IF(TODAY()-E2777&gt;'Data Inputs'!$B$47,TRUE,FALSE)</f>
        <v>1</v>
      </c>
    </row>
    <row r="2778" spans="1:11" x14ac:dyDescent="0.25">
      <c r="A2778" s="109">
        <f t="shared" si="129"/>
        <v>6</v>
      </c>
      <c r="B2778" s="55"/>
      <c r="C2778" s="129"/>
      <c r="D2778" s="55"/>
      <c r="E2778" s="56"/>
      <c r="F2778" s="55"/>
      <c r="G2778" s="124" t="str">
        <f>IFERROR(INDEX(Vendors!$A$2:$B$500,MATCH(C2778,Vendors!$A$2:$A$500,0),2),"")</f>
        <v/>
      </c>
      <c r="H2778" s="74">
        <f>SUMIF('Cash Outflows'!E:E,'AP and Accrual Journal'!D2788,'Cash Outflows'!F:F)</f>
        <v>0</v>
      </c>
      <c r="I2778" s="73">
        <f t="shared" si="130"/>
        <v>0</v>
      </c>
      <c r="J2778" s="13">
        <f t="shared" si="131"/>
        <v>0</v>
      </c>
      <c r="K2778" t="b">
        <f ca="1">IF(TODAY()-E2778&gt;'Data Inputs'!$B$47,TRUE,FALSE)</f>
        <v>1</v>
      </c>
    </row>
    <row r="2779" spans="1:11" x14ac:dyDescent="0.25">
      <c r="A2779" s="109">
        <f t="shared" si="129"/>
        <v>6</v>
      </c>
      <c r="B2779" s="55"/>
      <c r="C2779" s="129"/>
      <c r="D2779" s="55"/>
      <c r="E2779" s="56"/>
      <c r="F2779" s="55"/>
      <c r="G2779" s="124" t="str">
        <f>IFERROR(INDEX(Vendors!$A$2:$B$500,MATCH(C2779,Vendors!$A$2:$A$500,0),2),"")</f>
        <v/>
      </c>
      <c r="H2779" s="74">
        <f>SUMIF('Cash Outflows'!E:E,'AP and Accrual Journal'!D2789,'Cash Outflows'!F:F)</f>
        <v>0</v>
      </c>
      <c r="I2779" s="73">
        <f t="shared" si="130"/>
        <v>0</v>
      </c>
      <c r="J2779" s="13">
        <f t="shared" si="131"/>
        <v>0</v>
      </c>
      <c r="K2779" t="b">
        <f ca="1">IF(TODAY()-E2779&gt;'Data Inputs'!$B$47,TRUE,FALSE)</f>
        <v>1</v>
      </c>
    </row>
    <row r="2780" spans="1:11" x14ac:dyDescent="0.25">
      <c r="A2780" s="109">
        <f t="shared" si="129"/>
        <v>6</v>
      </c>
      <c r="B2780" s="55"/>
      <c r="C2780" s="129"/>
      <c r="D2780" s="55"/>
      <c r="E2780" s="56"/>
      <c r="F2780" s="55"/>
      <c r="G2780" s="124" t="str">
        <f>IFERROR(INDEX(Vendors!$A$2:$B$500,MATCH(C2780,Vendors!$A$2:$A$500,0),2),"")</f>
        <v/>
      </c>
      <c r="H2780" s="74">
        <f>SUMIF('Cash Outflows'!E:E,'AP and Accrual Journal'!D2790,'Cash Outflows'!F:F)</f>
        <v>0</v>
      </c>
      <c r="I2780" s="73">
        <f t="shared" si="130"/>
        <v>0</v>
      </c>
      <c r="J2780" s="13">
        <f t="shared" si="131"/>
        <v>0</v>
      </c>
      <c r="K2780" t="b">
        <f ca="1">IF(TODAY()-E2780&gt;'Data Inputs'!$B$47,TRUE,FALSE)</f>
        <v>1</v>
      </c>
    </row>
    <row r="2781" spans="1:11" x14ac:dyDescent="0.25">
      <c r="A2781" s="109">
        <f t="shared" si="129"/>
        <v>6</v>
      </c>
      <c r="B2781" s="55"/>
      <c r="C2781" s="129"/>
      <c r="D2781" s="55"/>
      <c r="E2781" s="56"/>
      <c r="F2781" s="55"/>
      <c r="G2781" s="124" t="str">
        <f>IFERROR(INDEX(Vendors!$A$2:$B$500,MATCH(C2781,Vendors!$A$2:$A$500,0),2),"")</f>
        <v/>
      </c>
      <c r="H2781" s="74">
        <f>SUMIF('Cash Outflows'!E:E,'AP and Accrual Journal'!D2791,'Cash Outflows'!F:F)</f>
        <v>0</v>
      </c>
      <c r="I2781" s="73">
        <f t="shared" si="130"/>
        <v>0</v>
      </c>
      <c r="J2781" s="13">
        <f t="shared" si="131"/>
        <v>0</v>
      </c>
      <c r="K2781" t="b">
        <f ca="1">IF(TODAY()-E2781&gt;'Data Inputs'!$B$47,TRUE,FALSE)</f>
        <v>1</v>
      </c>
    </row>
    <row r="2782" spans="1:11" x14ac:dyDescent="0.25">
      <c r="A2782" s="109">
        <f t="shared" si="129"/>
        <v>6</v>
      </c>
      <c r="B2782" s="55"/>
      <c r="C2782" s="129"/>
      <c r="D2782" s="55"/>
      <c r="E2782" s="56"/>
      <c r="F2782" s="55"/>
      <c r="G2782" s="124" t="str">
        <f>IFERROR(INDEX(Vendors!$A$2:$B$500,MATCH(C2782,Vendors!$A$2:$A$500,0),2),"")</f>
        <v/>
      </c>
      <c r="H2782" s="74">
        <f>SUMIF('Cash Outflows'!E:E,'AP and Accrual Journal'!D2792,'Cash Outflows'!F:F)</f>
        <v>0</v>
      </c>
      <c r="I2782" s="73">
        <f t="shared" si="130"/>
        <v>0</v>
      </c>
      <c r="J2782" s="13">
        <f t="shared" si="131"/>
        <v>0</v>
      </c>
      <c r="K2782" t="b">
        <f ca="1">IF(TODAY()-E2782&gt;'Data Inputs'!$B$47,TRUE,FALSE)</f>
        <v>1</v>
      </c>
    </row>
    <row r="2783" spans="1:11" x14ac:dyDescent="0.25">
      <c r="A2783" s="109">
        <f t="shared" si="129"/>
        <v>6</v>
      </c>
      <c r="B2783" s="55"/>
      <c r="C2783" s="129"/>
      <c r="D2783" s="55"/>
      <c r="E2783" s="56"/>
      <c r="F2783" s="55"/>
      <c r="G2783" s="124" t="str">
        <f>IFERROR(INDEX(Vendors!$A$2:$B$500,MATCH(C2783,Vendors!$A$2:$A$500,0),2),"")</f>
        <v/>
      </c>
      <c r="H2783" s="74">
        <f>SUMIF('Cash Outflows'!E:E,'AP and Accrual Journal'!D2793,'Cash Outflows'!F:F)</f>
        <v>0</v>
      </c>
      <c r="I2783" s="73">
        <f t="shared" si="130"/>
        <v>0</v>
      </c>
      <c r="J2783" s="13">
        <f t="shared" si="131"/>
        <v>0</v>
      </c>
      <c r="K2783" t="b">
        <f ca="1">IF(TODAY()-E2783&gt;'Data Inputs'!$B$47,TRUE,FALSE)</f>
        <v>1</v>
      </c>
    </row>
    <row r="2784" spans="1:11" x14ac:dyDescent="0.25">
      <c r="A2784" s="109">
        <f t="shared" si="129"/>
        <v>6</v>
      </c>
      <c r="B2784" s="55"/>
      <c r="C2784" s="129"/>
      <c r="D2784" s="55"/>
      <c r="E2784" s="56"/>
      <c r="F2784" s="55"/>
      <c r="G2784" s="124" t="str">
        <f>IFERROR(INDEX(Vendors!$A$2:$B$500,MATCH(C2784,Vendors!$A$2:$A$500,0),2),"")</f>
        <v/>
      </c>
      <c r="H2784" s="74">
        <f>SUMIF('Cash Outflows'!E:E,'AP and Accrual Journal'!D2794,'Cash Outflows'!F:F)</f>
        <v>0</v>
      </c>
      <c r="I2784" s="73">
        <f t="shared" si="130"/>
        <v>0</v>
      </c>
      <c r="J2784" s="13">
        <f t="shared" si="131"/>
        <v>0</v>
      </c>
      <c r="K2784" t="b">
        <f ca="1">IF(TODAY()-E2784&gt;'Data Inputs'!$B$47,TRUE,FALSE)</f>
        <v>1</v>
      </c>
    </row>
    <row r="2785" spans="1:11" x14ac:dyDescent="0.25">
      <c r="A2785" s="109">
        <f t="shared" si="129"/>
        <v>6</v>
      </c>
      <c r="B2785" s="55"/>
      <c r="C2785" s="129"/>
      <c r="D2785" s="55"/>
      <c r="E2785" s="56"/>
      <c r="F2785" s="55"/>
      <c r="G2785" s="124" t="str">
        <f>IFERROR(INDEX(Vendors!$A$2:$B$500,MATCH(C2785,Vendors!$A$2:$A$500,0),2),"")</f>
        <v/>
      </c>
      <c r="H2785" s="74">
        <f>SUMIF('Cash Outflows'!E:E,'AP and Accrual Journal'!D2795,'Cash Outflows'!F:F)</f>
        <v>0</v>
      </c>
      <c r="I2785" s="73">
        <f t="shared" si="130"/>
        <v>0</v>
      </c>
      <c r="J2785" s="13">
        <f t="shared" si="131"/>
        <v>0</v>
      </c>
      <c r="K2785" t="b">
        <f ca="1">IF(TODAY()-E2785&gt;'Data Inputs'!$B$47,TRUE,FALSE)</f>
        <v>1</v>
      </c>
    </row>
    <row r="2786" spans="1:11" x14ac:dyDescent="0.25">
      <c r="A2786" s="109">
        <f t="shared" si="129"/>
        <v>6</v>
      </c>
      <c r="B2786" s="55"/>
      <c r="C2786" s="129"/>
      <c r="D2786" s="55"/>
      <c r="E2786" s="56"/>
      <c r="F2786" s="55"/>
      <c r="G2786" s="124" t="str">
        <f>IFERROR(INDEX(Vendors!$A$2:$B$500,MATCH(C2786,Vendors!$A$2:$A$500,0),2),"")</f>
        <v/>
      </c>
      <c r="H2786" s="74">
        <f>SUMIF('Cash Outflows'!E:E,'AP and Accrual Journal'!D2796,'Cash Outflows'!F:F)</f>
        <v>0</v>
      </c>
      <c r="I2786" s="73">
        <f t="shared" si="130"/>
        <v>0</v>
      </c>
      <c r="J2786" s="13">
        <f t="shared" si="131"/>
        <v>0</v>
      </c>
      <c r="K2786" t="b">
        <f ca="1">IF(TODAY()-E2786&gt;'Data Inputs'!$B$47,TRUE,FALSE)</f>
        <v>1</v>
      </c>
    </row>
    <row r="2787" spans="1:11" x14ac:dyDescent="0.25">
      <c r="A2787" s="109">
        <f t="shared" si="129"/>
        <v>6</v>
      </c>
      <c r="B2787" s="55"/>
      <c r="C2787" s="129"/>
      <c r="D2787" s="55"/>
      <c r="E2787" s="56"/>
      <c r="F2787" s="55"/>
      <c r="G2787" s="124" t="str">
        <f>IFERROR(INDEX(Vendors!$A$2:$B$500,MATCH(C2787,Vendors!$A$2:$A$500,0),2),"")</f>
        <v/>
      </c>
      <c r="H2787" s="74">
        <f>SUMIF('Cash Outflows'!E:E,'AP and Accrual Journal'!D2797,'Cash Outflows'!F:F)</f>
        <v>0</v>
      </c>
      <c r="I2787" s="73">
        <f t="shared" si="130"/>
        <v>0</v>
      </c>
      <c r="J2787" s="13">
        <f t="shared" si="131"/>
        <v>0</v>
      </c>
      <c r="K2787" t="b">
        <f ca="1">IF(TODAY()-E2787&gt;'Data Inputs'!$B$47,TRUE,FALSE)</f>
        <v>1</v>
      </c>
    </row>
    <row r="2788" spans="1:11" x14ac:dyDescent="0.25">
      <c r="A2788" s="109">
        <f t="shared" si="129"/>
        <v>6</v>
      </c>
      <c r="B2788" s="55"/>
      <c r="C2788" s="129"/>
      <c r="D2788" s="55"/>
      <c r="E2788" s="56"/>
      <c r="F2788" s="55"/>
      <c r="G2788" s="124" t="str">
        <f>IFERROR(INDEX(Vendors!$A$2:$B$500,MATCH(C2788,Vendors!$A$2:$A$500,0),2),"")</f>
        <v/>
      </c>
      <c r="H2788" s="74">
        <f>SUMIF('Cash Outflows'!E:E,'AP and Accrual Journal'!D2798,'Cash Outflows'!F:F)</f>
        <v>0</v>
      </c>
      <c r="I2788" s="73">
        <f t="shared" si="130"/>
        <v>0</v>
      </c>
      <c r="J2788" s="13">
        <f t="shared" si="131"/>
        <v>0</v>
      </c>
      <c r="K2788" t="b">
        <f ca="1">IF(TODAY()-E2788&gt;'Data Inputs'!$B$47,TRUE,FALSE)</f>
        <v>1</v>
      </c>
    </row>
    <row r="2789" spans="1:11" x14ac:dyDescent="0.25">
      <c r="A2789" s="109">
        <f t="shared" si="129"/>
        <v>6</v>
      </c>
      <c r="B2789" s="55"/>
      <c r="C2789" s="129"/>
      <c r="D2789" s="55"/>
      <c r="E2789" s="56"/>
      <c r="F2789" s="55"/>
      <c r="G2789" s="124" t="str">
        <f>IFERROR(INDEX(Vendors!$A$2:$B$500,MATCH(C2789,Vendors!$A$2:$A$500,0),2),"")</f>
        <v/>
      </c>
      <c r="H2789" s="74">
        <f>SUMIF('Cash Outflows'!E:E,'AP and Accrual Journal'!D2799,'Cash Outflows'!F:F)</f>
        <v>0</v>
      </c>
      <c r="I2789" s="73">
        <f t="shared" si="130"/>
        <v>0</v>
      </c>
      <c r="J2789" s="13">
        <f t="shared" si="131"/>
        <v>0</v>
      </c>
      <c r="K2789" t="b">
        <f ca="1">IF(TODAY()-E2789&gt;'Data Inputs'!$B$47,TRUE,FALSE)</f>
        <v>1</v>
      </c>
    </row>
    <row r="2790" spans="1:11" x14ac:dyDescent="0.25">
      <c r="A2790" s="109">
        <f t="shared" si="129"/>
        <v>6</v>
      </c>
      <c r="B2790" s="55"/>
      <c r="C2790" s="129"/>
      <c r="D2790" s="55"/>
      <c r="E2790" s="56"/>
      <c r="F2790" s="55"/>
      <c r="G2790" s="124" t="str">
        <f>IFERROR(INDEX(Vendors!$A$2:$B$500,MATCH(C2790,Vendors!$A$2:$A$500,0),2),"")</f>
        <v/>
      </c>
      <c r="H2790" s="74">
        <f>SUMIF('Cash Outflows'!E:E,'AP and Accrual Journal'!D2800,'Cash Outflows'!F:F)</f>
        <v>0</v>
      </c>
      <c r="I2790" s="73">
        <f t="shared" si="130"/>
        <v>0</v>
      </c>
      <c r="J2790" s="13">
        <f t="shared" si="131"/>
        <v>0</v>
      </c>
      <c r="K2790" t="b">
        <f ca="1">IF(TODAY()-E2790&gt;'Data Inputs'!$B$47,TRUE,FALSE)</f>
        <v>1</v>
      </c>
    </row>
    <row r="2791" spans="1:11" x14ac:dyDescent="0.25">
      <c r="A2791" s="109">
        <f t="shared" si="129"/>
        <v>6</v>
      </c>
      <c r="B2791" s="55"/>
      <c r="C2791" s="129"/>
      <c r="D2791" s="55"/>
      <c r="E2791" s="56"/>
      <c r="F2791" s="55"/>
      <c r="G2791" s="124" t="str">
        <f>IFERROR(INDEX(Vendors!$A$2:$B$500,MATCH(C2791,Vendors!$A$2:$A$500,0),2),"")</f>
        <v/>
      </c>
      <c r="H2791" s="74">
        <f>SUMIF('Cash Outflows'!E:E,'AP and Accrual Journal'!D2801,'Cash Outflows'!F:F)</f>
        <v>0</v>
      </c>
      <c r="I2791" s="73">
        <f t="shared" si="130"/>
        <v>0</v>
      </c>
      <c r="J2791" s="13">
        <f t="shared" si="131"/>
        <v>0</v>
      </c>
      <c r="K2791" t="b">
        <f ca="1">IF(TODAY()-E2791&gt;'Data Inputs'!$B$47,TRUE,FALSE)</f>
        <v>1</v>
      </c>
    </row>
    <row r="2792" spans="1:11" x14ac:dyDescent="0.25">
      <c r="A2792" s="109">
        <f t="shared" si="129"/>
        <v>6</v>
      </c>
      <c r="B2792" s="55"/>
      <c r="C2792" s="129"/>
      <c r="D2792" s="55"/>
      <c r="E2792" s="56"/>
      <c r="F2792" s="55"/>
      <c r="G2792" s="124" t="str">
        <f>IFERROR(INDEX(Vendors!$A$2:$B$500,MATCH(C2792,Vendors!$A$2:$A$500,0),2),"")</f>
        <v/>
      </c>
      <c r="H2792" s="74">
        <f>SUMIF('Cash Outflows'!E:E,'AP and Accrual Journal'!D2802,'Cash Outflows'!F:F)</f>
        <v>0</v>
      </c>
      <c r="I2792" s="73">
        <f t="shared" si="130"/>
        <v>0</v>
      </c>
      <c r="J2792" s="13">
        <f t="shared" si="131"/>
        <v>0</v>
      </c>
      <c r="K2792" t="b">
        <f ca="1">IF(TODAY()-E2792&gt;'Data Inputs'!$B$47,TRUE,FALSE)</f>
        <v>1</v>
      </c>
    </row>
    <row r="2793" spans="1:11" x14ac:dyDescent="0.25">
      <c r="A2793" s="109">
        <f t="shared" si="129"/>
        <v>6</v>
      </c>
      <c r="B2793" s="55"/>
      <c r="C2793" s="129"/>
      <c r="D2793" s="55"/>
      <c r="E2793" s="56"/>
      <c r="F2793" s="55"/>
      <c r="G2793" s="124" t="str">
        <f>IFERROR(INDEX(Vendors!$A$2:$B$500,MATCH(C2793,Vendors!$A$2:$A$500,0),2),"")</f>
        <v/>
      </c>
      <c r="H2793" s="74">
        <f>SUMIF('Cash Outflows'!E:E,'AP and Accrual Journal'!D2803,'Cash Outflows'!F:F)</f>
        <v>0</v>
      </c>
      <c r="I2793" s="73">
        <f t="shared" si="130"/>
        <v>0</v>
      </c>
      <c r="J2793" s="13">
        <f t="shared" si="131"/>
        <v>0</v>
      </c>
      <c r="K2793" t="b">
        <f ca="1">IF(TODAY()-E2793&gt;'Data Inputs'!$B$47,TRUE,FALSE)</f>
        <v>1</v>
      </c>
    </row>
    <row r="2794" spans="1:11" x14ac:dyDescent="0.25">
      <c r="A2794" s="109">
        <f t="shared" si="129"/>
        <v>6</v>
      </c>
      <c r="B2794" s="55"/>
      <c r="C2794" s="129"/>
      <c r="D2794" s="55"/>
      <c r="E2794" s="56"/>
      <c r="F2794" s="55"/>
      <c r="G2794" s="124" t="str">
        <f>IFERROR(INDEX(Vendors!$A$2:$B$500,MATCH(C2794,Vendors!$A$2:$A$500,0),2),"")</f>
        <v/>
      </c>
      <c r="H2794" s="74">
        <f>SUMIF('Cash Outflows'!E:E,'AP and Accrual Journal'!D2804,'Cash Outflows'!F:F)</f>
        <v>0</v>
      </c>
      <c r="I2794" s="73">
        <f t="shared" si="130"/>
        <v>0</v>
      </c>
      <c r="J2794" s="13">
        <f t="shared" si="131"/>
        <v>0</v>
      </c>
      <c r="K2794" t="b">
        <f ca="1">IF(TODAY()-E2794&gt;'Data Inputs'!$B$47,TRUE,FALSE)</f>
        <v>1</v>
      </c>
    </row>
    <row r="2795" spans="1:11" x14ac:dyDescent="0.25">
      <c r="A2795" s="109">
        <f t="shared" si="129"/>
        <v>6</v>
      </c>
      <c r="B2795" s="55"/>
      <c r="C2795" s="129"/>
      <c r="D2795" s="55"/>
      <c r="E2795" s="56"/>
      <c r="F2795" s="55"/>
      <c r="G2795" s="124" t="str">
        <f>IFERROR(INDEX(Vendors!$A$2:$B$500,MATCH(C2795,Vendors!$A$2:$A$500,0),2),"")</f>
        <v/>
      </c>
      <c r="H2795" s="74">
        <f>SUMIF('Cash Outflows'!E:E,'AP and Accrual Journal'!D2805,'Cash Outflows'!F:F)</f>
        <v>0</v>
      </c>
      <c r="I2795" s="73">
        <f t="shared" si="130"/>
        <v>0</v>
      </c>
      <c r="J2795" s="13">
        <f t="shared" si="131"/>
        <v>0</v>
      </c>
      <c r="K2795" t="b">
        <f ca="1">IF(TODAY()-E2795&gt;'Data Inputs'!$B$47,TRUE,FALSE)</f>
        <v>1</v>
      </c>
    </row>
    <row r="2796" spans="1:11" x14ac:dyDescent="0.25">
      <c r="A2796" s="109">
        <f t="shared" si="129"/>
        <v>6</v>
      </c>
      <c r="B2796" s="55"/>
      <c r="C2796" s="129"/>
      <c r="D2796" s="55"/>
      <c r="E2796" s="56"/>
      <c r="F2796" s="55"/>
      <c r="G2796" s="124" t="str">
        <f>IFERROR(INDEX(Vendors!$A$2:$B$500,MATCH(C2796,Vendors!$A$2:$A$500,0),2),"")</f>
        <v/>
      </c>
      <c r="H2796" s="74">
        <f>SUMIF('Cash Outflows'!E:E,'AP and Accrual Journal'!D2806,'Cash Outflows'!F:F)</f>
        <v>0</v>
      </c>
      <c r="I2796" s="73">
        <f t="shared" si="130"/>
        <v>0</v>
      </c>
      <c r="J2796" s="13">
        <f t="shared" si="131"/>
        <v>0</v>
      </c>
      <c r="K2796" t="b">
        <f ca="1">IF(TODAY()-E2796&gt;'Data Inputs'!$B$47,TRUE,FALSE)</f>
        <v>1</v>
      </c>
    </row>
    <row r="2797" spans="1:11" x14ac:dyDescent="0.25">
      <c r="A2797" s="109">
        <f t="shared" si="129"/>
        <v>6</v>
      </c>
      <c r="B2797" s="55"/>
      <c r="C2797" s="129"/>
      <c r="D2797" s="55"/>
      <c r="E2797" s="56"/>
      <c r="F2797" s="55"/>
      <c r="G2797" s="124" t="str">
        <f>IFERROR(INDEX(Vendors!$A$2:$B$500,MATCH(C2797,Vendors!$A$2:$A$500,0),2),"")</f>
        <v/>
      </c>
      <c r="H2797" s="74">
        <f>SUMIF('Cash Outflows'!E:E,'AP and Accrual Journal'!D2807,'Cash Outflows'!F:F)</f>
        <v>0</v>
      </c>
      <c r="I2797" s="73">
        <f t="shared" si="130"/>
        <v>0</v>
      </c>
      <c r="J2797" s="13">
        <f t="shared" si="131"/>
        <v>0</v>
      </c>
      <c r="K2797" t="b">
        <f ca="1">IF(TODAY()-E2797&gt;'Data Inputs'!$B$47,TRUE,FALSE)</f>
        <v>1</v>
      </c>
    </row>
    <row r="2798" spans="1:11" x14ac:dyDescent="0.25">
      <c r="A2798" s="109">
        <f t="shared" si="129"/>
        <v>6</v>
      </c>
      <c r="B2798" s="55"/>
      <c r="C2798" s="129"/>
      <c r="D2798" s="55"/>
      <c r="E2798" s="56"/>
      <c r="F2798" s="55"/>
      <c r="G2798" s="124" t="str">
        <f>IFERROR(INDEX(Vendors!$A$2:$B$500,MATCH(C2798,Vendors!$A$2:$A$500,0),2),"")</f>
        <v/>
      </c>
      <c r="H2798" s="74">
        <f>SUMIF('Cash Outflows'!E:E,'AP and Accrual Journal'!D2808,'Cash Outflows'!F:F)</f>
        <v>0</v>
      </c>
      <c r="I2798" s="73">
        <f t="shared" si="130"/>
        <v>0</v>
      </c>
      <c r="J2798" s="13">
        <f t="shared" si="131"/>
        <v>0</v>
      </c>
      <c r="K2798" t="b">
        <f ca="1">IF(TODAY()-E2798&gt;'Data Inputs'!$B$47,TRUE,FALSE)</f>
        <v>1</v>
      </c>
    </row>
    <row r="2799" spans="1:11" x14ac:dyDescent="0.25">
      <c r="A2799" s="109">
        <f t="shared" si="129"/>
        <v>6</v>
      </c>
      <c r="B2799" s="55"/>
      <c r="C2799" s="129"/>
      <c r="D2799" s="55"/>
      <c r="E2799" s="56"/>
      <c r="F2799" s="55"/>
      <c r="G2799" s="124" t="str">
        <f>IFERROR(INDEX(Vendors!$A$2:$B$500,MATCH(C2799,Vendors!$A$2:$A$500,0),2),"")</f>
        <v/>
      </c>
      <c r="H2799" s="74">
        <f>SUMIF('Cash Outflows'!E:E,'AP and Accrual Journal'!D2809,'Cash Outflows'!F:F)</f>
        <v>0</v>
      </c>
      <c r="I2799" s="73">
        <f t="shared" si="130"/>
        <v>0</v>
      </c>
      <c r="J2799" s="13">
        <f t="shared" si="131"/>
        <v>0</v>
      </c>
      <c r="K2799" t="b">
        <f ca="1">IF(TODAY()-E2799&gt;'Data Inputs'!$B$47,TRUE,FALSE)</f>
        <v>1</v>
      </c>
    </row>
    <row r="2800" spans="1:11" x14ac:dyDescent="0.25">
      <c r="A2800" s="109">
        <f t="shared" si="129"/>
        <v>6</v>
      </c>
      <c r="B2800" s="55"/>
      <c r="C2800" s="129"/>
      <c r="D2800" s="55"/>
      <c r="E2800" s="56"/>
      <c r="F2800" s="55"/>
      <c r="G2800" s="124" t="str">
        <f>IFERROR(INDEX(Vendors!$A$2:$B$500,MATCH(C2800,Vendors!$A$2:$A$500,0),2),"")</f>
        <v/>
      </c>
      <c r="H2800" s="74">
        <f>SUMIF('Cash Outflows'!E:E,'AP and Accrual Journal'!D2810,'Cash Outflows'!F:F)</f>
        <v>0</v>
      </c>
      <c r="I2800" s="73">
        <f t="shared" si="130"/>
        <v>0</v>
      </c>
      <c r="J2800" s="13">
        <f t="shared" si="131"/>
        <v>0</v>
      </c>
      <c r="K2800" t="b">
        <f ca="1">IF(TODAY()-E2800&gt;'Data Inputs'!$B$47,TRUE,FALSE)</f>
        <v>1</v>
      </c>
    </row>
    <row r="2801" spans="1:11" x14ac:dyDescent="0.25">
      <c r="A2801" s="109">
        <f t="shared" si="129"/>
        <v>6</v>
      </c>
      <c r="B2801" s="55"/>
      <c r="C2801" s="129"/>
      <c r="D2801" s="55"/>
      <c r="E2801" s="56"/>
      <c r="F2801" s="55"/>
      <c r="G2801" s="124" t="str">
        <f>IFERROR(INDEX(Vendors!$A$2:$B$500,MATCH(C2801,Vendors!$A$2:$A$500,0),2),"")</f>
        <v/>
      </c>
      <c r="H2801" s="74">
        <f>SUMIF('Cash Outflows'!E:E,'AP and Accrual Journal'!D2811,'Cash Outflows'!F:F)</f>
        <v>0</v>
      </c>
      <c r="I2801" s="73">
        <f t="shared" si="130"/>
        <v>0</v>
      </c>
      <c r="J2801" s="13">
        <f t="shared" si="131"/>
        <v>0</v>
      </c>
      <c r="K2801" t="b">
        <f ca="1">IF(TODAY()-E2801&gt;'Data Inputs'!$B$47,TRUE,FALSE)</f>
        <v>1</v>
      </c>
    </row>
    <row r="2802" spans="1:11" x14ac:dyDescent="0.25">
      <c r="A2802" s="109">
        <f t="shared" si="129"/>
        <v>6</v>
      </c>
      <c r="B2802" s="55"/>
      <c r="C2802" s="129"/>
      <c r="D2802" s="55"/>
      <c r="E2802" s="56"/>
      <c r="F2802" s="55"/>
      <c r="G2802" s="124" t="str">
        <f>IFERROR(INDEX(Vendors!$A$2:$B$500,MATCH(C2802,Vendors!$A$2:$A$500,0),2),"")</f>
        <v/>
      </c>
      <c r="H2802" s="74">
        <f>SUMIF('Cash Outflows'!E:E,'AP and Accrual Journal'!D2812,'Cash Outflows'!F:F)</f>
        <v>0</v>
      </c>
      <c r="I2802" s="73">
        <f t="shared" si="130"/>
        <v>0</v>
      </c>
      <c r="J2802" s="13">
        <f t="shared" si="131"/>
        <v>0</v>
      </c>
      <c r="K2802" t="b">
        <f ca="1">IF(TODAY()-E2802&gt;'Data Inputs'!$B$47,TRUE,FALSE)</f>
        <v>1</v>
      </c>
    </row>
    <row r="2803" spans="1:11" x14ac:dyDescent="0.25">
      <c r="A2803" s="109">
        <f t="shared" si="129"/>
        <v>6</v>
      </c>
      <c r="B2803" s="55"/>
      <c r="C2803" s="129"/>
      <c r="D2803" s="55"/>
      <c r="E2803" s="56"/>
      <c r="F2803" s="55"/>
      <c r="G2803" s="124" t="str">
        <f>IFERROR(INDEX(Vendors!$A$2:$B$500,MATCH(C2803,Vendors!$A$2:$A$500,0),2),"")</f>
        <v/>
      </c>
      <c r="H2803" s="74">
        <f>SUMIF('Cash Outflows'!E:E,'AP and Accrual Journal'!D2813,'Cash Outflows'!F:F)</f>
        <v>0</v>
      </c>
      <c r="I2803" s="73">
        <f t="shared" si="130"/>
        <v>0</v>
      </c>
      <c r="J2803" s="13">
        <f t="shared" si="131"/>
        <v>0</v>
      </c>
      <c r="K2803" t="b">
        <f ca="1">IF(TODAY()-E2803&gt;'Data Inputs'!$B$47,TRUE,FALSE)</f>
        <v>1</v>
      </c>
    </row>
    <row r="2804" spans="1:11" x14ac:dyDescent="0.25">
      <c r="A2804" s="109">
        <f t="shared" si="129"/>
        <v>6</v>
      </c>
      <c r="B2804" s="55"/>
      <c r="C2804" s="129"/>
      <c r="D2804" s="55"/>
      <c r="E2804" s="56"/>
      <c r="F2804" s="55"/>
      <c r="G2804" s="124" t="str">
        <f>IFERROR(INDEX(Vendors!$A$2:$B$500,MATCH(C2804,Vendors!$A$2:$A$500,0),2),"")</f>
        <v/>
      </c>
      <c r="H2804" s="74">
        <f>SUMIF('Cash Outflows'!E:E,'AP and Accrual Journal'!D2814,'Cash Outflows'!F:F)</f>
        <v>0</v>
      </c>
      <c r="I2804" s="73">
        <f t="shared" si="130"/>
        <v>0</v>
      </c>
      <c r="J2804" s="13">
        <f t="shared" si="131"/>
        <v>0</v>
      </c>
      <c r="K2804" t="b">
        <f ca="1">IF(TODAY()-E2804&gt;'Data Inputs'!$B$47,TRUE,FALSE)</f>
        <v>1</v>
      </c>
    </row>
    <row r="2805" spans="1:11" x14ac:dyDescent="0.25">
      <c r="A2805" s="109">
        <f t="shared" si="129"/>
        <v>6</v>
      </c>
      <c r="B2805" s="55"/>
      <c r="C2805" s="129"/>
      <c r="D2805" s="55"/>
      <c r="E2805" s="56"/>
      <c r="F2805" s="55"/>
      <c r="G2805" s="124" t="str">
        <f>IFERROR(INDEX(Vendors!$A$2:$B$500,MATCH(C2805,Vendors!$A$2:$A$500,0),2),"")</f>
        <v/>
      </c>
      <c r="H2805" s="74">
        <f>SUMIF('Cash Outflows'!E:E,'AP and Accrual Journal'!D2815,'Cash Outflows'!F:F)</f>
        <v>0</v>
      </c>
      <c r="I2805" s="73">
        <f t="shared" si="130"/>
        <v>0</v>
      </c>
      <c r="J2805" s="13">
        <f t="shared" si="131"/>
        <v>0</v>
      </c>
      <c r="K2805" t="b">
        <f ca="1">IF(TODAY()-E2805&gt;'Data Inputs'!$B$47,TRUE,FALSE)</f>
        <v>1</v>
      </c>
    </row>
    <row r="2806" spans="1:11" x14ac:dyDescent="0.25">
      <c r="A2806" s="109">
        <f t="shared" si="129"/>
        <v>6</v>
      </c>
      <c r="B2806" s="55"/>
      <c r="C2806" s="129"/>
      <c r="D2806" s="55"/>
      <c r="E2806" s="56"/>
      <c r="F2806" s="55"/>
      <c r="G2806" s="124" t="str">
        <f>IFERROR(INDEX(Vendors!$A$2:$B$500,MATCH(C2806,Vendors!$A$2:$A$500,0),2),"")</f>
        <v/>
      </c>
      <c r="H2806" s="74">
        <f>SUMIF('Cash Outflows'!E:E,'AP and Accrual Journal'!D2816,'Cash Outflows'!F:F)</f>
        <v>0</v>
      </c>
      <c r="I2806" s="73">
        <f t="shared" si="130"/>
        <v>0</v>
      </c>
      <c r="J2806" s="13">
        <f t="shared" si="131"/>
        <v>0</v>
      </c>
      <c r="K2806" t="b">
        <f ca="1">IF(TODAY()-E2806&gt;'Data Inputs'!$B$47,TRUE,FALSE)</f>
        <v>1</v>
      </c>
    </row>
    <row r="2807" spans="1:11" x14ac:dyDescent="0.25">
      <c r="A2807" s="109">
        <f t="shared" si="129"/>
        <v>6</v>
      </c>
      <c r="B2807" s="55"/>
      <c r="C2807" s="129"/>
      <c r="D2807" s="55"/>
      <c r="E2807" s="56"/>
      <c r="F2807" s="55"/>
      <c r="G2807" s="124" t="str">
        <f>IFERROR(INDEX(Vendors!$A$2:$B$500,MATCH(C2807,Vendors!$A$2:$A$500,0),2),"")</f>
        <v/>
      </c>
      <c r="H2807" s="74">
        <f>SUMIF('Cash Outflows'!E:E,'AP and Accrual Journal'!D2817,'Cash Outflows'!F:F)</f>
        <v>0</v>
      </c>
      <c r="I2807" s="73">
        <f t="shared" si="130"/>
        <v>0</v>
      </c>
      <c r="J2807" s="13">
        <f t="shared" si="131"/>
        <v>0</v>
      </c>
      <c r="K2807" t="b">
        <f ca="1">IF(TODAY()-E2807&gt;'Data Inputs'!$B$47,TRUE,FALSE)</f>
        <v>1</v>
      </c>
    </row>
    <row r="2808" spans="1:11" x14ac:dyDescent="0.25">
      <c r="A2808" s="109">
        <f t="shared" si="129"/>
        <v>6</v>
      </c>
      <c r="B2808" s="55"/>
      <c r="C2808" s="129"/>
      <c r="D2808" s="55"/>
      <c r="E2808" s="56"/>
      <c r="F2808" s="55"/>
      <c r="G2808" s="124" t="str">
        <f>IFERROR(INDEX(Vendors!$A$2:$B$500,MATCH(C2808,Vendors!$A$2:$A$500,0),2),"")</f>
        <v/>
      </c>
      <c r="H2808" s="74">
        <f>SUMIF('Cash Outflows'!E:E,'AP and Accrual Journal'!D2818,'Cash Outflows'!F:F)</f>
        <v>0</v>
      </c>
      <c r="I2808" s="73">
        <f t="shared" si="130"/>
        <v>0</v>
      </c>
      <c r="J2808" s="13">
        <f t="shared" si="131"/>
        <v>0</v>
      </c>
      <c r="K2808" t="b">
        <f ca="1">IF(TODAY()-E2808&gt;'Data Inputs'!$B$47,TRUE,FALSE)</f>
        <v>1</v>
      </c>
    </row>
    <row r="2809" spans="1:11" x14ac:dyDescent="0.25">
      <c r="A2809" s="109">
        <f t="shared" si="129"/>
        <v>6</v>
      </c>
      <c r="B2809" s="55"/>
      <c r="C2809" s="129"/>
      <c r="D2809" s="55"/>
      <c r="E2809" s="56"/>
      <c r="F2809" s="55"/>
      <c r="G2809" s="124" t="str">
        <f>IFERROR(INDEX(Vendors!$A$2:$B$500,MATCH(C2809,Vendors!$A$2:$A$500,0),2),"")</f>
        <v/>
      </c>
      <c r="H2809" s="74">
        <f>SUMIF('Cash Outflows'!E:E,'AP and Accrual Journal'!D2819,'Cash Outflows'!F:F)</f>
        <v>0</v>
      </c>
      <c r="I2809" s="73">
        <f t="shared" si="130"/>
        <v>0</v>
      </c>
      <c r="J2809" s="13">
        <f t="shared" si="131"/>
        <v>0</v>
      </c>
      <c r="K2809" t="b">
        <f ca="1">IF(TODAY()-E2809&gt;'Data Inputs'!$B$47,TRUE,FALSE)</f>
        <v>1</v>
      </c>
    </row>
    <row r="2810" spans="1:11" x14ac:dyDescent="0.25">
      <c r="A2810" s="109">
        <f t="shared" si="129"/>
        <v>6</v>
      </c>
      <c r="B2810" s="55"/>
      <c r="C2810" s="129"/>
      <c r="D2810" s="55"/>
      <c r="E2810" s="56"/>
      <c r="F2810" s="55"/>
      <c r="G2810" s="124" t="str">
        <f>IFERROR(INDEX(Vendors!$A$2:$B$500,MATCH(C2810,Vendors!$A$2:$A$500,0),2),"")</f>
        <v/>
      </c>
      <c r="H2810" s="74">
        <f>SUMIF('Cash Outflows'!E:E,'AP and Accrual Journal'!D2820,'Cash Outflows'!F:F)</f>
        <v>0</v>
      </c>
      <c r="I2810" s="73">
        <f t="shared" si="130"/>
        <v>0</v>
      </c>
      <c r="J2810" s="13">
        <f t="shared" si="131"/>
        <v>0</v>
      </c>
      <c r="K2810" t="b">
        <f ca="1">IF(TODAY()-E2810&gt;'Data Inputs'!$B$47,TRUE,FALSE)</f>
        <v>1</v>
      </c>
    </row>
    <row r="2811" spans="1:11" x14ac:dyDescent="0.25">
      <c r="A2811" s="109">
        <f t="shared" si="129"/>
        <v>6</v>
      </c>
      <c r="B2811" s="55"/>
      <c r="C2811" s="129"/>
      <c r="D2811" s="55"/>
      <c r="E2811" s="56"/>
      <c r="F2811" s="55"/>
      <c r="G2811" s="124" t="str">
        <f>IFERROR(INDEX(Vendors!$A$2:$B$500,MATCH(C2811,Vendors!$A$2:$A$500,0),2),"")</f>
        <v/>
      </c>
      <c r="H2811" s="74">
        <f>SUMIF('Cash Outflows'!E:E,'AP and Accrual Journal'!D2821,'Cash Outflows'!F:F)</f>
        <v>0</v>
      </c>
      <c r="I2811" s="73">
        <f t="shared" si="130"/>
        <v>0</v>
      </c>
      <c r="J2811" s="13">
        <f t="shared" si="131"/>
        <v>0</v>
      </c>
      <c r="K2811" t="b">
        <f ca="1">IF(TODAY()-E2811&gt;'Data Inputs'!$B$47,TRUE,FALSE)</f>
        <v>1</v>
      </c>
    </row>
    <row r="2812" spans="1:11" x14ac:dyDescent="0.25">
      <c r="A2812" s="109">
        <f t="shared" si="129"/>
        <v>6</v>
      </c>
      <c r="B2812" s="55"/>
      <c r="C2812" s="129"/>
      <c r="D2812" s="55"/>
      <c r="E2812" s="56"/>
      <c r="F2812" s="55"/>
      <c r="G2812" s="124" t="str">
        <f>IFERROR(INDEX(Vendors!$A$2:$B$500,MATCH(C2812,Vendors!$A$2:$A$500,0),2),"")</f>
        <v/>
      </c>
      <c r="H2812" s="74">
        <f>SUMIF('Cash Outflows'!E:E,'AP and Accrual Journal'!D2822,'Cash Outflows'!F:F)</f>
        <v>0</v>
      </c>
      <c r="I2812" s="73">
        <f t="shared" si="130"/>
        <v>0</v>
      </c>
      <c r="J2812" s="13">
        <f t="shared" si="131"/>
        <v>0</v>
      </c>
      <c r="K2812" t="b">
        <f ca="1">IF(TODAY()-E2812&gt;'Data Inputs'!$B$47,TRUE,FALSE)</f>
        <v>1</v>
      </c>
    </row>
    <row r="2813" spans="1:11" x14ac:dyDescent="0.25">
      <c r="A2813" s="109">
        <f t="shared" si="129"/>
        <v>6</v>
      </c>
      <c r="B2813" s="55"/>
      <c r="C2813" s="129"/>
      <c r="D2813" s="55"/>
      <c r="E2813" s="56"/>
      <c r="F2813" s="55"/>
      <c r="G2813" s="124" t="str">
        <f>IFERROR(INDEX(Vendors!$A$2:$B$500,MATCH(C2813,Vendors!$A$2:$A$500,0),2),"")</f>
        <v/>
      </c>
      <c r="H2813" s="74">
        <f>SUMIF('Cash Outflows'!E:E,'AP and Accrual Journal'!D2823,'Cash Outflows'!F:F)</f>
        <v>0</v>
      </c>
      <c r="I2813" s="73">
        <f t="shared" si="130"/>
        <v>0</v>
      </c>
      <c r="J2813" s="13">
        <f t="shared" si="131"/>
        <v>0</v>
      </c>
      <c r="K2813" t="b">
        <f ca="1">IF(TODAY()-E2813&gt;'Data Inputs'!$B$47,TRUE,FALSE)</f>
        <v>1</v>
      </c>
    </row>
    <row r="2814" spans="1:11" x14ac:dyDescent="0.25">
      <c r="A2814" s="109">
        <f t="shared" si="129"/>
        <v>6</v>
      </c>
      <c r="B2814" s="55"/>
      <c r="C2814" s="129"/>
      <c r="D2814" s="55"/>
      <c r="E2814" s="56"/>
      <c r="F2814" s="55"/>
      <c r="G2814" s="124" t="str">
        <f>IFERROR(INDEX(Vendors!$A$2:$B$500,MATCH(C2814,Vendors!$A$2:$A$500,0),2),"")</f>
        <v/>
      </c>
      <c r="H2814" s="74">
        <f>SUMIF('Cash Outflows'!E:E,'AP and Accrual Journal'!D2824,'Cash Outflows'!F:F)</f>
        <v>0</v>
      </c>
      <c r="I2814" s="73">
        <f t="shared" si="130"/>
        <v>0</v>
      </c>
      <c r="J2814" s="13">
        <f t="shared" si="131"/>
        <v>0</v>
      </c>
      <c r="K2814" t="b">
        <f ca="1">IF(TODAY()-E2814&gt;'Data Inputs'!$B$47,TRUE,FALSE)</f>
        <v>1</v>
      </c>
    </row>
    <row r="2815" spans="1:11" x14ac:dyDescent="0.25">
      <c r="A2815" s="109">
        <f t="shared" si="129"/>
        <v>6</v>
      </c>
      <c r="B2815" s="55"/>
      <c r="C2815" s="129"/>
      <c r="D2815" s="55"/>
      <c r="E2815" s="56"/>
      <c r="F2815" s="55"/>
      <c r="G2815" s="124" t="str">
        <f>IFERROR(INDEX(Vendors!$A$2:$B$500,MATCH(C2815,Vendors!$A$2:$A$500,0),2),"")</f>
        <v/>
      </c>
      <c r="H2815" s="74">
        <f>SUMIF('Cash Outflows'!E:E,'AP and Accrual Journal'!D2825,'Cash Outflows'!F:F)</f>
        <v>0</v>
      </c>
      <c r="I2815" s="73">
        <f t="shared" si="130"/>
        <v>0</v>
      </c>
      <c r="J2815" s="13">
        <f t="shared" si="131"/>
        <v>0</v>
      </c>
      <c r="K2815" t="b">
        <f ca="1">IF(TODAY()-E2815&gt;'Data Inputs'!$B$47,TRUE,FALSE)</f>
        <v>1</v>
      </c>
    </row>
    <row r="2816" spans="1:11" x14ac:dyDescent="0.25">
      <c r="A2816" s="109">
        <f t="shared" si="129"/>
        <v>6</v>
      </c>
      <c r="B2816" s="55"/>
      <c r="C2816" s="129"/>
      <c r="D2816" s="55"/>
      <c r="E2816" s="56"/>
      <c r="F2816" s="55"/>
      <c r="G2816" s="124" t="str">
        <f>IFERROR(INDEX(Vendors!$A$2:$B$500,MATCH(C2816,Vendors!$A$2:$A$500,0),2),"")</f>
        <v/>
      </c>
      <c r="H2816" s="74">
        <f>SUMIF('Cash Outflows'!E:E,'AP and Accrual Journal'!D2826,'Cash Outflows'!F:F)</f>
        <v>0</v>
      </c>
      <c r="I2816" s="73">
        <f t="shared" si="130"/>
        <v>0</v>
      </c>
      <c r="J2816" s="13">
        <f t="shared" si="131"/>
        <v>0</v>
      </c>
      <c r="K2816" t="b">
        <f ca="1">IF(TODAY()-E2816&gt;'Data Inputs'!$B$47,TRUE,FALSE)</f>
        <v>1</v>
      </c>
    </row>
    <row r="2817" spans="1:11" x14ac:dyDescent="0.25">
      <c r="A2817" s="109">
        <f t="shared" si="129"/>
        <v>6</v>
      </c>
      <c r="B2817" s="55"/>
      <c r="C2817" s="129"/>
      <c r="D2817" s="55"/>
      <c r="E2817" s="56"/>
      <c r="F2817" s="55"/>
      <c r="G2817" s="124" t="str">
        <f>IFERROR(INDEX(Vendors!$A$2:$B$500,MATCH(C2817,Vendors!$A$2:$A$500,0),2),"")</f>
        <v/>
      </c>
      <c r="H2817" s="74">
        <f>SUMIF('Cash Outflows'!E:E,'AP and Accrual Journal'!D2827,'Cash Outflows'!F:F)</f>
        <v>0</v>
      </c>
      <c r="I2817" s="73">
        <f t="shared" si="130"/>
        <v>0</v>
      </c>
      <c r="J2817" s="13">
        <f t="shared" si="131"/>
        <v>0</v>
      </c>
      <c r="K2817" t="b">
        <f ca="1">IF(TODAY()-E2817&gt;'Data Inputs'!$B$47,TRUE,FALSE)</f>
        <v>1</v>
      </c>
    </row>
    <row r="2818" spans="1:11" x14ac:dyDescent="0.25">
      <c r="A2818" s="109">
        <f t="shared" si="129"/>
        <v>6</v>
      </c>
      <c r="B2818" s="55"/>
      <c r="C2818" s="129"/>
      <c r="D2818" s="55"/>
      <c r="E2818" s="56"/>
      <c r="F2818" s="55"/>
      <c r="G2818" s="124" t="str">
        <f>IFERROR(INDEX(Vendors!$A$2:$B$500,MATCH(C2818,Vendors!$A$2:$A$500,0),2),"")</f>
        <v/>
      </c>
      <c r="H2818" s="74">
        <f>SUMIF('Cash Outflows'!E:E,'AP and Accrual Journal'!D2828,'Cash Outflows'!F:F)</f>
        <v>0</v>
      </c>
      <c r="I2818" s="73">
        <f t="shared" si="130"/>
        <v>0</v>
      </c>
      <c r="J2818" s="13">
        <f t="shared" si="131"/>
        <v>0</v>
      </c>
      <c r="K2818" t="b">
        <f ca="1">IF(TODAY()-E2818&gt;'Data Inputs'!$B$47,TRUE,FALSE)</f>
        <v>1</v>
      </c>
    </row>
    <row r="2819" spans="1:11" x14ac:dyDescent="0.25">
      <c r="A2819" s="109">
        <f t="shared" ref="A2819:A2882" si="132">E2819+(6-J2819)</f>
        <v>6</v>
      </c>
      <c r="B2819" s="55"/>
      <c r="C2819" s="129"/>
      <c r="D2819" s="55"/>
      <c r="E2819" s="56"/>
      <c r="F2819" s="55"/>
      <c r="G2819" s="124" t="str">
        <f>IFERROR(INDEX(Vendors!$A$2:$B$500,MATCH(C2819,Vendors!$A$2:$A$500,0),2),"")</f>
        <v/>
      </c>
      <c r="H2819" s="74">
        <f>SUMIF('Cash Outflows'!E:E,'AP and Accrual Journal'!D2829,'Cash Outflows'!F:F)</f>
        <v>0</v>
      </c>
      <c r="I2819" s="73">
        <f t="shared" ref="I2819:I2882" si="133">F2819-H2819</f>
        <v>0</v>
      </c>
      <c r="J2819" s="13">
        <f t="shared" ref="J2819:J2882" si="134">IF(WEEKDAY(E2819)=7,0,WEEKDAY(E2819))</f>
        <v>0</v>
      </c>
      <c r="K2819" t="b">
        <f ca="1">IF(TODAY()-E2819&gt;'Data Inputs'!$B$47,TRUE,FALSE)</f>
        <v>1</v>
      </c>
    </row>
    <row r="2820" spans="1:11" x14ac:dyDescent="0.25">
      <c r="A2820" s="109">
        <f t="shared" si="132"/>
        <v>6</v>
      </c>
      <c r="B2820" s="55"/>
      <c r="C2820" s="129"/>
      <c r="D2820" s="55"/>
      <c r="E2820" s="56"/>
      <c r="F2820" s="55"/>
      <c r="G2820" s="124" t="str">
        <f>IFERROR(INDEX(Vendors!$A$2:$B$500,MATCH(C2820,Vendors!$A$2:$A$500,0),2),"")</f>
        <v/>
      </c>
      <c r="H2820" s="74">
        <f>SUMIF('Cash Outflows'!E:E,'AP and Accrual Journal'!D2830,'Cash Outflows'!F:F)</f>
        <v>0</v>
      </c>
      <c r="I2820" s="73">
        <f t="shared" si="133"/>
        <v>0</v>
      </c>
      <c r="J2820" s="13">
        <f t="shared" si="134"/>
        <v>0</v>
      </c>
      <c r="K2820" t="b">
        <f ca="1">IF(TODAY()-E2820&gt;'Data Inputs'!$B$47,TRUE,FALSE)</f>
        <v>1</v>
      </c>
    </row>
    <row r="2821" spans="1:11" x14ac:dyDescent="0.25">
      <c r="A2821" s="109">
        <f t="shared" si="132"/>
        <v>6</v>
      </c>
      <c r="B2821" s="55"/>
      <c r="C2821" s="129"/>
      <c r="D2821" s="55"/>
      <c r="E2821" s="56"/>
      <c r="F2821" s="55"/>
      <c r="G2821" s="124" t="str">
        <f>IFERROR(INDEX(Vendors!$A$2:$B$500,MATCH(C2821,Vendors!$A$2:$A$500,0),2),"")</f>
        <v/>
      </c>
      <c r="H2821" s="74">
        <f>SUMIF('Cash Outflows'!E:E,'AP and Accrual Journal'!D2831,'Cash Outflows'!F:F)</f>
        <v>0</v>
      </c>
      <c r="I2821" s="73">
        <f t="shared" si="133"/>
        <v>0</v>
      </c>
      <c r="J2821" s="13">
        <f t="shared" si="134"/>
        <v>0</v>
      </c>
      <c r="K2821" t="b">
        <f ca="1">IF(TODAY()-E2821&gt;'Data Inputs'!$B$47,TRUE,FALSE)</f>
        <v>1</v>
      </c>
    </row>
    <row r="2822" spans="1:11" x14ac:dyDescent="0.25">
      <c r="A2822" s="109">
        <f t="shared" si="132"/>
        <v>6</v>
      </c>
      <c r="B2822" s="55"/>
      <c r="C2822" s="129"/>
      <c r="D2822" s="55"/>
      <c r="E2822" s="56"/>
      <c r="F2822" s="55"/>
      <c r="G2822" s="124" t="str">
        <f>IFERROR(INDEX(Vendors!$A$2:$B$500,MATCH(C2822,Vendors!$A$2:$A$500,0),2),"")</f>
        <v/>
      </c>
      <c r="H2822" s="74">
        <f>SUMIF('Cash Outflows'!E:E,'AP and Accrual Journal'!D2832,'Cash Outflows'!F:F)</f>
        <v>0</v>
      </c>
      <c r="I2822" s="73">
        <f t="shared" si="133"/>
        <v>0</v>
      </c>
      <c r="J2822" s="13">
        <f t="shared" si="134"/>
        <v>0</v>
      </c>
      <c r="K2822" t="b">
        <f ca="1">IF(TODAY()-E2822&gt;'Data Inputs'!$B$47,TRUE,FALSE)</f>
        <v>1</v>
      </c>
    </row>
    <row r="2823" spans="1:11" x14ac:dyDescent="0.25">
      <c r="A2823" s="109">
        <f t="shared" si="132"/>
        <v>6</v>
      </c>
      <c r="B2823" s="55"/>
      <c r="C2823" s="129"/>
      <c r="D2823" s="55"/>
      <c r="E2823" s="56"/>
      <c r="F2823" s="55"/>
      <c r="G2823" s="124" t="str">
        <f>IFERROR(INDEX(Vendors!$A$2:$B$500,MATCH(C2823,Vendors!$A$2:$A$500,0),2),"")</f>
        <v/>
      </c>
      <c r="H2823" s="74">
        <f>SUMIF('Cash Outflows'!E:E,'AP and Accrual Journal'!D2833,'Cash Outflows'!F:F)</f>
        <v>0</v>
      </c>
      <c r="I2823" s="73">
        <f t="shared" si="133"/>
        <v>0</v>
      </c>
      <c r="J2823" s="13">
        <f t="shared" si="134"/>
        <v>0</v>
      </c>
      <c r="K2823" t="b">
        <f ca="1">IF(TODAY()-E2823&gt;'Data Inputs'!$B$47,TRUE,FALSE)</f>
        <v>1</v>
      </c>
    </row>
    <row r="2824" spans="1:11" x14ac:dyDescent="0.25">
      <c r="A2824" s="109">
        <f t="shared" si="132"/>
        <v>6</v>
      </c>
      <c r="B2824" s="55"/>
      <c r="C2824" s="129"/>
      <c r="D2824" s="55"/>
      <c r="E2824" s="56"/>
      <c r="F2824" s="55"/>
      <c r="G2824" s="124" t="str">
        <f>IFERROR(INDEX(Vendors!$A$2:$B$500,MATCH(C2824,Vendors!$A$2:$A$500,0),2),"")</f>
        <v/>
      </c>
      <c r="H2824" s="74">
        <f>SUMIF('Cash Outflows'!E:E,'AP and Accrual Journal'!D2834,'Cash Outflows'!F:F)</f>
        <v>0</v>
      </c>
      <c r="I2824" s="73">
        <f t="shared" si="133"/>
        <v>0</v>
      </c>
      <c r="J2824" s="13">
        <f t="shared" si="134"/>
        <v>0</v>
      </c>
      <c r="K2824" t="b">
        <f ca="1">IF(TODAY()-E2824&gt;'Data Inputs'!$B$47,TRUE,FALSE)</f>
        <v>1</v>
      </c>
    </row>
    <row r="2825" spans="1:11" x14ac:dyDescent="0.25">
      <c r="A2825" s="109">
        <f t="shared" si="132"/>
        <v>6</v>
      </c>
      <c r="B2825" s="55"/>
      <c r="C2825" s="129"/>
      <c r="D2825" s="55"/>
      <c r="E2825" s="56"/>
      <c r="F2825" s="55"/>
      <c r="G2825" s="124" t="str">
        <f>IFERROR(INDEX(Vendors!$A$2:$B$500,MATCH(C2825,Vendors!$A$2:$A$500,0),2),"")</f>
        <v/>
      </c>
      <c r="H2825" s="74">
        <f>SUMIF('Cash Outflows'!E:E,'AP and Accrual Journal'!D2835,'Cash Outflows'!F:F)</f>
        <v>0</v>
      </c>
      <c r="I2825" s="73">
        <f t="shared" si="133"/>
        <v>0</v>
      </c>
      <c r="J2825" s="13">
        <f t="shared" si="134"/>
        <v>0</v>
      </c>
      <c r="K2825" t="b">
        <f ca="1">IF(TODAY()-E2825&gt;'Data Inputs'!$B$47,TRUE,FALSE)</f>
        <v>1</v>
      </c>
    </row>
    <row r="2826" spans="1:11" x14ac:dyDescent="0.25">
      <c r="A2826" s="109">
        <f t="shared" si="132"/>
        <v>6</v>
      </c>
      <c r="B2826" s="55"/>
      <c r="C2826" s="129"/>
      <c r="D2826" s="55"/>
      <c r="E2826" s="56"/>
      <c r="F2826" s="55"/>
      <c r="G2826" s="124" t="str">
        <f>IFERROR(INDEX(Vendors!$A$2:$B$500,MATCH(C2826,Vendors!$A$2:$A$500,0),2),"")</f>
        <v/>
      </c>
      <c r="H2826" s="74">
        <f>SUMIF('Cash Outflows'!E:E,'AP and Accrual Journal'!D2836,'Cash Outflows'!F:F)</f>
        <v>0</v>
      </c>
      <c r="I2826" s="73">
        <f t="shared" si="133"/>
        <v>0</v>
      </c>
      <c r="J2826" s="13">
        <f t="shared" si="134"/>
        <v>0</v>
      </c>
      <c r="K2826" t="b">
        <f ca="1">IF(TODAY()-E2826&gt;'Data Inputs'!$B$47,TRUE,FALSE)</f>
        <v>1</v>
      </c>
    </row>
    <row r="2827" spans="1:11" x14ac:dyDescent="0.25">
      <c r="A2827" s="109">
        <f t="shared" si="132"/>
        <v>6</v>
      </c>
      <c r="B2827" s="55"/>
      <c r="C2827" s="129"/>
      <c r="D2827" s="55"/>
      <c r="E2827" s="56"/>
      <c r="F2827" s="55"/>
      <c r="G2827" s="124" t="str">
        <f>IFERROR(INDEX(Vendors!$A$2:$B$500,MATCH(C2827,Vendors!$A$2:$A$500,0),2),"")</f>
        <v/>
      </c>
      <c r="H2827" s="74">
        <f>SUMIF('Cash Outflows'!E:E,'AP and Accrual Journal'!D2837,'Cash Outflows'!F:F)</f>
        <v>0</v>
      </c>
      <c r="I2827" s="73">
        <f t="shared" si="133"/>
        <v>0</v>
      </c>
      <c r="J2827" s="13">
        <f t="shared" si="134"/>
        <v>0</v>
      </c>
      <c r="K2827" t="b">
        <f ca="1">IF(TODAY()-E2827&gt;'Data Inputs'!$B$47,TRUE,FALSE)</f>
        <v>1</v>
      </c>
    </row>
    <row r="2828" spans="1:11" x14ac:dyDescent="0.25">
      <c r="A2828" s="109">
        <f t="shared" si="132"/>
        <v>6</v>
      </c>
      <c r="B2828" s="55"/>
      <c r="C2828" s="129"/>
      <c r="D2828" s="55"/>
      <c r="E2828" s="56"/>
      <c r="F2828" s="55"/>
      <c r="G2828" s="124" t="str">
        <f>IFERROR(INDEX(Vendors!$A$2:$B$500,MATCH(C2828,Vendors!$A$2:$A$500,0),2),"")</f>
        <v/>
      </c>
      <c r="H2828" s="74">
        <f>SUMIF('Cash Outflows'!E:E,'AP and Accrual Journal'!D2838,'Cash Outflows'!F:F)</f>
        <v>0</v>
      </c>
      <c r="I2828" s="73">
        <f t="shared" si="133"/>
        <v>0</v>
      </c>
      <c r="J2828" s="13">
        <f t="shared" si="134"/>
        <v>0</v>
      </c>
      <c r="K2828" t="b">
        <f ca="1">IF(TODAY()-E2828&gt;'Data Inputs'!$B$47,TRUE,FALSE)</f>
        <v>1</v>
      </c>
    </row>
    <row r="2829" spans="1:11" x14ac:dyDescent="0.25">
      <c r="A2829" s="109">
        <f t="shared" si="132"/>
        <v>6</v>
      </c>
      <c r="B2829" s="55"/>
      <c r="C2829" s="129"/>
      <c r="D2829" s="55"/>
      <c r="E2829" s="56"/>
      <c r="F2829" s="55"/>
      <c r="G2829" s="124" t="str">
        <f>IFERROR(INDEX(Vendors!$A$2:$B$500,MATCH(C2829,Vendors!$A$2:$A$500,0),2),"")</f>
        <v/>
      </c>
      <c r="H2829" s="74">
        <f>SUMIF('Cash Outflows'!E:E,'AP and Accrual Journal'!D2839,'Cash Outflows'!F:F)</f>
        <v>0</v>
      </c>
      <c r="I2829" s="73">
        <f t="shared" si="133"/>
        <v>0</v>
      </c>
      <c r="J2829" s="13">
        <f t="shared" si="134"/>
        <v>0</v>
      </c>
      <c r="K2829" t="b">
        <f ca="1">IF(TODAY()-E2829&gt;'Data Inputs'!$B$47,TRUE,FALSE)</f>
        <v>1</v>
      </c>
    </row>
    <row r="2830" spans="1:11" x14ac:dyDescent="0.25">
      <c r="A2830" s="109">
        <f t="shared" si="132"/>
        <v>6</v>
      </c>
      <c r="B2830" s="55"/>
      <c r="C2830" s="129"/>
      <c r="D2830" s="55"/>
      <c r="E2830" s="56"/>
      <c r="F2830" s="55"/>
      <c r="G2830" s="124" t="str">
        <f>IFERROR(INDEX(Vendors!$A$2:$B$500,MATCH(C2830,Vendors!$A$2:$A$500,0),2),"")</f>
        <v/>
      </c>
      <c r="H2830" s="74">
        <f>SUMIF('Cash Outflows'!E:E,'AP and Accrual Journal'!D2840,'Cash Outflows'!F:F)</f>
        <v>0</v>
      </c>
      <c r="I2830" s="73">
        <f t="shared" si="133"/>
        <v>0</v>
      </c>
      <c r="J2830" s="13">
        <f t="shared" si="134"/>
        <v>0</v>
      </c>
      <c r="K2830" t="b">
        <f ca="1">IF(TODAY()-E2830&gt;'Data Inputs'!$B$47,TRUE,FALSE)</f>
        <v>1</v>
      </c>
    </row>
    <row r="2831" spans="1:11" x14ac:dyDescent="0.25">
      <c r="A2831" s="109">
        <f t="shared" si="132"/>
        <v>6</v>
      </c>
      <c r="B2831" s="55"/>
      <c r="C2831" s="129"/>
      <c r="D2831" s="55"/>
      <c r="E2831" s="56"/>
      <c r="F2831" s="55"/>
      <c r="G2831" s="124" t="str">
        <f>IFERROR(INDEX(Vendors!$A$2:$B$500,MATCH(C2831,Vendors!$A$2:$A$500,0),2),"")</f>
        <v/>
      </c>
      <c r="H2831" s="74">
        <f>SUMIF('Cash Outflows'!E:E,'AP and Accrual Journal'!D2841,'Cash Outflows'!F:F)</f>
        <v>0</v>
      </c>
      <c r="I2831" s="73">
        <f t="shared" si="133"/>
        <v>0</v>
      </c>
      <c r="J2831" s="13">
        <f t="shared" si="134"/>
        <v>0</v>
      </c>
      <c r="K2831" t="b">
        <f ca="1">IF(TODAY()-E2831&gt;'Data Inputs'!$B$47,TRUE,FALSE)</f>
        <v>1</v>
      </c>
    </row>
    <row r="2832" spans="1:11" x14ac:dyDescent="0.25">
      <c r="A2832" s="109">
        <f t="shared" si="132"/>
        <v>6</v>
      </c>
      <c r="B2832" s="55"/>
      <c r="C2832" s="129"/>
      <c r="D2832" s="55"/>
      <c r="E2832" s="56"/>
      <c r="F2832" s="55"/>
      <c r="G2832" s="124" t="str">
        <f>IFERROR(INDEX(Vendors!$A$2:$B$500,MATCH(C2832,Vendors!$A$2:$A$500,0),2),"")</f>
        <v/>
      </c>
      <c r="H2832" s="74">
        <f>SUMIF('Cash Outflows'!E:E,'AP and Accrual Journal'!D2842,'Cash Outflows'!F:F)</f>
        <v>0</v>
      </c>
      <c r="I2832" s="73">
        <f t="shared" si="133"/>
        <v>0</v>
      </c>
      <c r="J2832" s="13">
        <f t="shared" si="134"/>
        <v>0</v>
      </c>
      <c r="K2832" t="b">
        <f ca="1">IF(TODAY()-E2832&gt;'Data Inputs'!$B$47,TRUE,FALSE)</f>
        <v>1</v>
      </c>
    </row>
    <row r="2833" spans="1:11" x14ac:dyDescent="0.25">
      <c r="A2833" s="109">
        <f t="shared" si="132"/>
        <v>6</v>
      </c>
      <c r="B2833" s="55"/>
      <c r="C2833" s="129"/>
      <c r="D2833" s="55"/>
      <c r="E2833" s="56"/>
      <c r="F2833" s="55"/>
      <c r="G2833" s="124" t="str">
        <f>IFERROR(INDEX(Vendors!$A$2:$B$500,MATCH(C2833,Vendors!$A$2:$A$500,0),2),"")</f>
        <v/>
      </c>
      <c r="H2833" s="74">
        <f>SUMIF('Cash Outflows'!E:E,'AP and Accrual Journal'!D2843,'Cash Outflows'!F:F)</f>
        <v>0</v>
      </c>
      <c r="I2833" s="73">
        <f t="shared" si="133"/>
        <v>0</v>
      </c>
      <c r="J2833" s="13">
        <f t="shared" si="134"/>
        <v>0</v>
      </c>
      <c r="K2833" t="b">
        <f ca="1">IF(TODAY()-E2833&gt;'Data Inputs'!$B$47,TRUE,FALSE)</f>
        <v>1</v>
      </c>
    </row>
    <row r="2834" spans="1:11" x14ac:dyDescent="0.25">
      <c r="A2834" s="109">
        <f t="shared" si="132"/>
        <v>6</v>
      </c>
      <c r="B2834" s="55"/>
      <c r="C2834" s="129"/>
      <c r="D2834" s="55"/>
      <c r="E2834" s="56"/>
      <c r="F2834" s="55"/>
      <c r="G2834" s="124" t="str">
        <f>IFERROR(INDEX(Vendors!$A$2:$B$500,MATCH(C2834,Vendors!$A$2:$A$500,0),2),"")</f>
        <v/>
      </c>
      <c r="H2834" s="74">
        <f>SUMIF('Cash Outflows'!E:E,'AP and Accrual Journal'!D2844,'Cash Outflows'!F:F)</f>
        <v>0</v>
      </c>
      <c r="I2834" s="73">
        <f t="shared" si="133"/>
        <v>0</v>
      </c>
      <c r="J2834" s="13">
        <f t="shared" si="134"/>
        <v>0</v>
      </c>
      <c r="K2834" t="b">
        <f ca="1">IF(TODAY()-E2834&gt;'Data Inputs'!$B$47,TRUE,FALSE)</f>
        <v>1</v>
      </c>
    </row>
    <row r="2835" spans="1:11" x14ac:dyDescent="0.25">
      <c r="A2835" s="109">
        <f t="shared" si="132"/>
        <v>6</v>
      </c>
      <c r="B2835" s="55"/>
      <c r="C2835" s="129"/>
      <c r="D2835" s="55"/>
      <c r="E2835" s="56"/>
      <c r="F2835" s="55"/>
      <c r="G2835" s="124" t="str">
        <f>IFERROR(INDEX(Vendors!$A$2:$B$500,MATCH(C2835,Vendors!$A$2:$A$500,0),2),"")</f>
        <v/>
      </c>
      <c r="H2835" s="74">
        <f>SUMIF('Cash Outflows'!E:E,'AP and Accrual Journal'!D2845,'Cash Outflows'!F:F)</f>
        <v>0</v>
      </c>
      <c r="I2835" s="73">
        <f t="shared" si="133"/>
        <v>0</v>
      </c>
      <c r="J2835" s="13">
        <f t="shared" si="134"/>
        <v>0</v>
      </c>
      <c r="K2835" t="b">
        <f ca="1">IF(TODAY()-E2835&gt;'Data Inputs'!$B$47,TRUE,FALSE)</f>
        <v>1</v>
      </c>
    </row>
    <row r="2836" spans="1:11" x14ac:dyDescent="0.25">
      <c r="A2836" s="109">
        <f t="shared" si="132"/>
        <v>6</v>
      </c>
      <c r="B2836" s="55"/>
      <c r="C2836" s="129"/>
      <c r="D2836" s="55"/>
      <c r="E2836" s="56"/>
      <c r="F2836" s="55"/>
      <c r="G2836" s="124" t="str">
        <f>IFERROR(INDEX(Vendors!$A$2:$B$500,MATCH(C2836,Vendors!$A$2:$A$500,0),2),"")</f>
        <v/>
      </c>
      <c r="H2836" s="74">
        <f>SUMIF('Cash Outflows'!E:E,'AP and Accrual Journal'!D2846,'Cash Outflows'!F:F)</f>
        <v>0</v>
      </c>
      <c r="I2836" s="73">
        <f t="shared" si="133"/>
        <v>0</v>
      </c>
      <c r="J2836" s="13">
        <f t="shared" si="134"/>
        <v>0</v>
      </c>
      <c r="K2836" t="b">
        <f ca="1">IF(TODAY()-E2836&gt;'Data Inputs'!$B$47,TRUE,FALSE)</f>
        <v>1</v>
      </c>
    </row>
    <row r="2837" spans="1:11" x14ac:dyDescent="0.25">
      <c r="A2837" s="109">
        <f t="shared" si="132"/>
        <v>6</v>
      </c>
      <c r="B2837" s="55"/>
      <c r="C2837" s="129"/>
      <c r="D2837" s="55"/>
      <c r="E2837" s="56"/>
      <c r="F2837" s="55"/>
      <c r="G2837" s="124" t="str">
        <f>IFERROR(INDEX(Vendors!$A$2:$B$500,MATCH(C2837,Vendors!$A$2:$A$500,0),2),"")</f>
        <v/>
      </c>
      <c r="H2837" s="74">
        <f>SUMIF('Cash Outflows'!E:E,'AP and Accrual Journal'!D2847,'Cash Outflows'!F:F)</f>
        <v>0</v>
      </c>
      <c r="I2837" s="73">
        <f t="shared" si="133"/>
        <v>0</v>
      </c>
      <c r="J2837" s="13">
        <f t="shared" si="134"/>
        <v>0</v>
      </c>
      <c r="K2837" t="b">
        <f ca="1">IF(TODAY()-E2837&gt;'Data Inputs'!$B$47,TRUE,FALSE)</f>
        <v>1</v>
      </c>
    </row>
    <row r="2838" spans="1:11" x14ac:dyDescent="0.25">
      <c r="A2838" s="109">
        <f t="shared" si="132"/>
        <v>6</v>
      </c>
      <c r="B2838" s="55"/>
      <c r="C2838" s="129"/>
      <c r="D2838" s="55"/>
      <c r="E2838" s="56"/>
      <c r="F2838" s="55"/>
      <c r="G2838" s="124" t="str">
        <f>IFERROR(INDEX(Vendors!$A$2:$B$500,MATCH(C2838,Vendors!$A$2:$A$500,0),2),"")</f>
        <v/>
      </c>
      <c r="H2838" s="74">
        <f>SUMIF('Cash Outflows'!E:E,'AP and Accrual Journal'!D2848,'Cash Outflows'!F:F)</f>
        <v>0</v>
      </c>
      <c r="I2838" s="73">
        <f t="shared" si="133"/>
        <v>0</v>
      </c>
      <c r="J2838" s="13">
        <f t="shared" si="134"/>
        <v>0</v>
      </c>
      <c r="K2838" t="b">
        <f ca="1">IF(TODAY()-E2838&gt;'Data Inputs'!$B$47,TRUE,FALSE)</f>
        <v>1</v>
      </c>
    </row>
    <row r="2839" spans="1:11" x14ac:dyDescent="0.25">
      <c r="A2839" s="109">
        <f t="shared" si="132"/>
        <v>6</v>
      </c>
      <c r="B2839" s="55"/>
      <c r="C2839" s="129"/>
      <c r="D2839" s="55"/>
      <c r="E2839" s="56"/>
      <c r="F2839" s="55"/>
      <c r="G2839" s="124" t="str">
        <f>IFERROR(INDEX(Vendors!$A$2:$B$500,MATCH(C2839,Vendors!$A$2:$A$500,0),2),"")</f>
        <v/>
      </c>
      <c r="H2839" s="74">
        <f>SUMIF('Cash Outflows'!E:E,'AP and Accrual Journal'!D2849,'Cash Outflows'!F:F)</f>
        <v>0</v>
      </c>
      <c r="I2839" s="73">
        <f t="shared" si="133"/>
        <v>0</v>
      </c>
      <c r="J2839" s="13">
        <f t="shared" si="134"/>
        <v>0</v>
      </c>
      <c r="K2839" t="b">
        <f ca="1">IF(TODAY()-E2839&gt;'Data Inputs'!$B$47,TRUE,FALSE)</f>
        <v>1</v>
      </c>
    </row>
    <row r="2840" spans="1:11" x14ac:dyDescent="0.25">
      <c r="A2840" s="109">
        <f t="shared" si="132"/>
        <v>6</v>
      </c>
      <c r="B2840" s="55"/>
      <c r="C2840" s="129"/>
      <c r="D2840" s="55"/>
      <c r="E2840" s="56"/>
      <c r="F2840" s="55"/>
      <c r="G2840" s="124" t="str">
        <f>IFERROR(INDEX(Vendors!$A$2:$B$500,MATCH(C2840,Vendors!$A$2:$A$500,0),2),"")</f>
        <v/>
      </c>
      <c r="H2840" s="74">
        <f>SUMIF('Cash Outflows'!E:E,'AP and Accrual Journal'!D2850,'Cash Outflows'!F:F)</f>
        <v>0</v>
      </c>
      <c r="I2840" s="73">
        <f t="shared" si="133"/>
        <v>0</v>
      </c>
      <c r="J2840" s="13">
        <f t="shared" si="134"/>
        <v>0</v>
      </c>
      <c r="K2840" t="b">
        <f ca="1">IF(TODAY()-E2840&gt;'Data Inputs'!$B$47,TRUE,FALSE)</f>
        <v>1</v>
      </c>
    </row>
    <row r="2841" spans="1:11" x14ac:dyDescent="0.25">
      <c r="A2841" s="109">
        <f t="shared" si="132"/>
        <v>6</v>
      </c>
      <c r="B2841" s="55"/>
      <c r="C2841" s="129"/>
      <c r="D2841" s="55"/>
      <c r="E2841" s="56"/>
      <c r="F2841" s="55"/>
      <c r="G2841" s="124" t="str">
        <f>IFERROR(INDEX(Vendors!$A$2:$B$500,MATCH(C2841,Vendors!$A$2:$A$500,0),2),"")</f>
        <v/>
      </c>
      <c r="H2841" s="74">
        <f>SUMIF('Cash Outflows'!E:E,'AP and Accrual Journal'!D2851,'Cash Outflows'!F:F)</f>
        <v>0</v>
      </c>
      <c r="I2841" s="73">
        <f t="shared" si="133"/>
        <v>0</v>
      </c>
      <c r="J2841" s="13">
        <f t="shared" si="134"/>
        <v>0</v>
      </c>
      <c r="K2841" t="b">
        <f ca="1">IF(TODAY()-E2841&gt;'Data Inputs'!$B$47,TRUE,FALSE)</f>
        <v>1</v>
      </c>
    </row>
    <row r="2842" spans="1:11" x14ac:dyDescent="0.25">
      <c r="A2842" s="109">
        <f t="shared" si="132"/>
        <v>6</v>
      </c>
      <c r="B2842" s="55"/>
      <c r="C2842" s="129"/>
      <c r="D2842" s="55"/>
      <c r="E2842" s="56"/>
      <c r="F2842" s="55"/>
      <c r="G2842" s="124" t="str">
        <f>IFERROR(INDEX(Vendors!$A$2:$B$500,MATCH(C2842,Vendors!$A$2:$A$500,0),2),"")</f>
        <v/>
      </c>
      <c r="H2842" s="74">
        <f>SUMIF('Cash Outflows'!E:E,'AP and Accrual Journal'!D2852,'Cash Outflows'!F:F)</f>
        <v>0</v>
      </c>
      <c r="I2842" s="73">
        <f t="shared" si="133"/>
        <v>0</v>
      </c>
      <c r="J2842" s="13">
        <f t="shared" si="134"/>
        <v>0</v>
      </c>
      <c r="K2842" t="b">
        <f ca="1">IF(TODAY()-E2842&gt;'Data Inputs'!$B$47,TRUE,FALSE)</f>
        <v>1</v>
      </c>
    </row>
    <row r="2843" spans="1:11" x14ac:dyDescent="0.25">
      <c r="A2843" s="109">
        <f t="shared" si="132"/>
        <v>6</v>
      </c>
      <c r="B2843" s="55"/>
      <c r="C2843" s="129"/>
      <c r="D2843" s="55"/>
      <c r="E2843" s="56"/>
      <c r="F2843" s="55"/>
      <c r="G2843" s="124" t="str">
        <f>IFERROR(INDEX(Vendors!$A$2:$B$500,MATCH(C2843,Vendors!$A$2:$A$500,0),2),"")</f>
        <v/>
      </c>
      <c r="H2843" s="74">
        <f>SUMIF('Cash Outflows'!E:E,'AP and Accrual Journal'!D2853,'Cash Outflows'!F:F)</f>
        <v>0</v>
      </c>
      <c r="I2843" s="73">
        <f t="shared" si="133"/>
        <v>0</v>
      </c>
      <c r="J2843" s="13">
        <f t="shared" si="134"/>
        <v>0</v>
      </c>
      <c r="K2843" t="b">
        <f ca="1">IF(TODAY()-E2843&gt;'Data Inputs'!$B$47,TRUE,FALSE)</f>
        <v>1</v>
      </c>
    </row>
    <row r="2844" spans="1:11" x14ac:dyDescent="0.25">
      <c r="A2844" s="109">
        <f t="shared" si="132"/>
        <v>6</v>
      </c>
      <c r="B2844" s="55"/>
      <c r="C2844" s="129"/>
      <c r="D2844" s="55"/>
      <c r="E2844" s="56"/>
      <c r="F2844" s="55"/>
      <c r="G2844" s="124" t="str">
        <f>IFERROR(INDEX(Vendors!$A$2:$B$500,MATCH(C2844,Vendors!$A$2:$A$500,0),2),"")</f>
        <v/>
      </c>
      <c r="H2844" s="74">
        <f>SUMIF('Cash Outflows'!E:E,'AP and Accrual Journal'!D2854,'Cash Outflows'!F:F)</f>
        <v>0</v>
      </c>
      <c r="I2844" s="73">
        <f t="shared" si="133"/>
        <v>0</v>
      </c>
      <c r="J2844" s="13">
        <f t="shared" si="134"/>
        <v>0</v>
      </c>
      <c r="K2844" t="b">
        <f ca="1">IF(TODAY()-E2844&gt;'Data Inputs'!$B$47,TRUE,FALSE)</f>
        <v>1</v>
      </c>
    </row>
    <row r="2845" spans="1:11" x14ac:dyDescent="0.25">
      <c r="A2845" s="109">
        <f t="shared" si="132"/>
        <v>6</v>
      </c>
      <c r="B2845" s="55"/>
      <c r="C2845" s="129"/>
      <c r="D2845" s="55"/>
      <c r="E2845" s="56"/>
      <c r="F2845" s="55"/>
      <c r="G2845" s="124" t="str">
        <f>IFERROR(INDEX(Vendors!$A$2:$B$500,MATCH(C2845,Vendors!$A$2:$A$500,0),2),"")</f>
        <v/>
      </c>
      <c r="H2845" s="74">
        <f>SUMIF('Cash Outflows'!E:E,'AP and Accrual Journal'!D2855,'Cash Outflows'!F:F)</f>
        <v>0</v>
      </c>
      <c r="I2845" s="73">
        <f t="shared" si="133"/>
        <v>0</v>
      </c>
      <c r="J2845" s="13">
        <f t="shared" si="134"/>
        <v>0</v>
      </c>
      <c r="K2845" t="b">
        <f ca="1">IF(TODAY()-E2845&gt;'Data Inputs'!$B$47,TRUE,FALSE)</f>
        <v>1</v>
      </c>
    </row>
    <row r="2846" spans="1:11" x14ac:dyDescent="0.25">
      <c r="A2846" s="109">
        <f t="shared" si="132"/>
        <v>6</v>
      </c>
      <c r="B2846" s="55"/>
      <c r="C2846" s="129"/>
      <c r="D2846" s="55"/>
      <c r="E2846" s="56"/>
      <c r="F2846" s="55"/>
      <c r="G2846" s="124" t="str">
        <f>IFERROR(INDEX(Vendors!$A$2:$B$500,MATCH(C2846,Vendors!$A$2:$A$500,0),2),"")</f>
        <v/>
      </c>
      <c r="H2846" s="74">
        <f>SUMIF('Cash Outflows'!E:E,'AP and Accrual Journal'!D2856,'Cash Outflows'!F:F)</f>
        <v>0</v>
      </c>
      <c r="I2846" s="73">
        <f t="shared" si="133"/>
        <v>0</v>
      </c>
      <c r="J2846" s="13">
        <f t="shared" si="134"/>
        <v>0</v>
      </c>
      <c r="K2846" t="b">
        <f ca="1">IF(TODAY()-E2846&gt;'Data Inputs'!$B$47,TRUE,FALSE)</f>
        <v>1</v>
      </c>
    </row>
    <row r="2847" spans="1:11" x14ac:dyDescent="0.25">
      <c r="A2847" s="109">
        <f t="shared" si="132"/>
        <v>6</v>
      </c>
      <c r="B2847" s="55"/>
      <c r="C2847" s="129"/>
      <c r="D2847" s="55"/>
      <c r="E2847" s="56"/>
      <c r="F2847" s="55"/>
      <c r="G2847" s="124" t="str">
        <f>IFERROR(INDEX(Vendors!$A$2:$B$500,MATCH(C2847,Vendors!$A$2:$A$500,0),2),"")</f>
        <v/>
      </c>
      <c r="H2847" s="74">
        <f>SUMIF('Cash Outflows'!E:E,'AP and Accrual Journal'!D2857,'Cash Outflows'!F:F)</f>
        <v>0</v>
      </c>
      <c r="I2847" s="73">
        <f t="shared" si="133"/>
        <v>0</v>
      </c>
      <c r="J2847" s="13">
        <f t="shared" si="134"/>
        <v>0</v>
      </c>
      <c r="K2847" t="b">
        <f ca="1">IF(TODAY()-E2847&gt;'Data Inputs'!$B$47,TRUE,FALSE)</f>
        <v>1</v>
      </c>
    </row>
    <row r="2848" spans="1:11" x14ac:dyDescent="0.25">
      <c r="A2848" s="109">
        <f t="shared" si="132"/>
        <v>6</v>
      </c>
      <c r="B2848" s="55"/>
      <c r="C2848" s="129"/>
      <c r="D2848" s="55"/>
      <c r="E2848" s="56"/>
      <c r="F2848" s="55"/>
      <c r="G2848" s="124" t="str">
        <f>IFERROR(INDEX(Vendors!$A$2:$B$500,MATCH(C2848,Vendors!$A$2:$A$500,0),2),"")</f>
        <v/>
      </c>
      <c r="H2848" s="74">
        <f>SUMIF('Cash Outflows'!E:E,'AP and Accrual Journal'!D2858,'Cash Outflows'!F:F)</f>
        <v>0</v>
      </c>
      <c r="I2848" s="73">
        <f t="shared" si="133"/>
        <v>0</v>
      </c>
      <c r="J2848" s="13">
        <f t="shared" si="134"/>
        <v>0</v>
      </c>
      <c r="K2848" t="b">
        <f ca="1">IF(TODAY()-E2848&gt;'Data Inputs'!$B$47,TRUE,FALSE)</f>
        <v>1</v>
      </c>
    </row>
    <row r="2849" spans="1:11" x14ac:dyDescent="0.25">
      <c r="A2849" s="109">
        <f t="shared" si="132"/>
        <v>6</v>
      </c>
      <c r="B2849" s="55"/>
      <c r="C2849" s="129"/>
      <c r="D2849" s="55"/>
      <c r="E2849" s="56"/>
      <c r="F2849" s="55"/>
      <c r="G2849" s="124" t="str">
        <f>IFERROR(INDEX(Vendors!$A$2:$B$500,MATCH(C2849,Vendors!$A$2:$A$500,0),2),"")</f>
        <v/>
      </c>
      <c r="H2849" s="74">
        <f>SUMIF('Cash Outflows'!E:E,'AP and Accrual Journal'!D2859,'Cash Outflows'!F:F)</f>
        <v>0</v>
      </c>
      <c r="I2849" s="73">
        <f t="shared" si="133"/>
        <v>0</v>
      </c>
      <c r="J2849" s="13">
        <f t="shared" si="134"/>
        <v>0</v>
      </c>
      <c r="K2849" t="b">
        <f ca="1">IF(TODAY()-E2849&gt;'Data Inputs'!$B$47,TRUE,FALSE)</f>
        <v>1</v>
      </c>
    </row>
    <row r="2850" spans="1:11" x14ac:dyDescent="0.25">
      <c r="A2850" s="109">
        <f t="shared" si="132"/>
        <v>6</v>
      </c>
      <c r="B2850" s="55"/>
      <c r="C2850" s="129"/>
      <c r="D2850" s="55"/>
      <c r="E2850" s="56"/>
      <c r="F2850" s="55"/>
      <c r="G2850" s="124" t="str">
        <f>IFERROR(INDEX(Vendors!$A$2:$B$500,MATCH(C2850,Vendors!$A$2:$A$500,0),2),"")</f>
        <v/>
      </c>
      <c r="H2850" s="74">
        <f>SUMIF('Cash Outflows'!E:E,'AP and Accrual Journal'!D2860,'Cash Outflows'!F:F)</f>
        <v>0</v>
      </c>
      <c r="I2850" s="73">
        <f t="shared" si="133"/>
        <v>0</v>
      </c>
      <c r="J2850" s="13">
        <f t="shared" si="134"/>
        <v>0</v>
      </c>
      <c r="K2850" t="b">
        <f ca="1">IF(TODAY()-E2850&gt;'Data Inputs'!$B$47,TRUE,FALSE)</f>
        <v>1</v>
      </c>
    </row>
    <row r="2851" spans="1:11" x14ac:dyDescent="0.25">
      <c r="A2851" s="109">
        <f t="shared" si="132"/>
        <v>6</v>
      </c>
      <c r="B2851" s="55"/>
      <c r="C2851" s="129"/>
      <c r="D2851" s="55"/>
      <c r="E2851" s="56"/>
      <c r="F2851" s="55"/>
      <c r="G2851" s="124" t="str">
        <f>IFERROR(INDEX(Vendors!$A$2:$B$500,MATCH(C2851,Vendors!$A$2:$A$500,0),2),"")</f>
        <v/>
      </c>
      <c r="H2851" s="74">
        <f>SUMIF('Cash Outflows'!E:E,'AP and Accrual Journal'!D2861,'Cash Outflows'!F:F)</f>
        <v>0</v>
      </c>
      <c r="I2851" s="73">
        <f t="shared" si="133"/>
        <v>0</v>
      </c>
      <c r="J2851" s="13">
        <f t="shared" si="134"/>
        <v>0</v>
      </c>
      <c r="K2851" t="b">
        <f ca="1">IF(TODAY()-E2851&gt;'Data Inputs'!$B$47,TRUE,FALSE)</f>
        <v>1</v>
      </c>
    </row>
    <row r="2852" spans="1:11" x14ac:dyDescent="0.25">
      <c r="A2852" s="109">
        <f t="shared" si="132"/>
        <v>6</v>
      </c>
      <c r="B2852" s="55"/>
      <c r="C2852" s="129"/>
      <c r="D2852" s="55"/>
      <c r="E2852" s="56"/>
      <c r="F2852" s="55"/>
      <c r="G2852" s="124" t="str">
        <f>IFERROR(INDEX(Vendors!$A$2:$B$500,MATCH(C2852,Vendors!$A$2:$A$500,0),2),"")</f>
        <v/>
      </c>
      <c r="H2852" s="74">
        <f>SUMIF('Cash Outflows'!E:E,'AP and Accrual Journal'!D2862,'Cash Outflows'!F:F)</f>
        <v>0</v>
      </c>
      <c r="I2852" s="73">
        <f t="shared" si="133"/>
        <v>0</v>
      </c>
      <c r="J2852" s="13">
        <f t="shared" si="134"/>
        <v>0</v>
      </c>
      <c r="K2852" t="b">
        <f ca="1">IF(TODAY()-E2852&gt;'Data Inputs'!$B$47,TRUE,FALSE)</f>
        <v>1</v>
      </c>
    </row>
    <row r="2853" spans="1:11" x14ac:dyDescent="0.25">
      <c r="A2853" s="109">
        <f t="shared" si="132"/>
        <v>6</v>
      </c>
      <c r="B2853" s="55"/>
      <c r="C2853" s="129"/>
      <c r="D2853" s="55"/>
      <c r="E2853" s="56"/>
      <c r="F2853" s="55"/>
      <c r="G2853" s="124" t="str">
        <f>IFERROR(INDEX(Vendors!$A$2:$B$500,MATCH(C2853,Vendors!$A$2:$A$500,0),2),"")</f>
        <v/>
      </c>
      <c r="H2853" s="74">
        <f>SUMIF('Cash Outflows'!E:E,'AP and Accrual Journal'!D2863,'Cash Outflows'!F:F)</f>
        <v>0</v>
      </c>
      <c r="I2853" s="73">
        <f t="shared" si="133"/>
        <v>0</v>
      </c>
      <c r="J2853" s="13">
        <f t="shared" si="134"/>
        <v>0</v>
      </c>
      <c r="K2853" t="b">
        <f ca="1">IF(TODAY()-E2853&gt;'Data Inputs'!$B$47,TRUE,FALSE)</f>
        <v>1</v>
      </c>
    </row>
    <row r="2854" spans="1:11" x14ac:dyDescent="0.25">
      <c r="A2854" s="109">
        <f t="shared" si="132"/>
        <v>6</v>
      </c>
      <c r="B2854" s="55"/>
      <c r="C2854" s="129"/>
      <c r="D2854" s="55"/>
      <c r="E2854" s="56"/>
      <c r="F2854" s="55"/>
      <c r="G2854" s="124" t="str">
        <f>IFERROR(INDEX(Vendors!$A$2:$B$500,MATCH(C2854,Vendors!$A$2:$A$500,0),2),"")</f>
        <v/>
      </c>
      <c r="H2854" s="74">
        <f>SUMIF('Cash Outflows'!E:E,'AP and Accrual Journal'!D2864,'Cash Outflows'!F:F)</f>
        <v>0</v>
      </c>
      <c r="I2854" s="73">
        <f t="shared" si="133"/>
        <v>0</v>
      </c>
      <c r="J2854" s="13">
        <f t="shared" si="134"/>
        <v>0</v>
      </c>
      <c r="K2854" t="b">
        <f ca="1">IF(TODAY()-E2854&gt;'Data Inputs'!$B$47,TRUE,FALSE)</f>
        <v>1</v>
      </c>
    </row>
    <row r="2855" spans="1:11" x14ac:dyDescent="0.25">
      <c r="A2855" s="109">
        <f t="shared" si="132"/>
        <v>6</v>
      </c>
      <c r="B2855" s="55"/>
      <c r="C2855" s="129"/>
      <c r="D2855" s="55"/>
      <c r="E2855" s="56"/>
      <c r="F2855" s="55"/>
      <c r="G2855" s="124" t="str">
        <f>IFERROR(INDEX(Vendors!$A$2:$B$500,MATCH(C2855,Vendors!$A$2:$A$500,0),2),"")</f>
        <v/>
      </c>
      <c r="H2855" s="74">
        <f>SUMIF('Cash Outflows'!E:E,'AP and Accrual Journal'!D2865,'Cash Outflows'!F:F)</f>
        <v>0</v>
      </c>
      <c r="I2855" s="73">
        <f t="shared" si="133"/>
        <v>0</v>
      </c>
      <c r="J2855" s="13">
        <f t="shared" si="134"/>
        <v>0</v>
      </c>
      <c r="K2855" t="b">
        <f ca="1">IF(TODAY()-E2855&gt;'Data Inputs'!$B$47,TRUE,FALSE)</f>
        <v>1</v>
      </c>
    </row>
    <row r="2856" spans="1:11" x14ac:dyDescent="0.25">
      <c r="A2856" s="109">
        <f t="shared" si="132"/>
        <v>6</v>
      </c>
      <c r="B2856" s="55"/>
      <c r="C2856" s="129"/>
      <c r="D2856" s="55"/>
      <c r="E2856" s="56"/>
      <c r="F2856" s="55"/>
      <c r="G2856" s="124" t="str">
        <f>IFERROR(INDEX(Vendors!$A$2:$B$500,MATCH(C2856,Vendors!$A$2:$A$500,0),2),"")</f>
        <v/>
      </c>
      <c r="H2856" s="74">
        <f>SUMIF('Cash Outflows'!E:E,'AP and Accrual Journal'!D2866,'Cash Outflows'!F:F)</f>
        <v>0</v>
      </c>
      <c r="I2856" s="73">
        <f t="shared" si="133"/>
        <v>0</v>
      </c>
      <c r="J2856" s="13">
        <f t="shared" si="134"/>
        <v>0</v>
      </c>
      <c r="K2856" t="b">
        <f ca="1">IF(TODAY()-E2856&gt;'Data Inputs'!$B$47,TRUE,FALSE)</f>
        <v>1</v>
      </c>
    </row>
    <row r="2857" spans="1:11" x14ac:dyDescent="0.25">
      <c r="A2857" s="109">
        <f t="shared" si="132"/>
        <v>6</v>
      </c>
      <c r="B2857" s="55"/>
      <c r="C2857" s="129"/>
      <c r="D2857" s="55"/>
      <c r="E2857" s="56"/>
      <c r="F2857" s="55"/>
      <c r="G2857" s="124" t="str">
        <f>IFERROR(INDEX(Vendors!$A$2:$B$500,MATCH(C2857,Vendors!$A$2:$A$500,0),2),"")</f>
        <v/>
      </c>
      <c r="H2857" s="74">
        <f>SUMIF('Cash Outflows'!E:E,'AP and Accrual Journal'!D2867,'Cash Outflows'!F:F)</f>
        <v>0</v>
      </c>
      <c r="I2857" s="73">
        <f t="shared" si="133"/>
        <v>0</v>
      </c>
      <c r="J2857" s="13">
        <f t="shared" si="134"/>
        <v>0</v>
      </c>
      <c r="K2857" t="b">
        <f ca="1">IF(TODAY()-E2857&gt;'Data Inputs'!$B$47,TRUE,FALSE)</f>
        <v>1</v>
      </c>
    </row>
    <row r="2858" spans="1:11" x14ac:dyDescent="0.25">
      <c r="A2858" s="109">
        <f t="shared" si="132"/>
        <v>6</v>
      </c>
      <c r="B2858" s="55"/>
      <c r="C2858" s="129"/>
      <c r="D2858" s="55"/>
      <c r="E2858" s="56"/>
      <c r="F2858" s="55"/>
      <c r="G2858" s="124" t="str">
        <f>IFERROR(INDEX(Vendors!$A$2:$B$500,MATCH(C2858,Vendors!$A$2:$A$500,0),2),"")</f>
        <v/>
      </c>
      <c r="H2858" s="74">
        <f>SUMIF('Cash Outflows'!E:E,'AP and Accrual Journal'!D2868,'Cash Outflows'!F:F)</f>
        <v>0</v>
      </c>
      <c r="I2858" s="73">
        <f t="shared" si="133"/>
        <v>0</v>
      </c>
      <c r="J2858" s="13">
        <f t="shared" si="134"/>
        <v>0</v>
      </c>
      <c r="K2858" t="b">
        <f ca="1">IF(TODAY()-E2858&gt;'Data Inputs'!$B$47,TRUE,FALSE)</f>
        <v>1</v>
      </c>
    </row>
    <row r="2859" spans="1:11" x14ac:dyDescent="0.25">
      <c r="A2859" s="109">
        <f t="shared" si="132"/>
        <v>6</v>
      </c>
      <c r="B2859" s="55"/>
      <c r="C2859" s="129"/>
      <c r="D2859" s="55"/>
      <c r="E2859" s="56"/>
      <c r="F2859" s="55"/>
      <c r="G2859" s="124" t="str">
        <f>IFERROR(INDEX(Vendors!$A$2:$B$500,MATCH(C2859,Vendors!$A$2:$A$500,0),2),"")</f>
        <v/>
      </c>
      <c r="H2859" s="74">
        <f>SUMIF('Cash Outflows'!E:E,'AP and Accrual Journal'!D2869,'Cash Outflows'!F:F)</f>
        <v>0</v>
      </c>
      <c r="I2859" s="73">
        <f t="shared" si="133"/>
        <v>0</v>
      </c>
      <c r="J2859" s="13">
        <f t="shared" si="134"/>
        <v>0</v>
      </c>
      <c r="K2859" t="b">
        <f ca="1">IF(TODAY()-E2859&gt;'Data Inputs'!$B$47,TRUE,FALSE)</f>
        <v>1</v>
      </c>
    </row>
    <row r="2860" spans="1:11" x14ac:dyDescent="0.25">
      <c r="A2860" s="109">
        <f t="shared" si="132"/>
        <v>6</v>
      </c>
      <c r="B2860" s="55"/>
      <c r="C2860" s="129"/>
      <c r="D2860" s="55"/>
      <c r="E2860" s="56"/>
      <c r="F2860" s="55"/>
      <c r="G2860" s="124" t="str">
        <f>IFERROR(INDEX(Vendors!$A$2:$B$500,MATCH(C2860,Vendors!$A$2:$A$500,0),2),"")</f>
        <v/>
      </c>
      <c r="H2860" s="74">
        <f>SUMIF('Cash Outflows'!E:E,'AP and Accrual Journal'!D2870,'Cash Outflows'!F:F)</f>
        <v>0</v>
      </c>
      <c r="I2860" s="73">
        <f t="shared" si="133"/>
        <v>0</v>
      </c>
      <c r="J2860" s="13">
        <f t="shared" si="134"/>
        <v>0</v>
      </c>
      <c r="K2860" t="b">
        <f ca="1">IF(TODAY()-E2860&gt;'Data Inputs'!$B$47,TRUE,FALSE)</f>
        <v>1</v>
      </c>
    </row>
    <row r="2861" spans="1:11" x14ac:dyDescent="0.25">
      <c r="A2861" s="109">
        <f t="shared" si="132"/>
        <v>6</v>
      </c>
      <c r="B2861" s="55"/>
      <c r="C2861" s="129"/>
      <c r="D2861" s="55"/>
      <c r="E2861" s="56"/>
      <c r="F2861" s="55"/>
      <c r="G2861" s="124" t="str">
        <f>IFERROR(INDEX(Vendors!$A$2:$B$500,MATCH(C2861,Vendors!$A$2:$A$500,0),2),"")</f>
        <v/>
      </c>
      <c r="H2861" s="74">
        <f>SUMIF('Cash Outflows'!E:E,'AP and Accrual Journal'!D2871,'Cash Outflows'!F:F)</f>
        <v>0</v>
      </c>
      <c r="I2861" s="73">
        <f t="shared" si="133"/>
        <v>0</v>
      </c>
      <c r="J2861" s="13">
        <f t="shared" si="134"/>
        <v>0</v>
      </c>
      <c r="K2861" t="b">
        <f ca="1">IF(TODAY()-E2861&gt;'Data Inputs'!$B$47,TRUE,FALSE)</f>
        <v>1</v>
      </c>
    </row>
    <row r="2862" spans="1:11" x14ac:dyDescent="0.25">
      <c r="A2862" s="109">
        <f t="shared" si="132"/>
        <v>6</v>
      </c>
      <c r="B2862" s="55"/>
      <c r="C2862" s="129"/>
      <c r="D2862" s="55"/>
      <c r="E2862" s="56"/>
      <c r="F2862" s="55"/>
      <c r="G2862" s="124" t="str">
        <f>IFERROR(INDEX(Vendors!$A$2:$B$500,MATCH(C2862,Vendors!$A$2:$A$500,0),2),"")</f>
        <v/>
      </c>
      <c r="H2862" s="74">
        <f>SUMIF('Cash Outflows'!E:E,'AP and Accrual Journal'!D2872,'Cash Outflows'!F:F)</f>
        <v>0</v>
      </c>
      <c r="I2862" s="73">
        <f t="shared" si="133"/>
        <v>0</v>
      </c>
      <c r="J2862" s="13">
        <f t="shared" si="134"/>
        <v>0</v>
      </c>
      <c r="K2862" t="b">
        <f ca="1">IF(TODAY()-E2862&gt;'Data Inputs'!$B$47,TRUE,FALSE)</f>
        <v>1</v>
      </c>
    </row>
    <row r="2863" spans="1:11" x14ac:dyDescent="0.25">
      <c r="A2863" s="109">
        <f t="shared" si="132"/>
        <v>6</v>
      </c>
      <c r="B2863" s="55"/>
      <c r="C2863" s="129"/>
      <c r="D2863" s="55"/>
      <c r="E2863" s="56"/>
      <c r="F2863" s="55"/>
      <c r="G2863" s="124" t="str">
        <f>IFERROR(INDEX(Vendors!$A$2:$B$500,MATCH(C2863,Vendors!$A$2:$A$500,0),2),"")</f>
        <v/>
      </c>
      <c r="H2863" s="74">
        <f>SUMIF('Cash Outflows'!E:E,'AP and Accrual Journal'!D2873,'Cash Outflows'!F:F)</f>
        <v>0</v>
      </c>
      <c r="I2863" s="73">
        <f t="shared" si="133"/>
        <v>0</v>
      </c>
      <c r="J2863" s="13">
        <f t="shared" si="134"/>
        <v>0</v>
      </c>
      <c r="K2863" t="b">
        <f ca="1">IF(TODAY()-E2863&gt;'Data Inputs'!$B$47,TRUE,FALSE)</f>
        <v>1</v>
      </c>
    </row>
    <row r="2864" spans="1:11" x14ac:dyDescent="0.25">
      <c r="A2864" s="109">
        <f t="shared" si="132"/>
        <v>6</v>
      </c>
      <c r="B2864" s="55"/>
      <c r="C2864" s="129"/>
      <c r="D2864" s="55"/>
      <c r="E2864" s="56"/>
      <c r="F2864" s="55"/>
      <c r="G2864" s="124" t="str">
        <f>IFERROR(INDEX(Vendors!$A$2:$B$500,MATCH(C2864,Vendors!$A$2:$A$500,0),2),"")</f>
        <v/>
      </c>
      <c r="H2864" s="74">
        <f>SUMIF('Cash Outflows'!E:E,'AP and Accrual Journal'!D2874,'Cash Outflows'!F:F)</f>
        <v>0</v>
      </c>
      <c r="I2864" s="73">
        <f t="shared" si="133"/>
        <v>0</v>
      </c>
      <c r="J2864" s="13">
        <f t="shared" si="134"/>
        <v>0</v>
      </c>
      <c r="K2864" t="b">
        <f ca="1">IF(TODAY()-E2864&gt;'Data Inputs'!$B$47,TRUE,FALSE)</f>
        <v>1</v>
      </c>
    </row>
    <row r="2865" spans="1:11" x14ac:dyDescent="0.25">
      <c r="A2865" s="109">
        <f t="shared" si="132"/>
        <v>6</v>
      </c>
      <c r="B2865" s="55"/>
      <c r="C2865" s="129"/>
      <c r="D2865" s="55"/>
      <c r="E2865" s="56"/>
      <c r="F2865" s="55"/>
      <c r="G2865" s="124" t="str">
        <f>IFERROR(INDEX(Vendors!$A$2:$B$500,MATCH(C2865,Vendors!$A$2:$A$500,0),2),"")</f>
        <v/>
      </c>
      <c r="H2865" s="74">
        <f>SUMIF('Cash Outflows'!E:E,'AP and Accrual Journal'!D2875,'Cash Outflows'!F:F)</f>
        <v>0</v>
      </c>
      <c r="I2865" s="73">
        <f t="shared" si="133"/>
        <v>0</v>
      </c>
      <c r="J2865" s="13">
        <f t="shared" si="134"/>
        <v>0</v>
      </c>
      <c r="K2865" t="b">
        <f ca="1">IF(TODAY()-E2865&gt;'Data Inputs'!$B$47,TRUE,FALSE)</f>
        <v>1</v>
      </c>
    </row>
    <row r="2866" spans="1:11" x14ac:dyDescent="0.25">
      <c r="A2866" s="109">
        <f t="shared" si="132"/>
        <v>6</v>
      </c>
      <c r="B2866" s="55"/>
      <c r="C2866" s="129"/>
      <c r="D2866" s="55"/>
      <c r="E2866" s="56"/>
      <c r="F2866" s="55"/>
      <c r="G2866" s="124" t="str">
        <f>IFERROR(INDEX(Vendors!$A$2:$B$500,MATCH(C2866,Vendors!$A$2:$A$500,0),2),"")</f>
        <v/>
      </c>
      <c r="H2866" s="74">
        <f>SUMIF('Cash Outflows'!E:E,'AP and Accrual Journal'!D2876,'Cash Outflows'!F:F)</f>
        <v>0</v>
      </c>
      <c r="I2866" s="73">
        <f t="shared" si="133"/>
        <v>0</v>
      </c>
      <c r="J2866" s="13">
        <f t="shared" si="134"/>
        <v>0</v>
      </c>
      <c r="K2866" t="b">
        <f ca="1">IF(TODAY()-E2866&gt;'Data Inputs'!$B$47,TRUE,FALSE)</f>
        <v>1</v>
      </c>
    </row>
    <row r="2867" spans="1:11" x14ac:dyDescent="0.25">
      <c r="A2867" s="109">
        <f t="shared" si="132"/>
        <v>6</v>
      </c>
      <c r="B2867" s="55"/>
      <c r="C2867" s="129"/>
      <c r="D2867" s="55"/>
      <c r="E2867" s="56"/>
      <c r="F2867" s="55"/>
      <c r="G2867" s="124" t="str">
        <f>IFERROR(INDEX(Vendors!$A$2:$B$500,MATCH(C2867,Vendors!$A$2:$A$500,0),2),"")</f>
        <v/>
      </c>
      <c r="H2867" s="74">
        <f>SUMIF('Cash Outflows'!E:E,'AP and Accrual Journal'!D2877,'Cash Outflows'!F:F)</f>
        <v>0</v>
      </c>
      <c r="I2867" s="73">
        <f t="shared" si="133"/>
        <v>0</v>
      </c>
      <c r="J2867" s="13">
        <f t="shared" si="134"/>
        <v>0</v>
      </c>
      <c r="K2867" t="b">
        <f ca="1">IF(TODAY()-E2867&gt;'Data Inputs'!$B$47,TRUE,FALSE)</f>
        <v>1</v>
      </c>
    </row>
    <row r="2868" spans="1:11" x14ac:dyDescent="0.25">
      <c r="A2868" s="109">
        <f t="shared" si="132"/>
        <v>6</v>
      </c>
      <c r="B2868" s="55"/>
      <c r="C2868" s="129"/>
      <c r="D2868" s="55"/>
      <c r="E2868" s="56"/>
      <c r="F2868" s="55"/>
      <c r="G2868" s="124" t="str">
        <f>IFERROR(INDEX(Vendors!$A$2:$B$500,MATCH(C2868,Vendors!$A$2:$A$500,0),2),"")</f>
        <v/>
      </c>
      <c r="H2868" s="74">
        <f>SUMIF('Cash Outflows'!E:E,'AP and Accrual Journal'!D2878,'Cash Outflows'!F:F)</f>
        <v>0</v>
      </c>
      <c r="I2868" s="73">
        <f t="shared" si="133"/>
        <v>0</v>
      </c>
      <c r="J2868" s="13">
        <f t="shared" si="134"/>
        <v>0</v>
      </c>
      <c r="K2868" t="b">
        <f ca="1">IF(TODAY()-E2868&gt;'Data Inputs'!$B$47,TRUE,FALSE)</f>
        <v>1</v>
      </c>
    </row>
    <row r="2869" spans="1:11" x14ac:dyDescent="0.25">
      <c r="A2869" s="109">
        <f t="shared" si="132"/>
        <v>6</v>
      </c>
      <c r="B2869" s="55"/>
      <c r="C2869" s="129"/>
      <c r="D2869" s="55"/>
      <c r="E2869" s="56"/>
      <c r="F2869" s="55"/>
      <c r="G2869" s="124" t="str">
        <f>IFERROR(INDEX(Vendors!$A$2:$B$500,MATCH(C2869,Vendors!$A$2:$A$500,0),2),"")</f>
        <v/>
      </c>
      <c r="H2869" s="74">
        <f>SUMIF('Cash Outflows'!E:E,'AP and Accrual Journal'!D2879,'Cash Outflows'!F:F)</f>
        <v>0</v>
      </c>
      <c r="I2869" s="73">
        <f t="shared" si="133"/>
        <v>0</v>
      </c>
      <c r="J2869" s="13">
        <f t="shared" si="134"/>
        <v>0</v>
      </c>
      <c r="K2869" t="b">
        <f ca="1">IF(TODAY()-E2869&gt;'Data Inputs'!$B$47,TRUE,FALSE)</f>
        <v>1</v>
      </c>
    </row>
    <row r="2870" spans="1:11" x14ac:dyDescent="0.25">
      <c r="A2870" s="109">
        <f t="shared" si="132"/>
        <v>6</v>
      </c>
      <c r="B2870" s="55"/>
      <c r="C2870" s="129"/>
      <c r="D2870" s="55"/>
      <c r="E2870" s="56"/>
      <c r="F2870" s="55"/>
      <c r="G2870" s="124" t="str">
        <f>IFERROR(INDEX(Vendors!$A$2:$B$500,MATCH(C2870,Vendors!$A$2:$A$500,0),2),"")</f>
        <v/>
      </c>
      <c r="H2870" s="74">
        <f>SUMIF('Cash Outflows'!E:E,'AP and Accrual Journal'!D2880,'Cash Outflows'!F:F)</f>
        <v>0</v>
      </c>
      <c r="I2870" s="73">
        <f t="shared" si="133"/>
        <v>0</v>
      </c>
      <c r="J2870" s="13">
        <f t="shared" si="134"/>
        <v>0</v>
      </c>
      <c r="K2870" t="b">
        <f ca="1">IF(TODAY()-E2870&gt;'Data Inputs'!$B$47,TRUE,FALSE)</f>
        <v>1</v>
      </c>
    </row>
    <row r="2871" spans="1:11" x14ac:dyDescent="0.25">
      <c r="A2871" s="109">
        <f t="shared" si="132"/>
        <v>6</v>
      </c>
      <c r="B2871" s="55"/>
      <c r="C2871" s="129"/>
      <c r="D2871" s="55"/>
      <c r="E2871" s="56"/>
      <c r="F2871" s="55"/>
      <c r="G2871" s="124" t="str">
        <f>IFERROR(INDEX(Vendors!$A$2:$B$500,MATCH(C2871,Vendors!$A$2:$A$500,0),2),"")</f>
        <v/>
      </c>
      <c r="H2871" s="74">
        <f>SUMIF('Cash Outflows'!E:E,'AP and Accrual Journal'!D2881,'Cash Outflows'!F:F)</f>
        <v>0</v>
      </c>
      <c r="I2871" s="73">
        <f t="shared" si="133"/>
        <v>0</v>
      </c>
      <c r="J2871" s="13">
        <f t="shared" si="134"/>
        <v>0</v>
      </c>
      <c r="K2871" t="b">
        <f ca="1">IF(TODAY()-E2871&gt;'Data Inputs'!$B$47,TRUE,FALSE)</f>
        <v>1</v>
      </c>
    </row>
    <row r="2872" spans="1:11" x14ac:dyDescent="0.25">
      <c r="A2872" s="109">
        <f t="shared" si="132"/>
        <v>6</v>
      </c>
      <c r="B2872" s="55"/>
      <c r="C2872" s="129"/>
      <c r="D2872" s="55"/>
      <c r="E2872" s="56"/>
      <c r="F2872" s="55"/>
      <c r="G2872" s="124" t="str">
        <f>IFERROR(INDEX(Vendors!$A$2:$B$500,MATCH(C2872,Vendors!$A$2:$A$500,0),2),"")</f>
        <v/>
      </c>
      <c r="H2872" s="74">
        <f>SUMIF('Cash Outflows'!E:E,'AP and Accrual Journal'!D2882,'Cash Outflows'!F:F)</f>
        <v>0</v>
      </c>
      <c r="I2872" s="73">
        <f t="shared" si="133"/>
        <v>0</v>
      </c>
      <c r="J2872" s="13">
        <f t="shared" si="134"/>
        <v>0</v>
      </c>
      <c r="K2872" t="b">
        <f ca="1">IF(TODAY()-E2872&gt;'Data Inputs'!$B$47,TRUE,FALSE)</f>
        <v>1</v>
      </c>
    </row>
    <row r="2873" spans="1:11" x14ac:dyDescent="0.25">
      <c r="A2873" s="109">
        <f t="shared" si="132"/>
        <v>6</v>
      </c>
      <c r="B2873" s="55"/>
      <c r="C2873" s="129"/>
      <c r="D2873" s="55"/>
      <c r="E2873" s="56"/>
      <c r="F2873" s="55"/>
      <c r="G2873" s="124" t="str">
        <f>IFERROR(INDEX(Vendors!$A$2:$B$500,MATCH(C2873,Vendors!$A$2:$A$500,0),2),"")</f>
        <v/>
      </c>
      <c r="H2873" s="74">
        <f>SUMIF('Cash Outflows'!E:E,'AP and Accrual Journal'!D2883,'Cash Outflows'!F:F)</f>
        <v>0</v>
      </c>
      <c r="I2873" s="73">
        <f t="shared" si="133"/>
        <v>0</v>
      </c>
      <c r="J2873" s="13">
        <f t="shared" si="134"/>
        <v>0</v>
      </c>
      <c r="K2873" t="b">
        <f ca="1">IF(TODAY()-E2873&gt;'Data Inputs'!$B$47,TRUE,FALSE)</f>
        <v>1</v>
      </c>
    </row>
    <row r="2874" spans="1:11" x14ac:dyDescent="0.25">
      <c r="A2874" s="109">
        <f t="shared" si="132"/>
        <v>6</v>
      </c>
      <c r="B2874" s="55"/>
      <c r="C2874" s="129"/>
      <c r="D2874" s="55"/>
      <c r="E2874" s="56"/>
      <c r="F2874" s="55"/>
      <c r="G2874" s="124" t="str">
        <f>IFERROR(INDEX(Vendors!$A$2:$B$500,MATCH(C2874,Vendors!$A$2:$A$500,0),2),"")</f>
        <v/>
      </c>
      <c r="H2874" s="74">
        <f>SUMIF('Cash Outflows'!E:E,'AP and Accrual Journal'!D2884,'Cash Outflows'!F:F)</f>
        <v>0</v>
      </c>
      <c r="I2874" s="73">
        <f t="shared" si="133"/>
        <v>0</v>
      </c>
      <c r="J2874" s="13">
        <f t="shared" si="134"/>
        <v>0</v>
      </c>
      <c r="K2874" t="b">
        <f ca="1">IF(TODAY()-E2874&gt;'Data Inputs'!$B$47,TRUE,FALSE)</f>
        <v>1</v>
      </c>
    </row>
    <row r="2875" spans="1:11" x14ac:dyDescent="0.25">
      <c r="A2875" s="109">
        <f t="shared" si="132"/>
        <v>6</v>
      </c>
      <c r="B2875" s="55"/>
      <c r="C2875" s="129"/>
      <c r="D2875" s="55"/>
      <c r="E2875" s="56"/>
      <c r="F2875" s="55"/>
      <c r="G2875" s="124" t="str">
        <f>IFERROR(INDEX(Vendors!$A$2:$B$500,MATCH(C2875,Vendors!$A$2:$A$500,0),2),"")</f>
        <v/>
      </c>
      <c r="H2875" s="74">
        <f>SUMIF('Cash Outflows'!E:E,'AP and Accrual Journal'!D2885,'Cash Outflows'!F:F)</f>
        <v>0</v>
      </c>
      <c r="I2875" s="73">
        <f t="shared" si="133"/>
        <v>0</v>
      </c>
      <c r="J2875" s="13">
        <f t="shared" si="134"/>
        <v>0</v>
      </c>
      <c r="K2875" t="b">
        <f ca="1">IF(TODAY()-E2875&gt;'Data Inputs'!$B$47,TRUE,FALSE)</f>
        <v>1</v>
      </c>
    </row>
    <row r="2876" spans="1:11" x14ac:dyDescent="0.25">
      <c r="A2876" s="109">
        <f t="shared" si="132"/>
        <v>6</v>
      </c>
      <c r="B2876" s="55"/>
      <c r="C2876" s="129"/>
      <c r="D2876" s="55"/>
      <c r="E2876" s="56"/>
      <c r="F2876" s="55"/>
      <c r="G2876" s="124" t="str">
        <f>IFERROR(INDEX(Vendors!$A$2:$B$500,MATCH(C2876,Vendors!$A$2:$A$500,0),2),"")</f>
        <v/>
      </c>
      <c r="H2876" s="74">
        <f>SUMIF('Cash Outflows'!E:E,'AP and Accrual Journal'!D2886,'Cash Outflows'!F:F)</f>
        <v>0</v>
      </c>
      <c r="I2876" s="73">
        <f t="shared" si="133"/>
        <v>0</v>
      </c>
      <c r="J2876" s="13">
        <f t="shared" si="134"/>
        <v>0</v>
      </c>
      <c r="K2876" t="b">
        <f ca="1">IF(TODAY()-E2876&gt;'Data Inputs'!$B$47,TRUE,FALSE)</f>
        <v>1</v>
      </c>
    </row>
    <row r="2877" spans="1:11" x14ac:dyDescent="0.25">
      <c r="A2877" s="109">
        <f t="shared" si="132"/>
        <v>6</v>
      </c>
      <c r="B2877" s="55"/>
      <c r="C2877" s="129"/>
      <c r="D2877" s="55"/>
      <c r="E2877" s="56"/>
      <c r="F2877" s="55"/>
      <c r="G2877" s="124" t="str">
        <f>IFERROR(INDEX(Vendors!$A$2:$B$500,MATCH(C2877,Vendors!$A$2:$A$500,0),2),"")</f>
        <v/>
      </c>
      <c r="H2877" s="74">
        <f>SUMIF('Cash Outflows'!E:E,'AP and Accrual Journal'!D2887,'Cash Outflows'!F:F)</f>
        <v>0</v>
      </c>
      <c r="I2877" s="73">
        <f t="shared" si="133"/>
        <v>0</v>
      </c>
      <c r="J2877" s="13">
        <f t="shared" si="134"/>
        <v>0</v>
      </c>
      <c r="K2877" t="b">
        <f ca="1">IF(TODAY()-E2877&gt;'Data Inputs'!$B$47,TRUE,FALSE)</f>
        <v>1</v>
      </c>
    </row>
    <row r="2878" spans="1:11" x14ac:dyDescent="0.25">
      <c r="A2878" s="109">
        <f t="shared" si="132"/>
        <v>6</v>
      </c>
      <c r="B2878" s="55"/>
      <c r="C2878" s="129"/>
      <c r="D2878" s="55"/>
      <c r="E2878" s="56"/>
      <c r="F2878" s="55"/>
      <c r="G2878" s="124" t="str">
        <f>IFERROR(INDEX(Vendors!$A$2:$B$500,MATCH(C2878,Vendors!$A$2:$A$500,0),2),"")</f>
        <v/>
      </c>
      <c r="H2878" s="74">
        <f>SUMIF('Cash Outflows'!E:E,'AP and Accrual Journal'!D2888,'Cash Outflows'!F:F)</f>
        <v>0</v>
      </c>
      <c r="I2878" s="73">
        <f t="shared" si="133"/>
        <v>0</v>
      </c>
      <c r="J2878" s="13">
        <f t="shared" si="134"/>
        <v>0</v>
      </c>
      <c r="K2878" t="b">
        <f ca="1">IF(TODAY()-E2878&gt;'Data Inputs'!$B$47,TRUE,FALSE)</f>
        <v>1</v>
      </c>
    </row>
    <row r="2879" spans="1:11" x14ac:dyDescent="0.25">
      <c r="A2879" s="109">
        <f t="shared" si="132"/>
        <v>6</v>
      </c>
      <c r="B2879" s="55"/>
      <c r="C2879" s="129"/>
      <c r="D2879" s="55"/>
      <c r="E2879" s="56"/>
      <c r="F2879" s="55"/>
      <c r="G2879" s="124" t="str">
        <f>IFERROR(INDEX(Vendors!$A$2:$B$500,MATCH(C2879,Vendors!$A$2:$A$500,0),2),"")</f>
        <v/>
      </c>
      <c r="H2879" s="74">
        <f>SUMIF('Cash Outflows'!E:E,'AP and Accrual Journal'!D2889,'Cash Outflows'!F:F)</f>
        <v>0</v>
      </c>
      <c r="I2879" s="73">
        <f t="shared" si="133"/>
        <v>0</v>
      </c>
      <c r="J2879" s="13">
        <f t="shared" si="134"/>
        <v>0</v>
      </c>
      <c r="K2879" t="b">
        <f ca="1">IF(TODAY()-E2879&gt;'Data Inputs'!$B$47,TRUE,FALSE)</f>
        <v>1</v>
      </c>
    </row>
    <row r="2880" spans="1:11" x14ac:dyDescent="0.25">
      <c r="A2880" s="109">
        <f t="shared" si="132"/>
        <v>6</v>
      </c>
      <c r="B2880" s="55"/>
      <c r="C2880" s="129"/>
      <c r="D2880" s="55"/>
      <c r="E2880" s="56"/>
      <c r="F2880" s="55"/>
      <c r="G2880" s="124" t="str">
        <f>IFERROR(INDEX(Vendors!$A$2:$B$500,MATCH(C2880,Vendors!$A$2:$A$500,0),2),"")</f>
        <v/>
      </c>
      <c r="H2880" s="74">
        <f>SUMIF('Cash Outflows'!E:E,'AP and Accrual Journal'!D2890,'Cash Outflows'!F:F)</f>
        <v>0</v>
      </c>
      <c r="I2880" s="73">
        <f t="shared" si="133"/>
        <v>0</v>
      </c>
      <c r="J2880" s="13">
        <f t="shared" si="134"/>
        <v>0</v>
      </c>
      <c r="K2880" t="b">
        <f ca="1">IF(TODAY()-E2880&gt;'Data Inputs'!$B$47,TRUE,FALSE)</f>
        <v>1</v>
      </c>
    </row>
    <row r="2881" spans="1:11" x14ac:dyDescent="0.25">
      <c r="A2881" s="109">
        <f t="shared" si="132"/>
        <v>6</v>
      </c>
      <c r="B2881" s="55"/>
      <c r="C2881" s="129"/>
      <c r="D2881" s="55"/>
      <c r="E2881" s="56"/>
      <c r="F2881" s="55"/>
      <c r="G2881" s="124" t="str">
        <f>IFERROR(INDEX(Vendors!$A$2:$B$500,MATCH(C2881,Vendors!$A$2:$A$500,0),2),"")</f>
        <v/>
      </c>
      <c r="H2881" s="74">
        <f>SUMIF('Cash Outflows'!E:E,'AP and Accrual Journal'!D2891,'Cash Outflows'!F:F)</f>
        <v>0</v>
      </c>
      <c r="I2881" s="73">
        <f t="shared" si="133"/>
        <v>0</v>
      </c>
      <c r="J2881" s="13">
        <f t="shared" si="134"/>
        <v>0</v>
      </c>
      <c r="K2881" t="b">
        <f ca="1">IF(TODAY()-E2881&gt;'Data Inputs'!$B$47,TRUE,FALSE)</f>
        <v>1</v>
      </c>
    </row>
    <row r="2882" spans="1:11" x14ac:dyDescent="0.25">
      <c r="A2882" s="109">
        <f t="shared" si="132"/>
        <v>6</v>
      </c>
      <c r="B2882" s="55"/>
      <c r="C2882" s="129"/>
      <c r="D2882" s="55"/>
      <c r="E2882" s="56"/>
      <c r="F2882" s="55"/>
      <c r="G2882" s="124" t="str">
        <f>IFERROR(INDEX(Vendors!$A$2:$B$500,MATCH(C2882,Vendors!$A$2:$A$500,0),2),"")</f>
        <v/>
      </c>
      <c r="H2882" s="74">
        <f>SUMIF('Cash Outflows'!E:E,'AP and Accrual Journal'!D2892,'Cash Outflows'!F:F)</f>
        <v>0</v>
      </c>
      <c r="I2882" s="73">
        <f t="shared" si="133"/>
        <v>0</v>
      </c>
      <c r="J2882" s="13">
        <f t="shared" si="134"/>
        <v>0</v>
      </c>
      <c r="K2882" t="b">
        <f ca="1">IF(TODAY()-E2882&gt;'Data Inputs'!$B$47,TRUE,FALSE)</f>
        <v>1</v>
      </c>
    </row>
    <row r="2883" spans="1:11" x14ac:dyDescent="0.25">
      <c r="A2883" s="109">
        <f t="shared" ref="A2883:A2946" si="135">E2883+(6-J2883)</f>
        <v>6</v>
      </c>
      <c r="B2883" s="55"/>
      <c r="C2883" s="129"/>
      <c r="D2883" s="55"/>
      <c r="E2883" s="56"/>
      <c r="F2883" s="55"/>
      <c r="G2883" s="124" t="str">
        <f>IFERROR(INDEX(Vendors!$A$2:$B$500,MATCH(C2883,Vendors!$A$2:$A$500,0),2),"")</f>
        <v/>
      </c>
      <c r="H2883" s="74">
        <f>SUMIF('Cash Outflows'!E:E,'AP and Accrual Journal'!D2893,'Cash Outflows'!F:F)</f>
        <v>0</v>
      </c>
      <c r="I2883" s="73">
        <f t="shared" ref="I2883:I2946" si="136">F2883-H2883</f>
        <v>0</v>
      </c>
      <c r="J2883" s="13">
        <f t="shared" ref="J2883:J2946" si="137">IF(WEEKDAY(E2883)=7,0,WEEKDAY(E2883))</f>
        <v>0</v>
      </c>
      <c r="K2883" t="b">
        <f ca="1">IF(TODAY()-E2883&gt;'Data Inputs'!$B$47,TRUE,FALSE)</f>
        <v>1</v>
      </c>
    </row>
    <row r="2884" spans="1:11" x14ac:dyDescent="0.25">
      <c r="A2884" s="109">
        <f t="shared" si="135"/>
        <v>6</v>
      </c>
      <c r="B2884" s="55"/>
      <c r="C2884" s="129"/>
      <c r="D2884" s="55"/>
      <c r="E2884" s="56"/>
      <c r="F2884" s="55"/>
      <c r="G2884" s="124" t="str">
        <f>IFERROR(INDEX(Vendors!$A$2:$B$500,MATCH(C2884,Vendors!$A$2:$A$500,0),2),"")</f>
        <v/>
      </c>
      <c r="H2884" s="74">
        <f>SUMIF('Cash Outflows'!E:E,'AP and Accrual Journal'!D2894,'Cash Outflows'!F:F)</f>
        <v>0</v>
      </c>
      <c r="I2884" s="73">
        <f t="shared" si="136"/>
        <v>0</v>
      </c>
      <c r="J2884" s="13">
        <f t="shared" si="137"/>
        <v>0</v>
      </c>
      <c r="K2884" t="b">
        <f ca="1">IF(TODAY()-E2884&gt;'Data Inputs'!$B$47,TRUE,FALSE)</f>
        <v>1</v>
      </c>
    </row>
    <row r="2885" spans="1:11" x14ac:dyDescent="0.25">
      <c r="A2885" s="109">
        <f t="shared" si="135"/>
        <v>6</v>
      </c>
      <c r="B2885" s="55"/>
      <c r="C2885" s="129"/>
      <c r="D2885" s="55"/>
      <c r="E2885" s="56"/>
      <c r="F2885" s="55"/>
      <c r="G2885" s="124" t="str">
        <f>IFERROR(INDEX(Vendors!$A$2:$B$500,MATCH(C2885,Vendors!$A$2:$A$500,0),2),"")</f>
        <v/>
      </c>
      <c r="H2885" s="74">
        <f>SUMIF('Cash Outflows'!E:E,'AP and Accrual Journal'!D2895,'Cash Outflows'!F:F)</f>
        <v>0</v>
      </c>
      <c r="I2885" s="73">
        <f t="shared" si="136"/>
        <v>0</v>
      </c>
      <c r="J2885" s="13">
        <f t="shared" si="137"/>
        <v>0</v>
      </c>
      <c r="K2885" t="b">
        <f ca="1">IF(TODAY()-E2885&gt;'Data Inputs'!$B$47,TRUE,FALSE)</f>
        <v>1</v>
      </c>
    </row>
    <row r="2886" spans="1:11" x14ac:dyDescent="0.25">
      <c r="A2886" s="109">
        <f t="shared" si="135"/>
        <v>6</v>
      </c>
      <c r="B2886" s="55"/>
      <c r="C2886" s="129"/>
      <c r="D2886" s="55"/>
      <c r="E2886" s="56"/>
      <c r="F2886" s="55"/>
      <c r="G2886" s="124" t="str">
        <f>IFERROR(INDEX(Vendors!$A$2:$B$500,MATCH(C2886,Vendors!$A$2:$A$500,0),2),"")</f>
        <v/>
      </c>
      <c r="H2886" s="74">
        <f>SUMIF('Cash Outflows'!E:E,'AP and Accrual Journal'!D2896,'Cash Outflows'!F:F)</f>
        <v>0</v>
      </c>
      <c r="I2886" s="73">
        <f t="shared" si="136"/>
        <v>0</v>
      </c>
      <c r="J2886" s="13">
        <f t="shared" si="137"/>
        <v>0</v>
      </c>
      <c r="K2886" t="b">
        <f ca="1">IF(TODAY()-E2886&gt;'Data Inputs'!$B$47,TRUE,FALSE)</f>
        <v>1</v>
      </c>
    </row>
    <row r="2887" spans="1:11" x14ac:dyDescent="0.25">
      <c r="A2887" s="109">
        <f t="shared" si="135"/>
        <v>6</v>
      </c>
      <c r="B2887" s="55"/>
      <c r="C2887" s="129"/>
      <c r="D2887" s="55"/>
      <c r="E2887" s="56"/>
      <c r="F2887" s="55"/>
      <c r="G2887" s="124" t="str">
        <f>IFERROR(INDEX(Vendors!$A$2:$B$500,MATCH(C2887,Vendors!$A$2:$A$500,0),2),"")</f>
        <v/>
      </c>
      <c r="H2887" s="74">
        <f>SUMIF('Cash Outflows'!E:E,'AP and Accrual Journal'!D2897,'Cash Outflows'!F:F)</f>
        <v>0</v>
      </c>
      <c r="I2887" s="73">
        <f t="shared" si="136"/>
        <v>0</v>
      </c>
      <c r="J2887" s="13">
        <f t="shared" si="137"/>
        <v>0</v>
      </c>
      <c r="K2887" t="b">
        <f ca="1">IF(TODAY()-E2887&gt;'Data Inputs'!$B$47,TRUE,FALSE)</f>
        <v>1</v>
      </c>
    </row>
    <row r="2888" spans="1:11" x14ac:dyDescent="0.25">
      <c r="A2888" s="109">
        <f t="shared" si="135"/>
        <v>6</v>
      </c>
      <c r="B2888" s="55"/>
      <c r="C2888" s="129"/>
      <c r="D2888" s="55"/>
      <c r="E2888" s="56"/>
      <c r="F2888" s="55"/>
      <c r="G2888" s="124" t="str">
        <f>IFERROR(INDEX(Vendors!$A$2:$B$500,MATCH(C2888,Vendors!$A$2:$A$500,0),2),"")</f>
        <v/>
      </c>
      <c r="H2888" s="74">
        <f>SUMIF('Cash Outflows'!E:E,'AP and Accrual Journal'!D2898,'Cash Outflows'!F:F)</f>
        <v>0</v>
      </c>
      <c r="I2888" s="73">
        <f t="shared" si="136"/>
        <v>0</v>
      </c>
      <c r="J2888" s="13">
        <f t="shared" si="137"/>
        <v>0</v>
      </c>
      <c r="K2888" t="b">
        <f ca="1">IF(TODAY()-E2888&gt;'Data Inputs'!$B$47,TRUE,FALSE)</f>
        <v>1</v>
      </c>
    </row>
    <row r="2889" spans="1:11" x14ac:dyDescent="0.25">
      <c r="A2889" s="109">
        <f t="shared" si="135"/>
        <v>6</v>
      </c>
      <c r="B2889" s="55"/>
      <c r="C2889" s="129"/>
      <c r="D2889" s="55"/>
      <c r="E2889" s="56"/>
      <c r="F2889" s="55"/>
      <c r="G2889" s="124" t="str">
        <f>IFERROR(INDEX(Vendors!$A$2:$B$500,MATCH(C2889,Vendors!$A$2:$A$500,0),2),"")</f>
        <v/>
      </c>
      <c r="H2889" s="74">
        <f>SUMIF('Cash Outflows'!E:E,'AP and Accrual Journal'!D2899,'Cash Outflows'!F:F)</f>
        <v>0</v>
      </c>
      <c r="I2889" s="73">
        <f t="shared" si="136"/>
        <v>0</v>
      </c>
      <c r="J2889" s="13">
        <f t="shared" si="137"/>
        <v>0</v>
      </c>
      <c r="K2889" t="b">
        <f ca="1">IF(TODAY()-E2889&gt;'Data Inputs'!$B$47,TRUE,FALSE)</f>
        <v>1</v>
      </c>
    </row>
    <row r="2890" spans="1:11" x14ac:dyDescent="0.25">
      <c r="A2890" s="109">
        <f t="shared" si="135"/>
        <v>6</v>
      </c>
      <c r="B2890" s="55"/>
      <c r="C2890" s="129"/>
      <c r="D2890" s="55"/>
      <c r="E2890" s="56"/>
      <c r="F2890" s="55"/>
      <c r="G2890" s="124" t="str">
        <f>IFERROR(INDEX(Vendors!$A$2:$B$500,MATCH(C2890,Vendors!$A$2:$A$500,0),2),"")</f>
        <v/>
      </c>
      <c r="H2890" s="74">
        <f>SUMIF('Cash Outflows'!E:E,'AP and Accrual Journal'!D2900,'Cash Outflows'!F:F)</f>
        <v>0</v>
      </c>
      <c r="I2890" s="73">
        <f t="shared" si="136"/>
        <v>0</v>
      </c>
      <c r="J2890" s="13">
        <f t="shared" si="137"/>
        <v>0</v>
      </c>
      <c r="K2890" t="b">
        <f ca="1">IF(TODAY()-E2890&gt;'Data Inputs'!$B$47,TRUE,FALSE)</f>
        <v>1</v>
      </c>
    </row>
    <row r="2891" spans="1:11" x14ac:dyDescent="0.25">
      <c r="A2891" s="109">
        <f t="shared" si="135"/>
        <v>6</v>
      </c>
      <c r="B2891" s="55"/>
      <c r="C2891" s="129"/>
      <c r="D2891" s="55"/>
      <c r="E2891" s="56"/>
      <c r="F2891" s="55"/>
      <c r="G2891" s="124" t="str">
        <f>IFERROR(INDEX(Vendors!$A$2:$B$500,MATCH(C2891,Vendors!$A$2:$A$500,0),2),"")</f>
        <v/>
      </c>
      <c r="H2891" s="74">
        <f>SUMIF('Cash Outflows'!E:E,'AP and Accrual Journal'!D2901,'Cash Outflows'!F:F)</f>
        <v>0</v>
      </c>
      <c r="I2891" s="73">
        <f t="shared" si="136"/>
        <v>0</v>
      </c>
      <c r="J2891" s="13">
        <f t="shared" si="137"/>
        <v>0</v>
      </c>
      <c r="K2891" t="b">
        <f ca="1">IF(TODAY()-E2891&gt;'Data Inputs'!$B$47,TRUE,FALSE)</f>
        <v>1</v>
      </c>
    </row>
    <row r="2892" spans="1:11" x14ac:dyDescent="0.25">
      <c r="A2892" s="109">
        <f t="shared" si="135"/>
        <v>6</v>
      </c>
      <c r="B2892" s="55"/>
      <c r="C2892" s="129"/>
      <c r="D2892" s="55"/>
      <c r="E2892" s="56"/>
      <c r="F2892" s="55"/>
      <c r="G2892" s="124" t="str">
        <f>IFERROR(INDEX(Vendors!$A$2:$B$500,MATCH(C2892,Vendors!$A$2:$A$500,0),2),"")</f>
        <v/>
      </c>
      <c r="H2892" s="74">
        <f>SUMIF('Cash Outflows'!E:E,'AP and Accrual Journal'!D2902,'Cash Outflows'!F:F)</f>
        <v>0</v>
      </c>
      <c r="I2892" s="73">
        <f t="shared" si="136"/>
        <v>0</v>
      </c>
      <c r="J2892" s="13">
        <f t="shared" si="137"/>
        <v>0</v>
      </c>
      <c r="K2892" t="b">
        <f ca="1">IF(TODAY()-E2892&gt;'Data Inputs'!$B$47,TRUE,FALSE)</f>
        <v>1</v>
      </c>
    </row>
    <row r="2893" spans="1:11" x14ac:dyDescent="0.25">
      <c r="A2893" s="109">
        <f t="shared" si="135"/>
        <v>6</v>
      </c>
      <c r="B2893" s="55"/>
      <c r="C2893" s="129"/>
      <c r="D2893" s="55"/>
      <c r="E2893" s="56"/>
      <c r="F2893" s="55"/>
      <c r="G2893" s="124" t="str">
        <f>IFERROR(INDEX(Vendors!$A$2:$B$500,MATCH(C2893,Vendors!$A$2:$A$500,0),2),"")</f>
        <v/>
      </c>
      <c r="H2893" s="74">
        <f>SUMIF('Cash Outflows'!E:E,'AP and Accrual Journal'!D2903,'Cash Outflows'!F:F)</f>
        <v>0</v>
      </c>
      <c r="I2893" s="73">
        <f t="shared" si="136"/>
        <v>0</v>
      </c>
      <c r="J2893" s="13">
        <f t="shared" si="137"/>
        <v>0</v>
      </c>
      <c r="K2893" t="b">
        <f ca="1">IF(TODAY()-E2893&gt;'Data Inputs'!$B$47,TRUE,FALSE)</f>
        <v>1</v>
      </c>
    </row>
    <row r="2894" spans="1:11" x14ac:dyDescent="0.25">
      <c r="A2894" s="109">
        <f t="shared" si="135"/>
        <v>6</v>
      </c>
      <c r="B2894" s="55"/>
      <c r="C2894" s="129"/>
      <c r="D2894" s="55"/>
      <c r="E2894" s="56"/>
      <c r="F2894" s="55"/>
      <c r="G2894" s="124" t="str">
        <f>IFERROR(INDEX(Vendors!$A$2:$B$500,MATCH(C2894,Vendors!$A$2:$A$500,0),2),"")</f>
        <v/>
      </c>
      <c r="H2894" s="74">
        <f>SUMIF('Cash Outflows'!E:E,'AP and Accrual Journal'!D2904,'Cash Outflows'!F:F)</f>
        <v>0</v>
      </c>
      <c r="I2894" s="73">
        <f t="shared" si="136"/>
        <v>0</v>
      </c>
      <c r="J2894" s="13">
        <f t="shared" si="137"/>
        <v>0</v>
      </c>
      <c r="K2894" t="b">
        <f ca="1">IF(TODAY()-E2894&gt;'Data Inputs'!$B$47,TRUE,FALSE)</f>
        <v>1</v>
      </c>
    </row>
    <row r="2895" spans="1:11" x14ac:dyDescent="0.25">
      <c r="A2895" s="109">
        <f t="shared" si="135"/>
        <v>6</v>
      </c>
      <c r="B2895" s="55"/>
      <c r="C2895" s="129"/>
      <c r="D2895" s="55"/>
      <c r="E2895" s="56"/>
      <c r="F2895" s="55"/>
      <c r="G2895" s="124" t="str">
        <f>IFERROR(INDEX(Vendors!$A$2:$B$500,MATCH(C2895,Vendors!$A$2:$A$500,0),2),"")</f>
        <v/>
      </c>
      <c r="H2895" s="74">
        <f>SUMIF('Cash Outflows'!E:E,'AP and Accrual Journal'!D2905,'Cash Outflows'!F:F)</f>
        <v>0</v>
      </c>
      <c r="I2895" s="73">
        <f t="shared" si="136"/>
        <v>0</v>
      </c>
      <c r="J2895" s="13">
        <f t="shared" si="137"/>
        <v>0</v>
      </c>
      <c r="K2895" t="b">
        <f ca="1">IF(TODAY()-E2895&gt;'Data Inputs'!$B$47,TRUE,FALSE)</f>
        <v>1</v>
      </c>
    </row>
    <row r="2896" spans="1:11" x14ac:dyDescent="0.25">
      <c r="A2896" s="109">
        <f t="shared" si="135"/>
        <v>6</v>
      </c>
      <c r="B2896" s="55"/>
      <c r="C2896" s="129"/>
      <c r="D2896" s="55"/>
      <c r="E2896" s="56"/>
      <c r="F2896" s="55"/>
      <c r="G2896" s="124" t="str">
        <f>IFERROR(INDEX(Vendors!$A$2:$B$500,MATCH(C2896,Vendors!$A$2:$A$500,0),2),"")</f>
        <v/>
      </c>
      <c r="H2896" s="74">
        <f>SUMIF('Cash Outflows'!E:E,'AP and Accrual Journal'!D2906,'Cash Outflows'!F:F)</f>
        <v>0</v>
      </c>
      <c r="I2896" s="73">
        <f t="shared" si="136"/>
        <v>0</v>
      </c>
      <c r="J2896" s="13">
        <f t="shared" si="137"/>
        <v>0</v>
      </c>
      <c r="K2896" t="b">
        <f ca="1">IF(TODAY()-E2896&gt;'Data Inputs'!$B$47,TRUE,FALSE)</f>
        <v>1</v>
      </c>
    </row>
    <row r="2897" spans="1:11" x14ac:dyDescent="0.25">
      <c r="A2897" s="109">
        <f t="shared" si="135"/>
        <v>6</v>
      </c>
      <c r="B2897" s="55"/>
      <c r="C2897" s="129"/>
      <c r="D2897" s="55"/>
      <c r="E2897" s="56"/>
      <c r="F2897" s="55"/>
      <c r="G2897" s="124" t="str">
        <f>IFERROR(INDEX(Vendors!$A$2:$B$500,MATCH(C2897,Vendors!$A$2:$A$500,0),2),"")</f>
        <v/>
      </c>
      <c r="H2897" s="74">
        <f>SUMIF('Cash Outflows'!E:E,'AP and Accrual Journal'!D2907,'Cash Outflows'!F:F)</f>
        <v>0</v>
      </c>
      <c r="I2897" s="73">
        <f t="shared" si="136"/>
        <v>0</v>
      </c>
      <c r="J2897" s="13">
        <f t="shared" si="137"/>
        <v>0</v>
      </c>
      <c r="K2897" t="b">
        <f ca="1">IF(TODAY()-E2897&gt;'Data Inputs'!$B$47,TRUE,FALSE)</f>
        <v>1</v>
      </c>
    </row>
    <row r="2898" spans="1:11" x14ac:dyDescent="0.25">
      <c r="A2898" s="109">
        <f t="shared" si="135"/>
        <v>6</v>
      </c>
      <c r="B2898" s="55"/>
      <c r="C2898" s="129"/>
      <c r="D2898" s="55"/>
      <c r="E2898" s="56"/>
      <c r="F2898" s="55"/>
      <c r="G2898" s="124" t="str">
        <f>IFERROR(INDEX(Vendors!$A$2:$B$500,MATCH(C2898,Vendors!$A$2:$A$500,0),2),"")</f>
        <v/>
      </c>
      <c r="H2898" s="74">
        <f>SUMIF('Cash Outflows'!E:E,'AP and Accrual Journal'!D2908,'Cash Outflows'!F:F)</f>
        <v>0</v>
      </c>
      <c r="I2898" s="73">
        <f t="shared" si="136"/>
        <v>0</v>
      </c>
      <c r="J2898" s="13">
        <f t="shared" si="137"/>
        <v>0</v>
      </c>
      <c r="K2898" t="b">
        <f ca="1">IF(TODAY()-E2898&gt;'Data Inputs'!$B$47,TRUE,FALSE)</f>
        <v>1</v>
      </c>
    </row>
    <row r="2899" spans="1:11" x14ac:dyDescent="0.25">
      <c r="A2899" s="109">
        <f t="shared" si="135"/>
        <v>6</v>
      </c>
      <c r="B2899" s="55"/>
      <c r="C2899" s="129"/>
      <c r="D2899" s="55"/>
      <c r="E2899" s="56"/>
      <c r="F2899" s="55"/>
      <c r="G2899" s="124" t="str">
        <f>IFERROR(INDEX(Vendors!$A$2:$B$500,MATCH(C2899,Vendors!$A$2:$A$500,0),2),"")</f>
        <v/>
      </c>
      <c r="H2899" s="74">
        <f>SUMIF('Cash Outflows'!E:E,'AP and Accrual Journal'!D2909,'Cash Outflows'!F:F)</f>
        <v>0</v>
      </c>
      <c r="I2899" s="73">
        <f t="shared" si="136"/>
        <v>0</v>
      </c>
      <c r="J2899" s="13">
        <f t="shared" si="137"/>
        <v>0</v>
      </c>
      <c r="K2899" t="b">
        <f ca="1">IF(TODAY()-E2899&gt;'Data Inputs'!$B$47,TRUE,FALSE)</f>
        <v>1</v>
      </c>
    </row>
    <row r="2900" spans="1:11" x14ac:dyDescent="0.25">
      <c r="A2900" s="109">
        <f t="shared" si="135"/>
        <v>6</v>
      </c>
      <c r="B2900" s="55"/>
      <c r="C2900" s="129"/>
      <c r="D2900" s="55"/>
      <c r="E2900" s="56"/>
      <c r="F2900" s="55"/>
      <c r="G2900" s="124" t="str">
        <f>IFERROR(INDEX(Vendors!$A$2:$B$500,MATCH(C2900,Vendors!$A$2:$A$500,0),2),"")</f>
        <v/>
      </c>
      <c r="H2900" s="74">
        <f>SUMIF('Cash Outflows'!E:E,'AP and Accrual Journal'!D2910,'Cash Outflows'!F:F)</f>
        <v>0</v>
      </c>
      <c r="I2900" s="73">
        <f t="shared" si="136"/>
        <v>0</v>
      </c>
      <c r="J2900" s="13">
        <f t="shared" si="137"/>
        <v>0</v>
      </c>
      <c r="K2900" t="b">
        <f ca="1">IF(TODAY()-E2900&gt;'Data Inputs'!$B$47,TRUE,FALSE)</f>
        <v>1</v>
      </c>
    </row>
    <row r="2901" spans="1:11" x14ac:dyDescent="0.25">
      <c r="A2901" s="109">
        <f t="shared" si="135"/>
        <v>6</v>
      </c>
      <c r="B2901" s="55"/>
      <c r="C2901" s="129"/>
      <c r="D2901" s="55"/>
      <c r="E2901" s="56"/>
      <c r="F2901" s="55"/>
      <c r="G2901" s="124" t="str">
        <f>IFERROR(INDEX(Vendors!$A$2:$B$500,MATCH(C2901,Vendors!$A$2:$A$500,0),2),"")</f>
        <v/>
      </c>
      <c r="H2901" s="74">
        <f>SUMIF('Cash Outflows'!E:E,'AP and Accrual Journal'!D2911,'Cash Outflows'!F:F)</f>
        <v>0</v>
      </c>
      <c r="I2901" s="73">
        <f t="shared" si="136"/>
        <v>0</v>
      </c>
      <c r="J2901" s="13">
        <f t="shared" si="137"/>
        <v>0</v>
      </c>
      <c r="K2901" t="b">
        <f ca="1">IF(TODAY()-E2901&gt;'Data Inputs'!$B$47,TRUE,FALSE)</f>
        <v>1</v>
      </c>
    </row>
    <row r="2902" spans="1:11" x14ac:dyDescent="0.25">
      <c r="A2902" s="109">
        <f t="shared" si="135"/>
        <v>6</v>
      </c>
      <c r="B2902" s="55"/>
      <c r="C2902" s="129"/>
      <c r="D2902" s="55"/>
      <c r="E2902" s="56"/>
      <c r="F2902" s="55"/>
      <c r="G2902" s="124" t="str">
        <f>IFERROR(INDEX(Vendors!$A$2:$B$500,MATCH(C2902,Vendors!$A$2:$A$500,0),2),"")</f>
        <v/>
      </c>
      <c r="H2902" s="74">
        <f>SUMIF('Cash Outflows'!E:E,'AP and Accrual Journal'!D2912,'Cash Outflows'!F:F)</f>
        <v>0</v>
      </c>
      <c r="I2902" s="73">
        <f t="shared" si="136"/>
        <v>0</v>
      </c>
      <c r="J2902" s="13">
        <f t="shared" si="137"/>
        <v>0</v>
      </c>
      <c r="K2902" t="b">
        <f ca="1">IF(TODAY()-E2902&gt;'Data Inputs'!$B$47,TRUE,FALSE)</f>
        <v>1</v>
      </c>
    </row>
    <row r="2903" spans="1:11" x14ac:dyDescent="0.25">
      <c r="A2903" s="109">
        <f t="shared" si="135"/>
        <v>6</v>
      </c>
      <c r="B2903" s="55"/>
      <c r="C2903" s="129"/>
      <c r="D2903" s="55"/>
      <c r="E2903" s="56"/>
      <c r="F2903" s="55"/>
      <c r="G2903" s="124" t="str">
        <f>IFERROR(INDEX(Vendors!$A$2:$B$500,MATCH(C2903,Vendors!$A$2:$A$500,0),2),"")</f>
        <v/>
      </c>
      <c r="H2903" s="74">
        <f>SUMIF('Cash Outflows'!E:E,'AP and Accrual Journal'!D2913,'Cash Outflows'!F:F)</f>
        <v>0</v>
      </c>
      <c r="I2903" s="73">
        <f t="shared" si="136"/>
        <v>0</v>
      </c>
      <c r="J2903" s="13">
        <f t="shared" si="137"/>
        <v>0</v>
      </c>
      <c r="K2903" t="b">
        <f ca="1">IF(TODAY()-E2903&gt;'Data Inputs'!$B$47,TRUE,FALSE)</f>
        <v>1</v>
      </c>
    </row>
    <row r="2904" spans="1:11" x14ac:dyDescent="0.25">
      <c r="A2904" s="109">
        <f t="shared" si="135"/>
        <v>6</v>
      </c>
      <c r="B2904" s="55"/>
      <c r="C2904" s="129"/>
      <c r="D2904" s="55"/>
      <c r="E2904" s="56"/>
      <c r="F2904" s="55"/>
      <c r="G2904" s="124" t="str">
        <f>IFERROR(INDEX(Vendors!$A$2:$B$500,MATCH(C2904,Vendors!$A$2:$A$500,0),2),"")</f>
        <v/>
      </c>
      <c r="H2904" s="74">
        <f>SUMIF('Cash Outflows'!E:E,'AP and Accrual Journal'!D2914,'Cash Outflows'!F:F)</f>
        <v>0</v>
      </c>
      <c r="I2904" s="73">
        <f t="shared" si="136"/>
        <v>0</v>
      </c>
      <c r="J2904" s="13">
        <f t="shared" si="137"/>
        <v>0</v>
      </c>
      <c r="K2904" t="b">
        <f ca="1">IF(TODAY()-E2904&gt;'Data Inputs'!$B$47,TRUE,FALSE)</f>
        <v>1</v>
      </c>
    </row>
    <row r="2905" spans="1:11" x14ac:dyDescent="0.25">
      <c r="A2905" s="109">
        <f t="shared" si="135"/>
        <v>6</v>
      </c>
      <c r="B2905" s="55"/>
      <c r="C2905" s="129"/>
      <c r="D2905" s="55"/>
      <c r="E2905" s="56"/>
      <c r="F2905" s="55"/>
      <c r="G2905" s="124" t="str">
        <f>IFERROR(INDEX(Vendors!$A$2:$B$500,MATCH(C2905,Vendors!$A$2:$A$500,0),2),"")</f>
        <v/>
      </c>
      <c r="H2905" s="74">
        <f>SUMIF('Cash Outflows'!E:E,'AP and Accrual Journal'!D2915,'Cash Outflows'!F:F)</f>
        <v>0</v>
      </c>
      <c r="I2905" s="73">
        <f t="shared" si="136"/>
        <v>0</v>
      </c>
      <c r="J2905" s="13">
        <f t="shared" si="137"/>
        <v>0</v>
      </c>
      <c r="K2905" t="b">
        <f ca="1">IF(TODAY()-E2905&gt;'Data Inputs'!$B$47,TRUE,FALSE)</f>
        <v>1</v>
      </c>
    </row>
    <row r="2906" spans="1:11" x14ac:dyDescent="0.25">
      <c r="A2906" s="109">
        <f t="shared" si="135"/>
        <v>6</v>
      </c>
      <c r="B2906" s="55"/>
      <c r="C2906" s="129"/>
      <c r="D2906" s="55"/>
      <c r="E2906" s="56"/>
      <c r="F2906" s="55"/>
      <c r="G2906" s="124" t="str">
        <f>IFERROR(INDEX(Vendors!$A$2:$B$500,MATCH(C2906,Vendors!$A$2:$A$500,0),2),"")</f>
        <v/>
      </c>
      <c r="H2906" s="74">
        <f>SUMIF('Cash Outflows'!E:E,'AP and Accrual Journal'!D2916,'Cash Outflows'!F:F)</f>
        <v>0</v>
      </c>
      <c r="I2906" s="73">
        <f t="shared" si="136"/>
        <v>0</v>
      </c>
      <c r="J2906" s="13">
        <f t="shared" si="137"/>
        <v>0</v>
      </c>
      <c r="K2906" t="b">
        <f ca="1">IF(TODAY()-E2906&gt;'Data Inputs'!$B$47,TRUE,FALSE)</f>
        <v>1</v>
      </c>
    </row>
    <row r="2907" spans="1:11" x14ac:dyDescent="0.25">
      <c r="A2907" s="109">
        <f t="shared" si="135"/>
        <v>6</v>
      </c>
      <c r="B2907" s="55"/>
      <c r="C2907" s="129"/>
      <c r="D2907" s="55"/>
      <c r="E2907" s="56"/>
      <c r="F2907" s="55"/>
      <c r="G2907" s="124" t="str">
        <f>IFERROR(INDEX(Vendors!$A$2:$B$500,MATCH(C2907,Vendors!$A$2:$A$500,0),2),"")</f>
        <v/>
      </c>
      <c r="H2907" s="74">
        <f>SUMIF('Cash Outflows'!E:E,'AP and Accrual Journal'!D2917,'Cash Outflows'!F:F)</f>
        <v>0</v>
      </c>
      <c r="I2907" s="73">
        <f t="shared" si="136"/>
        <v>0</v>
      </c>
      <c r="J2907" s="13">
        <f t="shared" si="137"/>
        <v>0</v>
      </c>
      <c r="K2907" t="b">
        <f ca="1">IF(TODAY()-E2907&gt;'Data Inputs'!$B$47,TRUE,FALSE)</f>
        <v>1</v>
      </c>
    </row>
    <row r="2908" spans="1:11" x14ac:dyDescent="0.25">
      <c r="A2908" s="109">
        <f t="shared" si="135"/>
        <v>6</v>
      </c>
      <c r="B2908" s="55"/>
      <c r="C2908" s="129"/>
      <c r="D2908" s="55"/>
      <c r="E2908" s="56"/>
      <c r="F2908" s="55"/>
      <c r="G2908" s="124" t="str">
        <f>IFERROR(INDEX(Vendors!$A$2:$B$500,MATCH(C2908,Vendors!$A$2:$A$500,0),2),"")</f>
        <v/>
      </c>
      <c r="H2908" s="74">
        <f>SUMIF('Cash Outflows'!E:E,'AP and Accrual Journal'!D2918,'Cash Outflows'!F:F)</f>
        <v>0</v>
      </c>
      <c r="I2908" s="73">
        <f t="shared" si="136"/>
        <v>0</v>
      </c>
      <c r="J2908" s="13">
        <f t="shared" si="137"/>
        <v>0</v>
      </c>
      <c r="K2908" t="b">
        <f ca="1">IF(TODAY()-E2908&gt;'Data Inputs'!$B$47,TRUE,FALSE)</f>
        <v>1</v>
      </c>
    </row>
    <row r="2909" spans="1:11" x14ac:dyDescent="0.25">
      <c r="A2909" s="109">
        <f t="shared" si="135"/>
        <v>6</v>
      </c>
      <c r="B2909" s="55"/>
      <c r="C2909" s="129"/>
      <c r="D2909" s="55"/>
      <c r="E2909" s="56"/>
      <c r="F2909" s="55"/>
      <c r="G2909" s="124" t="str">
        <f>IFERROR(INDEX(Vendors!$A$2:$B$500,MATCH(C2909,Vendors!$A$2:$A$500,0),2),"")</f>
        <v/>
      </c>
      <c r="H2909" s="74">
        <f>SUMIF('Cash Outflows'!E:E,'AP and Accrual Journal'!D2919,'Cash Outflows'!F:F)</f>
        <v>0</v>
      </c>
      <c r="I2909" s="73">
        <f t="shared" si="136"/>
        <v>0</v>
      </c>
      <c r="J2909" s="13">
        <f t="shared" si="137"/>
        <v>0</v>
      </c>
      <c r="K2909" t="b">
        <f ca="1">IF(TODAY()-E2909&gt;'Data Inputs'!$B$47,TRUE,FALSE)</f>
        <v>1</v>
      </c>
    </row>
    <row r="2910" spans="1:11" x14ac:dyDescent="0.25">
      <c r="A2910" s="109">
        <f t="shared" si="135"/>
        <v>6</v>
      </c>
      <c r="B2910" s="55"/>
      <c r="C2910" s="129"/>
      <c r="D2910" s="55"/>
      <c r="E2910" s="56"/>
      <c r="F2910" s="55"/>
      <c r="G2910" s="124" t="str">
        <f>IFERROR(INDEX(Vendors!$A$2:$B$500,MATCH(C2910,Vendors!$A$2:$A$500,0),2),"")</f>
        <v/>
      </c>
      <c r="H2910" s="74">
        <f>SUMIF('Cash Outflows'!E:E,'AP and Accrual Journal'!D2920,'Cash Outflows'!F:F)</f>
        <v>0</v>
      </c>
      <c r="I2910" s="73">
        <f t="shared" si="136"/>
        <v>0</v>
      </c>
      <c r="J2910" s="13">
        <f t="shared" si="137"/>
        <v>0</v>
      </c>
      <c r="K2910" t="b">
        <f ca="1">IF(TODAY()-E2910&gt;'Data Inputs'!$B$47,TRUE,FALSE)</f>
        <v>1</v>
      </c>
    </row>
    <row r="2911" spans="1:11" x14ac:dyDescent="0.25">
      <c r="A2911" s="109">
        <f t="shared" si="135"/>
        <v>6</v>
      </c>
      <c r="B2911" s="55"/>
      <c r="C2911" s="129"/>
      <c r="D2911" s="55"/>
      <c r="E2911" s="56"/>
      <c r="F2911" s="55"/>
      <c r="G2911" s="124" t="str">
        <f>IFERROR(INDEX(Vendors!$A$2:$B$500,MATCH(C2911,Vendors!$A$2:$A$500,0),2),"")</f>
        <v/>
      </c>
      <c r="H2911" s="74">
        <f>SUMIF('Cash Outflows'!E:E,'AP and Accrual Journal'!D2921,'Cash Outflows'!F:F)</f>
        <v>0</v>
      </c>
      <c r="I2911" s="73">
        <f t="shared" si="136"/>
        <v>0</v>
      </c>
      <c r="J2911" s="13">
        <f t="shared" si="137"/>
        <v>0</v>
      </c>
      <c r="K2911" t="b">
        <f ca="1">IF(TODAY()-E2911&gt;'Data Inputs'!$B$47,TRUE,FALSE)</f>
        <v>1</v>
      </c>
    </row>
    <row r="2912" spans="1:11" x14ac:dyDescent="0.25">
      <c r="A2912" s="109">
        <f t="shared" si="135"/>
        <v>6</v>
      </c>
      <c r="B2912" s="55"/>
      <c r="C2912" s="129"/>
      <c r="D2912" s="55"/>
      <c r="E2912" s="56"/>
      <c r="F2912" s="55"/>
      <c r="G2912" s="124" t="str">
        <f>IFERROR(INDEX(Vendors!$A$2:$B$500,MATCH(C2912,Vendors!$A$2:$A$500,0),2),"")</f>
        <v/>
      </c>
      <c r="H2912" s="74">
        <f>SUMIF('Cash Outflows'!E:E,'AP and Accrual Journal'!D2922,'Cash Outflows'!F:F)</f>
        <v>0</v>
      </c>
      <c r="I2912" s="73">
        <f t="shared" si="136"/>
        <v>0</v>
      </c>
      <c r="J2912" s="13">
        <f t="shared" si="137"/>
        <v>0</v>
      </c>
      <c r="K2912" t="b">
        <f ca="1">IF(TODAY()-E2912&gt;'Data Inputs'!$B$47,TRUE,FALSE)</f>
        <v>1</v>
      </c>
    </row>
    <row r="2913" spans="1:11" x14ac:dyDescent="0.25">
      <c r="A2913" s="109">
        <f t="shared" si="135"/>
        <v>6</v>
      </c>
      <c r="B2913" s="55"/>
      <c r="C2913" s="129"/>
      <c r="D2913" s="55"/>
      <c r="E2913" s="56"/>
      <c r="F2913" s="55"/>
      <c r="G2913" s="124" t="str">
        <f>IFERROR(INDEX(Vendors!$A$2:$B$500,MATCH(C2913,Vendors!$A$2:$A$500,0),2),"")</f>
        <v/>
      </c>
      <c r="H2913" s="74">
        <f>SUMIF('Cash Outflows'!E:E,'AP and Accrual Journal'!D2923,'Cash Outflows'!F:F)</f>
        <v>0</v>
      </c>
      <c r="I2913" s="73">
        <f t="shared" si="136"/>
        <v>0</v>
      </c>
      <c r="J2913" s="13">
        <f t="shared" si="137"/>
        <v>0</v>
      </c>
      <c r="K2913" t="b">
        <f ca="1">IF(TODAY()-E2913&gt;'Data Inputs'!$B$47,TRUE,FALSE)</f>
        <v>1</v>
      </c>
    </row>
    <row r="2914" spans="1:11" x14ac:dyDescent="0.25">
      <c r="A2914" s="109">
        <f t="shared" si="135"/>
        <v>6</v>
      </c>
      <c r="B2914" s="55"/>
      <c r="C2914" s="129"/>
      <c r="D2914" s="55"/>
      <c r="E2914" s="56"/>
      <c r="F2914" s="55"/>
      <c r="G2914" s="124" t="str">
        <f>IFERROR(INDEX(Vendors!$A$2:$B$500,MATCH(C2914,Vendors!$A$2:$A$500,0),2),"")</f>
        <v/>
      </c>
      <c r="H2914" s="74">
        <f>SUMIF('Cash Outflows'!E:E,'AP and Accrual Journal'!D2924,'Cash Outflows'!F:F)</f>
        <v>0</v>
      </c>
      <c r="I2914" s="73">
        <f t="shared" si="136"/>
        <v>0</v>
      </c>
      <c r="J2914" s="13">
        <f t="shared" si="137"/>
        <v>0</v>
      </c>
      <c r="K2914" t="b">
        <f ca="1">IF(TODAY()-E2914&gt;'Data Inputs'!$B$47,TRUE,FALSE)</f>
        <v>1</v>
      </c>
    </row>
    <row r="2915" spans="1:11" x14ac:dyDescent="0.25">
      <c r="A2915" s="109">
        <f t="shared" si="135"/>
        <v>6</v>
      </c>
      <c r="B2915" s="55"/>
      <c r="C2915" s="129"/>
      <c r="D2915" s="55"/>
      <c r="E2915" s="56"/>
      <c r="F2915" s="55"/>
      <c r="G2915" s="124" t="str">
        <f>IFERROR(INDEX(Vendors!$A$2:$B$500,MATCH(C2915,Vendors!$A$2:$A$500,0),2),"")</f>
        <v/>
      </c>
      <c r="H2915" s="74">
        <f>SUMIF('Cash Outflows'!E:E,'AP and Accrual Journal'!D2925,'Cash Outflows'!F:F)</f>
        <v>0</v>
      </c>
      <c r="I2915" s="73">
        <f t="shared" si="136"/>
        <v>0</v>
      </c>
      <c r="J2915" s="13">
        <f t="shared" si="137"/>
        <v>0</v>
      </c>
      <c r="K2915" t="b">
        <f ca="1">IF(TODAY()-E2915&gt;'Data Inputs'!$B$47,TRUE,FALSE)</f>
        <v>1</v>
      </c>
    </row>
    <row r="2916" spans="1:11" x14ac:dyDescent="0.25">
      <c r="A2916" s="109">
        <f t="shared" si="135"/>
        <v>6</v>
      </c>
      <c r="B2916" s="55"/>
      <c r="C2916" s="129"/>
      <c r="D2916" s="55"/>
      <c r="E2916" s="56"/>
      <c r="F2916" s="55"/>
      <c r="G2916" s="124" t="str">
        <f>IFERROR(INDEX(Vendors!$A$2:$B$500,MATCH(C2916,Vendors!$A$2:$A$500,0),2),"")</f>
        <v/>
      </c>
      <c r="H2916" s="74">
        <f>SUMIF('Cash Outflows'!E:E,'AP and Accrual Journal'!D2926,'Cash Outflows'!F:F)</f>
        <v>0</v>
      </c>
      <c r="I2916" s="73">
        <f t="shared" si="136"/>
        <v>0</v>
      </c>
      <c r="J2916" s="13">
        <f t="shared" si="137"/>
        <v>0</v>
      </c>
      <c r="K2916" t="b">
        <f ca="1">IF(TODAY()-E2916&gt;'Data Inputs'!$B$47,TRUE,FALSE)</f>
        <v>1</v>
      </c>
    </row>
    <row r="2917" spans="1:11" x14ac:dyDescent="0.25">
      <c r="A2917" s="109">
        <f t="shared" si="135"/>
        <v>6</v>
      </c>
      <c r="B2917" s="55"/>
      <c r="C2917" s="129"/>
      <c r="D2917" s="55"/>
      <c r="E2917" s="56"/>
      <c r="F2917" s="55"/>
      <c r="G2917" s="124" t="str">
        <f>IFERROR(INDEX(Vendors!$A$2:$B$500,MATCH(C2917,Vendors!$A$2:$A$500,0),2),"")</f>
        <v/>
      </c>
      <c r="H2917" s="74">
        <f>SUMIF('Cash Outflows'!E:E,'AP and Accrual Journal'!D2927,'Cash Outflows'!F:F)</f>
        <v>0</v>
      </c>
      <c r="I2917" s="73">
        <f t="shared" si="136"/>
        <v>0</v>
      </c>
      <c r="J2917" s="13">
        <f t="shared" si="137"/>
        <v>0</v>
      </c>
      <c r="K2917" t="b">
        <f ca="1">IF(TODAY()-E2917&gt;'Data Inputs'!$B$47,TRUE,FALSE)</f>
        <v>1</v>
      </c>
    </row>
    <row r="2918" spans="1:11" x14ac:dyDescent="0.25">
      <c r="A2918" s="109">
        <f t="shared" si="135"/>
        <v>6</v>
      </c>
      <c r="B2918" s="55"/>
      <c r="C2918" s="129"/>
      <c r="D2918" s="55"/>
      <c r="E2918" s="56"/>
      <c r="F2918" s="55"/>
      <c r="G2918" s="124" t="str">
        <f>IFERROR(INDEX(Vendors!$A$2:$B$500,MATCH(C2918,Vendors!$A$2:$A$500,0),2),"")</f>
        <v/>
      </c>
      <c r="H2918" s="74">
        <f>SUMIF('Cash Outflows'!E:E,'AP and Accrual Journal'!D2928,'Cash Outflows'!F:F)</f>
        <v>0</v>
      </c>
      <c r="I2918" s="73">
        <f t="shared" si="136"/>
        <v>0</v>
      </c>
      <c r="J2918" s="13">
        <f t="shared" si="137"/>
        <v>0</v>
      </c>
      <c r="K2918" t="b">
        <f ca="1">IF(TODAY()-E2918&gt;'Data Inputs'!$B$47,TRUE,FALSE)</f>
        <v>1</v>
      </c>
    </row>
    <row r="2919" spans="1:11" x14ac:dyDescent="0.25">
      <c r="A2919" s="109">
        <f t="shared" si="135"/>
        <v>6</v>
      </c>
      <c r="B2919" s="55"/>
      <c r="C2919" s="129"/>
      <c r="D2919" s="55"/>
      <c r="E2919" s="56"/>
      <c r="F2919" s="55"/>
      <c r="G2919" s="124" t="str">
        <f>IFERROR(INDEX(Vendors!$A$2:$B$500,MATCH(C2919,Vendors!$A$2:$A$500,0),2),"")</f>
        <v/>
      </c>
      <c r="H2919" s="74">
        <f>SUMIF('Cash Outflows'!E:E,'AP and Accrual Journal'!D2929,'Cash Outflows'!F:F)</f>
        <v>0</v>
      </c>
      <c r="I2919" s="73">
        <f t="shared" si="136"/>
        <v>0</v>
      </c>
      <c r="J2919" s="13">
        <f t="shared" si="137"/>
        <v>0</v>
      </c>
      <c r="K2919" t="b">
        <f ca="1">IF(TODAY()-E2919&gt;'Data Inputs'!$B$47,TRUE,FALSE)</f>
        <v>1</v>
      </c>
    </row>
    <row r="2920" spans="1:11" x14ac:dyDescent="0.25">
      <c r="A2920" s="109">
        <f t="shared" si="135"/>
        <v>6</v>
      </c>
      <c r="B2920" s="55"/>
      <c r="C2920" s="129"/>
      <c r="D2920" s="55"/>
      <c r="E2920" s="56"/>
      <c r="F2920" s="55"/>
      <c r="G2920" s="124" t="str">
        <f>IFERROR(INDEX(Vendors!$A$2:$B$500,MATCH(C2920,Vendors!$A$2:$A$500,0),2),"")</f>
        <v/>
      </c>
      <c r="H2920" s="74">
        <f>SUMIF('Cash Outflows'!E:E,'AP and Accrual Journal'!D2930,'Cash Outflows'!F:F)</f>
        <v>0</v>
      </c>
      <c r="I2920" s="73">
        <f t="shared" si="136"/>
        <v>0</v>
      </c>
      <c r="J2920" s="13">
        <f t="shared" si="137"/>
        <v>0</v>
      </c>
      <c r="K2920" t="b">
        <f ca="1">IF(TODAY()-E2920&gt;'Data Inputs'!$B$47,TRUE,FALSE)</f>
        <v>1</v>
      </c>
    </row>
    <row r="2921" spans="1:11" x14ac:dyDescent="0.25">
      <c r="A2921" s="109">
        <f t="shared" si="135"/>
        <v>6</v>
      </c>
      <c r="B2921" s="55"/>
      <c r="C2921" s="129"/>
      <c r="D2921" s="55"/>
      <c r="E2921" s="56"/>
      <c r="F2921" s="55"/>
      <c r="G2921" s="124" t="str">
        <f>IFERROR(INDEX(Vendors!$A$2:$B$500,MATCH(C2921,Vendors!$A$2:$A$500,0),2),"")</f>
        <v/>
      </c>
      <c r="H2921" s="74">
        <f>SUMIF('Cash Outflows'!E:E,'AP and Accrual Journal'!D2931,'Cash Outflows'!F:F)</f>
        <v>0</v>
      </c>
      <c r="I2921" s="73">
        <f t="shared" si="136"/>
        <v>0</v>
      </c>
      <c r="J2921" s="13">
        <f t="shared" si="137"/>
        <v>0</v>
      </c>
      <c r="K2921" t="b">
        <f ca="1">IF(TODAY()-E2921&gt;'Data Inputs'!$B$47,TRUE,FALSE)</f>
        <v>1</v>
      </c>
    </row>
    <row r="2922" spans="1:11" x14ac:dyDescent="0.25">
      <c r="A2922" s="109">
        <f t="shared" si="135"/>
        <v>6</v>
      </c>
      <c r="B2922" s="55"/>
      <c r="C2922" s="129"/>
      <c r="D2922" s="55"/>
      <c r="E2922" s="56"/>
      <c r="F2922" s="55"/>
      <c r="G2922" s="124" t="str">
        <f>IFERROR(INDEX(Vendors!$A$2:$B$500,MATCH(C2922,Vendors!$A$2:$A$500,0),2),"")</f>
        <v/>
      </c>
      <c r="H2922" s="74">
        <f>SUMIF('Cash Outflows'!E:E,'AP and Accrual Journal'!D2932,'Cash Outflows'!F:F)</f>
        <v>0</v>
      </c>
      <c r="I2922" s="73">
        <f t="shared" si="136"/>
        <v>0</v>
      </c>
      <c r="J2922" s="13">
        <f t="shared" si="137"/>
        <v>0</v>
      </c>
      <c r="K2922" t="b">
        <f ca="1">IF(TODAY()-E2922&gt;'Data Inputs'!$B$47,TRUE,FALSE)</f>
        <v>1</v>
      </c>
    </row>
    <row r="2923" spans="1:11" x14ac:dyDescent="0.25">
      <c r="A2923" s="109">
        <f t="shared" si="135"/>
        <v>6</v>
      </c>
      <c r="B2923" s="55"/>
      <c r="C2923" s="129"/>
      <c r="D2923" s="55"/>
      <c r="E2923" s="56"/>
      <c r="F2923" s="55"/>
      <c r="G2923" s="124" t="str">
        <f>IFERROR(INDEX(Vendors!$A$2:$B$500,MATCH(C2923,Vendors!$A$2:$A$500,0),2),"")</f>
        <v/>
      </c>
      <c r="H2923" s="74">
        <f>SUMIF('Cash Outflows'!E:E,'AP and Accrual Journal'!D2933,'Cash Outflows'!F:F)</f>
        <v>0</v>
      </c>
      <c r="I2923" s="73">
        <f t="shared" si="136"/>
        <v>0</v>
      </c>
      <c r="J2923" s="13">
        <f t="shared" si="137"/>
        <v>0</v>
      </c>
      <c r="K2923" t="b">
        <f ca="1">IF(TODAY()-E2923&gt;'Data Inputs'!$B$47,TRUE,FALSE)</f>
        <v>1</v>
      </c>
    </row>
    <row r="2924" spans="1:11" x14ac:dyDescent="0.25">
      <c r="A2924" s="109">
        <f t="shared" si="135"/>
        <v>6</v>
      </c>
      <c r="B2924" s="55"/>
      <c r="C2924" s="129"/>
      <c r="D2924" s="55"/>
      <c r="E2924" s="56"/>
      <c r="F2924" s="55"/>
      <c r="G2924" s="124" t="str">
        <f>IFERROR(INDEX(Vendors!$A$2:$B$500,MATCH(C2924,Vendors!$A$2:$A$500,0),2),"")</f>
        <v/>
      </c>
      <c r="H2924" s="74">
        <f>SUMIF('Cash Outflows'!E:E,'AP and Accrual Journal'!D2934,'Cash Outflows'!F:F)</f>
        <v>0</v>
      </c>
      <c r="I2924" s="73">
        <f t="shared" si="136"/>
        <v>0</v>
      </c>
      <c r="J2924" s="13">
        <f t="shared" si="137"/>
        <v>0</v>
      </c>
      <c r="K2924" t="b">
        <f ca="1">IF(TODAY()-E2924&gt;'Data Inputs'!$B$47,TRUE,FALSE)</f>
        <v>1</v>
      </c>
    </row>
    <row r="2925" spans="1:11" x14ac:dyDescent="0.25">
      <c r="A2925" s="109">
        <f t="shared" si="135"/>
        <v>6</v>
      </c>
      <c r="B2925" s="55"/>
      <c r="C2925" s="129"/>
      <c r="D2925" s="55"/>
      <c r="E2925" s="56"/>
      <c r="F2925" s="55"/>
      <c r="G2925" s="124" t="str">
        <f>IFERROR(INDEX(Vendors!$A$2:$B$500,MATCH(C2925,Vendors!$A$2:$A$500,0),2),"")</f>
        <v/>
      </c>
      <c r="H2925" s="74">
        <f>SUMIF('Cash Outflows'!E:E,'AP and Accrual Journal'!D2935,'Cash Outflows'!F:F)</f>
        <v>0</v>
      </c>
      <c r="I2925" s="73">
        <f t="shared" si="136"/>
        <v>0</v>
      </c>
      <c r="J2925" s="13">
        <f t="shared" si="137"/>
        <v>0</v>
      </c>
      <c r="K2925" t="b">
        <f ca="1">IF(TODAY()-E2925&gt;'Data Inputs'!$B$47,TRUE,FALSE)</f>
        <v>1</v>
      </c>
    </row>
    <row r="2926" spans="1:11" x14ac:dyDescent="0.25">
      <c r="A2926" s="109">
        <f t="shared" si="135"/>
        <v>6</v>
      </c>
      <c r="B2926" s="55"/>
      <c r="C2926" s="129"/>
      <c r="D2926" s="55"/>
      <c r="E2926" s="56"/>
      <c r="F2926" s="55"/>
      <c r="G2926" s="124" t="str">
        <f>IFERROR(INDEX(Vendors!$A$2:$B$500,MATCH(C2926,Vendors!$A$2:$A$500,0),2),"")</f>
        <v/>
      </c>
      <c r="H2926" s="74">
        <f>SUMIF('Cash Outflows'!E:E,'AP and Accrual Journal'!D2936,'Cash Outflows'!F:F)</f>
        <v>0</v>
      </c>
      <c r="I2926" s="73">
        <f t="shared" si="136"/>
        <v>0</v>
      </c>
      <c r="J2926" s="13">
        <f t="shared" si="137"/>
        <v>0</v>
      </c>
      <c r="K2926" t="b">
        <f ca="1">IF(TODAY()-E2926&gt;'Data Inputs'!$B$47,TRUE,FALSE)</f>
        <v>1</v>
      </c>
    </row>
    <row r="2927" spans="1:11" x14ac:dyDescent="0.25">
      <c r="A2927" s="109">
        <f t="shared" si="135"/>
        <v>6</v>
      </c>
      <c r="B2927" s="55"/>
      <c r="C2927" s="129"/>
      <c r="D2927" s="55"/>
      <c r="E2927" s="56"/>
      <c r="F2927" s="55"/>
      <c r="G2927" s="124" t="str">
        <f>IFERROR(INDEX(Vendors!$A$2:$B$500,MATCH(C2927,Vendors!$A$2:$A$500,0),2),"")</f>
        <v/>
      </c>
      <c r="H2927" s="74">
        <f>SUMIF('Cash Outflows'!E:E,'AP and Accrual Journal'!D2937,'Cash Outflows'!F:F)</f>
        <v>0</v>
      </c>
      <c r="I2927" s="73">
        <f t="shared" si="136"/>
        <v>0</v>
      </c>
      <c r="J2927" s="13">
        <f t="shared" si="137"/>
        <v>0</v>
      </c>
      <c r="K2927" t="b">
        <f ca="1">IF(TODAY()-E2927&gt;'Data Inputs'!$B$47,TRUE,FALSE)</f>
        <v>1</v>
      </c>
    </row>
    <row r="2928" spans="1:11" x14ac:dyDescent="0.25">
      <c r="A2928" s="109">
        <f t="shared" si="135"/>
        <v>6</v>
      </c>
      <c r="B2928" s="55"/>
      <c r="C2928" s="129"/>
      <c r="D2928" s="55"/>
      <c r="E2928" s="56"/>
      <c r="F2928" s="55"/>
      <c r="G2928" s="124" t="str">
        <f>IFERROR(INDEX(Vendors!$A$2:$B$500,MATCH(C2928,Vendors!$A$2:$A$500,0),2),"")</f>
        <v/>
      </c>
      <c r="H2928" s="74">
        <f>SUMIF('Cash Outflows'!E:E,'AP and Accrual Journal'!D2938,'Cash Outflows'!F:F)</f>
        <v>0</v>
      </c>
      <c r="I2928" s="73">
        <f t="shared" si="136"/>
        <v>0</v>
      </c>
      <c r="J2928" s="13">
        <f t="shared" si="137"/>
        <v>0</v>
      </c>
      <c r="K2928" t="b">
        <f ca="1">IF(TODAY()-E2928&gt;'Data Inputs'!$B$47,TRUE,FALSE)</f>
        <v>1</v>
      </c>
    </row>
    <row r="2929" spans="1:11" x14ac:dyDescent="0.25">
      <c r="A2929" s="109">
        <f t="shared" si="135"/>
        <v>6</v>
      </c>
      <c r="B2929" s="55"/>
      <c r="C2929" s="129"/>
      <c r="D2929" s="55"/>
      <c r="E2929" s="56"/>
      <c r="F2929" s="55"/>
      <c r="G2929" s="124" t="str">
        <f>IFERROR(INDEX(Vendors!$A$2:$B$500,MATCH(C2929,Vendors!$A$2:$A$500,0),2),"")</f>
        <v/>
      </c>
      <c r="H2929" s="74">
        <f>SUMIF('Cash Outflows'!E:E,'AP and Accrual Journal'!D2939,'Cash Outflows'!F:F)</f>
        <v>0</v>
      </c>
      <c r="I2929" s="73">
        <f t="shared" si="136"/>
        <v>0</v>
      </c>
      <c r="J2929" s="13">
        <f t="shared" si="137"/>
        <v>0</v>
      </c>
      <c r="K2929" t="b">
        <f ca="1">IF(TODAY()-E2929&gt;'Data Inputs'!$B$47,TRUE,FALSE)</f>
        <v>1</v>
      </c>
    </row>
    <row r="2930" spans="1:11" x14ac:dyDescent="0.25">
      <c r="A2930" s="109">
        <f t="shared" si="135"/>
        <v>6</v>
      </c>
      <c r="B2930" s="55"/>
      <c r="C2930" s="129"/>
      <c r="D2930" s="55"/>
      <c r="E2930" s="56"/>
      <c r="F2930" s="55"/>
      <c r="G2930" s="124" t="str">
        <f>IFERROR(INDEX(Vendors!$A$2:$B$500,MATCH(C2930,Vendors!$A$2:$A$500,0),2),"")</f>
        <v/>
      </c>
      <c r="H2930" s="74">
        <f>SUMIF('Cash Outflows'!E:E,'AP and Accrual Journal'!D2940,'Cash Outflows'!F:F)</f>
        <v>0</v>
      </c>
      <c r="I2930" s="73">
        <f t="shared" si="136"/>
        <v>0</v>
      </c>
      <c r="J2930" s="13">
        <f t="shared" si="137"/>
        <v>0</v>
      </c>
      <c r="K2930" t="b">
        <f ca="1">IF(TODAY()-E2930&gt;'Data Inputs'!$B$47,TRUE,FALSE)</f>
        <v>1</v>
      </c>
    </row>
    <row r="2931" spans="1:11" x14ac:dyDescent="0.25">
      <c r="A2931" s="109">
        <f t="shared" si="135"/>
        <v>6</v>
      </c>
      <c r="B2931" s="55"/>
      <c r="C2931" s="129"/>
      <c r="D2931" s="55"/>
      <c r="E2931" s="56"/>
      <c r="F2931" s="55"/>
      <c r="G2931" s="124" t="str">
        <f>IFERROR(INDEX(Vendors!$A$2:$B$500,MATCH(C2931,Vendors!$A$2:$A$500,0),2),"")</f>
        <v/>
      </c>
      <c r="H2931" s="74">
        <f>SUMIF('Cash Outflows'!E:E,'AP and Accrual Journal'!D2941,'Cash Outflows'!F:F)</f>
        <v>0</v>
      </c>
      <c r="I2931" s="73">
        <f t="shared" si="136"/>
        <v>0</v>
      </c>
      <c r="J2931" s="13">
        <f t="shared" si="137"/>
        <v>0</v>
      </c>
      <c r="K2931" t="b">
        <f ca="1">IF(TODAY()-E2931&gt;'Data Inputs'!$B$47,TRUE,FALSE)</f>
        <v>1</v>
      </c>
    </row>
    <row r="2932" spans="1:11" x14ac:dyDescent="0.25">
      <c r="A2932" s="109">
        <f t="shared" si="135"/>
        <v>6</v>
      </c>
      <c r="B2932" s="55"/>
      <c r="C2932" s="129"/>
      <c r="D2932" s="55"/>
      <c r="E2932" s="56"/>
      <c r="F2932" s="55"/>
      <c r="G2932" s="124" t="str">
        <f>IFERROR(INDEX(Vendors!$A$2:$B$500,MATCH(C2932,Vendors!$A$2:$A$500,0),2),"")</f>
        <v/>
      </c>
      <c r="H2932" s="74">
        <f>SUMIF('Cash Outflows'!E:E,'AP and Accrual Journal'!D2942,'Cash Outflows'!F:F)</f>
        <v>0</v>
      </c>
      <c r="I2932" s="73">
        <f t="shared" si="136"/>
        <v>0</v>
      </c>
      <c r="J2932" s="13">
        <f t="shared" si="137"/>
        <v>0</v>
      </c>
      <c r="K2932" t="b">
        <f ca="1">IF(TODAY()-E2932&gt;'Data Inputs'!$B$47,TRUE,FALSE)</f>
        <v>1</v>
      </c>
    </row>
    <row r="2933" spans="1:11" x14ac:dyDescent="0.25">
      <c r="A2933" s="109">
        <f t="shared" si="135"/>
        <v>6</v>
      </c>
      <c r="B2933" s="55"/>
      <c r="C2933" s="129"/>
      <c r="D2933" s="55"/>
      <c r="E2933" s="56"/>
      <c r="F2933" s="55"/>
      <c r="G2933" s="124" t="str">
        <f>IFERROR(INDEX(Vendors!$A$2:$B$500,MATCH(C2933,Vendors!$A$2:$A$500,0),2),"")</f>
        <v/>
      </c>
      <c r="H2933" s="74">
        <f>SUMIF('Cash Outflows'!E:E,'AP and Accrual Journal'!D2943,'Cash Outflows'!F:F)</f>
        <v>0</v>
      </c>
      <c r="I2933" s="73">
        <f t="shared" si="136"/>
        <v>0</v>
      </c>
      <c r="J2933" s="13">
        <f t="shared" si="137"/>
        <v>0</v>
      </c>
      <c r="K2933" t="b">
        <f ca="1">IF(TODAY()-E2933&gt;'Data Inputs'!$B$47,TRUE,FALSE)</f>
        <v>1</v>
      </c>
    </row>
    <row r="2934" spans="1:11" x14ac:dyDescent="0.25">
      <c r="A2934" s="109">
        <f t="shared" si="135"/>
        <v>6</v>
      </c>
      <c r="B2934" s="55"/>
      <c r="C2934" s="129"/>
      <c r="D2934" s="55"/>
      <c r="E2934" s="56"/>
      <c r="F2934" s="55"/>
      <c r="G2934" s="124" t="str">
        <f>IFERROR(INDEX(Vendors!$A$2:$B$500,MATCH(C2934,Vendors!$A$2:$A$500,0),2),"")</f>
        <v/>
      </c>
      <c r="H2934" s="74">
        <f>SUMIF('Cash Outflows'!E:E,'AP and Accrual Journal'!D2944,'Cash Outflows'!F:F)</f>
        <v>0</v>
      </c>
      <c r="I2934" s="73">
        <f t="shared" si="136"/>
        <v>0</v>
      </c>
      <c r="J2934" s="13">
        <f t="shared" si="137"/>
        <v>0</v>
      </c>
      <c r="K2934" t="b">
        <f ca="1">IF(TODAY()-E2934&gt;'Data Inputs'!$B$47,TRUE,FALSE)</f>
        <v>1</v>
      </c>
    </row>
    <row r="2935" spans="1:11" x14ac:dyDescent="0.25">
      <c r="A2935" s="109">
        <f t="shared" si="135"/>
        <v>6</v>
      </c>
      <c r="B2935" s="55"/>
      <c r="C2935" s="129"/>
      <c r="D2935" s="55"/>
      <c r="E2935" s="56"/>
      <c r="F2935" s="55"/>
      <c r="G2935" s="124" t="str">
        <f>IFERROR(INDEX(Vendors!$A$2:$B$500,MATCH(C2935,Vendors!$A$2:$A$500,0),2),"")</f>
        <v/>
      </c>
      <c r="H2935" s="74">
        <f>SUMIF('Cash Outflows'!E:E,'AP and Accrual Journal'!D2945,'Cash Outflows'!F:F)</f>
        <v>0</v>
      </c>
      <c r="I2935" s="73">
        <f t="shared" si="136"/>
        <v>0</v>
      </c>
      <c r="J2935" s="13">
        <f t="shared" si="137"/>
        <v>0</v>
      </c>
      <c r="K2935" t="b">
        <f ca="1">IF(TODAY()-E2935&gt;'Data Inputs'!$B$47,TRUE,FALSE)</f>
        <v>1</v>
      </c>
    </row>
    <row r="2936" spans="1:11" x14ac:dyDescent="0.25">
      <c r="A2936" s="109">
        <f t="shared" si="135"/>
        <v>6</v>
      </c>
      <c r="B2936" s="55"/>
      <c r="C2936" s="129"/>
      <c r="D2936" s="55"/>
      <c r="E2936" s="56"/>
      <c r="F2936" s="55"/>
      <c r="G2936" s="124" t="str">
        <f>IFERROR(INDEX(Vendors!$A$2:$B$500,MATCH(C2936,Vendors!$A$2:$A$500,0),2),"")</f>
        <v/>
      </c>
      <c r="H2936" s="74">
        <f>SUMIF('Cash Outflows'!E:E,'AP and Accrual Journal'!D2946,'Cash Outflows'!F:F)</f>
        <v>0</v>
      </c>
      <c r="I2936" s="73">
        <f t="shared" si="136"/>
        <v>0</v>
      </c>
      <c r="J2936" s="13">
        <f t="shared" si="137"/>
        <v>0</v>
      </c>
      <c r="K2936" t="b">
        <f ca="1">IF(TODAY()-E2936&gt;'Data Inputs'!$B$47,TRUE,FALSE)</f>
        <v>1</v>
      </c>
    </row>
    <row r="2937" spans="1:11" x14ac:dyDescent="0.25">
      <c r="A2937" s="109">
        <f t="shared" si="135"/>
        <v>6</v>
      </c>
      <c r="B2937" s="55"/>
      <c r="C2937" s="129"/>
      <c r="D2937" s="55"/>
      <c r="E2937" s="56"/>
      <c r="F2937" s="55"/>
      <c r="G2937" s="124" t="str">
        <f>IFERROR(INDEX(Vendors!$A$2:$B$500,MATCH(C2937,Vendors!$A$2:$A$500,0),2),"")</f>
        <v/>
      </c>
      <c r="H2937" s="74">
        <f>SUMIF('Cash Outflows'!E:E,'AP and Accrual Journal'!D2947,'Cash Outflows'!F:F)</f>
        <v>0</v>
      </c>
      <c r="I2937" s="73">
        <f t="shared" si="136"/>
        <v>0</v>
      </c>
      <c r="J2937" s="13">
        <f t="shared" si="137"/>
        <v>0</v>
      </c>
      <c r="K2937" t="b">
        <f ca="1">IF(TODAY()-E2937&gt;'Data Inputs'!$B$47,TRUE,FALSE)</f>
        <v>1</v>
      </c>
    </row>
    <row r="2938" spans="1:11" x14ac:dyDescent="0.25">
      <c r="A2938" s="109">
        <f t="shared" si="135"/>
        <v>6</v>
      </c>
      <c r="B2938" s="55"/>
      <c r="C2938" s="129"/>
      <c r="D2938" s="55"/>
      <c r="E2938" s="56"/>
      <c r="F2938" s="55"/>
      <c r="G2938" s="124" t="str">
        <f>IFERROR(INDEX(Vendors!$A$2:$B$500,MATCH(C2938,Vendors!$A$2:$A$500,0),2),"")</f>
        <v/>
      </c>
      <c r="H2938" s="74">
        <f>SUMIF('Cash Outflows'!E:E,'AP and Accrual Journal'!D2948,'Cash Outflows'!F:F)</f>
        <v>0</v>
      </c>
      <c r="I2938" s="73">
        <f t="shared" si="136"/>
        <v>0</v>
      </c>
      <c r="J2938" s="13">
        <f t="shared" si="137"/>
        <v>0</v>
      </c>
      <c r="K2938" t="b">
        <f ca="1">IF(TODAY()-E2938&gt;'Data Inputs'!$B$47,TRUE,FALSE)</f>
        <v>1</v>
      </c>
    </row>
    <row r="2939" spans="1:11" x14ac:dyDescent="0.25">
      <c r="A2939" s="109">
        <f t="shared" si="135"/>
        <v>6</v>
      </c>
      <c r="B2939" s="55"/>
      <c r="C2939" s="129"/>
      <c r="D2939" s="55"/>
      <c r="E2939" s="56"/>
      <c r="F2939" s="55"/>
      <c r="G2939" s="124" t="str">
        <f>IFERROR(INDEX(Vendors!$A$2:$B$500,MATCH(C2939,Vendors!$A$2:$A$500,0),2),"")</f>
        <v/>
      </c>
      <c r="H2939" s="74">
        <f>SUMIF('Cash Outflows'!E:E,'AP and Accrual Journal'!D2949,'Cash Outflows'!F:F)</f>
        <v>0</v>
      </c>
      <c r="I2939" s="73">
        <f t="shared" si="136"/>
        <v>0</v>
      </c>
      <c r="J2939" s="13">
        <f t="shared" si="137"/>
        <v>0</v>
      </c>
      <c r="K2939" t="b">
        <f ca="1">IF(TODAY()-E2939&gt;'Data Inputs'!$B$47,TRUE,FALSE)</f>
        <v>1</v>
      </c>
    </row>
    <row r="2940" spans="1:11" x14ac:dyDescent="0.25">
      <c r="A2940" s="109">
        <f t="shared" si="135"/>
        <v>6</v>
      </c>
      <c r="B2940" s="55"/>
      <c r="C2940" s="129"/>
      <c r="D2940" s="55"/>
      <c r="E2940" s="56"/>
      <c r="F2940" s="55"/>
      <c r="G2940" s="124" t="str">
        <f>IFERROR(INDEX(Vendors!$A$2:$B$500,MATCH(C2940,Vendors!$A$2:$A$500,0),2),"")</f>
        <v/>
      </c>
      <c r="H2940" s="74">
        <f>SUMIF('Cash Outflows'!E:E,'AP and Accrual Journal'!D2950,'Cash Outflows'!F:F)</f>
        <v>0</v>
      </c>
      <c r="I2940" s="73">
        <f t="shared" si="136"/>
        <v>0</v>
      </c>
      <c r="J2940" s="13">
        <f t="shared" si="137"/>
        <v>0</v>
      </c>
      <c r="K2940" t="b">
        <f ca="1">IF(TODAY()-E2940&gt;'Data Inputs'!$B$47,TRUE,FALSE)</f>
        <v>1</v>
      </c>
    </row>
    <row r="2941" spans="1:11" x14ac:dyDescent="0.25">
      <c r="A2941" s="109">
        <f t="shared" si="135"/>
        <v>6</v>
      </c>
      <c r="B2941" s="55"/>
      <c r="C2941" s="129"/>
      <c r="D2941" s="55"/>
      <c r="E2941" s="56"/>
      <c r="F2941" s="55"/>
      <c r="G2941" s="124" t="str">
        <f>IFERROR(INDEX(Vendors!$A$2:$B$500,MATCH(C2941,Vendors!$A$2:$A$500,0),2),"")</f>
        <v/>
      </c>
      <c r="H2941" s="74">
        <f>SUMIF('Cash Outflows'!E:E,'AP and Accrual Journal'!D2951,'Cash Outflows'!F:F)</f>
        <v>0</v>
      </c>
      <c r="I2941" s="73">
        <f t="shared" si="136"/>
        <v>0</v>
      </c>
      <c r="J2941" s="13">
        <f t="shared" si="137"/>
        <v>0</v>
      </c>
      <c r="K2941" t="b">
        <f ca="1">IF(TODAY()-E2941&gt;'Data Inputs'!$B$47,TRUE,FALSE)</f>
        <v>1</v>
      </c>
    </row>
    <row r="2942" spans="1:11" x14ac:dyDescent="0.25">
      <c r="A2942" s="109">
        <f t="shared" si="135"/>
        <v>6</v>
      </c>
      <c r="B2942" s="55"/>
      <c r="C2942" s="129"/>
      <c r="D2942" s="55"/>
      <c r="E2942" s="56"/>
      <c r="F2942" s="55"/>
      <c r="G2942" s="124" t="str">
        <f>IFERROR(INDEX(Vendors!$A$2:$B$500,MATCH(C2942,Vendors!$A$2:$A$500,0),2),"")</f>
        <v/>
      </c>
      <c r="H2942" s="74">
        <f>SUMIF('Cash Outflows'!E:E,'AP and Accrual Journal'!D2952,'Cash Outflows'!F:F)</f>
        <v>0</v>
      </c>
      <c r="I2942" s="73">
        <f t="shared" si="136"/>
        <v>0</v>
      </c>
      <c r="J2942" s="13">
        <f t="shared" si="137"/>
        <v>0</v>
      </c>
      <c r="K2942" t="b">
        <f ca="1">IF(TODAY()-E2942&gt;'Data Inputs'!$B$47,TRUE,FALSE)</f>
        <v>1</v>
      </c>
    </row>
    <row r="2943" spans="1:11" x14ac:dyDescent="0.25">
      <c r="A2943" s="109">
        <f t="shared" si="135"/>
        <v>6</v>
      </c>
      <c r="B2943" s="55"/>
      <c r="C2943" s="129"/>
      <c r="D2943" s="55"/>
      <c r="E2943" s="56"/>
      <c r="F2943" s="55"/>
      <c r="G2943" s="124" t="str">
        <f>IFERROR(INDEX(Vendors!$A$2:$B$500,MATCH(C2943,Vendors!$A$2:$A$500,0),2),"")</f>
        <v/>
      </c>
      <c r="H2943" s="74">
        <f>SUMIF('Cash Outflows'!E:E,'AP and Accrual Journal'!D2953,'Cash Outflows'!F:F)</f>
        <v>0</v>
      </c>
      <c r="I2943" s="73">
        <f t="shared" si="136"/>
        <v>0</v>
      </c>
      <c r="J2943" s="13">
        <f t="shared" si="137"/>
        <v>0</v>
      </c>
      <c r="K2943" t="b">
        <f ca="1">IF(TODAY()-E2943&gt;'Data Inputs'!$B$47,TRUE,FALSE)</f>
        <v>1</v>
      </c>
    </row>
    <row r="2944" spans="1:11" x14ac:dyDescent="0.25">
      <c r="A2944" s="109">
        <f t="shared" si="135"/>
        <v>6</v>
      </c>
      <c r="B2944" s="55"/>
      <c r="C2944" s="129"/>
      <c r="D2944" s="55"/>
      <c r="E2944" s="56"/>
      <c r="F2944" s="55"/>
      <c r="G2944" s="124" t="str">
        <f>IFERROR(INDEX(Vendors!$A$2:$B$500,MATCH(C2944,Vendors!$A$2:$A$500,0),2),"")</f>
        <v/>
      </c>
      <c r="H2944" s="74">
        <f>SUMIF('Cash Outflows'!E:E,'AP and Accrual Journal'!D2954,'Cash Outflows'!F:F)</f>
        <v>0</v>
      </c>
      <c r="I2944" s="73">
        <f t="shared" si="136"/>
        <v>0</v>
      </c>
      <c r="J2944" s="13">
        <f t="shared" si="137"/>
        <v>0</v>
      </c>
      <c r="K2944" t="b">
        <f ca="1">IF(TODAY()-E2944&gt;'Data Inputs'!$B$47,TRUE,FALSE)</f>
        <v>1</v>
      </c>
    </row>
    <row r="2945" spans="1:11" x14ac:dyDescent="0.25">
      <c r="A2945" s="109">
        <f t="shared" si="135"/>
        <v>6</v>
      </c>
      <c r="B2945" s="55"/>
      <c r="C2945" s="129"/>
      <c r="D2945" s="55"/>
      <c r="E2945" s="56"/>
      <c r="F2945" s="55"/>
      <c r="G2945" s="124" t="str">
        <f>IFERROR(INDEX(Vendors!$A$2:$B$500,MATCH(C2945,Vendors!$A$2:$A$500,0),2),"")</f>
        <v/>
      </c>
      <c r="H2945" s="74">
        <f>SUMIF('Cash Outflows'!E:E,'AP and Accrual Journal'!D2955,'Cash Outflows'!F:F)</f>
        <v>0</v>
      </c>
      <c r="I2945" s="73">
        <f t="shared" si="136"/>
        <v>0</v>
      </c>
      <c r="J2945" s="13">
        <f t="shared" si="137"/>
        <v>0</v>
      </c>
      <c r="K2945" t="b">
        <f ca="1">IF(TODAY()-E2945&gt;'Data Inputs'!$B$47,TRUE,FALSE)</f>
        <v>1</v>
      </c>
    </row>
    <row r="2946" spans="1:11" x14ac:dyDescent="0.25">
      <c r="A2946" s="109">
        <f t="shared" si="135"/>
        <v>6</v>
      </c>
      <c r="B2946" s="55"/>
      <c r="C2946" s="129"/>
      <c r="D2946" s="55"/>
      <c r="E2946" s="56"/>
      <c r="F2946" s="55"/>
      <c r="G2946" s="124" t="str">
        <f>IFERROR(INDEX(Vendors!$A$2:$B$500,MATCH(C2946,Vendors!$A$2:$A$500,0),2),"")</f>
        <v/>
      </c>
      <c r="H2946" s="74">
        <f>SUMIF('Cash Outflows'!E:E,'AP and Accrual Journal'!D2956,'Cash Outflows'!F:F)</f>
        <v>0</v>
      </c>
      <c r="I2946" s="73">
        <f t="shared" si="136"/>
        <v>0</v>
      </c>
      <c r="J2946" s="13">
        <f t="shared" si="137"/>
        <v>0</v>
      </c>
      <c r="K2946" t="b">
        <f ca="1">IF(TODAY()-E2946&gt;'Data Inputs'!$B$47,TRUE,FALSE)</f>
        <v>1</v>
      </c>
    </row>
    <row r="2947" spans="1:11" x14ac:dyDescent="0.25">
      <c r="A2947" s="109">
        <f t="shared" ref="A2947:A3010" si="138">E2947+(6-J2947)</f>
        <v>6</v>
      </c>
      <c r="B2947" s="55"/>
      <c r="C2947" s="129"/>
      <c r="D2947" s="55"/>
      <c r="E2947" s="56"/>
      <c r="F2947" s="55"/>
      <c r="G2947" s="124" t="str">
        <f>IFERROR(INDEX(Vendors!$A$2:$B$500,MATCH(C2947,Vendors!$A$2:$A$500,0),2),"")</f>
        <v/>
      </c>
      <c r="H2947" s="74">
        <f>SUMIF('Cash Outflows'!E:E,'AP and Accrual Journal'!D2957,'Cash Outflows'!F:F)</f>
        <v>0</v>
      </c>
      <c r="I2947" s="73">
        <f t="shared" ref="I2947:I3010" si="139">F2947-H2947</f>
        <v>0</v>
      </c>
      <c r="J2947" s="13">
        <f t="shared" ref="J2947:J3010" si="140">IF(WEEKDAY(E2947)=7,0,WEEKDAY(E2947))</f>
        <v>0</v>
      </c>
      <c r="K2947" t="b">
        <f ca="1">IF(TODAY()-E2947&gt;'Data Inputs'!$B$47,TRUE,FALSE)</f>
        <v>1</v>
      </c>
    </row>
    <row r="2948" spans="1:11" x14ac:dyDescent="0.25">
      <c r="A2948" s="109">
        <f t="shared" si="138"/>
        <v>6</v>
      </c>
      <c r="B2948" s="55"/>
      <c r="C2948" s="129"/>
      <c r="D2948" s="55"/>
      <c r="E2948" s="56"/>
      <c r="F2948" s="55"/>
      <c r="G2948" s="124" t="str">
        <f>IFERROR(INDEX(Vendors!$A$2:$B$500,MATCH(C2948,Vendors!$A$2:$A$500,0),2),"")</f>
        <v/>
      </c>
      <c r="H2948" s="74">
        <f>SUMIF('Cash Outflows'!E:E,'AP and Accrual Journal'!D2958,'Cash Outflows'!F:F)</f>
        <v>0</v>
      </c>
      <c r="I2948" s="73">
        <f t="shared" si="139"/>
        <v>0</v>
      </c>
      <c r="J2948" s="13">
        <f t="shared" si="140"/>
        <v>0</v>
      </c>
      <c r="K2948" t="b">
        <f ca="1">IF(TODAY()-E2948&gt;'Data Inputs'!$B$47,TRUE,FALSE)</f>
        <v>1</v>
      </c>
    </row>
    <row r="2949" spans="1:11" x14ac:dyDescent="0.25">
      <c r="A2949" s="109">
        <f t="shared" si="138"/>
        <v>6</v>
      </c>
      <c r="B2949" s="55"/>
      <c r="C2949" s="129"/>
      <c r="D2949" s="55"/>
      <c r="E2949" s="56"/>
      <c r="F2949" s="55"/>
      <c r="G2949" s="124" t="str">
        <f>IFERROR(INDEX(Vendors!$A$2:$B$500,MATCH(C2949,Vendors!$A$2:$A$500,0),2),"")</f>
        <v/>
      </c>
      <c r="H2949" s="74">
        <f>SUMIF('Cash Outflows'!E:E,'AP and Accrual Journal'!D2959,'Cash Outflows'!F:F)</f>
        <v>0</v>
      </c>
      <c r="I2949" s="73">
        <f t="shared" si="139"/>
        <v>0</v>
      </c>
      <c r="J2949" s="13">
        <f t="shared" si="140"/>
        <v>0</v>
      </c>
      <c r="K2949" t="b">
        <f ca="1">IF(TODAY()-E2949&gt;'Data Inputs'!$B$47,TRUE,FALSE)</f>
        <v>1</v>
      </c>
    </row>
    <row r="2950" spans="1:11" x14ac:dyDescent="0.25">
      <c r="A2950" s="109">
        <f t="shared" si="138"/>
        <v>6</v>
      </c>
      <c r="B2950" s="55"/>
      <c r="C2950" s="129"/>
      <c r="D2950" s="55"/>
      <c r="E2950" s="56"/>
      <c r="F2950" s="55"/>
      <c r="G2950" s="124" t="str">
        <f>IFERROR(INDEX(Vendors!$A$2:$B$500,MATCH(C2950,Vendors!$A$2:$A$500,0),2),"")</f>
        <v/>
      </c>
      <c r="H2950" s="74">
        <f>SUMIF('Cash Outflows'!E:E,'AP and Accrual Journal'!D2960,'Cash Outflows'!F:F)</f>
        <v>0</v>
      </c>
      <c r="I2950" s="73">
        <f t="shared" si="139"/>
        <v>0</v>
      </c>
      <c r="J2950" s="13">
        <f t="shared" si="140"/>
        <v>0</v>
      </c>
      <c r="K2950" t="b">
        <f ca="1">IF(TODAY()-E2950&gt;'Data Inputs'!$B$47,TRUE,FALSE)</f>
        <v>1</v>
      </c>
    </row>
    <row r="2951" spans="1:11" x14ac:dyDescent="0.25">
      <c r="A2951" s="109">
        <f t="shared" si="138"/>
        <v>6</v>
      </c>
      <c r="B2951" s="55"/>
      <c r="C2951" s="129"/>
      <c r="D2951" s="55"/>
      <c r="E2951" s="56"/>
      <c r="F2951" s="55"/>
      <c r="G2951" s="124" t="str">
        <f>IFERROR(INDEX(Vendors!$A$2:$B$500,MATCH(C2951,Vendors!$A$2:$A$500,0),2),"")</f>
        <v/>
      </c>
      <c r="H2951" s="74">
        <f>SUMIF('Cash Outflows'!E:E,'AP and Accrual Journal'!D2961,'Cash Outflows'!F:F)</f>
        <v>0</v>
      </c>
      <c r="I2951" s="73">
        <f t="shared" si="139"/>
        <v>0</v>
      </c>
      <c r="J2951" s="13">
        <f t="shared" si="140"/>
        <v>0</v>
      </c>
      <c r="K2951" t="b">
        <f ca="1">IF(TODAY()-E2951&gt;'Data Inputs'!$B$47,TRUE,FALSE)</f>
        <v>1</v>
      </c>
    </row>
    <row r="2952" spans="1:11" x14ac:dyDescent="0.25">
      <c r="A2952" s="109">
        <f t="shared" si="138"/>
        <v>6</v>
      </c>
      <c r="B2952" s="55"/>
      <c r="C2952" s="129"/>
      <c r="D2952" s="55"/>
      <c r="E2952" s="56"/>
      <c r="F2952" s="55"/>
      <c r="G2952" s="124" t="str">
        <f>IFERROR(INDEX(Vendors!$A$2:$B$500,MATCH(C2952,Vendors!$A$2:$A$500,0),2),"")</f>
        <v/>
      </c>
      <c r="H2952" s="74">
        <f>SUMIF('Cash Outflows'!E:E,'AP and Accrual Journal'!D2962,'Cash Outflows'!F:F)</f>
        <v>0</v>
      </c>
      <c r="I2952" s="73">
        <f t="shared" si="139"/>
        <v>0</v>
      </c>
      <c r="J2952" s="13">
        <f t="shared" si="140"/>
        <v>0</v>
      </c>
      <c r="K2952" t="b">
        <f ca="1">IF(TODAY()-E2952&gt;'Data Inputs'!$B$47,TRUE,FALSE)</f>
        <v>1</v>
      </c>
    </row>
    <row r="2953" spans="1:11" x14ac:dyDescent="0.25">
      <c r="A2953" s="109">
        <f t="shared" si="138"/>
        <v>6</v>
      </c>
      <c r="B2953" s="55"/>
      <c r="C2953" s="129"/>
      <c r="D2953" s="55"/>
      <c r="E2953" s="56"/>
      <c r="F2953" s="55"/>
      <c r="G2953" s="124" t="str">
        <f>IFERROR(INDEX(Vendors!$A$2:$B$500,MATCH(C2953,Vendors!$A$2:$A$500,0),2),"")</f>
        <v/>
      </c>
      <c r="H2953" s="74">
        <f>SUMIF('Cash Outflows'!E:E,'AP and Accrual Journal'!D2963,'Cash Outflows'!F:F)</f>
        <v>0</v>
      </c>
      <c r="I2953" s="73">
        <f t="shared" si="139"/>
        <v>0</v>
      </c>
      <c r="J2953" s="13">
        <f t="shared" si="140"/>
        <v>0</v>
      </c>
      <c r="K2953" t="b">
        <f ca="1">IF(TODAY()-E2953&gt;'Data Inputs'!$B$47,TRUE,FALSE)</f>
        <v>1</v>
      </c>
    </row>
    <row r="2954" spans="1:11" x14ac:dyDescent="0.25">
      <c r="A2954" s="109">
        <f t="shared" si="138"/>
        <v>6</v>
      </c>
      <c r="B2954" s="55"/>
      <c r="C2954" s="129"/>
      <c r="D2954" s="55"/>
      <c r="E2954" s="56"/>
      <c r="F2954" s="55"/>
      <c r="G2954" s="124" t="str">
        <f>IFERROR(INDEX(Vendors!$A$2:$B$500,MATCH(C2954,Vendors!$A$2:$A$500,0),2),"")</f>
        <v/>
      </c>
      <c r="H2954" s="74">
        <f>SUMIF('Cash Outflows'!E:E,'AP and Accrual Journal'!D2964,'Cash Outflows'!F:F)</f>
        <v>0</v>
      </c>
      <c r="I2954" s="73">
        <f t="shared" si="139"/>
        <v>0</v>
      </c>
      <c r="J2954" s="13">
        <f t="shared" si="140"/>
        <v>0</v>
      </c>
      <c r="K2954" t="b">
        <f ca="1">IF(TODAY()-E2954&gt;'Data Inputs'!$B$47,TRUE,FALSE)</f>
        <v>1</v>
      </c>
    </row>
    <row r="2955" spans="1:11" x14ac:dyDescent="0.25">
      <c r="A2955" s="109">
        <f t="shared" si="138"/>
        <v>6</v>
      </c>
      <c r="B2955" s="55"/>
      <c r="C2955" s="129"/>
      <c r="D2955" s="55"/>
      <c r="E2955" s="56"/>
      <c r="F2955" s="55"/>
      <c r="G2955" s="124" t="str">
        <f>IFERROR(INDEX(Vendors!$A$2:$B$500,MATCH(C2955,Vendors!$A$2:$A$500,0),2),"")</f>
        <v/>
      </c>
      <c r="H2955" s="74">
        <f>SUMIF('Cash Outflows'!E:E,'AP and Accrual Journal'!D2965,'Cash Outflows'!F:F)</f>
        <v>0</v>
      </c>
      <c r="I2955" s="73">
        <f t="shared" si="139"/>
        <v>0</v>
      </c>
      <c r="J2955" s="13">
        <f t="shared" si="140"/>
        <v>0</v>
      </c>
      <c r="K2955" t="b">
        <f ca="1">IF(TODAY()-E2955&gt;'Data Inputs'!$B$47,TRUE,FALSE)</f>
        <v>1</v>
      </c>
    </row>
    <row r="2956" spans="1:11" x14ac:dyDescent="0.25">
      <c r="A2956" s="109">
        <f t="shared" si="138"/>
        <v>6</v>
      </c>
      <c r="B2956" s="55"/>
      <c r="C2956" s="129"/>
      <c r="D2956" s="55"/>
      <c r="E2956" s="56"/>
      <c r="F2956" s="55"/>
      <c r="G2956" s="124" t="str">
        <f>IFERROR(INDEX(Vendors!$A$2:$B$500,MATCH(C2956,Vendors!$A$2:$A$500,0),2),"")</f>
        <v/>
      </c>
      <c r="H2956" s="74">
        <f>SUMIF('Cash Outflows'!E:E,'AP and Accrual Journal'!D2966,'Cash Outflows'!F:F)</f>
        <v>0</v>
      </c>
      <c r="I2956" s="73">
        <f t="shared" si="139"/>
        <v>0</v>
      </c>
      <c r="J2956" s="13">
        <f t="shared" si="140"/>
        <v>0</v>
      </c>
      <c r="K2956" t="b">
        <f ca="1">IF(TODAY()-E2956&gt;'Data Inputs'!$B$47,TRUE,FALSE)</f>
        <v>1</v>
      </c>
    </row>
    <row r="2957" spans="1:11" x14ac:dyDescent="0.25">
      <c r="A2957" s="109">
        <f t="shared" si="138"/>
        <v>6</v>
      </c>
      <c r="B2957" s="55"/>
      <c r="C2957" s="129"/>
      <c r="D2957" s="55"/>
      <c r="E2957" s="56"/>
      <c r="F2957" s="55"/>
      <c r="G2957" s="124" t="str">
        <f>IFERROR(INDEX(Vendors!$A$2:$B$500,MATCH(C2957,Vendors!$A$2:$A$500,0),2),"")</f>
        <v/>
      </c>
      <c r="H2957" s="74">
        <f>SUMIF('Cash Outflows'!E:E,'AP and Accrual Journal'!D2967,'Cash Outflows'!F:F)</f>
        <v>0</v>
      </c>
      <c r="I2957" s="73">
        <f t="shared" si="139"/>
        <v>0</v>
      </c>
      <c r="J2957" s="13">
        <f t="shared" si="140"/>
        <v>0</v>
      </c>
      <c r="K2957" t="b">
        <f ca="1">IF(TODAY()-E2957&gt;'Data Inputs'!$B$47,TRUE,FALSE)</f>
        <v>1</v>
      </c>
    </row>
    <row r="2958" spans="1:11" x14ac:dyDescent="0.25">
      <c r="A2958" s="109">
        <f t="shared" si="138"/>
        <v>6</v>
      </c>
      <c r="B2958" s="55"/>
      <c r="C2958" s="129"/>
      <c r="D2958" s="55"/>
      <c r="E2958" s="56"/>
      <c r="F2958" s="55"/>
      <c r="G2958" s="124" t="str">
        <f>IFERROR(INDEX(Vendors!$A$2:$B$500,MATCH(C2958,Vendors!$A$2:$A$500,0),2),"")</f>
        <v/>
      </c>
      <c r="H2958" s="74">
        <f>SUMIF('Cash Outflows'!E:E,'AP and Accrual Journal'!D2968,'Cash Outflows'!F:F)</f>
        <v>0</v>
      </c>
      <c r="I2958" s="73">
        <f t="shared" si="139"/>
        <v>0</v>
      </c>
      <c r="J2958" s="13">
        <f t="shared" si="140"/>
        <v>0</v>
      </c>
      <c r="K2958" t="b">
        <f ca="1">IF(TODAY()-E2958&gt;'Data Inputs'!$B$47,TRUE,FALSE)</f>
        <v>1</v>
      </c>
    </row>
    <row r="2959" spans="1:11" x14ac:dyDescent="0.25">
      <c r="A2959" s="109">
        <f t="shared" si="138"/>
        <v>6</v>
      </c>
      <c r="B2959" s="55"/>
      <c r="C2959" s="129"/>
      <c r="D2959" s="55"/>
      <c r="E2959" s="56"/>
      <c r="F2959" s="55"/>
      <c r="G2959" s="124" t="str">
        <f>IFERROR(INDEX(Vendors!$A$2:$B$500,MATCH(C2959,Vendors!$A$2:$A$500,0),2),"")</f>
        <v/>
      </c>
      <c r="H2959" s="74">
        <f>SUMIF('Cash Outflows'!E:E,'AP and Accrual Journal'!D2969,'Cash Outflows'!F:F)</f>
        <v>0</v>
      </c>
      <c r="I2959" s="73">
        <f t="shared" si="139"/>
        <v>0</v>
      </c>
      <c r="J2959" s="13">
        <f t="shared" si="140"/>
        <v>0</v>
      </c>
      <c r="K2959" t="b">
        <f ca="1">IF(TODAY()-E2959&gt;'Data Inputs'!$B$47,TRUE,FALSE)</f>
        <v>1</v>
      </c>
    </row>
    <row r="2960" spans="1:11" x14ac:dyDescent="0.25">
      <c r="A2960" s="109">
        <f t="shared" si="138"/>
        <v>6</v>
      </c>
      <c r="B2960" s="55"/>
      <c r="C2960" s="129"/>
      <c r="D2960" s="55"/>
      <c r="E2960" s="56"/>
      <c r="F2960" s="55"/>
      <c r="G2960" s="124" t="str">
        <f>IFERROR(INDEX(Vendors!$A$2:$B$500,MATCH(C2960,Vendors!$A$2:$A$500,0),2),"")</f>
        <v/>
      </c>
      <c r="H2960" s="74">
        <f>SUMIF('Cash Outflows'!E:E,'AP and Accrual Journal'!D2970,'Cash Outflows'!F:F)</f>
        <v>0</v>
      </c>
      <c r="I2960" s="73">
        <f t="shared" si="139"/>
        <v>0</v>
      </c>
      <c r="J2960" s="13">
        <f t="shared" si="140"/>
        <v>0</v>
      </c>
      <c r="K2960" t="b">
        <f ca="1">IF(TODAY()-E2960&gt;'Data Inputs'!$B$47,TRUE,FALSE)</f>
        <v>1</v>
      </c>
    </row>
    <row r="2961" spans="1:11" x14ac:dyDescent="0.25">
      <c r="A2961" s="109">
        <f t="shared" si="138"/>
        <v>6</v>
      </c>
      <c r="B2961" s="55"/>
      <c r="C2961" s="129"/>
      <c r="D2961" s="55"/>
      <c r="E2961" s="56"/>
      <c r="F2961" s="55"/>
      <c r="G2961" s="124" t="str">
        <f>IFERROR(INDEX(Vendors!$A$2:$B$500,MATCH(C2961,Vendors!$A$2:$A$500,0),2),"")</f>
        <v/>
      </c>
      <c r="H2961" s="74">
        <f>SUMIF('Cash Outflows'!E:E,'AP and Accrual Journal'!D2971,'Cash Outflows'!F:F)</f>
        <v>0</v>
      </c>
      <c r="I2961" s="73">
        <f t="shared" si="139"/>
        <v>0</v>
      </c>
      <c r="J2961" s="13">
        <f t="shared" si="140"/>
        <v>0</v>
      </c>
      <c r="K2961" t="b">
        <f ca="1">IF(TODAY()-E2961&gt;'Data Inputs'!$B$47,TRUE,FALSE)</f>
        <v>1</v>
      </c>
    </row>
    <row r="2962" spans="1:11" x14ac:dyDescent="0.25">
      <c r="A2962" s="109">
        <f t="shared" si="138"/>
        <v>6</v>
      </c>
      <c r="B2962" s="55"/>
      <c r="C2962" s="129"/>
      <c r="D2962" s="55"/>
      <c r="E2962" s="56"/>
      <c r="F2962" s="55"/>
      <c r="G2962" s="124" t="str">
        <f>IFERROR(INDEX(Vendors!$A$2:$B$500,MATCH(C2962,Vendors!$A$2:$A$500,0),2),"")</f>
        <v/>
      </c>
      <c r="H2962" s="74">
        <f>SUMIF('Cash Outflows'!E:E,'AP and Accrual Journal'!D2972,'Cash Outflows'!F:F)</f>
        <v>0</v>
      </c>
      <c r="I2962" s="73">
        <f t="shared" si="139"/>
        <v>0</v>
      </c>
      <c r="J2962" s="13">
        <f t="shared" si="140"/>
        <v>0</v>
      </c>
      <c r="K2962" t="b">
        <f ca="1">IF(TODAY()-E2962&gt;'Data Inputs'!$B$47,TRUE,FALSE)</f>
        <v>1</v>
      </c>
    </row>
    <row r="2963" spans="1:11" x14ac:dyDescent="0.25">
      <c r="A2963" s="109">
        <f t="shared" si="138"/>
        <v>6</v>
      </c>
      <c r="B2963" s="55"/>
      <c r="C2963" s="129"/>
      <c r="D2963" s="55"/>
      <c r="E2963" s="56"/>
      <c r="F2963" s="55"/>
      <c r="G2963" s="124" t="str">
        <f>IFERROR(INDEX(Vendors!$A$2:$B$500,MATCH(C2963,Vendors!$A$2:$A$500,0),2),"")</f>
        <v/>
      </c>
      <c r="H2963" s="74">
        <f>SUMIF('Cash Outflows'!E:E,'AP and Accrual Journal'!D2973,'Cash Outflows'!F:F)</f>
        <v>0</v>
      </c>
      <c r="I2963" s="73">
        <f t="shared" si="139"/>
        <v>0</v>
      </c>
      <c r="J2963" s="13">
        <f t="shared" si="140"/>
        <v>0</v>
      </c>
      <c r="K2963" t="b">
        <f ca="1">IF(TODAY()-E2963&gt;'Data Inputs'!$B$47,TRUE,FALSE)</f>
        <v>1</v>
      </c>
    </row>
    <row r="2964" spans="1:11" x14ac:dyDescent="0.25">
      <c r="A2964" s="109">
        <f t="shared" si="138"/>
        <v>6</v>
      </c>
      <c r="B2964" s="55"/>
      <c r="C2964" s="129"/>
      <c r="D2964" s="55"/>
      <c r="E2964" s="56"/>
      <c r="F2964" s="55"/>
      <c r="G2964" s="124" t="str">
        <f>IFERROR(INDEX(Vendors!$A$2:$B$500,MATCH(C2964,Vendors!$A$2:$A$500,0),2),"")</f>
        <v/>
      </c>
      <c r="H2964" s="74">
        <f>SUMIF('Cash Outflows'!E:E,'AP and Accrual Journal'!D2974,'Cash Outflows'!F:F)</f>
        <v>0</v>
      </c>
      <c r="I2964" s="73">
        <f t="shared" si="139"/>
        <v>0</v>
      </c>
      <c r="J2964" s="13">
        <f t="shared" si="140"/>
        <v>0</v>
      </c>
      <c r="K2964" t="b">
        <f ca="1">IF(TODAY()-E2964&gt;'Data Inputs'!$B$47,TRUE,FALSE)</f>
        <v>1</v>
      </c>
    </row>
    <row r="2965" spans="1:11" x14ac:dyDescent="0.25">
      <c r="A2965" s="109">
        <f t="shared" si="138"/>
        <v>6</v>
      </c>
      <c r="B2965" s="55"/>
      <c r="C2965" s="129"/>
      <c r="D2965" s="55"/>
      <c r="E2965" s="56"/>
      <c r="F2965" s="55"/>
      <c r="G2965" s="124" t="str">
        <f>IFERROR(INDEX(Vendors!$A$2:$B$500,MATCH(C2965,Vendors!$A$2:$A$500,0),2),"")</f>
        <v/>
      </c>
      <c r="H2965" s="74">
        <f>SUMIF('Cash Outflows'!E:E,'AP and Accrual Journal'!D2975,'Cash Outflows'!F:F)</f>
        <v>0</v>
      </c>
      <c r="I2965" s="73">
        <f t="shared" si="139"/>
        <v>0</v>
      </c>
      <c r="J2965" s="13">
        <f t="shared" si="140"/>
        <v>0</v>
      </c>
      <c r="K2965" t="b">
        <f ca="1">IF(TODAY()-E2965&gt;'Data Inputs'!$B$47,TRUE,FALSE)</f>
        <v>1</v>
      </c>
    </row>
    <row r="2966" spans="1:11" x14ac:dyDescent="0.25">
      <c r="A2966" s="109">
        <f t="shared" si="138"/>
        <v>6</v>
      </c>
      <c r="B2966" s="55"/>
      <c r="C2966" s="129"/>
      <c r="D2966" s="55"/>
      <c r="E2966" s="56"/>
      <c r="F2966" s="55"/>
      <c r="G2966" s="124" t="str">
        <f>IFERROR(INDEX(Vendors!$A$2:$B$500,MATCH(C2966,Vendors!$A$2:$A$500,0),2),"")</f>
        <v/>
      </c>
      <c r="H2966" s="74">
        <f>SUMIF('Cash Outflows'!E:E,'AP and Accrual Journal'!D2976,'Cash Outflows'!F:F)</f>
        <v>0</v>
      </c>
      <c r="I2966" s="73">
        <f t="shared" si="139"/>
        <v>0</v>
      </c>
      <c r="J2966" s="13">
        <f t="shared" si="140"/>
        <v>0</v>
      </c>
      <c r="K2966" t="b">
        <f ca="1">IF(TODAY()-E2966&gt;'Data Inputs'!$B$47,TRUE,FALSE)</f>
        <v>1</v>
      </c>
    </row>
    <row r="2967" spans="1:11" x14ac:dyDescent="0.25">
      <c r="A2967" s="109">
        <f t="shared" si="138"/>
        <v>6</v>
      </c>
      <c r="B2967" s="55"/>
      <c r="C2967" s="129"/>
      <c r="D2967" s="55"/>
      <c r="E2967" s="56"/>
      <c r="F2967" s="55"/>
      <c r="G2967" s="124" t="str">
        <f>IFERROR(INDEX(Vendors!$A$2:$B$500,MATCH(C2967,Vendors!$A$2:$A$500,0),2),"")</f>
        <v/>
      </c>
      <c r="H2967" s="74">
        <f>SUMIF('Cash Outflows'!E:E,'AP and Accrual Journal'!D2977,'Cash Outflows'!F:F)</f>
        <v>0</v>
      </c>
      <c r="I2967" s="73">
        <f t="shared" si="139"/>
        <v>0</v>
      </c>
      <c r="J2967" s="13">
        <f t="shared" si="140"/>
        <v>0</v>
      </c>
      <c r="K2967" t="b">
        <f ca="1">IF(TODAY()-E2967&gt;'Data Inputs'!$B$47,TRUE,FALSE)</f>
        <v>1</v>
      </c>
    </row>
    <row r="2968" spans="1:11" x14ac:dyDescent="0.25">
      <c r="A2968" s="109">
        <f t="shared" si="138"/>
        <v>6</v>
      </c>
      <c r="B2968" s="55"/>
      <c r="C2968" s="129"/>
      <c r="D2968" s="55"/>
      <c r="E2968" s="56"/>
      <c r="F2968" s="55"/>
      <c r="G2968" s="124" t="str">
        <f>IFERROR(INDEX(Vendors!$A$2:$B$500,MATCH(C2968,Vendors!$A$2:$A$500,0),2),"")</f>
        <v/>
      </c>
      <c r="H2968" s="74">
        <f>SUMIF('Cash Outflows'!E:E,'AP and Accrual Journal'!D2978,'Cash Outflows'!F:F)</f>
        <v>0</v>
      </c>
      <c r="I2968" s="73">
        <f t="shared" si="139"/>
        <v>0</v>
      </c>
      <c r="J2968" s="13">
        <f t="shared" si="140"/>
        <v>0</v>
      </c>
      <c r="K2968" t="b">
        <f ca="1">IF(TODAY()-E2968&gt;'Data Inputs'!$B$47,TRUE,FALSE)</f>
        <v>1</v>
      </c>
    </row>
    <row r="2969" spans="1:11" x14ac:dyDescent="0.25">
      <c r="A2969" s="109">
        <f t="shared" si="138"/>
        <v>6</v>
      </c>
      <c r="B2969" s="55"/>
      <c r="C2969" s="129"/>
      <c r="D2969" s="55"/>
      <c r="E2969" s="56"/>
      <c r="F2969" s="55"/>
      <c r="G2969" s="124" t="str">
        <f>IFERROR(INDEX(Vendors!$A$2:$B$500,MATCH(C2969,Vendors!$A$2:$A$500,0),2),"")</f>
        <v/>
      </c>
      <c r="H2969" s="74">
        <f>SUMIF('Cash Outflows'!E:E,'AP and Accrual Journal'!D2979,'Cash Outflows'!F:F)</f>
        <v>0</v>
      </c>
      <c r="I2969" s="73">
        <f t="shared" si="139"/>
        <v>0</v>
      </c>
      <c r="J2969" s="13">
        <f t="shared" si="140"/>
        <v>0</v>
      </c>
      <c r="K2969" t="b">
        <f ca="1">IF(TODAY()-E2969&gt;'Data Inputs'!$B$47,TRUE,FALSE)</f>
        <v>1</v>
      </c>
    </row>
    <row r="2970" spans="1:11" x14ac:dyDescent="0.25">
      <c r="A2970" s="109">
        <f t="shared" si="138"/>
        <v>6</v>
      </c>
      <c r="B2970" s="55"/>
      <c r="C2970" s="129"/>
      <c r="D2970" s="55"/>
      <c r="E2970" s="56"/>
      <c r="F2970" s="55"/>
      <c r="G2970" s="124" t="str">
        <f>IFERROR(INDEX(Vendors!$A$2:$B$500,MATCH(C2970,Vendors!$A$2:$A$500,0),2),"")</f>
        <v/>
      </c>
      <c r="H2970" s="74">
        <f>SUMIF('Cash Outflows'!E:E,'AP and Accrual Journal'!D2980,'Cash Outflows'!F:F)</f>
        <v>0</v>
      </c>
      <c r="I2970" s="73">
        <f t="shared" si="139"/>
        <v>0</v>
      </c>
      <c r="J2970" s="13">
        <f t="shared" si="140"/>
        <v>0</v>
      </c>
      <c r="K2970" t="b">
        <f ca="1">IF(TODAY()-E2970&gt;'Data Inputs'!$B$47,TRUE,FALSE)</f>
        <v>1</v>
      </c>
    </row>
    <row r="2971" spans="1:11" x14ac:dyDescent="0.25">
      <c r="A2971" s="109">
        <f t="shared" si="138"/>
        <v>6</v>
      </c>
      <c r="B2971" s="55"/>
      <c r="C2971" s="129"/>
      <c r="D2971" s="55"/>
      <c r="E2971" s="56"/>
      <c r="F2971" s="55"/>
      <c r="G2971" s="124" t="str">
        <f>IFERROR(INDEX(Vendors!$A$2:$B$500,MATCH(C2971,Vendors!$A$2:$A$500,0),2),"")</f>
        <v/>
      </c>
      <c r="H2971" s="74">
        <f>SUMIF('Cash Outflows'!E:E,'AP and Accrual Journal'!D2981,'Cash Outflows'!F:F)</f>
        <v>0</v>
      </c>
      <c r="I2971" s="73">
        <f t="shared" si="139"/>
        <v>0</v>
      </c>
      <c r="J2971" s="13">
        <f t="shared" si="140"/>
        <v>0</v>
      </c>
      <c r="K2971" t="b">
        <f ca="1">IF(TODAY()-E2971&gt;'Data Inputs'!$B$47,TRUE,FALSE)</f>
        <v>1</v>
      </c>
    </row>
    <row r="2972" spans="1:11" x14ac:dyDescent="0.25">
      <c r="A2972" s="109">
        <f t="shared" si="138"/>
        <v>6</v>
      </c>
      <c r="B2972" s="55"/>
      <c r="C2972" s="129"/>
      <c r="D2972" s="55"/>
      <c r="E2972" s="56"/>
      <c r="F2972" s="55"/>
      <c r="G2972" s="124" t="str">
        <f>IFERROR(INDEX(Vendors!$A$2:$B$500,MATCH(C2972,Vendors!$A$2:$A$500,0),2),"")</f>
        <v/>
      </c>
      <c r="H2972" s="74">
        <f>SUMIF('Cash Outflows'!E:E,'AP and Accrual Journal'!D2982,'Cash Outflows'!F:F)</f>
        <v>0</v>
      </c>
      <c r="I2972" s="73">
        <f t="shared" si="139"/>
        <v>0</v>
      </c>
      <c r="J2972" s="13">
        <f t="shared" si="140"/>
        <v>0</v>
      </c>
      <c r="K2972" t="b">
        <f ca="1">IF(TODAY()-E2972&gt;'Data Inputs'!$B$47,TRUE,FALSE)</f>
        <v>1</v>
      </c>
    </row>
    <row r="2973" spans="1:11" x14ac:dyDescent="0.25">
      <c r="A2973" s="109">
        <f t="shared" si="138"/>
        <v>6</v>
      </c>
      <c r="B2973" s="55"/>
      <c r="C2973" s="129"/>
      <c r="D2973" s="55"/>
      <c r="E2973" s="56"/>
      <c r="F2973" s="55"/>
      <c r="G2973" s="124" t="str">
        <f>IFERROR(INDEX(Vendors!$A$2:$B$500,MATCH(C2973,Vendors!$A$2:$A$500,0),2),"")</f>
        <v/>
      </c>
      <c r="H2973" s="74">
        <f>SUMIF('Cash Outflows'!E:E,'AP and Accrual Journal'!D2983,'Cash Outflows'!F:F)</f>
        <v>0</v>
      </c>
      <c r="I2973" s="73">
        <f t="shared" si="139"/>
        <v>0</v>
      </c>
      <c r="J2973" s="13">
        <f t="shared" si="140"/>
        <v>0</v>
      </c>
      <c r="K2973" t="b">
        <f ca="1">IF(TODAY()-E2973&gt;'Data Inputs'!$B$47,TRUE,FALSE)</f>
        <v>1</v>
      </c>
    </row>
    <row r="2974" spans="1:11" x14ac:dyDescent="0.25">
      <c r="A2974" s="109">
        <f t="shared" si="138"/>
        <v>6</v>
      </c>
      <c r="B2974" s="55"/>
      <c r="C2974" s="129"/>
      <c r="D2974" s="55"/>
      <c r="E2974" s="56"/>
      <c r="F2974" s="55"/>
      <c r="G2974" s="124" t="str">
        <f>IFERROR(INDEX(Vendors!$A$2:$B$500,MATCH(C2974,Vendors!$A$2:$A$500,0),2),"")</f>
        <v/>
      </c>
      <c r="H2974" s="74">
        <f>SUMIF('Cash Outflows'!E:E,'AP and Accrual Journal'!D2984,'Cash Outflows'!F:F)</f>
        <v>0</v>
      </c>
      <c r="I2974" s="73">
        <f t="shared" si="139"/>
        <v>0</v>
      </c>
      <c r="J2974" s="13">
        <f t="shared" si="140"/>
        <v>0</v>
      </c>
      <c r="K2974" t="b">
        <f ca="1">IF(TODAY()-E2974&gt;'Data Inputs'!$B$47,TRUE,FALSE)</f>
        <v>1</v>
      </c>
    </row>
    <row r="2975" spans="1:11" x14ac:dyDescent="0.25">
      <c r="A2975" s="109">
        <f t="shared" si="138"/>
        <v>6</v>
      </c>
      <c r="B2975" s="55"/>
      <c r="C2975" s="129"/>
      <c r="D2975" s="55"/>
      <c r="E2975" s="56"/>
      <c r="F2975" s="55"/>
      <c r="G2975" s="124" t="str">
        <f>IFERROR(INDEX(Vendors!$A$2:$B$500,MATCH(C2975,Vendors!$A$2:$A$500,0),2),"")</f>
        <v/>
      </c>
      <c r="H2975" s="74">
        <f>SUMIF('Cash Outflows'!E:E,'AP and Accrual Journal'!D2985,'Cash Outflows'!F:F)</f>
        <v>0</v>
      </c>
      <c r="I2975" s="73">
        <f t="shared" si="139"/>
        <v>0</v>
      </c>
      <c r="J2975" s="13">
        <f t="shared" si="140"/>
        <v>0</v>
      </c>
      <c r="K2975" t="b">
        <f ca="1">IF(TODAY()-E2975&gt;'Data Inputs'!$B$47,TRUE,FALSE)</f>
        <v>1</v>
      </c>
    </row>
    <row r="2976" spans="1:11" x14ac:dyDescent="0.25">
      <c r="A2976" s="109">
        <f t="shared" si="138"/>
        <v>6</v>
      </c>
      <c r="B2976" s="55"/>
      <c r="C2976" s="129"/>
      <c r="D2976" s="55"/>
      <c r="E2976" s="56"/>
      <c r="F2976" s="55"/>
      <c r="G2976" s="124" t="str">
        <f>IFERROR(INDEX(Vendors!$A$2:$B$500,MATCH(C2976,Vendors!$A$2:$A$500,0),2),"")</f>
        <v/>
      </c>
      <c r="H2976" s="74">
        <f>SUMIF('Cash Outflows'!E:E,'AP and Accrual Journal'!D2986,'Cash Outflows'!F:F)</f>
        <v>0</v>
      </c>
      <c r="I2976" s="73">
        <f t="shared" si="139"/>
        <v>0</v>
      </c>
      <c r="J2976" s="13">
        <f t="shared" si="140"/>
        <v>0</v>
      </c>
      <c r="K2976" t="b">
        <f ca="1">IF(TODAY()-E2976&gt;'Data Inputs'!$B$47,TRUE,FALSE)</f>
        <v>1</v>
      </c>
    </row>
    <row r="2977" spans="1:11" x14ac:dyDescent="0.25">
      <c r="A2977" s="109">
        <f t="shared" si="138"/>
        <v>6</v>
      </c>
      <c r="B2977" s="55"/>
      <c r="C2977" s="129"/>
      <c r="D2977" s="55"/>
      <c r="E2977" s="56"/>
      <c r="F2977" s="55"/>
      <c r="G2977" s="124" t="str">
        <f>IFERROR(INDEX(Vendors!$A$2:$B$500,MATCH(C2977,Vendors!$A$2:$A$500,0),2),"")</f>
        <v/>
      </c>
      <c r="H2977" s="74">
        <f>SUMIF('Cash Outflows'!E:E,'AP and Accrual Journal'!D2987,'Cash Outflows'!F:F)</f>
        <v>0</v>
      </c>
      <c r="I2977" s="73">
        <f t="shared" si="139"/>
        <v>0</v>
      </c>
      <c r="J2977" s="13">
        <f t="shared" si="140"/>
        <v>0</v>
      </c>
      <c r="K2977" t="b">
        <f ca="1">IF(TODAY()-E2977&gt;'Data Inputs'!$B$47,TRUE,FALSE)</f>
        <v>1</v>
      </c>
    </row>
    <row r="2978" spans="1:11" x14ac:dyDescent="0.25">
      <c r="A2978" s="109">
        <f t="shared" si="138"/>
        <v>6</v>
      </c>
      <c r="B2978" s="55"/>
      <c r="C2978" s="129"/>
      <c r="D2978" s="55"/>
      <c r="E2978" s="56"/>
      <c r="F2978" s="55"/>
      <c r="G2978" s="124" t="str">
        <f>IFERROR(INDEX(Vendors!$A$2:$B$500,MATCH(C2978,Vendors!$A$2:$A$500,0),2),"")</f>
        <v/>
      </c>
      <c r="H2978" s="74">
        <f>SUMIF('Cash Outflows'!E:E,'AP and Accrual Journal'!D2988,'Cash Outflows'!F:F)</f>
        <v>0</v>
      </c>
      <c r="I2978" s="73">
        <f t="shared" si="139"/>
        <v>0</v>
      </c>
      <c r="J2978" s="13">
        <f t="shared" si="140"/>
        <v>0</v>
      </c>
      <c r="K2978" t="b">
        <f ca="1">IF(TODAY()-E2978&gt;'Data Inputs'!$B$47,TRUE,FALSE)</f>
        <v>1</v>
      </c>
    </row>
    <row r="2979" spans="1:11" x14ac:dyDescent="0.25">
      <c r="A2979" s="109">
        <f t="shared" si="138"/>
        <v>6</v>
      </c>
      <c r="B2979" s="55"/>
      <c r="C2979" s="129"/>
      <c r="D2979" s="55"/>
      <c r="E2979" s="56"/>
      <c r="F2979" s="55"/>
      <c r="G2979" s="124" t="str">
        <f>IFERROR(INDEX(Vendors!$A$2:$B$500,MATCH(C2979,Vendors!$A$2:$A$500,0),2),"")</f>
        <v/>
      </c>
      <c r="H2979" s="74">
        <f>SUMIF('Cash Outflows'!E:E,'AP and Accrual Journal'!D2989,'Cash Outflows'!F:F)</f>
        <v>0</v>
      </c>
      <c r="I2979" s="73">
        <f t="shared" si="139"/>
        <v>0</v>
      </c>
      <c r="J2979" s="13">
        <f t="shared" si="140"/>
        <v>0</v>
      </c>
      <c r="K2979" t="b">
        <f ca="1">IF(TODAY()-E2979&gt;'Data Inputs'!$B$47,TRUE,FALSE)</f>
        <v>1</v>
      </c>
    </row>
    <row r="2980" spans="1:11" x14ac:dyDescent="0.25">
      <c r="A2980" s="109">
        <f t="shared" si="138"/>
        <v>6</v>
      </c>
      <c r="B2980" s="55"/>
      <c r="C2980" s="129"/>
      <c r="D2980" s="55"/>
      <c r="E2980" s="56"/>
      <c r="F2980" s="55"/>
      <c r="G2980" s="124" t="str">
        <f>IFERROR(INDEX(Vendors!$A$2:$B$500,MATCH(C2980,Vendors!$A$2:$A$500,0),2),"")</f>
        <v/>
      </c>
      <c r="H2980" s="74">
        <f>SUMIF('Cash Outflows'!E:E,'AP and Accrual Journal'!D2990,'Cash Outflows'!F:F)</f>
        <v>0</v>
      </c>
      <c r="I2980" s="73">
        <f t="shared" si="139"/>
        <v>0</v>
      </c>
      <c r="J2980" s="13">
        <f t="shared" si="140"/>
        <v>0</v>
      </c>
      <c r="K2980" t="b">
        <f ca="1">IF(TODAY()-E2980&gt;'Data Inputs'!$B$47,TRUE,FALSE)</f>
        <v>1</v>
      </c>
    </row>
    <row r="2981" spans="1:11" x14ac:dyDescent="0.25">
      <c r="A2981" s="109">
        <f t="shared" si="138"/>
        <v>6</v>
      </c>
      <c r="B2981" s="55"/>
      <c r="C2981" s="129"/>
      <c r="D2981" s="55"/>
      <c r="E2981" s="56"/>
      <c r="F2981" s="55"/>
      <c r="G2981" s="124" t="str">
        <f>IFERROR(INDEX(Vendors!$A$2:$B$500,MATCH(C2981,Vendors!$A$2:$A$500,0),2),"")</f>
        <v/>
      </c>
      <c r="H2981" s="74">
        <f>SUMIF('Cash Outflows'!E:E,'AP and Accrual Journal'!D2991,'Cash Outflows'!F:F)</f>
        <v>0</v>
      </c>
      <c r="I2981" s="73">
        <f t="shared" si="139"/>
        <v>0</v>
      </c>
      <c r="J2981" s="13">
        <f t="shared" si="140"/>
        <v>0</v>
      </c>
      <c r="K2981" t="b">
        <f ca="1">IF(TODAY()-E2981&gt;'Data Inputs'!$B$47,TRUE,FALSE)</f>
        <v>1</v>
      </c>
    </row>
    <row r="2982" spans="1:11" x14ac:dyDescent="0.25">
      <c r="A2982" s="109">
        <f t="shared" si="138"/>
        <v>6</v>
      </c>
      <c r="B2982" s="55"/>
      <c r="C2982" s="129"/>
      <c r="D2982" s="55"/>
      <c r="E2982" s="56"/>
      <c r="F2982" s="55"/>
      <c r="G2982" s="124" t="str">
        <f>IFERROR(INDEX(Vendors!$A$2:$B$500,MATCH(C2982,Vendors!$A$2:$A$500,0),2),"")</f>
        <v/>
      </c>
      <c r="H2982" s="74">
        <f>SUMIF('Cash Outflows'!E:E,'AP and Accrual Journal'!D2992,'Cash Outflows'!F:F)</f>
        <v>0</v>
      </c>
      <c r="I2982" s="73">
        <f t="shared" si="139"/>
        <v>0</v>
      </c>
      <c r="J2982" s="13">
        <f t="shared" si="140"/>
        <v>0</v>
      </c>
      <c r="K2982" t="b">
        <f ca="1">IF(TODAY()-E2982&gt;'Data Inputs'!$B$47,TRUE,FALSE)</f>
        <v>1</v>
      </c>
    </row>
    <row r="2983" spans="1:11" x14ac:dyDescent="0.25">
      <c r="A2983" s="109">
        <f t="shared" si="138"/>
        <v>6</v>
      </c>
      <c r="B2983" s="55"/>
      <c r="C2983" s="129"/>
      <c r="D2983" s="55"/>
      <c r="E2983" s="56"/>
      <c r="F2983" s="55"/>
      <c r="G2983" s="124" t="str">
        <f>IFERROR(INDEX(Vendors!$A$2:$B$500,MATCH(C2983,Vendors!$A$2:$A$500,0),2),"")</f>
        <v/>
      </c>
      <c r="H2983" s="74">
        <f>SUMIF('Cash Outflows'!E:E,'AP and Accrual Journal'!D2993,'Cash Outflows'!F:F)</f>
        <v>0</v>
      </c>
      <c r="I2983" s="73">
        <f t="shared" si="139"/>
        <v>0</v>
      </c>
      <c r="J2983" s="13">
        <f t="shared" si="140"/>
        <v>0</v>
      </c>
      <c r="K2983" t="b">
        <f ca="1">IF(TODAY()-E2983&gt;'Data Inputs'!$B$47,TRUE,FALSE)</f>
        <v>1</v>
      </c>
    </row>
    <row r="2984" spans="1:11" x14ac:dyDescent="0.25">
      <c r="A2984" s="109">
        <f t="shared" si="138"/>
        <v>6</v>
      </c>
      <c r="B2984" s="55"/>
      <c r="C2984" s="129"/>
      <c r="D2984" s="55"/>
      <c r="E2984" s="56"/>
      <c r="F2984" s="55"/>
      <c r="G2984" s="124" t="str">
        <f>IFERROR(INDEX(Vendors!$A$2:$B$500,MATCH(C2984,Vendors!$A$2:$A$500,0),2),"")</f>
        <v/>
      </c>
      <c r="H2984" s="74">
        <f>SUMIF('Cash Outflows'!E:E,'AP and Accrual Journal'!D2994,'Cash Outflows'!F:F)</f>
        <v>0</v>
      </c>
      <c r="I2984" s="73">
        <f t="shared" si="139"/>
        <v>0</v>
      </c>
      <c r="J2984" s="13">
        <f t="shared" si="140"/>
        <v>0</v>
      </c>
      <c r="K2984" t="b">
        <f ca="1">IF(TODAY()-E2984&gt;'Data Inputs'!$B$47,TRUE,FALSE)</f>
        <v>1</v>
      </c>
    </row>
    <row r="2985" spans="1:11" x14ac:dyDescent="0.25">
      <c r="A2985" s="109">
        <f t="shared" si="138"/>
        <v>6</v>
      </c>
      <c r="B2985" s="55"/>
      <c r="C2985" s="129"/>
      <c r="D2985" s="55"/>
      <c r="E2985" s="56"/>
      <c r="F2985" s="55"/>
      <c r="G2985" s="124" t="str">
        <f>IFERROR(INDEX(Vendors!$A$2:$B$500,MATCH(C2985,Vendors!$A$2:$A$500,0),2),"")</f>
        <v/>
      </c>
      <c r="H2985" s="74">
        <f>SUMIF('Cash Outflows'!E:E,'AP and Accrual Journal'!D2995,'Cash Outflows'!F:F)</f>
        <v>0</v>
      </c>
      <c r="I2985" s="73">
        <f t="shared" si="139"/>
        <v>0</v>
      </c>
      <c r="J2985" s="13">
        <f t="shared" si="140"/>
        <v>0</v>
      </c>
      <c r="K2985" t="b">
        <f ca="1">IF(TODAY()-E2985&gt;'Data Inputs'!$B$47,TRUE,FALSE)</f>
        <v>1</v>
      </c>
    </row>
    <row r="2986" spans="1:11" x14ac:dyDescent="0.25">
      <c r="A2986" s="109">
        <f t="shared" si="138"/>
        <v>6</v>
      </c>
      <c r="B2986" s="55"/>
      <c r="C2986" s="129"/>
      <c r="D2986" s="55"/>
      <c r="E2986" s="56"/>
      <c r="F2986" s="55"/>
      <c r="G2986" s="124" t="str">
        <f>IFERROR(INDEX(Vendors!$A$2:$B$500,MATCH(C2986,Vendors!$A$2:$A$500,0),2),"")</f>
        <v/>
      </c>
      <c r="H2986" s="74">
        <f>SUMIF('Cash Outflows'!E:E,'AP and Accrual Journal'!D2996,'Cash Outflows'!F:F)</f>
        <v>0</v>
      </c>
      <c r="I2986" s="73">
        <f t="shared" si="139"/>
        <v>0</v>
      </c>
      <c r="J2986" s="13">
        <f t="shared" si="140"/>
        <v>0</v>
      </c>
      <c r="K2986" t="b">
        <f ca="1">IF(TODAY()-E2986&gt;'Data Inputs'!$B$47,TRUE,FALSE)</f>
        <v>1</v>
      </c>
    </row>
    <row r="2987" spans="1:11" x14ac:dyDescent="0.25">
      <c r="A2987" s="109">
        <f t="shared" si="138"/>
        <v>6</v>
      </c>
      <c r="B2987" s="55"/>
      <c r="C2987" s="129"/>
      <c r="D2987" s="55"/>
      <c r="E2987" s="56"/>
      <c r="F2987" s="55"/>
      <c r="G2987" s="124" t="str">
        <f>IFERROR(INDEX(Vendors!$A$2:$B$500,MATCH(C2987,Vendors!$A$2:$A$500,0),2),"")</f>
        <v/>
      </c>
      <c r="H2987" s="74">
        <f>SUMIF('Cash Outflows'!E:E,'AP and Accrual Journal'!D2997,'Cash Outflows'!F:F)</f>
        <v>0</v>
      </c>
      <c r="I2987" s="73">
        <f t="shared" si="139"/>
        <v>0</v>
      </c>
      <c r="J2987" s="13">
        <f t="shared" si="140"/>
        <v>0</v>
      </c>
      <c r="K2987" t="b">
        <f ca="1">IF(TODAY()-E2987&gt;'Data Inputs'!$B$47,TRUE,FALSE)</f>
        <v>1</v>
      </c>
    </row>
    <row r="2988" spans="1:11" x14ac:dyDescent="0.25">
      <c r="A2988" s="109">
        <f t="shared" si="138"/>
        <v>6</v>
      </c>
      <c r="B2988" s="55"/>
      <c r="C2988" s="129"/>
      <c r="D2988" s="55"/>
      <c r="E2988" s="56"/>
      <c r="F2988" s="55"/>
      <c r="G2988" s="124" t="str">
        <f>IFERROR(INDEX(Vendors!$A$2:$B$500,MATCH(C2988,Vendors!$A$2:$A$500,0),2),"")</f>
        <v/>
      </c>
      <c r="H2988" s="74">
        <f>SUMIF('Cash Outflows'!E:E,'AP and Accrual Journal'!D2998,'Cash Outflows'!F:F)</f>
        <v>0</v>
      </c>
      <c r="I2988" s="73">
        <f t="shared" si="139"/>
        <v>0</v>
      </c>
      <c r="J2988" s="13">
        <f t="shared" si="140"/>
        <v>0</v>
      </c>
      <c r="K2988" t="b">
        <f ca="1">IF(TODAY()-E2988&gt;'Data Inputs'!$B$47,TRUE,FALSE)</f>
        <v>1</v>
      </c>
    </row>
    <row r="2989" spans="1:11" x14ac:dyDescent="0.25">
      <c r="A2989" s="109">
        <f t="shared" si="138"/>
        <v>6</v>
      </c>
      <c r="B2989" s="55"/>
      <c r="C2989" s="129"/>
      <c r="D2989" s="55"/>
      <c r="E2989" s="56"/>
      <c r="F2989" s="55"/>
      <c r="G2989" s="124" t="str">
        <f>IFERROR(INDEX(Vendors!$A$2:$B$500,MATCH(C2989,Vendors!$A$2:$A$500,0),2),"")</f>
        <v/>
      </c>
      <c r="H2989" s="74">
        <f>SUMIF('Cash Outflows'!E:E,'AP and Accrual Journal'!D2999,'Cash Outflows'!F:F)</f>
        <v>0</v>
      </c>
      <c r="I2989" s="73">
        <f t="shared" si="139"/>
        <v>0</v>
      </c>
      <c r="J2989" s="13">
        <f t="shared" si="140"/>
        <v>0</v>
      </c>
      <c r="K2989" t="b">
        <f ca="1">IF(TODAY()-E2989&gt;'Data Inputs'!$B$47,TRUE,FALSE)</f>
        <v>1</v>
      </c>
    </row>
    <row r="2990" spans="1:11" x14ac:dyDescent="0.25">
      <c r="A2990" s="109">
        <f t="shared" si="138"/>
        <v>6</v>
      </c>
      <c r="B2990" s="55"/>
      <c r="C2990" s="129"/>
      <c r="D2990" s="55"/>
      <c r="E2990" s="56"/>
      <c r="F2990" s="55"/>
      <c r="G2990" s="124" t="str">
        <f>IFERROR(INDEX(Vendors!$A$2:$B$500,MATCH(C2990,Vendors!$A$2:$A$500,0),2),"")</f>
        <v/>
      </c>
      <c r="H2990" s="74">
        <f>SUMIF('Cash Outflows'!E:E,'AP and Accrual Journal'!D3000,'Cash Outflows'!F:F)</f>
        <v>0</v>
      </c>
      <c r="I2990" s="73">
        <f t="shared" si="139"/>
        <v>0</v>
      </c>
      <c r="J2990" s="13">
        <f t="shared" si="140"/>
        <v>0</v>
      </c>
      <c r="K2990" t="b">
        <f ca="1">IF(TODAY()-E2990&gt;'Data Inputs'!$B$47,TRUE,FALSE)</f>
        <v>1</v>
      </c>
    </row>
    <row r="2991" spans="1:11" x14ac:dyDescent="0.25">
      <c r="A2991" s="109">
        <f t="shared" si="138"/>
        <v>6</v>
      </c>
      <c r="B2991" s="55"/>
      <c r="C2991" s="129"/>
      <c r="D2991" s="55"/>
      <c r="E2991" s="56"/>
      <c r="F2991" s="55"/>
      <c r="G2991" s="124" t="str">
        <f>IFERROR(INDEX(Vendors!$A$2:$B$500,MATCH(C2991,Vendors!$A$2:$A$500,0),2),"")</f>
        <v/>
      </c>
      <c r="H2991" s="74">
        <f>SUMIF('Cash Outflows'!E:E,'AP and Accrual Journal'!D3001,'Cash Outflows'!F:F)</f>
        <v>0</v>
      </c>
      <c r="I2991" s="73">
        <f t="shared" si="139"/>
        <v>0</v>
      </c>
      <c r="J2991" s="13">
        <f t="shared" si="140"/>
        <v>0</v>
      </c>
      <c r="K2991" t="b">
        <f ca="1">IF(TODAY()-E2991&gt;'Data Inputs'!$B$47,TRUE,FALSE)</f>
        <v>1</v>
      </c>
    </row>
    <row r="2992" spans="1:11" x14ac:dyDescent="0.25">
      <c r="A2992" s="109">
        <f t="shared" si="138"/>
        <v>6</v>
      </c>
      <c r="B2992" s="55"/>
      <c r="C2992" s="129"/>
      <c r="D2992" s="55"/>
      <c r="E2992" s="56"/>
      <c r="F2992" s="55"/>
      <c r="G2992" s="124" t="str">
        <f>IFERROR(INDEX(Vendors!$A$2:$B$500,MATCH(C2992,Vendors!$A$2:$A$500,0),2),"")</f>
        <v/>
      </c>
      <c r="H2992" s="74">
        <f>SUMIF('Cash Outflows'!E:E,'AP and Accrual Journal'!D3002,'Cash Outflows'!F:F)</f>
        <v>0</v>
      </c>
      <c r="I2992" s="73">
        <f t="shared" si="139"/>
        <v>0</v>
      </c>
      <c r="J2992" s="13">
        <f t="shared" si="140"/>
        <v>0</v>
      </c>
      <c r="K2992" t="b">
        <f ca="1">IF(TODAY()-E2992&gt;'Data Inputs'!$B$47,TRUE,FALSE)</f>
        <v>1</v>
      </c>
    </row>
    <row r="2993" spans="1:11" x14ac:dyDescent="0.25">
      <c r="A2993" s="109">
        <f t="shared" si="138"/>
        <v>6</v>
      </c>
      <c r="B2993" s="55"/>
      <c r="C2993" s="129"/>
      <c r="D2993" s="55"/>
      <c r="E2993" s="56"/>
      <c r="F2993" s="55"/>
      <c r="G2993" s="124" t="str">
        <f>IFERROR(INDEX(Vendors!$A$2:$B$500,MATCH(C2993,Vendors!$A$2:$A$500,0),2),"")</f>
        <v/>
      </c>
      <c r="H2993" s="74">
        <f>SUMIF('Cash Outflows'!E:E,'AP and Accrual Journal'!D3003,'Cash Outflows'!F:F)</f>
        <v>0</v>
      </c>
      <c r="I2993" s="73">
        <f t="shared" si="139"/>
        <v>0</v>
      </c>
      <c r="J2993" s="13">
        <f t="shared" si="140"/>
        <v>0</v>
      </c>
      <c r="K2993" t="b">
        <f ca="1">IF(TODAY()-E2993&gt;'Data Inputs'!$B$47,TRUE,FALSE)</f>
        <v>1</v>
      </c>
    </row>
    <row r="2994" spans="1:11" x14ac:dyDescent="0.25">
      <c r="A2994" s="109">
        <f t="shared" si="138"/>
        <v>6</v>
      </c>
      <c r="B2994" s="55"/>
      <c r="C2994" s="129"/>
      <c r="D2994" s="55"/>
      <c r="E2994" s="56"/>
      <c r="F2994" s="55"/>
      <c r="G2994" s="124" t="str">
        <f>IFERROR(INDEX(Vendors!$A$2:$B$500,MATCH(C2994,Vendors!$A$2:$A$500,0),2),"")</f>
        <v/>
      </c>
      <c r="H2994" s="74">
        <f>SUMIF('Cash Outflows'!E:E,'AP and Accrual Journal'!D3004,'Cash Outflows'!F:F)</f>
        <v>0</v>
      </c>
      <c r="I2994" s="73">
        <f t="shared" si="139"/>
        <v>0</v>
      </c>
      <c r="J2994" s="13">
        <f t="shared" si="140"/>
        <v>0</v>
      </c>
      <c r="K2994" t="b">
        <f ca="1">IF(TODAY()-E2994&gt;'Data Inputs'!$B$47,TRUE,FALSE)</f>
        <v>1</v>
      </c>
    </row>
    <row r="2995" spans="1:11" x14ac:dyDescent="0.25">
      <c r="A2995" s="109">
        <f t="shared" si="138"/>
        <v>6</v>
      </c>
      <c r="B2995" s="55"/>
      <c r="C2995" s="129"/>
      <c r="D2995" s="55"/>
      <c r="E2995" s="56"/>
      <c r="F2995" s="55"/>
      <c r="G2995" s="124" t="str">
        <f>IFERROR(INDEX(Vendors!$A$2:$B$500,MATCH(C2995,Vendors!$A$2:$A$500,0),2),"")</f>
        <v/>
      </c>
      <c r="H2995" s="74">
        <f>SUMIF('Cash Outflows'!E:E,'AP and Accrual Journal'!D3005,'Cash Outflows'!F:F)</f>
        <v>0</v>
      </c>
      <c r="I2995" s="73">
        <f t="shared" si="139"/>
        <v>0</v>
      </c>
      <c r="J2995" s="13">
        <f t="shared" si="140"/>
        <v>0</v>
      </c>
      <c r="K2995" t="b">
        <f ca="1">IF(TODAY()-E2995&gt;'Data Inputs'!$B$47,TRUE,FALSE)</f>
        <v>1</v>
      </c>
    </row>
    <row r="2996" spans="1:11" x14ac:dyDescent="0.25">
      <c r="A2996" s="109">
        <f t="shared" si="138"/>
        <v>6</v>
      </c>
      <c r="B2996" s="55"/>
      <c r="C2996" s="129"/>
      <c r="D2996" s="55"/>
      <c r="E2996" s="56"/>
      <c r="F2996" s="55"/>
      <c r="G2996" s="124" t="str">
        <f>IFERROR(INDEX(Vendors!$A$2:$B$500,MATCH(C2996,Vendors!$A$2:$A$500,0),2),"")</f>
        <v/>
      </c>
      <c r="H2996" s="74">
        <f>SUMIF('Cash Outflows'!E:E,'AP and Accrual Journal'!D3006,'Cash Outflows'!F:F)</f>
        <v>0</v>
      </c>
      <c r="I2996" s="73">
        <f t="shared" si="139"/>
        <v>0</v>
      </c>
      <c r="J2996" s="13">
        <f t="shared" si="140"/>
        <v>0</v>
      </c>
      <c r="K2996" t="b">
        <f ca="1">IF(TODAY()-E2996&gt;'Data Inputs'!$B$47,TRUE,FALSE)</f>
        <v>1</v>
      </c>
    </row>
    <row r="2997" spans="1:11" x14ac:dyDescent="0.25">
      <c r="A2997" s="109">
        <f t="shared" si="138"/>
        <v>6</v>
      </c>
      <c r="B2997" s="55"/>
      <c r="C2997" s="129"/>
      <c r="D2997" s="55"/>
      <c r="E2997" s="56"/>
      <c r="F2997" s="55"/>
      <c r="G2997" s="124" t="str">
        <f>IFERROR(INDEX(Vendors!$A$2:$B$500,MATCH(C2997,Vendors!$A$2:$A$500,0),2),"")</f>
        <v/>
      </c>
      <c r="H2997" s="74">
        <f>SUMIF('Cash Outflows'!E:E,'AP and Accrual Journal'!D3007,'Cash Outflows'!F:F)</f>
        <v>0</v>
      </c>
      <c r="I2997" s="73">
        <f t="shared" si="139"/>
        <v>0</v>
      </c>
      <c r="J2997" s="13">
        <f t="shared" si="140"/>
        <v>0</v>
      </c>
      <c r="K2997" t="b">
        <f ca="1">IF(TODAY()-E2997&gt;'Data Inputs'!$B$47,TRUE,FALSE)</f>
        <v>1</v>
      </c>
    </row>
    <row r="2998" spans="1:11" x14ac:dyDescent="0.25">
      <c r="A2998" s="109">
        <f t="shared" si="138"/>
        <v>6</v>
      </c>
      <c r="B2998" s="55"/>
      <c r="C2998" s="129"/>
      <c r="D2998" s="55"/>
      <c r="E2998" s="56"/>
      <c r="F2998" s="55"/>
      <c r="G2998" s="124" t="str">
        <f>IFERROR(INDEX(Vendors!$A$2:$B$500,MATCH(C2998,Vendors!$A$2:$A$500,0),2),"")</f>
        <v/>
      </c>
      <c r="H2998" s="74">
        <f>SUMIF('Cash Outflows'!E:E,'AP and Accrual Journal'!D3008,'Cash Outflows'!F:F)</f>
        <v>0</v>
      </c>
      <c r="I2998" s="73">
        <f t="shared" si="139"/>
        <v>0</v>
      </c>
      <c r="J2998" s="13">
        <f t="shared" si="140"/>
        <v>0</v>
      </c>
      <c r="K2998" t="b">
        <f ca="1">IF(TODAY()-E2998&gt;'Data Inputs'!$B$47,TRUE,FALSE)</f>
        <v>1</v>
      </c>
    </row>
    <row r="2999" spans="1:11" x14ac:dyDescent="0.25">
      <c r="A2999" s="109">
        <f t="shared" si="138"/>
        <v>6</v>
      </c>
      <c r="B2999" s="55"/>
      <c r="C2999" s="129"/>
      <c r="D2999" s="55"/>
      <c r="E2999" s="56"/>
      <c r="F2999" s="55"/>
      <c r="G2999" s="124" t="str">
        <f>IFERROR(INDEX(Vendors!$A$2:$B$500,MATCH(C2999,Vendors!$A$2:$A$500,0),2),"")</f>
        <v/>
      </c>
      <c r="H2999" s="74">
        <f>SUMIF('Cash Outflows'!E:E,'AP and Accrual Journal'!D3009,'Cash Outflows'!F:F)</f>
        <v>0</v>
      </c>
      <c r="I2999" s="73">
        <f t="shared" si="139"/>
        <v>0</v>
      </c>
      <c r="J2999" s="13">
        <f t="shared" si="140"/>
        <v>0</v>
      </c>
      <c r="K2999" t="b">
        <f ca="1">IF(TODAY()-E2999&gt;'Data Inputs'!$B$47,TRUE,FALSE)</f>
        <v>1</v>
      </c>
    </row>
    <row r="3000" spans="1:11" x14ac:dyDescent="0.25">
      <c r="A3000" s="109">
        <f t="shared" si="138"/>
        <v>6</v>
      </c>
      <c r="B3000" s="55"/>
      <c r="C3000" s="129"/>
      <c r="D3000" s="55"/>
      <c r="E3000" s="56"/>
      <c r="F3000" s="55"/>
      <c r="G3000" s="124" t="str">
        <f>IFERROR(INDEX(Vendors!$A$2:$B$500,MATCH(C3000,Vendors!$A$2:$A$500,0),2),"")</f>
        <v/>
      </c>
      <c r="H3000" s="74">
        <f>SUMIF('Cash Outflows'!E:E,'AP and Accrual Journal'!D3010,'Cash Outflows'!F:F)</f>
        <v>0</v>
      </c>
      <c r="I3000" s="73">
        <f t="shared" si="139"/>
        <v>0</v>
      </c>
      <c r="J3000" s="13">
        <f t="shared" si="140"/>
        <v>0</v>
      </c>
      <c r="K3000" t="b">
        <f ca="1">IF(TODAY()-E3000&gt;'Data Inputs'!$B$47,TRUE,FALSE)</f>
        <v>1</v>
      </c>
    </row>
    <row r="3001" spans="1:11" x14ac:dyDescent="0.25">
      <c r="A3001" s="109">
        <f t="shared" si="138"/>
        <v>6</v>
      </c>
      <c r="B3001" s="55"/>
      <c r="C3001" s="129"/>
      <c r="D3001" s="55"/>
      <c r="E3001" s="56"/>
      <c r="F3001" s="55"/>
      <c r="G3001" s="124" t="str">
        <f>IFERROR(INDEX(Vendors!$A$2:$B$500,MATCH(C3001,Vendors!$A$2:$A$500,0),2),"")</f>
        <v/>
      </c>
      <c r="H3001" s="74">
        <f>SUMIF('Cash Outflows'!E:E,'AP and Accrual Journal'!D3011,'Cash Outflows'!F:F)</f>
        <v>0</v>
      </c>
      <c r="I3001" s="73">
        <f t="shared" si="139"/>
        <v>0</v>
      </c>
      <c r="J3001" s="13">
        <f t="shared" si="140"/>
        <v>0</v>
      </c>
      <c r="K3001" t="b">
        <f ca="1">IF(TODAY()-E3001&gt;'Data Inputs'!$B$47,TRUE,FALSE)</f>
        <v>1</v>
      </c>
    </row>
    <row r="3002" spans="1:11" x14ac:dyDescent="0.25">
      <c r="A3002" s="109">
        <f t="shared" si="138"/>
        <v>6</v>
      </c>
      <c r="B3002" s="55"/>
      <c r="C3002" s="129"/>
      <c r="D3002" s="55"/>
      <c r="E3002" s="56"/>
      <c r="F3002" s="55"/>
      <c r="G3002" s="124" t="str">
        <f>IFERROR(INDEX(Vendors!$A$2:$B$500,MATCH(C3002,Vendors!$A$2:$A$500,0),2),"")</f>
        <v/>
      </c>
      <c r="H3002" s="74">
        <f>SUMIF('Cash Outflows'!E:E,'AP and Accrual Journal'!D3012,'Cash Outflows'!F:F)</f>
        <v>0</v>
      </c>
      <c r="I3002" s="73">
        <f t="shared" si="139"/>
        <v>0</v>
      </c>
      <c r="J3002" s="13">
        <f t="shared" si="140"/>
        <v>0</v>
      </c>
      <c r="K3002" t="b">
        <f ca="1">IF(TODAY()-E3002&gt;'Data Inputs'!$B$47,TRUE,FALSE)</f>
        <v>1</v>
      </c>
    </row>
    <row r="3003" spans="1:11" x14ac:dyDescent="0.25">
      <c r="A3003" s="109">
        <f t="shared" si="138"/>
        <v>6</v>
      </c>
      <c r="B3003" s="55"/>
      <c r="C3003" s="129"/>
      <c r="D3003" s="55"/>
      <c r="E3003" s="56"/>
      <c r="F3003" s="55"/>
      <c r="G3003" s="124" t="str">
        <f>IFERROR(INDEX(Vendors!$A$2:$B$500,MATCH(C3003,Vendors!$A$2:$A$500,0),2),"")</f>
        <v/>
      </c>
      <c r="H3003" s="74">
        <f>SUMIF('Cash Outflows'!E:E,'AP and Accrual Journal'!D3013,'Cash Outflows'!F:F)</f>
        <v>0</v>
      </c>
      <c r="I3003" s="73">
        <f t="shared" si="139"/>
        <v>0</v>
      </c>
      <c r="J3003" s="13">
        <f t="shared" si="140"/>
        <v>0</v>
      </c>
      <c r="K3003" t="b">
        <f ca="1">IF(TODAY()-E3003&gt;'Data Inputs'!$B$47,TRUE,FALSE)</f>
        <v>1</v>
      </c>
    </row>
    <row r="3004" spans="1:11" x14ac:dyDescent="0.25">
      <c r="A3004" s="109">
        <f t="shared" si="138"/>
        <v>6</v>
      </c>
      <c r="B3004" s="55"/>
      <c r="C3004" s="129"/>
      <c r="D3004" s="55"/>
      <c r="E3004" s="56"/>
      <c r="F3004" s="55"/>
      <c r="G3004" s="124" t="str">
        <f>IFERROR(INDEX(Vendors!$A$2:$B$500,MATCH(C3004,Vendors!$A$2:$A$500,0),2),"")</f>
        <v/>
      </c>
      <c r="H3004" s="74">
        <f>SUMIF('Cash Outflows'!E:E,'AP and Accrual Journal'!D3014,'Cash Outflows'!F:F)</f>
        <v>0</v>
      </c>
      <c r="I3004" s="73">
        <f t="shared" si="139"/>
        <v>0</v>
      </c>
      <c r="J3004" s="13">
        <f t="shared" si="140"/>
        <v>0</v>
      </c>
      <c r="K3004" t="b">
        <f ca="1">IF(TODAY()-E3004&gt;'Data Inputs'!$B$47,TRUE,FALSE)</f>
        <v>1</v>
      </c>
    </row>
    <row r="3005" spans="1:11" x14ac:dyDescent="0.25">
      <c r="A3005" s="109">
        <f t="shared" si="138"/>
        <v>6</v>
      </c>
      <c r="B3005" s="55"/>
      <c r="C3005" s="129"/>
      <c r="D3005" s="55"/>
      <c r="E3005" s="56"/>
      <c r="F3005" s="55"/>
      <c r="G3005" s="124" t="str">
        <f>IFERROR(INDEX(Vendors!$A$2:$B$500,MATCH(C3005,Vendors!$A$2:$A$500,0),2),"")</f>
        <v/>
      </c>
      <c r="H3005" s="74">
        <f>SUMIF('Cash Outflows'!E:E,'AP and Accrual Journal'!D3015,'Cash Outflows'!F:F)</f>
        <v>0</v>
      </c>
      <c r="I3005" s="73">
        <f t="shared" si="139"/>
        <v>0</v>
      </c>
      <c r="J3005" s="13">
        <f t="shared" si="140"/>
        <v>0</v>
      </c>
      <c r="K3005" t="b">
        <f ca="1">IF(TODAY()-E3005&gt;'Data Inputs'!$B$47,TRUE,FALSE)</f>
        <v>1</v>
      </c>
    </row>
    <row r="3006" spans="1:11" x14ac:dyDescent="0.25">
      <c r="A3006" s="109">
        <f t="shared" si="138"/>
        <v>6</v>
      </c>
      <c r="B3006" s="55"/>
      <c r="C3006" s="129"/>
      <c r="D3006" s="55"/>
      <c r="E3006" s="56"/>
      <c r="F3006" s="55"/>
      <c r="G3006" s="124" t="str">
        <f>IFERROR(INDEX(Vendors!$A$2:$B$500,MATCH(C3006,Vendors!$A$2:$A$500,0),2),"")</f>
        <v/>
      </c>
      <c r="H3006" s="74">
        <f>SUMIF('Cash Outflows'!E:E,'AP and Accrual Journal'!D3016,'Cash Outflows'!F:F)</f>
        <v>0</v>
      </c>
      <c r="I3006" s="73">
        <f t="shared" si="139"/>
        <v>0</v>
      </c>
      <c r="J3006" s="13">
        <f t="shared" si="140"/>
        <v>0</v>
      </c>
      <c r="K3006" t="b">
        <f ca="1">IF(TODAY()-E3006&gt;'Data Inputs'!$B$47,TRUE,FALSE)</f>
        <v>1</v>
      </c>
    </row>
    <row r="3007" spans="1:11" x14ac:dyDescent="0.25">
      <c r="A3007" s="109">
        <f t="shared" si="138"/>
        <v>6</v>
      </c>
      <c r="B3007" s="55"/>
      <c r="C3007" s="129"/>
      <c r="D3007" s="55"/>
      <c r="E3007" s="56"/>
      <c r="F3007" s="55"/>
      <c r="G3007" s="124" t="str">
        <f>IFERROR(INDEX(Vendors!$A$2:$B$500,MATCH(C3007,Vendors!$A$2:$A$500,0),2),"")</f>
        <v/>
      </c>
      <c r="H3007" s="74">
        <f>SUMIF('Cash Outflows'!E:E,'AP and Accrual Journal'!D3017,'Cash Outflows'!F:F)</f>
        <v>0</v>
      </c>
      <c r="I3007" s="73">
        <f t="shared" si="139"/>
        <v>0</v>
      </c>
      <c r="J3007" s="13">
        <f t="shared" si="140"/>
        <v>0</v>
      </c>
      <c r="K3007" t="b">
        <f ca="1">IF(TODAY()-E3007&gt;'Data Inputs'!$B$47,TRUE,FALSE)</f>
        <v>1</v>
      </c>
    </row>
    <row r="3008" spans="1:11" x14ac:dyDescent="0.25">
      <c r="A3008" s="109">
        <f t="shared" si="138"/>
        <v>6</v>
      </c>
      <c r="B3008" s="55"/>
      <c r="C3008" s="129"/>
      <c r="D3008" s="55"/>
      <c r="E3008" s="56"/>
      <c r="F3008" s="55"/>
      <c r="G3008" s="124" t="str">
        <f>IFERROR(INDEX(Vendors!$A$2:$B$500,MATCH(C3008,Vendors!$A$2:$A$500,0),2),"")</f>
        <v/>
      </c>
      <c r="H3008" s="74">
        <f>SUMIF('Cash Outflows'!E:E,'AP and Accrual Journal'!D3018,'Cash Outflows'!F:F)</f>
        <v>0</v>
      </c>
      <c r="I3008" s="73">
        <f t="shared" si="139"/>
        <v>0</v>
      </c>
      <c r="J3008" s="13">
        <f t="shared" si="140"/>
        <v>0</v>
      </c>
      <c r="K3008" t="b">
        <f ca="1">IF(TODAY()-E3008&gt;'Data Inputs'!$B$47,TRUE,FALSE)</f>
        <v>1</v>
      </c>
    </row>
    <row r="3009" spans="1:11" x14ac:dyDescent="0.25">
      <c r="A3009" s="109">
        <f t="shared" si="138"/>
        <v>6</v>
      </c>
      <c r="B3009" s="55"/>
      <c r="C3009" s="129"/>
      <c r="D3009" s="55"/>
      <c r="E3009" s="56"/>
      <c r="F3009" s="55"/>
      <c r="G3009" s="124" t="str">
        <f>IFERROR(INDEX(Vendors!$A$2:$B$500,MATCH(C3009,Vendors!$A$2:$A$500,0),2),"")</f>
        <v/>
      </c>
      <c r="H3009" s="74">
        <f>SUMIF('Cash Outflows'!E:E,'AP and Accrual Journal'!D3019,'Cash Outflows'!F:F)</f>
        <v>0</v>
      </c>
      <c r="I3009" s="73">
        <f t="shared" si="139"/>
        <v>0</v>
      </c>
      <c r="J3009" s="13">
        <f t="shared" si="140"/>
        <v>0</v>
      </c>
      <c r="K3009" t="b">
        <f ca="1">IF(TODAY()-E3009&gt;'Data Inputs'!$B$47,TRUE,FALSE)</f>
        <v>1</v>
      </c>
    </row>
    <row r="3010" spans="1:11" x14ac:dyDescent="0.25">
      <c r="A3010" s="109">
        <f t="shared" si="138"/>
        <v>6</v>
      </c>
      <c r="B3010" s="55"/>
      <c r="C3010" s="129"/>
      <c r="D3010" s="55"/>
      <c r="E3010" s="56"/>
      <c r="F3010" s="55"/>
      <c r="G3010" s="124" t="str">
        <f>IFERROR(INDEX(Vendors!$A$2:$B$500,MATCH(C3010,Vendors!$A$2:$A$500,0),2),"")</f>
        <v/>
      </c>
      <c r="H3010" s="74">
        <f>SUMIF('Cash Outflows'!E:E,'AP and Accrual Journal'!D3020,'Cash Outflows'!F:F)</f>
        <v>0</v>
      </c>
      <c r="I3010" s="73">
        <f t="shared" si="139"/>
        <v>0</v>
      </c>
      <c r="J3010" s="13">
        <f t="shared" si="140"/>
        <v>0</v>
      </c>
      <c r="K3010" t="b">
        <f ca="1">IF(TODAY()-E3010&gt;'Data Inputs'!$B$47,TRUE,FALSE)</f>
        <v>1</v>
      </c>
    </row>
    <row r="3011" spans="1:11" x14ac:dyDescent="0.25">
      <c r="A3011" s="109">
        <f t="shared" ref="A3011:A3045" si="141">E3011+(6-J3011)</f>
        <v>6</v>
      </c>
      <c r="B3011" s="55"/>
      <c r="C3011" s="129"/>
      <c r="D3011" s="55"/>
      <c r="E3011" s="56"/>
      <c r="F3011" s="55"/>
      <c r="G3011" s="124" t="str">
        <f>IFERROR(INDEX(Vendors!$A$2:$B$500,MATCH(C3011,Vendors!$A$2:$A$500,0),2),"")</f>
        <v/>
      </c>
      <c r="H3011" s="74">
        <f>SUMIF('Cash Outflows'!E:E,'AP and Accrual Journal'!D3021,'Cash Outflows'!F:F)</f>
        <v>0</v>
      </c>
      <c r="I3011" s="73">
        <f t="shared" ref="I3011:I3045" si="142">F3011-H3011</f>
        <v>0</v>
      </c>
      <c r="J3011" s="13">
        <f t="shared" ref="J3011:J3045" si="143">IF(WEEKDAY(E3011)=7,0,WEEKDAY(E3011))</f>
        <v>0</v>
      </c>
      <c r="K3011" t="b">
        <f ca="1">IF(TODAY()-E3011&gt;'Data Inputs'!$B$47,TRUE,FALSE)</f>
        <v>1</v>
      </c>
    </row>
    <row r="3012" spans="1:11" x14ac:dyDescent="0.25">
      <c r="A3012" s="109">
        <f t="shared" si="141"/>
        <v>6</v>
      </c>
      <c r="B3012" s="55"/>
      <c r="C3012" s="129"/>
      <c r="D3012" s="55"/>
      <c r="E3012" s="56"/>
      <c r="F3012" s="55"/>
      <c r="G3012" s="124" t="str">
        <f>IFERROR(INDEX(Vendors!$A$2:$B$500,MATCH(C3012,Vendors!$A$2:$A$500,0),2),"")</f>
        <v/>
      </c>
      <c r="H3012" s="74">
        <f>SUMIF('Cash Outflows'!E:E,'AP and Accrual Journal'!D3022,'Cash Outflows'!F:F)</f>
        <v>0</v>
      </c>
      <c r="I3012" s="73">
        <f t="shared" si="142"/>
        <v>0</v>
      </c>
      <c r="J3012" s="13">
        <f t="shared" si="143"/>
        <v>0</v>
      </c>
      <c r="K3012" t="b">
        <f ca="1">IF(TODAY()-E3012&gt;'Data Inputs'!$B$47,TRUE,FALSE)</f>
        <v>1</v>
      </c>
    </row>
    <row r="3013" spans="1:11" x14ac:dyDescent="0.25">
      <c r="A3013" s="109">
        <f t="shared" si="141"/>
        <v>6</v>
      </c>
      <c r="B3013" s="55"/>
      <c r="C3013" s="129"/>
      <c r="D3013" s="55"/>
      <c r="E3013" s="56"/>
      <c r="F3013" s="55"/>
      <c r="G3013" s="124" t="str">
        <f>IFERROR(INDEX(Vendors!$A$2:$B$500,MATCH(C3013,Vendors!$A$2:$A$500,0),2),"")</f>
        <v/>
      </c>
      <c r="H3013" s="74">
        <f>SUMIF('Cash Outflows'!E:E,'AP and Accrual Journal'!D3023,'Cash Outflows'!F:F)</f>
        <v>0</v>
      </c>
      <c r="I3013" s="73">
        <f t="shared" si="142"/>
        <v>0</v>
      </c>
      <c r="J3013" s="13">
        <f t="shared" si="143"/>
        <v>0</v>
      </c>
      <c r="K3013" t="b">
        <f ca="1">IF(TODAY()-E3013&gt;'Data Inputs'!$B$47,TRUE,FALSE)</f>
        <v>1</v>
      </c>
    </row>
    <row r="3014" spans="1:11" x14ac:dyDescent="0.25">
      <c r="A3014" s="109">
        <f t="shared" si="141"/>
        <v>6</v>
      </c>
      <c r="B3014" s="55"/>
      <c r="C3014" s="129"/>
      <c r="D3014" s="55"/>
      <c r="E3014" s="56"/>
      <c r="F3014" s="55"/>
      <c r="G3014" s="124" t="str">
        <f>IFERROR(INDEX(Vendors!$A$2:$B$500,MATCH(C3014,Vendors!$A$2:$A$500,0),2),"")</f>
        <v/>
      </c>
      <c r="H3014" s="74">
        <f>SUMIF('Cash Outflows'!E:E,'AP and Accrual Journal'!D3024,'Cash Outflows'!F:F)</f>
        <v>0</v>
      </c>
      <c r="I3014" s="73">
        <f t="shared" si="142"/>
        <v>0</v>
      </c>
      <c r="J3014" s="13">
        <f t="shared" si="143"/>
        <v>0</v>
      </c>
      <c r="K3014" t="b">
        <f ca="1">IF(TODAY()-E3014&gt;'Data Inputs'!$B$47,TRUE,FALSE)</f>
        <v>1</v>
      </c>
    </row>
    <row r="3015" spans="1:11" x14ac:dyDescent="0.25">
      <c r="A3015" s="109">
        <f t="shared" si="141"/>
        <v>6</v>
      </c>
      <c r="B3015" s="55"/>
      <c r="C3015" s="129"/>
      <c r="D3015" s="55"/>
      <c r="E3015" s="56"/>
      <c r="F3015" s="55"/>
      <c r="G3015" s="124" t="str">
        <f>IFERROR(INDEX(Vendors!$A$2:$B$500,MATCH(C3015,Vendors!$A$2:$A$500,0),2),"")</f>
        <v/>
      </c>
      <c r="H3015" s="74">
        <f>SUMIF('Cash Outflows'!E:E,'AP and Accrual Journal'!D3025,'Cash Outflows'!F:F)</f>
        <v>0</v>
      </c>
      <c r="I3015" s="73">
        <f t="shared" si="142"/>
        <v>0</v>
      </c>
      <c r="J3015" s="13">
        <f t="shared" si="143"/>
        <v>0</v>
      </c>
      <c r="K3015" t="b">
        <f ca="1">IF(TODAY()-E3015&gt;'Data Inputs'!$B$47,TRUE,FALSE)</f>
        <v>1</v>
      </c>
    </row>
    <row r="3016" spans="1:11" x14ac:dyDescent="0.25">
      <c r="A3016" s="109">
        <f t="shared" si="141"/>
        <v>6</v>
      </c>
      <c r="B3016" s="55"/>
      <c r="C3016" s="129"/>
      <c r="D3016" s="55"/>
      <c r="E3016" s="56"/>
      <c r="F3016" s="55"/>
      <c r="G3016" s="124" t="str">
        <f>IFERROR(INDEX(Vendors!$A$2:$B$500,MATCH(C3016,Vendors!$A$2:$A$500,0),2),"")</f>
        <v/>
      </c>
      <c r="H3016" s="74">
        <f>SUMIF('Cash Outflows'!E:E,'AP and Accrual Journal'!D3026,'Cash Outflows'!F:F)</f>
        <v>0</v>
      </c>
      <c r="I3016" s="73">
        <f t="shared" si="142"/>
        <v>0</v>
      </c>
      <c r="J3016" s="13">
        <f t="shared" si="143"/>
        <v>0</v>
      </c>
      <c r="K3016" t="b">
        <f ca="1">IF(TODAY()-E3016&gt;'Data Inputs'!$B$47,TRUE,FALSE)</f>
        <v>1</v>
      </c>
    </row>
    <row r="3017" spans="1:11" x14ac:dyDescent="0.25">
      <c r="A3017" s="109">
        <f t="shared" si="141"/>
        <v>6</v>
      </c>
      <c r="B3017" s="55"/>
      <c r="C3017" s="129"/>
      <c r="D3017" s="55"/>
      <c r="E3017" s="56"/>
      <c r="F3017" s="55"/>
      <c r="G3017" s="124" t="str">
        <f>IFERROR(INDEX(Vendors!$A$2:$B$500,MATCH(C3017,Vendors!$A$2:$A$500,0),2),"")</f>
        <v/>
      </c>
      <c r="H3017" s="74">
        <f>SUMIF('Cash Outflows'!E:E,'AP and Accrual Journal'!D3027,'Cash Outflows'!F:F)</f>
        <v>0</v>
      </c>
      <c r="I3017" s="73">
        <f t="shared" si="142"/>
        <v>0</v>
      </c>
      <c r="J3017" s="13">
        <f t="shared" si="143"/>
        <v>0</v>
      </c>
      <c r="K3017" t="b">
        <f ca="1">IF(TODAY()-E3017&gt;'Data Inputs'!$B$47,TRUE,FALSE)</f>
        <v>1</v>
      </c>
    </row>
    <row r="3018" spans="1:11" x14ac:dyDescent="0.25">
      <c r="A3018" s="109">
        <f t="shared" si="141"/>
        <v>6</v>
      </c>
      <c r="B3018" s="55"/>
      <c r="C3018" s="129"/>
      <c r="D3018" s="55"/>
      <c r="E3018" s="56"/>
      <c r="F3018" s="55"/>
      <c r="G3018" s="124" t="str">
        <f>IFERROR(INDEX(Vendors!$A$2:$B$500,MATCH(C3018,Vendors!$A$2:$A$500,0),2),"")</f>
        <v/>
      </c>
      <c r="H3018" s="74">
        <f>SUMIF('Cash Outflows'!E:E,'AP and Accrual Journal'!D3028,'Cash Outflows'!F:F)</f>
        <v>0</v>
      </c>
      <c r="I3018" s="73">
        <f t="shared" si="142"/>
        <v>0</v>
      </c>
      <c r="J3018" s="13">
        <f t="shared" si="143"/>
        <v>0</v>
      </c>
      <c r="K3018" t="b">
        <f ca="1">IF(TODAY()-E3018&gt;'Data Inputs'!$B$47,TRUE,FALSE)</f>
        <v>1</v>
      </c>
    </row>
    <row r="3019" spans="1:11" x14ac:dyDescent="0.25">
      <c r="A3019" s="109">
        <f t="shared" si="141"/>
        <v>6</v>
      </c>
      <c r="B3019" s="55"/>
      <c r="C3019" s="129"/>
      <c r="D3019" s="55"/>
      <c r="E3019" s="56"/>
      <c r="F3019" s="55"/>
      <c r="G3019" s="124" t="str">
        <f>IFERROR(INDEX(Vendors!$A$2:$B$500,MATCH(C3019,Vendors!$A$2:$A$500,0),2),"")</f>
        <v/>
      </c>
      <c r="H3019" s="74">
        <f>SUMIF('Cash Outflows'!E:E,'AP and Accrual Journal'!D3029,'Cash Outflows'!F:F)</f>
        <v>0</v>
      </c>
      <c r="I3019" s="73">
        <f t="shared" si="142"/>
        <v>0</v>
      </c>
      <c r="J3019" s="13">
        <f t="shared" si="143"/>
        <v>0</v>
      </c>
      <c r="K3019" t="b">
        <f ca="1">IF(TODAY()-E3019&gt;'Data Inputs'!$B$47,TRUE,FALSE)</f>
        <v>1</v>
      </c>
    </row>
    <row r="3020" spans="1:11" x14ac:dyDescent="0.25">
      <c r="A3020" s="109">
        <f t="shared" si="141"/>
        <v>6</v>
      </c>
      <c r="B3020" s="55"/>
      <c r="C3020" s="129"/>
      <c r="D3020" s="55"/>
      <c r="E3020" s="56"/>
      <c r="F3020" s="55"/>
      <c r="G3020" s="124" t="str">
        <f>IFERROR(INDEX(Vendors!$A$2:$B$500,MATCH(C3020,Vendors!$A$2:$A$500,0),2),"")</f>
        <v/>
      </c>
      <c r="H3020" s="74">
        <f>SUMIF('Cash Outflows'!E:E,'AP and Accrual Journal'!D3030,'Cash Outflows'!F:F)</f>
        <v>0</v>
      </c>
      <c r="I3020" s="73">
        <f t="shared" si="142"/>
        <v>0</v>
      </c>
      <c r="J3020" s="13">
        <f t="shared" si="143"/>
        <v>0</v>
      </c>
      <c r="K3020" t="b">
        <f ca="1">IF(TODAY()-E3020&gt;'Data Inputs'!$B$47,TRUE,FALSE)</f>
        <v>1</v>
      </c>
    </row>
    <row r="3021" spans="1:11" x14ac:dyDescent="0.25">
      <c r="A3021" s="109">
        <f t="shared" si="141"/>
        <v>6</v>
      </c>
      <c r="B3021" s="55"/>
      <c r="C3021" s="129"/>
      <c r="D3021" s="55"/>
      <c r="E3021" s="56"/>
      <c r="F3021" s="55"/>
      <c r="G3021" s="124" t="str">
        <f>IFERROR(INDEX(Vendors!$A$2:$B$500,MATCH(C3021,Vendors!$A$2:$A$500,0),2),"")</f>
        <v/>
      </c>
      <c r="H3021" s="74">
        <f>SUMIF('Cash Outflows'!E:E,'AP and Accrual Journal'!D3031,'Cash Outflows'!F:F)</f>
        <v>0</v>
      </c>
      <c r="I3021" s="73">
        <f t="shared" si="142"/>
        <v>0</v>
      </c>
      <c r="J3021" s="13">
        <f t="shared" si="143"/>
        <v>0</v>
      </c>
      <c r="K3021" t="b">
        <f ca="1">IF(TODAY()-E3021&gt;'Data Inputs'!$B$47,TRUE,FALSE)</f>
        <v>1</v>
      </c>
    </row>
    <row r="3022" spans="1:11" x14ac:dyDescent="0.25">
      <c r="A3022" s="109">
        <f t="shared" si="141"/>
        <v>6</v>
      </c>
      <c r="B3022" s="55"/>
      <c r="C3022" s="129"/>
      <c r="D3022" s="55"/>
      <c r="E3022" s="56"/>
      <c r="F3022" s="55"/>
      <c r="G3022" s="124" t="str">
        <f>IFERROR(INDEX(Vendors!$A$2:$B$500,MATCH(C3022,Vendors!$A$2:$A$500,0),2),"")</f>
        <v/>
      </c>
      <c r="H3022" s="74">
        <f>SUMIF('Cash Outflows'!E:E,'AP and Accrual Journal'!D3032,'Cash Outflows'!F:F)</f>
        <v>0</v>
      </c>
      <c r="I3022" s="73">
        <f t="shared" si="142"/>
        <v>0</v>
      </c>
      <c r="J3022" s="13">
        <f t="shared" si="143"/>
        <v>0</v>
      </c>
      <c r="K3022" t="b">
        <f ca="1">IF(TODAY()-E3022&gt;'Data Inputs'!$B$47,TRUE,FALSE)</f>
        <v>1</v>
      </c>
    </row>
    <row r="3023" spans="1:11" x14ac:dyDescent="0.25">
      <c r="A3023" s="109">
        <f t="shared" si="141"/>
        <v>6</v>
      </c>
      <c r="B3023" s="55"/>
      <c r="C3023" s="129"/>
      <c r="D3023" s="55"/>
      <c r="E3023" s="56"/>
      <c r="F3023" s="55"/>
      <c r="G3023" s="124" t="str">
        <f>IFERROR(INDEX(Vendors!$A$2:$B$500,MATCH(C3023,Vendors!$A$2:$A$500,0),2),"")</f>
        <v/>
      </c>
      <c r="H3023" s="74">
        <f>SUMIF('Cash Outflows'!E:E,'AP and Accrual Journal'!D3033,'Cash Outflows'!F:F)</f>
        <v>0</v>
      </c>
      <c r="I3023" s="73">
        <f t="shared" si="142"/>
        <v>0</v>
      </c>
      <c r="J3023" s="13">
        <f t="shared" si="143"/>
        <v>0</v>
      </c>
      <c r="K3023" t="b">
        <f ca="1">IF(TODAY()-E3023&gt;'Data Inputs'!$B$47,TRUE,FALSE)</f>
        <v>1</v>
      </c>
    </row>
    <row r="3024" spans="1:11" x14ac:dyDescent="0.25">
      <c r="A3024" s="109">
        <f t="shared" si="141"/>
        <v>6</v>
      </c>
      <c r="B3024" s="55"/>
      <c r="C3024" s="129"/>
      <c r="D3024" s="55"/>
      <c r="E3024" s="56"/>
      <c r="F3024" s="55"/>
      <c r="G3024" s="124" t="str">
        <f>IFERROR(INDEX(Vendors!$A$2:$B$500,MATCH(C3024,Vendors!$A$2:$A$500,0),2),"")</f>
        <v/>
      </c>
      <c r="H3024" s="74">
        <f>SUMIF('Cash Outflows'!E:E,'AP and Accrual Journal'!D3034,'Cash Outflows'!F:F)</f>
        <v>0</v>
      </c>
      <c r="I3024" s="73">
        <f t="shared" si="142"/>
        <v>0</v>
      </c>
      <c r="J3024" s="13">
        <f t="shared" si="143"/>
        <v>0</v>
      </c>
      <c r="K3024" t="b">
        <f ca="1">IF(TODAY()-E3024&gt;'Data Inputs'!$B$47,TRUE,FALSE)</f>
        <v>1</v>
      </c>
    </row>
    <row r="3025" spans="1:11" x14ac:dyDescent="0.25">
      <c r="A3025" s="109">
        <f t="shared" si="141"/>
        <v>6</v>
      </c>
      <c r="B3025" s="55"/>
      <c r="C3025" s="129"/>
      <c r="D3025" s="55"/>
      <c r="E3025" s="56"/>
      <c r="F3025" s="55"/>
      <c r="G3025" s="124" t="str">
        <f>IFERROR(INDEX(Vendors!$A$2:$B$500,MATCH(C3025,Vendors!$A$2:$A$500,0),2),"")</f>
        <v/>
      </c>
      <c r="H3025" s="74">
        <f>SUMIF('Cash Outflows'!E:E,'AP and Accrual Journal'!D3035,'Cash Outflows'!F:F)</f>
        <v>0</v>
      </c>
      <c r="I3025" s="73">
        <f t="shared" si="142"/>
        <v>0</v>
      </c>
      <c r="J3025" s="13">
        <f t="shared" si="143"/>
        <v>0</v>
      </c>
      <c r="K3025" t="b">
        <f ca="1">IF(TODAY()-E3025&gt;'Data Inputs'!$B$47,TRUE,FALSE)</f>
        <v>1</v>
      </c>
    </row>
    <row r="3026" spans="1:11" x14ac:dyDescent="0.25">
      <c r="A3026" s="109">
        <f t="shared" si="141"/>
        <v>6</v>
      </c>
      <c r="B3026" s="55"/>
      <c r="C3026" s="129"/>
      <c r="D3026" s="55"/>
      <c r="E3026" s="56"/>
      <c r="F3026" s="55"/>
      <c r="G3026" s="124" t="str">
        <f>IFERROR(INDEX(Vendors!$A$2:$B$500,MATCH(C3026,Vendors!$A$2:$A$500,0),2),"")</f>
        <v/>
      </c>
      <c r="H3026" s="74">
        <f>SUMIF('Cash Outflows'!E:E,'AP and Accrual Journal'!D3036,'Cash Outflows'!F:F)</f>
        <v>0</v>
      </c>
      <c r="I3026" s="73">
        <f t="shared" si="142"/>
        <v>0</v>
      </c>
      <c r="J3026" s="13">
        <f t="shared" si="143"/>
        <v>0</v>
      </c>
      <c r="K3026" t="b">
        <f ca="1">IF(TODAY()-E3026&gt;'Data Inputs'!$B$47,TRUE,FALSE)</f>
        <v>1</v>
      </c>
    </row>
    <row r="3027" spans="1:11" x14ac:dyDescent="0.25">
      <c r="A3027" s="109">
        <f t="shared" si="141"/>
        <v>6</v>
      </c>
      <c r="B3027" s="55"/>
      <c r="C3027" s="129"/>
      <c r="D3027" s="55"/>
      <c r="E3027" s="56"/>
      <c r="F3027" s="55"/>
      <c r="G3027" s="124" t="str">
        <f>IFERROR(INDEX(Vendors!$A$2:$B$500,MATCH(C3027,Vendors!$A$2:$A$500,0),2),"")</f>
        <v/>
      </c>
      <c r="H3027" s="74">
        <f>SUMIF('Cash Outflows'!E:E,'AP and Accrual Journal'!D3037,'Cash Outflows'!F:F)</f>
        <v>0</v>
      </c>
      <c r="I3027" s="73">
        <f t="shared" si="142"/>
        <v>0</v>
      </c>
      <c r="J3027" s="13">
        <f t="shared" si="143"/>
        <v>0</v>
      </c>
      <c r="K3027" t="b">
        <f ca="1">IF(TODAY()-E3027&gt;'Data Inputs'!$B$47,TRUE,FALSE)</f>
        <v>1</v>
      </c>
    </row>
    <row r="3028" spans="1:11" x14ac:dyDescent="0.25">
      <c r="A3028" s="109">
        <f t="shared" si="141"/>
        <v>6</v>
      </c>
      <c r="B3028" s="55"/>
      <c r="C3028" s="129"/>
      <c r="D3028" s="55"/>
      <c r="E3028" s="56"/>
      <c r="F3028" s="55"/>
      <c r="G3028" s="124" t="str">
        <f>IFERROR(INDEX(Vendors!$A$2:$B$500,MATCH(C3028,Vendors!$A$2:$A$500,0),2),"")</f>
        <v/>
      </c>
      <c r="H3028" s="74">
        <f>SUMIF('Cash Outflows'!E:E,'AP and Accrual Journal'!D3038,'Cash Outflows'!F:F)</f>
        <v>0</v>
      </c>
      <c r="I3028" s="73">
        <f t="shared" si="142"/>
        <v>0</v>
      </c>
      <c r="J3028" s="13">
        <f t="shared" si="143"/>
        <v>0</v>
      </c>
      <c r="K3028" t="b">
        <f ca="1">IF(TODAY()-E3028&gt;'Data Inputs'!$B$47,TRUE,FALSE)</f>
        <v>1</v>
      </c>
    </row>
    <row r="3029" spans="1:11" x14ac:dyDescent="0.25">
      <c r="A3029" s="109">
        <f t="shared" si="141"/>
        <v>6</v>
      </c>
      <c r="B3029" s="55"/>
      <c r="C3029" s="129"/>
      <c r="D3029" s="55"/>
      <c r="E3029" s="56"/>
      <c r="F3029" s="55"/>
      <c r="G3029" s="124" t="str">
        <f>IFERROR(INDEX(Vendors!$A$2:$B$500,MATCH(C3029,Vendors!$A$2:$A$500,0),2),"")</f>
        <v/>
      </c>
      <c r="H3029" s="74">
        <f>SUMIF('Cash Outflows'!E:E,'AP and Accrual Journal'!D3039,'Cash Outflows'!F:F)</f>
        <v>0</v>
      </c>
      <c r="I3029" s="73">
        <f t="shared" si="142"/>
        <v>0</v>
      </c>
      <c r="J3029" s="13">
        <f t="shared" si="143"/>
        <v>0</v>
      </c>
      <c r="K3029" t="b">
        <f ca="1">IF(TODAY()-E3029&gt;'Data Inputs'!$B$47,TRUE,FALSE)</f>
        <v>1</v>
      </c>
    </row>
    <row r="3030" spans="1:11" x14ac:dyDescent="0.25">
      <c r="A3030" s="109">
        <f t="shared" si="141"/>
        <v>6</v>
      </c>
      <c r="B3030" s="55"/>
      <c r="C3030" s="129"/>
      <c r="D3030" s="55"/>
      <c r="E3030" s="56"/>
      <c r="F3030" s="55"/>
      <c r="G3030" s="124" t="str">
        <f>IFERROR(INDEX(Vendors!$A$2:$B$500,MATCH(C3030,Vendors!$A$2:$A$500,0),2),"")</f>
        <v/>
      </c>
      <c r="H3030" s="74">
        <f>SUMIF('Cash Outflows'!E:E,'AP and Accrual Journal'!D3040,'Cash Outflows'!F:F)</f>
        <v>0</v>
      </c>
      <c r="I3030" s="73">
        <f t="shared" si="142"/>
        <v>0</v>
      </c>
      <c r="J3030" s="13">
        <f t="shared" si="143"/>
        <v>0</v>
      </c>
      <c r="K3030" t="b">
        <f ca="1">IF(TODAY()-E3030&gt;'Data Inputs'!$B$47,TRUE,FALSE)</f>
        <v>1</v>
      </c>
    </row>
    <row r="3031" spans="1:11" x14ac:dyDescent="0.25">
      <c r="A3031" s="109">
        <f t="shared" si="141"/>
        <v>6</v>
      </c>
      <c r="B3031" s="55"/>
      <c r="C3031" s="129"/>
      <c r="D3031" s="55"/>
      <c r="E3031" s="56"/>
      <c r="F3031" s="55"/>
      <c r="G3031" s="124" t="str">
        <f>IFERROR(INDEX(Vendors!$A$2:$B$500,MATCH(C3031,Vendors!$A$2:$A$500,0),2),"")</f>
        <v/>
      </c>
      <c r="H3031" s="74">
        <f>SUMIF('Cash Outflows'!E:E,'AP and Accrual Journal'!D3041,'Cash Outflows'!F:F)</f>
        <v>0</v>
      </c>
      <c r="I3031" s="73">
        <f t="shared" si="142"/>
        <v>0</v>
      </c>
      <c r="J3031" s="13">
        <f t="shared" si="143"/>
        <v>0</v>
      </c>
      <c r="K3031" t="b">
        <f ca="1">IF(TODAY()-E3031&gt;'Data Inputs'!$B$47,TRUE,FALSE)</f>
        <v>1</v>
      </c>
    </row>
    <row r="3032" spans="1:11" x14ac:dyDescent="0.25">
      <c r="A3032" s="109">
        <f t="shared" si="141"/>
        <v>6</v>
      </c>
      <c r="B3032" s="55"/>
      <c r="C3032" s="129"/>
      <c r="D3032" s="55"/>
      <c r="E3032" s="56"/>
      <c r="F3032" s="55"/>
      <c r="G3032" s="124" t="str">
        <f>IFERROR(INDEX(Vendors!$A$2:$B$500,MATCH(C3032,Vendors!$A$2:$A$500,0),2),"")</f>
        <v/>
      </c>
      <c r="H3032" s="74">
        <f>SUMIF('Cash Outflows'!E:E,'AP and Accrual Journal'!D3042,'Cash Outflows'!F:F)</f>
        <v>0</v>
      </c>
      <c r="I3032" s="73">
        <f t="shared" si="142"/>
        <v>0</v>
      </c>
      <c r="J3032" s="13">
        <f t="shared" si="143"/>
        <v>0</v>
      </c>
      <c r="K3032" t="b">
        <f ca="1">IF(TODAY()-E3032&gt;'Data Inputs'!$B$47,TRUE,FALSE)</f>
        <v>1</v>
      </c>
    </row>
    <row r="3033" spans="1:11" x14ac:dyDescent="0.25">
      <c r="A3033" s="109">
        <f t="shared" si="141"/>
        <v>6</v>
      </c>
      <c r="B3033" s="55"/>
      <c r="C3033" s="129"/>
      <c r="D3033" s="55"/>
      <c r="E3033" s="56"/>
      <c r="F3033" s="55"/>
      <c r="G3033" s="124" t="str">
        <f>IFERROR(INDEX(Vendors!$A$2:$B$500,MATCH(C3033,Vendors!$A$2:$A$500,0),2),"")</f>
        <v/>
      </c>
      <c r="H3033" s="74">
        <f>SUMIF('Cash Outflows'!E:E,'AP and Accrual Journal'!D3043,'Cash Outflows'!F:F)</f>
        <v>0</v>
      </c>
      <c r="I3033" s="73">
        <f t="shared" si="142"/>
        <v>0</v>
      </c>
      <c r="J3033" s="13">
        <f t="shared" si="143"/>
        <v>0</v>
      </c>
      <c r="K3033" t="b">
        <f ca="1">IF(TODAY()-E3033&gt;'Data Inputs'!$B$47,TRUE,FALSE)</f>
        <v>1</v>
      </c>
    </row>
    <row r="3034" spans="1:11" x14ac:dyDescent="0.25">
      <c r="A3034" s="109">
        <f t="shared" si="141"/>
        <v>6</v>
      </c>
      <c r="B3034" s="55"/>
      <c r="C3034" s="129"/>
      <c r="D3034" s="55"/>
      <c r="E3034" s="56"/>
      <c r="F3034" s="55"/>
      <c r="G3034" s="124" t="str">
        <f>IFERROR(INDEX(Vendors!$A$2:$B$500,MATCH(C3034,Vendors!$A$2:$A$500,0),2),"")</f>
        <v/>
      </c>
      <c r="H3034" s="74">
        <f>SUMIF('Cash Outflows'!E:E,'AP and Accrual Journal'!D3044,'Cash Outflows'!F:F)</f>
        <v>0</v>
      </c>
      <c r="I3034" s="73">
        <f t="shared" si="142"/>
        <v>0</v>
      </c>
      <c r="J3034" s="13">
        <f t="shared" si="143"/>
        <v>0</v>
      </c>
      <c r="K3034" t="b">
        <f ca="1">IF(TODAY()-E3034&gt;'Data Inputs'!$B$47,TRUE,FALSE)</f>
        <v>1</v>
      </c>
    </row>
    <row r="3035" spans="1:11" x14ac:dyDescent="0.25">
      <c r="A3035" s="109">
        <f t="shared" si="141"/>
        <v>6</v>
      </c>
      <c r="B3035" s="55"/>
      <c r="C3035" s="129"/>
      <c r="D3035" s="55"/>
      <c r="E3035" s="56"/>
      <c r="F3035" s="55"/>
      <c r="G3035" s="124" t="str">
        <f>IFERROR(INDEX(Vendors!$A$2:$B$500,MATCH(C3035,Vendors!$A$2:$A$500,0),2),"")</f>
        <v/>
      </c>
      <c r="H3035" s="74">
        <f>SUMIF('Cash Outflows'!E:E,'AP and Accrual Journal'!D3045,'Cash Outflows'!F:F)</f>
        <v>0</v>
      </c>
      <c r="I3035" s="73">
        <f t="shared" si="142"/>
        <v>0</v>
      </c>
      <c r="J3035" s="13">
        <f t="shared" si="143"/>
        <v>0</v>
      </c>
      <c r="K3035" t="b">
        <f ca="1">IF(TODAY()-E3035&gt;'Data Inputs'!$B$47,TRUE,FALSE)</f>
        <v>1</v>
      </c>
    </row>
    <row r="3036" spans="1:11" x14ac:dyDescent="0.25">
      <c r="A3036" s="109">
        <f t="shared" si="141"/>
        <v>6</v>
      </c>
      <c r="B3036" s="55"/>
      <c r="C3036" s="129"/>
      <c r="D3036" s="55"/>
      <c r="E3036" s="56"/>
      <c r="F3036" s="55"/>
      <c r="G3036" s="124" t="str">
        <f>IFERROR(INDEX(Vendors!$A$2:$B$500,MATCH(C3036,Vendors!$A$2:$A$500,0),2),"")</f>
        <v/>
      </c>
      <c r="H3036" s="74">
        <f>SUMIF('Cash Outflows'!E:E,'AP and Accrual Journal'!D3046,'Cash Outflows'!F:F)</f>
        <v>0</v>
      </c>
      <c r="I3036" s="73">
        <f t="shared" si="142"/>
        <v>0</v>
      </c>
      <c r="J3036" s="13">
        <f t="shared" si="143"/>
        <v>0</v>
      </c>
      <c r="K3036" t="b">
        <f ca="1">IF(TODAY()-E3036&gt;'Data Inputs'!$B$47,TRUE,FALSE)</f>
        <v>1</v>
      </c>
    </row>
    <row r="3037" spans="1:11" x14ac:dyDescent="0.25">
      <c r="A3037" s="109">
        <f t="shared" si="141"/>
        <v>6</v>
      </c>
      <c r="B3037" s="55"/>
      <c r="C3037" s="129"/>
      <c r="D3037" s="55"/>
      <c r="E3037" s="56"/>
      <c r="F3037" s="55"/>
      <c r="G3037" s="124" t="str">
        <f>IFERROR(INDEX(Vendors!$A$2:$B$500,MATCH(C3037,Vendors!$A$2:$A$500,0),2),"")</f>
        <v/>
      </c>
      <c r="H3037" s="74">
        <f>SUMIF('Cash Outflows'!E:E,'AP and Accrual Journal'!D3047,'Cash Outflows'!F:F)</f>
        <v>0</v>
      </c>
      <c r="I3037" s="73">
        <f t="shared" si="142"/>
        <v>0</v>
      </c>
      <c r="J3037" s="13">
        <f t="shared" si="143"/>
        <v>0</v>
      </c>
      <c r="K3037" t="b">
        <f ca="1">IF(TODAY()-E3037&gt;'Data Inputs'!$B$47,TRUE,FALSE)</f>
        <v>1</v>
      </c>
    </row>
    <row r="3038" spans="1:11" x14ac:dyDescent="0.25">
      <c r="A3038" s="109">
        <f t="shared" si="141"/>
        <v>6</v>
      </c>
      <c r="B3038" s="55"/>
      <c r="C3038" s="129"/>
      <c r="D3038" s="55"/>
      <c r="E3038" s="56"/>
      <c r="F3038" s="55"/>
      <c r="G3038" s="124" t="str">
        <f>IFERROR(INDEX(Vendors!$A$2:$B$500,MATCH(C3038,Vendors!$A$2:$A$500,0),2),"")</f>
        <v/>
      </c>
      <c r="H3038" s="74">
        <f>SUMIF('Cash Outflows'!E:E,'AP and Accrual Journal'!D3048,'Cash Outflows'!F:F)</f>
        <v>0</v>
      </c>
      <c r="I3038" s="73">
        <f t="shared" si="142"/>
        <v>0</v>
      </c>
      <c r="J3038" s="13">
        <f t="shared" si="143"/>
        <v>0</v>
      </c>
      <c r="K3038" t="b">
        <f ca="1">IF(TODAY()-E3038&gt;'Data Inputs'!$B$47,TRUE,FALSE)</f>
        <v>1</v>
      </c>
    </row>
    <row r="3039" spans="1:11" x14ac:dyDescent="0.25">
      <c r="A3039" s="109">
        <f t="shared" si="141"/>
        <v>6</v>
      </c>
      <c r="B3039" s="55"/>
      <c r="C3039" s="129"/>
      <c r="D3039" s="55"/>
      <c r="E3039" s="56"/>
      <c r="F3039" s="55"/>
      <c r="G3039" s="124" t="str">
        <f>IFERROR(INDEX(Vendors!$A$2:$B$500,MATCH(C3039,Vendors!$A$2:$A$500,0),2),"")</f>
        <v/>
      </c>
      <c r="H3039" s="74">
        <f>SUMIF('Cash Outflows'!E:E,'AP and Accrual Journal'!D3049,'Cash Outflows'!F:F)</f>
        <v>0</v>
      </c>
      <c r="I3039" s="73">
        <f t="shared" si="142"/>
        <v>0</v>
      </c>
      <c r="J3039" s="13">
        <f t="shared" si="143"/>
        <v>0</v>
      </c>
      <c r="K3039" t="b">
        <f ca="1">IF(TODAY()-E3039&gt;'Data Inputs'!$B$47,TRUE,FALSE)</f>
        <v>1</v>
      </c>
    </row>
    <row r="3040" spans="1:11" x14ac:dyDescent="0.25">
      <c r="A3040" s="109">
        <f t="shared" si="141"/>
        <v>6</v>
      </c>
      <c r="B3040" s="55"/>
      <c r="C3040" s="129"/>
      <c r="D3040" s="55"/>
      <c r="E3040" s="56"/>
      <c r="F3040" s="55"/>
      <c r="G3040" s="124" t="str">
        <f>IFERROR(INDEX(Vendors!$A$2:$B$500,MATCH(C3040,Vendors!$A$2:$A$500,0),2),"")</f>
        <v/>
      </c>
      <c r="H3040" s="74">
        <f>SUMIF('Cash Outflows'!E:E,'AP and Accrual Journal'!D3050,'Cash Outflows'!F:F)</f>
        <v>0</v>
      </c>
      <c r="I3040" s="73">
        <f t="shared" si="142"/>
        <v>0</v>
      </c>
      <c r="J3040" s="13">
        <f t="shared" si="143"/>
        <v>0</v>
      </c>
      <c r="K3040" t="b">
        <f ca="1">IF(TODAY()-E3040&gt;'Data Inputs'!$B$47,TRUE,FALSE)</f>
        <v>1</v>
      </c>
    </row>
    <row r="3041" spans="1:11" x14ac:dyDescent="0.25">
      <c r="A3041" s="109">
        <f t="shared" si="141"/>
        <v>6</v>
      </c>
      <c r="B3041" s="55"/>
      <c r="C3041" s="129"/>
      <c r="D3041" s="55"/>
      <c r="E3041" s="56"/>
      <c r="F3041" s="55"/>
      <c r="G3041" s="124" t="str">
        <f>IFERROR(INDEX(Vendors!$A$2:$B$500,MATCH(C3041,Vendors!$A$2:$A$500,0),2),"")</f>
        <v/>
      </c>
      <c r="H3041" s="74">
        <f>SUMIF('Cash Outflows'!E:E,'AP and Accrual Journal'!D3051,'Cash Outflows'!F:F)</f>
        <v>0</v>
      </c>
      <c r="I3041" s="73">
        <f t="shared" si="142"/>
        <v>0</v>
      </c>
      <c r="J3041" s="13">
        <f t="shared" si="143"/>
        <v>0</v>
      </c>
      <c r="K3041" t="b">
        <f ca="1">IF(TODAY()-E3041&gt;'Data Inputs'!$B$47,TRUE,FALSE)</f>
        <v>1</v>
      </c>
    </row>
    <row r="3042" spans="1:11" x14ac:dyDescent="0.25">
      <c r="A3042" s="109">
        <f t="shared" si="141"/>
        <v>6</v>
      </c>
      <c r="B3042" s="55"/>
      <c r="C3042" s="129"/>
      <c r="D3042" s="55"/>
      <c r="E3042" s="56"/>
      <c r="F3042" s="55"/>
      <c r="G3042" s="124" t="str">
        <f>IFERROR(INDEX(Vendors!$A$2:$B$500,MATCH(C3042,Vendors!$A$2:$A$500,0),2),"")</f>
        <v/>
      </c>
      <c r="H3042" s="74">
        <f>SUMIF('Cash Outflows'!E:E,'AP and Accrual Journal'!D3052,'Cash Outflows'!F:F)</f>
        <v>0</v>
      </c>
      <c r="I3042" s="73">
        <f t="shared" si="142"/>
        <v>0</v>
      </c>
      <c r="J3042" s="13">
        <f t="shared" si="143"/>
        <v>0</v>
      </c>
      <c r="K3042" t="b">
        <f ca="1">IF(TODAY()-E3042&gt;'Data Inputs'!$B$47,TRUE,FALSE)</f>
        <v>1</v>
      </c>
    </row>
    <row r="3043" spans="1:11" x14ac:dyDescent="0.25">
      <c r="A3043" s="109">
        <f t="shared" si="141"/>
        <v>6</v>
      </c>
      <c r="B3043" s="55"/>
      <c r="C3043" s="129"/>
      <c r="D3043" s="55"/>
      <c r="E3043" s="56"/>
      <c r="F3043" s="55"/>
      <c r="G3043" s="124" t="str">
        <f>IFERROR(INDEX(Vendors!$A$2:$B$500,MATCH(C3043,Vendors!$A$2:$A$500,0),2),"")</f>
        <v/>
      </c>
      <c r="H3043" s="74">
        <f>SUMIF('Cash Outflows'!E:E,'AP and Accrual Journal'!D3053,'Cash Outflows'!F:F)</f>
        <v>0</v>
      </c>
      <c r="I3043" s="73">
        <f t="shared" si="142"/>
        <v>0</v>
      </c>
      <c r="J3043" s="13">
        <f t="shared" si="143"/>
        <v>0</v>
      </c>
      <c r="K3043" t="b">
        <f ca="1">IF(TODAY()-E3043&gt;'Data Inputs'!$B$47,TRUE,FALSE)</f>
        <v>1</v>
      </c>
    </row>
    <row r="3044" spans="1:11" x14ac:dyDescent="0.25">
      <c r="A3044" s="109">
        <f t="shared" si="141"/>
        <v>6</v>
      </c>
      <c r="B3044" s="55"/>
      <c r="C3044" s="129"/>
      <c r="D3044" s="55"/>
      <c r="E3044" s="56"/>
      <c r="F3044" s="55"/>
      <c r="G3044" s="124" t="str">
        <f>IFERROR(INDEX(Vendors!$A$2:$B$500,MATCH(C3044,Vendors!$A$2:$A$500,0),2),"")</f>
        <v/>
      </c>
      <c r="H3044" s="74">
        <f>SUMIF('Cash Outflows'!E:E,'AP and Accrual Journal'!D3054,'Cash Outflows'!F:F)</f>
        <v>0</v>
      </c>
      <c r="I3044" s="73">
        <f t="shared" si="142"/>
        <v>0</v>
      </c>
      <c r="J3044" s="13">
        <f t="shared" si="143"/>
        <v>0</v>
      </c>
      <c r="K3044" t="b">
        <f ca="1">IF(TODAY()-E3044&gt;'Data Inputs'!$B$47,TRUE,FALSE)</f>
        <v>1</v>
      </c>
    </row>
    <row r="3045" spans="1:11" x14ac:dyDescent="0.25">
      <c r="A3045" s="109">
        <f t="shared" si="141"/>
        <v>6</v>
      </c>
      <c r="B3045" s="55"/>
      <c r="C3045" s="129"/>
      <c r="D3045" s="55"/>
      <c r="E3045" s="56"/>
      <c r="F3045" s="55"/>
      <c r="G3045" s="124" t="str">
        <f>IFERROR(INDEX(Vendors!$A$2:$B$500,MATCH(C3045,Vendors!$A$2:$A$500,0),2),"")</f>
        <v/>
      </c>
      <c r="H3045" s="74">
        <f>SUMIF('Cash Outflows'!E:E,'AP and Accrual Journal'!D3055,'Cash Outflows'!F:F)</f>
        <v>0</v>
      </c>
      <c r="I3045" s="73">
        <f t="shared" si="142"/>
        <v>0</v>
      </c>
      <c r="J3045" s="13">
        <f t="shared" si="143"/>
        <v>0</v>
      </c>
      <c r="K3045" t="b">
        <f ca="1">IF(TODAY()-E3045&gt;'Data Inputs'!$B$47,TRUE,FALSE)</f>
        <v>1</v>
      </c>
    </row>
  </sheetData>
  <autoFilter ref="A1:K3045" xr:uid="{D98CF9F0-0A75-406A-BE6A-DB5931C3707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AA16-2EDB-4C95-B53A-9F002271BE9C}">
  <sheetPr>
    <tabColor rgb="FF92D050"/>
  </sheetPr>
  <dimension ref="A1:M3177"/>
  <sheetViews>
    <sheetView showGridLines="0" zoomScale="85" zoomScaleNormal="85" workbookViewId="0">
      <pane ySplit="1" topLeftCell="A20" activePane="bottomLeft" state="frozen"/>
      <selection activeCell="A6" sqref="A6"/>
      <selection pane="bottomLeft" activeCell="C17" sqref="C17"/>
    </sheetView>
  </sheetViews>
  <sheetFormatPr defaultColWidth="9.140625" defaultRowHeight="12.75" x14ac:dyDescent="0.2"/>
  <cols>
    <col min="1" max="1" width="14.28515625" style="13" customWidth="1"/>
    <col min="2" max="2" width="36.85546875" style="13" customWidth="1"/>
    <col min="3" max="3" width="39.85546875" style="13" bestFit="1" customWidth="1"/>
    <col min="4" max="4" width="14" style="13" customWidth="1"/>
    <col min="5" max="5" width="14" style="102" customWidth="1"/>
    <col min="6" max="6" width="14" style="13" customWidth="1"/>
    <col min="7" max="7" width="9.140625" style="119"/>
    <col min="8" max="9" width="15.140625" style="13" customWidth="1"/>
    <col min="10" max="10" width="9.140625" style="13" hidden="1" customWidth="1"/>
    <col min="11" max="11" width="9.42578125" style="112" bestFit="1" customWidth="1"/>
    <col min="12" max="12" width="11.7109375" style="145" bestFit="1" customWidth="1"/>
    <col min="13" max="13" width="12.28515625" style="10" bestFit="1" customWidth="1"/>
    <col min="14" max="16384" width="9.140625" style="10"/>
  </cols>
  <sheetData>
    <row r="1" spans="1:13" s="23" customFormat="1" ht="24" customHeight="1" thickBot="1" x14ac:dyDescent="0.3">
      <c r="A1" s="83" t="s">
        <v>81</v>
      </c>
      <c r="B1" s="83" t="s">
        <v>176</v>
      </c>
      <c r="C1" s="83" t="s">
        <v>177</v>
      </c>
      <c r="D1" s="83" t="s">
        <v>114</v>
      </c>
      <c r="E1" s="101" t="s">
        <v>78</v>
      </c>
      <c r="F1" s="83" t="s">
        <v>79</v>
      </c>
      <c r="G1" s="118" t="s">
        <v>80</v>
      </c>
      <c r="H1" s="83" t="s">
        <v>83</v>
      </c>
      <c r="I1" s="83" t="s">
        <v>84</v>
      </c>
      <c r="J1" s="54"/>
      <c r="K1" s="111" t="s">
        <v>155</v>
      </c>
      <c r="L1" s="157" t="s">
        <v>197</v>
      </c>
      <c r="M1" s="157"/>
    </row>
    <row r="2" spans="1:13" x14ac:dyDescent="0.2">
      <c r="A2" s="110" t="str">
        <f t="shared" ref="A2:A73" si="0">IF(E2="","",E2+(6-J2))</f>
        <v/>
      </c>
      <c r="B2" s="55" t="s">
        <v>185</v>
      </c>
      <c r="C2" s="55"/>
      <c r="D2" s="55"/>
      <c r="E2" s="56"/>
      <c r="F2" s="113">
        <f>'Data Inputs'!C11+'Data Inputs'!B12</f>
        <v>0</v>
      </c>
      <c r="G2" s="120" t="str">
        <f>IFERROR(INDEX(Vendors!$A$2:$B$500,MATCH('AP and Accrual Journal'!C2,Vendors!$A$2:$A$500,0),2),"")</f>
        <v/>
      </c>
      <c r="H2" s="74">
        <f>SUMIF('Cash Outflows'!E:E,'AP and Accrual Journal'!D2,'Cash Outflows'!F:F)</f>
        <v>0</v>
      </c>
      <c r="I2" s="73">
        <f t="shared" ref="I2:I41" si="1">F2-H2</f>
        <v>0</v>
      </c>
      <c r="J2" s="13">
        <f t="shared" ref="J2:J73" si="2">IF(WEEKDAY(E2)=7,0,WEEKDAY(E2))</f>
        <v>0</v>
      </c>
      <c r="K2" s="112" t="b">
        <f ca="1">IF(TODAY()-'AP and Accrual Journal'!E2&gt;'Data Inputs'!$B$47,TRUE,FALSE)</f>
        <v>1</v>
      </c>
    </row>
    <row r="3" spans="1:13" x14ac:dyDescent="0.2">
      <c r="A3" s="110" t="str">
        <f t="shared" si="0"/>
        <v/>
      </c>
      <c r="B3" s="129"/>
      <c r="C3" s="55"/>
      <c r="D3" s="129"/>
      <c r="E3" s="56"/>
      <c r="F3" s="72"/>
      <c r="G3" s="120" t="str">
        <f>IFERROR(INDEX(Vendors!$A$2:$B$500,MATCH('AP and Accrual Journal'!C3,Vendors!$A$2:$A$500,0),2),"")</f>
        <v/>
      </c>
      <c r="H3" s="74">
        <f>SUMIF('Cash Outflows'!E:E,'AP and Accrual Journal'!D3,'Cash Outflows'!F:F)</f>
        <v>0</v>
      </c>
      <c r="I3" s="73">
        <f t="shared" si="1"/>
        <v>0</v>
      </c>
      <c r="J3" s="13">
        <f t="shared" si="2"/>
        <v>0</v>
      </c>
      <c r="K3" s="112" t="b">
        <f ca="1">IF(TODAY()-'AP and Accrual Journal'!E3&gt;'Data Inputs'!$B$47,TRUE,FALSE)</f>
        <v>1</v>
      </c>
    </row>
    <row r="4" spans="1:13" x14ac:dyDescent="0.2">
      <c r="A4" s="110" t="str">
        <f t="shared" si="0"/>
        <v/>
      </c>
      <c r="B4" s="129"/>
      <c r="C4" s="55"/>
      <c r="D4" s="129"/>
      <c r="E4" s="56"/>
      <c r="F4" s="72"/>
      <c r="G4" s="120" t="str">
        <f>IFERROR(INDEX(Vendors!$A$2:$B$500,MATCH('AP and Accrual Journal'!C4,Vendors!$A$2:$A$500,0),2),"")</f>
        <v/>
      </c>
      <c r="H4" s="74">
        <f>SUMIF('Cash Outflows'!E:E,'AP and Accrual Journal'!D4,'Cash Outflows'!F:F)</f>
        <v>0</v>
      </c>
      <c r="I4" s="73">
        <f t="shared" si="1"/>
        <v>0</v>
      </c>
      <c r="J4" s="13">
        <f t="shared" si="2"/>
        <v>0</v>
      </c>
      <c r="K4" s="112" t="b">
        <f ca="1">IF(TODAY()-'AP and Accrual Journal'!E4&gt;'Data Inputs'!$B$47,TRUE,FALSE)</f>
        <v>1</v>
      </c>
    </row>
    <row r="5" spans="1:13" x14ac:dyDescent="0.2">
      <c r="A5" s="110" t="str">
        <f t="shared" si="0"/>
        <v/>
      </c>
      <c r="B5" s="129"/>
      <c r="C5" s="55"/>
      <c r="D5" s="129"/>
      <c r="E5" s="56"/>
      <c r="F5" s="72"/>
      <c r="G5" s="120" t="str">
        <f>IFERROR(INDEX(Vendors!$A$2:$B$500,MATCH('AP and Accrual Journal'!C5,Vendors!$A$2:$A$500,0),2),"")</f>
        <v/>
      </c>
      <c r="H5" s="74">
        <f>SUMIF('Cash Outflows'!E:E,'AP and Accrual Journal'!D5,'Cash Outflows'!F:F)</f>
        <v>0</v>
      </c>
      <c r="I5" s="73">
        <f t="shared" si="1"/>
        <v>0</v>
      </c>
      <c r="J5" s="13">
        <f t="shared" si="2"/>
        <v>0</v>
      </c>
      <c r="K5" s="112" t="b">
        <f ca="1">IF(TODAY()-'AP and Accrual Journal'!E5&gt;'Data Inputs'!$B$47,TRUE,FALSE)</f>
        <v>1</v>
      </c>
    </row>
    <row r="6" spans="1:13" x14ac:dyDescent="0.2">
      <c r="A6" s="110" t="str">
        <f t="shared" si="0"/>
        <v/>
      </c>
      <c r="B6" s="129"/>
      <c r="C6" s="55"/>
      <c r="D6" s="129"/>
      <c r="E6" s="56"/>
      <c r="F6" s="72"/>
      <c r="G6" s="120" t="str">
        <f>IFERROR(INDEX(Vendors!$A$2:$B$500,MATCH('AP and Accrual Journal'!C6,Vendors!$A$2:$A$500,0),2),"")</f>
        <v/>
      </c>
      <c r="H6" s="74">
        <f>SUMIF('Cash Outflows'!E:E,'AP and Accrual Journal'!D6,'Cash Outflows'!F:F)</f>
        <v>0</v>
      </c>
      <c r="I6" s="73">
        <f t="shared" si="1"/>
        <v>0</v>
      </c>
      <c r="J6" s="13">
        <f t="shared" si="2"/>
        <v>0</v>
      </c>
      <c r="K6" s="112" t="b">
        <f ca="1">IF(TODAY()-'AP and Accrual Journal'!E6&gt;'Data Inputs'!$B$47,TRUE,FALSE)</f>
        <v>1</v>
      </c>
    </row>
    <row r="7" spans="1:13" x14ac:dyDescent="0.2">
      <c r="A7" s="110" t="str">
        <f t="shared" si="0"/>
        <v/>
      </c>
      <c r="B7" s="129"/>
      <c r="C7" s="55"/>
      <c r="D7" s="129"/>
      <c r="E7" s="56"/>
      <c r="F7" s="72"/>
      <c r="G7" s="120" t="str">
        <f>IFERROR(INDEX(Vendors!$A$2:$B$500,MATCH('AP and Accrual Journal'!C7,Vendors!$A$2:$A$500,0),2),"")</f>
        <v/>
      </c>
      <c r="H7" s="74">
        <f>SUMIF('Cash Outflows'!E:E,'AP and Accrual Journal'!D7,'Cash Outflows'!F:F)</f>
        <v>0</v>
      </c>
      <c r="I7" s="73">
        <f t="shared" si="1"/>
        <v>0</v>
      </c>
      <c r="J7" s="13">
        <f t="shared" si="2"/>
        <v>0</v>
      </c>
      <c r="K7" s="112" t="b">
        <f ca="1">IF(TODAY()-'AP and Accrual Journal'!E7&gt;'Data Inputs'!$B$47,TRUE,FALSE)</f>
        <v>1</v>
      </c>
    </row>
    <row r="8" spans="1:13" ht="12" customHeight="1" x14ac:dyDescent="0.2">
      <c r="A8" s="110" t="str">
        <f t="shared" si="0"/>
        <v/>
      </c>
      <c r="B8" s="129"/>
      <c r="C8" s="55"/>
      <c r="D8" s="129"/>
      <c r="E8" s="56"/>
      <c r="F8" s="72"/>
      <c r="G8" s="120" t="str">
        <f>IFERROR(INDEX(Vendors!$A$2:$B$500,MATCH('AP and Accrual Journal'!C8,Vendors!$A$2:$A$500,0),2),"")</f>
        <v/>
      </c>
      <c r="H8" s="74">
        <f>SUMIF('Cash Outflows'!E:E,'AP and Accrual Journal'!D8,'Cash Outflows'!F:F)</f>
        <v>0</v>
      </c>
      <c r="I8" s="73">
        <f t="shared" si="1"/>
        <v>0</v>
      </c>
      <c r="J8" s="13">
        <f t="shared" si="2"/>
        <v>0</v>
      </c>
      <c r="K8" s="112" t="b">
        <f ca="1">IF(TODAY()-'AP and Accrual Journal'!E8&gt;'Data Inputs'!$B$47,TRUE,FALSE)</f>
        <v>1</v>
      </c>
    </row>
    <row r="9" spans="1:13" x14ac:dyDescent="0.2">
      <c r="A9" s="110" t="str">
        <f t="shared" si="0"/>
        <v/>
      </c>
      <c r="B9" s="129"/>
      <c r="C9" s="55"/>
      <c r="D9" s="129"/>
      <c r="E9" s="56"/>
      <c r="F9" s="72"/>
      <c r="G9" s="120" t="str">
        <f>IFERROR(INDEX(Vendors!$A$2:$B$500,MATCH('AP and Accrual Journal'!C9,Vendors!$A$2:$A$500,0),2),"")</f>
        <v/>
      </c>
      <c r="H9" s="74">
        <f>SUMIF('Cash Outflows'!E:E,'AP and Accrual Journal'!D9,'Cash Outflows'!F:F)</f>
        <v>0</v>
      </c>
      <c r="I9" s="73">
        <f t="shared" si="1"/>
        <v>0</v>
      </c>
      <c r="J9" s="13">
        <f t="shared" si="2"/>
        <v>0</v>
      </c>
      <c r="K9" s="112" t="b">
        <f ca="1">IF(TODAY()-'AP and Accrual Journal'!E9&gt;'Data Inputs'!$B$47,TRUE,FALSE)</f>
        <v>1</v>
      </c>
    </row>
    <row r="10" spans="1:13" x14ac:dyDescent="0.2">
      <c r="A10" s="110" t="str">
        <f t="shared" si="0"/>
        <v/>
      </c>
      <c r="B10" s="129"/>
      <c r="C10" s="129"/>
      <c r="D10" s="129"/>
      <c r="E10" s="56"/>
      <c r="F10" s="72"/>
      <c r="G10" s="120" t="str">
        <f>IFERROR(INDEX(Vendors!$A$2:$B$500,MATCH('AP and Accrual Journal'!C10,Vendors!$A$2:$A$500,0),2),"")</f>
        <v/>
      </c>
      <c r="H10" s="74">
        <f>SUMIF('Cash Outflows'!E:E,'AP and Accrual Journal'!D10,'Cash Outflows'!F:F)</f>
        <v>0</v>
      </c>
      <c r="I10" s="73">
        <f t="shared" ref="I10:I15" si="3">F10-H10</f>
        <v>0</v>
      </c>
      <c r="J10" s="13">
        <f t="shared" ref="J10:J15" si="4">IF(WEEKDAY(E10)=7,0,WEEKDAY(E10))</f>
        <v>0</v>
      </c>
      <c r="K10" s="112" t="b">
        <f ca="1">IF(TODAY()-'AP and Accrual Journal'!E10&gt;'Data Inputs'!$B$47,TRUE,FALSE)</f>
        <v>1</v>
      </c>
    </row>
    <row r="11" spans="1:13" x14ac:dyDescent="0.2">
      <c r="A11" s="110" t="str">
        <f t="shared" si="0"/>
        <v/>
      </c>
      <c r="B11" s="129"/>
      <c r="C11" s="129"/>
      <c r="D11" s="129"/>
      <c r="E11" s="56"/>
      <c r="F11" s="72"/>
      <c r="G11" s="120" t="str">
        <f>IFERROR(INDEX(Vendors!$A$2:$B$500,MATCH('AP and Accrual Journal'!C11,Vendors!$A$2:$A$500,0),2),"")</f>
        <v/>
      </c>
      <c r="H11" s="74">
        <f>SUMIF('Cash Outflows'!E:E,'AP and Accrual Journal'!D11,'Cash Outflows'!F:F)</f>
        <v>0</v>
      </c>
      <c r="I11" s="73">
        <f t="shared" si="3"/>
        <v>0</v>
      </c>
      <c r="J11" s="13">
        <f t="shared" si="4"/>
        <v>0</v>
      </c>
      <c r="K11" s="112" t="b">
        <f ca="1">IF(TODAY()-'AP and Accrual Journal'!E11&gt;'Data Inputs'!$B$47,TRUE,FALSE)</f>
        <v>1</v>
      </c>
    </row>
    <row r="12" spans="1:13" x14ac:dyDescent="0.2">
      <c r="A12" s="110" t="str">
        <f t="shared" si="0"/>
        <v/>
      </c>
      <c r="B12" s="129"/>
      <c r="C12" s="129"/>
      <c r="D12" s="129"/>
      <c r="E12" s="56"/>
      <c r="F12" s="72"/>
      <c r="G12" s="120" t="str">
        <f>IFERROR(INDEX(Vendors!$A$2:$B$500,MATCH('AP and Accrual Journal'!C12,Vendors!$A$2:$A$500,0),2),"")</f>
        <v/>
      </c>
      <c r="H12" s="74">
        <f>SUMIF('Cash Outflows'!E:E,'AP and Accrual Journal'!D12,'Cash Outflows'!F:F)</f>
        <v>0</v>
      </c>
      <c r="I12" s="73">
        <f t="shared" si="3"/>
        <v>0</v>
      </c>
      <c r="J12" s="13">
        <f t="shared" si="4"/>
        <v>0</v>
      </c>
      <c r="K12" s="112" t="b">
        <f ca="1">IF(TODAY()-'AP and Accrual Journal'!E12&gt;'Data Inputs'!$B$47,TRUE,FALSE)</f>
        <v>1</v>
      </c>
    </row>
    <row r="13" spans="1:13" x14ac:dyDescent="0.2">
      <c r="A13" s="110" t="str">
        <f t="shared" si="0"/>
        <v/>
      </c>
      <c r="B13" s="129"/>
      <c r="C13" s="129"/>
      <c r="D13" s="129"/>
      <c r="E13" s="56"/>
      <c r="F13" s="72"/>
      <c r="G13" s="120" t="str">
        <f>IFERROR(INDEX(Vendors!$A$2:$B$500,MATCH('AP and Accrual Journal'!C13,Vendors!$A$2:$A$500,0),2),"")</f>
        <v/>
      </c>
      <c r="H13" s="74">
        <f>SUMIF('Cash Outflows'!E:E,'AP and Accrual Journal'!D13,'Cash Outflows'!F:F)</f>
        <v>0</v>
      </c>
      <c r="I13" s="73">
        <f t="shared" si="3"/>
        <v>0</v>
      </c>
      <c r="J13" s="13">
        <f t="shared" si="4"/>
        <v>0</v>
      </c>
      <c r="K13" s="112" t="b">
        <f ca="1">IF(TODAY()-'AP and Accrual Journal'!E13&gt;'Data Inputs'!$B$47,TRUE,FALSE)</f>
        <v>1</v>
      </c>
    </row>
    <row r="14" spans="1:13" x14ac:dyDescent="0.2">
      <c r="A14" s="110" t="str">
        <f t="shared" si="0"/>
        <v/>
      </c>
      <c r="B14" s="129"/>
      <c r="C14" s="129"/>
      <c r="D14" s="129"/>
      <c r="E14" s="56"/>
      <c r="F14" s="72"/>
      <c r="G14" s="120" t="str">
        <f>IFERROR(INDEX(Vendors!$A$2:$B$500,MATCH('AP and Accrual Journal'!C14,Vendors!$A$2:$A$500,0),2),"")</f>
        <v/>
      </c>
      <c r="H14" s="74">
        <f>SUMIF('Cash Outflows'!E:E,'AP and Accrual Journal'!D14,'Cash Outflows'!F:F)</f>
        <v>0</v>
      </c>
      <c r="I14" s="73">
        <f t="shared" si="3"/>
        <v>0</v>
      </c>
      <c r="J14" s="13">
        <f t="shared" si="4"/>
        <v>0</v>
      </c>
      <c r="K14" s="112" t="b">
        <f ca="1">IF(TODAY()-'AP and Accrual Journal'!E14&gt;'Data Inputs'!$B$47,TRUE,FALSE)</f>
        <v>1</v>
      </c>
    </row>
    <row r="15" spans="1:13" x14ac:dyDescent="0.2">
      <c r="A15" s="110" t="str">
        <f t="shared" si="0"/>
        <v/>
      </c>
      <c r="B15" s="129"/>
      <c r="C15" s="129"/>
      <c r="D15" s="129"/>
      <c r="E15" s="56"/>
      <c r="F15" s="72"/>
      <c r="G15" s="120" t="str">
        <f>IFERROR(INDEX(Vendors!$A$2:$B$500,MATCH('AP and Accrual Journal'!C15,Vendors!$A$2:$A$500,0),2),"")</f>
        <v/>
      </c>
      <c r="H15" s="74">
        <f>SUMIF('Cash Outflows'!E:E,'AP and Accrual Journal'!D15,'Cash Outflows'!F:F)</f>
        <v>0</v>
      </c>
      <c r="I15" s="73">
        <f t="shared" si="3"/>
        <v>0</v>
      </c>
      <c r="J15" s="13">
        <f t="shared" si="4"/>
        <v>0</v>
      </c>
      <c r="K15" s="112" t="b">
        <f ca="1">IF(TODAY()-'AP and Accrual Journal'!E15&gt;'Data Inputs'!$B$47,TRUE,FALSE)</f>
        <v>1</v>
      </c>
    </row>
    <row r="16" spans="1:13" x14ac:dyDescent="0.2">
      <c r="A16" s="110" t="str">
        <f t="shared" si="0"/>
        <v/>
      </c>
      <c r="B16" s="129"/>
      <c r="C16" s="129"/>
      <c r="D16" s="129"/>
      <c r="E16" s="56"/>
      <c r="F16" s="72"/>
      <c r="G16" s="120" t="str">
        <f>IFERROR(INDEX(Vendors!$A$2:$B$500,MATCH('AP and Accrual Journal'!C16,Vendors!$A$2:$A$500,0),2),"")</f>
        <v/>
      </c>
      <c r="H16" s="74">
        <f>SUMIF('Cash Outflows'!E:E,'AP and Accrual Journal'!D16,'Cash Outflows'!F:F)</f>
        <v>0</v>
      </c>
      <c r="I16" s="73">
        <f t="shared" ref="I16" si="5">F16-H16</f>
        <v>0</v>
      </c>
      <c r="J16" s="13">
        <f t="shared" ref="J16" si="6">IF(WEEKDAY(E16)=7,0,WEEKDAY(E16))</f>
        <v>0</v>
      </c>
      <c r="K16" s="112" t="b">
        <f ca="1">IF(TODAY()-'AP and Accrual Journal'!E16&gt;'Data Inputs'!$B$47,TRUE,FALSE)</f>
        <v>1</v>
      </c>
    </row>
    <row r="17" spans="1:11" x14ac:dyDescent="0.2">
      <c r="A17" s="110" t="str">
        <f t="shared" si="0"/>
        <v/>
      </c>
      <c r="B17" s="129"/>
      <c r="C17" s="129"/>
      <c r="D17" s="129"/>
      <c r="E17" s="56"/>
      <c r="F17" s="72"/>
      <c r="G17" s="120" t="str">
        <f>IFERROR(INDEX(Vendors!$A$2:$B$500,MATCH('AP and Accrual Journal'!C17,Vendors!$A$2:$A$500,0),2),"")</f>
        <v/>
      </c>
      <c r="H17" s="74">
        <f>SUMIF('Cash Outflows'!E:E,'AP and Accrual Journal'!D17,'Cash Outflows'!F:F)</f>
        <v>0</v>
      </c>
      <c r="I17" s="73">
        <f t="shared" ref="I17" si="7">F17-H17</f>
        <v>0</v>
      </c>
      <c r="J17" s="13">
        <f t="shared" ref="J17" si="8">IF(WEEKDAY(E17)=7,0,WEEKDAY(E17))</f>
        <v>0</v>
      </c>
      <c r="K17" s="112" t="b">
        <f ca="1">IF(TODAY()-'AP and Accrual Journal'!E17&gt;'Data Inputs'!$B$47,TRUE,FALSE)</f>
        <v>1</v>
      </c>
    </row>
    <row r="18" spans="1:11" x14ac:dyDescent="0.2">
      <c r="A18" s="110" t="str">
        <f t="shared" si="0"/>
        <v/>
      </c>
      <c r="B18" s="129"/>
      <c r="C18" s="55"/>
      <c r="D18" s="129"/>
      <c r="E18" s="56"/>
      <c r="F18" s="72"/>
      <c r="G18" s="120" t="str">
        <f>IFERROR(INDEX(Vendors!$A$2:$B$500,MATCH('AP and Accrual Journal'!C18,Vendors!$A$2:$A$500,0),2),"")</f>
        <v/>
      </c>
      <c r="H18" s="74">
        <f>SUMIF('Cash Outflows'!E:E,'AP and Accrual Journal'!D18,'Cash Outflows'!F:F)</f>
        <v>0</v>
      </c>
      <c r="I18" s="73">
        <f t="shared" si="1"/>
        <v>0</v>
      </c>
      <c r="J18" s="13">
        <f t="shared" si="2"/>
        <v>0</v>
      </c>
      <c r="K18" s="112" t="b">
        <f ca="1">IF(TODAY()-'AP and Accrual Journal'!E18&gt;'Data Inputs'!$B$47,TRUE,FALSE)</f>
        <v>1</v>
      </c>
    </row>
    <row r="19" spans="1:11" x14ac:dyDescent="0.2">
      <c r="A19" s="110" t="str">
        <f t="shared" si="0"/>
        <v/>
      </c>
      <c r="B19" s="129"/>
      <c r="C19" s="55"/>
      <c r="D19" s="129"/>
      <c r="E19" s="56"/>
      <c r="F19" s="72"/>
      <c r="G19" s="120" t="str">
        <f>IFERROR(INDEX(Vendors!$A$2:$B$500,MATCH('AP and Accrual Journal'!C19,Vendors!$A$2:$A$500,0),2),"")</f>
        <v/>
      </c>
      <c r="H19" s="74">
        <f>SUMIF('Cash Outflows'!E:E,'AP and Accrual Journal'!D19,'Cash Outflows'!F:F)</f>
        <v>0</v>
      </c>
      <c r="I19" s="73">
        <f t="shared" si="1"/>
        <v>0</v>
      </c>
      <c r="J19" s="13">
        <f t="shared" si="2"/>
        <v>0</v>
      </c>
      <c r="K19" s="112" t="b">
        <f ca="1">IF(TODAY()-'AP and Accrual Journal'!E19&gt;'Data Inputs'!$B$47,TRUE,FALSE)</f>
        <v>1</v>
      </c>
    </row>
    <row r="20" spans="1:11" x14ac:dyDescent="0.2">
      <c r="A20" s="110" t="str">
        <f t="shared" si="0"/>
        <v/>
      </c>
      <c r="B20" s="129"/>
      <c r="C20" s="55"/>
      <c r="D20" s="129"/>
      <c r="E20" s="56"/>
      <c r="F20" s="72"/>
      <c r="G20" s="120" t="str">
        <f>IFERROR(INDEX(Vendors!$A$2:$B$500,MATCH('AP and Accrual Journal'!C20,Vendors!$A$2:$A$500,0),2),"")</f>
        <v/>
      </c>
      <c r="H20" s="74">
        <f>SUMIF('Cash Outflows'!E:E,'AP and Accrual Journal'!D20,'Cash Outflows'!F:F)</f>
        <v>0</v>
      </c>
      <c r="I20" s="73">
        <f t="shared" si="1"/>
        <v>0</v>
      </c>
      <c r="J20" s="13">
        <f t="shared" si="2"/>
        <v>0</v>
      </c>
      <c r="K20" s="112" t="b">
        <f ca="1">IF(TODAY()-'AP and Accrual Journal'!E20&gt;'Data Inputs'!$B$47,TRUE,FALSE)</f>
        <v>1</v>
      </c>
    </row>
    <row r="21" spans="1:11" x14ac:dyDescent="0.2">
      <c r="A21" s="110" t="str">
        <f t="shared" si="0"/>
        <v/>
      </c>
      <c r="B21" s="129"/>
      <c r="C21" s="55"/>
      <c r="D21" s="129"/>
      <c r="E21" s="56"/>
      <c r="F21" s="72"/>
      <c r="G21" s="120" t="str">
        <f>IFERROR(INDEX(Vendors!$A$2:$B$500,MATCH('AP and Accrual Journal'!C21,Vendors!$A$2:$A$500,0),2),"")</f>
        <v/>
      </c>
      <c r="H21" s="74">
        <f>SUMIF('Cash Outflows'!E:E,'AP and Accrual Journal'!D21,'Cash Outflows'!F:F)</f>
        <v>0</v>
      </c>
      <c r="I21" s="73">
        <f t="shared" si="1"/>
        <v>0</v>
      </c>
      <c r="J21" s="13">
        <f t="shared" si="2"/>
        <v>0</v>
      </c>
      <c r="K21" s="112" t="b">
        <f ca="1">IF(TODAY()-'AP and Accrual Journal'!E21&gt;'Data Inputs'!$B$47,TRUE,FALSE)</f>
        <v>1</v>
      </c>
    </row>
    <row r="22" spans="1:11" x14ac:dyDescent="0.2">
      <c r="A22" s="110" t="str">
        <f t="shared" si="0"/>
        <v/>
      </c>
      <c r="B22" s="129"/>
      <c r="C22" s="55"/>
      <c r="D22" s="129"/>
      <c r="E22" s="56"/>
      <c r="F22" s="72"/>
      <c r="G22" s="120" t="str">
        <f>IFERROR(INDEX(Vendors!$A$2:$B$500,MATCH('AP and Accrual Journal'!C22,Vendors!$A$2:$A$500,0),2),"")</f>
        <v/>
      </c>
      <c r="H22" s="74">
        <f>SUMIF('Cash Outflows'!E:E,'AP and Accrual Journal'!D22,'Cash Outflows'!F:F)</f>
        <v>0</v>
      </c>
      <c r="I22" s="73">
        <f t="shared" si="1"/>
        <v>0</v>
      </c>
      <c r="J22" s="13">
        <f t="shared" si="2"/>
        <v>0</v>
      </c>
      <c r="K22" s="112" t="b">
        <f ca="1">IF(TODAY()-'AP and Accrual Journal'!E22&gt;'Data Inputs'!$B$47,TRUE,FALSE)</f>
        <v>1</v>
      </c>
    </row>
    <row r="23" spans="1:11" x14ac:dyDescent="0.2">
      <c r="A23" s="110" t="str">
        <f t="shared" si="0"/>
        <v/>
      </c>
      <c r="B23" s="129"/>
      <c r="C23" s="55"/>
      <c r="D23" s="129"/>
      <c r="E23" s="56"/>
      <c r="F23" s="72"/>
      <c r="G23" s="120" t="str">
        <f>IFERROR(INDEX(Vendors!$A$2:$B$500,MATCH('AP and Accrual Journal'!C23,Vendors!$A$2:$A$500,0),2),"")</f>
        <v/>
      </c>
      <c r="H23" s="74">
        <f>SUMIF('Cash Outflows'!E:E,'AP and Accrual Journal'!D23,'Cash Outflows'!F:F)</f>
        <v>0</v>
      </c>
      <c r="I23" s="73">
        <f t="shared" si="1"/>
        <v>0</v>
      </c>
      <c r="J23" s="13">
        <f t="shared" si="2"/>
        <v>0</v>
      </c>
      <c r="K23" s="112" t="b">
        <f ca="1">IF(TODAY()-'AP and Accrual Journal'!E23&gt;'Data Inputs'!$B$47,TRUE,FALSE)</f>
        <v>1</v>
      </c>
    </row>
    <row r="24" spans="1:11" x14ac:dyDescent="0.2">
      <c r="A24" s="110" t="str">
        <f t="shared" si="0"/>
        <v/>
      </c>
      <c r="B24" s="129"/>
      <c r="C24" s="55"/>
      <c r="D24" s="129"/>
      <c r="E24" s="56"/>
      <c r="F24" s="72"/>
      <c r="G24" s="120" t="str">
        <f>IFERROR(INDEX(Vendors!$A$2:$B$500,MATCH('AP and Accrual Journal'!C24,Vendors!$A$2:$A$500,0),2),"")</f>
        <v/>
      </c>
      <c r="H24" s="74">
        <f>SUMIF('Cash Outflows'!E:E,'AP and Accrual Journal'!D24,'Cash Outflows'!F:F)</f>
        <v>0</v>
      </c>
      <c r="I24" s="73">
        <f t="shared" si="1"/>
        <v>0</v>
      </c>
      <c r="J24" s="13">
        <f t="shared" si="2"/>
        <v>0</v>
      </c>
      <c r="K24" s="112" t="b">
        <f ca="1">IF(TODAY()-'AP and Accrual Journal'!E24&gt;'Data Inputs'!$B$47,TRUE,FALSE)</f>
        <v>1</v>
      </c>
    </row>
    <row r="25" spans="1:11" x14ac:dyDescent="0.2">
      <c r="A25" s="110" t="str">
        <f t="shared" si="0"/>
        <v/>
      </c>
      <c r="B25" s="129"/>
      <c r="C25" s="55"/>
      <c r="D25" s="129"/>
      <c r="E25" s="56"/>
      <c r="F25" s="72"/>
      <c r="G25" s="120" t="str">
        <f>IFERROR(INDEX(Vendors!$A$2:$B$500,MATCH('AP and Accrual Journal'!C25,Vendors!$A$2:$A$500,0),2),"")</f>
        <v/>
      </c>
      <c r="H25" s="74">
        <f>SUMIF('Cash Outflows'!E:E,'AP and Accrual Journal'!D25,'Cash Outflows'!F:F)</f>
        <v>0</v>
      </c>
      <c r="I25" s="73">
        <f t="shared" si="1"/>
        <v>0</v>
      </c>
      <c r="J25" s="13">
        <f t="shared" si="2"/>
        <v>0</v>
      </c>
      <c r="K25" s="112" t="b">
        <f ca="1">IF(TODAY()-'AP and Accrual Journal'!E25&gt;'Data Inputs'!$B$47,TRUE,FALSE)</f>
        <v>1</v>
      </c>
    </row>
    <row r="26" spans="1:11" x14ac:dyDescent="0.2">
      <c r="A26" s="110" t="str">
        <f t="shared" si="0"/>
        <v/>
      </c>
      <c r="B26" s="129"/>
      <c r="C26" s="55"/>
      <c r="D26" s="129"/>
      <c r="E26" s="56"/>
      <c r="F26" s="72"/>
      <c r="G26" s="120" t="str">
        <f>IFERROR(INDEX(Vendors!$A$2:$B$500,MATCH('AP and Accrual Journal'!C26,Vendors!$A$2:$A$500,0),2),"")</f>
        <v/>
      </c>
      <c r="H26" s="74">
        <f>SUMIF('Cash Outflows'!E:E,'AP and Accrual Journal'!D26,'Cash Outflows'!F:F)</f>
        <v>0</v>
      </c>
      <c r="I26" s="73">
        <f t="shared" si="1"/>
        <v>0</v>
      </c>
      <c r="J26" s="13">
        <f t="shared" si="2"/>
        <v>0</v>
      </c>
      <c r="K26" s="112" t="b">
        <f ca="1">IF(TODAY()-'AP and Accrual Journal'!E26&gt;'Data Inputs'!$B$47,TRUE,FALSE)</f>
        <v>1</v>
      </c>
    </row>
    <row r="27" spans="1:11" x14ac:dyDescent="0.2">
      <c r="A27" s="110" t="str">
        <f t="shared" si="0"/>
        <v/>
      </c>
      <c r="B27" s="129"/>
      <c r="C27" s="55"/>
      <c r="D27" s="129"/>
      <c r="E27" s="56"/>
      <c r="F27" s="72"/>
      <c r="G27" s="120" t="str">
        <f>IFERROR(INDEX(Vendors!$A$2:$B$500,MATCH('AP and Accrual Journal'!C27,Vendors!$A$2:$A$500,0),2),"")</f>
        <v/>
      </c>
      <c r="H27" s="74">
        <f>SUMIF('Cash Outflows'!E:E,'AP and Accrual Journal'!D27,'Cash Outflows'!F:F)</f>
        <v>0</v>
      </c>
      <c r="I27" s="73">
        <f t="shared" si="1"/>
        <v>0</v>
      </c>
      <c r="J27" s="13">
        <f t="shared" si="2"/>
        <v>0</v>
      </c>
      <c r="K27" s="112" t="b">
        <f ca="1">IF(TODAY()-'AP and Accrual Journal'!E27&gt;'Data Inputs'!$B$47,TRUE,FALSE)</f>
        <v>1</v>
      </c>
    </row>
    <row r="28" spans="1:11" x14ac:dyDescent="0.2">
      <c r="A28" s="110" t="str">
        <f t="shared" si="0"/>
        <v/>
      </c>
      <c r="B28" s="129"/>
      <c r="C28" s="55"/>
      <c r="D28" s="129"/>
      <c r="E28" s="56"/>
      <c r="F28" s="72"/>
      <c r="G28" s="120" t="str">
        <f>IFERROR(INDEX(Vendors!$A$2:$B$500,MATCH('AP and Accrual Journal'!C28,Vendors!$A$2:$A$500,0),2),"")</f>
        <v/>
      </c>
      <c r="H28" s="74">
        <f>SUMIF('Cash Outflows'!E:E,'AP and Accrual Journal'!D28,'Cash Outflows'!F:F)</f>
        <v>0</v>
      </c>
      <c r="I28" s="73">
        <f t="shared" si="1"/>
        <v>0</v>
      </c>
      <c r="J28" s="13">
        <f t="shared" si="2"/>
        <v>0</v>
      </c>
      <c r="K28" s="112" t="b">
        <f ca="1">IF(TODAY()-'AP and Accrual Journal'!E28&gt;'Data Inputs'!$B$47,TRUE,FALSE)</f>
        <v>1</v>
      </c>
    </row>
    <row r="29" spans="1:11" x14ac:dyDescent="0.2">
      <c r="A29" s="110" t="str">
        <f t="shared" si="0"/>
        <v/>
      </c>
      <c r="B29" s="129"/>
      <c r="C29" s="55"/>
      <c r="D29" s="129"/>
      <c r="E29" s="56"/>
      <c r="F29" s="72"/>
      <c r="G29" s="120" t="str">
        <f>IFERROR(INDEX(Vendors!$A$2:$B$500,MATCH('AP and Accrual Journal'!C29,Vendors!$A$2:$A$500,0),2),"")</f>
        <v/>
      </c>
      <c r="H29" s="74">
        <f>SUMIF('Cash Outflows'!E:E,'AP and Accrual Journal'!D29,'Cash Outflows'!F:F)</f>
        <v>0</v>
      </c>
      <c r="I29" s="73">
        <f t="shared" si="1"/>
        <v>0</v>
      </c>
      <c r="J29" s="13">
        <f t="shared" si="2"/>
        <v>0</v>
      </c>
      <c r="K29" s="112" t="b">
        <f ca="1">IF(TODAY()-'AP and Accrual Journal'!E29&gt;'Data Inputs'!$B$47,TRUE,FALSE)</f>
        <v>1</v>
      </c>
    </row>
    <row r="30" spans="1:11" x14ac:dyDescent="0.2">
      <c r="A30" s="110" t="str">
        <f t="shared" si="0"/>
        <v/>
      </c>
      <c r="B30" s="129"/>
      <c r="C30" s="55"/>
      <c r="D30" s="129"/>
      <c r="E30" s="56"/>
      <c r="F30" s="72"/>
      <c r="G30" s="120" t="str">
        <f>IFERROR(INDEX(Vendors!$A$2:$B$500,MATCH('AP and Accrual Journal'!C30,Vendors!$A$2:$A$500,0),2),"")</f>
        <v/>
      </c>
      <c r="H30" s="74">
        <f>SUMIF('Cash Outflows'!E:E,'AP and Accrual Journal'!D30,'Cash Outflows'!F:F)</f>
        <v>0</v>
      </c>
      <c r="I30" s="73">
        <f t="shared" si="1"/>
        <v>0</v>
      </c>
      <c r="J30" s="13">
        <f t="shared" si="2"/>
        <v>0</v>
      </c>
      <c r="K30" s="112" t="b">
        <f ca="1">IF(TODAY()-'AP and Accrual Journal'!E30&gt;'Data Inputs'!$B$47,TRUE,FALSE)</f>
        <v>1</v>
      </c>
    </row>
    <row r="31" spans="1:11" x14ac:dyDescent="0.2">
      <c r="A31" s="110" t="str">
        <f t="shared" si="0"/>
        <v/>
      </c>
      <c r="B31" s="129"/>
      <c r="C31" s="55"/>
      <c r="D31" s="129"/>
      <c r="E31" s="56"/>
      <c r="F31" s="72"/>
      <c r="G31" s="120" t="str">
        <f>IFERROR(INDEX(Vendors!$A$2:$B$500,MATCH('AP and Accrual Journal'!C31,Vendors!$A$2:$A$500,0),2),"")</f>
        <v/>
      </c>
      <c r="H31" s="74">
        <f>SUMIF('Cash Outflows'!E:E,'AP and Accrual Journal'!D31,'Cash Outflows'!F:F)</f>
        <v>0</v>
      </c>
      <c r="I31" s="73">
        <f t="shared" si="1"/>
        <v>0</v>
      </c>
      <c r="J31" s="13">
        <f t="shared" si="2"/>
        <v>0</v>
      </c>
      <c r="K31" s="112" t="b">
        <f ca="1">IF(TODAY()-'AP and Accrual Journal'!E31&gt;'Data Inputs'!$B$47,TRUE,FALSE)</f>
        <v>1</v>
      </c>
    </row>
    <row r="32" spans="1:11" x14ac:dyDescent="0.2">
      <c r="A32" s="110" t="str">
        <f t="shared" si="0"/>
        <v/>
      </c>
      <c r="B32" s="129"/>
      <c r="C32" s="55"/>
      <c r="D32" s="129"/>
      <c r="E32" s="56"/>
      <c r="F32" s="72"/>
      <c r="G32" s="120" t="str">
        <f>IFERROR(INDEX(Vendors!$A$2:$B$500,MATCH('AP and Accrual Journal'!C32,Vendors!$A$2:$A$500,0),2),"")</f>
        <v/>
      </c>
      <c r="H32" s="74">
        <f>SUMIF('Cash Outflows'!E:E,'AP and Accrual Journal'!D32,'Cash Outflows'!F:F)</f>
        <v>0</v>
      </c>
      <c r="I32" s="73">
        <f t="shared" si="1"/>
        <v>0</v>
      </c>
      <c r="J32" s="13">
        <f t="shared" si="2"/>
        <v>0</v>
      </c>
      <c r="K32" s="112" t="b">
        <f ca="1">IF(TODAY()-'AP and Accrual Journal'!E32&gt;'Data Inputs'!$B$47,TRUE,FALSE)</f>
        <v>1</v>
      </c>
    </row>
    <row r="33" spans="1:11" x14ac:dyDescent="0.2">
      <c r="A33" s="110" t="str">
        <f t="shared" si="0"/>
        <v/>
      </c>
      <c r="B33" s="129"/>
      <c r="C33" s="55"/>
      <c r="D33" s="129"/>
      <c r="E33" s="56"/>
      <c r="F33" s="72"/>
      <c r="G33" s="120" t="str">
        <f>IFERROR(INDEX(Vendors!$A$2:$B$500,MATCH('AP and Accrual Journal'!C33,Vendors!$A$2:$A$500,0),2),"")</f>
        <v/>
      </c>
      <c r="H33" s="74">
        <f>SUMIF('Cash Outflows'!E:E,'AP and Accrual Journal'!D33,'Cash Outflows'!F:F)</f>
        <v>0</v>
      </c>
      <c r="I33" s="73">
        <f t="shared" si="1"/>
        <v>0</v>
      </c>
      <c r="J33" s="13">
        <f t="shared" si="2"/>
        <v>0</v>
      </c>
      <c r="K33" s="112" t="b">
        <f ca="1">IF(TODAY()-'AP and Accrual Journal'!E33&gt;'Data Inputs'!$B$47,TRUE,FALSE)</f>
        <v>1</v>
      </c>
    </row>
    <row r="34" spans="1:11" x14ac:dyDescent="0.2">
      <c r="A34" s="110" t="str">
        <f t="shared" si="0"/>
        <v/>
      </c>
      <c r="B34" s="129"/>
      <c r="C34" s="55"/>
      <c r="D34" s="129"/>
      <c r="E34" s="56"/>
      <c r="F34" s="72"/>
      <c r="G34" s="120" t="str">
        <f>IFERROR(INDEX(Vendors!$A$2:$B$500,MATCH('AP and Accrual Journal'!C34,Vendors!$A$2:$A$500,0),2),"")</f>
        <v/>
      </c>
      <c r="H34" s="74">
        <f>SUMIF('Cash Outflows'!E:E,'AP and Accrual Journal'!D34,'Cash Outflows'!F:F)</f>
        <v>0</v>
      </c>
      <c r="I34" s="73">
        <f t="shared" si="1"/>
        <v>0</v>
      </c>
      <c r="J34" s="13">
        <f t="shared" si="2"/>
        <v>0</v>
      </c>
      <c r="K34" s="112" t="b">
        <f ca="1">IF(TODAY()-'AP and Accrual Journal'!E34&gt;'Data Inputs'!$B$47,TRUE,FALSE)</f>
        <v>1</v>
      </c>
    </row>
    <row r="35" spans="1:11" x14ac:dyDescent="0.2">
      <c r="A35" s="110" t="str">
        <f t="shared" si="0"/>
        <v/>
      </c>
      <c r="B35" s="129"/>
      <c r="C35" s="55"/>
      <c r="D35" s="129"/>
      <c r="E35" s="56"/>
      <c r="F35" s="72"/>
      <c r="G35" s="120" t="str">
        <f>IFERROR(INDEX(Vendors!$A$2:$B$500,MATCH('AP and Accrual Journal'!C35,Vendors!$A$2:$A$500,0),2),"")</f>
        <v/>
      </c>
      <c r="H35" s="74">
        <f>SUMIF('Cash Outflows'!E:E,'AP and Accrual Journal'!D35,'Cash Outflows'!F:F)</f>
        <v>0</v>
      </c>
      <c r="I35" s="73">
        <f t="shared" si="1"/>
        <v>0</v>
      </c>
      <c r="J35" s="13">
        <f t="shared" si="2"/>
        <v>0</v>
      </c>
      <c r="K35" s="112" t="b">
        <f ca="1">IF(TODAY()-'AP and Accrual Journal'!E35&gt;'Data Inputs'!$B$47,TRUE,FALSE)</f>
        <v>1</v>
      </c>
    </row>
    <row r="36" spans="1:11" x14ac:dyDescent="0.2">
      <c r="A36" s="110" t="str">
        <f t="shared" si="0"/>
        <v/>
      </c>
      <c r="B36" s="129"/>
      <c r="C36" s="55"/>
      <c r="D36" s="129"/>
      <c r="E36" s="56"/>
      <c r="F36" s="72"/>
      <c r="G36" s="120" t="str">
        <f>IFERROR(INDEX(Vendors!$A$2:$B$500,MATCH('AP and Accrual Journal'!C36,Vendors!$A$2:$A$500,0),2),"")</f>
        <v/>
      </c>
      <c r="H36" s="74">
        <f>SUMIF('Cash Outflows'!E:E,'AP and Accrual Journal'!D36,'Cash Outflows'!F:F)</f>
        <v>0</v>
      </c>
      <c r="I36" s="73">
        <f t="shared" si="1"/>
        <v>0</v>
      </c>
      <c r="J36" s="13">
        <f t="shared" si="2"/>
        <v>0</v>
      </c>
      <c r="K36" s="112" t="b">
        <f ca="1">IF(TODAY()-'AP and Accrual Journal'!E36&gt;'Data Inputs'!$B$47,TRUE,FALSE)</f>
        <v>1</v>
      </c>
    </row>
    <row r="37" spans="1:11" x14ac:dyDescent="0.2">
      <c r="A37" s="110" t="str">
        <f t="shared" si="0"/>
        <v/>
      </c>
      <c r="B37" s="129"/>
      <c r="C37" s="55"/>
      <c r="D37" s="129"/>
      <c r="E37" s="56"/>
      <c r="F37" s="72"/>
      <c r="G37" s="120" t="str">
        <f>IFERROR(INDEX(Vendors!$A$2:$B$500,MATCH('AP and Accrual Journal'!C37,Vendors!$A$2:$A$500,0),2),"")</f>
        <v/>
      </c>
      <c r="H37" s="74">
        <f>SUMIF('Cash Outflows'!E:E,'AP and Accrual Journal'!D37,'Cash Outflows'!F:F)</f>
        <v>0</v>
      </c>
      <c r="I37" s="73">
        <f t="shared" si="1"/>
        <v>0</v>
      </c>
      <c r="J37" s="13">
        <f t="shared" si="2"/>
        <v>0</v>
      </c>
      <c r="K37" s="112" t="b">
        <f ca="1">IF(TODAY()-'AP and Accrual Journal'!E37&gt;'Data Inputs'!$B$47,TRUE,FALSE)</f>
        <v>1</v>
      </c>
    </row>
    <row r="38" spans="1:11" x14ac:dyDescent="0.2">
      <c r="A38" s="110" t="str">
        <f t="shared" si="0"/>
        <v/>
      </c>
      <c r="B38" s="129"/>
      <c r="C38" s="55"/>
      <c r="D38" s="129"/>
      <c r="E38" s="56"/>
      <c r="F38" s="72"/>
      <c r="G38" s="120" t="str">
        <f>IFERROR(INDEX(Vendors!$A$2:$B$500,MATCH('AP and Accrual Journal'!C38,Vendors!$A$2:$A$500,0),2),"")</f>
        <v/>
      </c>
      <c r="H38" s="74">
        <f>SUMIF('Cash Outflows'!E:E,'AP and Accrual Journal'!D38,'Cash Outflows'!F:F)</f>
        <v>0</v>
      </c>
      <c r="I38" s="73">
        <f t="shared" si="1"/>
        <v>0</v>
      </c>
      <c r="J38" s="13">
        <f t="shared" si="2"/>
        <v>0</v>
      </c>
      <c r="K38" s="112" t="b">
        <f ca="1">IF(TODAY()-'AP and Accrual Journal'!E38&gt;'Data Inputs'!$B$47,TRUE,FALSE)</f>
        <v>1</v>
      </c>
    </row>
    <row r="39" spans="1:11" x14ac:dyDescent="0.2">
      <c r="A39" s="110" t="str">
        <f t="shared" si="0"/>
        <v/>
      </c>
      <c r="B39" s="129"/>
      <c r="C39" s="55"/>
      <c r="D39" s="129"/>
      <c r="E39" s="56"/>
      <c r="F39" s="72"/>
      <c r="G39" s="120" t="str">
        <f>IFERROR(INDEX(Vendors!$A$2:$B$500,MATCH('AP and Accrual Journal'!C39,Vendors!$A$2:$A$500,0),2),"")</f>
        <v/>
      </c>
      <c r="H39" s="74">
        <f>SUMIF('Cash Outflows'!E:E,'AP and Accrual Journal'!D39,'Cash Outflows'!F:F)</f>
        <v>0</v>
      </c>
      <c r="I39" s="73">
        <f t="shared" si="1"/>
        <v>0</v>
      </c>
      <c r="J39" s="13">
        <f t="shared" si="2"/>
        <v>0</v>
      </c>
      <c r="K39" s="112" t="b">
        <f ca="1">IF(TODAY()-'AP and Accrual Journal'!E39&gt;'Data Inputs'!$B$47,TRUE,FALSE)</f>
        <v>1</v>
      </c>
    </row>
    <row r="40" spans="1:11" x14ac:dyDescent="0.2">
      <c r="A40" s="110" t="str">
        <f t="shared" si="0"/>
        <v/>
      </c>
      <c r="B40" s="129"/>
      <c r="C40" s="55"/>
      <c r="D40" s="129"/>
      <c r="E40" s="56"/>
      <c r="F40" s="72"/>
      <c r="G40" s="120" t="str">
        <f>IFERROR(INDEX(Vendors!$A$2:$B$500,MATCH('AP and Accrual Journal'!C40,Vendors!$A$2:$A$500,0),2),"")</f>
        <v/>
      </c>
      <c r="H40" s="74">
        <f>SUMIF('Cash Outflows'!E:E,'AP and Accrual Journal'!D40,'Cash Outflows'!F:F)</f>
        <v>0</v>
      </c>
      <c r="I40" s="73">
        <f t="shared" si="1"/>
        <v>0</v>
      </c>
      <c r="J40" s="13">
        <f t="shared" si="2"/>
        <v>0</v>
      </c>
      <c r="K40" s="112" t="b">
        <f ca="1">IF(TODAY()-'AP and Accrual Journal'!E40&gt;'Data Inputs'!$B$47,TRUE,FALSE)</f>
        <v>1</v>
      </c>
    </row>
    <row r="41" spans="1:11" x14ac:dyDescent="0.2">
      <c r="A41" s="110" t="str">
        <f t="shared" si="0"/>
        <v/>
      </c>
      <c r="B41" s="129"/>
      <c r="C41" s="55"/>
      <c r="D41" s="129"/>
      <c r="E41" s="56"/>
      <c r="F41" s="72"/>
      <c r="G41" s="120" t="str">
        <f>IFERROR(INDEX(Vendors!$A$2:$B$500,MATCH('AP and Accrual Journal'!C41,Vendors!$A$2:$A$500,0),2),"")</f>
        <v/>
      </c>
      <c r="H41" s="74">
        <f>SUMIF('Cash Outflows'!E:E,'AP and Accrual Journal'!D41,'Cash Outflows'!F:F)</f>
        <v>0</v>
      </c>
      <c r="I41" s="73">
        <f t="shared" si="1"/>
        <v>0</v>
      </c>
      <c r="J41" s="13">
        <f t="shared" si="2"/>
        <v>0</v>
      </c>
      <c r="K41" s="112" t="b">
        <f ca="1">IF(TODAY()-'AP and Accrual Journal'!E41&gt;'Data Inputs'!$B$47,TRUE,FALSE)</f>
        <v>1</v>
      </c>
    </row>
    <row r="42" spans="1:11" x14ac:dyDescent="0.2">
      <c r="A42" s="110" t="str">
        <f t="shared" si="0"/>
        <v/>
      </c>
      <c r="B42" s="129"/>
      <c r="C42" s="55"/>
      <c r="D42" s="129"/>
      <c r="E42" s="56"/>
      <c r="F42" s="72"/>
      <c r="G42" s="120" t="str">
        <f>IFERROR(INDEX(Vendors!$A$2:$B$500,MATCH('AP and Accrual Journal'!C42,Vendors!$A$2:$A$500,0),2),"")</f>
        <v/>
      </c>
      <c r="H42" s="74">
        <f>SUMIF('Cash Outflows'!E:E,'AP and Accrual Journal'!D42,'Cash Outflows'!F:F)</f>
        <v>0</v>
      </c>
      <c r="I42" s="73">
        <f t="shared" ref="I42:I73" si="9">F42-H42</f>
        <v>0</v>
      </c>
      <c r="J42" s="13">
        <f t="shared" si="2"/>
        <v>0</v>
      </c>
      <c r="K42" s="112" t="b">
        <f ca="1">IF(TODAY()-'AP and Accrual Journal'!E42&gt;'Data Inputs'!$B$47,TRUE,FALSE)</f>
        <v>1</v>
      </c>
    </row>
    <row r="43" spans="1:11" x14ac:dyDescent="0.2">
      <c r="A43" s="110" t="str">
        <f t="shared" si="0"/>
        <v/>
      </c>
      <c r="B43" s="129"/>
      <c r="C43" s="55"/>
      <c r="D43" s="129"/>
      <c r="E43" s="56"/>
      <c r="F43" s="72"/>
      <c r="G43" s="120" t="str">
        <f>IFERROR(INDEX(Vendors!$A$2:$B$500,MATCH('AP and Accrual Journal'!C43,Vendors!$A$2:$A$500,0),2),"")</f>
        <v/>
      </c>
      <c r="H43" s="74">
        <f>SUMIF('Cash Outflows'!E:E,'AP and Accrual Journal'!D43,'Cash Outflows'!F:F)</f>
        <v>0</v>
      </c>
      <c r="I43" s="73">
        <f t="shared" si="9"/>
        <v>0</v>
      </c>
      <c r="J43" s="13">
        <f t="shared" si="2"/>
        <v>0</v>
      </c>
      <c r="K43" s="112" t="b">
        <f ca="1">IF(TODAY()-'AP and Accrual Journal'!E43&gt;'Data Inputs'!$B$47,TRUE,FALSE)</f>
        <v>1</v>
      </c>
    </row>
    <row r="44" spans="1:11" x14ac:dyDescent="0.2">
      <c r="A44" s="110" t="str">
        <f t="shared" si="0"/>
        <v/>
      </c>
      <c r="B44" s="129"/>
      <c r="C44" s="55"/>
      <c r="D44" s="129"/>
      <c r="E44" s="56"/>
      <c r="F44" s="72"/>
      <c r="G44" s="120" t="str">
        <f>IFERROR(INDEX(Vendors!$A$2:$B$500,MATCH('AP and Accrual Journal'!C44,Vendors!$A$2:$A$500,0),2),"")</f>
        <v/>
      </c>
      <c r="H44" s="74">
        <f>SUMIF('Cash Outflows'!E:E,'AP and Accrual Journal'!D44,'Cash Outflows'!F:F)</f>
        <v>0</v>
      </c>
      <c r="I44" s="73">
        <f t="shared" si="9"/>
        <v>0</v>
      </c>
      <c r="J44" s="13">
        <f t="shared" si="2"/>
        <v>0</v>
      </c>
      <c r="K44" s="112" t="b">
        <f ca="1">IF(TODAY()-'AP and Accrual Journal'!E44&gt;'Data Inputs'!$B$47,TRUE,FALSE)</f>
        <v>1</v>
      </c>
    </row>
    <row r="45" spans="1:11" x14ac:dyDescent="0.2">
      <c r="A45" s="110" t="str">
        <f t="shared" si="0"/>
        <v/>
      </c>
      <c r="B45" s="129"/>
      <c r="C45" s="55"/>
      <c r="D45" s="129"/>
      <c r="E45" s="56"/>
      <c r="F45" s="72"/>
      <c r="G45" s="120" t="str">
        <f>IFERROR(INDEX(Vendors!$A$2:$B$500,MATCH('AP and Accrual Journal'!C45,Vendors!$A$2:$A$500,0),2),"")</f>
        <v/>
      </c>
      <c r="H45" s="74">
        <f>SUMIF('Cash Outflows'!E:E,'AP and Accrual Journal'!D45,'Cash Outflows'!F:F)</f>
        <v>0</v>
      </c>
      <c r="I45" s="73">
        <f t="shared" si="9"/>
        <v>0</v>
      </c>
      <c r="J45" s="13">
        <f t="shared" si="2"/>
        <v>0</v>
      </c>
      <c r="K45" s="112" t="b">
        <f ca="1">IF(TODAY()-'AP and Accrual Journal'!E45&gt;'Data Inputs'!$B$47,TRUE,FALSE)</f>
        <v>1</v>
      </c>
    </row>
    <row r="46" spans="1:11" x14ac:dyDescent="0.2">
      <c r="A46" s="110" t="str">
        <f t="shared" si="0"/>
        <v/>
      </c>
      <c r="B46" s="129"/>
      <c r="C46" s="55"/>
      <c r="D46" s="129"/>
      <c r="E46" s="56"/>
      <c r="F46" s="72"/>
      <c r="G46" s="120" t="str">
        <f>IFERROR(INDEX(Vendors!$A$2:$B$500,MATCH('AP and Accrual Journal'!C46,Vendors!$A$2:$A$500,0),2),"")</f>
        <v/>
      </c>
      <c r="H46" s="74">
        <f>SUMIF('Cash Outflows'!E:E,'AP and Accrual Journal'!D46,'Cash Outflows'!F:F)</f>
        <v>0</v>
      </c>
      <c r="I46" s="73">
        <f t="shared" si="9"/>
        <v>0</v>
      </c>
      <c r="J46" s="13">
        <f t="shared" si="2"/>
        <v>0</v>
      </c>
      <c r="K46" s="112" t="b">
        <f ca="1">IF(TODAY()-'AP and Accrual Journal'!E46&gt;'Data Inputs'!$B$47,TRUE,FALSE)</f>
        <v>1</v>
      </c>
    </row>
    <row r="47" spans="1:11" x14ac:dyDescent="0.2">
      <c r="A47" s="110" t="str">
        <f t="shared" si="0"/>
        <v/>
      </c>
      <c r="B47" s="129"/>
      <c r="C47" s="55"/>
      <c r="D47" s="129"/>
      <c r="E47" s="56"/>
      <c r="F47" s="72"/>
      <c r="G47" s="120" t="str">
        <f>IFERROR(INDEX(Vendors!$A$2:$B$500,MATCH('AP and Accrual Journal'!C47,Vendors!$A$2:$A$500,0),2),"")</f>
        <v/>
      </c>
      <c r="H47" s="74">
        <f>SUMIF('Cash Outflows'!E:E,'AP and Accrual Journal'!D47,'Cash Outflows'!F:F)</f>
        <v>0</v>
      </c>
      <c r="I47" s="73">
        <f t="shared" si="9"/>
        <v>0</v>
      </c>
      <c r="J47" s="13">
        <f t="shared" si="2"/>
        <v>0</v>
      </c>
      <c r="K47" s="112" t="b">
        <f ca="1">IF(TODAY()-'AP and Accrual Journal'!E47&gt;'Data Inputs'!$B$47,TRUE,FALSE)</f>
        <v>1</v>
      </c>
    </row>
    <row r="48" spans="1:11" x14ac:dyDescent="0.2">
      <c r="A48" s="110" t="str">
        <f t="shared" si="0"/>
        <v/>
      </c>
      <c r="B48" s="129"/>
      <c r="C48" s="55"/>
      <c r="D48" s="129"/>
      <c r="E48" s="56"/>
      <c r="F48" s="72"/>
      <c r="G48" s="120" t="str">
        <f>IFERROR(INDEX(Vendors!$A$2:$B$500,MATCH('AP and Accrual Journal'!C48,Vendors!$A$2:$A$500,0),2),"")</f>
        <v/>
      </c>
      <c r="H48" s="74">
        <f>SUMIF('Cash Outflows'!E:E,'AP and Accrual Journal'!D48,'Cash Outflows'!F:F)</f>
        <v>0</v>
      </c>
      <c r="I48" s="73">
        <f t="shared" si="9"/>
        <v>0</v>
      </c>
      <c r="J48" s="13">
        <f t="shared" si="2"/>
        <v>0</v>
      </c>
      <c r="K48" s="112" t="b">
        <f ca="1">IF(TODAY()-'AP and Accrual Journal'!E48&gt;'Data Inputs'!$B$47,TRUE,FALSE)</f>
        <v>1</v>
      </c>
    </row>
    <row r="49" spans="1:11" x14ac:dyDescent="0.2">
      <c r="A49" s="110" t="str">
        <f t="shared" si="0"/>
        <v/>
      </c>
      <c r="B49" s="129"/>
      <c r="C49" s="55"/>
      <c r="D49" s="129"/>
      <c r="E49" s="56"/>
      <c r="F49" s="72"/>
      <c r="G49" s="120" t="str">
        <f>IFERROR(INDEX(Vendors!$A$2:$B$500,MATCH('AP and Accrual Journal'!C49,Vendors!$A$2:$A$500,0),2),"")</f>
        <v/>
      </c>
      <c r="H49" s="74">
        <f>SUMIF('Cash Outflows'!E:E,'AP and Accrual Journal'!D49,'Cash Outflows'!F:F)</f>
        <v>0</v>
      </c>
      <c r="I49" s="73">
        <f t="shared" si="9"/>
        <v>0</v>
      </c>
      <c r="J49" s="13">
        <f t="shared" si="2"/>
        <v>0</v>
      </c>
      <c r="K49" s="112" t="b">
        <f ca="1">IF(TODAY()-'AP and Accrual Journal'!E49&gt;'Data Inputs'!$B$47,TRUE,FALSE)</f>
        <v>1</v>
      </c>
    </row>
    <row r="50" spans="1:11" x14ac:dyDescent="0.2">
      <c r="A50" s="110" t="str">
        <f t="shared" si="0"/>
        <v/>
      </c>
      <c r="B50" s="129"/>
      <c r="C50" s="55"/>
      <c r="D50" s="129"/>
      <c r="E50" s="56"/>
      <c r="F50" s="72"/>
      <c r="G50" s="120" t="str">
        <f>IFERROR(INDEX(Vendors!$A$2:$B$500,MATCH('AP and Accrual Journal'!C50,Vendors!$A$2:$A$500,0),2),"")</f>
        <v/>
      </c>
      <c r="H50" s="74">
        <f>SUMIF('Cash Outflows'!E:E,'AP and Accrual Journal'!D50,'Cash Outflows'!F:F)</f>
        <v>0</v>
      </c>
      <c r="I50" s="73">
        <f t="shared" si="9"/>
        <v>0</v>
      </c>
      <c r="J50" s="13">
        <f t="shared" si="2"/>
        <v>0</v>
      </c>
      <c r="K50" s="112" t="b">
        <f ca="1">IF(TODAY()-'AP and Accrual Journal'!E50&gt;'Data Inputs'!$B$47,TRUE,FALSE)</f>
        <v>1</v>
      </c>
    </row>
    <row r="51" spans="1:11" x14ac:dyDescent="0.2">
      <c r="A51" s="110" t="str">
        <f t="shared" si="0"/>
        <v/>
      </c>
      <c r="B51" s="129"/>
      <c r="C51" s="55"/>
      <c r="D51" s="129"/>
      <c r="E51" s="56"/>
      <c r="F51" s="72"/>
      <c r="G51" s="120" t="str">
        <f>IFERROR(INDEX(Vendors!$A$2:$B$500,MATCH('AP and Accrual Journal'!C51,Vendors!$A$2:$A$500,0),2),"")</f>
        <v/>
      </c>
      <c r="H51" s="74">
        <f>SUMIF('Cash Outflows'!E:E,'AP and Accrual Journal'!D51,'Cash Outflows'!F:F)</f>
        <v>0</v>
      </c>
      <c r="I51" s="73">
        <f t="shared" si="9"/>
        <v>0</v>
      </c>
      <c r="J51" s="13">
        <f t="shared" si="2"/>
        <v>0</v>
      </c>
      <c r="K51" s="112" t="b">
        <f ca="1">IF(TODAY()-'AP and Accrual Journal'!E51&gt;'Data Inputs'!$B$47,TRUE,FALSE)</f>
        <v>1</v>
      </c>
    </row>
    <row r="52" spans="1:11" x14ac:dyDescent="0.2">
      <c r="A52" s="110" t="str">
        <f t="shared" si="0"/>
        <v/>
      </c>
      <c r="B52" s="129"/>
      <c r="C52" s="55"/>
      <c r="D52" s="129"/>
      <c r="E52" s="56"/>
      <c r="F52" s="72"/>
      <c r="G52" s="120" t="str">
        <f>IFERROR(INDEX(Vendors!$A$2:$B$500,MATCH('AP and Accrual Journal'!C52,Vendors!$A$2:$A$500,0),2),"")</f>
        <v/>
      </c>
      <c r="H52" s="74">
        <f>SUMIF('Cash Outflows'!E:E,'AP and Accrual Journal'!D52,'Cash Outflows'!F:F)</f>
        <v>0</v>
      </c>
      <c r="I52" s="73">
        <f t="shared" si="9"/>
        <v>0</v>
      </c>
      <c r="J52" s="13">
        <f t="shared" si="2"/>
        <v>0</v>
      </c>
      <c r="K52" s="112" t="b">
        <f ca="1">IF(TODAY()-'AP and Accrual Journal'!E52&gt;'Data Inputs'!$B$47,TRUE,FALSE)</f>
        <v>1</v>
      </c>
    </row>
    <row r="53" spans="1:11" x14ac:dyDescent="0.2">
      <c r="A53" s="110" t="str">
        <f t="shared" si="0"/>
        <v/>
      </c>
      <c r="B53" s="129"/>
      <c r="C53" s="55"/>
      <c r="D53" s="129"/>
      <c r="E53" s="56"/>
      <c r="F53" s="72"/>
      <c r="G53" s="120" t="str">
        <f>IFERROR(INDEX(Vendors!$A$2:$B$500,MATCH('AP and Accrual Journal'!C53,Vendors!$A$2:$A$500,0),2),"")</f>
        <v/>
      </c>
      <c r="H53" s="74">
        <f>SUMIF('Cash Outflows'!E:E,'AP and Accrual Journal'!D53,'Cash Outflows'!F:F)</f>
        <v>0</v>
      </c>
      <c r="I53" s="73">
        <f t="shared" si="9"/>
        <v>0</v>
      </c>
      <c r="J53" s="13">
        <f t="shared" si="2"/>
        <v>0</v>
      </c>
      <c r="K53" s="112" t="b">
        <f ca="1">IF(TODAY()-'AP and Accrual Journal'!E53&gt;'Data Inputs'!$B$47,TRUE,FALSE)</f>
        <v>1</v>
      </c>
    </row>
    <row r="54" spans="1:11" x14ac:dyDescent="0.2">
      <c r="A54" s="110" t="str">
        <f t="shared" si="0"/>
        <v/>
      </c>
      <c r="B54" s="129"/>
      <c r="C54" s="55"/>
      <c r="D54" s="129"/>
      <c r="E54" s="56"/>
      <c r="F54" s="72"/>
      <c r="G54" s="120" t="str">
        <f>IFERROR(INDEX(Vendors!$A$2:$B$500,MATCH('AP and Accrual Journal'!C54,Vendors!$A$2:$A$500,0),2),"")</f>
        <v/>
      </c>
      <c r="H54" s="74">
        <f>SUMIF('Cash Outflows'!E:E,'AP and Accrual Journal'!D54,'Cash Outflows'!F:F)</f>
        <v>0</v>
      </c>
      <c r="I54" s="73">
        <f t="shared" si="9"/>
        <v>0</v>
      </c>
      <c r="J54" s="13">
        <f t="shared" si="2"/>
        <v>0</v>
      </c>
      <c r="K54" s="112" t="b">
        <f ca="1">IF(TODAY()-'AP and Accrual Journal'!E54&gt;'Data Inputs'!$B$47,TRUE,FALSE)</f>
        <v>1</v>
      </c>
    </row>
    <row r="55" spans="1:11" x14ac:dyDescent="0.2">
      <c r="A55" s="110" t="str">
        <f t="shared" si="0"/>
        <v/>
      </c>
      <c r="B55" s="129"/>
      <c r="C55" s="55"/>
      <c r="D55" s="129"/>
      <c r="E55" s="56"/>
      <c r="F55" s="72"/>
      <c r="G55" s="120" t="str">
        <f>IFERROR(INDEX(Vendors!$A$2:$B$500,MATCH('AP and Accrual Journal'!C55,Vendors!$A$2:$A$500,0),2),"")</f>
        <v/>
      </c>
      <c r="H55" s="74">
        <f>SUMIF('Cash Outflows'!E:E,'AP and Accrual Journal'!D55,'Cash Outflows'!F:F)</f>
        <v>0</v>
      </c>
      <c r="I55" s="73">
        <f t="shared" si="9"/>
        <v>0</v>
      </c>
      <c r="J55" s="13">
        <f t="shared" si="2"/>
        <v>0</v>
      </c>
      <c r="K55" s="112" t="b">
        <f ca="1">IF(TODAY()-'AP and Accrual Journal'!E55&gt;'Data Inputs'!$B$47,TRUE,FALSE)</f>
        <v>1</v>
      </c>
    </row>
    <row r="56" spans="1:11" x14ac:dyDescent="0.2">
      <c r="A56" s="110" t="str">
        <f t="shared" si="0"/>
        <v/>
      </c>
      <c r="B56" s="129"/>
      <c r="C56" s="55"/>
      <c r="D56" s="129"/>
      <c r="E56" s="56"/>
      <c r="F56" s="72"/>
      <c r="G56" s="120" t="str">
        <f>IFERROR(INDEX(Vendors!$A$2:$B$500,MATCH('AP and Accrual Journal'!C56,Vendors!$A$2:$A$500,0),2),"")</f>
        <v/>
      </c>
      <c r="H56" s="74">
        <f>SUMIF('Cash Outflows'!E:E,'AP and Accrual Journal'!D56,'Cash Outflows'!F:F)</f>
        <v>0</v>
      </c>
      <c r="I56" s="73">
        <f t="shared" si="9"/>
        <v>0</v>
      </c>
      <c r="J56" s="13">
        <f t="shared" si="2"/>
        <v>0</v>
      </c>
      <c r="K56" s="112" t="b">
        <f ca="1">IF(TODAY()-'AP and Accrual Journal'!E56&gt;'Data Inputs'!$B$47,TRUE,FALSE)</f>
        <v>1</v>
      </c>
    </row>
    <row r="57" spans="1:11" x14ac:dyDescent="0.2">
      <c r="A57" s="110" t="str">
        <f t="shared" si="0"/>
        <v/>
      </c>
      <c r="B57" s="129"/>
      <c r="C57" s="55"/>
      <c r="D57" s="129"/>
      <c r="E57" s="56"/>
      <c r="F57" s="72"/>
      <c r="G57" s="120" t="str">
        <f>IFERROR(INDEX(Vendors!$A$2:$B$500,MATCH('AP and Accrual Journal'!C57,Vendors!$A$2:$A$500,0),2),"")</f>
        <v/>
      </c>
      <c r="H57" s="74">
        <f>SUMIF('Cash Outflows'!E:E,'AP and Accrual Journal'!D57,'Cash Outflows'!F:F)</f>
        <v>0</v>
      </c>
      <c r="I57" s="73">
        <f t="shared" si="9"/>
        <v>0</v>
      </c>
      <c r="J57" s="13">
        <f t="shared" si="2"/>
        <v>0</v>
      </c>
      <c r="K57" s="112" t="b">
        <f ca="1">IF(TODAY()-'AP and Accrual Journal'!E57&gt;'Data Inputs'!$B$47,TRUE,FALSE)</f>
        <v>1</v>
      </c>
    </row>
    <row r="58" spans="1:11" x14ac:dyDescent="0.2">
      <c r="A58" s="110" t="str">
        <f t="shared" si="0"/>
        <v/>
      </c>
      <c r="B58" s="129"/>
      <c r="C58" s="55"/>
      <c r="D58" s="129"/>
      <c r="E58" s="56"/>
      <c r="F58" s="72"/>
      <c r="G58" s="120" t="str">
        <f>IFERROR(INDEX(Vendors!$A$2:$B$500,MATCH('AP and Accrual Journal'!C58,Vendors!$A$2:$A$500,0),2),"")</f>
        <v/>
      </c>
      <c r="H58" s="74">
        <f>SUMIF('Cash Outflows'!E:E,'AP and Accrual Journal'!D58,'Cash Outflows'!F:F)</f>
        <v>0</v>
      </c>
      <c r="I58" s="73">
        <f t="shared" si="9"/>
        <v>0</v>
      </c>
      <c r="J58" s="13">
        <f t="shared" si="2"/>
        <v>0</v>
      </c>
      <c r="K58" s="112" t="b">
        <f ca="1">IF(TODAY()-'AP and Accrual Journal'!E58&gt;'Data Inputs'!$B$47,TRUE,FALSE)</f>
        <v>1</v>
      </c>
    </row>
    <row r="59" spans="1:11" x14ac:dyDescent="0.2">
      <c r="A59" s="110" t="str">
        <f t="shared" si="0"/>
        <v/>
      </c>
      <c r="B59" s="129"/>
      <c r="C59" s="55"/>
      <c r="D59" s="129"/>
      <c r="E59" s="56"/>
      <c r="F59" s="72"/>
      <c r="G59" s="120" t="str">
        <f>IFERROR(INDEX(Vendors!$A$2:$B$500,MATCH('AP and Accrual Journal'!C59,Vendors!$A$2:$A$500,0),2),"")</f>
        <v/>
      </c>
      <c r="H59" s="74">
        <f>SUMIF('Cash Outflows'!E:E,'AP and Accrual Journal'!D59,'Cash Outflows'!F:F)</f>
        <v>0</v>
      </c>
      <c r="I59" s="73">
        <f t="shared" si="9"/>
        <v>0</v>
      </c>
      <c r="J59" s="13">
        <f t="shared" si="2"/>
        <v>0</v>
      </c>
      <c r="K59" s="112" t="b">
        <f ca="1">IF(TODAY()-'AP and Accrual Journal'!E59&gt;'Data Inputs'!$B$47,TRUE,FALSE)</f>
        <v>1</v>
      </c>
    </row>
    <row r="60" spans="1:11" x14ac:dyDescent="0.2">
      <c r="A60" s="110" t="str">
        <f t="shared" si="0"/>
        <v/>
      </c>
      <c r="B60" s="129"/>
      <c r="C60" s="55"/>
      <c r="D60" s="129"/>
      <c r="E60" s="56"/>
      <c r="F60" s="72"/>
      <c r="G60" s="120" t="str">
        <f>IFERROR(INDEX(Vendors!$A$2:$B$500,MATCH('AP and Accrual Journal'!C60,Vendors!$A$2:$A$500,0),2),"")</f>
        <v/>
      </c>
      <c r="H60" s="74">
        <f>SUMIF('Cash Outflows'!E:E,'AP and Accrual Journal'!D60,'Cash Outflows'!F:F)</f>
        <v>0</v>
      </c>
      <c r="I60" s="73">
        <f t="shared" si="9"/>
        <v>0</v>
      </c>
      <c r="J60" s="13">
        <f t="shared" si="2"/>
        <v>0</v>
      </c>
      <c r="K60" s="112" t="b">
        <f ca="1">IF(TODAY()-'AP and Accrual Journal'!E60&gt;'Data Inputs'!$B$47,TRUE,FALSE)</f>
        <v>1</v>
      </c>
    </row>
    <row r="61" spans="1:11" x14ac:dyDescent="0.2">
      <c r="A61" s="110" t="str">
        <f t="shared" si="0"/>
        <v/>
      </c>
      <c r="B61" s="129"/>
      <c r="C61" s="55"/>
      <c r="D61" s="129"/>
      <c r="E61" s="56"/>
      <c r="F61" s="72"/>
      <c r="G61" s="120" t="str">
        <f>IFERROR(INDEX(Vendors!$A$2:$B$500,MATCH('AP and Accrual Journal'!C61,Vendors!$A$2:$A$500,0),2),"")</f>
        <v/>
      </c>
      <c r="H61" s="74">
        <f>SUMIF('Cash Outflows'!E:E,'AP and Accrual Journal'!D61,'Cash Outflows'!F:F)</f>
        <v>0</v>
      </c>
      <c r="I61" s="73">
        <f t="shared" si="9"/>
        <v>0</v>
      </c>
      <c r="J61" s="13">
        <f t="shared" si="2"/>
        <v>0</v>
      </c>
      <c r="K61" s="112" t="b">
        <f ca="1">IF(TODAY()-'AP and Accrual Journal'!E61&gt;'Data Inputs'!$B$47,TRUE,FALSE)</f>
        <v>1</v>
      </c>
    </row>
    <row r="62" spans="1:11" x14ac:dyDescent="0.2">
      <c r="A62" s="110" t="str">
        <f t="shared" si="0"/>
        <v/>
      </c>
      <c r="B62" s="129"/>
      <c r="C62" s="55"/>
      <c r="D62" s="129"/>
      <c r="E62" s="56"/>
      <c r="F62" s="72"/>
      <c r="G62" s="120" t="str">
        <f>IFERROR(INDEX(Vendors!$A$2:$B$500,MATCH('AP and Accrual Journal'!C62,Vendors!$A$2:$A$500,0),2),"")</f>
        <v/>
      </c>
      <c r="H62" s="74">
        <f>SUMIF('Cash Outflows'!E:E,'AP and Accrual Journal'!D62,'Cash Outflows'!F:F)</f>
        <v>0</v>
      </c>
      <c r="I62" s="73">
        <f t="shared" si="9"/>
        <v>0</v>
      </c>
      <c r="J62" s="13">
        <f t="shared" si="2"/>
        <v>0</v>
      </c>
      <c r="K62" s="112" t="b">
        <f ca="1">IF(TODAY()-'AP and Accrual Journal'!E62&gt;'Data Inputs'!$B$47,TRUE,FALSE)</f>
        <v>1</v>
      </c>
    </row>
    <row r="63" spans="1:11" x14ac:dyDescent="0.2">
      <c r="A63" s="110" t="str">
        <f t="shared" si="0"/>
        <v/>
      </c>
      <c r="B63" s="129"/>
      <c r="C63" s="55"/>
      <c r="D63" s="129"/>
      <c r="E63" s="56"/>
      <c r="F63" s="72"/>
      <c r="G63" s="120" t="str">
        <f>IFERROR(INDEX(Vendors!$A$2:$B$500,MATCH('AP and Accrual Journal'!C63,Vendors!$A$2:$A$500,0),2),"")</f>
        <v/>
      </c>
      <c r="H63" s="74">
        <f>SUMIF('Cash Outflows'!E:E,'AP and Accrual Journal'!D63,'Cash Outflows'!F:F)</f>
        <v>0</v>
      </c>
      <c r="I63" s="73">
        <f t="shared" si="9"/>
        <v>0</v>
      </c>
      <c r="J63" s="13">
        <f t="shared" si="2"/>
        <v>0</v>
      </c>
      <c r="K63" s="112" t="b">
        <f ca="1">IF(TODAY()-'AP and Accrual Journal'!E63&gt;'Data Inputs'!$B$47,TRUE,FALSE)</f>
        <v>1</v>
      </c>
    </row>
    <row r="64" spans="1:11" x14ac:dyDescent="0.2">
      <c r="A64" s="110" t="str">
        <f t="shared" si="0"/>
        <v/>
      </c>
      <c r="B64" s="129"/>
      <c r="C64" s="55"/>
      <c r="D64" s="129"/>
      <c r="E64" s="56"/>
      <c r="F64" s="72"/>
      <c r="G64" s="120" t="str">
        <f>IFERROR(INDEX(Vendors!$A$2:$B$500,MATCH('AP and Accrual Journal'!C64,Vendors!$A$2:$A$500,0),2),"")</f>
        <v/>
      </c>
      <c r="H64" s="74">
        <f>SUMIF('Cash Outflows'!E:E,'AP and Accrual Journal'!D64,'Cash Outflows'!F:F)</f>
        <v>0</v>
      </c>
      <c r="I64" s="73">
        <f t="shared" si="9"/>
        <v>0</v>
      </c>
      <c r="J64" s="13">
        <f t="shared" si="2"/>
        <v>0</v>
      </c>
      <c r="K64" s="112" t="b">
        <f ca="1">IF(TODAY()-'AP and Accrual Journal'!E64&gt;'Data Inputs'!$B$47,TRUE,FALSE)</f>
        <v>1</v>
      </c>
    </row>
    <row r="65" spans="1:11" x14ac:dyDescent="0.2">
      <c r="A65" s="110" t="str">
        <f t="shared" si="0"/>
        <v/>
      </c>
      <c r="B65" s="129"/>
      <c r="C65" s="55"/>
      <c r="D65" s="129"/>
      <c r="E65" s="56"/>
      <c r="F65" s="72"/>
      <c r="G65" s="120" t="str">
        <f>IFERROR(INDEX(Vendors!$A$2:$B$500,MATCH('AP and Accrual Journal'!C65,Vendors!$A$2:$A$500,0),2),"")</f>
        <v/>
      </c>
      <c r="H65" s="74">
        <f>SUMIF('Cash Outflows'!E:E,'AP and Accrual Journal'!D65,'Cash Outflows'!F:F)</f>
        <v>0</v>
      </c>
      <c r="I65" s="73">
        <f t="shared" si="9"/>
        <v>0</v>
      </c>
      <c r="J65" s="13">
        <f t="shared" si="2"/>
        <v>0</v>
      </c>
      <c r="K65" s="112" t="b">
        <f ca="1">IF(TODAY()-'AP and Accrual Journal'!E65&gt;'Data Inputs'!$B$47,TRUE,FALSE)</f>
        <v>1</v>
      </c>
    </row>
    <row r="66" spans="1:11" x14ac:dyDescent="0.2">
      <c r="A66" s="110" t="str">
        <f t="shared" si="0"/>
        <v/>
      </c>
      <c r="B66" s="129"/>
      <c r="C66" s="55"/>
      <c r="D66" s="129"/>
      <c r="E66" s="56"/>
      <c r="F66" s="72"/>
      <c r="G66" s="120" t="str">
        <f>IFERROR(INDEX(Vendors!$A$2:$B$500,MATCH('AP and Accrual Journal'!C66,Vendors!$A$2:$A$500,0),2),"")</f>
        <v/>
      </c>
      <c r="H66" s="74">
        <f>SUMIF('Cash Outflows'!E:E,'AP and Accrual Journal'!D66,'Cash Outflows'!F:F)</f>
        <v>0</v>
      </c>
      <c r="I66" s="73">
        <f t="shared" si="9"/>
        <v>0</v>
      </c>
      <c r="J66" s="13">
        <f t="shared" si="2"/>
        <v>0</v>
      </c>
      <c r="K66" s="112" t="b">
        <f ca="1">IF(TODAY()-'AP and Accrual Journal'!E66&gt;'Data Inputs'!$B$47,TRUE,FALSE)</f>
        <v>1</v>
      </c>
    </row>
    <row r="67" spans="1:11" x14ac:dyDescent="0.2">
      <c r="A67" s="110" t="str">
        <f t="shared" si="0"/>
        <v/>
      </c>
      <c r="B67" s="129"/>
      <c r="C67" s="55"/>
      <c r="D67" s="129"/>
      <c r="E67" s="56"/>
      <c r="F67" s="72"/>
      <c r="G67" s="120" t="str">
        <f>IFERROR(INDEX(Vendors!$A$2:$B$500,MATCH('AP and Accrual Journal'!C67,Vendors!$A$2:$A$500,0),2),"")</f>
        <v/>
      </c>
      <c r="H67" s="74">
        <f>SUMIF('Cash Outflows'!E:E,'AP and Accrual Journal'!D67,'Cash Outflows'!F:F)</f>
        <v>0</v>
      </c>
      <c r="I67" s="73">
        <f t="shared" si="9"/>
        <v>0</v>
      </c>
      <c r="J67" s="13">
        <f t="shared" si="2"/>
        <v>0</v>
      </c>
      <c r="K67" s="112" t="b">
        <f ca="1">IF(TODAY()-'AP and Accrual Journal'!E67&gt;'Data Inputs'!$B$47,TRUE,FALSE)</f>
        <v>1</v>
      </c>
    </row>
    <row r="68" spans="1:11" x14ac:dyDescent="0.2">
      <c r="A68" s="110" t="str">
        <f t="shared" si="0"/>
        <v/>
      </c>
      <c r="B68" s="129"/>
      <c r="C68" s="55"/>
      <c r="D68" s="129"/>
      <c r="E68" s="56"/>
      <c r="F68" s="72"/>
      <c r="G68" s="120" t="str">
        <f>IFERROR(INDEX(Vendors!$A$2:$B$500,MATCH('AP and Accrual Journal'!C68,Vendors!$A$2:$A$500,0),2),"")</f>
        <v/>
      </c>
      <c r="H68" s="74">
        <f>SUMIF('Cash Outflows'!E:E,'AP and Accrual Journal'!D68,'Cash Outflows'!F:F)</f>
        <v>0</v>
      </c>
      <c r="I68" s="73">
        <f t="shared" si="9"/>
        <v>0</v>
      </c>
      <c r="J68" s="13">
        <f t="shared" si="2"/>
        <v>0</v>
      </c>
      <c r="K68" s="112" t="b">
        <f ca="1">IF(TODAY()-'AP and Accrual Journal'!E68&gt;'Data Inputs'!$B$47,TRUE,FALSE)</f>
        <v>1</v>
      </c>
    </row>
    <row r="69" spans="1:11" x14ac:dyDescent="0.2">
      <c r="A69" s="110" t="str">
        <f t="shared" si="0"/>
        <v/>
      </c>
      <c r="B69" s="129"/>
      <c r="C69" s="55"/>
      <c r="D69" s="129"/>
      <c r="E69" s="56"/>
      <c r="F69" s="72"/>
      <c r="G69" s="120" t="str">
        <f>IFERROR(INDEX(Vendors!$A$2:$B$500,MATCH('AP and Accrual Journal'!C69,Vendors!$A$2:$A$500,0),2),"")</f>
        <v/>
      </c>
      <c r="H69" s="74">
        <f>SUMIF('Cash Outflows'!E:E,'AP and Accrual Journal'!D69,'Cash Outflows'!F:F)</f>
        <v>0</v>
      </c>
      <c r="I69" s="73">
        <f t="shared" si="9"/>
        <v>0</v>
      </c>
      <c r="J69" s="13">
        <f t="shared" si="2"/>
        <v>0</v>
      </c>
      <c r="K69" s="112" t="b">
        <f ca="1">IF(TODAY()-'AP and Accrual Journal'!E69&gt;'Data Inputs'!$B$47,TRUE,FALSE)</f>
        <v>1</v>
      </c>
    </row>
    <row r="70" spans="1:11" x14ac:dyDescent="0.2">
      <c r="A70" s="110" t="str">
        <f t="shared" si="0"/>
        <v/>
      </c>
      <c r="B70" s="129"/>
      <c r="C70" s="55"/>
      <c r="D70" s="129"/>
      <c r="E70" s="56"/>
      <c r="F70" s="72"/>
      <c r="G70" s="120" t="str">
        <f>IFERROR(INDEX(Vendors!$A$2:$B$500,MATCH('AP and Accrual Journal'!C70,Vendors!$A$2:$A$500,0),2),"")</f>
        <v/>
      </c>
      <c r="H70" s="74">
        <f>SUMIF('Cash Outflows'!E:E,'AP and Accrual Journal'!D70,'Cash Outflows'!F:F)</f>
        <v>0</v>
      </c>
      <c r="I70" s="73">
        <f t="shared" si="9"/>
        <v>0</v>
      </c>
      <c r="J70" s="13">
        <f t="shared" si="2"/>
        <v>0</v>
      </c>
      <c r="K70" s="112" t="b">
        <f ca="1">IF(TODAY()-'AP and Accrual Journal'!E70&gt;'Data Inputs'!$B$47,TRUE,FALSE)</f>
        <v>1</v>
      </c>
    </row>
    <row r="71" spans="1:11" x14ac:dyDescent="0.2">
      <c r="A71" s="110" t="str">
        <f t="shared" si="0"/>
        <v/>
      </c>
      <c r="B71" s="129"/>
      <c r="C71" s="55"/>
      <c r="D71" s="129"/>
      <c r="E71" s="56"/>
      <c r="F71" s="72"/>
      <c r="G71" s="120" t="str">
        <f>IFERROR(INDEX(Vendors!$A$2:$B$500,MATCH('AP and Accrual Journal'!C71,Vendors!$A$2:$A$500,0),2),"")</f>
        <v/>
      </c>
      <c r="H71" s="74">
        <f>SUMIF('Cash Outflows'!E:E,'AP and Accrual Journal'!D71,'Cash Outflows'!F:F)</f>
        <v>0</v>
      </c>
      <c r="I71" s="73">
        <f t="shared" si="9"/>
        <v>0</v>
      </c>
      <c r="J71" s="13">
        <f t="shared" si="2"/>
        <v>0</v>
      </c>
      <c r="K71" s="112" t="b">
        <f ca="1">IF(TODAY()-'AP and Accrual Journal'!E71&gt;'Data Inputs'!$B$47,TRUE,FALSE)</f>
        <v>1</v>
      </c>
    </row>
    <row r="72" spans="1:11" x14ac:dyDescent="0.2">
      <c r="A72" s="110" t="str">
        <f t="shared" si="0"/>
        <v/>
      </c>
      <c r="B72" s="129"/>
      <c r="C72" s="55"/>
      <c r="D72" s="129"/>
      <c r="E72" s="56"/>
      <c r="F72" s="72"/>
      <c r="G72" s="120" t="str">
        <f>IFERROR(INDEX(Vendors!$A$2:$B$500,MATCH('AP and Accrual Journal'!C72,Vendors!$A$2:$A$500,0),2),"")</f>
        <v/>
      </c>
      <c r="H72" s="74">
        <f>SUMIF('Cash Outflows'!E:E,'AP and Accrual Journal'!D72,'Cash Outflows'!F:F)</f>
        <v>0</v>
      </c>
      <c r="I72" s="73">
        <f t="shared" si="9"/>
        <v>0</v>
      </c>
      <c r="J72" s="13">
        <f t="shared" si="2"/>
        <v>0</v>
      </c>
      <c r="K72" s="112" t="b">
        <f ca="1">IF(TODAY()-'AP and Accrual Journal'!E72&gt;'Data Inputs'!$B$47,TRUE,FALSE)</f>
        <v>1</v>
      </c>
    </row>
    <row r="73" spans="1:11" x14ac:dyDescent="0.2">
      <c r="A73" s="110" t="str">
        <f t="shared" si="0"/>
        <v/>
      </c>
      <c r="B73" s="129"/>
      <c r="C73" s="55"/>
      <c r="D73" s="129"/>
      <c r="E73" s="56"/>
      <c r="F73" s="72"/>
      <c r="G73" s="120" t="str">
        <f>IFERROR(INDEX(Vendors!$A$2:$B$500,MATCH('AP and Accrual Journal'!C73,Vendors!$A$2:$A$500,0),2),"")</f>
        <v/>
      </c>
      <c r="H73" s="74">
        <f>SUMIF('Cash Outflows'!E:E,'AP and Accrual Journal'!D73,'Cash Outflows'!F:F)</f>
        <v>0</v>
      </c>
      <c r="I73" s="73">
        <f t="shared" si="9"/>
        <v>0</v>
      </c>
      <c r="J73" s="13">
        <f t="shared" si="2"/>
        <v>0</v>
      </c>
      <c r="K73" s="112" t="b">
        <f ca="1">IF(TODAY()-'AP and Accrual Journal'!E73&gt;'Data Inputs'!$B$47,TRUE,FALSE)</f>
        <v>1</v>
      </c>
    </row>
    <row r="74" spans="1:11" x14ac:dyDescent="0.2">
      <c r="A74" s="110" t="str">
        <f t="shared" ref="A74:A137" si="10">IF(E74="","",E74+(6-J74))</f>
        <v/>
      </c>
      <c r="B74" s="129"/>
      <c r="C74" s="55"/>
      <c r="D74" s="129"/>
      <c r="E74" s="56"/>
      <c r="F74" s="72"/>
      <c r="G74" s="120" t="str">
        <f>IFERROR(INDEX(Vendors!$A$2:$B$500,MATCH('AP and Accrual Journal'!C74,Vendors!$A$2:$A$500,0),2),"")</f>
        <v/>
      </c>
      <c r="H74" s="74">
        <f>SUMIF('Cash Outflows'!E:E,'AP and Accrual Journal'!D74,'Cash Outflows'!F:F)</f>
        <v>0</v>
      </c>
      <c r="I74" s="73">
        <f t="shared" ref="I74:I105" si="11">F74-H74</f>
        <v>0</v>
      </c>
      <c r="J74" s="13">
        <f t="shared" ref="J74:J137" si="12">IF(WEEKDAY(E74)=7,0,WEEKDAY(E74))</f>
        <v>0</v>
      </c>
      <c r="K74" s="112" t="b">
        <f ca="1">IF(TODAY()-'AP and Accrual Journal'!E74&gt;'Data Inputs'!$B$47,TRUE,FALSE)</f>
        <v>1</v>
      </c>
    </row>
    <row r="75" spans="1:11" x14ac:dyDescent="0.2">
      <c r="A75" s="110" t="str">
        <f t="shared" si="10"/>
        <v/>
      </c>
      <c r="B75" s="129"/>
      <c r="C75" s="55"/>
      <c r="D75" s="129"/>
      <c r="E75" s="56"/>
      <c r="F75" s="72"/>
      <c r="G75" s="120" t="str">
        <f>IFERROR(INDEX(Vendors!$A$2:$B$500,MATCH('AP and Accrual Journal'!C75,Vendors!$A$2:$A$500,0),2),"")</f>
        <v/>
      </c>
      <c r="H75" s="74">
        <f>SUMIF('Cash Outflows'!E:E,'AP and Accrual Journal'!D75,'Cash Outflows'!F:F)</f>
        <v>0</v>
      </c>
      <c r="I75" s="73">
        <f t="shared" si="11"/>
        <v>0</v>
      </c>
      <c r="J75" s="13">
        <f t="shared" si="12"/>
        <v>0</v>
      </c>
      <c r="K75" s="112" t="b">
        <f ca="1">IF(TODAY()-'AP and Accrual Journal'!E75&gt;'Data Inputs'!$B$47,TRUE,FALSE)</f>
        <v>1</v>
      </c>
    </row>
    <row r="76" spans="1:11" x14ac:dyDescent="0.2">
      <c r="A76" s="110" t="str">
        <f t="shared" si="10"/>
        <v/>
      </c>
      <c r="B76" s="129"/>
      <c r="C76" s="55"/>
      <c r="D76" s="129"/>
      <c r="E76" s="56"/>
      <c r="F76" s="72"/>
      <c r="G76" s="120" t="str">
        <f>IFERROR(INDEX(Vendors!$A$2:$B$500,MATCH('AP and Accrual Journal'!C76,Vendors!$A$2:$A$500,0),2),"")</f>
        <v/>
      </c>
      <c r="H76" s="74">
        <f>SUMIF('Cash Outflows'!E:E,'AP and Accrual Journal'!D76,'Cash Outflows'!F:F)</f>
        <v>0</v>
      </c>
      <c r="I76" s="73">
        <f t="shared" si="11"/>
        <v>0</v>
      </c>
      <c r="J76" s="13">
        <f t="shared" si="12"/>
        <v>0</v>
      </c>
      <c r="K76" s="112" t="b">
        <f ca="1">IF(TODAY()-'AP and Accrual Journal'!E76&gt;'Data Inputs'!$B$47,TRUE,FALSE)</f>
        <v>1</v>
      </c>
    </row>
    <row r="77" spans="1:11" x14ac:dyDescent="0.2">
      <c r="A77" s="110" t="str">
        <f t="shared" si="10"/>
        <v/>
      </c>
      <c r="B77" s="129"/>
      <c r="C77" s="55"/>
      <c r="D77" s="129"/>
      <c r="E77" s="56"/>
      <c r="F77" s="72"/>
      <c r="G77" s="120" t="str">
        <f>IFERROR(INDEX(Vendors!$A$2:$B$500,MATCH('AP and Accrual Journal'!C77,Vendors!$A$2:$A$500,0),2),"")</f>
        <v/>
      </c>
      <c r="H77" s="74">
        <f>SUMIF('Cash Outflows'!E:E,'AP and Accrual Journal'!D77,'Cash Outflows'!F:F)</f>
        <v>0</v>
      </c>
      <c r="I77" s="73">
        <f t="shared" si="11"/>
        <v>0</v>
      </c>
      <c r="J77" s="13">
        <f t="shared" si="12"/>
        <v>0</v>
      </c>
      <c r="K77" s="112" t="b">
        <f ca="1">IF(TODAY()-'AP and Accrual Journal'!E77&gt;'Data Inputs'!$B$47,TRUE,FALSE)</f>
        <v>1</v>
      </c>
    </row>
    <row r="78" spans="1:11" x14ac:dyDescent="0.2">
      <c r="A78" s="110" t="str">
        <f t="shared" si="10"/>
        <v/>
      </c>
      <c r="B78" s="129"/>
      <c r="C78" s="55"/>
      <c r="D78" s="129"/>
      <c r="E78" s="56"/>
      <c r="F78" s="72"/>
      <c r="G78" s="120" t="str">
        <f>IFERROR(INDEX(Vendors!$A$2:$B$500,MATCH('AP and Accrual Journal'!C78,Vendors!$A$2:$A$500,0),2),"")</f>
        <v/>
      </c>
      <c r="H78" s="74">
        <f>SUMIF('Cash Outflows'!E:E,'AP and Accrual Journal'!D78,'Cash Outflows'!F:F)</f>
        <v>0</v>
      </c>
      <c r="I78" s="73">
        <f t="shared" si="11"/>
        <v>0</v>
      </c>
      <c r="J78" s="13">
        <f t="shared" si="12"/>
        <v>0</v>
      </c>
      <c r="K78" s="112" t="b">
        <f ca="1">IF(TODAY()-'AP and Accrual Journal'!E78&gt;'Data Inputs'!$B$47,TRUE,FALSE)</f>
        <v>1</v>
      </c>
    </row>
    <row r="79" spans="1:11" x14ac:dyDescent="0.2">
      <c r="A79" s="110" t="str">
        <f t="shared" si="10"/>
        <v/>
      </c>
      <c r="B79" s="129"/>
      <c r="C79" s="55"/>
      <c r="D79" s="129"/>
      <c r="E79" s="56"/>
      <c r="F79" s="72"/>
      <c r="G79" s="120" t="str">
        <f>IFERROR(INDEX(Vendors!$A$2:$B$500,MATCH('AP and Accrual Journal'!C79,Vendors!$A$2:$A$500,0),2),"")</f>
        <v/>
      </c>
      <c r="H79" s="74">
        <f>SUMIF('Cash Outflows'!E:E,'AP and Accrual Journal'!D79,'Cash Outflows'!F:F)</f>
        <v>0</v>
      </c>
      <c r="I79" s="73">
        <f t="shared" si="11"/>
        <v>0</v>
      </c>
      <c r="J79" s="13">
        <f t="shared" si="12"/>
        <v>0</v>
      </c>
      <c r="K79" s="112" t="b">
        <f ca="1">IF(TODAY()-'AP and Accrual Journal'!E79&gt;'Data Inputs'!$B$47,TRUE,FALSE)</f>
        <v>1</v>
      </c>
    </row>
    <row r="80" spans="1:11" x14ac:dyDescent="0.2">
      <c r="A80" s="110" t="str">
        <f t="shared" si="10"/>
        <v/>
      </c>
      <c r="B80" s="129"/>
      <c r="C80" s="55"/>
      <c r="D80" s="129"/>
      <c r="E80" s="56"/>
      <c r="F80" s="72"/>
      <c r="G80" s="120" t="str">
        <f>IFERROR(INDEX(Vendors!$A$2:$B$500,MATCH('AP and Accrual Journal'!C80,Vendors!$A$2:$A$500,0),2),"")</f>
        <v/>
      </c>
      <c r="H80" s="74">
        <f>SUMIF('Cash Outflows'!E:E,'AP and Accrual Journal'!D80,'Cash Outflows'!F:F)</f>
        <v>0</v>
      </c>
      <c r="I80" s="73">
        <f t="shared" si="11"/>
        <v>0</v>
      </c>
      <c r="J80" s="13">
        <f t="shared" si="12"/>
        <v>0</v>
      </c>
      <c r="K80" s="112" t="b">
        <f ca="1">IF(TODAY()-'AP and Accrual Journal'!E80&gt;'Data Inputs'!$B$47,TRUE,FALSE)</f>
        <v>1</v>
      </c>
    </row>
    <row r="81" spans="1:11" x14ac:dyDescent="0.2">
      <c r="A81" s="110" t="str">
        <f t="shared" si="10"/>
        <v/>
      </c>
      <c r="B81" s="129"/>
      <c r="C81" s="55"/>
      <c r="D81" s="129"/>
      <c r="E81" s="56"/>
      <c r="F81" s="72"/>
      <c r="G81" s="120" t="str">
        <f>IFERROR(INDEX(Vendors!$A$2:$B$500,MATCH('AP and Accrual Journal'!C81,Vendors!$A$2:$A$500,0),2),"")</f>
        <v/>
      </c>
      <c r="H81" s="74">
        <f>SUMIF('Cash Outflows'!E:E,'AP and Accrual Journal'!D81,'Cash Outflows'!F:F)</f>
        <v>0</v>
      </c>
      <c r="I81" s="73">
        <f t="shared" si="11"/>
        <v>0</v>
      </c>
      <c r="J81" s="13">
        <f t="shared" si="12"/>
        <v>0</v>
      </c>
      <c r="K81" s="112" t="b">
        <f ca="1">IF(TODAY()-'AP and Accrual Journal'!E81&gt;'Data Inputs'!$B$47,TRUE,FALSE)</f>
        <v>1</v>
      </c>
    </row>
    <row r="82" spans="1:11" x14ac:dyDescent="0.2">
      <c r="A82" s="110" t="str">
        <f t="shared" si="10"/>
        <v/>
      </c>
      <c r="B82" s="129"/>
      <c r="C82" s="55"/>
      <c r="D82" s="129"/>
      <c r="E82" s="56"/>
      <c r="F82" s="72"/>
      <c r="G82" s="120" t="str">
        <f>IFERROR(INDEX(Vendors!$A$2:$B$500,MATCH('AP and Accrual Journal'!C82,Vendors!$A$2:$A$500,0),2),"")</f>
        <v/>
      </c>
      <c r="H82" s="74">
        <f>SUMIF('Cash Outflows'!E:E,'AP and Accrual Journal'!D82,'Cash Outflows'!F:F)</f>
        <v>0</v>
      </c>
      <c r="I82" s="73">
        <f t="shared" si="11"/>
        <v>0</v>
      </c>
      <c r="J82" s="13">
        <f t="shared" si="12"/>
        <v>0</v>
      </c>
      <c r="K82" s="112" t="b">
        <f ca="1">IF(TODAY()-'AP and Accrual Journal'!E82&gt;'Data Inputs'!$B$47,TRUE,FALSE)</f>
        <v>1</v>
      </c>
    </row>
    <row r="83" spans="1:11" x14ac:dyDescent="0.2">
      <c r="A83" s="110" t="str">
        <f t="shared" si="10"/>
        <v/>
      </c>
      <c r="B83" s="129"/>
      <c r="C83" s="55"/>
      <c r="D83" s="129"/>
      <c r="E83" s="56"/>
      <c r="F83" s="72"/>
      <c r="G83" s="120" t="str">
        <f>IFERROR(INDEX(Vendors!$A$2:$B$500,MATCH('AP and Accrual Journal'!C83,Vendors!$A$2:$A$500,0),2),"")</f>
        <v/>
      </c>
      <c r="H83" s="74">
        <f>SUMIF('Cash Outflows'!E:E,'AP and Accrual Journal'!D83,'Cash Outflows'!F:F)</f>
        <v>0</v>
      </c>
      <c r="I83" s="73">
        <f t="shared" si="11"/>
        <v>0</v>
      </c>
      <c r="J83" s="13">
        <f t="shared" si="12"/>
        <v>0</v>
      </c>
      <c r="K83" s="112" t="b">
        <f ca="1">IF(TODAY()-'AP and Accrual Journal'!E83&gt;'Data Inputs'!$B$47,TRUE,FALSE)</f>
        <v>1</v>
      </c>
    </row>
    <row r="84" spans="1:11" x14ac:dyDescent="0.2">
      <c r="A84" s="110" t="str">
        <f t="shared" si="10"/>
        <v/>
      </c>
      <c r="B84" s="129"/>
      <c r="C84" s="55"/>
      <c r="D84" s="129"/>
      <c r="E84" s="56"/>
      <c r="F84" s="72"/>
      <c r="G84" s="120" t="str">
        <f>IFERROR(INDEX(Vendors!$A$2:$B$500,MATCH('AP and Accrual Journal'!C84,Vendors!$A$2:$A$500,0),2),"")</f>
        <v/>
      </c>
      <c r="H84" s="74">
        <f>SUMIF('Cash Outflows'!E:E,'AP and Accrual Journal'!D84,'Cash Outflows'!F:F)</f>
        <v>0</v>
      </c>
      <c r="I84" s="73">
        <f t="shared" si="11"/>
        <v>0</v>
      </c>
      <c r="J84" s="13">
        <f t="shared" si="12"/>
        <v>0</v>
      </c>
      <c r="K84" s="112" t="b">
        <f ca="1">IF(TODAY()-'AP and Accrual Journal'!E84&gt;'Data Inputs'!$B$47,TRUE,FALSE)</f>
        <v>1</v>
      </c>
    </row>
    <row r="85" spans="1:11" x14ac:dyDescent="0.2">
      <c r="A85" s="110" t="str">
        <f t="shared" si="10"/>
        <v/>
      </c>
      <c r="B85" s="129"/>
      <c r="C85" s="55"/>
      <c r="D85" s="129"/>
      <c r="E85" s="56"/>
      <c r="F85" s="72"/>
      <c r="G85" s="120" t="str">
        <f>IFERROR(INDEX(Vendors!$A$2:$B$500,MATCH('AP and Accrual Journal'!C85,Vendors!$A$2:$A$500,0),2),"")</f>
        <v/>
      </c>
      <c r="H85" s="74">
        <f>SUMIF('Cash Outflows'!E:E,'AP and Accrual Journal'!D85,'Cash Outflows'!F:F)</f>
        <v>0</v>
      </c>
      <c r="I85" s="73">
        <f t="shared" si="11"/>
        <v>0</v>
      </c>
      <c r="J85" s="13">
        <f t="shared" si="12"/>
        <v>0</v>
      </c>
      <c r="K85" s="112" t="b">
        <f ca="1">IF(TODAY()-'AP and Accrual Journal'!E85&gt;'Data Inputs'!$B$47,TRUE,FALSE)</f>
        <v>1</v>
      </c>
    </row>
    <row r="86" spans="1:11" x14ac:dyDescent="0.2">
      <c r="A86" s="110" t="str">
        <f t="shared" si="10"/>
        <v/>
      </c>
      <c r="B86" s="129"/>
      <c r="C86" s="55"/>
      <c r="D86" s="129"/>
      <c r="E86" s="56"/>
      <c r="F86" s="72"/>
      <c r="G86" s="120" t="str">
        <f>IFERROR(INDEX(Vendors!$A$2:$B$500,MATCH('AP and Accrual Journal'!C86,Vendors!$A$2:$A$500,0),2),"")</f>
        <v/>
      </c>
      <c r="H86" s="74">
        <f>SUMIF('Cash Outflows'!E:E,'AP and Accrual Journal'!D86,'Cash Outflows'!F:F)</f>
        <v>0</v>
      </c>
      <c r="I86" s="73">
        <f t="shared" si="11"/>
        <v>0</v>
      </c>
      <c r="J86" s="13">
        <f t="shared" si="12"/>
        <v>0</v>
      </c>
      <c r="K86" s="112" t="b">
        <f ca="1">IF(TODAY()-'AP and Accrual Journal'!E86&gt;'Data Inputs'!$B$47,TRUE,FALSE)</f>
        <v>1</v>
      </c>
    </row>
    <row r="87" spans="1:11" x14ac:dyDescent="0.2">
      <c r="A87" s="110" t="str">
        <f t="shared" si="10"/>
        <v/>
      </c>
      <c r="B87" s="129"/>
      <c r="C87" s="55"/>
      <c r="D87" s="129"/>
      <c r="E87" s="56"/>
      <c r="F87" s="72"/>
      <c r="G87" s="120" t="str">
        <f>IFERROR(INDEX(Vendors!$A$2:$B$500,MATCH('AP and Accrual Journal'!C87,Vendors!$A$2:$A$500,0),2),"")</f>
        <v/>
      </c>
      <c r="H87" s="74">
        <f>SUMIF('Cash Outflows'!E:E,'AP and Accrual Journal'!D87,'Cash Outflows'!F:F)</f>
        <v>0</v>
      </c>
      <c r="I87" s="73">
        <f t="shared" si="11"/>
        <v>0</v>
      </c>
      <c r="J87" s="13">
        <f t="shared" si="12"/>
        <v>0</v>
      </c>
      <c r="K87" s="112" t="b">
        <f ca="1">IF(TODAY()-'AP and Accrual Journal'!E87&gt;'Data Inputs'!$B$47,TRUE,FALSE)</f>
        <v>1</v>
      </c>
    </row>
    <row r="88" spans="1:11" x14ac:dyDescent="0.2">
      <c r="A88" s="110" t="str">
        <f t="shared" si="10"/>
        <v/>
      </c>
      <c r="B88" s="129"/>
      <c r="C88" s="55"/>
      <c r="D88" s="129"/>
      <c r="E88" s="56"/>
      <c r="F88" s="72"/>
      <c r="G88" s="120" t="str">
        <f>IFERROR(INDEX(Vendors!$A$2:$B$500,MATCH('AP and Accrual Journal'!C88,Vendors!$A$2:$A$500,0),2),"")</f>
        <v/>
      </c>
      <c r="H88" s="74">
        <f>SUMIF('Cash Outflows'!E:E,'AP and Accrual Journal'!D88,'Cash Outflows'!F:F)</f>
        <v>0</v>
      </c>
      <c r="I88" s="73">
        <f t="shared" si="11"/>
        <v>0</v>
      </c>
      <c r="J88" s="13">
        <f t="shared" si="12"/>
        <v>0</v>
      </c>
      <c r="K88" s="112" t="b">
        <f ca="1">IF(TODAY()-'AP and Accrual Journal'!E88&gt;'Data Inputs'!$B$47,TRUE,FALSE)</f>
        <v>1</v>
      </c>
    </row>
    <row r="89" spans="1:11" x14ac:dyDescent="0.2">
      <c r="A89" s="110" t="str">
        <f t="shared" si="10"/>
        <v/>
      </c>
      <c r="B89" s="129"/>
      <c r="C89" s="55"/>
      <c r="D89" s="129"/>
      <c r="E89" s="56"/>
      <c r="F89" s="72"/>
      <c r="G89" s="120" t="str">
        <f>IFERROR(INDEX(Vendors!$A$2:$B$500,MATCH('AP and Accrual Journal'!C89,Vendors!$A$2:$A$500,0),2),"")</f>
        <v/>
      </c>
      <c r="H89" s="74">
        <f>SUMIF('Cash Outflows'!E:E,'AP and Accrual Journal'!D89,'Cash Outflows'!F:F)</f>
        <v>0</v>
      </c>
      <c r="I89" s="73">
        <f t="shared" si="11"/>
        <v>0</v>
      </c>
      <c r="J89" s="13">
        <f t="shared" si="12"/>
        <v>0</v>
      </c>
      <c r="K89" s="112" t="b">
        <f ca="1">IF(TODAY()-'AP and Accrual Journal'!E89&gt;'Data Inputs'!$B$47,TRUE,FALSE)</f>
        <v>1</v>
      </c>
    </row>
    <row r="90" spans="1:11" x14ac:dyDescent="0.2">
      <c r="A90" s="110" t="str">
        <f t="shared" si="10"/>
        <v/>
      </c>
      <c r="B90" s="129"/>
      <c r="C90" s="55"/>
      <c r="D90" s="129"/>
      <c r="E90" s="56"/>
      <c r="F90" s="72"/>
      <c r="G90" s="120" t="str">
        <f>IFERROR(INDEX(Vendors!$A$2:$B$500,MATCH('AP and Accrual Journal'!C90,Vendors!$A$2:$A$500,0),2),"")</f>
        <v/>
      </c>
      <c r="H90" s="74">
        <f>SUMIF('Cash Outflows'!E:E,'AP and Accrual Journal'!D90,'Cash Outflows'!F:F)</f>
        <v>0</v>
      </c>
      <c r="I90" s="73">
        <f t="shared" si="11"/>
        <v>0</v>
      </c>
      <c r="J90" s="13">
        <f t="shared" si="12"/>
        <v>0</v>
      </c>
      <c r="K90" s="112" t="b">
        <f ca="1">IF(TODAY()-'AP and Accrual Journal'!E90&gt;'Data Inputs'!$B$47,TRUE,FALSE)</f>
        <v>1</v>
      </c>
    </row>
    <row r="91" spans="1:11" x14ac:dyDescent="0.2">
      <c r="A91" s="110" t="str">
        <f t="shared" si="10"/>
        <v/>
      </c>
      <c r="B91" s="129"/>
      <c r="C91" s="55"/>
      <c r="D91" s="129"/>
      <c r="E91" s="56"/>
      <c r="F91" s="72"/>
      <c r="G91" s="120" t="str">
        <f>IFERROR(INDEX(Vendors!$A$2:$B$500,MATCH('AP and Accrual Journal'!C91,Vendors!$A$2:$A$500,0),2),"")</f>
        <v/>
      </c>
      <c r="H91" s="74">
        <f>SUMIF('Cash Outflows'!E:E,'AP and Accrual Journal'!D91,'Cash Outflows'!F:F)</f>
        <v>0</v>
      </c>
      <c r="I91" s="73">
        <f t="shared" si="11"/>
        <v>0</v>
      </c>
      <c r="J91" s="13">
        <f t="shared" si="12"/>
        <v>0</v>
      </c>
      <c r="K91" s="112" t="b">
        <f ca="1">IF(TODAY()-'AP and Accrual Journal'!E91&gt;'Data Inputs'!$B$47,TRUE,FALSE)</f>
        <v>1</v>
      </c>
    </row>
    <row r="92" spans="1:11" x14ac:dyDescent="0.2">
      <c r="A92" s="110" t="str">
        <f t="shared" si="10"/>
        <v/>
      </c>
      <c r="B92" s="129"/>
      <c r="C92" s="55"/>
      <c r="D92" s="129"/>
      <c r="E92" s="56"/>
      <c r="F92" s="72"/>
      <c r="G92" s="120" t="str">
        <f>IFERROR(INDEX(Vendors!$A$2:$B$500,MATCH('AP and Accrual Journal'!C92,Vendors!$A$2:$A$500,0),2),"")</f>
        <v/>
      </c>
      <c r="H92" s="74">
        <f>SUMIF('Cash Outflows'!E:E,'AP and Accrual Journal'!D92,'Cash Outflows'!F:F)</f>
        <v>0</v>
      </c>
      <c r="I92" s="73">
        <f t="shared" si="11"/>
        <v>0</v>
      </c>
      <c r="J92" s="13">
        <f t="shared" si="12"/>
        <v>0</v>
      </c>
      <c r="K92" s="112" t="b">
        <f ca="1">IF(TODAY()-'AP and Accrual Journal'!E92&gt;'Data Inputs'!$B$47,TRUE,FALSE)</f>
        <v>1</v>
      </c>
    </row>
    <row r="93" spans="1:11" x14ac:dyDescent="0.2">
      <c r="A93" s="110" t="str">
        <f t="shared" si="10"/>
        <v/>
      </c>
      <c r="B93" s="129"/>
      <c r="C93" s="55"/>
      <c r="D93" s="129"/>
      <c r="E93" s="56"/>
      <c r="F93" s="72"/>
      <c r="G93" s="120" t="str">
        <f>IFERROR(INDEX(Vendors!$A$2:$B$500,MATCH('AP and Accrual Journal'!C93,Vendors!$A$2:$A$500,0),2),"")</f>
        <v/>
      </c>
      <c r="H93" s="74">
        <f>SUMIF('Cash Outflows'!E:E,'AP and Accrual Journal'!D93,'Cash Outflows'!F:F)</f>
        <v>0</v>
      </c>
      <c r="I93" s="73">
        <f t="shared" si="11"/>
        <v>0</v>
      </c>
      <c r="J93" s="13">
        <f t="shared" si="12"/>
        <v>0</v>
      </c>
      <c r="K93" s="112" t="b">
        <f ca="1">IF(TODAY()-'AP and Accrual Journal'!E93&gt;'Data Inputs'!$B$47,TRUE,FALSE)</f>
        <v>1</v>
      </c>
    </row>
    <row r="94" spans="1:11" x14ac:dyDescent="0.2">
      <c r="A94" s="110" t="str">
        <f t="shared" si="10"/>
        <v/>
      </c>
      <c r="B94" s="129"/>
      <c r="C94" s="55"/>
      <c r="D94" s="129"/>
      <c r="E94" s="56"/>
      <c r="F94" s="72"/>
      <c r="G94" s="120" t="str">
        <f>IFERROR(INDEX(Vendors!$A$2:$B$500,MATCH('AP and Accrual Journal'!C94,Vendors!$A$2:$A$500,0),2),"")</f>
        <v/>
      </c>
      <c r="H94" s="74">
        <f>SUMIF('Cash Outflows'!E:E,'AP and Accrual Journal'!D94,'Cash Outflows'!F:F)</f>
        <v>0</v>
      </c>
      <c r="I94" s="73">
        <f t="shared" si="11"/>
        <v>0</v>
      </c>
      <c r="J94" s="13">
        <f t="shared" si="12"/>
        <v>0</v>
      </c>
      <c r="K94" s="112" t="b">
        <f ca="1">IF(TODAY()-'AP and Accrual Journal'!E94&gt;'Data Inputs'!$B$47,TRUE,FALSE)</f>
        <v>1</v>
      </c>
    </row>
    <row r="95" spans="1:11" x14ac:dyDescent="0.2">
      <c r="A95" s="110" t="str">
        <f t="shared" si="10"/>
        <v/>
      </c>
      <c r="B95" s="129"/>
      <c r="C95" s="55"/>
      <c r="D95" s="129"/>
      <c r="E95" s="56"/>
      <c r="F95" s="72"/>
      <c r="G95" s="120" t="str">
        <f>IFERROR(INDEX(Vendors!$A$2:$B$500,MATCH('AP and Accrual Journal'!C95,Vendors!$A$2:$A$500,0),2),"")</f>
        <v/>
      </c>
      <c r="H95" s="74">
        <f>SUMIF('Cash Outflows'!E:E,'AP and Accrual Journal'!D95,'Cash Outflows'!F:F)</f>
        <v>0</v>
      </c>
      <c r="I95" s="73">
        <f t="shared" si="11"/>
        <v>0</v>
      </c>
      <c r="J95" s="13">
        <f t="shared" si="12"/>
        <v>0</v>
      </c>
      <c r="K95" s="112" t="b">
        <f ca="1">IF(TODAY()-'AP and Accrual Journal'!E95&gt;'Data Inputs'!$B$47,TRUE,FALSE)</f>
        <v>1</v>
      </c>
    </row>
    <row r="96" spans="1:11" x14ac:dyDescent="0.2">
      <c r="A96" s="110" t="str">
        <f t="shared" si="10"/>
        <v/>
      </c>
      <c r="B96" s="129"/>
      <c r="C96" s="55"/>
      <c r="D96" s="129"/>
      <c r="E96" s="56"/>
      <c r="F96" s="72"/>
      <c r="G96" s="120" t="str">
        <f>IFERROR(INDEX(Vendors!$A$2:$B$500,MATCH('AP and Accrual Journal'!C96,Vendors!$A$2:$A$500,0),2),"")</f>
        <v/>
      </c>
      <c r="H96" s="74">
        <f>SUMIF('Cash Outflows'!E:E,'AP and Accrual Journal'!D96,'Cash Outflows'!F:F)</f>
        <v>0</v>
      </c>
      <c r="I96" s="73">
        <f t="shared" si="11"/>
        <v>0</v>
      </c>
      <c r="J96" s="13">
        <f t="shared" si="12"/>
        <v>0</v>
      </c>
      <c r="K96" s="112" t="b">
        <f ca="1">IF(TODAY()-'AP and Accrual Journal'!E96&gt;'Data Inputs'!$B$47,TRUE,FALSE)</f>
        <v>1</v>
      </c>
    </row>
    <row r="97" spans="1:11" x14ac:dyDescent="0.2">
      <c r="A97" s="110" t="str">
        <f t="shared" si="10"/>
        <v/>
      </c>
      <c r="B97" s="129"/>
      <c r="C97" s="55"/>
      <c r="D97" s="129"/>
      <c r="E97" s="56"/>
      <c r="F97" s="72"/>
      <c r="G97" s="120" t="str">
        <f>IFERROR(INDEX(Vendors!$A$2:$B$500,MATCH('AP and Accrual Journal'!C97,Vendors!$A$2:$A$500,0),2),"")</f>
        <v/>
      </c>
      <c r="H97" s="74">
        <f>SUMIF('Cash Outflows'!E:E,'AP and Accrual Journal'!D97,'Cash Outflows'!F:F)</f>
        <v>0</v>
      </c>
      <c r="I97" s="73">
        <f t="shared" si="11"/>
        <v>0</v>
      </c>
      <c r="J97" s="13">
        <f t="shared" si="12"/>
        <v>0</v>
      </c>
      <c r="K97" s="112" t="b">
        <f ca="1">IF(TODAY()-'AP and Accrual Journal'!E97&gt;'Data Inputs'!$B$47,TRUE,FALSE)</f>
        <v>1</v>
      </c>
    </row>
    <row r="98" spans="1:11" x14ac:dyDescent="0.2">
      <c r="A98" s="110" t="str">
        <f t="shared" si="10"/>
        <v/>
      </c>
      <c r="B98" s="129"/>
      <c r="C98" s="55"/>
      <c r="D98" s="129"/>
      <c r="E98" s="56"/>
      <c r="F98" s="72"/>
      <c r="G98" s="120" t="str">
        <f>IFERROR(INDEX(Vendors!$A$2:$B$500,MATCH('AP and Accrual Journal'!C98,Vendors!$A$2:$A$500,0),2),"")</f>
        <v/>
      </c>
      <c r="H98" s="74">
        <f>SUMIF('Cash Outflows'!E:E,'AP and Accrual Journal'!D98,'Cash Outflows'!F:F)</f>
        <v>0</v>
      </c>
      <c r="I98" s="73">
        <f t="shared" si="11"/>
        <v>0</v>
      </c>
      <c r="J98" s="13">
        <f t="shared" si="12"/>
        <v>0</v>
      </c>
      <c r="K98" s="112" t="b">
        <f ca="1">IF(TODAY()-'AP and Accrual Journal'!E98&gt;'Data Inputs'!$B$47,TRUE,FALSE)</f>
        <v>1</v>
      </c>
    </row>
    <row r="99" spans="1:11" x14ac:dyDescent="0.2">
      <c r="A99" s="110" t="str">
        <f t="shared" si="10"/>
        <v/>
      </c>
      <c r="B99" s="129"/>
      <c r="C99" s="55"/>
      <c r="D99" s="129"/>
      <c r="E99" s="56"/>
      <c r="F99" s="72"/>
      <c r="G99" s="120" t="str">
        <f>IFERROR(INDEX(Vendors!$A$2:$B$500,MATCH('AP and Accrual Journal'!C99,Vendors!$A$2:$A$500,0),2),"")</f>
        <v/>
      </c>
      <c r="H99" s="74">
        <f>SUMIF('Cash Outflows'!E:E,'AP and Accrual Journal'!D99,'Cash Outflows'!F:F)</f>
        <v>0</v>
      </c>
      <c r="I99" s="73">
        <f t="shared" si="11"/>
        <v>0</v>
      </c>
      <c r="J99" s="13">
        <f t="shared" si="12"/>
        <v>0</v>
      </c>
      <c r="K99" s="112" t="b">
        <f ca="1">IF(TODAY()-'AP and Accrual Journal'!E99&gt;'Data Inputs'!$B$47,TRUE,FALSE)</f>
        <v>1</v>
      </c>
    </row>
    <row r="100" spans="1:11" x14ac:dyDescent="0.2">
      <c r="A100" s="110" t="str">
        <f t="shared" si="10"/>
        <v/>
      </c>
      <c r="B100" s="129"/>
      <c r="C100" s="55"/>
      <c r="D100" s="129"/>
      <c r="E100" s="56"/>
      <c r="F100" s="72"/>
      <c r="G100" s="120" t="str">
        <f>IFERROR(INDEX(Vendors!$A$2:$B$500,MATCH('AP and Accrual Journal'!C100,Vendors!$A$2:$A$500,0),2),"")</f>
        <v/>
      </c>
      <c r="H100" s="74">
        <f>SUMIF('Cash Outflows'!E:E,'AP and Accrual Journal'!D100,'Cash Outflows'!F:F)</f>
        <v>0</v>
      </c>
      <c r="I100" s="73">
        <f t="shared" si="11"/>
        <v>0</v>
      </c>
      <c r="J100" s="13">
        <f t="shared" si="12"/>
        <v>0</v>
      </c>
      <c r="K100" s="112" t="b">
        <f ca="1">IF(TODAY()-'AP and Accrual Journal'!E100&gt;'Data Inputs'!$B$47,TRUE,FALSE)</f>
        <v>1</v>
      </c>
    </row>
    <row r="101" spans="1:11" x14ac:dyDescent="0.2">
      <c r="A101" s="110" t="str">
        <f t="shared" si="10"/>
        <v/>
      </c>
      <c r="B101" s="129"/>
      <c r="C101" s="55"/>
      <c r="D101" s="129"/>
      <c r="E101" s="56"/>
      <c r="F101" s="72"/>
      <c r="G101" s="120" t="str">
        <f>IFERROR(INDEX(Vendors!$A$2:$B$500,MATCH('AP and Accrual Journal'!C101,Vendors!$A$2:$A$500,0),2),"")</f>
        <v/>
      </c>
      <c r="H101" s="74">
        <f>SUMIF('Cash Outflows'!E:E,'AP and Accrual Journal'!D101,'Cash Outflows'!F:F)</f>
        <v>0</v>
      </c>
      <c r="I101" s="73">
        <f t="shared" si="11"/>
        <v>0</v>
      </c>
      <c r="J101" s="13">
        <f t="shared" si="12"/>
        <v>0</v>
      </c>
      <c r="K101" s="112" t="b">
        <f ca="1">IF(TODAY()-'AP and Accrual Journal'!E101&gt;'Data Inputs'!$B$47,TRUE,FALSE)</f>
        <v>1</v>
      </c>
    </row>
    <row r="102" spans="1:11" x14ac:dyDescent="0.2">
      <c r="A102" s="110" t="str">
        <f t="shared" si="10"/>
        <v/>
      </c>
      <c r="B102" s="129"/>
      <c r="C102" s="55"/>
      <c r="D102" s="129"/>
      <c r="E102" s="56"/>
      <c r="F102" s="72"/>
      <c r="G102" s="120" t="str">
        <f>IFERROR(INDEX(Vendors!$A$2:$B$500,MATCH('AP and Accrual Journal'!C102,Vendors!$A$2:$A$500,0),2),"")</f>
        <v/>
      </c>
      <c r="H102" s="74">
        <f>SUMIF('Cash Outflows'!E:E,'AP and Accrual Journal'!D102,'Cash Outflows'!F:F)</f>
        <v>0</v>
      </c>
      <c r="I102" s="73">
        <f t="shared" si="11"/>
        <v>0</v>
      </c>
      <c r="J102" s="13">
        <f t="shared" si="12"/>
        <v>0</v>
      </c>
      <c r="K102" s="112" t="b">
        <f ca="1">IF(TODAY()-'AP and Accrual Journal'!E102&gt;'Data Inputs'!$B$47,TRUE,FALSE)</f>
        <v>1</v>
      </c>
    </row>
    <row r="103" spans="1:11" x14ac:dyDescent="0.2">
      <c r="A103" s="110" t="str">
        <f t="shared" si="10"/>
        <v/>
      </c>
      <c r="B103" s="129"/>
      <c r="C103" s="55"/>
      <c r="D103" s="129"/>
      <c r="E103" s="56"/>
      <c r="F103" s="72"/>
      <c r="G103" s="120" t="str">
        <f>IFERROR(INDEX(Vendors!$A$2:$B$500,MATCH('AP and Accrual Journal'!C103,Vendors!$A$2:$A$500,0),2),"")</f>
        <v/>
      </c>
      <c r="H103" s="74">
        <f>SUMIF('Cash Outflows'!E:E,'AP and Accrual Journal'!D103,'Cash Outflows'!F:F)</f>
        <v>0</v>
      </c>
      <c r="I103" s="73">
        <f t="shared" si="11"/>
        <v>0</v>
      </c>
      <c r="J103" s="13">
        <f t="shared" si="12"/>
        <v>0</v>
      </c>
      <c r="K103" s="112" t="b">
        <f ca="1">IF(TODAY()-'AP and Accrual Journal'!E103&gt;'Data Inputs'!$B$47,TRUE,FALSE)</f>
        <v>1</v>
      </c>
    </row>
    <row r="104" spans="1:11" x14ac:dyDescent="0.2">
      <c r="A104" s="110" t="str">
        <f t="shared" si="10"/>
        <v/>
      </c>
      <c r="B104" s="129"/>
      <c r="C104" s="55"/>
      <c r="D104" s="129"/>
      <c r="E104" s="56"/>
      <c r="F104" s="72"/>
      <c r="G104" s="120" t="str">
        <f>IFERROR(INDEX(Vendors!$A$2:$B$500,MATCH('AP and Accrual Journal'!C104,Vendors!$A$2:$A$500,0),2),"")</f>
        <v/>
      </c>
      <c r="H104" s="74">
        <f>SUMIF('Cash Outflows'!E:E,'AP and Accrual Journal'!D104,'Cash Outflows'!F:F)</f>
        <v>0</v>
      </c>
      <c r="I104" s="73">
        <f t="shared" si="11"/>
        <v>0</v>
      </c>
      <c r="J104" s="13">
        <f t="shared" si="12"/>
        <v>0</v>
      </c>
      <c r="K104" s="112" t="b">
        <f ca="1">IF(TODAY()-'AP and Accrual Journal'!E104&gt;'Data Inputs'!$B$47,TRUE,FALSE)</f>
        <v>1</v>
      </c>
    </row>
    <row r="105" spans="1:11" x14ac:dyDescent="0.2">
      <c r="A105" s="110" t="str">
        <f t="shared" si="10"/>
        <v/>
      </c>
      <c r="B105" s="129"/>
      <c r="C105" s="55"/>
      <c r="D105" s="129"/>
      <c r="E105" s="56"/>
      <c r="F105" s="72"/>
      <c r="G105" s="120" t="str">
        <f>IFERROR(INDEX(Vendors!$A$2:$B$500,MATCH('AP and Accrual Journal'!C105,Vendors!$A$2:$A$500,0),2),"")</f>
        <v/>
      </c>
      <c r="H105" s="74">
        <f>SUMIF('Cash Outflows'!E:E,'AP and Accrual Journal'!D105,'Cash Outflows'!F:F)</f>
        <v>0</v>
      </c>
      <c r="I105" s="73">
        <f t="shared" si="11"/>
        <v>0</v>
      </c>
      <c r="J105" s="13">
        <f t="shared" si="12"/>
        <v>0</v>
      </c>
      <c r="K105" s="112" t="b">
        <f ca="1">IF(TODAY()-'AP and Accrual Journal'!E105&gt;'Data Inputs'!$B$47,TRUE,FALSE)</f>
        <v>1</v>
      </c>
    </row>
    <row r="106" spans="1:11" x14ac:dyDescent="0.2">
      <c r="A106" s="110" t="str">
        <f t="shared" si="10"/>
        <v/>
      </c>
      <c r="B106" s="129"/>
      <c r="C106" s="55"/>
      <c r="D106" s="129"/>
      <c r="E106" s="56"/>
      <c r="F106" s="72"/>
      <c r="G106" s="120" t="str">
        <f>IFERROR(INDEX(Vendors!$A$2:$B$500,MATCH('AP and Accrual Journal'!C106,Vendors!$A$2:$A$500,0),2),"")</f>
        <v/>
      </c>
      <c r="H106" s="74">
        <f>SUMIF('Cash Outflows'!E:E,'AP and Accrual Journal'!D106,'Cash Outflows'!F:F)</f>
        <v>0</v>
      </c>
      <c r="I106" s="73">
        <f t="shared" ref="I106:I130" si="13">F106-H106</f>
        <v>0</v>
      </c>
      <c r="J106" s="13">
        <f t="shared" si="12"/>
        <v>0</v>
      </c>
      <c r="K106" s="112" t="b">
        <f ca="1">IF(TODAY()-'AP and Accrual Journal'!E106&gt;'Data Inputs'!$B$47,TRUE,FALSE)</f>
        <v>1</v>
      </c>
    </row>
    <row r="107" spans="1:11" x14ac:dyDescent="0.2">
      <c r="A107" s="110" t="str">
        <f t="shared" si="10"/>
        <v/>
      </c>
      <c r="B107" s="129"/>
      <c r="C107" s="55"/>
      <c r="D107" s="129"/>
      <c r="E107" s="56"/>
      <c r="F107" s="72"/>
      <c r="G107" s="120" t="str">
        <f>IFERROR(INDEX(Vendors!$A$2:$B$500,MATCH('AP and Accrual Journal'!C107,Vendors!$A$2:$A$500,0),2),"")</f>
        <v/>
      </c>
      <c r="H107" s="74">
        <f>SUMIF('Cash Outflows'!E:E,'AP and Accrual Journal'!D107,'Cash Outflows'!F:F)</f>
        <v>0</v>
      </c>
      <c r="I107" s="73">
        <f t="shared" si="13"/>
        <v>0</v>
      </c>
      <c r="J107" s="13">
        <f t="shared" si="12"/>
        <v>0</v>
      </c>
      <c r="K107" s="112" t="b">
        <f ca="1">IF(TODAY()-'AP and Accrual Journal'!E107&gt;'Data Inputs'!$B$47,TRUE,FALSE)</f>
        <v>1</v>
      </c>
    </row>
    <row r="108" spans="1:11" x14ac:dyDescent="0.2">
      <c r="A108" s="110" t="str">
        <f t="shared" si="10"/>
        <v/>
      </c>
      <c r="B108" s="129"/>
      <c r="C108" s="55"/>
      <c r="D108" s="129"/>
      <c r="E108" s="56"/>
      <c r="F108" s="72"/>
      <c r="G108" s="120" t="str">
        <f>IFERROR(INDEX(Vendors!$A$2:$B$500,MATCH('AP and Accrual Journal'!C108,Vendors!$A$2:$A$500,0),2),"")</f>
        <v/>
      </c>
      <c r="H108" s="74">
        <f>SUMIF('Cash Outflows'!E:E,'AP and Accrual Journal'!D108,'Cash Outflows'!F:F)</f>
        <v>0</v>
      </c>
      <c r="I108" s="73">
        <f t="shared" si="13"/>
        <v>0</v>
      </c>
      <c r="J108" s="13">
        <f t="shared" si="12"/>
        <v>0</v>
      </c>
      <c r="K108" s="112" t="b">
        <f ca="1">IF(TODAY()-'AP and Accrual Journal'!E108&gt;'Data Inputs'!$B$47,TRUE,FALSE)</f>
        <v>1</v>
      </c>
    </row>
    <row r="109" spans="1:11" x14ac:dyDescent="0.2">
      <c r="A109" s="110" t="str">
        <f t="shared" si="10"/>
        <v/>
      </c>
      <c r="B109" s="129"/>
      <c r="C109" s="55"/>
      <c r="D109" s="129"/>
      <c r="E109" s="56"/>
      <c r="F109" s="72"/>
      <c r="G109" s="120" t="str">
        <f>IFERROR(INDEX(Vendors!$A$2:$B$500,MATCH('AP and Accrual Journal'!C109,Vendors!$A$2:$A$500,0),2),"")</f>
        <v/>
      </c>
      <c r="H109" s="74">
        <f>SUMIF('Cash Outflows'!E:E,'AP and Accrual Journal'!D109,'Cash Outflows'!F:F)</f>
        <v>0</v>
      </c>
      <c r="I109" s="73">
        <f t="shared" si="13"/>
        <v>0</v>
      </c>
      <c r="J109" s="13">
        <f t="shared" si="12"/>
        <v>0</v>
      </c>
      <c r="K109" s="112" t="b">
        <f ca="1">IF(TODAY()-'AP and Accrual Journal'!E109&gt;'Data Inputs'!$B$47,TRUE,FALSE)</f>
        <v>1</v>
      </c>
    </row>
    <row r="110" spans="1:11" x14ac:dyDescent="0.2">
      <c r="A110" s="110" t="str">
        <f t="shared" si="10"/>
        <v/>
      </c>
      <c r="B110" s="129"/>
      <c r="C110" s="55"/>
      <c r="D110" s="129"/>
      <c r="E110" s="56"/>
      <c r="F110" s="72"/>
      <c r="G110" s="120" t="str">
        <f>IFERROR(INDEX(Vendors!$A$2:$B$500,MATCH('AP and Accrual Journal'!C110,Vendors!$A$2:$A$500,0),2),"")</f>
        <v/>
      </c>
      <c r="H110" s="74">
        <f>SUMIF('Cash Outflows'!E:E,'AP and Accrual Journal'!D110,'Cash Outflows'!F:F)</f>
        <v>0</v>
      </c>
      <c r="I110" s="73">
        <f t="shared" si="13"/>
        <v>0</v>
      </c>
      <c r="J110" s="13">
        <f t="shared" si="12"/>
        <v>0</v>
      </c>
      <c r="K110" s="112" t="b">
        <f ca="1">IF(TODAY()-'AP and Accrual Journal'!E110&gt;'Data Inputs'!$B$47,TRUE,FALSE)</f>
        <v>1</v>
      </c>
    </row>
    <row r="111" spans="1:11" x14ac:dyDescent="0.2">
      <c r="A111" s="110" t="str">
        <f t="shared" si="10"/>
        <v/>
      </c>
      <c r="B111" s="129"/>
      <c r="C111" s="55"/>
      <c r="D111" s="129"/>
      <c r="E111" s="56"/>
      <c r="F111" s="72"/>
      <c r="G111" s="120" t="str">
        <f>IFERROR(INDEX(Vendors!$A$2:$B$500,MATCH('AP and Accrual Journal'!C111,Vendors!$A$2:$A$500,0),2),"")</f>
        <v/>
      </c>
      <c r="H111" s="74">
        <f>SUMIF('Cash Outflows'!E:E,'AP and Accrual Journal'!D111,'Cash Outflows'!F:F)</f>
        <v>0</v>
      </c>
      <c r="I111" s="73">
        <f t="shared" si="13"/>
        <v>0</v>
      </c>
      <c r="J111" s="13">
        <f t="shared" si="12"/>
        <v>0</v>
      </c>
      <c r="K111" s="112" t="b">
        <f ca="1">IF(TODAY()-'AP and Accrual Journal'!E111&gt;'Data Inputs'!$B$47,TRUE,FALSE)</f>
        <v>1</v>
      </c>
    </row>
    <row r="112" spans="1:11" x14ac:dyDescent="0.2">
      <c r="A112" s="110" t="str">
        <f t="shared" si="10"/>
        <v/>
      </c>
      <c r="B112" s="129"/>
      <c r="C112" s="55"/>
      <c r="D112" s="129"/>
      <c r="E112" s="56"/>
      <c r="F112" s="72"/>
      <c r="G112" s="120" t="str">
        <f>IFERROR(INDEX(Vendors!$A$2:$B$500,MATCH('AP and Accrual Journal'!C112,Vendors!$A$2:$A$500,0),2),"")</f>
        <v/>
      </c>
      <c r="H112" s="74">
        <f>SUMIF('Cash Outflows'!E:E,'AP and Accrual Journal'!D112,'Cash Outflows'!F:F)</f>
        <v>0</v>
      </c>
      <c r="I112" s="73">
        <f t="shared" si="13"/>
        <v>0</v>
      </c>
      <c r="J112" s="13">
        <f t="shared" si="12"/>
        <v>0</v>
      </c>
      <c r="K112" s="112" t="b">
        <f ca="1">IF(TODAY()-'AP and Accrual Journal'!E112&gt;'Data Inputs'!$B$47,TRUE,FALSE)</f>
        <v>1</v>
      </c>
    </row>
    <row r="113" spans="1:11" x14ac:dyDescent="0.2">
      <c r="A113" s="110" t="str">
        <f t="shared" si="10"/>
        <v/>
      </c>
      <c r="B113" s="129"/>
      <c r="C113" s="55"/>
      <c r="D113" s="129"/>
      <c r="E113" s="56"/>
      <c r="F113" s="72"/>
      <c r="G113" s="120" t="str">
        <f>IFERROR(INDEX(Vendors!$A$2:$B$500,MATCH('AP and Accrual Journal'!C113,Vendors!$A$2:$A$500,0),2),"")</f>
        <v/>
      </c>
      <c r="H113" s="74">
        <f>SUMIF('Cash Outflows'!E:E,'AP and Accrual Journal'!D113,'Cash Outflows'!F:F)</f>
        <v>0</v>
      </c>
      <c r="I113" s="73">
        <f t="shared" si="13"/>
        <v>0</v>
      </c>
      <c r="J113" s="13">
        <f t="shared" si="12"/>
        <v>0</v>
      </c>
      <c r="K113" s="112" t="b">
        <f ca="1">IF(TODAY()-'AP and Accrual Journal'!E113&gt;'Data Inputs'!$B$47,TRUE,FALSE)</f>
        <v>1</v>
      </c>
    </row>
    <row r="114" spans="1:11" x14ac:dyDescent="0.2">
      <c r="A114" s="110" t="str">
        <f t="shared" si="10"/>
        <v/>
      </c>
      <c r="B114" s="129"/>
      <c r="C114" s="55"/>
      <c r="D114" s="129"/>
      <c r="E114" s="56"/>
      <c r="F114" s="72"/>
      <c r="G114" s="120" t="str">
        <f>IFERROR(INDEX(Vendors!$A$2:$B$500,MATCH('AP and Accrual Journal'!C114,Vendors!$A$2:$A$500,0),2),"")</f>
        <v/>
      </c>
      <c r="H114" s="74">
        <f>SUMIF('Cash Outflows'!E:E,'AP and Accrual Journal'!D114,'Cash Outflows'!F:F)</f>
        <v>0</v>
      </c>
      <c r="I114" s="73">
        <f t="shared" si="13"/>
        <v>0</v>
      </c>
      <c r="J114" s="13">
        <f t="shared" si="12"/>
        <v>0</v>
      </c>
      <c r="K114" s="112" t="b">
        <f ca="1">IF(TODAY()-'AP and Accrual Journal'!E114&gt;'Data Inputs'!$B$47,TRUE,FALSE)</f>
        <v>1</v>
      </c>
    </row>
    <row r="115" spans="1:11" x14ac:dyDescent="0.2">
      <c r="A115" s="110" t="str">
        <f t="shared" si="10"/>
        <v/>
      </c>
      <c r="B115" s="129"/>
      <c r="C115" s="55"/>
      <c r="D115" s="129"/>
      <c r="E115" s="56"/>
      <c r="F115" s="72"/>
      <c r="G115" s="120" t="str">
        <f>IFERROR(INDEX(Vendors!$A$2:$B$500,MATCH('AP and Accrual Journal'!C115,Vendors!$A$2:$A$500,0),2),"")</f>
        <v/>
      </c>
      <c r="H115" s="74">
        <f>SUMIF('Cash Outflows'!E:E,'AP and Accrual Journal'!D115,'Cash Outflows'!F:F)</f>
        <v>0</v>
      </c>
      <c r="I115" s="73">
        <f t="shared" si="13"/>
        <v>0</v>
      </c>
      <c r="J115" s="13">
        <f t="shared" si="12"/>
        <v>0</v>
      </c>
      <c r="K115" s="112" t="b">
        <f ca="1">IF(TODAY()-'AP and Accrual Journal'!E115&gt;'Data Inputs'!$B$47,TRUE,FALSE)</f>
        <v>1</v>
      </c>
    </row>
    <row r="116" spans="1:11" x14ac:dyDescent="0.2">
      <c r="A116" s="110" t="str">
        <f t="shared" si="10"/>
        <v/>
      </c>
      <c r="B116" s="129"/>
      <c r="C116" s="55"/>
      <c r="D116" s="129"/>
      <c r="E116" s="56"/>
      <c r="F116" s="72"/>
      <c r="G116" s="120" t="str">
        <f>IFERROR(INDEX(Vendors!$A$2:$B$500,MATCH('AP and Accrual Journal'!C116,Vendors!$A$2:$A$500,0),2),"")</f>
        <v/>
      </c>
      <c r="H116" s="74">
        <f>SUMIF('Cash Outflows'!E:E,'AP and Accrual Journal'!D116,'Cash Outflows'!F:F)</f>
        <v>0</v>
      </c>
      <c r="I116" s="73">
        <f t="shared" si="13"/>
        <v>0</v>
      </c>
      <c r="J116" s="13">
        <f t="shared" si="12"/>
        <v>0</v>
      </c>
      <c r="K116" s="112" t="b">
        <f ca="1">IF(TODAY()-'AP and Accrual Journal'!E116&gt;'Data Inputs'!$B$47,TRUE,FALSE)</f>
        <v>1</v>
      </c>
    </row>
    <row r="117" spans="1:11" x14ac:dyDescent="0.2">
      <c r="A117" s="110" t="str">
        <f t="shared" si="10"/>
        <v/>
      </c>
      <c r="B117" s="129"/>
      <c r="C117" s="55"/>
      <c r="D117" s="129"/>
      <c r="E117" s="56"/>
      <c r="F117" s="72"/>
      <c r="G117" s="120" t="str">
        <f>IFERROR(INDEX(Vendors!$A$2:$B$500,MATCH('AP and Accrual Journal'!C117,Vendors!$A$2:$A$500,0),2),"")</f>
        <v/>
      </c>
      <c r="H117" s="74">
        <f>SUMIF('Cash Outflows'!E:E,'AP and Accrual Journal'!D117,'Cash Outflows'!F:F)</f>
        <v>0</v>
      </c>
      <c r="I117" s="73">
        <f t="shared" si="13"/>
        <v>0</v>
      </c>
      <c r="J117" s="13">
        <f t="shared" si="12"/>
        <v>0</v>
      </c>
      <c r="K117" s="112" t="b">
        <f ca="1">IF(TODAY()-'AP and Accrual Journal'!E117&gt;'Data Inputs'!$B$47,TRUE,FALSE)</f>
        <v>1</v>
      </c>
    </row>
    <row r="118" spans="1:11" x14ac:dyDescent="0.2">
      <c r="A118" s="110" t="str">
        <f t="shared" si="10"/>
        <v/>
      </c>
      <c r="B118" s="129"/>
      <c r="C118" s="55"/>
      <c r="D118" s="129"/>
      <c r="E118" s="56"/>
      <c r="F118" s="72"/>
      <c r="G118" s="120" t="str">
        <f>IFERROR(INDEX(Vendors!$A$2:$B$500,MATCH('AP and Accrual Journal'!C118,Vendors!$A$2:$A$500,0),2),"")</f>
        <v/>
      </c>
      <c r="H118" s="74">
        <f>SUMIF('Cash Outflows'!E:E,'AP and Accrual Journal'!D118,'Cash Outflows'!F:F)</f>
        <v>0</v>
      </c>
      <c r="I118" s="73">
        <f t="shared" si="13"/>
        <v>0</v>
      </c>
      <c r="J118" s="13">
        <f t="shared" si="12"/>
        <v>0</v>
      </c>
      <c r="K118" s="112" t="b">
        <f ca="1">IF(TODAY()-'AP and Accrual Journal'!E118&gt;'Data Inputs'!$B$47,TRUE,FALSE)</f>
        <v>1</v>
      </c>
    </row>
    <row r="119" spans="1:11" x14ac:dyDescent="0.2">
      <c r="A119" s="110" t="str">
        <f t="shared" si="10"/>
        <v/>
      </c>
      <c r="B119" s="129"/>
      <c r="C119" s="55"/>
      <c r="D119" s="129"/>
      <c r="E119" s="56"/>
      <c r="F119" s="72"/>
      <c r="G119" s="120" t="str">
        <f>IFERROR(INDEX(Vendors!$A$2:$B$500,MATCH('AP and Accrual Journal'!C119,Vendors!$A$2:$A$500,0),2),"")</f>
        <v/>
      </c>
      <c r="H119" s="74">
        <f>SUMIF('Cash Outflows'!E:E,'AP and Accrual Journal'!D119,'Cash Outflows'!F:F)</f>
        <v>0</v>
      </c>
      <c r="I119" s="73">
        <f t="shared" si="13"/>
        <v>0</v>
      </c>
      <c r="J119" s="13">
        <f t="shared" si="12"/>
        <v>0</v>
      </c>
      <c r="K119" s="112" t="b">
        <f ca="1">IF(TODAY()-'AP and Accrual Journal'!E119&gt;'Data Inputs'!$B$47,TRUE,FALSE)</f>
        <v>1</v>
      </c>
    </row>
    <row r="120" spans="1:11" x14ac:dyDescent="0.2">
      <c r="A120" s="110" t="str">
        <f t="shared" si="10"/>
        <v/>
      </c>
      <c r="B120" s="129"/>
      <c r="C120" s="55"/>
      <c r="D120" s="129"/>
      <c r="E120" s="56"/>
      <c r="F120" s="72"/>
      <c r="G120" s="120" t="str">
        <f>IFERROR(INDEX(Vendors!$A$2:$B$500,MATCH('AP and Accrual Journal'!C120,Vendors!$A$2:$A$500,0),2),"")</f>
        <v/>
      </c>
      <c r="H120" s="74">
        <f>SUMIF('Cash Outflows'!E:E,'AP and Accrual Journal'!D120,'Cash Outflows'!F:F)</f>
        <v>0</v>
      </c>
      <c r="I120" s="73">
        <f t="shared" si="13"/>
        <v>0</v>
      </c>
      <c r="J120" s="13">
        <f t="shared" si="12"/>
        <v>0</v>
      </c>
      <c r="K120" s="112" t="b">
        <f ca="1">IF(TODAY()-'AP and Accrual Journal'!E120&gt;'Data Inputs'!$B$47,TRUE,FALSE)</f>
        <v>1</v>
      </c>
    </row>
    <row r="121" spans="1:11" x14ac:dyDescent="0.2">
      <c r="A121" s="110" t="str">
        <f t="shared" si="10"/>
        <v/>
      </c>
      <c r="B121" s="129"/>
      <c r="C121" s="55"/>
      <c r="D121" s="129"/>
      <c r="E121" s="56"/>
      <c r="F121" s="72"/>
      <c r="G121" s="120" t="str">
        <f>IFERROR(INDEX(Vendors!$A$2:$B$500,MATCH('AP and Accrual Journal'!C121,Vendors!$A$2:$A$500,0),2),"")</f>
        <v/>
      </c>
      <c r="H121" s="74">
        <f>SUMIF('Cash Outflows'!E:E,'AP and Accrual Journal'!D121,'Cash Outflows'!F:F)</f>
        <v>0</v>
      </c>
      <c r="I121" s="73">
        <f t="shared" si="13"/>
        <v>0</v>
      </c>
      <c r="J121" s="13">
        <f t="shared" si="12"/>
        <v>0</v>
      </c>
      <c r="K121" s="112" t="b">
        <f ca="1">IF(TODAY()-'AP and Accrual Journal'!E121&gt;'Data Inputs'!$B$47,TRUE,FALSE)</f>
        <v>1</v>
      </c>
    </row>
    <row r="122" spans="1:11" x14ac:dyDescent="0.2">
      <c r="A122" s="110" t="str">
        <f t="shared" si="10"/>
        <v/>
      </c>
      <c r="B122" s="129"/>
      <c r="C122" s="55"/>
      <c r="D122" s="129"/>
      <c r="E122" s="56"/>
      <c r="F122" s="72"/>
      <c r="G122" s="120" t="str">
        <f>IFERROR(INDEX(Vendors!$A$2:$B$500,MATCH('AP and Accrual Journal'!C122,Vendors!$A$2:$A$500,0),2),"")</f>
        <v/>
      </c>
      <c r="H122" s="74">
        <f>SUMIF('Cash Outflows'!E:E,'AP and Accrual Journal'!D122,'Cash Outflows'!F:F)</f>
        <v>0</v>
      </c>
      <c r="I122" s="73">
        <f t="shared" si="13"/>
        <v>0</v>
      </c>
      <c r="J122" s="13">
        <f t="shared" si="12"/>
        <v>0</v>
      </c>
      <c r="K122" s="112" t="b">
        <f ca="1">IF(TODAY()-'AP and Accrual Journal'!E122&gt;'Data Inputs'!$B$47,TRUE,FALSE)</f>
        <v>1</v>
      </c>
    </row>
    <row r="123" spans="1:11" x14ac:dyDescent="0.2">
      <c r="A123" s="110" t="str">
        <f t="shared" si="10"/>
        <v/>
      </c>
      <c r="B123" s="129"/>
      <c r="C123" s="55"/>
      <c r="D123" s="129"/>
      <c r="E123" s="56"/>
      <c r="F123" s="72"/>
      <c r="G123" s="120" t="str">
        <f>IFERROR(INDEX(Vendors!$A$2:$B$500,MATCH('AP and Accrual Journal'!C123,Vendors!$A$2:$A$500,0),2),"")</f>
        <v/>
      </c>
      <c r="H123" s="74">
        <f>SUMIF('Cash Outflows'!E:E,'AP and Accrual Journal'!D123,'Cash Outflows'!F:F)</f>
        <v>0</v>
      </c>
      <c r="I123" s="73">
        <f t="shared" si="13"/>
        <v>0</v>
      </c>
      <c r="J123" s="13">
        <f t="shared" si="12"/>
        <v>0</v>
      </c>
      <c r="K123" s="112" t="b">
        <f ca="1">IF(TODAY()-'AP and Accrual Journal'!E123&gt;'Data Inputs'!$B$47,TRUE,FALSE)</f>
        <v>1</v>
      </c>
    </row>
    <row r="124" spans="1:11" x14ac:dyDescent="0.2">
      <c r="A124" s="110" t="str">
        <f t="shared" si="10"/>
        <v/>
      </c>
      <c r="B124" s="129"/>
      <c r="C124" s="55"/>
      <c r="D124" s="129"/>
      <c r="E124" s="56"/>
      <c r="F124" s="72"/>
      <c r="G124" s="120" t="str">
        <f>IFERROR(INDEX(Vendors!$A$2:$B$500,MATCH('AP and Accrual Journal'!C124,Vendors!$A$2:$A$500,0),2),"")</f>
        <v/>
      </c>
      <c r="H124" s="74">
        <f>SUMIF('Cash Outflows'!E:E,'AP and Accrual Journal'!D124,'Cash Outflows'!F:F)</f>
        <v>0</v>
      </c>
      <c r="I124" s="73">
        <f t="shared" si="13"/>
        <v>0</v>
      </c>
      <c r="J124" s="13">
        <f t="shared" si="12"/>
        <v>0</v>
      </c>
      <c r="K124" s="112" t="b">
        <f ca="1">IF(TODAY()-'AP and Accrual Journal'!E124&gt;'Data Inputs'!$B$47,TRUE,FALSE)</f>
        <v>1</v>
      </c>
    </row>
    <row r="125" spans="1:11" x14ac:dyDescent="0.2">
      <c r="A125" s="110" t="str">
        <f t="shared" si="10"/>
        <v/>
      </c>
      <c r="B125" s="129"/>
      <c r="C125" s="55"/>
      <c r="D125" s="129"/>
      <c r="E125" s="56"/>
      <c r="F125" s="72"/>
      <c r="G125" s="120" t="str">
        <f>IFERROR(INDEX(Vendors!$A$2:$B$500,MATCH('AP and Accrual Journal'!C125,Vendors!$A$2:$A$500,0),2),"")</f>
        <v/>
      </c>
      <c r="H125" s="74">
        <f>SUMIF('Cash Outflows'!E:E,'AP and Accrual Journal'!D125,'Cash Outflows'!F:F)</f>
        <v>0</v>
      </c>
      <c r="I125" s="73">
        <f t="shared" si="13"/>
        <v>0</v>
      </c>
      <c r="J125" s="13">
        <f t="shared" si="12"/>
        <v>0</v>
      </c>
      <c r="K125" s="112" t="b">
        <f ca="1">IF(TODAY()-'AP and Accrual Journal'!E125&gt;'Data Inputs'!$B$47,TRUE,FALSE)</f>
        <v>1</v>
      </c>
    </row>
    <row r="126" spans="1:11" x14ac:dyDescent="0.2">
      <c r="A126" s="110" t="str">
        <f t="shared" si="10"/>
        <v/>
      </c>
      <c r="B126" s="129"/>
      <c r="C126" s="55"/>
      <c r="D126" s="129"/>
      <c r="E126" s="56"/>
      <c r="F126" s="72"/>
      <c r="G126" s="120" t="str">
        <f>IFERROR(INDEX(Vendors!$A$2:$B$500,MATCH('AP and Accrual Journal'!C126,Vendors!$A$2:$A$500,0),2),"")</f>
        <v/>
      </c>
      <c r="H126" s="74">
        <f>SUMIF('Cash Outflows'!E:E,'AP and Accrual Journal'!D126,'Cash Outflows'!F:F)</f>
        <v>0</v>
      </c>
      <c r="I126" s="73">
        <f t="shared" si="13"/>
        <v>0</v>
      </c>
      <c r="J126" s="13">
        <f t="shared" si="12"/>
        <v>0</v>
      </c>
      <c r="K126" s="112" t="b">
        <f ca="1">IF(TODAY()-'AP and Accrual Journal'!E126&gt;'Data Inputs'!$B$47,TRUE,FALSE)</f>
        <v>1</v>
      </c>
    </row>
    <row r="127" spans="1:11" x14ac:dyDescent="0.2">
      <c r="A127" s="110" t="str">
        <f t="shared" si="10"/>
        <v/>
      </c>
      <c r="B127" s="129"/>
      <c r="C127" s="55"/>
      <c r="D127" s="129"/>
      <c r="E127" s="56"/>
      <c r="F127" s="72"/>
      <c r="G127" s="120" t="str">
        <f>IFERROR(INDEX(Vendors!$A$2:$B$500,MATCH('AP and Accrual Journal'!C127,Vendors!$A$2:$A$500,0),2),"")</f>
        <v/>
      </c>
      <c r="H127" s="74">
        <f>SUMIF('Cash Outflows'!E:E,'AP and Accrual Journal'!D127,'Cash Outflows'!F:F)</f>
        <v>0</v>
      </c>
      <c r="I127" s="73">
        <f t="shared" si="13"/>
        <v>0</v>
      </c>
      <c r="J127" s="13">
        <f t="shared" si="12"/>
        <v>0</v>
      </c>
      <c r="K127" s="112" t="b">
        <f ca="1">IF(TODAY()-'AP and Accrual Journal'!E127&gt;'Data Inputs'!$B$47,TRUE,FALSE)</f>
        <v>1</v>
      </c>
    </row>
    <row r="128" spans="1:11" x14ac:dyDescent="0.2">
      <c r="A128" s="110" t="str">
        <f t="shared" si="10"/>
        <v/>
      </c>
      <c r="B128" s="129"/>
      <c r="C128" s="55"/>
      <c r="D128" s="129"/>
      <c r="E128" s="56"/>
      <c r="F128" s="72"/>
      <c r="G128" s="120" t="str">
        <f>IFERROR(INDEX(Vendors!$A$2:$B$500,MATCH('AP and Accrual Journal'!C128,Vendors!$A$2:$A$500,0),2),"")</f>
        <v/>
      </c>
      <c r="H128" s="74">
        <f>SUMIF('Cash Outflows'!E:E,'AP and Accrual Journal'!D128,'Cash Outflows'!F:F)</f>
        <v>0</v>
      </c>
      <c r="I128" s="73">
        <f t="shared" si="13"/>
        <v>0</v>
      </c>
      <c r="J128" s="13">
        <f t="shared" si="12"/>
        <v>0</v>
      </c>
      <c r="K128" s="112" t="b">
        <f ca="1">IF(TODAY()-'AP and Accrual Journal'!E128&gt;'Data Inputs'!$B$47,TRUE,FALSE)</f>
        <v>1</v>
      </c>
    </row>
    <row r="129" spans="1:11" x14ac:dyDescent="0.2">
      <c r="A129" s="110" t="str">
        <f t="shared" si="10"/>
        <v/>
      </c>
      <c r="B129" s="129"/>
      <c r="C129" s="55"/>
      <c r="D129" s="129"/>
      <c r="E129" s="56"/>
      <c r="F129" s="72"/>
      <c r="G129" s="120" t="str">
        <f>IFERROR(INDEX(Vendors!$A$2:$B$500,MATCH('AP and Accrual Journal'!C129,Vendors!$A$2:$A$500,0),2),"")</f>
        <v/>
      </c>
      <c r="H129" s="74">
        <f>SUMIF('Cash Outflows'!E:E,'AP and Accrual Journal'!D129,'Cash Outflows'!F:F)</f>
        <v>0</v>
      </c>
      <c r="I129" s="73">
        <f t="shared" si="13"/>
        <v>0</v>
      </c>
      <c r="J129" s="13">
        <f t="shared" si="12"/>
        <v>0</v>
      </c>
      <c r="K129" s="112" t="b">
        <f ca="1">IF(TODAY()-'AP and Accrual Journal'!E129&gt;'Data Inputs'!$B$47,TRUE,FALSE)</f>
        <v>1</v>
      </c>
    </row>
    <row r="130" spans="1:11" x14ac:dyDescent="0.2">
      <c r="A130" s="110" t="str">
        <f t="shared" si="10"/>
        <v/>
      </c>
      <c r="B130" s="129"/>
      <c r="C130" s="55"/>
      <c r="D130" s="129"/>
      <c r="E130" s="56"/>
      <c r="F130" s="72"/>
      <c r="G130" s="120" t="str">
        <f>IFERROR(INDEX(Vendors!$A$2:$B$500,MATCH('AP and Accrual Journal'!C130,Vendors!$A$2:$A$500,0),2),"")</f>
        <v/>
      </c>
      <c r="H130" s="74">
        <f>SUMIF('Cash Outflows'!E:E,'AP and Accrual Journal'!D130,'Cash Outflows'!F:F)</f>
        <v>0</v>
      </c>
      <c r="I130" s="73">
        <f t="shared" si="13"/>
        <v>0</v>
      </c>
      <c r="J130" s="13">
        <f t="shared" si="12"/>
        <v>0</v>
      </c>
      <c r="K130" s="112" t="b">
        <f ca="1">IF(TODAY()-'AP and Accrual Journal'!E130&gt;'Data Inputs'!$B$47,TRUE,FALSE)</f>
        <v>1</v>
      </c>
    </row>
    <row r="131" spans="1:11" x14ac:dyDescent="0.2">
      <c r="A131" s="110" t="str">
        <f t="shared" si="10"/>
        <v/>
      </c>
      <c r="B131" s="129"/>
      <c r="C131" s="55"/>
      <c r="D131" s="129"/>
      <c r="E131" s="56"/>
      <c r="F131" s="72"/>
      <c r="G131" s="120" t="str">
        <f>IFERROR(INDEX(Vendors!$A$2:$B$500,MATCH('AP and Accrual Journal'!C131,Vendors!$A$2:$A$500,0),2),"")</f>
        <v/>
      </c>
      <c r="H131" s="74">
        <f>SUMIF('Cash Outflows'!E:E,'AP and Accrual Journal'!D131,'Cash Outflows'!F:F)</f>
        <v>0</v>
      </c>
      <c r="I131" s="73">
        <f t="shared" ref="I131:I194" si="14">F131-H131</f>
        <v>0</v>
      </c>
      <c r="J131" s="13">
        <f t="shared" si="12"/>
        <v>0</v>
      </c>
      <c r="K131" s="112" t="b">
        <f ca="1">IF(TODAY()-'AP and Accrual Journal'!E131&gt;'Data Inputs'!$B$47,TRUE,FALSE)</f>
        <v>1</v>
      </c>
    </row>
    <row r="132" spans="1:11" x14ac:dyDescent="0.2">
      <c r="A132" s="110" t="str">
        <f t="shared" si="10"/>
        <v/>
      </c>
      <c r="B132" s="129"/>
      <c r="C132" s="55"/>
      <c r="D132" s="129"/>
      <c r="E132" s="56"/>
      <c r="F132" s="72"/>
      <c r="G132" s="120" t="str">
        <f>IFERROR(INDEX(Vendors!$A$2:$B$500,MATCH('AP and Accrual Journal'!C132,Vendors!$A$2:$A$500,0),2),"")</f>
        <v/>
      </c>
      <c r="H132" s="74">
        <f>SUMIF('Cash Outflows'!E:E,'AP and Accrual Journal'!D132,'Cash Outflows'!F:F)</f>
        <v>0</v>
      </c>
      <c r="I132" s="73">
        <f t="shared" si="14"/>
        <v>0</v>
      </c>
      <c r="J132" s="13">
        <f t="shared" si="12"/>
        <v>0</v>
      </c>
      <c r="K132" s="112" t="b">
        <f ca="1">IF(TODAY()-'AP and Accrual Journal'!E132&gt;'Data Inputs'!$B$47,TRUE,FALSE)</f>
        <v>1</v>
      </c>
    </row>
    <row r="133" spans="1:11" x14ac:dyDescent="0.2">
      <c r="A133" s="110" t="str">
        <f t="shared" si="10"/>
        <v/>
      </c>
      <c r="B133" s="129"/>
      <c r="C133" s="55"/>
      <c r="D133" s="129"/>
      <c r="E133" s="56"/>
      <c r="F133" s="72"/>
      <c r="G133" s="120" t="str">
        <f>IFERROR(INDEX(Vendors!$A$2:$B$500,MATCH('AP and Accrual Journal'!C133,Vendors!$A$2:$A$500,0),2),"")</f>
        <v/>
      </c>
      <c r="H133" s="74">
        <f>SUMIF('Cash Outflows'!E:E,'AP and Accrual Journal'!D133,'Cash Outflows'!F:F)</f>
        <v>0</v>
      </c>
      <c r="I133" s="73">
        <f t="shared" si="14"/>
        <v>0</v>
      </c>
      <c r="J133" s="13">
        <f t="shared" si="12"/>
        <v>0</v>
      </c>
      <c r="K133" s="112" t="b">
        <f ca="1">IF(TODAY()-'AP and Accrual Journal'!E133&gt;'Data Inputs'!$B$47,TRUE,FALSE)</f>
        <v>1</v>
      </c>
    </row>
    <row r="134" spans="1:11" x14ac:dyDescent="0.2">
      <c r="A134" s="110" t="str">
        <f t="shared" si="10"/>
        <v/>
      </c>
      <c r="B134" s="129"/>
      <c r="C134" s="55"/>
      <c r="D134" s="129"/>
      <c r="E134" s="56"/>
      <c r="F134" s="72"/>
      <c r="G134" s="120" t="str">
        <f>IFERROR(INDEX(Vendors!$A$2:$B$500,MATCH('AP and Accrual Journal'!C134,Vendors!$A$2:$A$500,0),2),"")</f>
        <v/>
      </c>
      <c r="H134" s="74">
        <f>SUMIF('Cash Outflows'!E:E,'AP and Accrual Journal'!D134,'Cash Outflows'!F:F)</f>
        <v>0</v>
      </c>
      <c r="I134" s="73">
        <f t="shared" si="14"/>
        <v>0</v>
      </c>
      <c r="J134" s="13">
        <f t="shared" si="12"/>
        <v>0</v>
      </c>
      <c r="K134" s="112" t="b">
        <f ca="1">IF(TODAY()-'AP and Accrual Journal'!E134&gt;'Data Inputs'!$B$47,TRUE,FALSE)</f>
        <v>1</v>
      </c>
    </row>
    <row r="135" spans="1:11" x14ac:dyDescent="0.2">
      <c r="A135" s="110" t="str">
        <f t="shared" si="10"/>
        <v/>
      </c>
      <c r="B135" s="129"/>
      <c r="C135" s="55"/>
      <c r="D135" s="129"/>
      <c r="E135" s="56"/>
      <c r="F135" s="72"/>
      <c r="G135" s="120" t="str">
        <f>IFERROR(INDEX(Vendors!$A$2:$B$500,MATCH('AP and Accrual Journal'!C135,Vendors!$A$2:$A$500,0),2),"")</f>
        <v/>
      </c>
      <c r="H135" s="74">
        <f>SUMIF('Cash Outflows'!E:E,'AP and Accrual Journal'!D135,'Cash Outflows'!F:F)</f>
        <v>0</v>
      </c>
      <c r="I135" s="73">
        <f t="shared" si="14"/>
        <v>0</v>
      </c>
      <c r="J135" s="13">
        <f t="shared" si="12"/>
        <v>0</v>
      </c>
      <c r="K135" s="112" t="b">
        <f ca="1">IF(TODAY()-'AP and Accrual Journal'!E135&gt;'Data Inputs'!$B$47,TRUE,FALSE)</f>
        <v>1</v>
      </c>
    </row>
    <row r="136" spans="1:11" x14ac:dyDescent="0.2">
      <c r="A136" s="110" t="str">
        <f t="shared" si="10"/>
        <v/>
      </c>
      <c r="B136" s="129"/>
      <c r="C136" s="55"/>
      <c r="D136" s="129"/>
      <c r="E136" s="56"/>
      <c r="F136" s="72"/>
      <c r="G136" s="120" t="str">
        <f>IFERROR(INDEX(Vendors!$A$2:$B$500,MATCH('AP and Accrual Journal'!C136,Vendors!$A$2:$A$500,0),2),"")</f>
        <v/>
      </c>
      <c r="H136" s="74">
        <f>SUMIF('Cash Outflows'!E:E,'AP and Accrual Journal'!D136,'Cash Outflows'!F:F)</f>
        <v>0</v>
      </c>
      <c r="I136" s="73">
        <f t="shared" si="14"/>
        <v>0</v>
      </c>
      <c r="J136" s="13">
        <f t="shared" si="12"/>
        <v>0</v>
      </c>
      <c r="K136" s="112" t="b">
        <f ca="1">IF(TODAY()-'AP and Accrual Journal'!E136&gt;'Data Inputs'!$B$47,TRUE,FALSE)</f>
        <v>1</v>
      </c>
    </row>
    <row r="137" spans="1:11" x14ac:dyDescent="0.2">
      <c r="A137" s="110" t="str">
        <f t="shared" si="10"/>
        <v/>
      </c>
      <c r="B137" s="129"/>
      <c r="C137" s="55"/>
      <c r="D137" s="129"/>
      <c r="E137" s="56"/>
      <c r="F137" s="72"/>
      <c r="G137" s="120" t="str">
        <f>IFERROR(INDEX(Vendors!$A$2:$B$500,MATCH('AP and Accrual Journal'!C137,Vendors!$A$2:$A$500,0),2),"")</f>
        <v/>
      </c>
      <c r="H137" s="74">
        <f>SUMIF('Cash Outflows'!E:E,'AP and Accrual Journal'!D137,'Cash Outflows'!F:F)</f>
        <v>0</v>
      </c>
      <c r="I137" s="73">
        <f t="shared" si="14"/>
        <v>0</v>
      </c>
      <c r="J137" s="13">
        <f t="shared" si="12"/>
        <v>0</v>
      </c>
      <c r="K137" s="112" t="b">
        <f ca="1">IF(TODAY()-'AP and Accrual Journal'!E137&gt;'Data Inputs'!$B$47,TRUE,FALSE)</f>
        <v>1</v>
      </c>
    </row>
    <row r="138" spans="1:11" x14ac:dyDescent="0.2">
      <c r="A138" s="110" t="str">
        <f t="shared" ref="A138:A201" si="15">IF(E138="","",E138+(6-J138))</f>
        <v/>
      </c>
      <c r="B138" s="129"/>
      <c r="C138" s="55"/>
      <c r="D138" s="129"/>
      <c r="E138" s="56"/>
      <c r="F138" s="72"/>
      <c r="G138" s="120" t="str">
        <f>IFERROR(INDEX(Vendors!$A$2:$B$500,MATCH('AP and Accrual Journal'!C138,Vendors!$A$2:$A$500,0),2),"")</f>
        <v/>
      </c>
      <c r="H138" s="74">
        <f>SUMIF('Cash Outflows'!E:E,'AP and Accrual Journal'!D138,'Cash Outflows'!F:F)</f>
        <v>0</v>
      </c>
      <c r="I138" s="73">
        <f t="shared" si="14"/>
        <v>0</v>
      </c>
      <c r="J138" s="13">
        <f t="shared" ref="J138:J201" si="16">IF(WEEKDAY(E138)=7,0,WEEKDAY(E138))</f>
        <v>0</v>
      </c>
      <c r="K138" s="112" t="b">
        <f ca="1">IF(TODAY()-'AP and Accrual Journal'!E138&gt;'Data Inputs'!$B$47,TRUE,FALSE)</f>
        <v>1</v>
      </c>
    </row>
    <row r="139" spans="1:11" x14ac:dyDescent="0.2">
      <c r="A139" s="110" t="str">
        <f t="shared" si="15"/>
        <v/>
      </c>
      <c r="B139" s="129"/>
      <c r="C139" s="55"/>
      <c r="D139" s="129"/>
      <c r="E139" s="56"/>
      <c r="F139" s="72"/>
      <c r="G139" s="120" t="str">
        <f>IFERROR(INDEX(Vendors!$A$2:$B$500,MATCH('AP and Accrual Journal'!C139,Vendors!$A$2:$A$500,0),2),"")</f>
        <v/>
      </c>
      <c r="H139" s="74">
        <f>SUMIF('Cash Outflows'!E:E,'AP and Accrual Journal'!D139,'Cash Outflows'!F:F)</f>
        <v>0</v>
      </c>
      <c r="I139" s="73">
        <f t="shared" si="14"/>
        <v>0</v>
      </c>
      <c r="J139" s="13">
        <f t="shared" si="16"/>
        <v>0</v>
      </c>
      <c r="K139" s="112" t="b">
        <f ca="1">IF(TODAY()-'AP and Accrual Journal'!E139&gt;'Data Inputs'!$B$47,TRUE,FALSE)</f>
        <v>1</v>
      </c>
    </row>
    <row r="140" spans="1:11" x14ac:dyDescent="0.2">
      <c r="A140" s="110" t="str">
        <f t="shared" si="15"/>
        <v/>
      </c>
      <c r="B140" s="129"/>
      <c r="C140" s="55"/>
      <c r="D140" s="129"/>
      <c r="E140" s="56"/>
      <c r="F140" s="72"/>
      <c r="G140" s="120" t="str">
        <f>IFERROR(INDEX(Vendors!$A$2:$B$500,MATCH('AP and Accrual Journal'!C140,Vendors!$A$2:$A$500,0),2),"")</f>
        <v/>
      </c>
      <c r="H140" s="74">
        <f>SUMIF('Cash Outflows'!E:E,'AP and Accrual Journal'!D140,'Cash Outflows'!F:F)</f>
        <v>0</v>
      </c>
      <c r="I140" s="73">
        <f t="shared" si="14"/>
        <v>0</v>
      </c>
      <c r="J140" s="13">
        <f t="shared" si="16"/>
        <v>0</v>
      </c>
      <c r="K140" s="112" t="b">
        <f ca="1">IF(TODAY()-'AP and Accrual Journal'!E140&gt;'Data Inputs'!$B$47,TRUE,FALSE)</f>
        <v>1</v>
      </c>
    </row>
    <row r="141" spans="1:11" x14ac:dyDescent="0.2">
      <c r="A141" s="110" t="str">
        <f t="shared" si="15"/>
        <v/>
      </c>
      <c r="B141" s="129"/>
      <c r="C141" s="55"/>
      <c r="D141" s="129"/>
      <c r="E141" s="56"/>
      <c r="F141" s="72"/>
      <c r="G141" s="120" t="str">
        <f>IFERROR(INDEX(Vendors!$A$2:$B$500,MATCH('AP and Accrual Journal'!C141,Vendors!$A$2:$A$500,0),2),"")</f>
        <v/>
      </c>
      <c r="H141" s="74">
        <f>SUMIF('Cash Outflows'!E:E,'AP and Accrual Journal'!D141,'Cash Outflows'!F:F)</f>
        <v>0</v>
      </c>
      <c r="I141" s="73">
        <f t="shared" si="14"/>
        <v>0</v>
      </c>
      <c r="J141" s="13">
        <f t="shared" si="16"/>
        <v>0</v>
      </c>
      <c r="K141" s="112" t="b">
        <f ca="1">IF(TODAY()-'AP and Accrual Journal'!E141&gt;'Data Inputs'!$B$47,TRUE,FALSE)</f>
        <v>1</v>
      </c>
    </row>
    <row r="142" spans="1:11" x14ac:dyDescent="0.2">
      <c r="A142" s="110" t="str">
        <f t="shared" si="15"/>
        <v/>
      </c>
      <c r="B142" s="129"/>
      <c r="C142" s="55"/>
      <c r="D142" s="129"/>
      <c r="E142" s="56"/>
      <c r="F142" s="72"/>
      <c r="G142" s="120" t="str">
        <f>IFERROR(INDEX(Vendors!$A$2:$B$500,MATCH('AP and Accrual Journal'!C142,Vendors!$A$2:$A$500,0),2),"")</f>
        <v/>
      </c>
      <c r="H142" s="74">
        <f>SUMIF('Cash Outflows'!E:E,'AP and Accrual Journal'!D142,'Cash Outflows'!F:F)</f>
        <v>0</v>
      </c>
      <c r="I142" s="73">
        <f t="shared" si="14"/>
        <v>0</v>
      </c>
      <c r="J142" s="13">
        <f t="shared" si="16"/>
        <v>0</v>
      </c>
      <c r="K142" s="112" t="b">
        <f ca="1">IF(TODAY()-'AP and Accrual Journal'!E142&gt;'Data Inputs'!$B$47,TRUE,FALSE)</f>
        <v>1</v>
      </c>
    </row>
    <row r="143" spans="1:11" x14ac:dyDescent="0.2">
      <c r="A143" s="110" t="str">
        <f t="shared" si="15"/>
        <v/>
      </c>
      <c r="B143" s="129"/>
      <c r="C143" s="55"/>
      <c r="D143" s="129"/>
      <c r="E143" s="56"/>
      <c r="F143" s="72"/>
      <c r="G143" s="120" t="str">
        <f>IFERROR(INDEX(Vendors!$A$2:$B$500,MATCH('AP and Accrual Journal'!C143,Vendors!$A$2:$A$500,0),2),"")</f>
        <v/>
      </c>
      <c r="H143" s="74">
        <f>SUMIF('Cash Outflows'!E:E,'AP and Accrual Journal'!D143,'Cash Outflows'!F:F)</f>
        <v>0</v>
      </c>
      <c r="I143" s="73">
        <f t="shared" si="14"/>
        <v>0</v>
      </c>
      <c r="J143" s="13">
        <f t="shared" si="16"/>
        <v>0</v>
      </c>
      <c r="K143" s="112" t="b">
        <f ca="1">IF(TODAY()-'AP and Accrual Journal'!E143&gt;'Data Inputs'!$B$47,TRUE,FALSE)</f>
        <v>1</v>
      </c>
    </row>
    <row r="144" spans="1:11" x14ac:dyDescent="0.2">
      <c r="A144" s="110" t="str">
        <f t="shared" si="15"/>
        <v/>
      </c>
      <c r="B144" s="129"/>
      <c r="C144" s="55"/>
      <c r="D144" s="129"/>
      <c r="E144" s="56"/>
      <c r="F144" s="72"/>
      <c r="G144" s="120" t="str">
        <f>IFERROR(INDEX(Vendors!$A$2:$B$500,MATCH('AP and Accrual Journal'!C144,Vendors!$A$2:$A$500,0),2),"")</f>
        <v/>
      </c>
      <c r="H144" s="74">
        <f>SUMIF('Cash Outflows'!E:E,'AP and Accrual Journal'!D144,'Cash Outflows'!F:F)</f>
        <v>0</v>
      </c>
      <c r="I144" s="73">
        <f t="shared" si="14"/>
        <v>0</v>
      </c>
      <c r="J144" s="13">
        <f t="shared" si="16"/>
        <v>0</v>
      </c>
      <c r="K144" s="112" t="b">
        <f ca="1">IF(TODAY()-'AP and Accrual Journal'!E144&gt;'Data Inputs'!$B$47,TRUE,FALSE)</f>
        <v>1</v>
      </c>
    </row>
    <row r="145" spans="1:11" x14ac:dyDescent="0.2">
      <c r="A145" s="110" t="str">
        <f t="shared" si="15"/>
        <v/>
      </c>
      <c r="B145" s="129"/>
      <c r="C145" s="55"/>
      <c r="D145" s="129"/>
      <c r="E145" s="56"/>
      <c r="F145" s="72"/>
      <c r="G145" s="120" t="str">
        <f>IFERROR(INDEX(Vendors!$A$2:$B$500,MATCH('AP and Accrual Journal'!C145,Vendors!$A$2:$A$500,0),2),"")</f>
        <v/>
      </c>
      <c r="H145" s="74">
        <f>SUMIF('Cash Outflows'!E:E,'AP and Accrual Journal'!D145,'Cash Outflows'!F:F)</f>
        <v>0</v>
      </c>
      <c r="I145" s="73">
        <f t="shared" si="14"/>
        <v>0</v>
      </c>
      <c r="J145" s="13">
        <f t="shared" si="16"/>
        <v>0</v>
      </c>
      <c r="K145" s="112" t="b">
        <f ca="1">IF(TODAY()-'AP and Accrual Journal'!E145&gt;'Data Inputs'!$B$47,TRUE,FALSE)</f>
        <v>1</v>
      </c>
    </row>
    <row r="146" spans="1:11" x14ac:dyDescent="0.2">
      <c r="A146" s="110" t="str">
        <f t="shared" si="15"/>
        <v/>
      </c>
      <c r="B146" s="129"/>
      <c r="C146" s="55"/>
      <c r="D146" s="129"/>
      <c r="E146" s="56"/>
      <c r="F146" s="72"/>
      <c r="G146" s="120" t="str">
        <f>IFERROR(INDEX(Vendors!$A$2:$B$500,MATCH('AP and Accrual Journal'!C146,Vendors!$A$2:$A$500,0),2),"")</f>
        <v/>
      </c>
      <c r="H146" s="74">
        <f>SUMIF('Cash Outflows'!E:E,'AP and Accrual Journal'!D146,'Cash Outflows'!F:F)</f>
        <v>0</v>
      </c>
      <c r="I146" s="73">
        <f t="shared" si="14"/>
        <v>0</v>
      </c>
      <c r="J146" s="13">
        <f t="shared" si="16"/>
        <v>0</v>
      </c>
      <c r="K146" s="112" t="b">
        <f ca="1">IF(TODAY()-'AP and Accrual Journal'!E146&gt;'Data Inputs'!$B$47,TRUE,FALSE)</f>
        <v>1</v>
      </c>
    </row>
    <row r="147" spans="1:11" x14ac:dyDescent="0.2">
      <c r="A147" s="110" t="str">
        <f t="shared" si="15"/>
        <v/>
      </c>
      <c r="B147" s="129"/>
      <c r="C147" s="55"/>
      <c r="D147" s="129"/>
      <c r="E147" s="56"/>
      <c r="F147" s="72"/>
      <c r="G147" s="120" t="str">
        <f>IFERROR(INDEX(Vendors!$A$2:$B$500,MATCH('AP and Accrual Journal'!C147,Vendors!$A$2:$A$500,0),2),"")</f>
        <v/>
      </c>
      <c r="H147" s="74">
        <f>SUMIF('Cash Outflows'!E:E,'AP and Accrual Journal'!D147,'Cash Outflows'!F:F)</f>
        <v>0</v>
      </c>
      <c r="I147" s="73">
        <f t="shared" si="14"/>
        <v>0</v>
      </c>
      <c r="J147" s="13">
        <f t="shared" si="16"/>
        <v>0</v>
      </c>
      <c r="K147" s="112" t="b">
        <f ca="1">IF(TODAY()-'AP and Accrual Journal'!E147&gt;'Data Inputs'!$B$47,TRUE,FALSE)</f>
        <v>1</v>
      </c>
    </row>
    <row r="148" spans="1:11" x14ac:dyDescent="0.2">
      <c r="A148" s="110" t="str">
        <f t="shared" si="15"/>
        <v/>
      </c>
      <c r="B148" s="129"/>
      <c r="C148" s="55"/>
      <c r="D148" s="129"/>
      <c r="E148" s="56"/>
      <c r="F148" s="72"/>
      <c r="G148" s="120" t="str">
        <f>IFERROR(INDEX(Vendors!$A$2:$B$500,MATCH('AP and Accrual Journal'!C148,Vendors!$A$2:$A$500,0),2),"")</f>
        <v/>
      </c>
      <c r="H148" s="74">
        <f>SUMIF('Cash Outflows'!E:E,'AP and Accrual Journal'!D148,'Cash Outflows'!F:F)</f>
        <v>0</v>
      </c>
      <c r="I148" s="73">
        <f t="shared" si="14"/>
        <v>0</v>
      </c>
      <c r="J148" s="13">
        <f t="shared" si="16"/>
        <v>0</v>
      </c>
      <c r="K148" s="112" t="b">
        <f ca="1">IF(TODAY()-'AP and Accrual Journal'!E148&gt;'Data Inputs'!$B$47,TRUE,FALSE)</f>
        <v>1</v>
      </c>
    </row>
    <row r="149" spans="1:11" x14ac:dyDescent="0.2">
      <c r="A149" s="110" t="str">
        <f t="shared" si="15"/>
        <v/>
      </c>
      <c r="B149" s="129"/>
      <c r="C149" s="55"/>
      <c r="D149" s="129"/>
      <c r="E149" s="56"/>
      <c r="F149" s="72"/>
      <c r="G149" s="120" t="str">
        <f>IFERROR(INDEX(Vendors!$A$2:$B$500,MATCH('AP and Accrual Journal'!C149,Vendors!$A$2:$A$500,0),2),"")</f>
        <v/>
      </c>
      <c r="H149" s="74">
        <f>SUMIF('Cash Outflows'!E:E,'AP and Accrual Journal'!D149,'Cash Outflows'!F:F)</f>
        <v>0</v>
      </c>
      <c r="I149" s="73">
        <f t="shared" si="14"/>
        <v>0</v>
      </c>
      <c r="J149" s="13">
        <f t="shared" si="16"/>
        <v>0</v>
      </c>
      <c r="K149" s="112" t="b">
        <f ca="1">IF(TODAY()-'AP and Accrual Journal'!E149&gt;'Data Inputs'!$B$47,TRUE,FALSE)</f>
        <v>1</v>
      </c>
    </row>
    <row r="150" spans="1:11" x14ac:dyDescent="0.2">
      <c r="A150" s="110" t="str">
        <f t="shared" si="15"/>
        <v/>
      </c>
      <c r="B150" s="129"/>
      <c r="C150" s="55"/>
      <c r="D150" s="129"/>
      <c r="E150" s="56"/>
      <c r="F150" s="72"/>
      <c r="G150" s="120" t="str">
        <f>IFERROR(INDEX(Vendors!$A$2:$B$500,MATCH('AP and Accrual Journal'!C150,Vendors!$A$2:$A$500,0),2),"")</f>
        <v/>
      </c>
      <c r="H150" s="74">
        <f>SUMIF('Cash Outflows'!E:E,'AP and Accrual Journal'!D150,'Cash Outflows'!F:F)</f>
        <v>0</v>
      </c>
      <c r="I150" s="73">
        <f t="shared" si="14"/>
        <v>0</v>
      </c>
      <c r="J150" s="13">
        <f t="shared" si="16"/>
        <v>0</v>
      </c>
      <c r="K150" s="112" t="b">
        <f ca="1">IF(TODAY()-'AP and Accrual Journal'!E150&gt;'Data Inputs'!$B$47,TRUE,FALSE)</f>
        <v>1</v>
      </c>
    </row>
    <row r="151" spans="1:11" x14ac:dyDescent="0.2">
      <c r="A151" s="110" t="str">
        <f t="shared" si="15"/>
        <v/>
      </c>
      <c r="B151" s="129"/>
      <c r="C151" s="55"/>
      <c r="D151" s="129"/>
      <c r="E151" s="56"/>
      <c r="F151" s="72"/>
      <c r="G151" s="120" t="str">
        <f>IFERROR(INDEX(Vendors!$A$2:$B$500,MATCH('AP and Accrual Journal'!C151,Vendors!$A$2:$A$500,0),2),"")</f>
        <v/>
      </c>
      <c r="H151" s="74">
        <f>SUMIF('Cash Outflows'!E:E,'AP and Accrual Journal'!D151,'Cash Outflows'!F:F)</f>
        <v>0</v>
      </c>
      <c r="I151" s="73">
        <f t="shared" si="14"/>
        <v>0</v>
      </c>
      <c r="J151" s="13">
        <f t="shared" si="16"/>
        <v>0</v>
      </c>
      <c r="K151" s="112" t="b">
        <f ca="1">IF(TODAY()-'AP and Accrual Journal'!E151&gt;'Data Inputs'!$B$47,TRUE,FALSE)</f>
        <v>1</v>
      </c>
    </row>
    <row r="152" spans="1:11" x14ac:dyDescent="0.2">
      <c r="A152" s="110" t="str">
        <f t="shared" si="15"/>
        <v/>
      </c>
      <c r="B152" s="129"/>
      <c r="C152" s="55"/>
      <c r="D152" s="129"/>
      <c r="E152" s="56"/>
      <c r="F152" s="72"/>
      <c r="G152" s="120" t="str">
        <f>IFERROR(INDEX(Vendors!$A$2:$B$500,MATCH('AP and Accrual Journal'!C152,Vendors!$A$2:$A$500,0),2),"")</f>
        <v/>
      </c>
      <c r="H152" s="74">
        <f>SUMIF('Cash Outflows'!E:E,'AP and Accrual Journal'!D152,'Cash Outflows'!F:F)</f>
        <v>0</v>
      </c>
      <c r="I152" s="73">
        <f t="shared" si="14"/>
        <v>0</v>
      </c>
      <c r="J152" s="13">
        <f t="shared" si="16"/>
        <v>0</v>
      </c>
      <c r="K152" s="112" t="b">
        <f ca="1">IF(TODAY()-'AP and Accrual Journal'!E152&gt;'Data Inputs'!$B$47,TRUE,FALSE)</f>
        <v>1</v>
      </c>
    </row>
    <row r="153" spans="1:11" x14ac:dyDescent="0.2">
      <c r="A153" s="110" t="str">
        <f t="shared" si="15"/>
        <v/>
      </c>
      <c r="B153" s="129"/>
      <c r="C153" s="55"/>
      <c r="D153" s="129"/>
      <c r="E153" s="56"/>
      <c r="F153" s="72"/>
      <c r="G153" s="120" t="str">
        <f>IFERROR(INDEX(Vendors!$A$2:$B$500,MATCH('AP and Accrual Journal'!C153,Vendors!$A$2:$A$500,0),2),"")</f>
        <v/>
      </c>
      <c r="H153" s="74">
        <f>SUMIF('Cash Outflows'!E:E,'AP and Accrual Journal'!D153,'Cash Outflows'!F:F)</f>
        <v>0</v>
      </c>
      <c r="I153" s="73">
        <f t="shared" si="14"/>
        <v>0</v>
      </c>
      <c r="J153" s="13">
        <f t="shared" si="16"/>
        <v>0</v>
      </c>
      <c r="K153" s="112" t="b">
        <f ca="1">IF(TODAY()-'AP and Accrual Journal'!E153&gt;'Data Inputs'!$B$47,TRUE,FALSE)</f>
        <v>1</v>
      </c>
    </row>
    <row r="154" spans="1:11" x14ac:dyDescent="0.2">
      <c r="A154" s="110" t="str">
        <f t="shared" si="15"/>
        <v/>
      </c>
      <c r="B154" s="129"/>
      <c r="C154" s="55"/>
      <c r="D154" s="129"/>
      <c r="E154" s="56"/>
      <c r="F154" s="72"/>
      <c r="G154" s="120" t="str">
        <f>IFERROR(INDEX(Vendors!$A$2:$B$500,MATCH('AP and Accrual Journal'!C154,Vendors!$A$2:$A$500,0),2),"")</f>
        <v/>
      </c>
      <c r="H154" s="74">
        <f>SUMIF('Cash Outflows'!E:E,'AP and Accrual Journal'!D154,'Cash Outflows'!F:F)</f>
        <v>0</v>
      </c>
      <c r="I154" s="73">
        <f t="shared" si="14"/>
        <v>0</v>
      </c>
      <c r="J154" s="13">
        <f t="shared" si="16"/>
        <v>0</v>
      </c>
      <c r="K154" s="112" t="b">
        <f ca="1">IF(TODAY()-'AP and Accrual Journal'!E154&gt;'Data Inputs'!$B$47,TRUE,FALSE)</f>
        <v>1</v>
      </c>
    </row>
    <row r="155" spans="1:11" x14ac:dyDescent="0.2">
      <c r="A155" s="110" t="str">
        <f t="shared" si="15"/>
        <v/>
      </c>
      <c r="B155" s="129"/>
      <c r="C155" s="55"/>
      <c r="D155" s="129"/>
      <c r="E155" s="56"/>
      <c r="F155" s="72"/>
      <c r="G155" s="120" t="str">
        <f>IFERROR(INDEX(Vendors!$A$2:$B$500,MATCH('AP and Accrual Journal'!C155,Vendors!$A$2:$A$500,0),2),"")</f>
        <v/>
      </c>
      <c r="H155" s="74">
        <f>SUMIF('Cash Outflows'!E:E,'AP and Accrual Journal'!D155,'Cash Outflows'!F:F)</f>
        <v>0</v>
      </c>
      <c r="I155" s="73">
        <f t="shared" si="14"/>
        <v>0</v>
      </c>
      <c r="J155" s="13">
        <f t="shared" si="16"/>
        <v>0</v>
      </c>
      <c r="K155" s="112" t="b">
        <f ca="1">IF(TODAY()-'AP and Accrual Journal'!E155&gt;'Data Inputs'!$B$47,TRUE,FALSE)</f>
        <v>1</v>
      </c>
    </row>
    <row r="156" spans="1:11" x14ac:dyDescent="0.2">
      <c r="A156" s="110" t="str">
        <f t="shared" si="15"/>
        <v/>
      </c>
      <c r="B156" s="129"/>
      <c r="C156" s="55"/>
      <c r="D156" s="129"/>
      <c r="E156" s="56"/>
      <c r="F156" s="72"/>
      <c r="G156" s="120" t="str">
        <f>IFERROR(INDEX(Vendors!$A$2:$B$500,MATCH('AP and Accrual Journal'!C156,Vendors!$A$2:$A$500,0),2),"")</f>
        <v/>
      </c>
      <c r="H156" s="74">
        <f>SUMIF('Cash Outflows'!E:E,'AP and Accrual Journal'!D156,'Cash Outflows'!F:F)</f>
        <v>0</v>
      </c>
      <c r="I156" s="73">
        <f t="shared" si="14"/>
        <v>0</v>
      </c>
      <c r="J156" s="13">
        <f t="shared" si="16"/>
        <v>0</v>
      </c>
      <c r="K156" s="112" t="b">
        <f ca="1">IF(TODAY()-'AP and Accrual Journal'!E156&gt;'Data Inputs'!$B$47,TRUE,FALSE)</f>
        <v>1</v>
      </c>
    </row>
    <row r="157" spans="1:11" x14ac:dyDescent="0.2">
      <c r="A157" s="110" t="str">
        <f t="shared" si="15"/>
        <v/>
      </c>
      <c r="B157" s="129"/>
      <c r="C157" s="55"/>
      <c r="D157" s="129"/>
      <c r="E157" s="56"/>
      <c r="F157" s="72"/>
      <c r="G157" s="120" t="str">
        <f>IFERROR(INDEX(Vendors!$A$2:$B$500,MATCH('AP and Accrual Journal'!C157,Vendors!$A$2:$A$500,0),2),"")</f>
        <v/>
      </c>
      <c r="H157" s="74">
        <f>SUMIF('Cash Outflows'!E:E,'AP and Accrual Journal'!D157,'Cash Outflows'!F:F)</f>
        <v>0</v>
      </c>
      <c r="I157" s="73">
        <f t="shared" si="14"/>
        <v>0</v>
      </c>
      <c r="J157" s="13">
        <f t="shared" si="16"/>
        <v>0</v>
      </c>
      <c r="K157" s="112" t="b">
        <f ca="1">IF(TODAY()-'AP and Accrual Journal'!E157&gt;'Data Inputs'!$B$47,TRUE,FALSE)</f>
        <v>1</v>
      </c>
    </row>
    <row r="158" spans="1:11" x14ac:dyDescent="0.2">
      <c r="A158" s="110" t="str">
        <f t="shared" si="15"/>
        <v/>
      </c>
      <c r="B158" s="129"/>
      <c r="C158" s="55"/>
      <c r="D158" s="129"/>
      <c r="E158" s="56"/>
      <c r="F158" s="72"/>
      <c r="G158" s="120" t="str">
        <f>IFERROR(INDEX(Vendors!$A$2:$B$500,MATCH('AP and Accrual Journal'!C158,Vendors!$A$2:$A$500,0),2),"")</f>
        <v/>
      </c>
      <c r="H158" s="74">
        <f>SUMIF('Cash Outflows'!E:E,'AP and Accrual Journal'!D158,'Cash Outflows'!F:F)</f>
        <v>0</v>
      </c>
      <c r="I158" s="73">
        <f t="shared" si="14"/>
        <v>0</v>
      </c>
      <c r="J158" s="13">
        <f t="shared" si="16"/>
        <v>0</v>
      </c>
      <c r="K158" s="112" t="b">
        <f ca="1">IF(TODAY()-'AP and Accrual Journal'!E158&gt;'Data Inputs'!$B$47,TRUE,FALSE)</f>
        <v>1</v>
      </c>
    </row>
    <row r="159" spans="1:11" x14ac:dyDescent="0.2">
      <c r="A159" s="110" t="str">
        <f t="shared" si="15"/>
        <v/>
      </c>
      <c r="B159" s="129"/>
      <c r="C159" s="55"/>
      <c r="D159" s="129"/>
      <c r="E159" s="56"/>
      <c r="F159" s="72"/>
      <c r="G159" s="120" t="str">
        <f>IFERROR(INDEX(Vendors!$A$2:$B$500,MATCH('AP and Accrual Journal'!C159,Vendors!$A$2:$A$500,0),2),"")</f>
        <v/>
      </c>
      <c r="H159" s="74">
        <f>SUMIF('Cash Outflows'!E:E,'AP and Accrual Journal'!D159,'Cash Outflows'!F:F)</f>
        <v>0</v>
      </c>
      <c r="I159" s="73">
        <f t="shared" si="14"/>
        <v>0</v>
      </c>
      <c r="J159" s="13">
        <f t="shared" si="16"/>
        <v>0</v>
      </c>
      <c r="K159" s="112" t="b">
        <f ca="1">IF(TODAY()-'AP and Accrual Journal'!E159&gt;'Data Inputs'!$B$47,TRUE,FALSE)</f>
        <v>1</v>
      </c>
    </row>
    <row r="160" spans="1:11" x14ac:dyDescent="0.2">
      <c r="A160" s="110" t="str">
        <f t="shared" si="15"/>
        <v/>
      </c>
      <c r="B160" s="129"/>
      <c r="C160" s="55"/>
      <c r="D160" s="129"/>
      <c r="E160" s="56"/>
      <c r="F160" s="72"/>
      <c r="G160" s="120" t="str">
        <f>IFERROR(INDEX(Vendors!$A$2:$B$500,MATCH('AP and Accrual Journal'!C160,Vendors!$A$2:$A$500,0),2),"")</f>
        <v/>
      </c>
      <c r="H160" s="74">
        <f>SUMIF('Cash Outflows'!E:E,'AP and Accrual Journal'!D160,'Cash Outflows'!F:F)</f>
        <v>0</v>
      </c>
      <c r="I160" s="73">
        <f t="shared" si="14"/>
        <v>0</v>
      </c>
      <c r="J160" s="13">
        <f t="shared" si="16"/>
        <v>0</v>
      </c>
      <c r="K160" s="112" t="b">
        <f ca="1">IF(TODAY()-'AP and Accrual Journal'!E160&gt;'Data Inputs'!$B$47,TRUE,FALSE)</f>
        <v>1</v>
      </c>
    </row>
    <row r="161" spans="1:11" x14ac:dyDescent="0.2">
      <c r="A161" s="110" t="str">
        <f t="shared" si="15"/>
        <v/>
      </c>
      <c r="B161" s="129"/>
      <c r="C161" s="55"/>
      <c r="D161" s="129"/>
      <c r="E161" s="56"/>
      <c r="F161" s="72"/>
      <c r="G161" s="120" t="str">
        <f>IFERROR(INDEX(Vendors!$A$2:$B$500,MATCH('AP and Accrual Journal'!C161,Vendors!$A$2:$A$500,0),2),"")</f>
        <v/>
      </c>
      <c r="H161" s="74">
        <f>SUMIF('Cash Outflows'!E:E,'AP and Accrual Journal'!D161,'Cash Outflows'!F:F)</f>
        <v>0</v>
      </c>
      <c r="I161" s="73">
        <f t="shared" si="14"/>
        <v>0</v>
      </c>
      <c r="J161" s="13">
        <f t="shared" si="16"/>
        <v>0</v>
      </c>
      <c r="K161" s="112" t="b">
        <f ca="1">IF(TODAY()-'AP and Accrual Journal'!E161&gt;'Data Inputs'!$B$47,TRUE,FALSE)</f>
        <v>1</v>
      </c>
    </row>
    <row r="162" spans="1:11" x14ac:dyDescent="0.2">
      <c r="A162" s="110" t="str">
        <f t="shared" si="15"/>
        <v/>
      </c>
      <c r="B162" s="129"/>
      <c r="C162" s="55"/>
      <c r="D162" s="129"/>
      <c r="E162" s="56"/>
      <c r="F162" s="72"/>
      <c r="G162" s="120" t="str">
        <f>IFERROR(INDEX(Vendors!$A$2:$B$500,MATCH('AP and Accrual Journal'!C162,Vendors!$A$2:$A$500,0),2),"")</f>
        <v/>
      </c>
      <c r="H162" s="74">
        <f>SUMIF('Cash Outflows'!E:E,'AP and Accrual Journal'!D162,'Cash Outflows'!F:F)</f>
        <v>0</v>
      </c>
      <c r="I162" s="73">
        <f t="shared" si="14"/>
        <v>0</v>
      </c>
      <c r="J162" s="13">
        <f t="shared" si="16"/>
        <v>0</v>
      </c>
      <c r="K162" s="112" t="b">
        <f ca="1">IF(TODAY()-'AP and Accrual Journal'!E162&gt;'Data Inputs'!$B$47,TRUE,FALSE)</f>
        <v>1</v>
      </c>
    </row>
    <row r="163" spans="1:11" x14ac:dyDescent="0.2">
      <c r="A163" s="110" t="str">
        <f t="shared" si="15"/>
        <v/>
      </c>
      <c r="B163" s="129"/>
      <c r="C163" s="55"/>
      <c r="D163" s="129"/>
      <c r="E163" s="56"/>
      <c r="F163" s="72"/>
      <c r="G163" s="120" t="str">
        <f>IFERROR(INDEX(Vendors!$A$2:$B$500,MATCH('AP and Accrual Journal'!C163,Vendors!$A$2:$A$500,0),2),"")</f>
        <v/>
      </c>
      <c r="H163" s="74">
        <f>SUMIF('Cash Outflows'!E:E,'AP and Accrual Journal'!D163,'Cash Outflows'!F:F)</f>
        <v>0</v>
      </c>
      <c r="I163" s="73">
        <f t="shared" si="14"/>
        <v>0</v>
      </c>
      <c r="J163" s="13">
        <f t="shared" si="16"/>
        <v>0</v>
      </c>
      <c r="K163" s="112" t="b">
        <f ca="1">IF(TODAY()-'AP and Accrual Journal'!E163&gt;'Data Inputs'!$B$47,TRUE,FALSE)</f>
        <v>1</v>
      </c>
    </row>
    <row r="164" spans="1:11" x14ac:dyDescent="0.2">
      <c r="A164" s="110" t="str">
        <f t="shared" si="15"/>
        <v/>
      </c>
      <c r="B164" s="129"/>
      <c r="C164" s="55"/>
      <c r="D164" s="129"/>
      <c r="E164" s="56"/>
      <c r="F164" s="72"/>
      <c r="G164" s="120" t="str">
        <f>IFERROR(INDEX(Vendors!$A$2:$B$500,MATCH('AP and Accrual Journal'!C164,Vendors!$A$2:$A$500,0),2),"")</f>
        <v/>
      </c>
      <c r="H164" s="74">
        <f>SUMIF('Cash Outflows'!E:E,'AP and Accrual Journal'!D164,'Cash Outflows'!F:F)</f>
        <v>0</v>
      </c>
      <c r="I164" s="73">
        <f t="shared" si="14"/>
        <v>0</v>
      </c>
      <c r="J164" s="13">
        <f t="shared" si="16"/>
        <v>0</v>
      </c>
      <c r="K164" s="112" t="b">
        <f ca="1">IF(TODAY()-'AP and Accrual Journal'!E164&gt;'Data Inputs'!$B$47,TRUE,FALSE)</f>
        <v>1</v>
      </c>
    </row>
    <row r="165" spans="1:11" x14ac:dyDescent="0.2">
      <c r="A165" s="110" t="str">
        <f t="shared" si="15"/>
        <v/>
      </c>
      <c r="B165" s="129"/>
      <c r="C165" s="55"/>
      <c r="D165" s="129"/>
      <c r="E165" s="56"/>
      <c r="F165" s="72"/>
      <c r="G165" s="120" t="str">
        <f>IFERROR(INDEX(Vendors!$A$2:$B$500,MATCH('AP and Accrual Journal'!C165,Vendors!$A$2:$A$500,0),2),"")</f>
        <v/>
      </c>
      <c r="H165" s="74">
        <f>SUMIF('Cash Outflows'!E:E,'AP and Accrual Journal'!D165,'Cash Outflows'!F:F)</f>
        <v>0</v>
      </c>
      <c r="I165" s="73">
        <f t="shared" si="14"/>
        <v>0</v>
      </c>
      <c r="J165" s="13">
        <f t="shared" si="16"/>
        <v>0</v>
      </c>
      <c r="K165" s="112" t="b">
        <f ca="1">IF(TODAY()-'AP and Accrual Journal'!E165&gt;'Data Inputs'!$B$47,TRUE,FALSE)</f>
        <v>1</v>
      </c>
    </row>
    <row r="166" spans="1:11" x14ac:dyDescent="0.2">
      <c r="A166" s="110" t="str">
        <f t="shared" si="15"/>
        <v/>
      </c>
      <c r="B166" s="129"/>
      <c r="C166" s="55"/>
      <c r="D166" s="129"/>
      <c r="E166" s="56"/>
      <c r="F166" s="72"/>
      <c r="G166" s="120" t="str">
        <f>IFERROR(INDEX(Vendors!$A$2:$B$500,MATCH('AP and Accrual Journal'!C166,Vendors!$A$2:$A$500,0),2),"")</f>
        <v/>
      </c>
      <c r="H166" s="74">
        <f>SUMIF('Cash Outflows'!E:E,'AP and Accrual Journal'!D166,'Cash Outflows'!F:F)</f>
        <v>0</v>
      </c>
      <c r="I166" s="73">
        <f t="shared" si="14"/>
        <v>0</v>
      </c>
      <c r="J166" s="13">
        <f t="shared" si="16"/>
        <v>0</v>
      </c>
      <c r="K166" s="112" t="b">
        <f ca="1">IF(TODAY()-'AP and Accrual Journal'!E166&gt;'Data Inputs'!$B$47,TRUE,FALSE)</f>
        <v>1</v>
      </c>
    </row>
    <row r="167" spans="1:11" x14ac:dyDescent="0.2">
      <c r="A167" s="110" t="str">
        <f t="shared" si="15"/>
        <v/>
      </c>
      <c r="B167" s="129"/>
      <c r="C167" s="55"/>
      <c r="D167" s="129"/>
      <c r="E167" s="56"/>
      <c r="F167" s="72"/>
      <c r="G167" s="120" t="str">
        <f>IFERROR(INDEX(Vendors!$A$2:$B$500,MATCH('AP and Accrual Journal'!C167,Vendors!$A$2:$A$500,0),2),"")</f>
        <v/>
      </c>
      <c r="H167" s="74">
        <f>SUMIF('Cash Outflows'!E:E,'AP and Accrual Journal'!D167,'Cash Outflows'!F:F)</f>
        <v>0</v>
      </c>
      <c r="I167" s="73">
        <f t="shared" si="14"/>
        <v>0</v>
      </c>
      <c r="J167" s="13">
        <f t="shared" si="16"/>
        <v>0</v>
      </c>
      <c r="K167" s="112" t="b">
        <f ca="1">IF(TODAY()-'AP and Accrual Journal'!E167&gt;'Data Inputs'!$B$47,TRUE,FALSE)</f>
        <v>1</v>
      </c>
    </row>
    <row r="168" spans="1:11" x14ac:dyDescent="0.2">
      <c r="A168" s="110" t="str">
        <f t="shared" si="15"/>
        <v/>
      </c>
      <c r="B168" s="129"/>
      <c r="C168" s="55"/>
      <c r="D168" s="129"/>
      <c r="E168" s="56"/>
      <c r="F168" s="72"/>
      <c r="G168" s="120" t="str">
        <f>IFERROR(INDEX(Vendors!$A$2:$B$500,MATCH('AP and Accrual Journal'!C168,Vendors!$A$2:$A$500,0),2),"")</f>
        <v/>
      </c>
      <c r="H168" s="74">
        <f>SUMIF('Cash Outflows'!E:E,'AP and Accrual Journal'!D168,'Cash Outflows'!F:F)</f>
        <v>0</v>
      </c>
      <c r="I168" s="73">
        <f t="shared" si="14"/>
        <v>0</v>
      </c>
      <c r="J168" s="13">
        <f t="shared" si="16"/>
        <v>0</v>
      </c>
      <c r="K168" s="112" t="b">
        <f ca="1">IF(TODAY()-'AP and Accrual Journal'!E168&gt;'Data Inputs'!$B$47,TRUE,FALSE)</f>
        <v>1</v>
      </c>
    </row>
    <row r="169" spans="1:11" x14ac:dyDescent="0.2">
      <c r="A169" s="110" t="str">
        <f t="shared" si="15"/>
        <v/>
      </c>
      <c r="B169" s="129"/>
      <c r="C169" s="55"/>
      <c r="D169" s="129"/>
      <c r="E169" s="56"/>
      <c r="F169" s="72"/>
      <c r="G169" s="120" t="str">
        <f>IFERROR(INDEX(Vendors!$A$2:$B$500,MATCH('AP and Accrual Journal'!C169,Vendors!$A$2:$A$500,0),2),"")</f>
        <v/>
      </c>
      <c r="H169" s="74">
        <f>SUMIF('Cash Outflows'!E:E,'AP and Accrual Journal'!D169,'Cash Outflows'!F:F)</f>
        <v>0</v>
      </c>
      <c r="I169" s="73">
        <f t="shared" si="14"/>
        <v>0</v>
      </c>
      <c r="J169" s="13">
        <f t="shared" si="16"/>
        <v>0</v>
      </c>
      <c r="K169" s="112" t="b">
        <f ca="1">IF(TODAY()-'AP and Accrual Journal'!E169&gt;'Data Inputs'!$B$47,TRUE,FALSE)</f>
        <v>1</v>
      </c>
    </row>
    <row r="170" spans="1:11" x14ac:dyDescent="0.2">
      <c r="A170" s="110" t="str">
        <f t="shared" si="15"/>
        <v/>
      </c>
      <c r="B170" s="129"/>
      <c r="C170" s="55"/>
      <c r="D170" s="129"/>
      <c r="E170" s="56"/>
      <c r="F170" s="72"/>
      <c r="G170" s="120" t="str">
        <f>IFERROR(INDEX(Vendors!$A$2:$B$500,MATCH('AP and Accrual Journal'!C170,Vendors!$A$2:$A$500,0),2),"")</f>
        <v/>
      </c>
      <c r="H170" s="74">
        <f>SUMIF('Cash Outflows'!E:E,'AP and Accrual Journal'!D170,'Cash Outflows'!F:F)</f>
        <v>0</v>
      </c>
      <c r="I170" s="73">
        <f t="shared" si="14"/>
        <v>0</v>
      </c>
      <c r="J170" s="13">
        <f t="shared" si="16"/>
        <v>0</v>
      </c>
      <c r="K170" s="112" t="b">
        <f ca="1">IF(TODAY()-'AP and Accrual Journal'!E170&gt;'Data Inputs'!$B$47,TRUE,FALSE)</f>
        <v>1</v>
      </c>
    </row>
    <row r="171" spans="1:11" x14ac:dyDescent="0.2">
      <c r="A171" s="110" t="str">
        <f t="shared" si="15"/>
        <v/>
      </c>
      <c r="B171" s="129"/>
      <c r="C171" s="55"/>
      <c r="D171" s="129"/>
      <c r="E171" s="56"/>
      <c r="F171" s="72"/>
      <c r="G171" s="120" t="str">
        <f>IFERROR(INDEX(Vendors!$A$2:$B$500,MATCH('AP and Accrual Journal'!C171,Vendors!$A$2:$A$500,0),2),"")</f>
        <v/>
      </c>
      <c r="H171" s="74">
        <f>SUMIF('Cash Outflows'!E:E,'AP and Accrual Journal'!D171,'Cash Outflows'!F:F)</f>
        <v>0</v>
      </c>
      <c r="I171" s="73">
        <f t="shared" si="14"/>
        <v>0</v>
      </c>
      <c r="J171" s="13">
        <f t="shared" si="16"/>
        <v>0</v>
      </c>
      <c r="K171" s="112" t="b">
        <f ca="1">IF(TODAY()-'AP and Accrual Journal'!E171&gt;'Data Inputs'!$B$47,TRUE,FALSE)</f>
        <v>1</v>
      </c>
    </row>
    <row r="172" spans="1:11" x14ac:dyDescent="0.2">
      <c r="A172" s="110" t="str">
        <f t="shared" si="15"/>
        <v/>
      </c>
      <c r="B172" s="129"/>
      <c r="C172" s="55"/>
      <c r="D172" s="129"/>
      <c r="E172" s="56"/>
      <c r="F172" s="72"/>
      <c r="G172" s="120" t="str">
        <f>IFERROR(INDEX(Vendors!$A$2:$B$500,MATCH('AP and Accrual Journal'!C172,Vendors!$A$2:$A$500,0),2),"")</f>
        <v/>
      </c>
      <c r="H172" s="74">
        <f>SUMIF('Cash Outflows'!E:E,'AP and Accrual Journal'!D172,'Cash Outflows'!F:F)</f>
        <v>0</v>
      </c>
      <c r="I172" s="73">
        <f t="shared" si="14"/>
        <v>0</v>
      </c>
      <c r="J172" s="13">
        <f t="shared" si="16"/>
        <v>0</v>
      </c>
      <c r="K172" s="112" t="b">
        <f ca="1">IF(TODAY()-'AP and Accrual Journal'!E172&gt;'Data Inputs'!$B$47,TRUE,FALSE)</f>
        <v>1</v>
      </c>
    </row>
    <row r="173" spans="1:11" x14ac:dyDescent="0.2">
      <c r="A173" s="110" t="str">
        <f t="shared" si="15"/>
        <v/>
      </c>
      <c r="B173" s="129"/>
      <c r="C173" s="55"/>
      <c r="D173" s="129"/>
      <c r="E173" s="56"/>
      <c r="F173" s="72"/>
      <c r="G173" s="120" t="str">
        <f>IFERROR(INDEX(Vendors!$A$2:$B$500,MATCH('AP and Accrual Journal'!C173,Vendors!$A$2:$A$500,0),2),"")</f>
        <v/>
      </c>
      <c r="H173" s="74">
        <f>SUMIF('Cash Outflows'!E:E,'AP and Accrual Journal'!D173,'Cash Outflows'!F:F)</f>
        <v>0</v>
      </c>
      <c r="I173" s="73">
        <f t="shared" si="14"/>
        <v>0</v>
      </c>
      <c r="J173" s="13">
        <f t="shared" si="16"/>
        <v>0</v>
      </c>
      <c r="K173" s="112" t="b">
        <f ca="1">IF(TODAY()-'AP and Accrual Journal'!E173&gt;'Data Inputs'!$B$47,TRUE,FALSE)</f>
        <v>1</v>
      </c>
    </row>
    <row r="174" spans="1:11" x14ac:dyDescent="0.2">
      <c r="A174" s="110" t="str">
        <f t="shared" si="15"/>
        <v/>
      </c>
      <c r="B174" s="129"/>
      <c r="C174" s="55"/>
      <c r="D174" s="129"/>
      <c r="E174" s="56"/>
      <c r="F174" s="72"/>
      <c r="G174" s="120" t="str">
        <f>IFERROR(INDEX(Vendors!$A$2:$B$500,MATCH('AP and Accrual Journal'!C174,Vendors!$A$2:$A$500,0),2),"")</f>
        <v/>
      </c>
      <c r="H174" s="74">
        <f>SUMIF('Cash Outflows'!E:E,'AP and Accrual Journal'!D174,'Cash Outflows'!F:F)</f>
        <v>0</v>
      </c>
      <c r="I174" s="73">
        <f t="shared" si="14"/>
        <v>0</v>
      </c>
      <c r="J174" s="13">
        <f t="shared" si="16"/>
        <v>0</v>
      </c>
      <c r="K174" s="112" t="b">
        <f ca="1">IF(TODAY()-'AP and Accrual Journal'!E174&gt;'Data Inputs'!$B$47,TRUE,FALSE)</f>
        <v>1</v>
      </c>
    </row>
    <row r="175" spans="1:11" x14ac:dyDescent="0.2">
      <c r="A175" s="110" t="str">
        <f t="shared" si="15"/>
        <v/>
      </c>
      <c r="B175" s="129"/>
      <c r="C175" s="55"/>
      <c r="D175" s="129"/>
      <c r="E175" s="56"/>
      <c r="F175" s="72"/>
      <c r="G175" s="120" t="str">
        <f>IFERROR(INDEX(Vendors!$A$2:$B$500,MATCH('AP and Accrual Journal'!C175,Vendors!$A$2:$A$500,0),2),"")</f>
        <v/>
      </c>
      <c r="H175" s="74">
        <f>SUMIF('Cash Outflows'!E:E,'AP and Accrual Journal'!D175,'Cash Outflows'!F:F)</f>
        <v>0</v>
      </c>
      <c r="I175" s="73">
        <f t="shared" si="14"/>
        <v>0</v>
      </c>
      <c r="J175" s="13">
        <f t="shared" si="16"/>
        <v>0</v>
      </c>
      <c r="K175" s="112" t="b">
        <f ca="1">IF(TODAY()-'AP and Accrual Journal'!E175&gt;'Data Inputs'!$B$47,TRUE,FALSE)</f>
        <v>1</v>
      </c>
    </row>
    <row r="176" spans="1:11" x14ac:dyDescent="0.2">
      <c r="A176" s="110" t="str">
        <f t="shared" si="15"/>
        <v/>
      </c>
      <c r="B176" s="129"/>
      <c r="C176" s="55"/>
      <c r="D176" s="129"/>
      <c r="E176" s="56"/>
      <c r="F176" s="72"/>
      <c r="G176" s="120" t="str">
        <f>IFERROR(INDEX(Vendors!$A$2:$B$500,MATCH('AP and Accrual Journal'!C176,Vendors!$A$2:$A$500,0),2),"")</f>
        <v/>
      </c>
      <c r="H176" s="74">
        <f>SUMIF('Cash Outflows'!E:E,'AP and Accrual Journal'!D176,'Cash Outflows'!F:F)</f>
        <v>0</v>
      </c>
      <c r="I176" s="73">
        <f t="shared" si="14"/>
        <v>0</v>
      </c>
      <c r="J176" s="13">
        <f t="shared" si="16"/>
        <v>0</v>
      </c>
      <c r="K176" s="112" t="b">
        <f ca="1">IF(TODAY()-'AP and Accrual Journal'!E176&gt;'Data Inputs'!$B$47,TRUE,FALSE)</f>
        <v>1</v>
      </c>
    </row>
    <row r="177" spans="1:11" x14ac:dyDescent="0.2">
      <c r="A177" s="110" t="str">
        <f t="shared" si="15"/>
        <v/>
      </c>
      <c r="B177" s="129"/>
      <c r="C177" s="55"/>
      <c r="D177" s="129"/>
      <c r="E177" s="56"/>
      <c r="F177" s="72"/>
      <c r="G177" s="120" t="str">
        <f>IFERROR(INDEX(Vendors!$A$2:$B$500,MATCH('AP and Accrual Journal'!C177,Vendors!$A$2:$A$500,0),2),"")</f>
        <v/>
      </c>
      <c r="H177" s="74">
        <f>SUMIF('Cash Outflows'!E:E,'AP and Accrual Journal'!D177,'Cash Outflows'!F:F)</f>
        <v>0</v>
      </c>
      <c r="I177" s="73">
        <f t="shared" si="14"/>
        <v>0</v>
      </c>
      <c r="J177" s="13">
        <f t="shared" si="16"/>
        <v>0</v>
      </c>
      <c r="K177" s="112" t="b">
        <f ca="1">IF(TODAY()-'AP and Accrual Journal'!E177&gt;'Data Inputs'!$B$47,TRUE,FALSE)</f>
        <v>1</v>
      </c>
    </row>
    <row r="178" spans="1:11" x14ac:dyDescent="0.2">
      <c r="A178" s="110" t="str">
        <f t="shared" si="15"/>
        <v/>
      </c>
      <c r="B178" s="129"/>
      <c r="C178" s="55"/>
      <c r="D178" s="129"/>
      <c r="E178" s="56"/>
      <c r="F178" s="72"/>
      <c r="G178" s="120" t="str">
        <f>IFERROR(INDEX(Vendors!$A$2:$B$500,MATCH('AP and Accrual Journal'!C178,Vendors!$A$2:$A$500,0),2),"")</f>
        <v/>
      </c>
      <c r="H178" s="74">
        <f>SUMIF('Cash Outflows'!E:E,'AP and Accrual Journal'!D178,'Cash Outflows'!F:F)</f>
        <v>0</v>
      </c>
      <c r="I178" s="73">
        <f t="shared" si="14"/>
        <v>0</v>
      </c>
      <c r="J178" s="13">
        <f t="shared" si="16"/>
        <v>0</v>
      </c>
      <c r="K178" s="112" t="b">
        <f ca="1">IF(TODAY()-'AP and Accrual Journal'!E178&gt;'Data Inputs'!$B$47,TRUE,FALSE)</f>
        <v>1</v>
      </c>
    </row>
    <row r="179" spans="1:11" x14ac:dyDescent="0.2">
      <c r="A179" s="110" t="str">
        <f t="shared" si="15"/>
        <v/>
      </c>
      <c r="B179" s="129"/>
      <c r="C179" s="55"/>
      <c r="D179" s="129"/>
      <c r="E179" s="56"/>
      <c r="F179" s="72"/>
      <c r="G179" s="120" t="str">
        <f>IFERROR(INDEX(Vendors!$A$2:$B$500,MATCH('AP and Accrual Journal'!C179,Vendors!$A$2:$A$500,0),2),"")</f>
        <v/>
      </c>
      <c r="H179" s="74">
        <f>SUMIF('Cash Outflows'!E:E,'AP and Accrual Journal'!D179,'Cash Outflows'!F:F)</f>
        <v>0</v>
      </c>
      <c r="I179" s="73">
        <f t="shared" si="14"/>
        <v>0</v>
      </c>
      <c r="J179" s="13">
        <f t="shared" si="16"/>
        <v>0</v>
      </c>
      <c r="K179" s="112" t="b">
        <f ca="1">IF(TODAY()-'AP and Accrual Journal'!E179&gt;'Data Inputs'!$B$47,TRUE,FALSE)</f>
        <v>1</v>
      </c>
    </row>
    <row r="180" spans="1:11" x14ac:dyDescent="0.2">
      <c r="A180" s="110" t="str">
        <f t="shared" si="15"/>
        <v/>
      </c>
      <c r="B180" s="129"/>
      <c r="C180" s="55"/>
      <c r="D180" s="129"/>
      <c r="E180" s="56"/>
      <c r="F180" s="72"/>
      <c r="G180" s="120" t="str">
        <f>IFERROR(INDEX(Vendors!$A$2:$B$500,MATCH('AP and Accrual Journal'!C180,Vendors!$A$2:$A$500,0),2),"")</f>
        <v/>
      </c>
      <c r="H180" s="74">
        <f>SUMIF('Cash Outflows'!E:E,'AP and Accrual Journal'!D180,'Cash Outflows'!F:F)</f>
        <v>0</v>
      </c>
      <c r="I180" s="73">
        <f t="shared" si="14"/>
        <v>0</v>
      </c>
      <c r="J180" s="13">
        <f t="shared" si="16"/>
        <v>0</v>
      </c>
      <c r="K180" s="112" t="b">
        <f ca="1">IF(TODAY()-'AP and Accrual Journal'!E180&gt;'Data Inputs'!$B$47,TRUE,FALSE)</f>
        <v>1</v>
      </c>
    </row>
    <row r="181" spans="1:11" x14ac:dyDescent="0.2">
      <c r="A181" s="110" t="str">
        <f t="shared" si="15"/>
        <v/>
      </c>
      <c r="B181" s="129"/>
      <c r="C181" s="55"/>
      <c r="D181" s="129"/>
      <c r="E181" s="56"/>
      <c r="F181" s="72"/>
      <c r="G181" s="120" t="str">
        <f>IFERROR(INDEX(Vendors!$A$2:$B$500,MATCH('AP and Accrual Journal'!C181,Vendors!$A$2:$A$500,0),2),"")</f>
        <v/>
      </c>
      <c r="H181" s="74">
        <f>SUMIF('Cash Outflows'!E:E,'AP and Accrual Journal'!D181,'Cash Outflows'!F:F)</f>
        <v>0</v>
      </c>
      <c r="I181" s="73">
        <f t="shared" si="14"/>
        <v>0</v>
      </c>
      <c r="J181" s="13">
        <f t="shared" si="16"/>
        <v>0</v>
      </c>
      <c r="K181" s="112" t="b">
        <f ca="1">IF(TODAY()-'AP and Accrual Journal'!E181&gt;'Data Inputs'!$B$47,TRUE,FALSE)</f>
        <v>1</v>
      </c>
    </row>
    <row r="182" spans="1:11" x14ac:dyDescent="0.2">
      <c r="A182" s="110" t="str">
        <f t="shared" si="15"/>
        <v/>
      </c>
      <c r="B182" s="129"/>
      <c r="C182" s="55"/>
      <c r="D182" s="129"/>
      <c r="E182" s="56"/>
      <c r="F182" s="72"/>
      <c r="G182" s="120" t="str">
        <f>IFERROR(INDEX(Vendors!$A$2:$B$500,MATCH('AP and Accrual Journal'!C182,Vendors!$A$2:$A$500,0),2),"")</f>
        <v/>
      </c>
      <c r="H182" s="74">
        <f>SUMIF('Cash Outflows'!E:E,'AP and Accrual Journal'!D182,'Cash Outflows'!F:F)</f>
        <v>0</v>
      </c>
      <c r="I182" s="73">
        <f t="shared" si="14"/>
        <v>0</v>
      </c>
      <c r="J182" s="13">
        <f t="shared" si="16"/>
        <v>0</v>
      </c>
      <c r="K182" s="112" t="b">
        <f ca="1">IF(TODAY()-'AP and Accrual Journal'!E182&gt;'Data Inputs'!$B$47,TRUE,FALSE)</f>
        <v>1</v>
      </c>
    </row>
    <row r="183" spans="1:11" x14ac:dyDescent="0.2">
      <c r="A183" s="110" t="str">
        <f t="shared" si="15"/>
        <v/>
      </c>
      <c r="B183" s="129"/>
      <c r="C183" s="55"/>
      <c r="D183" s="129"/>
      <c r="E183" s="56"/>
      <c r="F183" s="72"/>
      <c r="G183" s="120" t="str">
        <f>IFERROR(INDEX(Vendors!$A$2:$B$500,MATCH('AP and Accrual Journal'!C183,Vendors!$A$2:$A$500,0),2),"")</f>
        <v/>
      </c>
      <c r="H183" s="74">
        <f>SUMIF('Cash Outflows'!E:E,'AP and Accrual Journal'!D183,'Cash Outflows'!F:F)</f>
        <v>0</v>
      </c>
      <c r="I183" s="73">
        <f t="shared" si="14"/>
        <v>0</v>
      </c>
      <c r="J183" s="13">
        <f t="shared" si="16"/>
        <v>0</v>
      </c>
      <c r="K183" s="112" t="b">
        <f ca="1">IF(TODAY()-'AP and Accrual Journal'!E183&gt;'Data Inputs'!$B$47,TRUE,FALSE)</f>
        <v>1</v>
      </c>
    </row>
    <row r="184" spans="1:11" x14ac:dyDescent="0.2">
      <c r="A184" s="110" t="str">
        <f t="shared" si="15"/>
        <v/>
      </c>
      <c r="B184" s="129"/>
      <c r="C184" s="55"/>
      <c r="D184" s="129"/>
      <c r="E184" s="56"/>
      <c r="F184" s="72"/>
      <c r="G184" s="120" t="str">
        <f>IFERROR(INDEX(Vendors!$A$2:$B$500,MATCH('AP and Accrual Journal'!C184,Vendors!$A$2:$A$500,0),2),"")</f>
        <v/>
      </c>
      <c r="H184" s="74">
        <f>SUMIF('Cash Outflows'!E:E,'AP and Accrual Journal'!D184,'Cash Outflows'!F:F)</f>
        <v>0</v>
      </c>
      <c r="I184" s="73">
        <f t="shared" si="14"/>
        <v>0</v>
      </c>
      <c r="J184" s="13">
        <f t="shared" si="16"/>
        <v>0</v>
      </c>
      <c r="K184" s="112" t="b">
        <f ca="1">IF(TODAY()-'AP and Accrual Journal'!E184&gt;'Data Inputs'!$B$47,TRUE,FALSE)</f>
        <v>1</v>
      </c>
    </row>
    <row r="185" spans="1:11" x14ac:dyDescent="0.2">
      <c r="A185" s="110" t="str">
        <f t="shared" si="15"/>
        <v/>
      </c>
      <c r="B185" s="129"/>
      <c r="C185" s="55"/>
      <c r="D185" s="129"/>
      <c r="E185" s="56"/>
      <c r="F185" s="72"/>
      <c r="G185" s="120" t="str">
        <f>IFERROR(INDEX(Vendors!$A$2:$B$500,MATCH('AP and Accrual Journal'!C185,Vendors!$A$2:$A$500,0),2),"")</f>
        <v/>
      </c>
      <c r="H185" s="74">
        <f>SUMIF('Cash Outflows'!E:E,'AP and Accrual Journal'!D185,'Cash Outflows'!F:F)</f>
        <v>0</v>
      </c>
      <c r="I185" s="73">
        <f t="shared" si="14"/>
        <v>0</v>
      </c>
      <c r="J185" s="13">
        <f t="shared" si="16"/>
        <v>0</v>
      </c>
      <c r="K185" s="112" t="b">
        <f ca="1">IF(TODAY()-'AP and Accrual Journal'!E185&gt;'Data Inputs'!$B$47,TRUE,FALSE)</f>
        <v>1</v>
      </c>
    </row>
    <row r="186" spans="1:11" x14ac:dyDescent="0.2">
      <c r="A186" s="110" t="str">
        <f t="shared" si="15"/>
        <v/>
      </c>
      <c r="B186" s="129"/>
      <c r="C186" s="55"/>
      <c r="D186" s="129"/>
      <c r="E186" s="56"/>
      <c r="F186" s="72"/>
      <c r="G186" s="120" t="str">
        <f>IFERROR(INDEX(Vendors!$A$2:$B$500,MATCH('AP and Accrual Journal'!C186,Vendors!$A$2:$A$500,0),2),"")</f>
        <v/>
      </c>
      <c r="H186" s="74">
        <f>SUMIF('Cash Outflows'!E:E,'AP and Accrual Journal'!D186,'Cash Outflows'!F:F)</f>
        <v>0</v>
      </c>
      <c r="I186" s="73">
        <f t="shared" si="14"/>
        <v>0</v>
      </c>
      <c r="J186" s="13">
        <f t="shared" si="16"/>
        <v>0</v>
      </c>
      <c r="K186" s="112" t="b">
        <f ca="1">IF(TODAY()-'AP and Accrual Journal'!E186&gt;'Data Inputs'!$B$47,TRUE,FALSE)</f>
        <v>1</v>
      </c>
    </row>
    <row r="187" spans="1:11" x14ac:dyDescent="0.2">
      <c r="A187" s="110" t="str">
        <f t="shared" si="15"/>
        <v/>
      </c>
      <c r="B187" s="129"/>
      <c r="C187" s="55"/>
      <c r="D187" s="129"/>
      <c r="E187" s="56"/>
      <c r="F187" s="72"/>
      <c r="G187" s="120" t="str">
        <f>IFERROR(INDEX(Vendors!$A$2:$B$500,MATCH('AP and Accrual Journal'!C187,Vendors!$A$2:$A$500,0),2),"")</f>
        <v/>
      </c>
      <c r="H187" s="74">
        <f>SUMIF('Cash Outflows'!E:E,'AP and Accrual Journal'!D187,'Cash Outflows'!F:F)</f>
        <v>0</v>
      </c>
      <c r="I187" s="73">
        <f t="shared" si="14"/>
        <v>0</v>
      </c>
      <c r="J187" s="13">
        <f t="shared" si="16"/>
        <v>0</v>
      </c>
      <c r="K187" s="112" t="b">
        <f ca="1">IF(TODAY()-'AP and Accrual Journal'!E187&gt;'Data Inputs'!$B$47,TRUE,FALSE)</f>
        <v>1</v>
      </c>
    </row>
    <row r="188" spans="1:11" x14ac:dyDescent="0.2">
      <c r="A188" s="110" t="str">
        <f t="shared" si="15"/>
        <v/>
      </c>
      <c r="B188" s="129"/>
      <c r="C188" s="55"/>
      <c r="D188" s="129"/>
      <c r="E188" s="56"/>
      <c r="F188" s="72"/>
      <c r="G188" s="120" t="str">
        <f>IFERROR(INDEX(Vendors!$A$2:$B$500,MATCH('AP and Accrual Journal'!C188,Vendors!$A$2:$A$500,0),2),"")</f>
        <v/>
      </c>
      <c r="H188" s="74">
        <f>SUMIF('Cash Outflows'!E:E,'AP and Accrual Journal'!D188,'Cash Outflows'!F:F)</f>
        <v>0</v>
      </c>
      <c r="I188" s="73">
        <f t="shared" si="14"/>
        <v>0</v>
      </c>
      <c r="J188" s="13">
        <f t="shared" si="16"/>
        <v>0</v>
      </c>
      <c r="K188" s="112" t="b">
        <f ca="1">IF(TODAY()-'AP and Accrual Journal'!E188&gt;'Data Inputs'!$B$47,TRUE,FALSE)</f>
        <v>1</v>
      </c>
    </row>
    <row r="189" spans="1:11" x14ac:dyDescent="0.2">
      <c r="A189" s="110" t="str">
        <f t="shared" si="15"/>
        <v/>
      </c>
      <c r="B189" s="129"/>
      <c r="C189" s="55"/>
      <c r="D189" s="129"/>
      <c r="E189" s="56"/>
      <c r="F189" s="72"/>
      <c r="G189" s="120" t="str">
        <f>IFERROR(INDEX(Vendors!$A$2:$B$500,MATCH('AP and Accrual Journal'!C189,Vendors!$A$2:$A$500,0),2),"")</f>
        <v/>
      </c>
      <c r="H189" s="74">
        <f>SUMIF('Cash Outflows'!E:E,'AP and Accrual Journal'!D189,'Cash Outflows'!F:F)</f>
        <v>0</v>
      </c>
      <c r="I189" s="73">
        <f t="shared" si="14"/>
        <v>0</v>
      </c>
      <c r="J189" s="13">
        <f t="shared" si="16"/>
        <v>0</v>
      </c>
      <c r="K189" s="112" t="b">
        <f ca="1">IF(TODAY()-'AP and Accrual Journal'!E189&gt;'Data Inputs'!$B$47,TRUE,FALSE)</f>
        <v>1</v>
      </c>
    </row>
    <row r="190" spans="1:11" x14ac:dyDescent="0.2">
      <c r="A190" s="110" t="str">
        <f t="shared" si="15"/>
        <v/>
      </c>
      <c r="B190" s="129"/>
      <c r="C190" s="55"/>
      <c r="D190" s="129"/>
      <c r="E190" s="56"/>
      <c r="F190" s="72"/>
      <c r="G190" s="120" t="str">
        <f>IFERROR(INDEX(Vendors!$A$2:$B$500,MATCH('AP and Accrual Journal'!C190,Vendors!$A$2:$A$500,0),2),"")</f>
        <v/>
      </c>
      <c r="H190" s="74">
        <f>SUMIF('Cash Outflows'!E:E,'AP and Accrual Journal'!D190,'Cash Outflows'!F:F)</f>
        <v>0</v>
      </c>
      <c r="I190" s="73">
        <f t="shared" si="14"/>
        <v>0</v>
      </c>
      <c r="J190" s="13">
        <f t="shared" si="16"/>
        <v>0</v>
      </c>
      <c r="K190" s="112" t="b">
        <f ca="1">IF(TODAY()-'AP and Accrual Journal'!E190&gt;'Data Inputs'!$B$47,TRUE,FALSE)</f>
        <v>1</v>
      </c>
    </row>
    <row r="191" spans="1:11" x14ac:dyDescent="0.2">
      <c r="A191" s="110" t="str">
        <f t="shared" si="15"/>
        <v/>
      </c>
      <c r="B191" s="129"/>
      <c r="C191" s="55"/>
      <c r="D191" s="129"/>
      <c r="E191" s="56"/>
      <c r="F191" s="72"/>
      <c r="G191" s="120" t="str">
        <f>IFERROR(INDEX(Vendors!$A$2:$B$500,MATCH('AP and Accrual Journal'!C191,Vendors!$A$2:$A$500,0),2),"")</f>
        <v/>
      </c>
      <c r="H191" s="74">
        <f>SUMIF('Cash Outflows'!E:E,'AP and Accrual Journal'!D191,'Cash Outflows'!F:F)</f>
        <v>0</v>
      </c>
      <c r="I191" s="73">
        <f t="shared" si="14"/>
        <v>0</v>
      </c>
      <c r="J191" s="13">
        <f t="shared" si="16"/>
        <v>0</v>
      </c>
      <c r="K191" s="112" t="b">
        <f ca="1">IF(TODAY()-'AP and Accrual Journal'!E191&gt;'Data Inputs'!$B$47,TRUE,FALSE)</f>
        <v>1</v>
      </c>
    </row>
    <row r="192" spans="1:11" x14ac:dyDescent="0.2">
      <c r="A192" s="110" t="str">
        <f t="shared" si="15"/>
        <v/>
      </c>
      <c r="B192" s="129"/>
      <c r="C192" s="55"/>
      <c r="D192" s="129"/>
      <c r="E192" s="56"/>
      <c r="F192" s="72"/>
      <c r="G192" s="120" t="str">
        <f>IFERROR(INDEX(Vendors!$A$2:$B$500,MATCH('AP and Accrual Journal'!C192,Vendors!$A$2:$A$500,0),2),"")</f>
        <v/>
      </c>
      <c r="H192" s="74">
        <f>SUMIF('Cash Outflows'!E:E,'AP and Accrual Journal'!D192,'Cash Outflows'!F:F)</f>
        <v>0</v>
      </c>
      <c r="I192" s="73">
        <f t="shared" si="14"/>
        <v>0</v>
      </c>
      <c r="J192" s="13">
        <f t="shared" si="16"/>
        <v>0</v>
      </c>
      <c r="K192" s="112" t="b">
        <f ca="1">IF(TODAY()-'AP and Accrual Journal'!E192&gt;'Data Inputs'!$B$47,TRUE,FALSE)</f>
        <v>1</v>
      </c>
    </row>
    <row r="193" spans="1:11" x14ac:dyDescent="0.2">
      <c r="A193" s="110" t="str">
        <f t="shared" si="15"/>
        <v/>
      </c>
      <c r="B193" s="129"/>
      <c r="C193" s="55"/>
      <c r="D193" s="129"/>
      <c r="E193" s="56"/>
      <c r="F193" s="72"/>
      <c r="G193" s="120" t="str">
        <f>IFERROR(INDEX(Vendors!$A$2:$B$500,MATCH('AP and Accrual Journal'!C193,Vendors!$A$2:$A$500,0),2),"")</f>
        <v/>
      </c>
      <c r="H193" s="74">
        <f>SUMIF('Cash Outflows'!E:E,'AP and Accrual Journal'!D193,'Cash Outflows'!F:F)</f>
        <v>0</v>
      </c>
      <c r="I193" s="73">
        <f t="shared" si="14"/>
        <v>0</v>
      </c>
      <c r="J193" s="13">
        <f t="shared" si="16"/>
        <v>0</v>
      </c>
      <c r="K193" s="112" t="b">
        <f ca="1">IF(TODAY()-'AP and Accrual Journal'!E193&gt;'Data Inputs'!$B$47,TRUE,FALSE)</f>
        <v>1</v>
      </c>
    </row>
    <row r="194" spans="1:11" x14ac:dyDescent="0.2">
      <c r="A194" s="110" t="str">
        <f t="shared" si="15"/>
        <v/>
      </c>
      <c r="B194" s="129"/>
      <c r="C194" s="55"/>
      <c r="D194" s="129"/>
      <c r="E194" s="56"/>
      <c r="F194" s="72"/>
      <c r="G194" s="120" t="str">
        <f>IFERROR(INDEX(Vendors!$A$2:$B$500,MATCH('AP and Accrual Journal'!C194,Vendors!$A$2:$A$500,0),2),"")</f>
        <v/>
      </c>
      <c r="H194" s="74">
        <f>SUMIF('Cash Outflows'!E:E,'AP and Accrual Journal'!D194,'Cash Outflows'!F:F)</f>
        <v>0</v>
      </c>
      <c r="I194" s="73">
        <f t="shared" si="14"/>
        <v>0</v>
      </c>
      <c r="J194" s="13">
        <f t="shared" si="16"/>
        <v>0</v>
      </c>
      <c r="K194" s="112" t="b">
        <f ca="1">IF(TODAY()-'AP and Accrual Journal'!E194&gt;'Data Inputs'!$B$47,TRUE,FALSE)</f>
        <v>1</v>
      </c>
    </row>
    <row r="195" spans="1:11" x14ac:dyDescent="0.2">
      <c r="A195" s="110" t="str">
        <f t="shared" si="15"/>
        <v/>
      </c>
      <c r="B195" s="129"/>
      <c r="C195" s="55"/>
      <c r="D195" s="129"/>
      <c r="E195" s="56"/>
      <c r="F195" s="72"/>
      <c r="G195" s="120" t="str">
        <f>IFERROR(INDEX(Vendors!$A$2:$B$500,MATCH('AP and Accrual Journal'!C195,Vendors!$A$2:$A$500,0),2),"")</f>
        <v/>
      </c>
      <c r="H195" s="74">
        <f>SUMIF('Cash Outflows'!E:E,'AP and Accrual Journal'!D195,'Cash Outflows'!F:F)</f>
        <v>0</v>
      </c>
      <c r="I195" s="73">
        <f t="shared" ref="I195:I258" si="17">F195-H195</f>
        <v>0</v>
      </c>
      <c r="J195" s="13">
        <f t="shared" si="16"/>
        <v>0</v>
      </c>
      <c r="K195" s="112" t="b">
        <f ca="1">IF(TODAY()-'AP and Accrual Journal'!E195&gt;'Data Inputs'!$B$47,TRUE,FALSE)</f>
        <v>1</v>
      </c>
    </row>
    <row r="196" spans="1:11" x14ac:dyDescent="0.2">
      <c r="A196" s="110" t="str">
        <f t="shared" si="15"/>
        <v/>
      </c>
      <c r="B196" s="129"/>
      <c r="C196" s="55"/>
      <c r="D196" s="129"/>
      <c r="E196" s="56"/>
      <c r="F196" s="72"/>
      <c r="G196" s="120" t="str">
        <f>IFERROR(INDEX(Vendors!$A$2:$B$500,MATCH('AP and Accrual Journal'!C196,Vendors!$A$2:$A$500,0),2),"")</f>
        <v/>
      </c>
      <c r="H196" s="74">
        <f>SUMIF('Cash Outflows'!E:E,'AP and Accrual Journal'!D196,'Cash Outflows'!F:F)</f>
        <v>0</v>
      </c>
      <c r="I196" s="73">
        <f t="shared" si="17"/>
        <v>0</v>
      </c>
      <c r="J196" s="13">
        <f t="shared" si="16"/>
        <v>0</v>
      </c>
      <c r="K196" s="112" t="b">
        <f ca="1">IF(TODAY()-'AP and Accrual Journal'!E196&gt;'Data Inputs'!$B$47,TRUE,FALSE)</f>
        <v>1</v>
      </c>
    </row>
    <row r="197" spans="1:11" x14ac:dyDescent="0.2">
      <c r="A197" s="110" t="str">
        <f t="shared" si="15"/>
        <v/>
      </c>
      <c r="B197" s="129"/>
      <c r="C197" s="55"/>
      <c r="D197" s="129"/>
      <c r="E197" s="56"/>
      <c r="F197" s="72"/>
      <c r="G197" s="120" t="str">
        <f>IFERROR(INDEX(Vendors!$A$2:$B$500,MATCH('AP and Accrual Journal'!C197,Vendors!$A$2:$A$500,0),2),"")</f>
        <v/>
      </c>
      <c r="H197" s="74">
        <f>SUMIF('Cash Outflows'!E:E,'AP and Accrual Journal'!D197,'Cash Outflows'!F:F)</f>
        <v>0</v>
      </c>
      <c r="I197" s="73">
        <f t="shared" si="17"/>
        <v>0</v>
      </c>
      <c r="J197" s="13">
        <f t="shared" si="16"/>
        <v>0</v>
      </c>
      <c r="K197" s="112" t="b">
        <f ca="1">IF(TODAY()-'AP and Accrual Journal'!E197&gt;'Data Inputs'!$B$47,TRUE,FALSE)</f>
        <v>1</v>
      </c>
    </row>
    <row r="198" spans="1:11" x14ac:dyDescent="0.2">
      <c r="A198" s="110" t="str">
        <f t="shared" si="15"/>
        <v/>
      </c>
      <c r="B198" s="129"/>
      <c r="C198" s="55"/>
      <c r="D198" s="129"/>
      <c r="E198" s="56"/>
      <c r="F198" s="72"/>
      <c r="G198" s="120" t="str">
        <f>IFERROR(INDEX(Vendors!$A$2:$B$500,MATCH('AP and Accrual Journal'!C198,Vendors!$A$2:$A$500,0),2),"")</f>
        <v/>
      </c>
      <c r="H198" s="74">
        <f>SUMIF('Cash Outflows'!E:E,'AP and Accrual Journal'!D198,'Cash Outflows'!F:F)</f>
        <v>0</v>
      </c>
      <c r="I198" s="73">
        <f t="shared" si="17"/>
        <v>0</v>
      </c>
      <c r="J198" s="13">
        <f t="shared" si="16"/>
        <v>0</v>
      </c>
      <c r="K198" s="112" t="b">
        <f ca="1">IF(TODAY()-'AP and Accrual Journal'!E198&gt;'Data Inputs'!$B$47,TRUE,FALSE)</f>
        <v>1</v>
      </c>
    </row>
    <row r="199" spans="1:11" x14ac:dyDescent="0.2">
      <c r="A199" s="110" t="str">
        <f t="shared" si="15"/>
        <v/>
      </c>
      <c r="B199" s="129"/>
      <c r="C199" s="55"/>
      <c r="D199" s="129"/>
      <c r="E199" s="56"/>
      <c r="F199" s="72"/>
      <c r="G199" s="120" t="str">
        <f>IFERROR(INDEX(Vendors!$A$2:$B$500,MATCH('AP and Accrual Journal'!C199,Vendors!$A$2:$A$500,0),2),"")</f>
        <v/>
      </c>
      <c r="H199" s="74">
        <f>SUMIF('Cash Outflows'!E:E,'AP and Accrual Journal'!D199,'Cash Outflows'!F:F)</f>
        <v>0</v>
      </c>
      <c r="I199" s="73">
        <f t="shared" si="17"/>
        <v>0</v>
      </c>
      <c r="J199" s="13">
        <f t="shared" si="16"/>
        <v>0</v>
      </c>
      <c r="K199" s="112" t="b">
        <f ca="1">IF(TODAY()-'AP and Accrual Journal'!E199&gt;'Data Inputs'!$B$47,TRUE,FALSE)</f>
        <v>1</v>
      </c>
    </row>
    <row r="200" spans="1:11" x14ac:dyDescent="0.2">
      <c r="A200" s="110" t="str">
        <f t="shared" si="15"/>
        <v/>
      </c>
      <c r="B200" s="129"/>
      <c r="C200" s="55"/>
      <c r="D200" s="129"/>
      <c r="E200" s="56"/>
      <c r="F200" s="72"/>
      <c r="G200" s="120" t="str">
        <f>IFERROR(INDEX(Vendors!$A$2:$B$500,MATCH('AP and Accrual Journal'!C200,Vendors!$A$2:$A$500,0),2),"")</f>
        <v/>
      </c>
      <c r="H200" s="74">
        <f>SUMIF('Cash Outflows'!E:E,'AP and Accrual Journal'!D200,'Cash Outflows'!F:F)</f>
        <v>0</v>
      </c>
      <c r="I200" s="73">
        <f t="shared" si="17"/>
        <v>0</v>
      </c>
      <c r="J200" s="13">
        <f t="shared" si="16"/>
        <v>0</v>
      </c>
      <c r="K200" s="112" t="b">
        <f ca="1">IF(TODAY()-'AP and Accrual Journal'!E200&gt;'Data Inputs'!$B$47,TRUE,FALSE)</f>
        <v>1</v>
      </c>
    </row>
    <row r="201" spans="1:11" x14ac:dyDescent="0.2">
      <c r="A201" s="110" t="str">
        <f t="shared" si="15"/>
        <v/>
      </c>
      <c r="B201" s="129"/>
      <c r="C201" s="55"/>
      <c r="D201" s="129"/>
      <c r="E201" s="56"/>
      <c r="F201" s="72"/>
      <c r="G201" s="120" t="str">
        <f>IFERROR(INDEX(Vendors!$A$2:$B$500,MATCH('AP and Accrual Journal'!C201,Vendors!$A$2:$A$500,0),2),"")</f>
        <v/>
      </c>
      <c r="H201" s="74">
        <f>SUMIF('Cash Outflows'!E:E,'AP and Accrual Journal'!D201,'Cash Outflows'!F:F)</f>
        <v>0</v>
      </c>
      <c r="I201" s="73">
        <f t="shared" si="17"/>
        <v>0</v>
      </c>
      <c r="J201" s="13">
        <f t="shared" si="16"/>
        <v>0</v>
      </c>
      <c r="K201" s="112" t="b">
        <f ca="1">IF(TODAY()-'AP and Accrual Journal'!E201&gt;'Data Inputs'!$B$47,TRUE,FALSE)</f>
        <v>1</v>
      </c>
    </row>
    <row r="202" spans="1:11" x14ac:dyDescent="0.2">
      <c r="A202" s="110" t="str">
        <f t="shared" ref="A202:A267" si="18">IF(E202="","",E202+(6-J202))</f>
        <v/>
      </c>
      <c r="B202" s="129"/>
      <c r="C202" s="55"/>
      <c r="D202" s="129"/>
      <c r="E202" s="56"/>
      <c r="F202" s="72"/>
      <c r="G202" s="120" t="str">
        <f>IFERROR(INDEX(Vendors!$A$2:$B$500,MATCH('AP and Accrual Journal'!C202,Vendors!$A$2:$A$500,0),2),"")</f>
        <v/>
      </c>
      <c r="H202" s="74">
        <f>SUMIF('Cash Outflows'!E:E,'AP and Accrual Journal'!D202,'Cash Outflows'!F:F)</f>
        <v>0</v>
      </c>
      <c r="I202" s="73">
        <f t="shared" si="17"/>
        <v>0</v>
      </c>
      <c r="J202" s="13">
        <f t="shared" ref="J202:J267" si="19">IF(WEEKDAY(E202)=7,0,WEEKDAY(E202))</f>
        <v>0</v>
      </c>
      <c r="K202" s="112" t="b">
        <f ca="1">IF(TODAY()-'AP and Accrual Journal'!E202&gt;'Data Inputs'!$B$47,TRUE,FALSE)</f>
        <v>1</v>
      </c>
    </row>
    <row r="203" spans="1:11" x14ac:dyDescent="0.2">
      <c r="A203" s="110" t="str">
        <f t="shared" si="18"/>
        <v/>
      </c>
      <c r="B203" s="129"/>
      <c r="C203" s="55"/>
      <c r="D203" s="129"/>
      <c r="E203" s="56"/>
      <c r="F203" s="72"/>
      <c r="G203" s="120" t="str">
        <f>IFERROR(INDEX(Vendors!$A$2:$B$500,MATCH('AP and Accrual Journal'!C203,Vendors!$A$2:$A$500,0),2),"")</f>
        <v/>
      </c>
      <c r="H203" s="74">
        <f>SUMIF('Cash Outflows'!E:E,'AP and Accrual Journal'!D203,'Cash Outflows'!F:F)</f>
        <v>0</v>
      </c>
      <c r="I203" s="73">
        <f t="shared" si="17"/>
        <v>0</v>
      </c>
      <c r="J203" s="13">
        <f t="shared" si="19"/>
        <v>0</v>
      </c>
      <c r="K203" s="112" t="b">
        <f ca="1">IF(TODAY()-'AP and Accrual Journal'!E203&gt;'Data Inputs'!$B$47,TRUE,FALSE)</f>
        <v>1</v>
      </c>
    </row>
    <row r="204" spans="1:11" x14ac:dyDescent="0.2">
      <c r="A204" s="110" t="str">
        <f t="shared" si="18"/>
        <v/>
      </c>
      <c r="B204" s="129"/>
      <c r="C204" s="55"/>
      <c r="D204" s="129"/>
      <c r="E204" s="56"/>
      <c r="F204" s="72"/>
      <c r="G204" s="120" t="str">
        <f>IFERROR(INDEX(Vendors!$A$2:$B$500,MATCH('AP and Accrual Journal'!C204,Vendors!$A$2:$A$500,0),2),"")</f>
        <v/>
      </c>
      <c r="H204" s="74">
        <f>SUMIF('Cash Outflows'!E:E,'AP and Accrual Journal'!D204,'Cash Outflows'!F:F)</f>
        <v>0</v>
      </c>
      <c r="I204" s="73">
        <f t="shared" si="17"/>
        <v>0</v>
      </c>
      <c r="J204" s="13">
        <f t="shared" si="19"/>
        <v>0</v>
      </c>
      <c r="K204" s="112" t="b">
        <f ca="1">IF(TODAY()-'AP and Accrual Journal'!E204&gt;'Data Inputs'!$B$47,TRUE,FALSE)</f>
        <v>1</v>
      </c>
    </row>
    <row r="205" spans="1:11" x14ac:dyDescent="0.2">
      <c r="A205" s="110" t="str">
        <f t="shared" si="18"/>
        <v/>
      </c>
      <c r="B205" s="129"/>
      <c r="C205" s="55"/>
      <c r="D205" s="129"/>
      <c r="E205" s="56"/>
      <c r="F205" s="72"/>
      <c r="G205" s="120" t="str">
        <f>IFERROR(INDEX(Vendors!$A$2:$B$500,MATCH('AP and Accrual Journal'!C205,Vendors!$A$2:$A$500,0),2),"")</f>
        <v/>
      </c>
      <c r="H205" s="74">
        <f>SUMIF('Cash Outflows'!E:E,'AP and Accrual Journal'!D205,'Cash Outflows'!F:F)</f>
        <v>0</v>
      </c>
      <c r="I205" s="73">
        <f t="shared" si="17"/>
        <v>0</v>
      </c>
      <c r="J205" s="13">
        <f t="shared" si="19"/>
        <v>0</v>
      </c>
      <c r="K205" s="112" t="b">
        <f ca="1">IF(TODAY()-'AP and Accrual Journal'!E205&gt;'Data Inputs'!$B$47,TRUE,FALSE)</f>
        <v>1</v>
      </c>
    </row>
    <row r="206" spans="1:11" x14ac:dyDescent="0.2">
      <c r="A206" s="110" t="str">
        <f t="shared" si="18"/>
        <v/>
      </c>
      <c r="B206" s="129"/>
      <c r="C206" s="55"/>
      <c r="D206" s="129"/>
      <c r="E206" s="56"/>
      <c r="F206" s="72"/>
      <c r="G206" s="120" t="str">
        <f>IFERROR(INDEX(Vendors!$A$2:$B$500,MATCH('AP and Accrual Journal'!C206,Vendors!$A$2:$A$500,0),2),"")</f>
        <v/>
      </c>
      <c r="H206" s="74">
        <f>SUMIF('Cash Outflows'!E:E,'AP and Accrual Journal'!D206,'Cash Outflows'!F:F)</f>
        <v>0</v>
      </c>
      <c r="I206" s="73">
        <f t="shared" si="17"/>
        <v>0</v>
      </c>
      <c r="J206" s="13">
        <f t="shared" si="19"/>
        <v>0</v>
      </c>
      <c r="K206" s="112" t="b">
        <f ca="1">IF(TODAY()-'AP and Accrual Journal'!E206&gt;'Data Inputs'!$B$47,TRUE,FALSE)</f>
        <v>1</v>
      </c>
    </row>
    <row r="207" spans="1:11" x14ac:dyDescent="0.2">
      <c r="A207" s="110" t="str">
        <f t="shared" si="18"/>
        <v/>
      </c>
      <c r="B207" s="129"/>
      <c r="C207" s="55"/>
      <c r="D207" s="129"/>
      <c r="E207" s="56"/>
      <c r="F207" s="72"/>
      <c r="G207" s="120" t="str">
        <f>IFERROR(INDEX(Vendors!$A$2:$B$500,MATCH('AP and Accrual Journal'!C207,Vendors!$A$2:$A$500,0),2),"")</f>
        <v/>
      </c>
      <c r="H207" s="74">
        <f>SUMIF('Cash Outflows'!E:E,'AP and Accrual Journal'!D207,'Cash Outflows'!F:F)</f>
        <v>0</v>
      </c>
      <c r="I207" s="73">
        <f t="shared" si="17"/>
        <v>0</v>
      </c>
      <c r="J207" s="13">
        <f t="shared" si="19"/>
        <v>0</v>
      </c>
      <c r="K207" s="112" t="b">
        <f ca="1">IF(TODAY()-'AP and Accrual Journal'!E207&gt;'Data Inputs'!$B$47,TRUE,FALSE)</f>
        <v>1</v>
      </c>
    </row>
    <row r="208" spans="1:11" x14ac:dyDescent="0.2">
      <c r="A208" s="110" t="str">
        <f t="shared" si="18"/>
        <v/>
      </c>
      <c r="B208" s="129"/>
      <c r="C208" s="55"/>
      <c r="D208" s="129"/>
      <c r="E208" s="56"/>
      <c r="F208" s="72"/>
      <c r="G208" s="120" t="str">
        <f>IFERROR(INDEX(Vendors!$A$2:$B$500,MATCH('AP and Accrual Journal'!C208,Vendors!$A$2:$A$500,0),2),"")</f>
        <v/>
      </c>
      <c r="H208" s="74">
        <f>SUMIF('Cash Outflows'!E:E,'AP and Accrual Journal'!D208,'Cash Outflows'!F:F)</f>
        <v>0</v>
      </c>
      <c r="I208" s="73">
        <f t="shared" si="17"/>
        <v>0</v>
      </c>
      <c r="J208" s="13">
        <f t="shared" si="19"/>
        <v>0</v>
      </c>
      <c r="K208" s="112" t="b">
        <f ca="1">IF(TODAY()-'AP and Accrual Journal'!E208&gt;'Data Inputs'!$B$47,TRUE,FALSE)</f>
        <v>1</v>
      </c>
    </row>
    <row r="209" spans="1:11" x14ac:dyDescent="0.2">
      <c r="A209" s="110" t="str">
        <f t="shared" si="18"/>
        <v/>
      </c>
      <c r="B209" s="129"/>
      <c r="C209" s="55"/>
      <c r="D209" s="129"/>
      <c r="E209" s="56"/>
      <c r="F209" s="72"/>
      <c r="G209" s="120" t="str">
        <f>IFERROR(INDEX(Vendors!$A$2:$B$500,MATCH('AP and Accrual Journal'!C209,Vendors!$A$2:$A$500,0),2),"")</f>
        <v/>
      </c>
      <c r="H209" s="74">
        <f>SUMIF('Cash Outflows'!E:E,'AP and Accrual Journal'!D209,'Cash Outflows'!F:F)</f>
        <v>0</v>
      </c>
      <c r="I209" s="73">
        <f t="shared" si="17"/>
        <v>0</v>
      </c>
      <c r="J209" s="13">
        <f t="shared" si="19"/>
        <v>0</v>
      </c>
      <c r="K209" s="112" t="b">
        <f ca="1">IF(TODAY()-'AP and Accrual Journal'!E209&gt;'Data Inputs'!$B$47,TRUE,FALSE)</f>
        <v>1</v>
      </c>
    </row>
    <row r="210" spans="1:11" x14ac:dyDescent="0.2">
      <c r="A210" s="110" t="str">
        <f t="shared" si="18"/>
        <v/>
      </c>
      <c r="B210" s="129"/>
      <c r="C210" s="55"/>
      <c r="D210" s="129"/>
      <c r="E210" s="56"/>
      <c r="F210" s="72"/>
      <c r="G210" s="120" t="str">
        <f>IFERROR(INDEX(Vendors!$A$2:$B$500,MATCH('AP and Accrual Journal'!C210,Vendors!$A$2:$A$500,0),2),"")</f>
        <v/>
      </c>
      <c r="H210" s="74">
        <f>SUMIF('Cash Outflows'!E:E,'AP and Accrual Journal'!D210,'Cash Outflows'!F:F)</f>
        <v>0</v>
      </c>
      <c r="I210" s="73">
        <f t="shared" si="17"/>
        <v>0</v>
      </c>
      <c r="J210" s="13">
        <f t="shared" si="19"/>
        <v>0</v>
      </c>
      <c r="K210" s="112" t="b">
        <f ca="1">IF(TODAY()-'AP and Accrual Journal'!E210&gt;'Data Inputs'!$B$47,TRUE,FALSE)</f>
        <v>1</v>
      </c>
    </row>
    <row r="211" spans="1:11" x14ac:dyDescent="0.2">
      <c r="A211" s="110" t="str">
        <f t="shared" si="18"/>
        <v/>
      </c>
      <c r="B211" s="129"/>
      <c r="C211" s="55"/>
      <c r="D211" s="129"/>
      <c r="E211" s="56"/>
      <c r="F211" s="72"/>
      <c r="G211" s="120" t="str">
        <f>IFERROR(INDEX(Vendors!$A$2:$B$500,MATCH('AP and Accrual Journal'!C211,Vendors!$A$2:$A$500,0),2),"")</f>
        <v/>
      </c>
      <c r="H211" s="74">
        <f>SUMIF('Cash Outflows'!E:E,'AP and Accrual Journal'!D211,'Cash Outflows'!F:F)</f>
        <v>0</v>
      </c>
      <c r="I211" s="73">
        <f t="shared" si="17"/>
        <v>0</v>
      </c>
      <c r="J211" s="13">
        <f t="shared" si="19"/>
        <v>0</v>
      </c>
      <c r="K211" s="112" t="b">
        <f ca="1">IF(TODAY()-'AP and Accrual Journal'!E211&gt;'Data Inputs'!$B$47,TRUE,FALSE)</f>
        <v>1</v>
      </c>
    </row>
    <row r="212" spans="1:11" x14ac:dyDescent="0.2">
      <c r="A212" s="110" t="str">
        <f t="shared" si="18"/>
        <v/>
      </c>
      <c r="B212" s="129"/>
      <c r="C212" s="55"/>
      <c r="D212" s="129"/>
      <c r="E212" s="56"/>
      <c r="F212" s="72"/>
      <c r="G212" s="120" t="str">
        <f>IFERROR(INDEX(Vendors!$A$2:$B$500,MATCH('AP and Accrual Journal'!C212,Vendors!$A$2:$A$500,0),2),"")</f>
        <v/>
      </c>
      <c r="H212" s="74">
        <f>SUMIF('Cash Outflows'!E:E,'AP and Accrual Journal'!D212,'Cash Outflows'!F:F)</f>
        <v>0</v>
      </c>
      <c r="I212" s="73">
        <f t="shared" si="17"/>
        <v>0</v>
      </c>
      <c r="J212" s="13">
        <f t="shared" si="19"/>
        <v>0</v>
      </c>
      <c r="K212" s="112" t="b">
        <f ca="1">IF(TODAY()-'AP and Accrual Journal'!E212&gt;'Data Inputs'!$B$47,TRUE,FALSE)</f>
        <v>1</v>
      </c>
    </row>
    <row r="213" spans="1:11" x14ac:dyDescent="0.2">
      <c r="A213" s="110" t="str">
        <f t="shared" si="18"/>
        <v/>
      </c>
      <c r="B213" s="129"/>
      <c r="C213" s="55"/>
      <c r="D213" s="129"/>
      <c r="E213" s="56"/>
      <c r="F213" s="72"/>
      <c r="G213" s="120" t="str">
        <f>IFERROR(INDEX(Vendors!$A$2:$B$500,MATCH('AP and Accrual Journal'!C213,Vendors!$A$2:$A$500,0),2),"")</f>
        <v/>
      </c>
      <c r="H213" s="74">
        <f>SUMIF('Cash Outflows'!E:E,'AP and Accrual Journal'!D213,'Cash Outflows'!F:F)</f>
        <v>0</v>
      </c>
      <c r="I213" s="73">
        <f t="shared" si="17"/>
        <v>0</v>
      </c>
      <c r="J213" s="13">
        <f t="shared" si="19"/>
        <v>0</v>
      </c>
      <c r="K213" s="112" t="b">
        <f ca="1">IF(TODAY()-'AP and Accrual Journal'!E213&gt;'Data Inputs'!$B$47,TRUE,FALSE)</f>
        <v>1</v>
      </c>
    </row>
    <row r="214" spans="1:11" x14ac:dyDescent="0.2">
      <c r="A214" s="110" t="str">
        <f t="shared" si="18"/>
        <v/>
      </c>
      <c r="B214" s="129"/>
      <c r="C214" s="55"/>
      <c r="D214" s="129"/>
      <c r="E214" s="56"/>
      <c r="F214" s="72"/>
      <c r="G214" s="120" t="str">
        <f>IFERROR(INDEX(Vendors!$A$2:$B$500,MATCH('AP and Accrual Journal'!C214,Vendors!$A$2:$A$500,0),2),"")</f>
        <v/>
      </c>
      <c r="H214" s="74">
        <f>SUMIF('Cash Outflows'!E:E,'AP and Accrual Journal'!D214,'Cash Outflows'!F:F)</f>
        <v>0</v>
      </c>
      <c r="I214" s="73">
        <f t="shared" si="17"/>
        <v>0</v>
      </c>
      <c r="J214" s="13">
        <f t="shared" si="19"/>
        <v>0</v>
      </c>
      <c r="K214" s="112" t="b">
        <f ca="1">IF(TODAY()-'AP and Accrual Journal'!E214&gt;'Data Inputs'!$B$47,TRUE,FALSE)</f>
        <v>1</v>
      </c>
    </row>
    <row r="215" spans="1:11" x14ac:dyDescent="0.2">
      <c r="A215" s="110" t="str">
        <f t="shared" si="18"/>
        <v/>
      </c>
      <c r="B215" s="129"/>
      <c r="C215" s="55"/>
      <c r="D215" s="129"/>
      <c r="E215" s="56"/>
      <c r="F215" s="72"/>
      <c r="G215" s="120" t="str">
        <f>IFERROR(INDEX(Vendors!$A$2:$B$500,MATCH('AP and Accrual Journal'!C215,Vendors!$A$2:$A$500,0),2),"")</f>
        <v/>
      </c>
      <c r="H215" s="74">
        <f>SUMIF('Cash Outflows'!E:E,'AP and Accrual Journal'!D215,'Cash Outflows'!F:F)</f>
        <v>0</v>
      </c>
      <c r="I215" s="73">
        <f t="shared" si="17"/>
        <v>0</v>
      </c>
      <c r="J215" s="13">
        <f t="shared" si="19"/>
        <v>0</v>
      </c>
      <c r="K215" s="112" t="b">
        <f ca="1">IF(TODAY()-'AP and Accrual Journal'!E215&gt;'Data Inputs'!$B$47,TRUE,FALSE)</f>
        <v>1</v>
      </c>
    </row>
    <row r="216" spans="1:11" x14ac:dyDescent="0.2">
      <c r="A216" s="110" t="str">
        <f t="shared" si="18"/>
        <v/>
      </c>
      <c r="B216" s="129"/>
      <c r="C216" s="55"/>
      <c r="D216" s="129"/>
      <c r="E216" s="56"/>
      <c r="F216" s="72"/>
      <c r="G216" s="120" t="str">
        <f>IFERROR(INDEX(Vendors!$A$2:$B$500,MATCH('AP and Accrual Journal'!C216,Vendors!$A$2:$A$500,0),2),"")</f>
        <v/>
      </c>
      <c r="H216" s="74">
        <f>SUMIF('Cash Outflows'!E:E,'AP and Accrual Journal'!D216,'Cash Outflows'!F:F)</f>
        <v>0</v>
      </c>
      <c r="I216" s="73">
        <f t="shared" si="17"/>
        <v>0</v>
      </c>
      <c r="J216" s="13">
        <f t="shared" si="19"/>
        <v>0</v>
      </c>
      <c r="K216" s="112" t="b">
        <f ca="1">IF(TODAY()-'AP and Accrual Journal'!E216&gt;'Data Inputs'!$B$47,TRUE,FALSE)</f>
        <v>1</v>
      </c>
    </row>
    <row r="217" spans="1:11" x14ac:dyDescent="0.2">
      <c r="A217" s="110" t="str">
        <f t="shared" si="18"/>
        <v/>
      </c>
      <c r="B217" s="129"/>
      <c r="C217" s="55"/>
      <c r="D217" s="129"/>
      <c r="E217" s="56"/>
      <c r="F217" s="72"/>
      <c r="G217" s="120" t="str">
        <f>IFERROR(INDEX(Vendors!$A$2:$B$500,MATCH('AP and Accrual Journal'!C217,Vendors!$A$2:$A$500,0),2),"")</f>
        <v/>
      </c>
      <c r="H217" s="74">
        <f>SUMIF('Cash Outflows'!E:E,'AP and Accrual Journal'!D217,'Cash Outflows'!F:F)</f>
        <v>0</v>
      </c>
      <c r="I217" s="73">
        <f t="shared" si="17"/>
        <v>0</v>
      </c>
      <c r="J217" s="13">
        <f t="shared" si="19"/>
        <v>0</v>
      </c>
      <c r="K217" s="112" t="b">
        <f ca="1">IF(TODAY()-'AP and Accrual Journal'!E217&gt;'Data Inputs'!$B$47,TRUE,FALSE)</f>
        <v>1</v>
      </c>
    </row>
    <row r="218" spans="1:11" x14ac:dyDescent="0.2">
      <c r="A218" s="110" t="str">
        <f t="shared" si="18"/>
        <v/>
      </c>
      <c r="B218" s="129"/>
      <c r="C218" s="55"/>
      <c r="D218" s="129"/>
      <c r="E218" s="56"/>
      <c r="F218" s="72"/>
      <c r="G218" s="120" t="str">
        <f>IFERROR(INDEX(Vendors!$A$2:$B$500,MATCH('AP and Accrual Journal'!C218,Vendors!$A$2:$A$500,0),2),"")</f>
        <v/>
      </c>
      <c r="H218" s="74">
        <f>SUMIF('Cash Outflows'!E:E,'AP and Accrual Journal'!D218,'Cash Outflows'!F:F)</f>
        <v>0</v>
      </c>
      <c r="I218" s="73">
        <f t="shared" si="17"/>
        <v>0</v>
      </c>
      <c r="J218" s="13">
        <f t="shared" si="19"/>
        <v>0</v>
      </c>
      <c r="K218" s="112" t="b">
        <f ca="1">IF(TODAY()-'AP and Accrual Journal'!E218&gt;'Data Inputs'!$B$47,TRUE,FALSE)</f>
        <v>1</v>
      </c>
    </row>
    <row r="219" spans="1:11" x14ac:dyDescent="0.2">
      <c r="A219" s="110" t="str">
        <f t="shared" si="18"/>
        <v/>
      </c>
      <c r="B219" s="129"/>
      <c r="C219" s="55"/>
      <c r="D219" s="129"/>
      <c r="E219" s="56"/>
      <c r="F219" s="72"/>
      <c r="G219" s="120" t="str">
        <f>IFERROR(INDEX(Vendors!$A$2:$B$500,MATCH('AP and Accrual Journal'!C219,Vendors!$A$2:$A$500,0),2),"")</f>
        <v/>
      </c>
      <c r="H219" s="74">
        <f>SUMIF('Cash Outflows'!E:E,'AP and Accrual Journal'!D219,'Cash Outflows'!F:F)</f>
        <v>0</v>
      </c>
      <c r="I219" s="73">
        <f t="shared" si="17"/>
        <v>0</v>
      </c>
      <c r="J219" s="13">
        <f t="shared" si="19"/>
        <v>0</v>
      </c>
      <c r="K219" s="112" t="b">
        <f ca="1">IF(TODAY()-'AP and Accrual Journal'!E219&gt;'Data Inputs'!$B$47,TRUE,FALSE)</f>
        <v>1</v>
      </c>
    </row>
    <row r="220" spans="1:11" x14ac:dyDescent="0.2">
      <c r="A220" s="110" t="str">
        <f t="shared" si="18"/>
        <v/>
      </c>
      <c r="B220" s="129"/>
      <c r="C220" s="55"/>
      <c r="D220" s="129"/>
      <c r="E220" s="56"/>
      <c r="F220" s="72"/>
      <c r="G220" s="120" t="str">
        <f>IFERROR(INDEX(Vendors!$A$2:$B$500,MATCH('AP and Accrual Journal'!C220,Vendors!$A$2:$A$500,0),2),"")</f>
        <v/>
      </c>
      <c r="H220" s="74">
        <f>SUMIF('Cash Outflows'!E:E,'AP and Accrual Journal'!D220,'Cash Outflows'!F:F)</f>
        <v>0</v>
      </c>
      <c r="I220" s="73">
        <f t="shared" si="17"/>
        <v>0</v>
      </c>
      <c r="J220" s="13">
        <f t="shared" si="19"/>
        <v>0</v>
      </c>
      <c r="K220" s="112" t="b">
        <f ca="1">IF(TODAY()-'AP and Accrual Journal'!E220&gt;'Data Inputs'!$B$47,TRUE,FALSE)</f>
        <v>1</v>
      </c>
    </row>
    <row r="221" spans="1:11" x14ac:dyDescent="0.2">
      <c r="A221" s="110" t="str">
        <f t="shared" si="18"/>
        <v/>
      </c>
      <c r="B221" s="129"/>
      <c r="C221" s="55"/>
      <c r="D221" s="129"/>
      <c r="E221" s="56"/>
      <c r="F221" s="72"/>
      <c r="G221" s="120" t="str">
        <f>IFERROR(INDEX(Vendors!$A$2:$B$500,MATCH('AP and Accrual Journal'!C221,Vendors!$A$2:$A$500,0),2),"")</f>
        <v/>
      </c>
      <c r="H221" s="74">
        <f>SUMIF('Cash Outflows'!E:E,'AP and Accrual Journal'!D221,'Cash Outflows'!F:F)</f>
        <v>0</v>
      </c>
      <c r="I221" s="73">
        <f t="shared" si="17"/>
        <v>0</v>
      </c>
      <c r="J221" s="13">
        <f t="shared" si="19"/>
        <v>0</v>
      </c>
      <c r="K221" s="112" t="b">
        <f ca="1">IF(TODAY()-'AP and Accrual Journal'!E221&gt;'Data Inputs'!$B$47,TRUE,FALSE)</f>
        <v>1</v>
      </c>
    </row>
    <row r="222" spans="1:11" x14ac:dyDescent="0.2">
      <c r="A222" s="110" t="str">
        <f t="shared" si="18"/>
        <v/>
      </c>
      <c r="B222" s="129"/>
      <c r="C222" s="55"/>
      <c r="D222" s="129"/>
      <c r="E222" s="56"/>
      <c r="F222" s="72"/>
      <c r="G222" s="120" t="str">
        <f>IFERROR(INDEX(Vendors!$A$2:$B$500,MATCH('AP and Accrual Journal'!C222,Vendors!$A$2:$A$500,0),2),"")</f>
        <v/>
      </c>
      <c r="H222" s="74">
        <f>SUMIF('Cash Outflows'!E:E,'AP and Accrual Journal'!D222,'Cash Outflows'!F:F)</f>
        <v>0</v>
      </c>
      <c r="I222" s="73">
        <f t="shared" si="17"/>
        <v>0</v>
      </c>
      <c r="J222" s="13">
        <f t="shared" si="19"/>
        <v>0</v>
      </c>
      <c r="K222" s="112" t="b">
        <f ca="1">IF(TODAY()-'AP and Accrual Journal'!E222&gt;'Data Inputs'!$B$47,TRUE,FALSE)</f>
        <v>1</v>
      </c>
    </row>
    <row r="223" spans="1:11" x14ac:dyDescent="0.2">
      <c r="A223" s="110" t="str">
        <f t="shared" si="18"/>
        <v/>
      </c>
      <c r="B223" s="129"/>
      <c r="C223" s="55"/>
      <c r="D223" s="129"/>
      <c r="E223" s="56"/>
      <c r="F223" s="72"/>
      <c r="G223" s="120" t="str">
        <f>IFERROR(INDEX(Vendors!$A$2:$B$500,MATCH('AP and Accrual Journal'!C223,Vendors!$A$2:$A$500,0),2),"")</f>
        <v/>
      </c>
      <c r="H223" s="74">
        <f>SUMIF('Cash Outflows'!E:E,'AP and Accrual Journal'!D223,'Cash Outflows'!F:F)</f>
        <v>0</v>
      </c>
      <c r="I223" s="73">
        <f t="shared" si="17"/>
        <v>0</v>
      </c>
      <c r="J223" s="13">
        <f t="shared" si="19"/>
        <v>0</v>
      </c>
      <c r="K223" s="112" t="b">
        <f ca="1">IF(TODAY()-'AP and Accrual Journal'!E223&gt;'Data Inputs'!$B$47,TRUE,FALSE)</f>
        <v>1</v>
      </c>
    </row>
    <row r="224" spans="1:11" x14ac:dyDescent="0.2">
      <c r="A224" s="110" t="str">
        <f t="shared" si="18"/>
        <v/>
      </c>
      <c r="B224" s="129"/>
      <c r="C224" s="55"/>
      <c r="D224" s="129"/>
      <c r="E224" s="56"/>
      <c r="F224" s="72"/>
      <c r="G224" s="120" t="str">
        <f>IFERROR(INDEX(Vendors!$A$2:$B$500,MATCH('AP and Accrual Journal'!C224,Vendors!$A$2:$A$500,0),2),"")</f>
        <v/>
      </c>
      <c r="H224" s="74">
        <f>SUMIF('Cash Outflows'!E:E,'AP and Accrual Journal'!D224,'Cash Outflows'!F:F)</f>
        <v>0</v>
      </c>
      <c r="I224" s="73">
        <f t="shared" si="17"/>
        <v>0</v>
      </c>
      <c r="J224" s="13">
        <f t="shared" si="19"/>
        <v>0</v>
      </c>
      <c r="K224" s="112" t="b">
        <f ca="1">IF(TODAY()-'AP and Accrual Journal'!E224&gt;'Data Inputs'!$B$47,TRUE,FALSE)</f>
        <v>1</v>
      </c>
    </row>
    <row r="225" spans="1:11" x14ac:dyDescent="0.2">
      <c r="A225" s="110" t="str">
        <f t="shared" si="18"/>
        <v/>
      </c>
      <c r="B225" s="129"/>
      <c r="C225" s="55"/>
      <c r="D225" s="129"/>
      <c r="E225" s="56"/>
      <c r="F225" s="72"/>
      <c r="G225" s="120" t="str">
        <f>IFERROR(INDEX(Vendors!$A$2:$B$500,MATCH('AP and Accrual Journal'!C225,Vendors!$A$2:$A$500,0),2),"")</f>
        <v/>
      </c>
      <c r="H225" s="74">
        <f>SUMIF('Cash Outflows'!E:E,'AP and Accrual Journal'!D225,'Cash Outflows'!F:F)</f>
        <v>0</v>
      </c>
      <c r="I225" s="73">
        <f t="shared" si="17"/>
        <v>0</v>
      </c>
      <c r="J225" s="13">
        <f t="shared" si="19"/>
        <v>0</v>
      </c>
      <c r="K225" s="112" t="b">
        <f ca="1">IF(TODAY()-'AP and Accrual Journal'!E225&gt;'Data Inputs'!$B$47,TRUE,FALSE)</f>
        <v>1</v>
      </c>
    </row>
    <row r="226" spans="1:11" x14ac:dyDescent="0.2">
      <c r="A226" s="110" t="str">
        <f t="shared" si="18"/>
        <v/>
      </c>
      <c r="B226" s="129"/>
      <c r="C226" s="55"/>
      <c r="D226" s="129"/>
      <c r="E226" s="56"/>
      <c r="F226" s="72"/>
      <c r="G226" s="120" t="str">
        <f>IFERROR(INDEX(Vendors!$A$2:$B$500,MATCH('AP and Accrual Journal'!C226,Vendors!$A$2:$A$500,0),2),"")</f>
        <v/>
      </c>
      <c r="H226" s="74">
        <f>SUMIF('Cash Outflows'!E:E,'AP and Accrual Journal'!D226,'Cash Outflows'!F:F)</f>
        <v>0</v>
      </c>
      <c r="I226" s="73">
        <f t="shared" si="17"/>
        <v>0</v>
      </c>
      <c r="J226" s="13">
        <f t="shared" si="19"/>
        <v>0</v>
      </c>
      <c r="K226" s="112" t="b">
        <f ca="1">IF(TODAY()-'AP and Accrual Journal'!E226&gt;'Data Inputs'!$B$47,TRUE,FALSE)</f>
        <v>1</v>
      </c>
    </row>
    <row r="227" spans="1:11" x14ac:dyDescent="0.2">
      <c r="A227" s="110" t="str">
        <f t="shared" si="18"/>
        <v/>
      </c>
      <c r="B227" s="129"/>
      <c r="C227" s="55"/>
      <c r="D227" s="129"/>
      <c r="E227" s="56"/>
      <c r="F227" s="72"/>
      <c r="G227" s="120" t="str">
        <f>IFERROR(INDEX(Vendors!$A$2:$B$500,MATCH('AP and Accrual Journal'!C227,Vendors!$A$2:$A$500,0),2),"")</f>
        <v/>
      </c>
      <c r="H227" s="74">
        <f>SUMIF('Cash Outflows'!E:E,'AP and Accrual Journal'!D227,'Cash Outflows'!F:F)</f>
        <v>0</v>
      </c>
      <c r="I227" s="73">
        <f t="shared" si="17"/>
        <v>0</v>
      </c>
      <c r="J227" s="13">
        <f t="shared" si="19"/>
        <v>0</v>
      </c>
      <c r="K227" s="112" t="b">
        <f ca="1">IF(TODAY()-'AP and Accrual Journal'!E227&gt;'Data Inputs'!$B$47,TRUE,FALSE)</f>
        <v>1</v>
      </c>
    </row>
    <row r="228" spans="1:11" x14ac:dyDescent="0.2">
      <c r="A228" s="110" t="str">
        <f t="shared" si="18"/>
        <v/>
      </c>
      <c r="B228" s="129"/>
      <c r="C228" s="55"/>
      <c r="D228" s="129"/>
      <c r="E228" s="56"/>
      <c r="F228" s="72"/>
      <c r="G228" s="120" t="str">
        <f>IFERROR(INDEX(Vendors!$A$2:$B$500,MATCH('AP and Accrual Journal'!C228,Vendors!$A$2:$A$500,0),2),"")</f>
        <v/>
      </c>
      <c r="H228" s="74">
        <f>SUMIF('Cash Outflows'!E:E,'AP and Accrual Journal'!D228,'Cash Outflows'!F:F)</f>
        <v>0</v>
      </c>
      <c r="I228" s="73">
        <f t="shared" si="17"/>
        <v>0</v>
      </c>
      <c r="J228" s="13">
        <f t="shared" si="19"/>
        <v>0</v>
      </c>
      <c r="K228" s="112" t="b">
        <f ca="1">IF(TODAY()-'AP and Accrual Journal'!E228&gt;'Data Inputs'!$B$47,TRUE,FALSE)</f>
        <v>1</v>
      </c>
    </row>
    <row r="229" spans="1:11" x14ac:dyDescent="0.2">
      <c r="A229" s="110" t="str">
        <f t="shared" si="18"/>
        <v/>
      </c>
      <c r="B229" s="129"/>
      <c r="C229" s="55"/>
      <c r="D229" s="129"/>
      <c r="E229" s="56"/>
      <c r="F229" s="72"/>
      <c r="G229" s="120" t="str">
        <f>IFERROR(INDEX(Vendors!$A$2:$B$500,MATCH('AP and Accrual Journal'!C229,Vendors!$A$2:$A$500,0),2),"")</f>
        <v/>
      </c>
      <c r="H229" s="74">
        <f>SUMIF('Cash Outflows'!E:E,'AP and Accrual Journal'!D229,'Cash Outflows'!F:F)</f>
        <v>0</v>
      </c>
      <c r="I229" s="73">
        <f t="shared" si="17"/>
        <v>0</v>
      </c>
      <c r="J229" s="13">
        <f t="shared" si="19"/>
        <v>0</v>
      </c>
      <c r="K229" s="112" t="b">
        <f ca="1">IF(TODAY()-'AP and Accrual Journal'!E229&gt;'Data Inputs'!$B$47,TRUE,FALSE)</f>
        <v>1</v>
      </c>
    </row>
    <row r="230" spans="1:11" x14ac:dyDescent="0.2">
      <c r="A230" s="110" t="str">
        <f t="shared" si="18"/>
        <v/>
      </c>
      <c r="B230" s="129"/>
      <c r="C230" s="55"/>
      <c r="D230" s="129"/>
      <c r="E230" s="56"/>
      <c r="F230" s="72"/>
      <c r="G230" s="120" t="str">
        <f>IFERROR(INDEX(Vendors!$A$2:$B$500,MATCH('AP and Accrual Journal'!C230,Vendors!$A$2:$A$500,0),2),"")</f>
        <v/>
      </c>
      <c r="H230" s="74">
        <f>SUMIF('Cash Outflows'!E:E,'AP and Accrual Journal'!D230,'Cash Outflows'!F:F)</f>
        <v>0</v>
      </c>
      <c r="I230" s="73">
        <f t="shared" si="17"/>
        <v>0</v>
      </c>
      <c r="J230" s="13">
        <f t="shared" si="19"/>
        <v>0</v>
      </c>
      <c r="K230" s="112" t="b">
        <f ca="1">IF(TODAY()-'AP and Accrual Journal'!E230&gt;'Data Inputs'!$B$47,TRUE,FALSE)</f>
        <v>1</v>
      </c>
    </row>
    <row r="231" spans="1:11" x14ac:dyDescent="0.2">
      <c r="A231" s="110" t="str">
        <f t="shared" si="18"/>
        <v/>
      </c>
      <c r="B231" s="129"/>
      <c r="C231" s="55"/>
      <c r="D231" s="129"/>
      <c r="E231" s="56"/>
      <c r="F231" s="72"/>
      <c r="G231" s="120" t="str">
        <f>IFERROR(INDEX(Vendors!$A$2:$B$500,MATCH('AP and Accrual Journal'!C231,Vendors!$A$2:$A$500,0),2),"")</f>
        <v/>
      </c>
      <c r="H231" s="74">
        <f>SUMIF('Cash Outflows'!E:E,'AP and Accrual Journal'!D231,'Cash Outflows'!F:F)</f>
        <v>0</v>
      </c>
      <c r="I231" s="73">
        <f t="shared" si="17"/>
        <v>0</v>
      </c>
      <c r="J231" s="13">
        <f t="shared" si="19"/>
        <v>0</v>
      </c>
      <c r="K231" s="112" t="b">
        <f ca="1">IF(TODAY()-'AP and Accrual Journal'!E231&gt;'Data Inputs'!$B$47,TRUE,FALSE)</f>
        <v>1</v>
      </c>
    </row>
    <row r="232" spans="1:11" x14ac:dyDescent="0.2">
      <c r="A232" s="110" t="str">
        <f t="shared" si="18"/>
        <v/>
      </c>
      <c r="B232" s="129"/>
      <c r="C232" s="55"/>
      <c r="D232" s="129"/>
      <c r="E232" s="56"/>
      <c r="F232" s="72"/>
      <c r="G232" s="120" t="str">
        <f>IFERROR(INDEX(Vendors!$A$2:$B$500,MATCH('AP and Accrual Journal'!C232,Vendors!$A$2:$A$500,0),2),"")</f>
        <v/>
      </c>
      <c r="H232" s="74">
        <f>SUMIF('Cash Outflows'!E:E,'AP and Accrual Journal'!D232,'Cash Outflows'!F:F)</f>
        <v>0</v>
      </c>
      <c r="I232" s="73">
        <f t="shared" si="17"/>
        <v>0</v>
      </c>
      <c r="J232" s="13">
        <f t="shared" si="19"/>
        <v>0</v>
      </c>
      <c r="K232" s="112" t="b">
        <f ca="1">IF(TODAY()-'AP and Accrual Journal'!E232&gt;'Data Inputs'!$B$47,TRUE,FALSE)</f>
        <v>1</v>
      </c>
    </row>
    <row r="233" spans="1:11" x14ac:dyDescent="0.2">
      <c r="A233" s="110" t="str">
        <f t="shared" si="18"/>
        <v/>
      </c>
      <c r="B233" s="129"/>
      <c r="C233" s="55"/>
      <c r="D233" s="129"/>
      <c r="E233" s="56"/>
      <c r="F233" s="72"/>
      <c r="G233" s="120" t="str">
        <f>IFERROR(INDEX(Vendors!$A$2:$B$500,MATCH('AP and Accrual Journal'!C233,Vendors!$A$2:$A$500,0),2),"")</f>
        <v/>
      </c>
      <c r="H233" s="74">
        <f>SUMIF('Cash Outflows'!E:E,'AP and Accrual Journal'!D233,'Cash Outflows'!F:F)</f>
        <v>0</v>
      </c>
      <c r="I233" s="73">
        <f t="shared" si="17"/>
        <v>0</v>
      </c>
      <c r="J233" s="13">
        <f t="shared" si="19"/>
        <v>0</v>
      </c>
      <c r="K233" s="112" t="b">
        <f ca="1">IF(TODAY()-'AP and Accrual Journal'!E233&gt;'Data Inputs'!$B$47,TRUE,FALSE)</f>
        <v>1</v>
      </c>
    </row>
    <row r="234" spans="1:11" x14ac:dyDescent="0.2">
      <c r="A234" s="110" t="str">
        <f t="shared" si="18"/>
        <v/>
      </c>
      <c r="B234" s="129"/>
      <c r="C234" s="55"/>
      <c r="D234" s="129"/>
      <c r="E234" s="56"/>
      <c r="F234" s="72"/>
      <c r="G234" s="120" t="str">
        <f>IFERROR(INDEX(Vendors!$A$2:$B$500,MATCH('AP and Accrual Journal'!C234,Vendors!$A$2:$A$500,0),2),"")</f>
        <v/>
      </c>
      <c r="H234" s="74">
        <f>SUMIF('Cash Outflows'!E:E,'AP and Accrual Journal'!D234,'Cash Outflows'!F:F)</f>
        <v>0</v>
      </c>
      <c r="I234" s="73">
        <f t="shared" si="17"/>
        <v>0</v>
      </c>
      <c r="J234" s="13">
        <f t="shared" si="19"/>
        <v>0</v>
      </c>
      <c r="K234" s="112" t="b">
        <f ca="1">IF(TODAY()-'AP and Accrual Journal'!E234&gt;'Data Inputs'!$B$47,TRUE,FALSE)</f>
        <v>1</v>
      </c>
    </row>
    <row r="235" spans="1:11" x14ac:dyDescent="0.2">
      <c r="A235" s="110" t="str">
        <f t="shared" si="18"/>
        <v/>
      </c>
      <c r="B235" s="129"/>
      <c r="C235" s="55"/>
      <c r="D235" s="129"/>
      <c r="E235" s="56"/>
      <c r="F235" s="72"/>
      <c r="G235" s="120" t="str">
        <f>IFERROR(INDEX(Vendors!$A$2:$B$500,MATCH('AP and Accrual Journal'!C235,Vendors!$A$2:$A$500,0),2),"")</f>
        <v/>
      </c>
      <c r="H235" s="74">
        <f>SUMIF('Cash Outflows'!E:E,'AP and Accrual Journal'!D235,'Cash Outflows'!F:F)</f>
        <v>0</v>
      </c>
      <c r="I235" s="73">
        <f t="shared" si="17"/>
        <v>0</v>
      </c>
      <c r="J235" s="13">
        <f t="shared" si="19"/>
        <v>0</v>
      </c>
      <c r="K235" s="112" t="b">
        <f ca="1">IF(TODAY()-'AP and Accrual Journal'!E235&gt;'Data Inputs'!$B$47,TRUE,FALSE)</f>
        <v>1</v>
      </c>
    </row>
    <row r="236" spans="1:11" x14ac:dyDescent="0.2">
      <c r="A236" s="110" t="str">
        <f t="shared" si="18"/>
        <v/>
      </c>
      <c r="B236" s="129"/>
      <c r="C236" s="55"/>
      <c r="D236" s="129"/>
      <c r="E236" s="56"/>
      <c r="F236" s="72"/>
      <c r="G236" s="120" t="str">
        <f>IFERROR(INDEX(Vendors!$A$2:$B$500,MATCH('AP and Accrual Journal'!C236,Vendors!$A$2:$A$500,0),2),"")</f>
        <v/>
      </c>
      <c r="H236" s="74">
        <f>SUMIF('Cash Outflows'!E:E,'AP and Accrual Journal'!D236,'Cash Outflows'!F:F)</f>
        <v>0</v>
      </c>
      <c r="I236" s="73">
        <f t="shared" si="17"/>
        <v>0</v>
      </c>
      <c r="J236" s="13">
        <f t="shared" si="19"/>
        <v>0</v>
      </c>
      <c r="K236" s="112" t="b">
        <f ca="1">IF(TODAY()-'AP and Accrual Journal'!E236&gt;'Data Inputs'!$B$47,TRUE,FALSE)</f>
        <v>1</v>
      </c>
    </row>
    <row r="237" spans="1:11" x14ac:dyDescent="0.2">
      <c r="A237" s="110" t="str">
        <f t="shared" si="18"/>
        <v/>
      </c>
      <c r="B237" s="129"/>
      <c r="C237" s="55"/>
      <c r="D237" s="129"/>
      <c r="E237" s="56"/>
      <c r="F237" s="72"/>
      <c r="G237" s="120" t="str">
        <f>IFERROR(INDEX(Vendors!$A$2:$B$500,MATCH('AP and Accrual Journal'!C237,Vendors!$A$2:$A$500,0),2),"")</f>
        <v/>
      </c>
      <c r="H237" s="74">
        <f>SUMIF('Cash Outflows'!E:E,'AP and Accrual Journal'!D237,'Cash Outflows'!F:F)</f>
        <v>0</v>
      </c>
      <c r="I237" s="73">
        <f t="shared" si="17"/>
        <v>0</v>
      </c>
      <c r="J237" s="13">
        <f t="shared" si="19"/>
        <v>0</v>
      </c>
      <c r="K237" s="112" t="b">
        <f ca="1">IF(TODAY()-'AP and Accrual Journal'!E237&gt;'Data Inputs'!$B$47,TRUE,FALSE)</f>
        <v>1</v>
      </c>
    </row>
    <row r="238" spans="1:11" x14ac:dyDescent="0.2">
      <c r="A238" s="110" t="str">
        <f t="shared" si="18"/>
        <v/>
      </c>
      <c r="B238" s="129"/>
      <c r="C238" s="55"/>
      <c r="D238" s="129"/>
      <c r="E238" s="56"/>
      <c r="F238" s="72"/>
      <c r="G238" s="120" t="str">
        <f>IFERROR(INDEX(Vendors!$A$2:$B$500,MATCH('AP and Accrual Journal'!C238,Vendors!$A$2:$A$500,0),2),"")</f>
        <v/>
      </c>
      <c r="H238" s="74">
        <f>SUMIF('Cash Outflows'!E:E,'AP and Accrual Journal'!D238,'Cash Outflows'!F:F)</f>
        <v>0</v>
      </c>
      <c r="I238" s="73">
        <f t="shared" si="17"/>
        <v>0</v>
      </c>
      <c r="J238" s="13">
        <f t="shared" si="19"/>
        <v>0</v>
      </c>
      <c r="K238" s="112" t="b">
        <f ca="1">IF(TODAY()-'AP and Accrual Journal'!E238&gt;'Data Inputs'!$B$47,TRUE,FALSE)</f>
        <v>1</v>
      </c>
    </row>
    <row r="239" spans="1:11" x14ac:dyDescent="0.2">
      <c r="A239" s="110" t="str">
        <f t="shared" si="18"/>
        <v/>
      </c>
      <c r="B239" s="129"/>
      <c r="C239" s="55"/>
      <c r="D239" s="129"/>
      <c r="E239" s="56"/>
      <c r="F239" s="72"/>
      <c r="G239" s="120" t="str">
        <f>IFERROR(INDEX(Vendors!$A$2:$B$500,MATCH('AP and Accrual Journal'!C239,Vendors!$A$2:$A$500,0),2),"")</f>
        <v/>
      </c>
      <c r="H239" s="74">
        <f>SUMIF('Cash Outflows'!E:E,'AP and Accrual Journal'!D239,'Cash Outflows'!F:F)</f>
        <v>0</v>
      </c>
      <c r="I239" s="73">
        <f t="shared" si="17"/>
        <v>0</v>
      </c>
      <c r="J239" s="13">
        <f t="shared" si="19"/>
        <v>0</v>
      </c>
      <c r="K239" s="112" t="b">
        <f ca="1">IF(TODAY()-'AP and Accrual Journal'!E239&gt;'Data Inputs'!$B$47,TRUE,FALSE)</f>
        <v>1</v>
      </c>
    </row>
    <row r="240" spans="1:11" x14ac:dyDescent="0.2">
      <c r="A240" s="110" t="str">
        <f t="shared" si="18"/>
        <v/>
      </c>
      <c r="B240" s="129"/>
      <c r="C240" s="55"/>
      <c r="D240" s="129"/>
      <c r="E240" s="56"/>
      <c r="F240" s="72"/>
      <c r="G240" s="120" t="str">
        <f>IFERROR(INDEX(Vendors!$A$2:$B$500,MATCH('AP and Accrual Journal'!C240,Vendors!$A$2:$A$500,0),2),"")</f>
        <v/>
      </c>
      <c r="H240" s="74">
        <f>SUMIF('Cash Outflows'!E:E,'AP and Accrual Journal'!D240,'Cash Outflows'!F:F)</f>
        <v>0</v>
      </c>
      <c r="I240" s="73">
        <f t="shared" si="17"/>
        <v>0</v>
      </c>
      <c r="J240" s="13">
        <f t="shared" si="19"/>
        <v>0</v>
      </c>
      <c r="K240" s="112" t="b">
        <f ca="1">IF(TODAY()-'AP and Accrual Journal'!E240&gt;'Data Inputs'!$B$47,TRUE,FALSE)</f>
        <v>1</v>
      </c>
    </row>
    <row r="241" spans="1:11" x14ac:dyDescent="0.2">
      <c r="A241" s="110" t="str">
        <f t="shared" si="18"/>
        <v/>
      </c>
      <c r="B241" s="129"/>
      <c r="C241" s="55"/>
      <c r="D241" s="129"/>
      <c r="E241" s="56"/>
      <c r="F241" s="72"/>
      <c r="G241" s="120" t="str">
        <f>IFERROR(INDEX(Vendors!$A$2:$B$500,MATCH('AP and Accrual Journal'!C241,Vendors!$A$2:$A$500,0),2),"")</f>
        <v/>
      </c>
      <c r="H241" s="74">
        <f>SUMIF('Cash Outflows'!E:E,'AP and Accrual Journal'!D241,'Cash Outflows'!F:F)</f>
        <v>0</v>
      </c>
      <c r="I241" s="73">
        <f t="shared" si="17"/>
        <v>0</v>
      </c>
      <c r="J241" s="13">
        <f t="shared" si="19"/>
        <v>0</v>
      </c>
      <c r="K241" s="112" t="b">
        <f ca="1">IF(TODAY()-'AP and Accrual Journal'!E241&gt;'Data Inputs'!$B$47,TRUE,FALSE)</f>
        <v>1</v>
      </c>
    </row>
    <row r="242" spans="1:11" x14ac:dyDescent="0.2">
      <c r="A242" s="110" t="str">
        <f t="shared" si="18"/>
        <v/>
      </c>
      <c r="B242" s="129"/>
      <c r="C242" s="55"/>
      <c r="D242" s="129"/>
      <c r="E242" s="56"/>
      <c r="F242" s="72"/>
      <c r="G242" s="120" t="str">
        <f>IFERROR(INDEX(Vendors!$A$2:$B$500,MATCH('AP and Accrual Journal'!C242,Vendors!$A$2:$A$500,0),2),"")</f>
        <v/>
      </c>
      <c r="H242" s="74">
        <f>SUMIF('Cash Outflows'!E:E,'AP and Accrual Journal'!D242,'Cash Outflows'!F:F)</f>
        <v>0</v>
      </c>
      <c r="I242" s="73">
        <f t="shared" si="17"/>
        <v>0</v>
      </c>
      <c r="J242" s="13">
        <f t="shared" si="19"/>
        <v>0</v>
      </c>
      <c r="K242" s="112" t="b">
        <f ca="1">IF(TODAY()-'AP and Accrual Journal'!E242&gt;'Data Inputs'!$B$47,TRUE,FALSE)</f>
        <v>1</v>
      </c>
    </row>
    <row r="243" spans="1:11" x14ac:dyDescent="0.2">
      <c r="A243" s="110" t="str">
        <f t="shared" si="18"/>
        <v/>
      </c>
      <c r="B243" s="129"/>
      <c r="C243" s="55"/>
      <c r="D243" s="129"/>
      <c r="E243" s="56"/>
      <c r="F243" s="72"/>
      <c r="G243" s="120" t="str">
        <f>IFERROR(INDEX(Vendors!$A$2:$B$500,MATCH('AP and Accrual Journal'!C243,Vendors!$A$2:$A$500,0),2),"")</f>
        <v/>
      </c>
      <c r="H243" s="74">
        <f>SUMIF('Cash Outflows'!E:E,'AP and Accrual Journal'!D243,'Cash Outflows'!F:F)</f>
        <v>0</v>
      </c>
      <c r="I243" s="73">
        <f t="shared" si="17"/>
        <v>0</v>
      </c>
      <c r="J243" s="13">
        <f t="shared" si="19"/>
        <v>0</v>
      </c>
      <c r="K243" s="112" t="b">
        <f ca="1">IF(TODAY()-'AP and Accrual Journal'!E243&gt;'Data Inputs'!$B$47,TRUE,FALSE)</f>
        <v>1</v>
      </c>
    </row>
    <row r="244" spans="1:11" x14ac:dyDescent="0.2">
      <c r="A244" s="110" t="str">
        <f t="shared" si="18"/>
        <v/>
      </c>
      <c r="B244" s="129"/>
      <c r="C244" s="55"/>
      <c r="D244" s="129"/>
      <c r="E244" s="56"/>
      <c r="F244" s="72"/>
      <c r="G244" s="120" t="str">
        <f>IFERROR(INDEX(Vendors!$A$2:$B$500,MATCH('AP and Accrual Journal'!C244,Vendors!$A$2:$A$500,0),2),"")</f>
        <v/>
      </c>
      <c r="H244" s="74">
        <f>SUMIF('Cash Outflows'!E:E,'AP and Accrual Journal'!D244,'Cash Outflows'!F:F)</f>
        <v>0</v>
      </c>
      <c r="I244" s="73">
        <f t="shared" si="17"/>
        <v>0</v>
      </c>
      <c r="J244" s="13">
        <f t="shared" si="19"/>
        <v>0</v>
      </c>
      <c r="K244" s="112" t="b">
        <f ca="1">IF(TODAY()-'AP and Accrual Journal'!E244&gt;'Data Inputs'!$B$47,TRUE,FALSE)</f>
        <v>1</v>
      </c>
    </row>
    <row r="245" spans="1:11" x14ac:dyDescent="0.2">
      <c r="A245" s="110" t="str">
        <f t="shared" si="18"/>
        <v/>
      </c>
      <c r="B245" s="129"/>
      <c r="C245" s="55"/>
      <c r="D245" s="129"/>
      <c r="E245" s="56"/>
      <c r="F245" s="72"/>
      <c r="G245" s="120" t="str">
        <f>IFERROR(INDEX(Vendors!$A$2:$B$500,MATCH('AP and Accrual Journal'!C245,Vendors!$A$2:$A$500,0),2),"")</f>
        <v/>
      </c>
      <c r="H245" s="74">
        <f>SUMIF('Cash Outflows'!E:E,'AP and Accrual Journal'!D245,'Cash Outflows'!F:F)</f>
        <v>0</v>
      </c>
      <c r="I245" s="73">
        <f t="shared" si="17"/>
        <v>0</v>
      </c>
      <c r="J245" s="13">
        <f t="shared" si="19"/>
        <v>0</v>
      </c>
      <c r="K245" s="112" t="b">
        <f ca="1">IF(TODAY()-'AP and Accrual Journal'!E245&gt;'Data Inputs'!$B$47,TRUE,FALSE)</f>
        <v>1</v>
      </c>
    </row>
    <row r="246" spans="1:11" x14ac:dyDescent="0.2">
      <c r="A246" s="110" t="str">
        <f t="shared" si="18"/>
        <v/>
      </c>
      <c r="B246" s="129"/>
      <c r="C246" s="55"/>
      <c r="D246" s="129"/>
      <c r="E246" s="56"/>
      <c r="F246" s="72"/>
      <c r="G246" s="120" t="str">
        <f>IFERROR(INDEX(Vendors!$A$2:$B$500,MATCH('AP and Accrual Journal'!C246,Vendors!$A$2:$A$500,0),2),"")</f>
        <v/>
      </c>
      <c r="H246" s="74">
        <f>SUMIF('Cash Outflows'!E:E,'AP and Accrual Journal'!D246,'Cash Outflows'!F:F)</f>
        <v>0</v>
      </c>
      <c r="I246" s="73">
        <f t="shared" si="17"/>
        <v>0</v>
      </c>
      <c r="J246" s="13">
        <f t="shared" si="19"/>
        <v>0</v>
      </c>
      <c r="K246" s="112" t="b">
        <f ca="1">IF(TODAY()-'AP and Accrual Journal'!E246&gt;'Data Inputs'!$B$47,TRUE,FALSE)</f>
        <v>1</v>
      </c>
    </row>
    <row r="247" spans="1:11" x14ac:dyDescent="0.2">
      <c r="A247" s="110" t="str">
        <f t="shared" si="18"/>
        <v/>
      </c>
      <c r="B247" s="129"/>
      <c r="C247" s="55"/>
      <c r="D247" s="129"/>
      <c r="E247" s="56"/>
      <c r="F247" s="72"/>
      <c r="G247" s="120" t="str">
        <f>IFERROR(INDEX(Vendors!$A$2:$B$500,MATCH('AP and Accrual Journal'!C247,Vendors!$A$2:$A$500,0),2),"")</f>
        <v/>
      </c>
      <c r="H247" s="74">
        <f>SUMIF('Cash Outflows'!E:E,'AP and Accrual Journal'!D247,'Cash Outflows'!F:F)</f>
        <v>0</v>
      </c>
      <c r="I247" s="73">
        <f t="shared" si="17"/>
        <v>0</v>
      </c>
      <c r="J247" s="13">
        <f t="shared" si="19"/>
        <v>0</v>
      </c>
      <c r="K247" s="112" t="b">
        <f ca="1">IF(TODAY()-'AP and Accrual Journal'!E247&gt;'Data Inputs'!$B$47,TRUE,FALSE)</f>
        <v>1</v>
      </c>
    </row>
    <row r="248" spans="1:11" x14ac:dyDescent="0.2">
      <c r="A248" s="110" t="str">
        <f t="shared" si="18"/>
        <v/>
      </c>
      <c r="B248" s="129"/>
      <c r="C248" s="55"/>
      <c r="D248" s="129"/>
      <c r="E248" s="56"/>
      <c r="F248" s="72"/>
      <c r="G248" s="120" t="str">
        <f>IFERROR(INDEX(Vendors!$A$2:$B$500,MATCH('AP and Accrual Journal'!C248,Vendors!$A$2:$A$500,0),2),"")</f>
        <v/>
      </c>
      <c r="H248" s="74">
        <f>SUMIF('Cash Outflows'!E:E,'AP and Accrual Journal'!D248,'Cash Outflows'!F:F)</f>
        <v>0</v>
      </c>
      <c r="I248" s="73">
        <f t="shared" si="17"/>
        <v>0</v>
      </c>
      <c r="J248" s="13">
        <f t="shared" si="19"/>
        <v>0</v>
      </c>
      <c r="K248" s="112" t="b">
        <f ca="1">IF(TODAY()-'AP and Accrual Journal'!E248&gt;'Data Inputs'!$B$47,TRUE,FALSE)</f>
        <v>1</v>
      </c>
    </row>
    <row r="249" spans="1:11" x14ac:dyDescent="0.2">
      <c r="A249" s="110" t="str">
        <f t="shared" si="18"/>
        <v/>
      </c>
      <c r="B249" s="129"/>
      <c r="C249" s="55"/>
      <c r="D249" s="129"/>
      <c r="E249" s="56"/>
      <c r="F249" s="72"/>
      <c r="G249" s="120" t="str">
        <f>IFERROR(INDEX(Vendors!$A$2:$B$500,MATCH('AP and Accrual Journal'!C249,Vendors!$A$2:$A$500,0),2),"")</f>
        <v/>
      </c>
      <c r="H249" s="74">
        <f>SUMIF('Cash Outflows'!E:E,'AP and Accrual Journal'!D249,'Cash Outflows'!F:F)</f>
        <v>0</v>
      </c>
      <c r="I249" s="73">
        <f t="shared" si="17"/>
        <v>0</v>
      </c>
      <c r="J249" s="13">
        <f t="shared" si="19"/>
        <v>0</v>
      </c>
      <c r="K249" s="112" t="b">
        <f ca="1">IF(TODAY()-'AP and Accrual Journal'!E249&gt;'Data Inputs'!$B$47,TRUE,FALSE)</f>
        <v>1</v>
      </c>
    </row>
    <row r="250" spans="1:11" x14ac:dyDescent="0.2">
      <c r="A250" s="110" t="str">
        <f t="shared" si="18"/>
        <v/>
      </c>
      <c r="B250" s="129"/>
      <c r="C250" s="55"/>
      <c r="D250" s="129"/>
      <c r="E250" s="56"/>
      <c r="F250" s="72"/>
      <c r="G250" s="120" t="str">
        <f>IFERROR(INDEX(Vendors!$A$2:$B$500,MATCH('AP and Accrual Journal'!C250,Vendors!$A$2:$A$500,0),2),"")</f>
        <v/>
      </c>
      <c r="H250" s="74">
        <f>SUMIF('Cash Outflows'!E:E,'AP and Accrual Journal'!D250,'Cash Outflows'!F:F)</f>
        <v>0</v>
      </c>
      <c r="I250" s="73">
        <f t="shared" si="17"/>
        <v>0</v>
      </c>
      <c r="J250" s="13">
        <f t="shared" si="19"/>
        <v>0</v>
      </c>
      <c r="K250" s="112" t="b">
        <f ca="1">IF(TODAY()-'AP and Accrual Journal'!E250&gt;'Data Inputs'!$B$47,TRUE,FALSE)</f>
        <v>1</v>
      </c>
    </row>
    <row r="251" spans="1:11" x14ac:dyDescent="0.2">
      <c r="A251" s="110" t="str">
        <f t="shared" si="18"/>
        <v/>
      </c>
      <c r="B251" s="129"/>
      <c r="C251" s="55"/>
      <c r="D251" s="129"/>
      <c r="E251" s="56"/>
      <c r="F251" s="72"/>
      <c r="G251" s="120" t="str">
        <f>IFERROR(INDEX(Vendors!$A$2:$B$500,MATCH('AP and Accrual Journal'!C251,Vendors!$A$2:$A$500,0),2),"")</f>
        <v/>
      </c>
      <c r="H251" s="74">
        <f>SUMIF('Cash Outflows'!E:E,'AP and Accrual Journal'!D251,'Cash Outflows'!F:F)</f>
        <v>0</v>
      </c>
      <c r="I251" s="73">
        <f t="shared" si="17"/>
        <v>0</v>
      </c>
      <c r="J251" s="13">
        <f t="shared" si="19"/>
        <v>0</v>
      </c>
      <c r="K251" s="112" t="b">
        <f ca="1">IF(TODAY()-'AP and Accrual Journal'!E251&gt;'Data Inputs'!$B$47,TRUE,FALSE)</f>
        <v>1</v>
      </c>
    </row>
    <row r="252" spans="1:11" x14ac:dyDescent="0.2">
      <c r="A252" s="110" t="str">
        <f t="shared" si="18"/>
        <v/>
      </c>
      <c r="B252" s="129"/>
      <c r="C252" s="55"/>
      <c r="D252" s="129"/>
      <c r="E252" s="56"/>
      <c r="F252" s="72"/>
      <c r="G252" s="120" t="str">
        <f>IFERROR(INDEX(Vendors!$A$2:$B$500,MATCH('AP and Accrual Journal'!C252,Vendors!$A$2:$A$500,0),2),"")</f>
        <v/>
      </c>
      <c r="H252" s="74">
        <f>SUMIF('Cash Outflows'!E:E,'AP and Accrual Journal'!D252,'Cash Outflows'!F:F)</f>
        <v>0</v>
      </c>
      <c r="I252" s="73">
        <f t="shared" si="17"/>
        <v>0</v>
      </c>
      <c r="J252" s="13">
        <f t="shared" si="19"/>
        <v>0</v>
      </c>
      <c r="K252" s="112" t="b">
        <f ca="1">IF(TODAY()-'AP and Accrual Journal'!E252&gt;'Data Inputs'!$B$47,TRUE,FALSE)</f>
        <v>1</v>
      </c>
    </row>
    <row r="253" spans="1:11" x14ac:dyDescent="0.2">
      <c r="A253" s="110" t="str">
        <f t="shared" si="18"/>
        <v/>
      </c>
      <c r="B253" s="129"/>
      <c r="C253" s="55"/>
      <c r="D253" s="129"/>
      <c r="E253" s="56"/>
      <c r="F253" s="72"/>
      <c r="G253" s="120" t="str">
        <f>IFERROR(INDEX(Vendors!$A$2:$B$500,MATCH('AP and Accrual Journal'!C253,Vendors!$A$2:$A$500,0),2),"")</f>
        <v/>
      </c>
      <c r="H253" s="74">
        <f>SUMIF('Cash Outflows'!E:E,'AP and Accrual Journal'!D253,'Cash Outflows'!F:F)</f>
        <v>0</v>
      </c>
      <c r="I253" s="73">
        <f t="shared" si="17"/>
        <v>0</v>
      </c>
      <c r="J253" s="13">
        <f t="shared" si="19"/>
        <v>0</v>
      </c>
      <c r="K253" s="112" t="b">
        <f ca="1">IF(TODAY()-'AP and Accrual Journal'!E253&gt;'Data Inputs'!$B$47,TRUE,FALSE)</f>
        <v>1</v>
      </c>
    </row>
    <row r="254" spans="1:11" x14ac:dyDescent="0.2">
      <c r="A254" s="110" t="str">
        <f t="shared" si="18"/>
        <v/>
      </c>
      <c r="B254" s="129"/>
      <c r="C254" s="55"/>
      <c r="D254" s="129"/>
      <c r="E254" s="56"/>
      <c r="F254" s="72"/>
      <c r="G254" s="120" t="str">
        <f>IFERROR(INDEX(Vendors!$A$2:$B$500,MATCH('AP and Accrual Journal'!C254,Vendors!$A$2:$A$500,0),2),"")</f>
        <v/>
      </c>
      <c r="H254" s="74">
        <f>SUMIF('Cash Outflows'!E:E,'AP and Accrual Journal'!D254,'Cash Outflows'!F:F)</f>
        <v>0</v>
      </c>
      <c r="I254" s="73">
        <f t="shared" si="17"/>
        <v>0</v>
      </c>
      <c r="J254" s="13">
        <f t="shared" si="19"/>
        <v>0</v>
      </c>
      <c r="K254" s="112" t="b">
        <f ca="1">IF(TODAY()-'AP and Accrual Journal'!E254&gt;'Data Inputs'!$B$47,TRUE,FALSE)</f>
        <v>1</v>
      </c>
    </row>
    <row r="255" spans="1:11" x14ac:dyDescent="0.2">
      <c r="A255" s="110" t="str">
        <f t="shared" si="18"/>
        <v/>
      </c>
      <c r="B255" s="129"/>
      <c r="C255" s="55"/>
      <c r="D255" s="129"/>
      <c r="E255" s="56"/>
      <c r="F255" s="72"/>
      <c r="G255" s="120" t="str">
        <f>IFERROR(INDEX(Vendors!$A$2:$B$500,MATCH('AP and Accrual Journal'!C255,Vendors!$A$2:$A$500,0),2),"")</f>
        <v/>
      </c>
      <c r="H255" s="74">
        <f>SUMIF('Cash Outflows'!E:E,'AP and Accrual Journal'!D255,'Cash Outflows'!F:F)</f>
        <v>0</v>
      </c>
      <c r="I255" s="73">
        <f t="shared" si="17"/>
        <v>0</v>
      </c>
      <c r="J255" s="13">
        <f t="shared" si="19"/>
        <v>0</v>
      </c>
      <c r="K255" s="112" t="b">
        <f ca="1">IF(TODAY()-'AP and Accrual Journal'!E255&gt;'Data Inputs'!$B$47,TRUE,FALSE)</f>
        <v>1</v>
      </c>
    </row>
    <row r="256" spans="1:11" x14ac:dyDescent="0.2">
      <c r="A256" s="110" t="str">
        <f t="shared" si="18"/>
        <v/>
      </c>
      <c r="B256" s="129"/>
      <c r="C256" s="55"/>
      <c r="D256" s="129"/>
      <c r="E256" s="56"/>
      <c r="F256" s="72"/>
      <c r="G256" s="120" t="str">
        <f>IFERROR(INDEX(Vendors!$A$2:$B$500,MATCH('AP and Accrual Journal'!C256,Vendors!$A$2:$A$500,0),2),"")</f>
        <v/>
      </c>
      <c r="H256" s="74">
        <f>SUMIF('Cash Outflows'!E:E,'AP and Accrual Journal'!D256,'Cash Outflows'!F:F)</f>
        <v>0</v>
      </c>
      <c r="I256" s="73">
        <f t="shared" si="17"/>
        <v>0</v>
      </c>
      <c r="J256" s="13">
        <f t="shared" si="19"/>
        <v>0</v>
      </c>
      <c r="K256" s="112" t="b">
        <f ca="1">IF(TODAY()-'AP and Accrual Journal'!E256&gt;'Data Inputs'!$B$47,TRUE,FALSE)</f>
        <v>1</v>
      </c>
    </row>
    <row r="257" spans="1:11" x14ac:dyDescent="0.2">
      <c r="A257" s="110" t="str">
        <f t="shared" si="18"/>
        <v/>
      </c>
      <c r="B257" s="129"/>
      <c r="C257" s="55"/>
      <c r="D257" s="129"/>
      <c r="E257" s="56"/>
      <c r="F257" s="72"/>
      <c r="G257" s="120" t="str">
        <f>IFERROR(INDEX(Vendors!$A$2:$B$500,MATCH('AP and Accrual Journal'!C257,Vendors!$A$2:$A$500,0),2),"")</f>
        <v/>
      </c>
      <c r="H257" s="74">
        <f>SUMIF('Cash Outflows'!E:E,'AP and Accrual Journal'!D257,'Cash Outflows'!F:F)</f>
        <v>0</v>
      </c>
      <c r="I257" s="73">
        <f t="shared" si="17"/>
        <v>0</v>
      </c>
      <c r="J257" s="13">
        <f t="shared" si="19"/>
        <v>0</v>
      </c>
      <c r="K257" s="112" t="b">
        <f ca="1">IF(TODAY()-'AP and Accrual Journal'!E257&gt;'Data Inputs'!$B$47,TRUE,FALSE)</f>
        <v>1</v>
      </c>
    </row>
    <row r="258" spans="1:11" x14ac:dyDescent="0.2">
      <c r="A258" s="110" t="str">
        <f t="shared" si="18"/>
        <v/>
      </c>
      <c r="B258" s="129"/>
      <c r="C258" s="55"/>
      <c r="D258" s="129"/>
      <c r="E258" s="56"/>
      <c r="F258" s="72"/>
      <c r="G258" s="120" t="str">
        <f>IFERROR(INDEX(Vendors!$A$2:$B$500,MATCH('AP and Accrual Journal'!C258,Vendors!$A$2:$A$500,0),2),"")</f>
        <v/>
      </c>
      <c r="H258" s="74">
        <f>SUMIF('Cash Outflows'!E:E,'AP and Accrual Journal'!D258,'Cash Outflows'!F:F)</f>
        <v>0</v>
      </c>
      <c r="I258" s="73">
        <f t="shared" si="17"/>
        <v>0</v>
      </c>
      <c r="J258" s="13">
        <f t="shared" si="19"/>
        <v>0</v>
      </c>
      <c r="K258" s="112" t="b">
        <f ca="1">IF(TODAY()-'AP and Accrual Journal'!E258&gt;'Data Inputs'!$B$47,TRUE,FALSE)</f>
        <v>1</v>
      </c>
    </row>
    <row r="259" spans="1:11" x14ac:dyDescent="0.2">
      <c r="A259" s="110" t="str">
        <f t="shared" si="18"/>
        <v/>
      </c>
      <c r="B259" s="129"/>
      <c r="C259" s="55"/>
      <c r="D259" s="129"/>
      <c r="E259" s="56"/>
      <c r="F259" s="72"/>
      <c r="G259" s="120" t="str">
        <f>IFERROR(INDEX(Vendors!$A$2:$B$500,MATCH('AP and Accrual Journal'!C259,Vendors!$A$2:$A$500,0),2),"")</f>
        <v/>
      </c>
      <c r="H259" s="74">
        <f>SUMIF('Cash Outflows'!E:E,'AP and Accrual Journal'!D259,'Cash Outflows'!F:F)</f>
        <v>0</v>
      </c>
      <c r="I259" s="73">
        <f t="shared" ref="I259:I324" si="20">F259-H259</f>
        <v>0</v>
      </c>
      <c r="J259" s="13">
        <f t="shared" si="19"/>
        <v>0</v>
      </c>
      <c r="K259" s="112" t="b">
        <f ca="1">IF(TODAY()-'AP and Accrual Journal'!E259&gt;'Data Inputs'!$B$47,TRUE,FALSE)</f>
        <v>1</v>
      </c>
    </row>
    <row r="260" spans="1:11" x14ac:dyDescent="0.2">
      <c r="A260" s="110" t="str">
        <f t="shared" si="18"/>
        <v/>
      </c>
      <c r="B260" s="129"/>
      <c r="C260" s="55"/>
      <c r="D260" s="129"/>
      <c r="E260" s="56"/>
      <c r="F260" s="72"/>
      <c r="G260" s="120" t="str">
        <f>IFERROR(INDEX(Vendors!$A$2:$B$500,MATCH('AP and Accrual Journal'!C260,Vendors!$A$2:$A$500,0),2),"")</f>
        <v/>
      </c>
      <c r="H260" s="74">
        <f>SUMIF('Cash Outflows'!E:E,'AP and Accrual Journal'!D260,'Cash Outflows'!F:F)</f>
        <v>0</v>
      </c>
      <c r="I260" s="73">
        <f t="shared" si="20"/>
        <v>0</v>
      </c>
      <c r="J260" s="13">
        <f t="shared" si="19"/>
        <v>0</v>
      </c>
      <c r="K260" s="112" t="b">
        <f ca="1">IF(TODAY()-'AP and Accrual Journal'!E260&gt;'Data Inputs'!$B$47,TRUE,FALSE)</f>
        <v>1</v>
      </c>
    </row>
    <row r="261" spans="1:11" x14ac:dyDescent="0.2">
      <c r="A261" s="110" t="str">
        <f t="shared" si="18"/>
        <v/>
      </c>
      <c r="B261" s="129"/>
      <c r="C261" s="55"/>
      <c r="D261" s="129"/>
      <c r="E261" s="56"/>
      <c r="F261" s="72"/>
      <c r="G261" s="120" t="str">
        <f>IFERROR(INDEX(Vendors!$A$2:$B$500,MATCH('AP and Accrual Journal'!C261,Vendors!$A$2:$A$500,0),2),"")</f>
        <v/>
      </c>
      <c r="H261" s="74">
        <f>SUMIF('Cash Outflows'!E:E,'AP and Accrual Journal'!D261,'Cash Outflows'!F:F)</f>
        <v>0</v>
      </c>
      <c r="I261" s="73">
        <f t="shared" si="20"/>
        <v>0</v>
      </c>
      <c r="J261" s="13">
        <f t="shared" si="19"/>
        <v>0</v>
      </c>
      <c r="K261" s="112" t="b">
        <f ca="1">IF(TODAY()-'AP and Accrual Journal'!E261&gt;'Data Inputs'!$B$47,TRUE,FALSE)</f>
        <v>1</v>
      </c>
    </row>
    <row r="262" spans="1:11" x14ac:dyDescent="0.2">
      <c r="A262" s="110" t="str">
        <f t="shared" si="18"/>
        <v/>
      </c>
      <c r="B262" s="129"/>
      <c r="C262" s="55"/>
      <c r="D262" s="129"/>
      <c r="E262" s="56"/>
      <c r="F262" s="72"/>
      <c r="G262" s="120" t="str">
        <f>IFERROR(INDEX(Vendors!$A$2:$B$500,MATCH('AP and Accrual Journal'!C262,Vendors!$A$2:$A$500,0),2),"")</f>
        <v/>
      </c>
      <c r="H262" s="74">
        <f>SUMIF('Cash Outflows'!E:E,'AP and Accrual Journal'!D262,'Cash Outflows'!F:F)</f>
        <v>0</v>
      </c>
      <c r="I262" s="73">
        <f t="shared" si="20"/>
        <v>0</v>
      </c>
      <c r="J262" s="13">
        <f t="shared" si="19"/>
        <v>0</v>
      </c>
      <c r="K262" s="112" t="b">
        <f ca="1">IF(TODAY()-'AP and Accrual Journal'!E262&gt;'Data Inputs'!$B$47,TRUE,FALSE)</f>
        <v>1</v>
      </c>
    </row>
    <row r="263" spans="1:11" x14ac:dyDescent="0.2">
      <c r="A263" s="110" t="str">
        <f t="shared" si="18"/>
        <v/>
      </c>
      <c r="B263" s="129"/>
      <c r="C263" s="55"/>
      <c r="D263" s="129"/>
      <c r="E263" s="56"/>
      <c r="F263" s="72"/>
      <c r="G263" s="120" t="str">
        <f>IFERROR(INDEX(Vendors!$A$2:$B$500,MATCH('AP and Accrual Journal'!C263,Vendors!$A$2:$A$500,0),2),"")</f>
        <v/>
      </c>
      <c r="H263" s="74">
        <f>SUMIF('Cash Outflows'!E:E,'AP and Accrual Journal'!D263,'Cash Outflows'!F:F)</f>
        <v>0</v>
      </c>
      <c r="I263" s="73">
        <f t="shared" si="20"/>
        <v>0</v>
      </c>
      <c r="J263" s="13">
        <f t="shared" si="19"/>
        <v>0</v>
      </c>
      <c r="K263" s="112" t="b">
        <f ca="1">IF(TODAY()-'AP and Accrual Journal'!E263&gt;'Data Inputs'!$B$47,TRUE,FALSE)</f>
        <v>1</v>
      </c>
    </row>
    <row r="264" spans="1:11" x14ac:dyDescent="0.2">
      <c r="A264" s="110" t="str">
        <f t="shared" si="18"/>
        <v/>
      </c>
      <c r="B264" s="129"/>
      <c r="C264" s="129"/>
      <c r="D264" s="129"/>
      <c r="E264" s="56"/>
      <c r="F264" s="72"/>
      <c r="G264" s="120" t="str">
        <f>IFERROR(INDEX(Vendors!$A$2:$B$500,MATCH('AP and Accrual Journal'!C264,Vendors!$A$2:$A$500,0),2),"")</f>
        <v/>
      </c>
      <c r="H264" s="74">
        <f>SUMIF('Cash Outflows'!E:E,'AP and Accrual Journal'!D264,'Cash Outflows'!F:F)</f>
        <v>0</v>
      </c>
      <c r="I264" s="73">
        <f t="shared" ref="I264:I265" si="21">F264-H264</f>
        <v>0</v>
      </c>
      <c r="J264" s="13">
        <f t="shared" ref="J264:J265" si="22">IF(WEEKDAY(E264)=7,0,WEEKDAY(E264))</f>
        <v>0</v>
      </c>
      <c r="K264" s="112" t="b">
        <f ca="1">IF(TODAY()-'AP and Accrual Journal'!E264&gt;'Data Inputs'!$B$47,TRUE,FALSE)</f>
        <v>1</v>
      </c>
    </row>
    <row r="265" spans="1:11" x14ac:dyDescent="0.2">
      <c r="A265" s="110" t="str">
        <f t="shared" si="18"/>
        <v/>
      </c>
      <c r="B265" s="129"/>
      <c r="C265" s="129"/>
      <c r="D265" s="129"/>
      <c r="E265" s="56"/>
      <c r="F265" s="72"/>
      <c r="G265" s="120" t="str">
        <f>IFERROR(INDEX(Vendors!$A$2:$B$500,MATCH('AP and Accrual Journal'!C265,Vendors!$A$2:$A$500,0),2),"")</f>
        <v/>
      </c>
      <c r="H265" s="74">
        <f>SUMIF('Cash Outflows'!E:E,'AP and Accrual Journal'!D265,'Cash Outflows'!F:F)</f>
        <v>0</v>
      </c>
      <c r="I265" s="73">
        <f t="shared" si="21"/>
        <v>0</v>
      </c>
      <c r="J265" s="13">
        <f t="shared" si="22"/>
        <v>0</v>
      </c>
      <c r="K265" s="112" t="b">
        <f ca="1">IF(TODAY()-'AP and Accrual Journal'!E265&gt;'Data Inputs'!$B$47,TRUE,FALSE)</f>
        <v>1</v>
      </c>
    </row>
    <row r="266" spans="1:11" x14ac:dyDescent="0.2">
      <c r="A266" s="110" t="str">
        <f t="shared" si="18"/>
        <v/>
      </c>
      <c r="B266" s="129"/>
      <c r="C266" s="55"/>
      <c r="D266" s="129"/>
      <c r="E266" s="56"/>
      <c r="F266" s="72"/>
      <c r="G266" s="120" t="str">
        <f>IFERROR(INDEX(Vendors!$A$2:$B$500,MATCH('AP and Accrual Journal'!C266,Vendors!$A$2:$A$500,0),2),"")</f>
        <v/>
      </c>
      <c r="H266" s="74">
        <f>SUMIF('Cash Outflows'!E:E,'AP and Accrual Journal'!D266,'Cash Outflows'!F:F)</f>
        <v>0</v>
      </c>
      <c r="I266" s="73">
        <f t="shared" si="20"/>
        <v>0</v>
      </c>
      <c r="J266" s="13">
        <f t="shared" si="19"/>
        <v>0</v>
      </c>
      <c r="K266" s="112" t="b">
        <f ca="1">IF(TODAY()-'AP and Accrual Journal'!E266&gt;'Data Inputs'!$B$47,TRUE,FALSE)</f>
        <v>1</v>
      </c>
    </row>
    <row r="267" spans="1:11" x14ac:dyDescent="0.2">
      <c r="A267" s="110" t="str">
        <f t="shared" si="18"/>
        <v/>
      </c>
      <c r="B267" s="129"/>
      <c r="C267" s="55"/>
      <c r="D267" s="129"/>
      <c r="E267" s="56"/>
      <c r="F267" s="72"/>
      <c r="G267" s="120" t="str">
        <f>IFERROR(INDEX(Vendors!$A$2:$B$500,MATCH('AP and Accrual Journal'!C267,Vendors!$A$2:$A$500,0),2),"")</f>
        <v/>
      </c>
      <c r="H267" s="74">
        <f>SUMIF('Cash Outflows'!E:E,'AP and Accrual Journal'!D267,'Cash Outflows'!F:F)</f>
        <v>0</v>
      </c>
      <c r="I267" s="73">
        <f t="shared" si="20"/>
        <v>0</v>
      </c>
      <c r="J267" s="13">
        <f t="shared" si="19"/>
        <v>0</v>
      </c>
      <c r="K267" s="112" t="b">
        <f ca="1">IF(TODAY()-'AP and Accrual Journal'!E267&gt;'Data Inputs'!$B$47,TRUE,FALSE)</f>
        <v>1</v>
      </c>
    </row>
    <row r="268" spans="1:11" x14ac:dyDescent="0.2">
      <c r="A268" s="110" t="str">
        <f t="shared" ref="A268:A331" si="23">IF(E268="","",E268+(6-J268))</f>
        <v/>
      </c>
      <c r="B268" s="129"/>
      <c r="C268" s="55"/>
      <c r="D268" s="129"/>
      <c r="E268" s="56"/>
      <c r="F268" s="72"/>
      <c r="G268" s="120" t="str">
        <f>IFERROR(INDEX(Vendors!$A$2:$B$500,MATCH('AP and Accrual Journal'!C268,Vendors!$A$2:$A$500,0),2),"")</f>
        <v/>
      </c>
      <c r="H268" s="74">
        <f>SUMIF('Cash Outflows'!E:E,'AP and Accrual Journal'!D268,'Cash Outflows'!F:F)</f>
        <v>0</v>
      </c>
      <c r="I268" s="73">
        <f t="shared" si="20"/>
        <v>0</v>
      </c>
      <c r="J268" s="13">
        <f t="shared" ref="J268:J331" si="24">IF(WEEKDAY(E268)=7,0,WEEKDAY(E268))</f>
        <v>0</v>
      </c>
      <c r="K268" s="112" t="b">
        <f ca="1">IF(TODAY()-'AP and Accrual Journal'!E268&gt;'Data Inputs'!$B$47,TRUE,FALSE)</f>
        <v>1</v>
      </c>
    </row>
    <row r="269" spans="1:11" x14ac:dyDescent="0.2">
      <c r="A269" s="110" t="str">
        <f t="shared" si="23"/>
        <v/>
      </c>
      <c r="B269" s="129"/>
      <c r="C269" s="55"/>
      <c r="D269" s="129"/>
      <c r="E269" s="56"/>
      <c r="F269" s="72"/>
      <c r="G269" s="120" t="str">
        <f>IFERROR(INDEX(Vendors!$A$2:$B$500,MATCH('AP and Accrual Journal'!C269,Vendors!$A$2:$A$500,0),2),"")</f>
        <v/>
      </c>
      <c r="H269" s="74">
        <f>SUMIF('Cash Outflows'!E:E,'AP and Accrual Journal'!D269,'Cash Outflows'!F:F)</f>
        <v>0</v>
      </c>
      <c r="I269" s="73">
        <f t="shared" si="20"/>
        <v>0</v>
      </c>
      <c r="J269" s="13">
        <f t="shared" si="24"/>
        <v>0</v>
      </c>
      <c r="K269" s="112" t="b">
        <f ca="1">IF(TODAY()-'AP and Accrual Journal'!E269&gt;'Data Inputs'!$B$47,TRUE,FALSE)</f>
        <v>1</v>
      </c>
    </row>
    <row r="270" spans="1:11" x14ac:dyDescent="0.2">
      <c r="A270" s="110" t="str">
        <f t="shared" si="23"/>
        <v/>
      </c>
      <c r="B270" s="129"/>
      <c r="C270" s="55"/>
      <c r="D270" s="129"/>
      <c r="E270" s="56"/>
      <c r="F270" s="72"/>
      <c r="G270" s="120" t="str">
        <f>IFERROR(INDEX(Vendors!$A$2:$B$500,MATCH('AP and Accrual Journal'!C270,Vendors!$A$2:$A$500,0),2),"")</f>
        <v/>
      </c>
      <c r="H270" s="74">
        <f>SUMIF('Cash Outflows'!E:E,'AP and Accrual Journal'!D270,'Cash Outflows'!F:F)</f>
        <v>0</v>
      </c>
      <c r="I270" s="73">
        <f t="shared" si="20"/>
        <v>0</v>
      </c>
      <c r="J270" s="13">
        <f t="shared" si="24"/>
        <v>0</v>
      </c>
      <c r="K270" s="112" t="b">
        <f ca="1">IF(TODAY()-'AP and Accrual Journal'!E270&gt;'Data Inputs'!$B$47,TRUE,FALSE)</f>
        <v>1</v>
      </c>
    </row>
    <row r="271" spans="1:11" x14ac:dyDescent="0.2">
      <c r="A271" s="110" t="str">
        <f t="shared" si="23"/>
        <v/>
      </c>
      <c r="B271" s="129"/>
      <c r="C271" s="55"/>
      <c r="D271" s="129"/>
      <c r="E271" s="56"/>
      <c r="F271" s="72"/>
      <c r="G271" s="120" t="str">
        <f>IFERROR(INDEX(Vendors!$A$2:$B$500,MATCH('AP and Accrual Journal'!C271,Vendors!$A$2:$A$500,0),2),"")</f>
        <v/>
      </c>
      <c r="H271" s="74">
        <f>SUMIF('Cash Outflows'!E:E,'AP and Accrual Journal'!D271,'Cash Outflows'!F:F)</f>
        <v>0</v>
      </c>
      <c r="I271" s="73">
        <f t="shared" si="20"/>
        <v>0</v>
      </c>
      <c r="J271" s="13">
        <f t="shared" si="24"/>
        <v>0</v>
      </c>
      <c r="K271" s="112" t="b">
        <f ca="1">IF(TODAY()-'AP and Accrual Journal'!E271&gt;'Data Inputs'!$B$47,TRUE,FALSE)</f>
        <v>1</v>
      </c>
    </row>
    <row r="272" spans="1:11" x14ac:dyDescent="0.2">
      <c r="A272" s="110" t="str">
        <f t="shared" si="23"/>
        <v/>
      </c>
      <c r="B272" s="129"/>
      <c r="C272" s="55"/>
      <c r="D272" s="129"/>
      <c r="E272" s="56"/>
      <c r="F272" s="72"/>
      <c r="G272" s="120" t="str">
        <f>IFERROR(INDEX(Vendors!$A$2:$B$500,MATCH('AP and Accrual Journal'!C272,Vendors!$A$2:$A$500,0),2),"")</f>
        <v/>
      </c>
      <c r="H272" s="74">
        <f>SUMIF('Cash Outflows'!E:E,'AP and Accrual Journal'!D272,'Cash Outflows'!F:F)</f>
        <v>0</v>
      </c>
      <c r="I272" s="73">
        <f t="shared" si="20"/>
        <v>0</v>
      </c>
      <c r="J272" s="13">
        <f t="shared" si="24"/>
        <v>0</v>
      </c>
      <c r="K272" s="112" t="b">
        <f ca="1">IF(TODAY()-'AP and Accrual Journal'!E272&gt;'Data Inputs'!$B$47,TRUE,FALSE)</f>
        <v>1</v>
      </c>
    </row>
    <row r="273" spans="1:11" x14ac:dyDescent="0.2">
      <c r="A273" s="110" t="str">
        <f t="shared" si="23"/>
        <v/>
      </c>
      <c r="B273" s="129"/>
      <c r="C273" s="55"/>
      <c r="D273" s="129"/>
      <c r="E273" s="56"/>
      <c r="F273" s="72"/>
      <c r="G273" s="120" t="str">
        <f>IFERROR(INDEX(Vendors!$A$2:$B$500,MATCH('AP and Accrual Journal'!C273,Vendors!$A$2:$A$500,0),2),"")</f>
        <v/>
      </c>
      <c r="H273" s="74">
        <f>SUMIF('Cash Outflows'!E:E,'AP and Accrual Journal'!D273,'Cash Outflows'!F:F)</f>
        <v>0</v>
      </c>
      <c r="I273" s="73">
        <f t="shared" si="20"/>
        <v>0</v>
      </c>
      <c r="J273" s="13">
        <f t="shared" si="24"/>
        <v>0</v>
      </c>
      <c r="K273" s="112" t="b">
        <f ca="1">IF(TODAY()-'AP and Accrual Journal'!E273&gt;'Data Inputs'!$B$47,TRUE,FALSE)</f>
        <v>1</v>
      </c>
    </row>
    <row r="274" spans="1:11" x14ac:dyDescent="0.2">
      <c r="A274" s="110" t="str">
        <f t="shared" si="23"/>
        <v/>
      </c>
      <c r="B274" s="129"/>
      <c r="C274" s="55"/>
      <c r="D274" s="129"/>
      <c r="E274" s="56"/>
      <c r="F274" s="72"/>
      <c r="G274" s="120" t="str">
        <f>IFERROR(INDEX(Vendors!$A$2:$B$500,MATCH('AP and Accrual Journal'!C274,Vendors!$A$2:$A$500,0),2),"")</f>
        <v/>
      </c>
      <c r="H274" s="74">
        <f>SUMIF('Cash Outflows'!E:E,'AP and Accrual Journal'!D274,'Cash Outflows'!F:F)</f>
        <v>0</v>
      </c>
      <c r="I274" s="73">
        <f t="shared" si="20"/>
        <v>0</v>
      </c>
      <c r="J274" s="13">
        <f t="shared" si="24"/>
        <v>0</v>
      </c>
      <c r="K274" s="112" t="b">
        <f ca="1">IF(TODAY()-'AP and Accrual Journal'!E274&gt;'Data Inputs'!$B$47,TRUE,FALSE)</f>
        <v>1</v>
      </c>
    </row>
    <row r="275" spans="1:11" x14ac:dyDescent="0.2">
      <c r="A275" s="110" t="str">
        <f t="shared" si="23"/>
        <v/>
      </c>
      <c r="B275" s="129"/>
      <c r="C275" s="55"/>
      <c r="D275" s="129"/>
      <c r="E275" s="56"/>
      <c r="F275" s="72"/>
      <c r="G275" s="120" t="str">
        <f>IFERROR(INDEX(Vendors!$A$2:$B$500,MATCH('AP and Accrual Journal'!C275,Vendors!$A$2:$A$500,0),2),"")</f>
        <v/>
      </c>
      <c r="H275" s="74">
        <f>SUMIF('Cash Outflows'!E:E,'AP and Accrual Journal'!D275,'Cash Outflows'!F:F)</f>
        <v>0</v>
      </c>
      <c r="I275" s="73">
        <f t="shared" si="20"/>
        <v>0</v>
      </c>
      <c r="J275" s="13">
        <f t="shared" si="24"/>
        <v>0</v>
      </c>
      <c r="K275" s="112" t="b">
        <f ca="1">IF(TODAY()-'AP and Accrual Journal'!E275&gt;'Data Inputs'!$B$47,TRUE,FALSE)</f>
        <v>1</v>
      </c>
    </row>
    <row r="276" spans="1:11" x14ac:dyDescent="0.2">
      <c r="A276" s="110" t="str">
        <f t="shared" si="23"/>
        <v/>
      </c>
      <c r="B276" s="129"/>
      <c r="C276" s="55"/>
      <c r="D276" s="129"/>
      <c r="E276" s="56"/>
      <c r="F276" s="72"/>
      <c r="G276" s="120" t="str">
        <f>IFERROR(INDEX(Vendors!$A$2:$B$500,MATCH('AP and Accrual Journal'!C276,Vendors!$A$2:$A$500,0),2),"")</f>
        <v/>
      </c>
      <c r="H276" s="74">
        <f>SUMIF('Cash Outflows'!E:E,'AP and Accrual Journal'!D276,'Cash Outflows'!F:F)</f>
        <v>0</v>
      </c>
      <c r="I276" s="73">
        <f t="shared" si="20"/>
        <v>0</v>
      </c>
      <c r="J276" s="13">
        <f t="shared" si="24"/>
        <v>0</v>
      </c>
      <c r="K276" s="112" t="b">
        <f ca="1">IF(TODAY()-'AP and Accrual Journal'!E276&gt;'Data Inputs'!$B$47,TRUE,FALSE)</f>
        <v>1</v>
      </c>
    </row>
    <row r="277" spans="1:11" x14ac:dyDescent="0.2">
      <c r="A277" s="110" t="str">
        <f t="shared" si="23"/>
        <v/>
      </c>
      <c r="B277" s="129"/>
      <c r="C277" s="55"/>
      <c r="D277" s="129"/>
      <c r="E277" s="56"/>
      <c r="F277" s="72"/>
      <c r="G277" s="120" t="str">
        <f>IFERROR(INDEX(Vendors!$A$2:$B$500,MATCH('AP and Accrual Journal'!C277,Vendors!$A$2:$A$500,0),2),"")</f>
        <v/>
      </c>
      <c r="H277" s="74">
        <f>SUMIF('Cash Outflows'!E:E,'AP and Accrual Journal'!D277,'Cash Outflows'!F:F)</f>
        <v>0</v>
      </c>
      <c r="I277" s="73">
        <f t="shared" si="20"/>
        <v>0</v>
      </c>
      <c r="J277" s="13">
        <f t="shared" si="24"/>
        <v>0</v>
      </c>
      <c r="K277" s="112" t="b">
        <f ca="1">IF(TODAY()-'AP and Accrual Journal'!E277&gt;'Data Inputs'!$B$47,TRUE,FALSE)</f>
        <v>1</v>
      </c>
    </row>
    <row r="278" spans="1:11" x14ac:dyDescent="0.2">
      <c r="A278" s="110" t="str">
        <f t="shared" si="23"/>
        <v/>
      </c>
      <c r="B278" s="129"/>
      <c r="C278" s="55"/>
      <c r="D278" s="129"/>
      <c r="E278" s="56"/>
      <c r="F278" s="72"/>
      <c r="G278" s="120" t="str">
        <f>IFERROR(INDEX(Vendors!$A$2:$B$500,MATCH('AP and Accrual Journal'!C278,Vendors!$A$2:$A$500,0),2),"")</f>
        <v/>
      </c>
      <c r="H278" s="74">
        <f>SUMIF('Cash Outflows'!E:E,'AP and Accrual Journal'!D278,'Cash Outflows'!F:F)</f>
        <v>0</v>
      </c>
      <c r="I278" s="73">
        <f t="shared" si="20"/>
        <v>0</v>
      </c>
      <c r="J278" s="13">
        <f t="shared" si="24"/>
        <v>0</v>
      </c>
      <c r="K278" s="112" t="b">
        <f ca="1">IF(TODAY()-'AP and Accrual Journal'!E278&gt;'Data Inputs'!$B$47,TRUE,FALSE)</f>
        <v>1</v>
      </c>
    </row>
    <row r="279" spans="1:11" x14ac:dyDescent="0.2">
      <c r="A279" s="110" t="str">
        <f t="shared" si="23"/>
        <v/>
      </c>
      <c r="B279" s="129"/>
      <c r="C279" s="55"/>
      <c r="D279" s="129"/>
      <c r="E279" s="56"/>
      <c r="F279" s="72"/>
      <c r="G279" s="120" t="str">
        <f>IFERROR(INDEX(Vendors!$A$2:$B$500,MATCH('AP and Accrual Journal'!C279,Vendors!$A$2:$A$500,0),2),"")</f>
        <v/>
      </c>
      <c r="H279" s="74">
        <f>SUMIF('Cash Outflows'!E:E,'AP and Accrual Journal'!D279,'Cash Outflows'!F:F)</f>
        <v>0</v>
      </c>
      <c r="I279" s="73">
        <f t="shared" si="20"/>
        <v>0</v>
      </c>
      <c r="J279" s="13">
        <f t="shared" si="24"/>
        <v>0</v>
      </c>
      <c r="K279" s="112" t="b">
        <f ca="1">IF(TODAY()-'AP and Accrual Journal'!E279&gt;'Data Inputs'!$B$47,TRUE,FALSE)</f>
        <v>1</v>
      </c>
    </row>
    <row r="280" spans="1:11" x14ac:dyDescent="0.2">
      <c r="A280" s="110" t="str">
        <f t="shared" si="23"/>
        <v/>
      </c>
      <c r="B280" s="129"/>
      <c r="C280" s="55"/>
      <c r="D280" s="129"/>
      <c r="E280" s="56"/>
      <c r="F280" s="72"/>
      <c r="G280" s="120" t="str">
        <f>IFERROR(INDEX(Vendors!$A$2:$B$500,MATCH('AP and Accrual Journal'!C280,Vendors!$A$2:$A$500,0),2),"")</f>
        <v/>
      </c>
      <c r="H280" s="74">
        <f>SUMIF('Cash Outflows'!E:E,'AP and Accrual Journal'!D280,'Cash Outflows'!F:F)</f>
        <v>0</v>
      </c>
      <c r="I280" s="73">
        <f t="shared" si="20"/>
        <v>0</v>
      </c>
      <c r="J280" s="13">
        <f t="shared" si="24"/>
        <v>0</v>
      </c>
      <c r="K280" s="112" t="b">
        <f ca="1">IF(TODAY()-'AP and Accrual Journal'!E280&gt;'Data Inputs'!$B$47,TRUE,FALSE)</f>
        <v>1</v>
      </c>
    </row>
    <row r="281" spans="1:11" x14ac:dyDescent="0.2">
      <c r="A281" s="110" t="str">
        <f t="shared" si="23"/>
        <v/>
      </c>
      <c r="B281" s="129"/>
      <c r="C281" s="55"/>
      <c r="D281" s="129"/>
      <c r="E281" s="56"/>
      <c r="F281" s="72"/>
      <c r="G281" s="120" t="str">
        <f>IFERROR(INDEX(Vendors!$A$2:$B$500,MATCH('AP and Accrual Journal'!C281,Vendors!$A$2:$A$500,0),2),"")</f>
        <v/>
      </c>
      <c r="H281" s="74">
        <f>SUMIF('Cash Outflows'!E:E,'AP and Accrual Journal'!D281,'Cash Outflows'!F:F)</f>
        <v>0</v>
      </c>
      <c r="I281" s="73">
        <f t="shared" si="20"/>
        <v>0</v>
      </c>
      <c r="J281" s="13">
        <f t="shared" si="24"/>
        <v>0</v>
      </c>
      <c r="K281" s="112" t="b">
        <f ca="1">IF(TODAY()-'AP and Accrual Journal'!E281&gt;'Data Inputs'!$B$47,TRUE,FALSE)</f>
        <v>1</v>
      </c>
    </row>
    <row r="282" spans="1:11" x14ac:dyDescent="0.2">
      <c r="A282" s="110" t="str">
        <f t="shared" si="23"/>
        <v/>
      </c>
      <c r="B282" s="129"/>
      <c r="C282" s="55"/>
      <c r="D282" s="129"/>
      <c r="E282" s="56"/>
      <c r="F282" s="72"/>
      <c r="G282" s="120" t="str">
        <f>IFERROR(INDEX(Vendors!$A$2:$B$500,MATCH('AP and Accrual Journal'!C282,Vendors!$A$2:$A$500,0),2),"")</f>
        <v/>
      </c>
      <c r="H282" s="74">
        <f>SUMIF('Cash Outflows'!E:E,'AP and Accrual Journal'!D282,'Cash Outflows'!F:F)</f>
        <v>0</v>
      </c>
      <c r="I282" s="73">
        <f t="shared" si="20"/>
        <v>0</v>
      </c>
      <c r="J282" s="13">
        <f t="shared" si="24"/>
        <v>0</v>
      </c>
      <c r="K282" s="112" t="b">
        <f ca="1">IF(TODAY()-'AP and Accrual Journal'!E282&gt;'Data Inputs'!$B$47,TRUE,FALSE)</f>
        <v>1</v>
      </c>
    </row>
    <row r="283" spans="1:11" x14ac:dyDescent="0.2">
      <c r="A283" s="110" t="str">
        <f t="shared" si="23"/>
        <v/>
      </c>
      <c r="B283" s="129"/>
      <c r="C283" s="55"/>
      <c r="D283" s="129"/>
      <c r="E283" s="56"/>
      <c r="F283" s="72"/>
      <c r="G283" s="120" t="str">
        <f>IFERROR(INDEX(Vendors!$A$2:$B$500,MATCH('AP and Accrual Journal'!C283,Vendors!$A$2:$A$500,0),2),"")</f>
        <v/>
      </c>
      <c r="H283" s="74">
        <f>SUMIF('Cash Outflows'!E:E,'AP and Accrual Journal'!D283,'Cash Outflows'!F:F)</f>
        <v>0</v>
      </c>
      <c r="I283" s="73">
        <f t="shared" si="20"/>
        <v>0</v>
      </c>
      <c r="J283" s="13">
        <f t="shared" si="24"/>
        <v>0</v>
      </c>
      <c r="K283" s="112" t="b">
        <f ca="1">IF(TODAY()-'AP and Accrual Journal'!E283&gt;'Data Inputs'!$B$47,TRUE,FALSE)</f>
        <v>1</v>
      </c>
    </row>
    <row r="284" spans="1:11" x14ac:dyDescent="0.2">
      <c r="A284" s="110" t="str">
        <f t="shared" si="23"/>
        <v/>
      </c>
      <c r="B284" s="129"/>
      <c r="C284" s="55"/>
      <c r="D284" s="129"/>
      <c r="E284" s="56"/>
      <c r="F284" s="72"/>
      <c r="G284" s="120" t="str">
        <f>IFERROR(INDEX(Vendors!$A$2:$B$500,MATCH('AP and Accrual Journal'!C284,Vendors!$A$2:$A$500,0),2),"")</f>
        <v/>
      </c>
      <c r="H284" s="74">
        <f>SUMIF('Cash Outflows'!E:E,'AP and Accrual Journal'!D284,'Cash Outflows'!F:F)</f>
        <v>0</v>
      </c>
      <c r="I284" s="73">
        <f t="shared" si="20"/>
        <v>0</v>
      </c>
      <c r="J284" s="13">
        <f t="shared" si="24"/>
        <v>0</v>
      </c>
      <c r="K284" s="112" t="b">
        <f ca="1">IF(TODAY()-'AP and Accrual Journal'!E284&gt;'Data Inputs'!$B$47,TRUE,FALSE)</f>
        <v>1</v>
      </c>
    </row>
    <row r="285" spans="1:11" x14ac:dyDescent="0.2">
      <c r="A285" s="110" t="str">
        <f t="shared" si="23"/>
        <v/>
      </c>
      <c r="B285" s="129"/>
      <c r="C285" s="55"/>
      <c r="D285" s="129"/>
      <c r="E285" s="56"/>
      <c r="F285" s="72"/>
      <c r="G285" s="120" t="str">
        <f>IFERROR(INDEX(Vendors!$A$2:$B$500,MATCH('AP and Accrual Journal'!C285,Vendors!$A$2:$A$500,0),2),"")</f>
        <v/>
      </c>
      <c r="H285" s="74">
        <f>SUMIF('Cash Outflows'!E:E,'AP and Accrual Journal'!D285,'Cash Outflows'!F:F)</f>
        <v>0</v>
      </c>
      <c r="I285" s="73">
        <f t="shared" si="20"/>
        <v>0</v>
      </c>
      <c r="J285" s="13">
        <f t="shared" si="24"/>
        <v>0</v>
      </c>
      <c r="K285" s="112" t="b">
        <f ca="1">IF(TODAY()-'AP and Accrual Journal'!E285&gt;'Data Inputs'!$B$47,TRUE,FALSE)</f>
        <v>1</v>
      </c>
    </row>
    <row r="286" spans="1:11" x14ac:dyDescent="0.2">
      <c r="A286" s="110" t="str">
        <f t="shared" si="23"/>
        <v/>
      </c>
      <c r="B286" s="129"/>
      <c r="C286" s="55"/>
      <c r="D286" s="129"/>
      <c r="E286" s="56"/>
      <c r="F286" s="72"/>
      <c r="G286" s="120" t="str">
        <f>IFERROR(INDEX(Vendors!$A$2:$B$500,MATCH('AP and Accrual Journal'!C286,Vendors!$A$2:$A$500,0),2),"")</f>
        <v/>
      </c>
      <c r="H286" s="74">
        <f>SUMIF('Cash Outflows'!E:E,'AP and Accrual Journal'!D286,'Cash Outflows'!F:F)</f>
        <v>0</v>
      </c>
      <c r="I286" s="73">
        <f t="shared" si="20"/>
        <v>0</v>
      </c>
      <c r="J286" s="13">
        <f t="shared" si="24"/>
        <v>0</v>
      </c>
      <c r="K286" s="112" t="b">
        <f ca="1">IF(TODAY()-'AP and Accrual Journal'!E286&gt;'Data Inputs'!$B$47,TRUE,FALSE)</f>
        <v>1</v>
      </c>
    </row>
    <row r="287" spans="1:11" x14ac:dyDescent="0.2">
      <c r="A287" s="110" t="str">
        <f t="shared" si="23"/>
        <v/>
      </c>
      <c r="B287" s="129"/>
      <c r="C287" s="55"/>
      <c r="D287" s="129"/>
      <c r="E287" s="56"/>
      <c r="F287" s="72"/>
      <c r="G287" s="120" t="str">
        <f>IFERROR(INDEX(Vendors!$A$2:$B$500,MATCH('AP and Accrual Journal'!C287,Vendors!$A$2:$A$500,0),2),"")</f>
        <v/>
      </c>
      <c r="H287" s="74">
        <f>SUMIF('Cash Outflows'!E:E,'AP and Accrual Journal'!D287,'Cash Outflows'!F:F)</f>
        <v>0</v>
      </c>
      <c r="I287" s="73">
        <f t="shared" si="20"/>
        <v>0</v>
      </c>
      <c r="J287" s="13">
        <f t="shared" si="24"/>
        <v>0</v>
      </c>
      <c r="K287" s="112" t="b">
        <f ca="1">IF(TODAY()-'AP and Accrual Journal'!E287&gt;'Data Inputs'!$B$47,TRUE,FALSE)</f>
        <v>1</v>
      </c>
    </row>
    <row r="288" spans="1:11" x14ac:dyDescent="0.2">
      <c r="A288" s="110" t="str">
        <f t="shared" si="23"/>
        <v/>
      </c>
      <c r="B288" s="129"/>
      <c r="C288" s="55"/>
      <c r="D288" s="129"/>
      <c r="E288" s="56"/>
      <c r="F288" s="72"/>
      <c r="G288" s="120" t="str">
        <f>IFERROR(INDEX(Vendors!$A$2:$B$500,MATCH('AP and Accrual Journal'!C288,Vendors!$A$2:$A$500,0),2),"")</f>
        <v/>
      </c>
      <c r="H288" s="74">
        <f>SUMIF('Cash Outflows'!E:E,'AP and Accrual Journal'!D288,'Cash Outflows'!F:F)</f>
        <v>0</v>
      </c>
      <c r="I288" s="73">
        <f t="shared" si="20"/>
        <v>0</v>
      </c>
      <c r="J288" s="13">
        <f t="shared" si="24"/>
        <v>0</v>
      </c>
      <c r="K288" s="112" t="b">
        <f ca="1">IF(TODAY()-'AP and Accrual Journal'!E288&gt;'Data Inputs'!$B$47,TRUE,FALSE)</f>
        <v>1</v>
      </c>
    </row>
    <row r="289" spans="1:11" x14ac:dyDescent="0.2">
      <c r="A289" s="110" t="str">
        <f t="shared" si="23"/>
        <v/>
      </c>
      <c r="B289" s="129"/>
      <c r="C289" s="55"/>
      <c r="D289" s="129"/>
      <c r="E289" s="56"/>
      <c r="F289" s="72"/>
      <c r="G289" s="120" t="str">
        <f>IFERROR(INDEX(Vendors!$A$2:$B$500,MATCH('AP and Accrual Journal'!C289,Vendors!$A$2:$A$500,0),2),"")</f>
        <v/>
      </c>
      <c r="H289" s="74">
        <f>SUMIF('Cash Outflows'!E:E,'AP and Accrual Journal'!D289,'Cash Outflows'!F:F)</f>
        <v>0</v>
      </c>
      <c r="I289" s="73">
        <f t="shared" si="20"/>
        <v>0</v>
      </c>
      <c r="J289" s="13">
        <f t="shared" si="24"/>
        <v>0</v>
      </c>
      <c r="K289" s="112" t="b">
        <f ca="1">IF(TODAY()-'AP and Accrual Journal'!E289&gt;'Data Inputs'!$B$47,TRUE,FALSE)</f>
        <v>1</v>
      </c>
    </row>
    <row r="290" spans="1:11" x14ac:dyDescent="0.2">
      <c r="A290" s="110" t="str">
        <f t="shared" si="23"/>
        <v/>
      </c>
      <c r="B290" s="129"/>
      <c r="C290" s="55"/>
      <c r="D290" s="129"/>
      <c r="E290" s="56"/>
      <c r="F290" s="72"/>
      <c r="G290" s="120" t="str">
        <f>IFERROR(INDEX(Vendors!$A$2:$B$500,MATCH('AP and Accrual Journal'!C290,Vendors!$A$2:$A$500,0),2),"")</f>
        <v/>
      </c>
      <c r="H290" s="74">
        <f>SUMIF('Cash Outflows'!E:E,'AP and Accrual Journal'!D290,'Cash Outflows'!F:F)</f>
        <v>0</v>
      </c>
      <c r="I290" s="73">
        <f t="shared" si="20"/>
        <v>0</v>
      </c>
      <c r="J290" s="13">
        <f t="shared" si="24"/>
        <v>0</v>
      </c>
      <c r="K290" s="112" t="b">
        <f ca="1">IF(TODAY()-'AP and Accrual Journal'!E290&gt;'Data Inputs'!$B$47,TRUE,FALSE)</f>
        <v>1</v>
      </c>
    </row>
    <row r="291" spans="1:11" x14ac:dyDescent="0.2">
      <c r="A291" s="110" t="str">
        <f t="shared" si="23"/>
        <v/>
      </c>
      <c r="B291" s="129"/>
      <c r="C291" s="55"/>
      <c r="D291" s="129"/>
      <c r="E291" s="56"/>
      <c r="F291" s="72"/>
      <c r="G291" s="120" t="str">
        <f>IFERROR(INDEX(Vendors!$A$2:$B$500,MATCH('AP and Accrual Journal'!C291,Vendors!$A$2:$A$500,0),2),"")</f>
        <v/>
      </c>
      <c r="H291" s="74">
        <f>SUMIF('Cash Outflows'!E:E,'AP and Accrual Journal'!D291,'Cash Outflows'!F:F)</f>
        <v>0</v>
      </c>
      <c r="I291" s="73">
        <f t="shared" si="20"/>
        <v>0</v>
      </c>
      <c r="J291" s="13">
        <f t="shared" si="24"/>
        <v>0</v>
      </c>
      <c r="K291" s="112" t="b">
        <f ca="1">IF(TODAY()-'AP and Accrual Journal'!E291&gt;'Data Inputs'!$B$47,TRUE,FALSE)</f>
        <v>1</v>
      </c>
    </row>
    <row r="292" spans="1:11" x14ac:dyDescent="0.2">
      <c r="A292" s="110" t="str">
        <f t="shared" si="23"/>
        <v/>
      </c>
      <c r="B292" s="129"/>
      <c r="C292" s="55"/>
      <c r="D292" s="129"/>
      <c r="E292" s="56"/>
      <c r="F292" s="72"/>
      <c r="G292" s="120" t="str">
        <f>IFERROR(INDEX(Vendors!$A$2:$B$500,MATCH('AP and Accrual Journal'!C292,Vendors!$A$2:$A$500,0),2),"")</f>
        <v/>
      </c>
      <c r="H292" s="74">
        <f>SUMIF('Cash Outflows'!E:E,'AP and Accrual Journal'!D292,'Cash Outflows'!F:F)</f>
        <v>0</v>
      </c>
      <c r="I292" s="73">
        <f t="shared" si="20"/>
        <v>0</v>
      </c>
      <c r="J292" s="13">
        <f t="shared" si="24"/>
        <v>0</v>
      </c>
      <c r="K292" s="112" t="b">
        <f ca="1">IF(TODAY()-'AP and Accrual Journal'!E292&gt;'Data Inputs'!$B$47,TRUE,FALSE)</f>
        <v>1</v>
      </c>
    </row>
    <row r="293" spans="1:11" x14ac:dyDescent="0.2">
      <c r="A293" s="110" t="str">
        <f t="shared" si="23"/>
        <v/>
      </c>
      <c r="B293" s="129"/>
      <c r="C293" s="55"/>
      <c r="D293" s="129"/>
      <c r="E293" s="56"/>
      <c r="F293" s="72"/>
      <c r="G293" s="120" t="str">
        <f>IFERROR(INDEX(Vendors!$A$2:$B$500,MATCH('AP and Accrual Journal'!C293,Vendors!$A$2:$A$500,0),2),"")</f>
        <v/>
      </c>
      <c r="H293" s="74">
        <f>SUMIF('Cash Outflows'!E:E,'AP and Accrual Journal'!D293,'Cash Outflows'!F:F)</f>
        <v>0</v>
      </c>
      <c r="I293" s="73">
        <f t="shared" si="20"/>
        <v>0</v>
      </c>
      <c r="J293" s="13">
        <f t="shared" si="24"/>
        <v>0</v>
      </c>
      <c r="K293" s="112" t="b">
        <f ca="1">IF(TODAY()-'AP and Accrual Journal'!E293&gt;'Data Inputs'!$B$47,TRUE,FALSE)</f>
        <v>1</v>
      </c>
    </row>
    <row r="294" spans="1:11" x14ac:dyDescent="0.2">
      <c r="A294" s="110" t="str">
        <f t="shared" si="23"/>
        <v/>
      </c>
      <c r="B294" s="129"/>
      <c r="C294" s="55"/>
      <c r="D294" s="129"/>
      <c r="E294" s="56"/>
      <c r="F294" s="72"/>
      <c r="G294" s="120" t="str">
        <f>IFERROR(INDEX(Vendors!$A$2:$B$500,MATCH('AP and Accrual Journal'!C294,Vendors!$A$2:$A$500,0),2),"")</f>
        <v/>
      </c>
      <c r="H294" s="74">
        <f>SUMIF('Cash Outflows'!E:E,'AP and Accrual Journal'!D294,'Cash Outflows'!F:F)</f>
        <v>0</v>
      </c>
      <c r="I294" s="73">
        <f t="shared" si="20"/>
        <v>0</v>
      </c>
      <c r="J294" s="13">
        <f t="shared" si="24"/>
        <v>0</v>
      </c>
      <c r="K294" s="112" t="b">
        <f ca="1">IF(TODAY()-'AP and Accrual Journal'!E294&gt;'Data Inputs'!$B$47,TRUE,FALSE)</f>
        <v>1</v>
      </c>
    </row>
    <row r="295" spans="1:11" x14ac:dyDescent="0.2">
      <c r="A295" s="110" t="str">
        <f t="shared" si="23"/>
        <v/>
      </c>
      <c r="B295" s="129"/>
      <c r="C295" s="55"/>
      <c r="D295" s="129"/>
      <c r="E295" s="56"/>
      <c r="F295" s="72"/>
      <c r="G295" s="120" t="str">
        <f>IFERROR(INDEX(Vendors!$A$2:$B$500,MATCH('AP and Accrual Journal'!C295,Vendors!$A$2:$A$500,0),2),"")</f>
        <v/>
      </c>
      <c r="H295" s="74">
        <f>SUMIF('Cash Outflows'!E:E,'AP and Accrual Journal'!D295,'Cash Outflows'!F:F)</f>
        <v>0</v>
      </c>
      <c r="I295" s="73">
        <f t="shared" si="20"/>
        <v>0</v>
      </c>
      <c r="J295" s="13">
        <f t="shared" si="24"/>
        <v>0</v>
      </c>
      <c r="K295" s="112" t="b">
        <f ca="1">IF(TODAY()-'AP and Accrual Journal'!E295&gt;'Data Inputs'!$B$47,TRUE,FALSE)</f>
        <v>1</v>
      </c>
    </row>
    <row r="296" spans="1:11" x14ac:dyDescent="0.2">
      <c r="A296" s="110" t="str">
        <f t="shared" si="23"/>
        <v/>
      </c>
      <c r="B296" s="129"/>
      <c r="C296" s="55"/>
      <c r="D296" s="129"/>
      <c r="E296" s="56"/>
      <c r="F296" s="72"/>
      <c r="G296" s="120" t="str">
        <f>IFERROR(INDEX(Vendors!$A$2:$B$500,MATCH('AP and Accrual Journal'!C296,Vendors!$A$2:$A$500,0),2),"")</f>
        <v/>
      </c>
      <c r="H296" s="74">
        <f>SUMIF('Cash Outflows'!E:E,'AP and Accrual Journal'!D296,'Cash Outflows'!F:F)</f>
        <v>0</v>
      </c>
      <c r="I296" s="73">
        <f t="shared" si="20"/>
        <v>0</v>
      </c>
      <c r="J296" s="13">
        <f t="shared" si="24"/>
        <v>0</v>
      </c>
      <c r="K296" s="112" t="b">
        <f ca="1">IF(TODAY()-'AP and Accrual Journal'!E296&gt;'Data Inputs'!$B$47,TRUE,FALSE)</f>
        <v>1</v>
      </c>
    </row>
    <row r="297" spans="1:11" x14ac:dyDescent="0.2">
      <c r="A297" s="110" t="str">
        <f t="shared" si="23"/>
        <v/>
      </c>
      <c r="B297" s="129"/>
      <c r="C297" s="55"/>
      <c r="D297" s="129"/>
      <c r="E297" s="56"/>
      <c r="F297" s="72"/>
      <c r="G297" s="120" t="str">
        <f>IFERROR(INDEX(Vendors!$A$2:$B$500,MATCH('AP and Accrual Journal'!C297,Vendors!$A$2:$A$500,0),2),"")</f>
        <v/>
      </c>
      <c r="H297" s="74">
        <f>SUMIF('Cash Outflows'!E:E,'AP and Accrual Journal'!D297,'Cash Outflows'!F:F)</f>
        <v>0</v>
      </c>
      <c r="I297" s="73">
        <f t="shared" si="20"/>
        <v>0</v>
      </c>
      <c r="J297" s="13">
        <f t="shared" si="24"/>
        <v>0</v>
      </c>
      <c r="K297" s="112" t="b">
        <f ca="1">IF(TODAY()-'AP and Accrual Journal'!E297&gt;'Data Inputs'!$B$47,TRUE,FALSE)</f>
        <v>1</v>
      </c>
    </row>
    <row r="298" spans="1:11" x14ac:dyDescent="0.2">
      <c r="A298" s="110" t="str">
        <f t="shared" si="23"/>
        <v/>
      </c>
      <c r="B298" s="129"/>
      <c r="C298" s="55"/>
      <c r="D298" s="129"/>
      <c r="E298" s="56"/>
      <c r="F298" s="72"/>
      <c r="G298" s="120" t="str">
        <f>IFERROR(INDEX(Vendors!$A$2:$B$500,MATCH('AP and Accrual Journal'!C298,Vendors!$A$2:$A$500,0),2),"")</f>
        <v/>
      </c>
      <c r="H298" s="74">
        <f>SUMIF('Cash Outflows'!E:E,'AP and Accrual Journal'!D298,'Cash Outflows'!F:F)</f>
        <v>0</v>
      </c>
      <c r="I298" s="73">
        <f t="shared" si="20"/>
        <v>0</v>
      </c>
      <c r="J298" s="13">
        <f t="shared" si="24"/>
        <v>0</v>
      </c>
      <c r="K298" s="112" t="b">
        <f ca="1">IF(TODAY()-'AP and Accrual Journal'!E298&gt;'Data Inputs'!$B$47,TRUE,FALSE)</f>
        <v>1</v>
      </c>
    </row>
    <row r="299" spans="1:11" x14ac:dyDescent="0.2">
      <c r="A299" s="110" t="str">
        <f t="shared" si="23"/>
        <v/>
      </c>
      <c r="B299" s="129"/>
      <c r="C299" s="55"/>
      <c r="D299" s="129"/>
      <c r="E299" s="56"/>
      <c r="F299" s="72"/>
      <c r="G299" s="120" t="str">
        <f>IFERROR(INDEX(Vendors!$A$2:$B$500,MATCH('AP and Accrual Journal'!C299,Vendors!$A$2:$A$500,0),2),"")</f>
        <v/>
      </c>
      <c r="H299" s="74">
        <f>SUMIF('Cash Outflows'!E:E,'AP and Accrual Journal'!D299,'Cash Outflows'!F:F)</f>
        <v>0</v>
      </c>
      <c r="I299" s="73">
        <f t="shared" si="20"/>
        <v>0</v>
      </c>
      <c r="J299" s="13">
        <f t="shared" si="24"/>
        <v>0</v>
      </c>
      <c r="K299" s="112" t="b">
        <f ca="1">IF(TODAY()-'AP and Accrual Journal'!E299&gt;'Data Inputs'!$B$47,TRUE,FALSE)</f>
        <v>1</v>
      </c>
    </row>
    <row r="300" spans="1:11" x14ac:dyDescent="0.2">
      <c r="A300" s="110" t="str">
        <f t="shared" si="23"/>
        <v/>
      </c>
      <c r="B300" s="129"/>
      <c r="C300" s="55"/>
      <c r="D300" s="129"/>
      <c r="E300" s="56"/>
      <c r="F300" s="72"/>
      <c r="G300" s="120" t="str">
        <f>IFERROR(INDEX(Vendors!$A$2:$B$500,MATCH('AP and Accrual Journal'!C300,Vendors!$A$2:$A$500,0),2),"")</f>
        <v/>
      </c>
      <c r="H300" s="74">
        <f>SUMIF('Cash Outflows'!E:E,'AP and Accrual Journal'!D300,'Cash Outflows'!F:F)</f>
        <v>0</v>
      </c>
      <c r="I300" s="73">
        <f t="shared" si="20"/>
        <v>0</v>
      </c>
      <c r="J300" s="13">
        <f t="shared" si="24"/>
        <v>0</v>
      </c>
      <c r="K300" s="112" t="b">
        <f ca="1">IF(TODAY()-'AP and Accrual Journal'!E300&gt;'Data Inputs'!$B$47,TRUE,FALSE)</f>
        <v>1</v>
      </c>
    </row>
    <row r="301" spans="1:11" x14ac:dyDescent="0.2">
      <c r="A301" s="110" t="str">
        <f t="shared" si="23"/>
        <v/>
      </c>
      <c r="B301" s="129"/>
      <c r="C301" s="55"/>
      <c r="D301" s="129"/>
      <c r="E301" s="56"/>
      <c r="F301" s="72"/>
      <c r="G301" s="120" t="str">
        <f>IFERROR(INDEX(Vendors!$A$2:$B$500,MATCH('AP and Accrual Journal'!C301,Vendors!$A$2:$A$500,0),2),"")</f>
        <v/>
      </c>
      <c r="H301" s="74">
        <f>SUMIF('Cash Outflows'!E:E,'AP and Accrual Journal'!D301,'Cash Outflows'!F:F)</f>
        <v>0</v>
      </c>
      <c r="I301" s="73">
        <f t="shared" si="20"/>
        <v>0</v>
      </c>
      <c r="J301" s="13">
        <f t="shared" si="24"/>
        <v>0</v>
      </c>
      <c r="K301" s="112" t="b">
        <f ca="1">IF(TODAY()-'AP and Accrual Journal'!E301&gt;'Data Inputs'!$B$47,TRUE,FALSE)</f>
        <v>1</v>
      </c>
    </row>
    <row r="302" spans="1:11" x14ac:dyDescent="0.2">
      <c r="A302" s="110" t="str">
        <f t="shared" si="23"/>
        <v/>
      </c>
      <c r="B302" s="129"/>
      <c r="C302" s="55"/>
      <c r="D302" s="129"/>
      <c r="E302" s="56"/>
      <c r="F302" s="72"/>
      <c r="G302" s="120" t="str">
        <f>IFERROR(INDEX(Vendors!$A$2:$B$500,MATCH('AP and Accrual Journal'!C302,Vendors!$A$2:$A$500,0),2),"")</f>
        <v/>
      </c>
      <c r="H302" s="74">
        <f>SUMIF('Cash Outflows'!E:E,'AP and Accrual Journal'!D302,'Cash Outflows'!F:F)</f>
        <v>0</v>
      </c>
      <c r="I302" s="73">
        <f t="shared" si="20"/>
        <v>0</v>
      </c>
      <c r="J302" s="13">
        <f t="shared" si="24"/>
        <v>0</v>
      </c>
      <c r="K302" s="112" t="b">
        <f ca="1">IF(TODAY()-'AP and Accrual Journal'!E302&gt;'Data Inputs'!$B$47,TRUE,FALSE)</f>
        <v>1</v>
      </c>
    </row>
    <row r="303" spans="1:11" x14ac:dyDescent="0.2">
      <c r="A303" s="110" t="str">
        <f t="shared" si="23"/>
        <v/>
      </c>
      <c r="B303" s="129"/>
      <c r="C303" s="55"/>
      <c r="D303" s="129"/>
      <c r="E303" s="56"/>
      <c r="F303" s="72"/>
      <c r="G303" s="120" t="str">
        <f>IFERROR(INDEX(Vendors!$A$2:$B$500,MATCH('AP and Accrual Journal'!C303,Vendors!$A$2:$A$500,0),2),"")</f>
        <v/>
      </c>
      <c r="H303" s="74">
        <f>SUMIF('Cash Outflows'!E:E,'AP and Accrual Journal'!D303,'Cash Outflows'!F:F)</f>
        <v>0</v>
      </c>
      <c r="I303" s="73">
        <f t="shared" si="20"/>
        <v>0</v>
      </c>
      <c r="J303" s="13">
        <f t="shared" si="24"/>
        <v>0</v>
      </c>
      <c r="K303" s="112" t="b">
        <f ca="1">IF(TODAY()-'AP and Accrual Journal'!E303&gt;'Data Inputs'!$B$47,TRUE,FALSE)</f>
        <v>1</v>
      </c>
    </row>
    <row r="304" spans="1:11" x14ac:dyDescent="0.2">
      <c r="A304" s="110" t="str">
        <f t="shared" si="23"/>
        <v/>
      </c>
      <c r="B304" s="129"/>
      <c r="C304" s="55"/>
      <c r="D304" s="129"/>
      <c r="E304" s="56"/>
      <c r="F304" s="72"/>
      <c r="G304" s="120" t="str">
        <f>IFERROR(INDEX(Vendors!$A$2:$B$500,MATCH('AP and Accrual Journal'!C304,Vendors!$A$2:$A$500,0),2),"")</f>
        <v/>
      </c>
      <c r="H304" s="74">
        <f>SUMIF('Cash Outflows'!E:E,'AP and Accrual Journal'!D304,'Cash Outflows'!F:F)</f>
        <v>0</v>
      </c>
      <c r="I304" s="73">
        <f t="shared" si="20"/>
        <v>0</v>
      </c>
      <c r="J304" s="13">
        <f t="shared" si="24"/>
        <v>0</v>
      </c>
      <c r="K304" s="112" t="b">
        <f ca="1">IF(TODAY()-'AP and Accrual Journal'!E304&gt;'Data Inputs'!$B$47,TRUE,FALSE)</f>
        <v>1</v>
      </c>
    </row>
    <row r="305" spans="1:11" x14ac:dyDescent="0.2">
      <c r="A305" s="110" t="str">
        <f t="shared" si="23"/>
        <v/>
      </c>
      <c r="B305" s="129"/>
      <c r="C305" s="55"/>
      <c r="D305" s="129"/>
      <c r="E305" s="56"/>
      <c r="F305" s="72"/>
      <c r="G305" s="120" t="str">
        <f>IFERROR(INDEX(Vendors!$A$2:$B$500,MATCH('AP and Accrual Journal'!C305,Vendors!$A$2:$A$500,0),2),"")</f>
        <v/>
      </c>
      <c r="H305" s="74">
        <f>SUMIF('Cash Outflows'!E:E,'AP and Accrual Journal'!D305,'Cash Outflows'!F:F)</f>
        <v>0</v>
      </c>
      <c r="I305" s="73">
        <f t="shared" si="20"/>
        <v>0</v>
      </c>
      <c r="J305" s="13">
        <f t="shared" si="24"/>
        <v>0</v>
      </c>
      <c r="K305" s="112" t="b">
        <f ca="1">IF(TODAY()-'AP and Accrual Journal'!E305&gt;'Data Inputs'!$B$47,TRUE,FALSE)</f>
        <v>1</v>
      </c>
    </row>
    <row r="306" spans="1:11" x14ac:dyDescent="0.2">
      <c r="A306" s="110" t="str">
        <f t="shared" si="23"/>
        <v/>
      </c>
      <c r="B306" s="129"/>
      <c r="C306" s="55"/>
      <c r="D306" s="129"/>
      <c r="E306" s="56"/>
      <c r="F306" s="72"/>
      <c r="G306" s="120" t="str">
        <f>IFERROR(INDEX(Vendors!$A$2:$B$500,MATCH('AP and Accrual Journal'!C306,Vendors!$A$2:$A$500,0),2),"")</f>
        <v/>
      </c>
      <c r="H306" s="74">
        <f>SUMIF('Cash Outflows'!E:E,'AP and Accrual Journal'!D306,'Cash Outflows'!F:F)</f>
        <v>0</v>
      </c>
      <c r="I306" s="73">
        <f t="shared" si="20"/>
        <v>0</v>
      </c>
      <c r="J306" s="13">
        <f t="shared" si="24"/>
        <v>0</v>
      </c>
      <c r="K306" s="112" t="b">
        <f ca="1">IF(TODAY()-'AP and Accrual Journal'!E306&gt;'Data Inputs'!$B$47,TRUE,FALSE)</f>
        <v>1</v>
      </c>
    </row>
    <row r="307" spans="1:11" x14ac:dyDescent="0.2">
      <c r="A307" s="110" t="str">
        <f t="shared" si="23"/>
        <v/>
      </c>
      <c r="B307" s="129"/>
      <c r="C307" s="55"/>
      <c r="D307" s="129"/>
      <c r="E307" s="56"/>
      <c r="F307" s="72"/>
      <c r="G307" s="120" t="str">
        <f>IFERROR(INDEX(Vendors!$A$2:$B$500,MATCH('AP and Accrual Journal'!C307,Vendors!$A$2:$A$500,0),2),"")</f>
        <v/>
      </c>
      <c r="H307" s="74">
        <f>SUMIF('Cash Outflows'!E:E,'AP and Accrual Journal'!D307,'Cash Outflows'!F:F)</f>
        <v>0</v>
      </c>
      <c r="I307" s="73">
        <f t="shared" si="20"/>
        <v>0</v>
      </c>
      <c r="J307" s="13">
        <f t="shared" si="24"/>
        <v>0</v>
      </c>
      <c r="K307" s="112" t="b">
        <f ca="1">IF(TODAY()-'AP and Accrual Journal'!E307&gt;'Data Inputs'!$B$47,TRUE,FALSE)</f>
        <v>1</v>
      </c>
    </row>
    <row r="308" spans="1:11" x14ac:dyDescent="0.2">
      <c r="A308" s="110" t="str">
        <f t="shared" si="23"/>
        <v/>
      </c>
      <c r="B308" s="129"/>
      <c r="C308" s="55"/>
      <c r="D308" s="129"/>
      <c r="E308" s="56"/>
      <c r="F308" s="72"/>
      <c r="G308" s="120" t="str">
        <f>IFERROR(INDEX(Vendors!$A$2:$B$500,MATCH('AP and Accrual Journal'!C308,Vendors!$A$2:$A$500,0),2),"")</f>
        <v/>
      </c>
      <c r="H308" s="74">
        <f>SUMIF('Cash Outflows'!E:E,'AP and Accrual Journal'!D308,'Cash Outflows'!F:F)</f>
        <v>0</v>
      </c>
      <c r="I308" s="73">
        <f t="shared" si="20"/>
        <v>0</v>
      </c>
      <c r="J308" s="13">
        <f t="shared" si="24"/>
        <v>0</v>
      </c>
      <c r="K308" s="112" t="b">
        <f ca="1">IF(TODAY()-'AP and Accrual Journal'!E308&gt;'Data Inputs'!$B$47,TRUE,FALSE)</f>
        <v>1</v>
      </c>
    </row>
    <row r="309" spans="1:11" x14ac:dyDescent="0.2">
      <c r="A309" s="110" t="str">
        <f t="shared" si="23"/>
        <v/>
      </c>
      <c r="B309" s="129"/>
      <c r="C309" s="55"/>
      <c r="D309" s="129"/>
      <c r="E309" s="56"/>
      <c r="F309" s="72"/>
      <c r="G309" s="120" t="str">
        <f>IFERROR(INDEX(Vendors!$A$2:$B$500,MATCH('AP and Accrual Journal'!C309,Vendors!$A$2:$A$500,0),2),"")</f>
        <v/>
      </c>
      <c r="H309" s="74">
        <f>SUMIF('Cash Outflows'!E:E,'AP and Accrual Journal'!D309,'Cash Outflows'!F:F)</f>
        <v>0</v>
      </c>
      <c r="I309" s="73">
        <f t="shared" si="20"/>
        <v>0</v>
      </c>
      <c r="J309" s="13">
        <f t="shared" si="24"/>
        <v>0</v>
      </c>
      <c r="K309" s="112" t="b">
        <f ca="1">IF(TODAY()-'AP and Accrual Journal'!E309&gt;'Data Inputs'!$B$47,TRUE,FALSE)</f>
        <v>1</v>
      </c>
    </row>
    <row r="310" spans="1:11" x14ac:dyDescent="0.2">
      <c r="A310" s="110" t="str">
        <f t="shared" si="23"/>
        <v/>
      </c>
      <c r="B310" s="129"/>
      <c r="C310" s="55"/>
      <c r="D310" s="129"/>
      <c r="E310" s="56"/>
      <c r="F310" s="72"/>
      <c r="G310" s="120" t="str">
        <f>IFERROR(INDEX(Vendors!$A$2:$B$500,MATCH('AP and Accrual Journal'!C310,Vendors!$A$2:$A$500,0),2),"")</f>
        <v/>
      </c>
      <c r="H310" s="74">
        <f>SUMIF('Cash Outflows'!E:E,'AP and Accrual Journal'!D310,'Cash Outflows'!F:F)</f>
        <v>0</v>
      </c>
      <c r="I310" s="73">
        <f t="shared" si="20"/>
        <v>0</v>
      </c>
      <c r="J310" s="13">
        <f t="shared" si="24"/>
        <v>0</v>
      </c>
      <c r="K310" s="112" t="b">
        <f ca="1">IF(TODAY()-'AP and Accrual Journal'!E310&gt;'Data Inputs'!$B$47,TRUE,FALSE)</f>
        <v>1</v>
      </c>
    </row>
    <row r="311" spans="1:11" x14ac:dyDescent="0.2">
      <c r="A311" s="110" t="str">
        <f t="shared" si="23"/>
        <v/>
      </c>
      <c r="B311" s="129"/>
      <c r="C311" s="55"/>
      <c r="D311" s="129"/>
      <c r="E311" s="56"/>
      <c r="F311" s="72"/>
      <c r="G311" s="120" t="str">
        <f>IFERROR(INDEX(Vendors!$A$2:$B$500,MATCH('AP and Accrual Journal'!C311,Vendors!$A$2:$A$500,0),2),"")</f>
        <v/>
      </c>
      <c r="H311" s="74">
        <f>SUMIF('Cash Outflows'!E:E,'AP and Accrual Journal'!D311,'Cash Outflows'!F:F)</f>
        <v>0</v>
      </c>
      <c r="I311" s="73">
        <f t="shared" si="20"/>
        <v>0</v>
      </c>
      <c r="J311" s="13">
        <f t="shared" si="24"/>
        <v>0</v>
      </c>
      <c r="K311" s="112" t="b">
        <f ca="1">IF(TODAY()-'AP and Accrual Journal'!E311&gt;'Data Inputs'!$B$47,TRUE,FALSE)</f>
        <v>1</v>
      </c>
    </row>
    <row r="312" spans="1:11" x14ac:dyDescent="0.2">
      <c r="A312" s="110" t="str">
        <f t="shared" si="23"/>
        <v/>
      </c>
      <c r="B312" s="129"/>
      <c r="C312" s="55"/>
      <c r="D312" s="129"/>
      <c r="E312" s="56"/>
      <c r="F312" s="72"/>
      <c r="G312" s="120" t="str">
        <f>IFERROR(INDEX(Vendors!$A$2:$B$500,MATCH('AP and Accrual Journal'!C312,Vendors!$A$2:$A$500,0),2),"")</f>
        <v/>
      </c>
      <c r="H312" s="74">
        <f>SUMIF('Cash Outflows'!E:E,'AP and Accrual Journal'!D312,'Cash Outflows'!F:F)</f>
        <v>0</v>
      </c>
      <c r="I312" s="73">
        <f t="shared" si="20"/>
        <v>0</v>
      </c>
      <c r="J312" s="13">
        <f t="shared" si="24"/>
        <v>0</v>
      </c>
      <c r="K312" s="112" t="b">
        <f ca="1">IF(TODAY()-'AP and Accrual Journal'!E312&gt;'Data Inputs'!$B$47,TRUE,FALSE)</f>
        <v>1</v>
      </c>
    </row>
    <row r="313" spans="1:11" x14ac:dyDescent="0.2">
      <c r="A313" s="110" t="str">
        <f t="shared" si="23"/>
        <v/>
      </c>
      <c r="B313" s="129"/>
      <c r="C313" s="55"/>
      <c r="D313" s="129"/>
      <c r="E313" s="56"/>
      <c r="F313" s="72"/>
      <c r="G313" s="120" t="str">
        <f>IFERROR(INDEX(Vendors!$A$2:$B$500,MATCH('AP and Accrual Journal'!C313,Vendors!$A$2:$A$500,0),2),"")</f>
        <v/>
      </c>
      <c r="H313" s="74">
        <f>SUMIF('Cash Outflows'!E:E,'AP and Accrual Journal'!D313,'Cash Outflows'!F:F)</f>
        <v>0</v>
      </c>
      <c r="I313" s="73">
        <f t="shared" si="20"/>
        <v>0</v>
      </c>
      <c r="J313" s="13">
        <f t="shared" si="24"/>
        <v>0</v>
      </c>
      <c r="K313" s="112" t="b">
        <f ca="1">IF(TODAY()-'AP and Accrual Journal'!E313&gt;'Data Inputs'!$B$47,TRUE,FALSE)</f>
        <v>1</v>
      </c>
    </row>
    <row r="314" spans="1:11" x14ac:dyDescent="0.2">
      <c r="A314" s="110" t="str">
        <f t="shared" si="23"/>
        <v/>
      </c>
      <c r="B314" s="129"/>
      <c r="C314" s="55"/>
      <c r="D314" s="129"/>
      <c r="E314" s="56"/>
      <c r="F314" s="72"/>
      <c r="G314" s="120" t="str">
        <f>IFERROR(INDEX(Vendors!$A$2:$B$500,MATCH('AP and Accrual Journal'!C314,Vendors!$A$2:$A$500,0),2),"")</f>
        <v/>
      </c>
      <c r="H314" s="74">
        <f>SUMIF('Cash Outflows'!E:E,'AP and Accrual Journal'!D314,'Cash Outflows'!F:F)</f>
        <v>0</v>
      </c>
      <c r="I314" s="73">
        <f t="shared" si="20"/>
        <v>0</v>
      </c>
      <c r="J314" s="13">
        <f t="shared" si="24"/>
        <v>0</v>
      </c>
      <c r="K314" s="112" t="b">
        <f ca="1">IF(TODAY()-'AP and Accrual Journal'!E314&gt;'Data Inputs'!$B$47,TRUE,FALSE)</f>
        <v>1</v>
      </c>
    </row>
    <row r="315" spans="1:11" x14ac:dyDescent="0.2">
      <c r="A315" s="110" t="str">
        <f t="shared" si="23"/>
        <v/>
      </c>
      <c r="B315" s="129"/>
      <c r="C315" s="55"/>
      <c r="D315" s="129"/>
      <c r="E315" s="56"/>
      <c r="F315" s="72"/>
      <c r="G315" s="120" t="str">
        <f>IFERROR(INDEX(Vendors!$A$2:$B$500,MATCH('AP and Accrual Journal'!C315,Vendors!$A$2:$A$500,0),2),"")</f>
        <v/>
      </c>
      <c r="H315" s="74">
        <f>SUMIF('Cash Outflows'!E:E,'AP and Accrual Journal'!D315,'Cash Outflows'!F:F)</f>
        <v>0</v>
      </c>
      <c r="I315" s="73">
        <f t="shared" si="20"/>
        <v>0</v>
      </c>
      <c r="J315" s="13">
        <f t="shared" si="24"/>
        <v>0</v>
      </c>
      <c r="K315" s="112" t="b">
        <f ca="1">IF(TODAY()-'AP and Accrual Journal'!E315&gt;'Data Inputs'!$B$47,TRUE,FALSE)</f>
        <v>1</v>
      </c>
    </row>
    <row r="316" spans="1:11" x14ac:dyDescent="0.2">
      <c r="A316" s="110" t="str">
        <f t="shared" si="23"/>
        <v/>
      </c>
      <c r="B316" s="129"/>
      <c r="C316" s="55"/>
      <c r="D316" s="129"/>
      <c r="E316" s="56"/>
      <c r="F316" s="72"/>
      <c r="G316" s="120" t="str">
        <f>IFERROR(INDEX(Vendors!$A$2:$B$500,MATCH('AP and Accrual Journal'!C316,Vendors!$A$2:$A$500,0),2),"")</f>
        <v/>
      </c>
      <c r="H316" s="74">
        <f>SUMIF('Cash Outflows'!E:E,'AP and Accrual Journal'!D316,'Cash Outflows'!F:F)</f>
        <v>0</v>
      </c>
      <c r="I316" s="73">
        <f t="shared" si="20"/>
        <v>0</v>
      </c>
      <c r="J316" s="13">
        <f t="shared" si="24"/>
        <v>0</v>
      </c>
      <c r="K316" s="112" t="b">
        <f ca="1">IF(TODAY()-'AP and Accrual Journal'!E316&gt;'Data Inputs'!$B$47,TRUE,FALSE)</f>
        <v>1</v>
      </c>
    </row>
    <row r="317" spans="1:11" x14ac:dyDescent="0.2">
      <c r="A317" s="110" t="str">
        <f t="shared" si="23"/>
        <v/>
      </c>
      <c r="B317" s="129"/>
      <c r="C317" s="55"/>
      <c r="D317" s="129"/>
      <c r="E317" s="56"/>
      <c r="F317" s="72"/>
      <c r="G317" s="120" t="str">
        <f>IFERROR(INDEX(Vendors!$A$2:$B$500,MATCH('AP and Accrual Journal'!C317,Vendors!$A$2:$A$500,0),2),"")</f>
        <v/>
      </c>
      <c r="H317" s="74">
        <f>SUMIF('Cash Outflows'!E:E,'AP and Accrual Journal'!D317,'Cash Outflows'!F:F)</f>
        <v>0</v>
      </c>
      <c r="I317" s="73">
        <f t="shared" si="20"/>
        <v>0</v>
      </c>
      <c r="J317" s="13">
        <f t="shared" si="24"/>
        <v>0</v>
      </c>
      <c r="K317" s="112" t="b">
        <f ca="1">IF(TODAY()-'AP and Accrual Journal'!E317&gt;'Data Inputs'!$B$47,TRUE,FALSE)</f>
        <v>1</v>
      </c>
    </row>
    <row r="318" spans="1:11" x14ac:dyDescent="0.2">
      <c r="A318" s="110" t="str">
        <f t="shared" si="23"/>
        <v/>
      </c>
      <c r="B318" s="129"/>
      <c r="C318" s="55"/>
      <c r="D318" s="129"/>
      <c r="E318" s="56"/>
      <c r="F318" s="72"/>
      <c r="G318" s="120" t="str">
        <f>IFERROR(INDEX(Vendors!$A$2:$B$500,MATCH('AP and Accrual Journal'!C318,Vendors!$A$2:$A$500,0),2),"")</f>
        <v/>
      </c>
      <c r="H318" s="74">
        <f>SUMIF('Cash Outflows'!E:E,'AP and Accrual Journal'!D318,'Cash Outflows'!F:F)</f>
        <v>0</v>
      </c>
      <c r="I318" s="73">
        <f t="shared" si="20"/>
        <v>0</v>
      </c>
      <c r="J318" s="13">
        <f t="shared" si="24"/>
        <v>0</v>
      </c>
      <c r="K318" s="112" t="b">
        <f ca="1">IF(TODAY()-'AP and Accrual Journal'!E318&gt;'Data Inputs'!$B$47,TRUE,FALSE)</f>
        <v>1</v>
      </c>
    </row>
    <row r="319" spans="1:11" x14ac:dyDescent="0.2">
      <c r="A319" s="110" t="str">
        <f t="shared" si="23"/>
        <v/>
      </c>
      <c r="B319" s="129"/>
      <c r="C319" s="55"/>
      <c r="D319" s="129"/>
      <c r="E319" s="56"/>
      <c r="F319" s="72"/>
      <c r="G319" s="120" t="str">
        <f>IFERROR(INDEX(Vendors!$A$2:$B$500,MATCH('AP and Accrual Journal'!C319,Vendors!$A$2:$A$500,0),2),"")</f>
        <v/>
      </c>
      <c r="H319" s="74">
        <f>SUMIF('Cash Outflows'!E:E,'AP and Accrual Journal'!D319,'Cash Outflows'!F:F)</f>
        <v>0</v>
      </c>
      <c r="I319" s="73">
        <f t="shared" si="20"/>
        <v>0</v>
      </c>
      <c r="J319" s="13">
        <f t="shared" si="24"/>
        <v>0</v>
      </c>
      <c r="K319" s="112" t="b">
        <f ca="1">IF(TODAY()-'AP and Accrual Journal'!E319&gt;'Data Inputs'!$B$47,TRUE,FALSE)</f>
        <v>1</v>
      </c>
    </row>
    <row r="320" spans="1:11" x14ac:dyDescent="0.2">
      <c r="A320" s="110" t="str">
        <f t="shared" si="23"/>
        <v/>
      </c>
      <c r="B320" s="129"/>
      <c r="C320" s="55"/>
      <c r="D320" s="129"/>
      <c r="E320" s="56"/>
      <c r="F320" s="72"/>
      <c r="G320" s="120" t="str">
        <f>IFERROR(INDEX(Vendors!$A$2:$B$500,MATCH('AP and Accrual Journal'!C320,Vendors!$A$2:$A$500,0),2),"")</f>
        <v/>
      </c>
      <c r="H320" s="74">
        <f>SUMIF('Cash Outflows'!E:E,'AP and Accrual Journal'!D320,'Cash Outflows'!F:F)</f>
        <v>0</v>
      </c>
      <c r="I320" s="73">
        <f t="shared" si="20"/>
        <v>0</v>
      </c>
      <c r="J320" s="13">
        <f t="shared" si="24"/>
        <v>0</v>
      </c>
      <c r="K320" s="112" t="b">
        <f ca="1">IF(TODAY()-'AP and Accrual Journal'!E320&gt;'Data Inputs'!$B$47,TRUE,FALSE)</f>
        <v>1</v>
      </c>
    </row>
    <row r="321" spans="1:11" x14ac:dyDescent="0.2">
      <c r="A321" s="110" t="str">
        <f t="shared" si="23"/>
        <v/>
      </c>
      <c r="B321" s="129"/>
      <c r="C321" s="55"/>
      <c r="D321" s="129"/>
      <c r="E321" s="56"/>
      <c r="F321" s="72"/>
      <c r="G321" s="120" t="str">
        <f>IFERROR(INDEX(Vendors!$A$2:$B$500,MATCH('AP and Accrual Journal'!C321,Vendors!$A$2:$A$500,0),2),"")</f>
        <v/>
      </c>
      <c r="H321" s="74">
        <f>SUMIF('Cash Outflows'!E:E,'AP and Accrual Journal'!D321,'Cash Outflows'!F:F)</f>
        <v>0</v>
      </c>
      <c r="I321" s="73">
        <f t="shared" si="20"/>
        <v>0</v>
      </c>
      <c r="J321" s="13">
        <f t="shared" si="24"/>
        <v>0</v>
      </c>
      <c r="K321" s="112" t="b">
        <f ca="1">IF(TODAY()-'AP and Accrual Journal'!E321&gt;'Data Inputs'!$B$47,TRUE,FALSE)</f>
        <v>1</v>
      </c>
    </row>
    <row r="322" spans="1:11" x14ac:dyDescent="0.2">
      <c r="A322" s="110" t="str">
        <f t="shared" si="23"/>
        <v/>
      </c>
      <c r="B322" s="129"/>
      <c r="C322" s="55"/>
      <c r="D322" s="129"/>
      <c r="E322" s="56"/>
      <c r="F322" s="72"/>
      <c r="G322" s="120" t="str">
        <f>IFERROR(INDEX(Vendors!$A$2:$B$500,MATCH('AP and Accrual Journal'!C322,Vendors!$A$2:$A$500,0),2),"")</f>
        <v/>
      </c>
      <c r="H322" s="74">
        <f>SUMIF('Cash Outflows'!E:E,'AP and Accrual Journal'!D322,'Cash Outflows'!F:F)</f>
        <v>0</v>
      </c>
      <c r="I322" s="73">
        <f t="shared" si="20"/>
        <v>0</v>
      </c>
      <c r="J322" s="13">
        <f t="shared" si="24"/>
        <v>0</v>
      </c>
      <c r="K322" s="112" t="b">
        <f ca="1">IF(TODAY()-'AP and Accrual Journal'!E322&gt;'Data Inputs'!$B$47,TRUE,FALSE)</f>
        <v>1</v>
      </c>
    </row>
    <row r="323" spans="1:11" x14ac:dyDescent="0.2">
      <c r="A323" s="110" t="str">
        <f t="shared" si="23"/>
        <v/>
      </c>
      <c r="B323" s="129"/>
      <c r="C323" s="55"/>
      <c r="D323" s="129"/>
      <c r="E323" s="56"/>
      <c r="F323" s="72"/>
      <c r="G323" s="120" t="str">
        <f>IFERROR(INDEX(Vendors!$A$2:$B$500,MATCH('AP and Accrual Journal'!C323,Vendors!$A$2:$A$500,0),2),"")</f>
        <v/>
      </c>
      <c r="H323" s="74">
        <f>SUMIF('Cash Outflows'!E:E,'AP and Accrual Journal'!D323,'Cash Outflows'!F:F)</f>
        <v>0</v>
      </c>
      <c r="I323" s="73">
        <f t="shared" si="20"/>
        <v>0</v>
      </c>
      <c r="J323" s="13">
        <f t="shared" si="24"/>
        <v>0</v>
      </c>
      <c r="K323" s="112" t="b">
        <f ca="1">IF(TODAY()-'AP and Accrual Journal'!E323&gt;'Data Inputs'!$B$47,TRUE,FALSE)</f>
        <v>1</v>
      </c>
    </row>
    <row r="324" spans="1:11" x14ac:dyDescent="0.2">
      <c r="A324" s="110" t="str">
        <f t="shared" si="23"/>
        <v/>
      </c>
      <c r="B324" s="129"/>
      <c r="C324" s="55"/>
      <c r="D324" s="129"/>
      <c r="E324" s="56"/>
      <c r="F324" s="72"/>
      <c r="G324" s="120" t="str">
        <f>IFERROR(INDEX(Vendors!$A$2:$B$500,MATCH('AP and Accrual Journal'!C324,Vendors!$A$2:$A$500,0),2),"")</f>
        <v/>
      </c>
      <c r="H324" s="74">
        <f>SUMIF('Cash Outflows'!E:E,'AP and Accrual Journal'!D324,'Cash Outflows'!F:F)</f>
        <v>0</v>
      </c>
      <c r="I324" s="73">
        <f t="shared" si="20"/>
        <v>0</v>
      </c>
      <c r="J324" s="13">
        <f t="shared" si="24"/>
        <v>0</v>
      </c>
      <c r="K324" s="112" t="b">
        <f ca="1">IF(TODAY()-'AP and Accrual Journal'!E324&gt;'Data Inputs'!$B$47,TRUE,FALSE)</f>
        <v>1</v>
      </c>
    </row>
    <row r="325" spans="1:11" x14ac:dyDescent="0.2">
      <c r="A325" s="110" t="str">
        <f t="shared" si="23"/>
        <v/>
      </c>
      <c r="B325" s="129"/>
      <c r="C325" s="55"/>
      <c r="D325" s="129"/>
      <c r="E325" s="56"/>
      <c r="F325" s="72"/>
      <c r="G325" s="120" t="str">
        <f>IFERROR(INDEX(Vendors!$A$2:$B$500,MATCH('AP and Accrual Journal'!C325,Vendors!$A$2:$A$500,0),2),"")</f>
        <v/>
      </c>
      <c r="H325" s="74">
        <f>SUMIF('Cash Outflows'!E:E,'AP and Accrual Journal'!D325,'Cash Outflows'!F:F)</f>
        <v>0</v>
      </c>
      <c r="I325" s="73">
        <f t="shared" ref="I325:I388" si="25">F325-H325</f>
        <v>0</v>
      </c>
      <c r="J325" s="13">
        <f t="shared" si="24"/>
        <v>0</v>
      </c>
      <c r="K325" s="112" t="b">
        <f ca="1">IF(TODAY()-'AP and Accrual Journal'!E325&gt;'Data Inputs'!$B$47,TRUE,FALSE)</f>
        <v>1</v>
      </c>
    </row>
    <row r="326" spans="1:11" x14ac:dyDescent="0.2">
      <c r="A326" s="110" t="str">
        <f t="shared" si="23"/>
        <v/>
      </c>
      <c r="B326" s="129"/>
      <c r="C326" s="55"/>
      <c r="D326" s="129"/>
      <c r="E326" s="56"/>
      <c r="F326" s="72"/>
      <c r="G326" s="120" t="str">
        <f>IFERROR(INDEX(Vendors!$A$2:$B$500,MATCH('AP and Accrual Journal'!C326,Vendors!$A$2:$A$500,0),2),"")</f>
        <v/>
      </c>
      <c r="H326" s="74">
        <f>SUMIF('Cash Outflows'!E:E,'AP and Accrual Journal'!D326,'Cash Outflows'!F:F)</f>
        <v>0</v>
      </c>
      <c r="I326" s="73">
        <f t="shared" si="25"/>
        <v>0</v>
      </c>
      <c r="J326" s="13">
        <f t="shared" si="24"/>
        <v>0</v>
      </c>
      <c r="K326" s="112" t="b">
        <f ca="1">IF(TODAY()-'AP and Accrual Journal'!E326&gt;'Data Inputs'!$B$47,TRUE,FALSE)</f>
        <v>1</v>
      </c>
    </row>
    <row r="327" spans="1:11" x14ac:dyDescent="0.2">
      <c r="A327" s="110" t="str">
        <f t="shared" si="23"/>
        <v/>
      </c>
      <c r="B327" s="129"/>
      <c r="C327" s="55"/>
      <c r="D327" s="129"/>
      <c r="E327" s="56"/>
      <c r="F327" s="72"/>
      <c r="G327" s="120" t="str">
        <f>IFERROR(INDEX(Vendors!$A$2:$B$500,MATCH('AP and Accrual Journal'!C327,Vendors!$A$2:$A$500,0),2),"")</f>
        <v/>
      </c>
      <c r="H327" s="74">
        <f>SUMIF('Cash Outflows'!E:E,'AP and Accrual Journal'!D327,'Cash Outflows'!F:F)</f>
        <v>0</v>
      </c>
      <c r="I327" s="73">
        <f t="shared" si="25"/>
        <v>0</v>
      </c>
      <c r="J327" s="13">
        <f t="shared" si="24"/>
        <v>0</v>
      </c>
      <c r="K327" s="112" t="b">
        <f ca="1">IF(TODAY()-'AP and Accrual Journal'!E327&gt;'Data Inputs'!$B$47,TRUE,FALSE)</f>
        <v>1</v>
      </c>
    </row>
    <row r="328" spans="1:11" x14ac:dyDescent="0.2">
      <c r="A328" s="110" t="str">
        <f t="shared" si="23"/>
        <v/>
      </c>
      <c r="B328" s="129"/>
      <c r="C328" s="55"/>
      <c r="D328" s="129"/>
      <c r="E328" s="56"/>
      <c r="F328" s="72"/>
      <c r="G328" s="120" t="str">
        <f>IFERROR(INDEX(Vendors!$A$2:$B$500,MATCH('AP and Accrual Journal'!C328,Vendors!$A$2:$A$500,0),2),"")</f>
        <v/>
      </c>
      <c r="H328" s="74">
        <f>SUMIF('Cash Outflows'!E:E,'AP and Accrual Journal'!D328,'Cash Outflows'!F:F)</f>
        <v>0</v>
      </c>
      <c r="I328" s="73">
        <f t="shared" si="25"/>
        <v>0</v>
      </c>
      <c r="J328" s="13">
        <f t="shared" si="24"/>
        <v>0</v>
      </c>
      <c r="K328" s="112" t="b">
        <f ca="1">IF(TODAY()-'AP and Accrual Journal'!E328&gt;'Data Inputs'!$B$47,TRUE,FALSE)</f>
        <v>1</v>
      </c>
    </row>
    <row r="329" spans="1:11" x14ac:dyDescent="0.2">
      <c r="A329" s="110" t="str">
        <f t="shared" si="23"/>
        <v/>
      </c>
      <c r="B329" s="129"/>
      <c r="C329" s="55"/>
      <c r="D329" s="129"/>
      <c r="E329" s="56"/>
      <c r="F329" s="72"/>
      <c r="G329" s="120" t="str">
        <f>IFERROR(INDEX(Vendors!$A$2:$B$500,MATCH('AP and Accrual Journal'!C329,Vendors!$A$2:$A$500,0),2),"")</f>
        <v/>
      </c>
      <c r="H329" s="74">
        <f>SUMIF('Cash Outflows'!E:E,'AP and Accrual Journal'!D329,'Cash Outflows'!F:F)</f>
        <v>0</v>
      </c>
      <c r="I329" s="73">
        <f t="shared" si="25"/>
        <v>0</v>
      </c>
      <c r="J329" s="13">
        <f t="shared" si="24"/>
        <v>0</v>
      </c>
      <c r="K329" s="112" t="b">
        <f ca="1">IF(TODAY()-'AP and Accrual Journal'!E329&gt;'Data Inputs'!$B$47,TRUE,FALSE)</f>
        <v>1</v>
      </c>
    </row>
    <row r="330" spans="1:11" x14ac:dyDescent="0.2">
      <c r="A330" s="110" t="str">
        <f t="shared" si="23"/>
        <v/>
      </c>
      <c r="B330" s="129"/>
      <c r="C330" s="55"/>
      <c r="D330" s="129"/>
      <c r="E330" s="56"/>
      <c r="F330" s="72"/>
      <c r="G330" s="120" t="str">
        <f>IFERROR(INDEX(Vendors!$A$2:$B$500,MATCH('AP and Accrual Journal'!C330,Vendors!$A$2:$A$500,0),2),"")</f>
        <v/>
      </c>
      <c r="H330" s="74">
        <f>SUMIF('Cash Outflows'!E:E,'AP and Accrual Journal'!D330,'Cash Outflows'!F:F)</f>
        <v>0</v>
      </c>
      <c r="I330" s="73">
        <f t="shared" si="25"/>
        <v>0</v>
      </c>
      <c r="J330" s="13">
        <f t="shared" si="24"/>
        <v>0</v>
      </c>
      <c r="K330" s="112" t="b">
        <f ca="1">IF(TODAY()-'AP and Accrual Journal'!E330&gt;'Data Inputs'!$B$47,TRUE,FALSE)</f>
        <v>1</v>
      </c>
    </row>
    <row r="331" spans="1:11" x14ac:dyDescent="0.2">
      <c r="A331" s="110" t="str">
        <f t="shared" si="23"/>
        <v/>
      </c>
      <c r="B331" s="129"/>
      <c r="C331" s="55"/>
      <c r="D331" s="129"/>
      <c r="E331" s="56"/>
      <c r="F331" s="72"/>
      <c r="G331" s="120" t="str">
        <f>IFERROR(INDEX(Vendors!$A$2:$B$500,MATCH('AP and Accrual Journal'!C331,Vendors!$A$2:$A$500,0),2),"")</f>
        <v/>
      </c>
      <c r="H331" s="74">
        <f>SUMIF('Cash Outflows'!E:E,'AP and Accrual Journal'!D331,'Cash Outflows'!F:F)</f>
        <v>0</v>
      </c>
      <c r="I331" s="73">
        <f t="shared" si="25"/>
        <v>0</v>
      </c>
      <c r="J331" s="13">
        <f t="shared" si="24"/>
        <v>0</v>
      </c>
      <c r="K331" s="112" t="b">
        <f ca="1">IF(TODAY()-'AP and Accrual Journal'!E331&gt;'Data Inputs'!$B$47,TRUE,FALSE)</f>
        <v>1</v>
      </c>
    </row>
    <row r="332" spans="1:11" x14ac:dyDescent="0.2">
      <c r="A332" s="110" t="str">
        <f t="shared" ref="A332:A395" si="26">IF(E332="","",E332+(6-J332))</f>
        <v/>
      </c>
      <c r="B332" s="129"/>
      <c r="C332" s="55"/>
      <c r="D332" s="129"/>
      <c r="E332" s="56"/>
      <c r="F332" s="72"/>
      <c r="G332" s="120" t="str">
        <f>IFERROR(INDEX(Vendors!$A$2:$B$500,MATCH('AP and Accrual Journal'!C332,Vendors!$A$2:$A$500,0),2),"")</f>
        <v/>
      </c>
      <c r="H332" s="74">
        <f>SUMIF('Cash Outflows'!E:E,'AP and Accrual Journal'!D332,'Cash Outflows'!F:F)</f>
        <v>0</v>
      </c>
      <c r="I332" s="73">
        <f t="shared" si="25"/>
        <v>0</v>
      </c>
      <c r="J332" s="13">
        <f t="shared" ref="J332:J395" si="27">IF(WEEKDAY(E332)=7,0,WEEKDAY(E332))</f>
        <v>0</v>
      </c>
      <c r="K332" s="112" t="b">
        <f ca="1">IF(TODAY()-'AP and Accrual Journal'!E332&gt;'Data Inputs'!$B$47,TRUE,FALSE)</f>
        <v>1</v>
      </c>
    </row>
    <row r="333" spans="1:11" x14ac:dyDescent="0.2">
      <c r="A333" s="110" t="str">
        <f t="shared" si="26"/>
        <v/>
      </c>
      <c r="B333" s="129"/>
      <c r="C333" s="55"/>
      <c r="D333" s="129"/>
      <c r="E333" s="56"/>
      <c r="F333" s="72"/>
      <c r="G333" s="120" t="str">
        <f>IFERROR(INDEX(Vendors!$A$2:$B$500,MATCH('AP and Accrual Journal'!C333,Vendors!$A$2:$A$500,0),2),"")</f>
        <v/>
      </c>
      <c r="H333" s="74">
        <f>SUMIF('Cash Outflows'!E:E,'AP and Accrual Journal'!D333,'Cash Outflows'!F:F)</f>
        <v>0</v>
      </c>
      <c r="I333" s="73">
        <f t="shared" si="25"/>
        <v>0</v>
      </c>
      <c r="J333" s="13">
        <f t="shared" si="27"/>
        <v>0</v>
      </c>
      <c r="K333" s="112" t="b">
        <f ca="1">IF(TODAY()-'AP and Accrual Journal'!E333&gt;'Data Inputs'!$B$47,TRUE,FALSE)</f>
        <v>1</v>
      </c>
    </row>
    <row r="334" spans="1:11" x14ac:dyDescent="0.2">
      <c r="A334" s="110" t="str">
        <f t="shared" si="26"/>
        <v/>
      </c>
      <c r="B334" s="129"/>
      <c r="C334" s="55"/>
      <c r="D334" s="129"/>
      <c r="E334" s="56"/>
      <c r="F334" s="72"/>
      <c r="G334" s="120" t="str">
        <f>IFERROR(INDEX(Vendors!$A$2:$B$500,MATCH('AP and Accrual Journal'!C334,Vendors!$A$2:$A$500,0),2),"")</f>
        <v/>
      </c>
      <c r="H334" s="74">
        <f>SUMIF('Cash Outflows'!E:E,'AP and Accrual Journal'!D334,'Cash Outflows'!F:F)</f>
        <v>0</v>
      </c>
      <c r="I334" s="73">
        <f t="shared" si="25"/>
        <v>0</v>
      </c>
      <c r="J334" s="13">
        <f t="shared" si="27"/>
        <v>0</v>
      </c>
      <c r="K334" s="112" t="b">
        <f ca="1">IF(TODAY()-'AP and Accrual Journal'!E334&gt;'Data Inputs'!$B$47,TRUE,FALSE)</f>
        <v>1</v>
      </c>
    </row>
    <row r="335" spans="1:11" x14ac:dyDescent="0.2">
      <c r="A335" s="110" t="str">
        <f t="shared" si="26"/>
        <v/>
      </c>
      <c r="B335" s="129"/>
      <c r="C335" s="55"/>
      <c r="D335" s="129"/>
      <c r="E335" s="56"/>
      <c r="F335" s="72"/>
      <c r="G335" s="120" t="str">
        <f>IFERROR(INDEX(Vendors!$A$2:$B$500,MATCH('AP and Accrual Journal'!C335,Vendors!$A$2:$A$500,0),2),"")</f>
        <v/>
      </c>
      <c r="H335" s="74">
        <f>SUMIF('Cash Outflows'!E:E,'AP and Accrual Journal'!D335,'Cash Outflows'!F:F)</f>
        <v>0</v>
      </c>
      <c r="I335" s="73">
        <f t="shared" si="25"/>
        <v>0</v>
      </c>
      <c r="J335" s="13">
        <f t="shared" si="27"/>
        <v>0</v>
      </c>
      <c r="K335" s="112" t="b">
        <f ca="1">IF(TODAY()-'AP and Accrual Journal'!E335&gt;'Data Inputs'!$B$47,TRUE,FALSE)</f>
        <v>1</v>
      </c>
    </row>
    <row r="336" spans="1:11" x14ac:dyDescent="0.2">
      <c r="A336" s="110" t="str">
        <f t="shared" si="26"/>
        <v/>
      </c>
      <c r="B336" s="129"/>
      <c r="C336" s="55"/>
      <c r="D336" s="129"/>
      <c r="E336" s="56"/>
      <c r="F336" s="72"/>
      <c r="G336" s="120" t="str">
        <f>IFERROR(INDEX(Vendors!$A$2:$B$500,MATCH('AP and Accrual Journal'!C336,Vendors!$A$2:$A$500,0),2),"")</f>
        <v/>
      </c>
      <c r="H336" s="74">
        <f>SUMIF('Cash Outflows'!E:E,'AP and Accrual Journal'!D336,'Cash Outflows'!F:F)</f>
        <v>0</v>
      </c>
      <c r="I336" s="73">
        <f t="shared" si="25"/>
        <v>0</v>
      </c>
      <c r="J336" s="13">
        <f t="shared" si="27"/>
        <v>0</v>
      </c>
      <c r="K336" s="112" t="b">
        <f ca="1">IF(TODAY()-'AP and Accrual Journal'!E336&gt;'Data Inputs'!$B$47,TRUE,FALSE)</f>
        <v>1</v>
      </c>
    </row>
    <row r="337" spans="1:11" x14ac:dyDescent="0.2">
      <c r="A337" s="110" t="str">
        <f t="shared" si="26"/>
        <v/>
      </c>
      <c r="B337" s="129"/>
      <c r="C337" s="55"/>
      <c r="D337" s="129"/>
      <c r="E337" s="56"/>
      <c r="F337" s="72"/>
      <c r="G337" s="120" t="str">
        <f>IFERROR(INDEX(Vendors!$A$2:$B$500,MATCH('AP and Accrual Journal'!C337,Vendors!$A$2:$A$500,0),2),"")</f>
        <v/>
      </c>
      <c r="H337" s="74">
        <f>SUMIF('Cash Outflows'!E:E,'AP and Accrual Journal'!D337,'Cash Outflows'!F:F)</f>
        <v>0</v>
      </c>
      <c r="I337" s="73">
        <f t="shared" si="25"/>
        <v>0</v>
      </c>
      <c r="J337" s="13">
        <f t="shared" si="27"/>
        <v>0</v>
      </c>
      <c r="K337" s="112" t="b">
        <f ca="1">IF(TODAY()-'AP and Accrual Journal'!E337&gt;'Data Inputs'!$B$47,TRUE,FALSE)</f>
        <v>1</v>
      </c>
    </row>
    <row r="338" spans="1:11" x14ac:dyDescent="0.2">
      <c r="A338" s="110" t="str">
        <f t="shared" si="26"/>
        <v/>
      </c>
      <c r="B338" s="129"/>
      <c r="C338" s="55"/>
      <c r="D338" s="129"/>
      <c r="E338" s="56"/>
      <c r="F338" s="72"/>
      <c r="G338" s="120" t="str">
        <f>IFERROR(INDEX(Vendors!$A$2:$B$500,MATCH('AP and Accrual Journal'!C338,Vendors!$A$2:$A$500,0),2),"")</f>
        <v/>
      </c>
      <c r="H338" s="74">
        <f>SUMIF('Cash Outflows'!E:E,'AP and Accrual Journal'!D338,'Cash Outflows'!F:F)</f>
        <v>0</v>
      </c>
      <c r="I338" s="73">
        <f t="shared" si="25"/>
        <v>0</v>
      </c>
      <c r="J338" s="13">
        <f t="shared" si="27"/>
        <v>0</v>
      </c>
      <c r="K338" s="112" t="b">
        <f ca="1">IF(TODAY()-'AP and Accrual Journal'!E338&gt;'Data Inputs'!$B$47,TRUE,FALSE)</f>
        <v>1</v>
      </c>
    </row>
    <row r="339" spans="1:11" x14ac:dyDescent="0.2">
      <c r="A339" s="110" t="str">
        <f t="shared" si="26"/>
        <v/>
      </c>
      <c r="B339" s="129"/>
      <c r="C339" s="55"/>
      <c r="D339" s="129"/>
      <c r="E339" s="56"/>
      <c r="F339" s="72"/>
      <c r="G339" s="120" t="str">
        <f>IFERROR(INDEX(Vendors!$A$2:$B$500,MATCH('AP and Accrual Journal'!C339,Vendors!$A$2:$A$500,0),2),"")</f>
        <v/>
      </c>
      <c r="H339" s="74">
        <f>SUMIF('Cash Outflows'!E:E,'AP and Accrual Journal'!D339,'Cash Outflows'!F:F)</f>
        <v>0</v>
      </c>
      <c r="I339" s="73">
        <f t="shared" si="25"/>
        <v>0</v>
      </c>
      <c r="J339" s="13">
        <f t="shared" si="27"/>
        <v>0</v>
      </c>
      <c r="K339" s="112" t="b">
        <f ca="1">IF(TODAY()-'AP and Accrual Journal'!E339&gt;'Data Inputs'!$B$47,TRUE,FALSE)</f>
        <v>1</v>
      </c>
    </row>
    <row r="340" spans="1:11" x14ac:dyDescent="0.2">
      <c r="A340" s="110" t="str">
        <f t="shared" si="26"/>
        <v/>
      </c>
      <c r="B340" s="129"/>
      <c r="C340" s="55"/>
      <c r="D340" s="129"/>
      <c r="E340" s="56"/>
      <c r="F340" s="72"/>
      <c r="G340" s="120" t="str">
        <f>IFERROR(INDEX(Vendors!$A$2:$B$500,MATCH('AP and Accrual Journal'!C340,Vendors!$A$2:$A$500,0),2),"")</f>
        <v/>
      </c>
      <c r="H340" s="74">
        <f>SUMIF('Cash Outflows'!E:E,'AP and Accrual Journal'!D340,'Cash Outflows'!F:F)</f>
        <v>0</v>
      </c>
      <c r="I340" s="73">
        <f t="shared" si="25"/>
        <v>0</v>
      </c>
      <c r="J340" s="13">
        <f t="shared" si="27"/>
        <v>0</v>
      </c>
      <c r="K340" s="112" t="b">
        <f ca="1">IF(TODAY()-'AP and Accrual Journal'!E340&gt;'Data Inputs'!$B$47,TRUE,FALSE)</f>
        <v>1</v>
      </c>
    </row>
    <row r="341" spans="1:11" x14ac:dyDescent="0.2">
      <c r="A341" s="110" t="str">
        <f t="shared" si="26"/>
        <v/>
      </c>
      <c r="B341" s="129"/>
      <c r="C341" s="55"/>
      <c r="D341" s="129"/>
      <c r="E341" s="56"/>
      <c r="F341" s="72"/>
      <c r="G341" s="120" t="str">
        <f>IFERROR(INDEX(Vendors!$A$2:$B$500,MATCH('AP and Accrual Journal'!C341,Vendors!$A$2:$A$500,0),2),"")</f>
        <v/>
      </c>
      <c r="H341" s="74">
        <f>SUMIF('Cash Outflows'!E:E,'AP and Accrual Journal'!D341,'Cash Outflows'!F:F)</f>
        <v>0</v>
      </c>
      <c r="I341" s="73">
        <f t="shared" si="25"/>
        <v>0</v>
      </c>
      <c r="J341" s="13">
        <f t="shared" si="27"/>
        <v>0</v>
      </c>
      <c r="K341" s="112" t="b">
        <f ca="1">IF(TODAY()-'AP and Accrual Journal'!E341&gt;'Data Inputs'!$B$47,TRUE,FALSE)</f>
        <v>1</v>
      </c>
    </row>
    <row r="342" spans="1:11" x14ac:dyDescent="0.2">
      <c r="A342" s="110" t="str">
        <f t="shared" si="26"/>
        <v/>
      </c>
      <c r="B342" s="129"/>
      <c r="C342" s="55"/>
      <c r="D342" s="129"/>
      <c r="E342" s="56"/>
      <c r="F342" s="72"/>
      <c r="G342" s="120" t="str">
        <f>IFERROR(INDEX(Vendors!$A$2:$B$500,MATCH('AP and Accrual Journal'!C342,Vendors!$A$2:$A$500,0),2),"")</f>
        <v/>
      </c>
      <c r="H342" s="74">
        <f>SUMIF('Cash Outflows'!E:E,'AP and Accrual Journal'!D342,'Cash Outflows'!F:F)</f>
        <v>0</v>
      </c>
      <c r="I342" s="73">
        <f t="shared" si="25"/>
        <v>0</v>
      </c>
      <c r="J342" s="13">
        <f t="shared" si="27"/>
        <v>0</v>
      </c>
      <c r="K342" s="112" t="b">
        <f ca="1">IF(TODAY()-'AP and Accrual Journal'!E342&gt;'Data Inputs'!$B$47,TRUE,FALSE)</f>
        <v>1</v>
      </c>
    </row>
    <row r="343" spans="1:11" x14ac:dyDescent="0.2">
      <c r="A343" s="110" t="str">
        <f t="shared" si="26"/>
        <v/>
      </c>
      <c r="B343" s="129"/>
      <c r="C343" s="55"/>
      <c r="D343" s="129"/>
      <c r="E343" s="56"/>
      <c r="F343" s="72"/>
      <c r="G343" s="120" t="str">
        <f>IFERROR(INDEX(Vendors!$A$2:$B$500,MATCH('AP and Accrual Journal'!C343,Vendors!$A$2:$A$500,0),2),"")</f>
        <v/>
      </c>
      <c r="H343" s="74">
        <f>SUMIF('Cash Outflows'!E:E,'AP and Accrual Journal'!D343,'Cash Outflows'!F:F)</f>
        <v>0</v>
      </c>
      <c r="I343" s="73">
        <f t="shared" si="25"/>
        <v>0</v>
      </c>
      <c r="J343" s="13">
        <f t="shared" si="27"/>
        <v>0</v>
      </c>
      <c r="K343" s="112" t="b">
        <f ca="1">IF(TODAY()-'AP and Accrual Journal'!E343&gt;'Data Inputs'!$B$47,TRUE,FALSE)</f>
        <v>1</v>
      </c>
    </row>
    <row r="344" spans="1:11" x14ac:dyDescent="0.2">
      <c r="A344" s="110" t="str">
        <f t="shared" si="26"/>
        <v/>
      </c>
      <c r="B344" s="129"/>
      <c r="C344" s="55"/>
      <c r="D344" s="129"/>
      <c r="E344" s="56"/>
      <c r="F344" s="72"/>
      <c r="G344" s="120" t="str">
        <f>IFERROR(INDEX(Vendors!$A$2:$B$500,MATCH('AP and Accrual Journal'!C344,Vendors!$A$2:$A$500,0),2),"")</f>
        <v/>
      </c>
      <c r="H344" s="74">
        <f>SUMIF('Cash Outflows'!E:E,'AP and Accrual Journal'!D344,'Cash Outflows'!F:F)</f>
        <v>0</v>
      </c>
      <c r="I344" s="73">
        <f t="shared" si="25"/>
        <v>0</v>
      </c>
      <c r="J344" s="13">
        <f t="shared" si="27"/>
        <v>0</v>
      </c>
      <c r="K344" s="112" t="b">
        <f ca="1">IF(TODAY()-'AP and Accrual Journal'!E344&gt;'Data Inputs'!$B$47,TRUE,FALSE)</f>
        <v>1</v>
      </c>
    </row>
    <row r="345" spans="1:11" x14ac:dyDescent="0.2">
      <c r="A345" s="110" t="str">
        <f t="shared" si="26"/>
        <v/>
      </c>
      <c r="B345" s="129"/>
      <c r="C345" s="55"/>
      <c r="D345" s="129"/>
      <c r="E345" s="56"/>
      <c r="F345" s="72"/>
      <c r="G345" s="120" t="str">
        <f>IFERROR(INDEX(Vendors!$A$2:$B$500,MATCH('AP and Accrual Journal'!C345,Vendors!$A$2:$A$500,0),2),"")</f>
        <v/>
      </c>
      <c r="H345" s="74">
        <f>SUMIF('Cash Outflows'!E:E,'AP and Accrual Journal'!D345,'Cash Outflows'!F:F)</f>
        <v>0</v>
      </c>
      <c r="I345" s="73">
        <f t="shared" si="25"/>
        <v>0</v>
      </c>
      <c r="J345" s="13">
        <f t="shared" si="27"/>
        <v>0</v>
      </c>
      <c r="K345" s="112" t="b">
        <f ca="1">IF(TODAY()-'AP and Accrual Journal'!E345&gt;'Data Inputs'!$B$47,TRUE,FALSE)</f>
        <v>1</v>
      </c>
    </row>
    <row r="346" spans="1:11" x14ac:dyDescent="0.2">
      <c r="A346" s="110" t="str">
        <f t="shared" si="26"/>
        <v/>
      </c>
      <c r="B346" s="129"/>
      <c r="C346" s="55"/>
      <c r="D346" s="129"/>
      <c r="E346" s="56"/>
      <c r="F346" s="72"/>
      <c r="G346" s="120" t="str">
        <f>IFERROR(INDEX(Vendors!$A$2:$B$500,MATCH('AP and Accrual Journal'!C346,Vendors!$A$2:$A$500,0),2),"")</f>
        <v/>
      </c>
      <c r="H346" s="74">
        <f>SUMIF('Cash Outflows'!E:E,'AP and Accrual Journal'!D346,'Cash Outflows'!F:F)</f>
        <v>0</v>
      </c>
      <c r="I346" s="73">
        <f t="shared" si="25"/>
        <v>0</v>
      </c>
      <c r="J346" s="13">
        <f t="shared" si="27"/>
        <v>0</v>
      </c>
      <c r="K346" s="112" t="b">
        <f ca="1">IF(TODAY()-'AP and Accrual Journal'!E346&gt;'Data Inputs'!$B$47,TRUE,FALSE)</f>
        <v>1</v>
      </c>
    </row>
    <row r="347" spans="1:11" x14ac:dyDescent="0.2">
      <c r="A347" s="110" t="str">
        <f t="shared" si="26"/>
        <v/>
      </c>
      <c r="B347" s="129"/>
      <c r="C347" s="55"/>
      <c r="D347" s="129"/>
      <c r="E347" s="56"/>
      <c r="F347" s="72"/>
      <c r="G347" s="120" t="str">
        <f>IFERROR(INDEX(Vendors!$A$2:$B$500,MATCH('AP and Accrual Journal'!C347,Vendors!$A$2:$A$500,0),2),"")</f>
        <v/>
      </c>
      <c r="H347" s="74">
        <f>SUMIF('Cash Outflows'!E:E,'AP and Accrual Journal'!D347,'Cash Outflows'!F:F)</f>
        <v>0</v>
      </c>
      <c r="I347" s="73">
        <f t="shared" si="25"/>
        <v>0</v>
      </c>
      <c r="J347" s="13">
        <f t="shared" si="27"/>
        <v>0</v>
      </c>
      <c r="K347" s="112" t="b">
        <f ca="1">IF(TODAY()-'AP and Accrual Journal'!E347&gt;'Data Inputs'!$B$47,TRUE,FALSE)</f>
        <v>1</v>
      </c>
    </row>
    <row r="348" spans="1:11" x14ac:dyDescent="0.2">
      <c r="A348" s="110" t="str">
        <f t="shared" si="26"/>
        <v/>
      </c>
      <c r="B348" s="129"/>
      <c r="C348" s="55"/>
      <c r="D348" s="129"/>
      <c r="E348" s="56"/>
      <c r="F348" s="72"/>
      <c r="G348" s="120" t="str">
        <f>IFERROR(INDEX(Vendors!$A$2:$B$500,MATCH('AP and Accrual Journal'!C348,Vendors!$A$2:$A$500,0),2),"")</f>
        <v/>
      </c>
      <c r="H348" s="74">
        <f>SUMIF('Cash Outflows'!E:E,'AP and Accrual Journal'!D348,'Cash Outflows'!F:F)</f>
        <v>0</v>
      </c>
      <c r="I348" s="73">
        <f t="shared" si="25"/>
        <v>0</v>
      </c>
      <c r="J348" s="13">
        <f t="shared" si="27"/>
        <v>0</v>
      </c>
      <c r="K348" s="112" t="b">
        <f ca="1">IF(TODAY()-'AP and Accrual Journal'!E348&gt;'Data Inputs'!$B$47,TRUE,FALSE)</f>
        <v>1</v>
      </c>
    </row>
    <row r="349" spans="1:11" x14ac:dyDescent="0.2">
      <c r="A349" s="110" t="str">
        <f t="shared" si="26"/>
        <v/>
      </c>
      <c r="B349" s="129"/>
      <c r="C349" s="55"/>
      <c r="D349" s="129"/>
      <c r="E349" s="56"/>
      <c r="F349" s="72"/>
      <c r="G349" s="120" t="str">
        <f>IFERROR(INDEX(Vendors!$A$2:$B$500,MATCH('AP and Accrual Journal'!C349,Vendors!$A$2:$A$500,0),2),"")</f>
        <v/>
      </c>
      <c r="H349" s="74">
        <f>SUMIF('Cash Outflows'!E:E,'AP and Accrual Journal'!D349,'Cash Outflows'!F:F)</f>
        <v>0</v>
      </c>
      <c r="I349" s="73">
        <f t="shared" si="25"/>
        <v>0</v>
      </c>
      <c r="J349" s="13">
        <f t="shared" si="27"/>
        <v>0</v>
      </c>
      <c r="K349" s="112" t="b">
        <f ca="1">IF(TODAY()-'AP and Accrual Journal'!E349&gt;'Data Inputs'!$B$47,TRUE,FALSE)</f>
        <v>1</v>
      </c>
    </row>
    <row r="350" spans="1:11" x14ac:dyDescent="0.2">
      <c r="A350" s="110" t="str">
        <f t="shared" si="26"/>
        <v/>
      </c>
      <c r="B350" s="129"/>
      <c r="C350" s="55"/>
      <c r="D350" s="129"/>
      <c r="E350" s="56"/>
      <c r="F350" s="72"/>
      <c r="G350" s="120" t="str">
        <f>IFERROR(INDEX(Vendors!$A$2:$B$500,MATCH('AP and Accrual Journal'!C350,Vendors!$A$2:$A$500,0),2),"")</f>
        <v/>
      </c>
      <c r="H350" s="74">
        <f>SUMIF('Cash Outflows'!E:E,'AP and Accrual Journal'!D350,'Cash Outflows'!F:F)</f>
        <v>0</v>
      </c>
      <c r="I350" s="73">
        <f t="shared" si="25"/>
        <v>0</v>
      </c>
      <c r="J350" s="13">
        <f t="shared" si="27"/>
        <v>0</v>
      </c>
      <c r="K350" s="112" t="b">
        <f ca="1">IF(TODAY()-'AP and Accrual Journal'!E350&gt;'Data Inputs'!$B$47,TRUE,FALSE)</f>
        <v>1</v>
      </c>
    </row>
    <row r="351" spans="1:11" x14ac:dyDescent="0.2">
      <c r="A351" s="110" t="str">
        <f t="shared" si="26"/>
        <v/>
      </c>
      <c r="B351" s="129"/>
      <c r="C351" s="55"/>
      <c r="D351" s="129"/>
      <c r="E351" s="56"/>
      <c r="F351" s="72"/>
      <c r="G351" s="120" t="str">
        <f>IFERROR(INDEX(Vendors!$A$2:$B$500,MATCH('AP and Accrual Journal'!C351,Vendors!$A$2:$A$500,0),2),"")</f>
        <v/>
      </c>
      <c r="H351" s="74">
        <f>SUMIF('Cash Outflows'!E:E,'AP and Accrual Journal'!D351,'Cash Outflows'!F:F)</f>
        <v>0</v>
      </c>
      <c r="I351" s="73">
        <f t="shared" si="25"/>
        <v>0</v>
      </c>
      <c r="J351" s="13">
        <f t="shared" si="27"/>
        <v>0</v>
      </c>
      <c r="K351" s="112" t="b">
        <f ca="1">IF(TODAY()-'AP and Accrual Journal'!E351&gt;'Data Inputs'!$B$47,TRUE,FALSE)</f>
        <v>1</v>
      </c>
    </row>
    <row r="352" spans="1:11" x14ac:dyDescent="0.2">
      <c r="A352" s="110" t="str">
        <f t="shared" si="26"/>
        <v/>
      </c>
      <c r="B352" s="129"/>
      <c r="C352" s="55"/>
      <c r="D352" s="129"/>
      <c r="E352" s="56"/>
      <c r="F352" s="72"/>
      <c r="G352" s="120" t="str">
        <f>IFERROR(INDEX(Vendors!$A$2:$B$500,MATCH('AP and Accrual Journal'!C352,Vendors!$A$2:$A$500,0),2),"")</f>
        <v/>
      </c>
      <c r="H352" s="74">
        <f>SUMIF('Cash Outflows'!E:E,'AP and Accrual Journal'!D352,'Cash Outflows'!F:F)</f>
        <v>0</v>
      </c>
      <c r="I352" s="73">
        <f t="shared" si="25"/>
        <v>0</v>
      </c>
      <c r="J352" s="13">
        <f t="shared" si="27"/>
        <v>0</v>
      </c>
      <c r="K352" s="112" t="b">
        <f ca="1">IF(TODAY()-'AP and Accrual Journal'!E352&gt;'Data Inputs'!$B$47,TRUE,FALSE)</f>
        <v>1</v>
      </c>
    </row>
    <row r="353" spans="1:11" x14ac:dyDescent="0.2">
      <c r="A353" s="110" t="str">
        <f t="shared" si="26"/>
        <v/>
      </c>
      <c r="B353" s="129"/>
      <c r="C353" s="55"/>
      <c r="D353" s="129"/>
      <c r="E353" s="56"/>
      <c r="F353" s="72"/>
      <c r="G353" s="120" t="str">
        <f>IFERROR(INDEX(Vendors!$A$2:$B$500,MATCH('AP and Accrual Journal'!C353,Vendors!$A$2:$A$500,0),2),"")</f>
        <v/>
      </c>
      <c r="H353" s="74">
        <f>SUMIF('Cash Outflows'!E:E,'AP and Accrual Journal'!D353,'Cash Outflows'!F:F)</f>
        <v>0</v>
      </c>
      <c r="I353" s="73">
        <f t="shared" si="25"/>
        <v>0</v>
      </c>
      <c r="J353" s="13">
        <f t="shared" si="27"/>
        <v>0</v>
      </c>
      <c r="K353" s="112" t="b">
        <f ca="1">IF(TODAY()-'AP and Accrual Journal'!E353&gt;'Data Inputs'!$B$47,TRUE,FALSE)</f>
        <v>1</v>
      </c>
    </row>
    <row r="354" spans="1:11" x14ac:dyDescent="0.2">
      <c r="A354" s="110" t="str">
        <f t="shared" si="26"/>
        <v/>
      </c>
      <c r="B354" s="129"/>
      <c r="C354" s="55"/>
      <c r="D354" s="129"/>
      <c r="E354" s="56"/>
      <c r="F354" s="72"/>
      <c r="G354" s="120" t="str">
        <f>IFERROR(INDEX(Vendors!$A$2:$B$500,MATCH('AP and Accrual Journal'!C354,Vendors!$A$2:$A$500,0),2),"")</f>
        <v/>
      </c>
      <c r="H354" s="74">
        <f>SUMIF('Cash Outflows'!E:E,'AP and Accrual Journal'!D354,'Cash Outflows'!F:F)</f>
        <v>0</v>
      </c>
      <c r="I354" s="73">
        <f t="shared" si="25"/>
        <v>0</v>
      </c>
      <c r="J354" s="13">
        <f t="shared" si="27"/>
        <v>0</v>
      </c>
      <c r="K354" s="112" t="b">
        <f ca="1">IF(TODAY()-'AP and Accrual Journal'!E354&gt;'Data Inputs'!$B$47,TRUE,FALSE)</f>
        <v>1</v>
      </c>
    </row>
    <row r="355" spans="1:11" x14ac:dyDescent="0.2">
      <c r="A355" s="110" t="str">
        <f t="shared" si="26"/>
        <v/>
      </c>
      <c r="B355" s="129"/>
      <c r="C355" s="55"/>
      <c r="D355" s="129"/>
      <c r="E355" s="56"/>
      <c r="F355" s="72"/>
      <c r="G355" s="120" t="str">
        <f>IFERROR(INDEX(Vendors!$A$2:$B$500,MATCH('AP and Accrual Journal'!C355,Vendors!$A$2:$A$500,0),2),"")</f>
        <v/>
      </c>
      <c r="H355" s="74">
        <f>SUMIF('Cash Outflows'!E:E,'AP and Accrual Journal'!D355,'Cash Outflows'!F:F)</f>
        <v>0</v>
      </c>
      <c r="I355" s="73">
        <f t="shared" si="25"/>
        <v>0</v>
      </c>
      <c r="J355" s="13">
        <f t="shared" si="27"/>
        <v>0</v>
      </c>
      <c r="K355" s="112" t="b">
        <f ca="1">IF(TODAY()-'AP and Accrual Journal'!E355&gt;'Data Inputs'!$B$47,TRUE,FALSE)</f>
        <v>1</v>
      </c>
    </row>
    <row r="356" spans="1:11" x14ac:dyDescent="0.2">
      <c r="A356" s="110" t="str">
        <f t="shared" si="26"/>
        <v/>
      </c>
      <c r="B356" s="129"/>
      <c r="C356" s="55"/>
      <c r="D356" s="129"/>
      <c r="E356" s="56"/>
      <c r="F356" s="72"/>
      <c r="G356" s="120" t="str">
        <f>IFERROR(INDEX(Vendors!$A$2:$B$500,MATCH('AP and Accrual Journal'!C356,Vendors!$A$2:$A$500,0),2),"")</f>
        <v/>
      </c>
      <c r="H356" s="74">
        <f>SUMIF('Cash Outflows'!E:E,'AP and Accrual Journal'!D356,'Cash Outflows'!F:F)</f>
        <v>0</v>
      </c>
      <c r="I356" s="73">
        <f t="shared" si="25"/>
        <v>0</v>
      </c>
      <c r="J356" s="13">
        <f t="shared" si="27"/>
        <v>0</v>
      </c>
      <c r="K356" s="112" t="b">
        <f ca="1">IF(TODAY()-'AP and Accrual Journal'!E356&gt;'Data Inputs'!$B$47,TRUE,FALSE)</f>
        <v>1</v>
      </c>
    </row>
    <row r="357" spans="1:11" x14ac:dyDescent="0.2">
      <c r="A357" s="110" t="str">
        <f t="shared" si="26"/>
        <v/>
      </c>
      <c r="B357" s="129"/>
      <c r="C357" s="55"/>
      <c r="D357" s="129"/>
      <c r="E357" s="56"/>
      <c r="F357" s="72"/>
      <c r="G357" s="120" t="str">
        <f>IFERROR(INDEX(Vendors!$A$2:$B$500,MATCH('AP and Accrual Journal'!C357,Vendors!$A$2:$A$500,0),2),"")</f>
        <v/>
      </c>
      <c r="H357" s="74">
        <f>SUMIF('Cash Outflows'!E:E,'AP and Accrual Journal'!D357,'Cash Outflows'!F:F)</f>
        <v>0</v>
      </c>
      <c r="I357" s="73">
        <f t="shared" si="25"/>
        <v>0</v>
      </c>
      <c r="J357" s="13">
        <f t="shared" si="27"/>
        <v>0</v>
      </c>
      <c r="K357" s="112" t="b">
        <f ca="1">IF(TODAY()-'AP and Accrual Journal'!E357&gt;'Data Inputs'!$B$47,TRUE,FALSE)</f>
        <v>1</v>
      </c>
    </row>
    <row r="358" spans="1:11" x14ac:dyDescent="0.2">
      <c r="A358" s="110" t="str">
        <f t="shared" si="26"/>
        <v/>
      </c>
      <c r="B358" s="129"/>
      <c r="C358" s="55"/>
      <c r="D358" s="129"/>
      <c r="E358" s="56"/>
      <c r="F358" s="72"/>
      <c r="G358" s="120" t="str">
        <f>IFERROR(INDEX(Vendors!$A$2:$B$500,MATCH('AP and Accrual Journal'!C358,Vendors!$A$2:$A$500,0),2),"")</f>
        <v/>
      </c>
      <c r="H358" s="74">
        <f>SUMIF('Cash Outflows'!E:E,'AP and Accrual Journal'!D358,'Cash Outflows'!F:F)</f>
        <v>0</v>
      </c>
      <c r="I358" s="73">
        <f t="shared" si="25"/>
        <v>0</v>
      </c>
      <c r="J358" s="13">
        <f t="shared" si="27"/>
        <v>0</v>
      </c>
      <c r="K358" s="112" t="b">
        <f ca="1">IF(TODAY()-'AP and Accrual Journal'!E358&gt;'Data Inputs'!$B$47,TRUE,FALSE)</f>
        <v>1</v>
      </c>
    </row>
    <row r="359" spans="1:11" x14ac:dyDescent="0.2">
      <c r="A359" s="110" t="str">
        <f t="shared" si="26"/>
        <v/>
      </c>
      <c r="B359" s="129"/>
      <c r="C359" s="55"/>
      <c r="D359" s="129"/>
      <c r="E359" s="56"/>
      <c r="F359" s="72"/>
      <c r="G359" s="120" t="str">
        <f>IFERROR(INDEX(Vendors!$A$2:$B$500,MATCH('AP and Accrual Journal'!C359,Vendors!$A$2:$A$500,0),2),"")</f>
        <v/>
      </c>
      <c r="H359" s="74">
        <f>SUMIF('Cash Outflows'!E:E,'AP and Accrual Journal'!D359,'Cash Outflows'!F:F)</f>
        <v>0</v>
      </c>
      <c r="I359" s="73">
        <f t="shared" si="25"/>
        <v>0</v>
      </c>
      <c r="J359" s="13">
        <f t="shared" si="27"/>
        <v>0</v>
      </c>
      <c r="K359" s="112" t="b">
        <f ca="1">IF(TODAY()-'AP and Accrual Journal'!E359&gt;'Data Inputs'!$B$47,TRUE,FALSE)</f>
        <v>1</v>
      </c>
    </row>
    <row r="360" spans="1:11" x14ac:dyDescent="0.2">
      <c r="A360" s="110" t="str">
        <f t="shared" si="26"/>
        <v/>
      </c>
      <c r="B360" s="129"/>
      <c r="C360" s="55"/>
      <c r="D360" s="129"/>
      <c r="E360" s="56"/>
      <c r="F360" s="72"/>
      <c r="G360" s="120" t="str">
        <f>IFERROR(INDEX(Vendors!$A$2:$B$500,MATCH('AP and Accrual Journal'!C360,Vendors!$A$2:$A$500,0),2),"")</f>
        <v/>
      </c>
      <c r="H360" s="74">
        <f>SUMIF('Cash Outflows'!E:E,'AP and Accrual Journal'!D360,'Cash Outflows'!F:F)</f>
        <v>0</v>
      </c>
      <c r="I360" s="73">
        <f t="shared" si="25"/>
        <v>0</v>
      </c>
      <c r="J360" s="13">
        <f t="shared" si="27"/>
        <v>0</v>
      </c>
      <c r="K360" s="112" t="b">
        <f ca="1">IF(TODAY()-'AP and Accrual Journal'!E360&gt;'Data Inputs'!$B$47,TRUE,FALSE)</f>
        <v>1</v>
      </c>
    </row>
    <row r="361" spans="1:11" x14ac:dyDescent="0.2">
      <c r="A361" s="110" t="str">
        <f t="shared" si="26"/>
        <v/>
      </c>
      <c r="B361" s="129"/>
      <c r="C361" s="55"/>
      <c r="D361" s="129"/>
      <c r="E361" s="56"/>
      <c r="F361" s="72"/>
      <c r="G361" s="120" t="str">
        <f>IFERROR(INDEX(Vendors!$A$2:$B$500,MATCH('AP and Accrual Journal'!C361,Vendors!$A$2:$A$500,0),2),"")</f>
        <v/>
      </c>
      <c r="H361" s="74">
        <f>SUMIF('Cash Outflows'!E:E,'AP and Accrual Journal'!D361,'Cash Outflows'!F:F)</f>
        <v>0</v>
      </c>
      <c r="I361" s="73">
        <f t="shared" si="25"/>
        <v>0</v>
      </c>
      <c r="J361" s="13">
        <f t="shared" si="27"/>
        <v>0</v>
      </c>
      <c r="K361" s="112" t="b">
        <f ca="1">IF(TODAY()-'AP and Accrual Journal'!E361&gt;'Data Inputs'!$B$47,TRUE,FALSE)</f>
        <v>1</v>
      </c>
    </row>
    <row r="362" spans="1:11" x14ac:dyDescent="0.2">
      <c r="A362" s="110" t="str">
        <f t="shared" si="26"/>
        <v/>
      </c>
      <c r="B362" s="129"/>
      <c r="C362" s="55"/>
      <c r="D362" s="129"/>
      <c r="E362" s="56"/>
      <c r="F362" s="72"/>
      <c r="G362" s="120" t="str">
        <f>IFERROR(INDEX(Vendors!$A$2:$B$500,MATCH('AP and Accrual Journal'!C362,Vendors!$A$2:$A$500,0),2),"")</f>
        <v/>
      </c>
      <c r="H362" s="74">
        <f>SUMIF('Cash Outflows'!E:E,'AP and Accrual Journal'!D362,'Cash Outflows'!F:F)</f>
        <v>0</v>
      </c>
      <c r="I362" s="73">
        <f t="shared" si="25"/>
        <v>0</v>
      </c>
      <c r="J362" s="13">
        <f t="shared" si="27"/>
        <v>0</v>
      </c>
      <c r="K362" s="112" t="b">
        <f ca="1">IF(TODAY()-'AP and Accrual Journal'!E362&gt;'Data Inputs'!$B$47,TRUE,FALSE)</f>
        <v>1</v>
      </c>
    </row>
    <row r="363" spans="1:11" x14ac:dyDescent="0.2">
      <c r="A363" s="110" t="str">
        <f t="shared" si="26"/>
        <v/>
      </c>
      <c r="B363" s="129"/>
      <c r="C363" s="55"/>
      <c r="D363" s="129"/>
      <c r="E363" s="56"/>
      <c r="F363" s="72"/>
      <c r="G363" s="120" t="str">
        <f>IFERROR(INDEX(Vendors!$A$2:$B$500,MATCH('AP and Accrual Journal'!C363,Vendors!$A$2:$A$500,0),2),"")</f>
        <v/>
      </c>
      <c r="H363" s="74">
        <f>SUMIF('Cash Outflows'!E:E,'AP and Accrual Journal'!D363,'Cash Outflows'!F:F)</f>
        <v>0</v>
      </c>
      <c r="I363" s="73">
        <f t="shared" si="25"/>
        <v>0</v>
      </c>
      <c r="J363" s="13">
        <f t="shared" si="27"/>
        <v>0</v>
      </c>
      <c r="K363" s="112" t="b">
        <f ca="1">IF(TODAY()-'AP and Accrual Journal'!E363&gt;'Data Inputs'!$B$47,TRUE,FALSE)</f>
        <v>1</v>
      </c>
    </row>
    <row r="364" spans="1:11" x14ac:dyDescent="0.2">
      <c r="A364" s="110" t="str">
        <f t="shared" si="26"/>
        <v/>
      </c>
      <c r="B364" s="129"/>
      <c r="C364" s="55"/>
      <c r="D364" s="129"/>
      <c r="E364" s="56"/>
      <c r="F364" s="72"/>
      <c r="G364" s="120" t="str">
        <f>IFERROR(INDEX(Vendors!$A$2:$B$500,MATCH('AP and Accrual Journal'!C364,Vendors!$A$2:$A$500,0),2),"")</f>
        <v/>
      </c>
      <c r="H364" s="74">
        <f>SUMIF('Cash Outflows'!E:E,'AP and Accrual Journal'!D364,'Cash Outflows'!F:F)</f>
        <v>0</v>
      </c>
      <c r="I364" s="73">
        <f t="shared" si="25"/>
        <v>0</v>
      </c>
      <c r="J364" s="13">
        <f t="shared" si="27"/>
        <v>0</v>
      </c>
      <c r="K364" s="112" t="b">
        <f ca="1">IF(TODAY()-'AP and Accrual Journal'!E364&gt;'Data Inputs'!$B$47,TRUE,FALSE)</f>
        <v>1</v>
      </c>
    </row>
    <row r="365" spans="1:11" x14ac:dyDescent="0.2">
      <c r="A365" s="110" t="str">
        <f t="shared" si="26"/>
        <v/>
      </c>
      <c r="B365" s="129"/>
      <c r="C365" s="55"/>
      <c r="D365" s="129"/>
      <c r="E365" s="56"/>
      <c r="F365" s="72"/>
      <c r="G365" s="120" t="str">
        <f>IFERROR(INDEX(Vendors!$A$2:$B$500,MATCH('AP and Accrual Journal'!C365,Vendors!$A$2:$A$500,0),2),"")</f>
        <v/>
      </c>
      <c r="H365" s="74">
        <f>SUMIF('Cash Outflows'!E:E,'AP and Accrual Journal'!D365,'Cash Outflows'!F:F)</f>
        <v>0</v>
      </c>
      <c r="I365" s="73">
        <f t="shared" si="25"/>
        <v>0</v>
      </c>
      <c r="J365" s="13">
        <f t="shared" si="27"/>
        <v>0</v>
      </c>
      <c r="K365" s="112" t="b">
        <f ca="1">IF(TODAY()-'AP and Accrual Journal'!E365&gt;'Data Inputs'!$B$47,TRUE,FALSE)</f>
        <v>1</v>
      </c>
    </row>
    <row r="366" spans="1:11" x14ac:dyDescent="0.2">
      <c r="A366" s="110" t="str">
        <f t="shared" si="26"/>
        <v/>
      </c>
      <c r="B366" s="129"/>
      <c r="C366" s="55"/>
      <c r="D366" s="129"/>
      <c r="E366" s="56"/>
      <c r="F366" s="72"/>
      <c r="G366" s="120" t="str">
        <f>IFERROR(INDEX(Vendors!$A$2:$B$500,MATCH('AP and Accrual Journal'!C366,Vendors!$A$2:$A$500,0),2),"")</f>
        <v/>
      </c>
      <c r="H366" s="74">
        <f>SUMIF('Cash Outflows'!E:E,'AP and Accrual Journal'!D366,'Cash Outflows'!F:F)</f>
        <v>0</v>
      </c>
      <c r="I366" s="73">
        <f t="shared" si="25"/>
        <v>0</v>
      </c>
      <c r="J366" s="13">
        <f t="shared" si="27"/>
        <v>0</v>
      </c>
      <c r="K366" s="112" t="b">
        <f ca="1">IF(TODAY()-'AP and Accrual Journal'!E366&gt;'Data Inputs'!$B$47,TRUE,FALSE)</f>
        <v>1</v>
      </c>
    </row>
    <row r="367" spans="1:11" x14ac:dyDescent="0.2">
      <c r="A367" s="110" t="str">
        <f t="shared" si="26"/>
        <v/>
      </c>
      <c r="B367" s="129"/>
      <c r="C367" s="55"/>
      <c r="D367" s="129"/>
      <c r="E367" s="56"/>
      <c r="F367" s="72"/>
      <c r="G367" s="120" t="str">
        <f>IFERROR(INDEX(Vendors!$A$2:$B$500,MATCH('AP and Accrual Journal'!C367,Vendors!$A$2:$A$500,0),2),"")</f>
        <v/>
      </c>
      <c r="H367" s="74">
        <f>SUMIF('Cash Outflows'!E:E,'AP and Accrual Journal'!D367,'Cash Outflows'!F:F)</f>
        <v>0</v>
      </c>
      <c r="I367" s="73">
        <f t="shared" si="25"/>
        <v>0</v>
      </c>
      <c r="J367" s="13">
        <f t="shared" si="27"/>
        <v>0</v>
      </c>
      <c r="K367" s="112" t="b">
        <f ca="1">IF(TODAY()-'AP and Accrual Journal'!E367&gt;'Data Inputs'!$B$47,TRUE,FALSE)</f>
        <v>1</v>
      </c>
    </row>
    <row r="368" spans="1:11" x14ac:dyDescent="0.2">
      <c r="A368" s="110" t="str">
        <f t="shared" si="26"/>
        <v/>
      </c>
      <c r="B368" s="129"/>
      <c r="C368" s="55"/>
      <c r="D368" s="129"/>
      <c r="E368" s="56"/>
      <c r="F368" s="72"/>
      <c r="G368" s="120" t="str">
        <f>IFERROR(INDEX(Vendors!$A$2:$B$500,MATCH('AP and Accrual Journal'!C368,Vendors!$A$2:$A$500,0),2),"")</f>
        <v/>
      </c>
      <c r="H368" s="74">
        <f>SUMIF('Cash Outflows'!E:E,'AP and Accrual Journal'!D368,'Cash Outflows'!F:F)</f>
        <v>0</v>
      </c>
      <c r="I368" s="73">
        <f t="shared" si="25"/>
        <v>0</v>
      </c>
      <c r="J368" s="13">
        <f t="shared" si="27"/>
        <v>0</v>
      </c>
      <c r="K368" s="112" t="b">
        <f ca="1">IF(TODAY()-'AP and Accrual Journal'!E368&gt;'Data Inputs'!$B$47,TRUE,FALSE)</f>
        <v>1</v>
      </c>
    </row>
    <row r="369" spans="1:11" x14ac:dyDescent="0.2">
      <c r="A369" s="110" t="str">
        <f t="shared" si="26"/>
        <v/>
      </c>
      <c r="B369" s="129"/>
      <c r="C369" s="55"/>
      <c r="D369" s="129"/>
      <c r="E369" s="56"/>
      <c r="F369" s="72"/>
      <c r="G369" s="120" t="str">
        <f>IFERROR(INDEX(Vendors!$A$2:$B$500,MATCH('AP and Accrual Journal'!C369,Vendors!$A$2:$A$500,0),2),"")</f>
        <v/>
      </c>
      <c r="H369" s="74">
        <f>SUMIF('Cash Outflows'!E:E,'AP and Accrual Journal'!D369,'Cash Outflows'!F:F)</f>
        <v>0</v>
      </c>
      <c r="I369" s="73">
        <f t="shared" si="25"/>
        <v>0</v>
      </c>
      <c r="J369" s="13">
        <f t="shared" si="27"/>
        <v>0</v>
      </c>
      <c r="K369" s="112" t="b">
        <f ca="1">IF(TODAY()-'AP and Accrual Journal'!E369&gt;'Data Inputs'!$B$47,TRUE,FALSE)</f>
        <v>1</v>
      </c>
    </row>
    <row r="370" spans="1:11" x14ac:dyDescent="0.2">
      <c r="A370" s="110" t="str">
        <f t="shared" si="26"/>
        <v/>
      </c>
      <c r="B370" s="129"/>
      <c r="C370" s="55"/>
      <c r="D370" s="129"/>
      <c r="E370" s="56"/>
      <c r="F370" s="72"/>
      <c r="G370" s="120" t="str">
        <f>IFERROR(INDEX(Vendors!$A$2:$B$500,MATCH('AP and Accrual Journal'!C370,Vendors!$A$2:$A$500,0),2),"")</f>
        <v/>
      </c>
      <c r="H370" s="74">
        <f>SUMIF('Cash Outflows'!E:E,'AP and Accrual Journal'!D370,'Cash Outflows'!F:F)</f>
        <v>0</v>
      </c>
      <c r="I370" s="73">
        <f t="shared" si="25"/>
        <v>0</v>
      </c>
      <c r="J370" s="13">
        <f t="shared" si="27"/>
        <v>0</v>
      </c>
      <c r="K370" s="112" t="b">
        <f ca="1">IF(TODAY()-'AP and Accrual Journal'!E370&gt;'Data Inputs'!$B$47,TRUE,FALSE)</f>
        <v>1</v>
      </c>
    </row>
    <row r="371" spans="1:11" x14ac:dyDescent="0.2">
      <c r="A371" s="110" t="str">
        <f t="shared" si="26"/>
        <v/>
      </c>
      <c r="B371" s="129"/>
      <c r="C371" s="55"/>
      <c r="D371" s="129"/>
      <c r="E371" s="56"/>
      <c r="F371" s="72"/>
      <c r="G371" s="120" t="str">
        <f>IFERROR(INDEX(Vendors!$A$2:$B$500,MATCH('AP and Accrual Journal'!C371,Vendors!$A$2:$A$500,0),2),"")</f>
        <v/>
      </c>
      <c r="H371" s="74">
        <f>SUMIF('Cash Outflows'!E:E,'AP and Accrual Journal'!D371,'Cash Outflows'!F:F)</f>
        <v>0</v>
      </c>
      <c r="I371" s="73">
        <f t="shared" si="25"/>
        <v>0</v>
      </c>
      <c r="J371" s="13">
        <f t="shared" si="27"/>
        <v>0</v>
      </c>
      <c r="K371" s="112" t="b">
        <f ca="1">IF(TODAY()-'AP and Accrual Journal'!E371&gt;'Data Inputs'!$B$47,TRUE,FALSE)</f>
        <v>1</v>
      </c>
    </row>
    <row r="372" spans="1:11" x14ac:dyDescent="0.2">
      <c r="A372" s="110" t="str">
        <f t="shared" si="26"/>
        <v/>
      </c>
      <c r="B372" s="129"/>
      <c r="C372" s="55"/>
      <c r="D372" s="129"/>
      <c r="E372" s="56"/>
      <c r="F372" s="72"/>
      <c r="G372" s="120" t="str">
        <f>IFERROR(INDEX(Vendors!$A$2:$B$500,MATCH('AP and Accrual Journal'!C372,Vendors!$A$2:$A$500,0),2),"")</f>
        <v/>
      </c>
      <c r="H372" s="74">
        <f>SUMIF('Cash Outflows'!E:E,'AP and Accrual Journal'!D372,'Cash Outflows'!F:F)</f>
        <v>0</v>
      </c>
      <c r="I372" s="73">
        <f t="shared" si="25"/>
        <v>0</v>
      </c>
      <c r="J372" s="13">
        <f t="shared" si="27"/>
        <v>0</v>
      </c>
      <c r="K372" s="112" t="b">
        <f ca="1">IF(TODAY()-'AP and Accrual Journal'!E372&gt;'Data Inputs'!$B$47,TRUE,FALSE)</f>
        <v>1</v>
      </c>
    </row>
    <row r="373" spans="1:11" x14ac:dyDescent="0.2">
      <c r="A373" s="110" t="str">
        <f t="shared" si="26"/>
        <v/>
      </c>
      <c r="B373" s="129"/>
      <c r="C373" s="55"/>
      <c r="D373" s="129"/>
      <c r="E373" s="56"/>
      <c r="F373" s="72"/>
      <c r="G373" s="120" t="str">
        <f>IFERROR(INDEX(Vendors!$A$2:$B$500,MATCH('AP and Accrual Journal'!C373,Vendors!$A$2:$A$500,0),2),"")</f>
        <v/>
      </c>
      <c r="H373" s="74">
        <f>SUMIF('Cash Outflows'!E:E,'AP and Accrual Journal'!D373,'Cash Outflows'!F:F)</f>
        <v>0</v>
      </c>
      <c r="I373" s="73">
        <f t="shared" si="25"/>
        <v>0</v>
      </c>
      <c r="J373" s="13">
        <f t="shared" si="27"/>
        <v>0</v>
      </c>
      <c r="K373" s="112" t="b">
        <f ca="1">IF(TODAY()-'AP and Accrual Journal'!E373&gt;'Data Inputs'!$B$47,TRUE,FALSE)</f>
        <v>1</v>
      </c>
    </row>
    <row r="374" spans="1:11" x14ac:dyDescent="0.2">
      <c r="A374" s="110" t="str">
        <f t="shared" si="26"/>
        <v/>
      </c>
      <c r="B374" s="129"/>
      <c r="C374" s="55"/>
      <c r="D374" s="129"/>
      <c r="E374" s="56"/>
      <c r="F374" s="72"/>
      <c r="G374" s="120" t="str">
        <f>IFERROR(INDEX(Vendors!$A$2:$B$500,MATCH('AP and Accrual Journal'!C374,Vendors!$A$2:$A$500,0),2),"")</f>
        <v/>
      </c>
      <c r="H374" s="74">
        <f>SUMIF('Cash Outflows'!E:E,'AP and Accrual Journal'!D374,'Cash Outflows'!F:F)</f>
        <v>0</v>
      </c>
      <c r="I374" s="73">
        <f t="shared" si="25"/>
        <v>0</v>
      </c>
      <c r="J374" s="13">
        <f t="shared" si="27"/>
        <v>0</v>
      </c>
      <c r="K374" s="112" t="b">
        <f ca="1">IF(TODAY()-'AP and Accrual Journal'!E374&gt;'Data Inputs'!$B$47,TRUE,FALSE)</f>
        <v>1</v>
      </c>
    </row>
    <row r="375" spans="1:11" x14ac:dyDescent="0.2">
      <c r="A375" s="110" t="str">
        <f t="shared" si="26"/>
        <v/>
      </c>
      <c r="B375" s="129"/>
      <c r="C375" s="55"/>
      <c r="D375" s="129"/>
      <c r="E375" s="56"/>
      <c r="F375" s="72"/>
      <c r="G375" s="120" t="str">
        <f>IFERROR(INDEX(Vendors!$A$2:$B$500,MATCH('AP and Accrual Journal'!C375,Vendors!$A$2:$A$500,0),2),"")</f>
        <v/>
      </c>
      <c r="H375" s="74">
        <f>SUMIF('Cash Outflows'!E:E,'AP and Accrual Journal'!D375,'Cash Outflows'!F:F)</f>
        <v>0</v>
      </c>
      <c r="I375" s="73">
        <f t="shared" si="25"/>
        <v>0</v>
      </c>
      <c r="J375" s="13">
        <f t="shared" si="27"/>
        <v>0</v>
      </c>
      <c r="K375" s="112" t="b">
        <f ca="1">IF(TODAY()-'AP and Accrual Journal'!E375&gt;'Data Inputs'!$B$47,TRUE,FALSE)</f>
        <v>1</v>
      </c>
    </row>
    <row r="376" spans="1:11" x14ac:dyDescent="0.2">
      <c r="A376" s="110" t="str">
        <f t="shared" si="26"/>
        <v/>
      </c>
      <c r="B376" s="129"/>
      <c r="C376" s="55"/>
      <c r="D376" s="129"/>
      <c r="E376" s="56"/>
      <c r="F376" s="72"/>
      <c r="G376" s="120" t="str">
        <f>IFERROR(INDEX(Vendors!$A$2:$B$500,MATCH('AP and Accrual Journal'!C376,Vendors!$A$2:$A$500,0),2),"")</f>
        <v/>
      </c>
      <c r="H376" s="74">
        <f>SUMIF('Cash Outflows'!E:E,'AP and Accrual Journal'!D376,'Cash Outflows'!F:F)</f>
        <v>0</v>
      </c>
      <c r="I376" s="73">
        <f t="shared" si="25"/>
        <v>0</v>
      </c>
      <c r="J376" s="13">
        <f t="shared" si="27"/>
        <v>0</v>
      </c>
      <c r="K376" s="112" t="b">
        <f ca="1">IF(TODAY()-'AP and Accrual Journal'!E376&gt;'Data Inputs'!$B$47,TRUE,FALSE)</f>
        <v>1</v>
      </c>
    </row>
    <row r="377" spans="1:11" x14ac:dyDescent="0.2">
      <c r="A377" s="110" t="str">
        <f t="shared" si="26"/>
        <v/>
      </c>
      <c r="B377" s="129"/>
      <c r="C377" s="55"/>
      <c r="D377" s="129"/>
      <c r="E377" s="56"/>
      <c r="F377" s="72"/>
      <c r="G377" s="120" t="str">
        <f>IFERROR(INDEX(Vendors!$A$2:$B$500,MATCH('AP and Accrual Journal'!C377,Vendors!$A$2:$A$500,0),2),"")</f>
        <v/>
      </c>
      <c r="H377" s="74">
        <f>SUMIF('Cash Outflows'!E:E,'AP and Accrual Journal'!D377,'Cash Outflows'!F:F)</f>
        <v>0</v>
      </c>
      <c r="I377" s="73">
        <f t="shared" si="25"/>
        <v>0</v>
      </c>
      <c r="J377" s="13">
        <f t="shared" si="27"/>
        <v>0</v>
      </c>
      <c r="K377" s="112" t="b">
        <f ca="1">IF(TODAY()-'AP and Accrual Journal'!E377&gt;'Data Inputs'!$B$47,TRUE,FALSE)</f>
        <v>1</v>
      </c>
    </row>
    <row r="378" spans="1:11" x14ac:dyDescent="0.2">
      <c r="A378" s="110" t="str">
        <f t="shared" si="26"/>
        <v/>
      </c>
      <c r="B378" s="129"/>
      <c r="C378" s="55"/>
      <c r="D378" s="129"/>
      <c r="E378" s="56"/>
      <c r="F378" s="72"/>
      <c r="G378" s="120" t="str">
        <f>IFERROR(INDEX(Vendors!$A$2:$B$500,MATCH('AP and Accrual Journal'!C378,Vendors!$A$2:$A$500,0),2),"")</f>
        <v/>
      </c>
      <c r="H378" s="74">
        <f>SUMIF('Cash Outflows'!E:E,'AP and Accrual Journal'!D378,'Cash Outflows'!F:F)</f>
        <v>0</v>
      </c>
      <c r="I378" s="73">
        <f t="shared" si="25"/>
        <v>0</v>
      </c>
      <c r="J378" s="13">
        <f t="shared" si="27"/>
        <v>0</v>
      </c>
      <c r="K378" s="112" t="b">
        <f ca="1">IF(TODAY()-'AP and Accrual Journal'!E378&gt;'Data Inputs'!$B$47,TRUE,FALSE)</f>
        <v>1</v>
      </c>
    </row>
    <row r="379" spans="1:11" x14ac:dyDescent="0.2">
      <c r="A379" s="110" t="str">
        <f t="shared" si="26"/>
        <v/>
      </c>
      <c r="B379" s="129"/>
      <c r="C379" s="55"/>
      <c r="D379" s="129"/>
      <c r="E379" s="56"/>
      <c r="F379" s="72"/>
      <c r="G379" s="120" t="str">
        <f>IFERROR(INDEX(Vendors!$A$2:$B$500,MATCH('AP and Accrual Journal'!C379,Vendors!$A$2:$A$500,0),2),"")</f>
        <v/>
      </c>
      <c r="H379" s="74">
        <f>SUMIF('Cash Outflows'!E:E,'AP and Accrual Journal'!D379,'Cash Outflows'!F:F)</f>
        <v>0</v>
      </c>
      <c r="I379" s="73">
        <f t="shared" si="25"/>
        <v>0</v>
      </c>
      <c r="J379" s="13">
        <f t="shared" si="27"/>
        <v>0</v>
      </c>
      <c r="K379" s="112" t="b">
        <f ca="1">IF(TODAY()-'AP and Accrual Journal'!E379&gt;'Data Inputs'!$B$47,TRUE,FALSE)</f>
        <v>1</v>
      </c>
    </row>
    <row r="380" spans="1:11" x14ac:dyDescent="0.2">
      <c r="A380" s="110" t="str">
        <f t="shared" si="26"/>
        <v/>
      </c>
      <c r="B380" s="129"/>
      <c r="C380" s="55"/>
      <c r="D380" s="129"/>
      <c r="E380" s="56"/>
      <c r="F380" s="72"/>
      <c r="G380" s="120" t="str">
        <f>IFERROR(INDEX(Vendors!$A$2:$B$500,MATCH('AP and Accrual Journal'!C380,Vendors!$A$2:$A$500,0),2),"")</f>
        <v/>
      </c>
      <c r="H380" s="74">
        <f>SUMIF('Cash Outflows'!E:E,'AP and Accrual Journal'!D380,'Cash Outflows'!F:F)</f>
        <v>0</v>
      </c>
      <c r="I380" s="73">
        <f t="shared" si="25"/>
        <v>0</v>
      </c>
      <c r="J380" s="13">
        <f t="shared" si="27"/>
        <v>0</v>
      </c>
      <c r="K380" s="112" t="b">
        <f ca="1">IF(TODAY()-'AP and Accrual Journal'!E380&gt;'Data Inputs'!$B$47,TRUE,FALSE)</f>
        <v>1</v>
      </c>
    </row>
    <row r="381" spans="1:11" x14ac:dyDescent="0.2">
      <c r="A381" s="110" t="str">
        <f t="shared" si="26"/>
        <v/>
      </c>
      <c r="B381" s="129"/>
      <c r="C381" s="55"/>
      <c r="D381" s="129"/>
      <c r="E381" s="56"/>
      <c r="F381" s="72"/>
      <c r="G381" s="120" t="str">
        <f>IFERROR(INDEX(Vendors!$A$2:$B$500,MATCH('AP and Accrual Journal'!C381,Vendors!$A$2:$A$500,0),2),"")</f>
        <v/>
      </c>
      <c r="H381" s="74">
        <f>SUMIF('Cash Outflows'!E:E,'AP and Accrual Journal'!D381,'Cash Outflows'!F:F)</f>
        <v>0</v>
      </c>
      <c r="I381" s="73">
        <f t="shared" si="25"/>
        <v>0</v>
      </c>
      <c r="J381" s="13">
        <f t="shared" si="27"/>
        <v>0</v>
      </c>
      <c r="K381" s="112" t="b">
        <f ca="1">IF(TODAY()-'AP and Accrual Journal'!E381&gt;'Data Inputs'!$B$47,TRUE,FALSE)</f>
        <v>1</v>
      </c>
    </row>
    <row r="382" spans="1:11" x14ac:dyDescent="0.2">
      <c r="A382" s="110" t="str">
        <f t="shared" si="26"/>
        <v/>
      </c>
      <c r="B382" s="129"/>
      <c r="C382" s="55"/>
      <c r="D382" s="129"/>
      <c r="E382" s="56"/>
      <c r="F382" s="72"/>
      <c r="G382" s="120" t="str">
        <f>IFERROR(INDEX(Vendors!$A$2:$B$500,MATCH('AP and Accrual Journal'!C382,Vendors!$A$2:$A$500,0),2),"")</f>
        <v/>
      </c>
      <c r="H382" s="74">
        <f>SUMIF('Cash Outflows'!E:E,'AP and Accrual Journal'!D382,'Cash Outflows'!F:F)</f>
        <v>0</v>
      </c>
      <c r="I382" s="73">
        <f t="shared" si="25"/>
        <v>0</v>
      </c>
      <c r="J382" s="13">
        <f t="shared" si="27"/>
        <v>0</v>
      </c>
      <c r="K382" s="112" t="b">
        <f ca="1">IF(TODAY()-'AP and Accrual Journal'!E382&gt;'Data Inputs'!$B$47,TRUE,FALSE)</f>
        <v>1</v>
      </c>
    </row>
    <row r="383" spans="1:11" x14ac:dyDescent="0.2">
      <c r="A383" s="110" t="str">
        <f t="shared" si="26"/>
        <v/>
      </c>
      <c r="B383" s="129"/>
      <c r="C383" s="55"/>
      <c r="D383" s="129"/>
      <c r="E383" s="56"/>
      <c r="F383" s="72"/>
      <c r="G383" s="120" t="str">
        <f>IFERROR(INDEX(Vendors!$A$2:$B$500,MATCH('AP and Accrual Journal'!C383,Vendors!$A$2:$A$500,0),2),"")</f>
        <v/>
      </c>
      <c r="H383" s="74">
        <f>SUMIF('Cash Outflows'!E:E,'AP and Accrual Journal'!D383,'Cash Outflows'!F:F)</f>
        <v>0</v>
      </c>
      <c r="I383" s="73">
        <f t="shared" si="25"/>
        <v>0</v>
      </c>
      <c r="J383" s="13">
        <f t="shared" si="27"/>
        <v>0</v>
      </c>
      <c r="K383" s="112" t="b">
        <f ca="1">IF(TODAY()-'AP and Accrual Journal'!E383&gt;'Data Inputs'!$B$47,TRUE,FALSE)</f>
        <v>1</v>
      </c>
    </row>
    <row r="384" spans="1:11" x14ac:dyDescent="0.2">
      <c r="A384" s="110" t="str">
        <f t="shared" si="26"/>
        <v/>
      </c>
      <c r="B384" s="129"/>
      <c r="C384" s="55"/>
      <c r="D384" s="129"/>
      <c r="E384" s="56"/>
      <c r="F384" s="72"/>
      <c r="G384" s="120" t="str">
        <f>IFERROR(INDEX(Vendors!$A$2:$B$500,MATCH('AP and Accrual Journal'!C384,Vendors!$A$2:$A$500,0),2),"")</f>
        <v/>
      </c>
      <c r="H384" s="74">
        <f>SUMIF('Cash Outflows'!E:E,'AP and Accrual Journal'!D384,'Cash Outflows'!F:F)</f>
        <v>0</v>
      </c>
      <c r="I384" s="73">
        <f t="shared" si="25"/>
        <v>0</v>
      </c>
      <c r="J384" s="13">
        <f t="shared" si="27"/>
        <v>0</v>
      </c>
      <c r="K384" s="112" t="b">
        <f ca="1">IF(TODAY()-'AP and Accrual Journal'!E384&gt;'Data Inputs'!$B$47,TRUE,FALSE)</f>
        <v>1</v>
      </c>
    </row>
    <row r="385" spans="1:11" x14ac:dyDescent="0.2">
      <c r="A385" s="110" t="str">
        <f t="shared" si="26"/>
        <v/>
      </c>
      <c r="B385" s="129"/>
      <c r="C385" s="55"/>
      <c r="D385" s="129"/>
      <c r="E385" s="56"/>
      <c r="F385" s="72"/>
      <c r="G385" s="120" t="str">
        <f>IFERROR(INDEX(Vendors!$A$2:$B$500,MATCH('AP and Accrual Journal'!C385,Vendors!$A$2:$A$500,0),2),"")</f>
        <v/>
      </c>
      <c r="H385" s="74">
        <f>SUMIF('Cash Outflows'!E:E,'AP and Accrual Journal'!D385,'Cash Outflows'!F:F)</f>
        <v>0</v>
      </c>
      <c r="I385" s="73">
        <f t="shared" si="25"/>
        <v>0</v>
      </c>
      <c r="J385" s="13">
        <f t="shared" si="27"/>
        <v>0</v>
      </c>
      <c r="K385" s="112" t="b">
        <f ca="1">IF(TODAY()-'AP and Accrual Journal'!E385&gt;'Data Inputs'!$B$47,TRUE,FALSE)</f>
        <v>1</v>
      </c>
    </row>
    <row r="386" spans="1:11" x14ac:dyDescent="0.2">
      <c r="A386" s="110" t="str">
        <f t="shared" si="26"/>
        <v/>
      </c>
      <c r="B386" s="129"/>
      <c r="C386" s="55"/>
      <c r="D386" s="129"/>
      <c r="E386" s="56"/>
      <c r="F386" s="72"/>
      <c r="G386" s="120" t="str">
        <f>IFERROR(INDEX(Vendors!$A$2:$B$500,MATCH('AP and Accrual Journal'!C386,Vendors!$A$2:$A$500,0),2),"")</f>
        <v/>
      </c>
      <c r="H386" s="74">
        <f>SUMIF('Cash Outflows'!E:E,'AP and Accrual Journal'!D386,'Cash Outflows'!F:F)</f>
        <v>0</v>
      </c>
      <c r="I386" s="73">
        <f t="shared" si="25"/>
        <v>0</v>
      </c>
      <c r="J386" s="13">
        <f t="shared" si="27"/>
        <v>0</v>
      </c>
      <c r="K386" s="112" t="b">
        <f ca="1">IF(TODAY()-'AP and Accrual Journal'!E386&gt;'Data Inputs'!$B$47,TRUE,FALSE)</f>
        <v>1</v>
      </c>
    </row>
    <row r="387" spans="1:11" x14ac:dyDescent="0.2">
      <c r="A387" s="110" t="str">
        <f t="shared" si="26"/>
        <v/>
      </c>
      <c r="B387" s="129"/>
      <c r="C387" s="55"/>
      <c r="D387" s="129"/>
      <c r="E387" s="56"/>
      <c r="F387" s="72"/>
      <c r="G387" s="120" t="str">
        <f>IFERROR(INDEX(Vendors!$A$2:$B$500,MATCH('AP and Accrual Journal'!C387,Vendors!$A$2:$A$500,0),2),"")</f>
        <v/>
      </c>
      <c r="H387" s="74">
        <f>SUMIF('Cash Outflows'!E:E,'AP and Accrual Journal'!D387,'Cash Outflows'!F:F)</f>
        <v>0</v>
      </c>
      <c r="I387" s="73">
        <f t="shared" si="25"/>
        <v>0</v>
      </c>
      <c r="J387" s="13">
        <f t="shared" si="27"/>
        <v>0</v>
      </c>
      <c r="K387" s="112" t="b">
        <f ca="1">IF(TODAY()-'AP and Accrual Journal'!E387&gt;'Data Inputs'!$B$47,TRUE,FALSE)</f>
        <v>1</v>
      </c>
    </row>
    <row r="388" spans="1:11" x14ac:dyDescent="0.2">
      <c r="A388" s="110" t="str">
        <f t="shared" si="26"/>
        <v/>
      </c>
      <c r="B388" s="129"/>
      <c r="C388" s="55"/>
      <c r="D388" s="129"/>
      <c r="E388" s="56"/>
      <c r="F388" s="72"/>
      <c r="G388" s="120" t="str">
        <f>IFERROR(INDEX(Vendors!$A$2:$B$500,MATCH('AP and Accrual Journal'!C388,Vendors!$A$2:$A$500,0),2),"")</f>
        <v/>
      </c>
      <c r="H388" s="74">
        <f>SUMIF('Cash Outflows'!E:E,'AP and Accrual Journal'!D388,'Cash Outflows'!F:F)</f>
        <v>0</v>
      </c>
      <c r="I388" s="73">
        <f t="shared" si="25"/>
        <v>0</v>
      </c>
      <c r="J388" s="13">
        <f t="shared" si="27"/>
        <v>0</v>
      </c>
      <c r="K388" s="112" t="b">
        <f ca="1">IF(TODAY()-'AP and Accrual Journal'!E388&gt;'Data Inputs'!$B$47,TRUE,FALSE)</f>
        <v>1</v>
      </c>
    </row>
    <row r="389" spans="1:11" x14ac:dyDescent="0.2">
      <c r="A389" s="110" t="str">
        <f t="shared" si="26"/>
        <v/>
      </c>
      <c r="B389" s="129"/>
      <c r="C389" s="55"/>
      <c r="D389" s="129"/>
      <c r="E389" s="56"/>
      <c r="F389" s="72"/>
      <c r="G389" s="120" t="str">
        <f>IFERROR(INDEX(Vendors!$A$2:$B$500,MATCH('AP and Accrual Journal'!C389,Vendors!$A$2:$A$500,0),2),"")</f>
        <v/>
      </c>
      <c r="H389" s="74">
        <f>SUMIF('Cash Outflows'!E:E,'AP and Accrual Journal'!D389,'Cash Outflows'!F:F)</f>
        <v>0</v>
      </c>
      <c r="I389" s="73">
        <f t="shared" ref="I389:I452" si="28">F389-H389</f>
        <v>0</v>
      </c>
      <c r="J389" s="13">
        <f t="shared" si="27"/>
        <v>0</v>
      </c>
      <c r="K389" s="112" t="b">
        <f ca="1">IF(TODAY()-'AP and Accrual Journal'!E389&gt;'Data Inputs'!$B$47,TRUE,FALSE)</f>
        <v>1</v>
      </c>
    </row>
    <row r="390" spans="1:11" x14ac:dyDescent="0.2">
      <c r="A390" s="110" t="str">
        <f t="shared" si="26"/>
        <v/>
      </c>
      <c r="B390" s="129"/>
      <c r="C390" s="55"/>
      <c r="D390" s="129"/>
      <c r="E390" s="56"/>
      <c r="F390" s="72"/>
      <c r="G390" s="120" t="str">
        <f>IFERROR(INDEX(Vendors!$A$2:$B$500,MATCH('AP and Accrual Journal'!C390,Vendors!$A$2:$A$500,0),2),"")</f>
        <v/>
      </c>
      <c r="H390" s="74">
        <f>SUMIF('Cash Outflows'!E:E,'AP and Accrual Journal'!D390,'Cash Outflows'!F:F)</f>
        <v>0</v>
      </c>
      <c r="I390" s="73">
        <f t="shared" si="28"/>
        <v>0</v>
      </c>
      <c r="J390" s="13">
        <f t="shared" si="27"/>
        <v>0</v>
      </c>
      <c r="K390" s="112" t="b">
        <f ca="1">IF(TODAY()-'AP and Accrual Journal'!E390&gt;'Data Inputs'!$B$47,TRUE,FALSE)</f>
        <v>1</v>
      </c>
    </row>
    <row r="391" spans="1:11" x14ac:dyDescent="0.2">
      <c r="A391" s="110" t="str">
        <f t="shared" si="26"/>
        <v/>
      </c>
      <c r="B391" s="129"/>
      <c r="C391" s="55"/>
      <c r="D391" s="129"/>
      <c r="E391" s="56"/>
      <c r="F391" s="72"/>
      <c r="G391" s="120" t="str">
        <f>IFERROR(INDEX(Vendors!$A$2:$B$500,MATCH('AP and Accrual Journal'!C391,Vendors!$A$2:$A$500,0),2),"")</f>
        <v/>
      </c>
      <c r="H391" s="74">
        <f>SUMIF('Cash Outflows'!E:E,'AP and Accrual Journal'!D391,'Cash Outflows'!F:F)</f>
        <v>0</v>
      </c>
      <c r="I391" s="73">
        <f t="shared" si="28"/>
        <v>0</v>
      </c>
      <c r="J391" s="13">
        <f t="shared" si="27"/>
        <v>0</v>
      </c>
      <c r="K391" s="112" t="b">
        <f ca="1">IF(TODAY()-'AP and Accrual Journal'!E391&gt;'Data Inputs'!$B$47,TRUE,FALSE)</f>
        <v>1</v>
      </c>
    </row>
    <row r="392" spans="1:11" x14ac:dyDescent="0.2">
      <c r="A392" s="110" t="str">
        <f t="shared" si="26"/>
        <v/>
      </c>
      <c r="B392" s="129"/>
      <c r="C392" s="55"/>
      <c r="D392" s="129"/>
      <c r="E392" s="56"/>
      <c r="F392" s="72"/>
      <c r="G392" s="120" t="str">
        <f>IFERROR(INDEX(Vendors!$A$2:$B$500,MATCH('AP and Accrual Journal'!C392,Vendors!$A$2:$A$500,0),2),"")</f>
        <v/>
      </c>
      <c r="H392" s="74">
        <f>SUMIF('Cash Outflows'!E:E,'AP and Accrual Journal'!D392,'Cash Outflows'!F:F)</f>
        <v>0</v>
      </c>
      <c r="I392" s="73">
        <f t="shared" si="28"/>
        <v>0</v>
      </c>
      <c r="J392" s="13">
        <f t="shared" si="27"/>
        <v>0</v>
      </c>
      <c r="K392" s="112" t="b">
        <f ca="1">IF(TODAY()-'AP and Accrual Journal'!E392&gt;'Data Inputs'!$B$47,TRUE,FALSE)</f>
        <v>1</v>
      </c>
    </row>
    <row r="393" spans="1:11" x14ac:dyDescent="0.2">
      <c r="A393" s="110" t="str">
        <f t="shared" si="26"/>
        <v/>
      </c>
      <c r="B393" s="129"/>
      <c r="C393" s="55"/>
      <c r="D393" s="129"/>
      <c r="E393" s="56"/>
      <c r="F393" s="72"/>
      <c r="G393" s="120" t="str">
        <f>IFERROR(INDEX(Vendors!$A$2:$B$500,MATCH('AP and Accrual Journal'!C393,Vendors!$A$2:$A$500,0),2),"")</f>
        <v/>
      </c>
      <c r="H393" s="74">
        <f>SUMIF('Cash Outflows'!E:E,'AP and Accrual Journal'!D393,'Cash Outflows'!F:F)</f>
        <v>0</v>
      </c>
      <c r="I393" s="73">
        <f t="shared" si="28"/>
        <v>0</v>
      </c>
      <c r="J393" s="13">
        <f t="shared" si="27"/>
        <v>0</v>
      </c>
      <c r="K393" s="112" t="b">
        <f ca="1">IF(TODAY()-'AP and Accrual Journal'!E393&gt;'Data Inputs'!$B$47,TRUE,FALSE)</f>
        <v>1</v>
      </c>
    </row>
    <row r="394" spans="1:11" x14ac:dyDescent="0.2">
      <c r="A394" s="110" t="str">
        <f t="shared" si="26"/>
        <v/>
      </c>
      <c r="B394" s="129"/>
      <c r="C394" s="55"/>
      <c r="D394" s="129"/>
      <c r="E394" s="56"/>
      <c r="F394" s="72"/>
      <c r="G394" s="120" t="str">
        <f>IFERROR(INDEX(Vendors!$A$2:$B$500,MATCH('AP and Accrual Journal'!C394,Vendors!$A$2:$A$500,0),2),"")</f>
        <v/>
      </c>
      <c r="H394" s="74">
        <f>SUMIF('Cash Outflows'!E:E,'AP and Accrual Journal'!D394,'Cash Outflows'!F:F)</f>
        <v>0</v>
      </c>
      <c r="I394" s="73">
        <f t="shared" si="28"/>
        <v>0</v>
      </c>
      <c r="J394" s="13">
        <f t="shared" si="27"/>
        <v>0</v>
      </c>
      <c r="K394" s="112" t="b">
        <f ca="1">IF(TODAY()-'AP and Accrual Journal'!E394&gt;'Data Inputs'!$B$47,TRUE,FALSE)</f>
        <v>1</v>
      </c>
    </row>
    <row r="395" spans="1:11" x14ac:dyDescent="0.2">
      <c r="A395" s="110" t="str">
        <f t="shared" si="26"/>
        <v/>
      </c>
      <c r="B395" s="129"/>
      <c r="C395" s="55"/>
      <c r="D395" s="129"/>
      <c r="E395" s="56"/>
      <c r="F395" s="72"/>
      <c r="G395" s="120" t="str">
        <f>IFERROR(INDEX(Vendors!$A$2:$B$500,MATCH('AP and Accrual Journal'!C395,Vendors!$A$2:$A$500,0),2),"")</f>
        <v/>
      </c>
      <c r="H395" s="74">
        <f>SUMIF('Cash Outflows'!E:E,'AP and Accrual Journal'!D395,'Cash Outflows'!F:F)</f>
        <v>0</v>
      </c>
      <c r="I395" s="73">
        <f t="shared" si="28"/>
        <v>0</v>
      </c>
      <c r="J395" s="13">
        <f t="shared" si="27"/>
        <v>0</v>
      </c>
      <c r="K395" s="112" t="b">
        <f ca="1">IF(TODAY()-'AP and Accrual Journal'!E395&gt;'Data Inputs'!$B$47,TRUE,FALSE)</f>
        <v>1</v>
      </c>
    </row>
    <row r="396" spans="1:11" x14ac:dyDescent="0.2">
      <c r="A396" s="110" t="str">
        <f t="shared" ref="A396:A459" si="29">IF(E396="","",E396+(6-J396))</f>
        <v/>
      </c>
      <c r="B396" s="129"/>
      <c r="C396" s="55"/>
      <c r="D396" s="129"/>
      <c r="E396" s="56"/>
      <c r="F396" s="72"/>
      <c r="G396" s="120" t="str">
        <f>IFERROR(INDEX(Vendors!$A$2:$B$500,MATCH('AP and Accrual Journal'!C396,Vendors!$A$2:$A$500,0),2),"")</f>
        <v/>
      </c>
      <c r="H396" s="74">
        <f>SUMIF('Cash Outflows'!E:E,'AP and Accrual Journal'!D396,'Cash Outflows'!F:F)</f>
        <v>0</v>
      </c>
      <c r="I396" s="73">
        <f t="shared" si="28"/>
        <v>0</v>
      </c>
      <c r="J396" s="13">
        <f t="shared" ref="J396:J459" si="30">IF(WEEKDAY(E396)=7,0,WEEKDAY(E396))</f>
        <v>0</v>
      </c>
      <c r="K396" s="112" t="b">
        <f ca="1">IF(TODAY()-'AP and Accrual Journal'!E396&gt;'Data Inputs'!$B$47,TRUE,FALSE)</f>
        <v>1</v>
      </c>
    </row>
    <row r="397" spans="1:11" x14ac:dyDescent="0.2">
      <c r="A397" s="110" t="str">
        <f t="shared" si="29"/>
        <v/>
      </c>
      <c r="B397" s="129"/>
      <c r="C397" s="55"/>
      <c r="D397" s="129"/>
      <c r="E397" s="56"/>
      <c r="F397" s="72"/>
      <c r="G397" s="120" t="str">
        <f>IFERROR(INDEX(Vendors!$A$2:$B$500,MATCH('AP and Accrual Journal'!C397,Vendors!$A$2:$A$500,0),2),"")</f>
        <v/>
      </c>
      <c r="H397" s="74">
        <f>SUMIF('Cash Outflows'!E:E,'AP and Accrual Journal'!D397,'Cash Outflows'!F:F)</f>
        <v>0</v>
      </c>
      <c r="I397" s="73">
        <f t="shared" si="28"/>
        <v>0</v>
      </c>
      <c r="J397" s="13">
        <f t="shared" si="30"/>
        <v>0</v>
      </c>
      <c r="K397" s="112" t="b">
        <f ca="1">IF(TODAY()-'AP and Accrual Journal'!E397&gt;'Data Inputs'!$B$47,TRUE,FALSE)</f>
        <v>1</v>
      </c>
    </row>
    <row r="398" spans="1:11" x14ac:dyDescent="0.2">
      <c r="A398" s="110" t="str">
        <f t="shared" si="29"/>
        <v/>
      </c>
      <c r="B398" s="129"/>
      <c r="C398" s="55"/>
      <c r="D398" s="129"/>
      <c r="E398" s="56"/>
      <c r="F398" s="72"/>
      <c r="G398" s="120" t="str">
        <f>IFERROR(INDEX(Vendors!$A$2:$B$500,MATCH('AP and Accrual Journal'!C398,Vendors!$A$2:$A$500,0),2),"")</f>
        <v/>
      </c>
      <c r="H398" s="74">
        <f>SUMIF('Cash Outflows'!E:E,'AP and Accrual Journal'!D398,'Cash Outflows'!F:F)</f>
        <v>0</v>
      </c>
      <c r="I398" s="73">
        <f t="shared" si="28"/>
        <v>0</v>
      </c>
      <c r="J398" s="13">
        <f t="shared" si="30"/>
        <v>0</v>
      </c>
      <c r="K398" s="112" t="b">
        <f ca="1">IF(TODAY()-'AP and Accrual Journal'!E398&gt;'Data Inputs'!$B$47,TRUE,FALSE)</f>
        <v>1</v>
      </c>
    </row>
    <row r="399" spans="1:11" x14ac:dyDescent="0.2">
      <c r="A399" s="110" t="str">
        <f t="shared" si="29"/>
        <v/>
      </c>
      <c r="B399" s="129"/>
      <c r="C399" s="55"/>
      <c r="D399" s="129"/>
      <c r="E399" s="56"/>
      <c r="F399" s="72"/>
      <c r="G399" s="120" t="str">
        <f>IFERROR(INDEX(Vendors!$A$2:$B$500,MATCH('AP and Accrual Journal'!C399,Vendors!$A$2:$A$500,0),2),"")</f>
        <v/>
      </c>
      <c r="H399" s="74">
        <f>SUMIF('Cash Outflows'!E:E,'AP and Accrual Journal'!D399,'Cash Outflows'!F:F)</f>
        <v>0</v>
      </c>
      <c r="I399" s="73">
        <f t="shared" si="28"/>
        <v>0</v>
      </c>
      <c r="J399" s="13">
        <f t="shared" si="30"/>
        <v>0</v>
      </c>
      <c r="K399" s="112" t="b">
        <f ca="1">IF(TODAY()-'AP and Accrual Journal'!E399&gt;'Data Inputs'!$B$47,TRUE,FALSE)</f>
        <v>1</v>
      </c>
    </row>
    <row r="400" spans="1:11" x14ac:dyDescent="0.2">
      <c r="A400" s="110" t="str">
        <f t="shared" si="29"/>
        <v/>
      </c>
      <c r="B400" s="129"/>
      <c r="C400" s="55"/>
      <c r="D400" s="129"/>
      <c r="E400" s="56"/>
      <c r="F400" s="72"/>
      <c r="G400" s="120" t="str">
        <f>IFERROR(INDEX(Vendors!$A$2:$B$500,MATCH('AP and Accrual Journal'!C400,Vendors!$A$2:$A$500,0),2),"")</f>
        <v/>
      </c>
      <c r="H400" s="74">
        <f>SUMIF('Cash Outflows'!E:E,'AP and Accrual Journal'!D400,'Cash Outflows'!F:F)</f>
        <v>0</v>
      </c>
      <c r="I400" s="73">
        <f t="shared" si="28"/>
        <v>0</v>
      </c>
      <c r="J400" s="13">
        <f t="shared" si="30"/>
        <v>0</v>
      </c>
      <c r="K400" s="112" t="b">
        <f ca="1">IF(TODAY()-'AP and Accrual Journal'!E400&gt;'Data Inputs'!$B$47,TRUE,FALSE)</f>
        <v>1</v>
      </c>
    </row>
    <row r="401" spans="1:13" x14ac:dyDescent="0.2">
      <c r="A401" s="110" t="str">
        <f t="shared" si="29"/>
        <v/>
      </c>
      <c r="B401" s="129"/>
      <c r="C401" s="55"/>
      <c r="D401" s="129"/>
      <c r="E401" s="56"/>
      <c r="F401" s="72"/>
      <c r="G401" s="120" t="str">
        <f>IFERROR(INDEX(Vendors!$A$2:$B$500,MATCH('AP and Accrual Journal'!C401,Vendors!$A$2:$A$500,0),2),"")</f>
        <v/>
      </c>
      <c r="H401" s="74">
        <f>SUMIF('Cash Outflows'!E:E,'AP and Accrual Journal'!D401,'Cash Outflows'!F:F)</f>
        <v>0</v>
      </c>
      <c r="I401" s="73">
        <f t="shared" si="28"/>
        <v>0</v>
      </c>
      <c r="J401" s="13">
        <f t="shared" si="30"/>
        <v>0</v>
      </c>
      <c r="K401" s="112" t="b">
        <f ca="1">IF(TODAY()-'AP and Accrual Journal'!E401&gt;'Data Inputs'!$B$47,TRUE,FALSE)</f>
        <v>1</v>
      </c>
    </row>
    <row r="402" spans="1:13" x14ac:dyDescent="0.2">
      <c r="A402" s="110" t="str">
        <f t="shared" si="29"/>
        <v/>
      </c>
      <c r="B402" s="129"/>
      <c r="C402" s="55"/>
      <c r="D402" s="129"/>
      <c r="E402" s="56"/>
      <c r="F402" s="72"/>
      <c r="G402" s="120" t="str">
        <f>IFERROR(INDEX(Vendors!$A$2:$B$500,MATCH('AP and Accrual Journal'!C402,Vendors!$A$2:$A$500,0),2),"")</f>
        <v/>
      </c>
      <c r="H402" s="74">
        <f>SUMIF('Cash Outflows'!E:E,'AP and Accrual Journal'!D402,'Cash Outflows'!F:F)</f>
        <v>0</v>
      </c>
      <c r="I402" s="73">
        <f t="shared" si="28"/>
        <v>0</v>
      </c>
      <c r="J402" s="13">
        <f t="shared" si="30"/>
        <v>0</v>
      </c>
      <c r="K402" s="112" t="b">
        <f ca="1">IF(TODAY()-'AP and Accrual Journal'!E402&gt;'Data Inputs'!$B$47,TRUE,FALSE)</f>
        <v>1</v>
      </c>
    </row>
    <row r="403" spans="1:13" x14ac:dyDescent="0.2">
      <c r="A403" s="110" t="str">
        <f t="shared" si="29"/>
        <v/>
      </c>
      <c r="B403" s="129"/>
      <c r="C403" s="55"/>
      <c r="D403" s="129"/>
      <c r="E403" s="56"/>
      <c r="F403" s="72"/>
      <c r="G403" s="120" t="str">
        <f>IFERROR(INDEX(Vendors!$A$2:$B$500,MATCH('AP and Accrual Journal'!C403,Vendors!$A$2:$A$500,0),2),"")</f>
        <v/>
      </c>
      <c r="H403" s="74">
        <f>SUMIF('Cash Outflows'!E:E,'AP and Accrual Journal'!D403,'Cash Outflows'!F:F)</f>
        <v>0</v>
      </c>
      <c r="I403" s="73">
        <f t="shared" si="28"/>
        <v>0</v>
      </c>
      <c r="J403" s="13">
        <f t="shared" si="30"/>
        <v>0</v>
      </c>
      <c r="K403" s="112" t="b">
        <f ca="1">IF(TODAY()-'AP and Accrual Journal'!E403&gt;'Data Inputs'!$B$47,TRUE,FALSE)</f>
        <v>1</v>
      </c>
    </row>
    <row r="404" spans="1:13" x14ac:dyDescent="0.2">
      <c r="A404" s="110" t="str">
        <f t="shared" si="29"/>
        <v/>
      </c>
      <c r="B404" s="129"/>
      <c r="C404" s="55"/>
      <c r="D404" s="129"/>
      <c r="E404" s="56"/>
      <c r="F404" s="72"/>
      <c r="G404" s="120" t="str">
        <f>IFERROR(INDEX(Vendors!$A$2:$B$500,MATCH('AP and Accrual Journal'!C404,Vendors!$A$2:$A$500,0),2),"")</f>
        <v/>
      </c>
      <c r="H404" s="74">
        <f>SUMIF('Cash Outflows'!E:E,'AP and Accrual Journal'!D404,'Cash Outflows'!F:F)</f>
        <v>0</v>
      </c>
      <c r="I404" s="73">
        <f t="shared" si="28"/>
        <v>0</v>
      </c>
      <c r="J404" s="13">
        <f t="shared" si="30"/>
        <v>0</v>
      </c>
      <c r="K404" s="112" t="b">
        <f ca="1">IF(TODAY()-'AP and Accrual Journal'!E404&gt;'Data Inputs'!$B$47,TRUE,FALSE)</f>
        <v>1</v>
      </c>
    </row>
    <row r="405" spans="1:13" x14ac:dyDescent="0.2">
      <c r="A405" s="110" t="str">
        <f t="shared" si="29"/>
        <v/>
      </c>
      <c r="B405" s="129"/>
      <c r="C405" s="55"/>
      <c r="D405" s="129"/>
      <c r="E405" s="56"/>
      <c r="F405" s="72"/>
      <c r="G405" s="120" t="str">
        <f>IFERROR(INDEX(Vendors!$A$2:$B$500,MATCH('AP and Accrual Journal'!C405,Vendors!$A$2:$A$500,0),2),"")</f>
        <v/>
      </c>
      <c r="H405" s="74">
        <f>SUMIF('Cash Outflows'!E:E,'AP and Accrual Journal'!D405,'Cash Outflows'!F:F)</f>
        <v>0</v>
      </c>
      <c r="I405" s="73">
        <f t="shared" si="28"/>
        <v>0</v>
      </c>
      <c r="J405" s="13">
        <f t="shared" si="30"/>
        <v>0</v>
      </c>
      <c r="K405" s="112" t="b">
        <f ca="1">IF(TODAY()-'AP and Accrual Journal'!E405&gt;'Data Inputs'!$B$47,TRUE,FALSE)</f>
        <v>1</v>
      </c>
    </row>
    <row r="406" spans="1:13" x14ac:dyDescent="0.2">
      <c r="A406" s="110" t="str">
        <f t="shared" si="29"/>
        <v/>
      </c>
      <c r="B406" s="129"/>
      <c r="C406" s="55"/>
      <c r="D406" s="129"/>
      <c r="E406" s="56"/>
      <c r="F406" s="72"/>
      <c r="G406" s="120" t="str">
        <f>IFERROR(INDEX(Vendors!$A$2:$B$500,MATCH('AP and Accrual Journal'!C406,Vendors!$A$2:$A$500,0),2),"")</f>
        <v/>
      </c>
      <c r="H406" s="74">
        <f>SUMIF('Cash Outflows'!E:E,'AP and Accrual Journal'!D406,'Cash Outflows'!F:F)</f>
        <v>0</v>
      </c>
      <c r="I406" s="73">
        <f t="shared" si="28"/>
        <v>0</v>
      </c>
      <c r="J406" s="13">
        <f t="shared" si="30"/>
        <v>0</v>
      </c>
      <c r="K406" s="112" t="b">
        <f ca="1">IF(TODAY()-'AP and Accrual Journal'!E406&gt;'Data Inputs'!$B$47,TRUE,FALSE)</f>
        <v>1</v>
      </c>
    </row>
    <row r="407" spans="1:13" x14ac:dyDescent="0.2">
      <c r="A407" s="110" t="str">
        <f t="shared" si="29"/>
        <v/>
      </c>
      <c r="B407" s="129"/>
      <c r="C407" s="55"/>
      <c r="D407" s="129"/>
      <c r="E407" s="56"/>
      <c r="F407" s="72"/>
      <c r="G407" s="120" t="str">
        <f>IFERROR(INDEX(Vendors!$A$2:$B$500,MATCH('AP and Accrual Journal'!C407,Vendors!$A$2:$A$500,0),2),"")</f>
        <v/>
      </c>
      <c r="H407" s="74">
        <f>SUMIF('Cash Outflows'!E:E,'AP and Accrual Journal'!D407,'Cash Outflows'!F:F)</f>
        <v>0</v>
      </c>
      <c r="I407" s="73">
        <f t="shared" si="28"/>
        <v>0</v>
      </c>
      <c r="J407" s="13">
        <f t="shared" si="30"/>
        <v>0</v>
      </c>
      <c r="K407" s="112" t="b">
        <f ca="1">IF(TODAY()-'AP and Accrual Journal'!E407&gt;'Data Inputs'!$B$47,TRUE,FALSE)</f>
        <v>1</v>
      </c>
    </row>
    <row r="408" spans="1:13" x14ac:dyDescent="0.2">
      <c r="A408" s="110" t="str">
        <f t="shared" si="29"/>
        <v/>
      </c>
      <c r="B408" s="129"/>
      <c r="C408" s="55"/>
      <c r="D408" s="129"/>
      <c r="E408" s="56"/>
      <c r="F408" s="72"/>
      <c r="G408" s="120" t="str">
        <f>IFERROR(INDEX(Vendors!$A$2:$B$500,MATCH('AP and Accrual Journal'!C408,Vendors!$A$2:$A$500,0),2),"")</f>
        <v/>
      </c>
      <c r="H408" s="74">
        <f>SUMIF('Cash Outflows'!E:E,'AP and Accrual Journal'!D408,'Cash Outflows'!F:F)</f>
        <v>0</v>
      </c>
      <c r="I408" s="73">
        <f t="shared" si="28"/>
        <v>0</v>
      </c>
      <c r="J408" s="13">
        <f t="shared" si="30"/>
        <v>0</v>
      </c>
      <c r="K408" s="112" t="b">
        <f ca="1">IF(TODAY()-'AP and Accrual Journal'!E408&gt;'Data Inputs'!$B$47,TRUE,FALSE)</f>
        <v>1</v>
      </c>
      <c r="L408" s="146"/>
      <c r="M408" s="144"/>
    </row>
    <row r="409" spans="1:13" x14ac:dyDescent="0.2">
      <c r="A409" s="110" t="str">
        <f t="shared" si="29"/>
        <v/>
      </c>
      <c r="B409" s="129"/>
      <c r="C409" s="55"/>
      <c r="D409" s="55"/>
      <c r="E409" s="56"/>
      <c r="F409" s="72"/>
      <c r="G409" s="120" t="str">
        <f>IFERROR(INDEX(Vendors!$A$2:$B$500,MATCH('AP and Accrual Journal'!C409,Vendors!$A$2:$A$500,0),2),"")</f>
        <v/>
      </c>
      <c r="H409" s="74">
        <f>SUMIF('Cash Outflows'!E:E,'AP and Accrual Journal'!D409,'Cash Outflows'!F:F)</f>
        <v>0</v>
      </c>
      <c r="I409" s="73">
        <f t="shared" si="28"/>
        <v>0</v>
      </c>
      <c r="J409" s="13">
        <f t="shared" si="30"/>
        <v>0</v>
      </c>
      <c r="K409" s="112" t="b">
        <f ca="1">IF(TODAY()-'AP and Accrual Journal'!E409&gt;'Data Inputs'!$B$47,TRUE,FALSE)</f>
        <v>1</v>
      </c>
      <c r="M409" s="143"/>
    </row>
    <row r="410" spans="1:13" x14ac:dyDescent="0.2">
      <c r="A410" s="110" t="str">
        <f t="shared" si="29"/>
        <v/>
      </c>
      <c r="B410" s="129"/>
      <c r="C410" s="55"/>
      <c r="D410" s="55"/>
      <c r="E410" s="56"/>
      <c r="F410" s="72"/>
      <c r="G410" s="120" t="str">
        <f>IFERROR(INDEX(Vendors!$A$2:$B$500,MATCH('AP and Accrual Journal'!C410,Vendors!$A$2:$A$500,0),2),"")</f>
        <v/>
      </c>
      <c r="H410" s="74">
        <f>SUMIF('Cash Outflows'!E:E,'AP and Accrual Journal'!D410,'Cash Outflows'!F:F)</f>
        <v>0</v>
      </c>
      <c r="I410" s="73">
        <f t="shared" si="28"/>
        <v>0</v>
      </c>
      <c r="J410" s="13">
        <f t="shared" si="30"/>
        <v>0</v>
      </c>
      <c r="K410" s="112" t="b">
        <f ca="1">IF(TODAY()-'AP and Accrual Journal'!E410&gt;'Data Inputs'!$B$47,TRUE,FALSE)</f>
        <v>1</v>
      </c>
    </row>
    <row r="411" spans="1:13" x14ac:dyDescent="0.2">
      <c r="A411" s="110" t="str">
        <f t="shared" si="29"/>
        <v/>
      </c>
      <c r="B411" s="129"/>
      <c r="C411" s="55"/>
      <c r="D411" s="55"/>
      <c r="E411" s="56"/>
      <c r="F411" s="72"/>
      <c r="G411" s="120" t="str">
        <f>IFERROR(INDEX(Vendors!$A$2:$B$500,MATCH('AP and Accrual Journal'!C411,Vendors!$A$2:$A$500,0),2),"")</f>
        <v/>
      </c>
      <c r="H411" s="74">
        <f>SUMIF('Cash Outflows'!E:E,'AP and Accrual Journal'!D411,'Cash Outflows'!F:F)</f>
        <v>0</v>
      </c>
      <c r="I411" s="73">
        <f t="shared" si="28"/>
        <v>0</v>
      </c>
      <c r="J411" s="13">
        <f t="shared" si="30"/>
        <v>0</v>
      </c>
      <c r="K411" s="112" t="b">
        <f ca="1">IF(TODAY()-'AP and Accrual Journal'!E411&gt;'Data Inputs'!$B$47,TRUE,FALSE)</f>
        <v>1</v>
      </c>
    </row>
    <row r="412" spans="1:13" x14ac:dyDescent="0.2">
      <c r="A412" s="110" t="str">
        <f t="shared" si="29"/>
        <v/>
      </c>
      <c r="B412" s="129"/>
      <c r="C412" s="55"/>
      <c r="D412" s="55"/>
      <c r="E412" s="56"/>
      <c r="F412" s="72"/>
      <c r="G412" s="120" t="str">
        <f>IFERROR(INDEX(Vendors!$A$2:$B$500,MATCH('AP and Accrual Journal'!C412,Vendors!$A$2:$A$500,0),2),"")</f>
        <v/>
      </c>
      <c r="H412" s="74">
        <f>SUMIF('Cash Outflows'!E:E,'AP and Accrual Journal'!D412,'Cash Outflows'!F:F)</f>
        <v>0</v>
      </c>
      <c r="I412" s="73">
        <f t="shared" si="28"/>
        <v>0</v>
      </c>
      <c r="J412" s="13">
        <f t="shared" si="30"/>
        <v>0</v>
      </c>
      <c r="K412" s="112" t="b">
        <f ca="1">IF(TODAY()-'AP and Accrual Journal'!E412&gt;'Data Inputs'!$B$47,TRUE,FALSE)</f>
        <v>1</v>
      </c>
    </row>
    <row r="413" spans="1:13" x14ac:dyDescent="0.2">
      <c r="A413" s="110" t="str">
        <f t="shared" si="29"/>
        <v/>
      </c>
      <c r="B413" s="129"/>
      <c r="C413" s="55"/>
      <c r="D413" s="55"/>
      <c r="E413" s="56"/>
      <c r="F413" s="72"/>
      <c r="G413" s="120" t="str">
        <f>IFERROR(INDEX(Vendors!$A$2:$B$500,MATCH('AP and Accrual Journal'!C413,Vendors!$A$2:$A$500,0),2),"")</f>
        <v/>
      </c>
      <c r="H413" s="74">
        <f>SUMIF('Cash Outflows'!E:E,'AP and Accrual Journal'!D413,'Cash Outflows'!F:F)</f>
        <v>0</v>
      </c>
      <c r="I413" s="73">
        <f t="shared" si="28"/>
        <v>0</v>
      </c>
      <c r="J413" s="13">
        <f t="shared" si="30"/>
        <v>0</v>
      </c>
      <c r="K413" s="112" t="b">
        <f ca="1">IF(TODAY()-'AP and Accrual Journal'!E413&gt;'Data Inputs'!$B$47,TRUE,FALSE)</f>
        <v>1</v>
      </c>
    </row>
    <row r="414" spans="1:13" x14ac:dyDescent="0.2">
      <c r="A414" s="110" t="str">
        <f t="shared" si="29"/>
        <v/>
      </c>
      <c r="B414" s="129"/>
      <c r="C414" s="55"/>
      <c r="D414" s="55"/>
      <c r="E414" s="56"/>
      <c r="F414" s="72"/>
      <c r="G414" s="120" t="str">
        <f>IFERROR(INDEX(Vendors!$A$2:$B$500,MATCH('AP and Accrual Journal'!C414,Vendors!$A$2:$A$500,0),2),"")</f>
        <v/>
      </c>
      <c r="H414" s="74">
        <f>SUMIF('Cash Outflows'!E:E,'AP and Accrual Journal'!D414,'Cash Outflows'!F:F)</f>
        <v>0</v>
      </c>
      <c r="I414" s="73">
        <f t="shared" si="28"/>
        <v>0</v>
      </c>
      <c r="J414" s="13">
        <f t="shared" si="30"/>
        <v>0</v>
      </c>
      <c r="K414" s="112" t="b">
        <f ca="1">IF(TODAY()-'AP and Accrual Journal'!E414&gt;'Data Inputs'!$B$47,TRUE,FALSE)</f>
        <v>1</v>
      </c>
    </row>
    <row r="415" spans="1:13" x14ac:dyDescent="0.2">
      <c r="A415" s="110" t="str">
        <f t="shared" si="29"/>
        <v/>
      </c>
      <c r="B415" s="129"/>
      <c r="C415" s="55"/>
      <c r="D415" s="55"/>
      <c r="E415" s="56"/>
      <c r="F415" s="72"/>
      <c r="G415" s="120" t="str">
        <f>IFERROR(INDEX(Vendors!$A$2:$B$500,MATCH('AP and Accrual Journal'!C415,Vendors!$A$2:$A$500,0),2),"")</f>
        <v/>
      </c>
      <c r="H415" s="74">
        <f>SUMIF('Cash Outflows'!E:E,'AP and Accrual Journal'!D415,'Cash Outflows'!F:F)</f>
        <v>0</v>
      </c>
      <c r="I415" s="73">
        <f t="shared" si="28"/>
        <v>0</v>
      </c>
      <c r="J415" s="13">
        <f t="shared" si="30"/>
        <v>0</v>
      </c>
      <c r="K415" s="112" t="b">
        <f ca="1">IF(TODAY()-'AP and Accrual Journal'!E415&gt;'Data Inputs'!$B$47,TRUE,FALSE)</f>
        <v>1</v>
      </c>
    </row>
    <row r="416" spans="1:13" x14ac:dyDescent="0.2">
      <c r="A416" s="110" t="str">
        <f t="shared" si="29"/>
        <v/>
      </c>
      <c r="B416" s="129"/>
      <c r="C416" s="55"/>
      <c r="D416" s="55"/>
      <c r="E416" s="56"/>
      <c r="F416" s="72"/>
      <c r="G416" s="120" t="str">
        <f>IFERROR(INDEX(Vendors!$A$2:$B$500,MATCH('AP and Accrual Journal'!C416,Vendors!$A$2:$A$500,0),2),"")</f>
        <v/>
      </c>
      <c r="H416" s="74">
        <f>SUMIF('Cash Outflows'!E:E,'AP and Accrual Journal'!D416,'Cash Outflows'!F:F)</f>
        <v>0</v>
      </c>
      <c r="I416" s="73">
        <f t="shared" si="28"/>
        <v>0</v>
      </c>
      <c r="J416" s="13">
        <f t="shared" si="30"/>
        <v>0</v>
      </c>
      <c r="K416" s="112" t="b">
        <f ca="1">IF(TODAY()-'AP and Accrual Journal'!E416&gt;'Data Inputs'!$B$47,TRUE,FALSE)</f>
        <v>1</v>
      </c>
    </row>
    <row r="417" spans="1:11" x14ac:dyDescent="0.2">
      <c r="A417" s="110" t="str">
        <f t="shared" si="29"/>
        <v/>
      </c>
      <c r="B417" s="129"/>
      <c r="C417" s="55"/>
      <c r="D417" s="55"/>
      <c r="E417" s="56"/>
      <c r="F417" s="72"/>
      <c r="G417" s="120" t="str">
        <f>IFERROR(INDEX(Vendors!$A$2:$B$500,MATCH('AP and Accrual Journal'!C417,Vendors!$A$2:$A$500,0),2),"")</f>
        <v/>
      </c>
      <c r="H417" s="74">
        <f>SUMIF('Cash Outflows'!E:E,'AP and Accrual Journal'!D417,'Cash Outflows'!F:F)</f>
        <v>0</v>
      </c>
      <c r="I417" s="73">
        <f t="shared" si="28"/>
        <v>0</v>
      </c>
      <c r="J417" s="13">
        <f t="shared" si="30"/>
        <v>0</v>
      </c>
      <c r="K417" s="112" t="b">
        <f ca="1">IF(TODAY()-'AP and Accrual Journal'!E417&gt;'Data Inputs'!$B$47,TRUE,FALSE)</f>
        <v>1</v>
      </c>
    </row>
    <row r="418" spans="1:11" x14ac:dyDescent="0.2">
      <c r="A418" s="110" t="str">
        <f t="shared" si="29"/>
        <v/>
      </c>
      <c r="B418" s="129"/>
      <c r="C418" s="55"/>
      <c r="D418" s="55"/>
      <c r="E418" s="56"/>
      <c r="F418" s="72"/>
      <c r="G418" s="120" t="str">
        <f>IFERROR(INDEX(Vendors!$A$2:$B$500,MATCH('AP and Accrual Journal'!C418,Vendors!$A$2:$A$500,0),2),"")</f>
        <v/>
      </c>
      <c r="H418" s="74">
        <f>SUMIF('Cash Outflows'!E:E,'AP and Accrual Journal'!D418,'Cash Outflows'!F:F)</f>
        <v>0</v>
      </c>
      <c r="I418" s="73">
        <f t="shared" si="28"/>
        <v>0</v>
      </c>
      <c r="J418" s="13">
        <f t="shared" si="30"/>
        <v>0</v>
      </c>
      <c r="K418" s="112" t="b">
        <f ca="1">IF(TODAY()-'AP and Accrual Journal'!E418&gt;'Data Inputs'!$B$47,TRUE,FALSE)</f>
        <v>1</v>
      </c>
    </row>
    <row r="419" spans="1:11" x14ac:dyDescent="0.2">
      <c r="A419" s="110" t="str">
        <f t="shared" si="29"/>
        <v/>
      </c>
      <c r="B419" s="129"/>
      <c r="C419" s="55"/>
      <c r="D419" s="55"/>
      <c r="E419" s="56"/>
      <c r="F419" s="72"/>
      <c r="G419" s="120" t="str">
        <f>IFERROR(INDEX(Vendors!$A$2:$B$500,MATCH('AP and Accrual Journal'!C419,Vendors!$A$2:$A$500,0),2),"")</f>
        <v/>
      </c>
      <c r="H419" s="74">
        <f>SUMIF('Cash Outflows'!E:E,'AP and Accrual Journal'!D419,'Cash Outflows'!F:F)</f>
        <v>0</v>
      </c>
      <c r="I419" s="73">
        <f t="shared" si="28"/>
        <v>0</v>
      </c>
      <c r="J419" s="13">
        <f t="shared" si="30"/>
        <v>0</v>
      </c>
      <c r="K419" s="112" t="b">
        <f ca="1">IF(TODAY()-'AP and Accrual Journal'!E419&gt;'Data Inputs'!$B$47,TRUE,FALSE)</f>
        <v>1</v>
      </c>
    </row>
    <row r="420" spans="1:11" x14ac:dyDescent="0.2">
      <c r="A420" s="110" t="str">
        <f t="shared" si="29"/>
        <v/>
      </c>
      <c r="B420" s="129"/>
      <c r="C420" s="55"/>
      <c r="D420" s="55"/>
      <c r="E420" s="56"/>
      <c r="F420" s="72"/>
      <c r="G420" s="120" t="str">
        <f>IFERROR(INDEX(Vendors!$A$2:$B$500,MATCH('AP and Accrual Journal'!C420,Vendors!$A$2:$A$500,0),2),"")</f>
        <v/>
      </c>
      <c r="H420" s="74">
        <f>SUMIF('Cash Outflows'!E:E,'AP and Accrual Journal'!D420,'Cash Outflows'!F:F)</f>
        <v>0</v>
      </c>
      <c r="I420" s="73">
        <f t="shared" si="28"/>
        <v>0</v>
      </c>
      <c r="J420" s="13">
        <f t="shared" si="30"/>
        <v>0</v>
      </c>
      <c r="K420" s="112" t="b">
        <f ca="1">IF(TODAY()-'AP and Accrual Journal'!E420&gt;'Data Inputs'!$B$47,TRUE,FALSE)</f>
        <v>1</v>
      </c>
    </row>
    <row r="421" spans="1:11" x14ac:dyDescent="0.2">
      <c r="A421" s="110" t="str">
        <f t="shared" si="29"/>
        <v/>
      </c>
      <c r="B421" s="129"/>
      <c r="C421" s="55"/>
      <c r="D421" s="55"/>
      <c r="E421" s="56"/>
      <c r="F421" s="72"/>
      <c r="G421" s="120" t="str">
        <f>IFERROR(INDEX(Vendors!$A$2:$B$500,MATCH('AP and Accrual Journal'!C421,Vendors!$A$2:$A$500,0),2),"")</f>
        <v/>
      </c>
      <c r="H421" s="74">
        <f>SUMIF('Cash Outflows'!E:E,'AP and Accrual Journal'!D421,'Cash Outflows'!F:F)</f>
        <v>0</v>
      </c>
      <c r="I421" s="73">
        <f t="shared" si="28"/>
        <v>0</v>
      </c>
      <c r="J421" s="13">
        <f t="shared" si="30"/>
        <v>0</v>
      </c>
      <c r="K421" s="112" t="b">
        <f ca="1">IF(TODAY()-'AP and Accrual Journal'!E421&gt;'Data Inputs'!$B$47,TRUE,FALSE)</f>
        <v>1</v>
      </c>
    </row>
    <row r="422" spans="1:11" x14ac:dyDescent="0.2">
      <c r="A422" s="110" t="str">
        <f t="shared" si="29"/>
        <v/>
      </c>
      <c r="B422" s="129"/>
      <c r="C422" s="55"/>
      <c r="D422" s="55"/>
      <c r="E422" s="56"/>
      <c r="F422" s="72"/>
      <c r="G422" s="120" t="str">
        <f>IFERROR(INDEX(Vendors!$A$2:$B$500,MATCH('AP and Accrual Journal'!C422,Vendors!$A$2:$A$500,0),2),"")</f>
        <v/>
      </c>
      <c r="H422" s="74">
        <f>SUMIF('Cash Outflows'!E:E,'AP and Accrual Journal'!D422,'Cash Outflows'!F:F)</f>
        <v>0</v>
      </c>
      <c r="I422" s="73">
        <f t="shared" si="28"/>
        <v>0</v>
      </c>
      <c r="J422" s="13">
        <f t="shared" si="30"/>
        <v>0</v>
      </c>
      <c r="K422" s="112" t="b">
        <f ca="1">IF(TODAY()-'AP and Accrual Journal'!E422&gt;'Data Inputs'!$B$47,TRUE,FALSE)</f>
        <v>1</v>
      </c>
    </row>
    <row r="423" spans="1:11" x14ac:dyDescent="0.2">
      <c r="A423" s="110" t="str">
        <f t="shared" si="29"/>
        <v/>
      </c>
      <c r="B423" s="129"/>
      <c r="C423" s="55"/>
      <c r="D423" s="55"/>
      <c r="E423" s="56"/>
      <c r="F423" s="72"/>
      <c r="G423" s="120" t="str">
        <f>IFERROR(INDEX(Vendors!$A$2:$B$500,MATCH('AP and Accrual Journal'!C423,Vendors!$A$2:$A$500,0),2),"")</f>
        <v/>
      </c>
      <c r="H423" s="74">
        <f>SUMIF('Cash Outflows'!E:E,'AP and Accrual Journal'!D423,'Cash Outflows'!F:F)</f>
        <v>0</v>
      </c>
      <c r="I423" s="73">
        <f t="shared" si="28"/>
        <v>0</v>
      </c>
      <c r="J423" s="13">
        <f t="shared" si="30"/>
        <v>0</v>
      </c>
      <c r="K423" s="112" t="b">
        <f ca="1">IF(TODAY()-'AP and Accrual Journal'!E423&gt;'Data Inputs'!$B$47,TRUE,FALSE)</f>
        <v>1</v>
      </c>
    </row>
    <row r="424" spans="1:11" x14ac:dyDescent="0.2">
      <c r="A424" s="110" t="str">
        <f t="shared" si="29"/>
        <v/>
      </c>
      <c r="B424" s="129"/>
      <c r="C424" s="55"/>
      <c r="D424" s="55"/>
      <c r="E424" s="56"/>
      <c r="F424" s="72"/>
      <c r="G424" s="120" t="str">
        <f>IFERROR(INDEX(Vendors!$A$2:$B$500,MATCH('AP and Accrual Journal'!C424,Vendors!$A$2:$A$500,0),2),"")</f>
        <v/>
      </c>
      <c r="H424" s="74">
        <f>SUMIF('Cash Outflows'!E:E,'AP and Accrual Journal'!D424,'Cash Outflows'!F:F)</f>
        <v>0</v>
      </c>
      <c r="I424" s="73">
        <f t="shared" si="28"/>
        <v>0</v>
      </c>
      <c r="J424" s="13">
        <f t="shared" si="30"/>
        <v>0</v>
      </c>
      <c r="K424" s="112" t="b">
        <f ca="1">IF(TODAY()-'AP and Accrual Journal'!E424&gt;'Data Inputs'!$B$47,TRUE,FALSE)</f>
        <v>1</v>
      </c>
    </row>
    <row r="425" spans="1:11" x14ac:dyDescent="0.2">
      <c r="A425" s="110" t="str">
        <f t="shared" si="29"/>
        <v/>
      </c>
      <c r="B425" s="129"/>
      <c r="C425" s="55"/>
      <c r="D425" s="55"/>
      <c r="E425" s="56"/>
      <c r="F425" s="72"/>
      <c r="G425" s="120" t="str">
        <f>IFERROR(INDEX(Vendors!$A$2:$B$500,MATCH('AP and Accrual Journal'!C425,Vendors!$A$2:$A$500,0),2),"")</f>
        <v/>
      </c>
      <c r="H425" s="74">
        <f>SUMIF('Cash Outflows'!E:E,'AP and Accrual Journal'!D425,'Cash Outflows'!F:F)</f>
        <v>0</v>
      </c>
      <c r="I425" s="73">
        <f t="shared" si="28"/>
        <v>0</v>
      </c>
      <c r="J425" s="13">
        <f t="shared" si="30"/>
        <v>0</v>
      </c>
      <c r="K425" s="112" t="b">
        <f ca="1">IF(TODAY()-'AP and Accrual Journal'!E425&gt;'Data Inputs'!$B$47,TRUE,FALSE)</f>
        <v>1</v>
      </c>
    </row>
    <row r="426" spans="1:11" x14ac:dyDescent="0.2">
      <c r="A426" s="110" t="str">
        <f t="shared" si="29"/>
        <v/>
      </c>
      <c r="B426" s="129"/>
      <c r="C426" s="55"/>
      <c r="D426" s="55"/>
      <c r="E426" s="56"/>
      <c r="F426" s="72"/>
      <c r="G426" s="120" t="str">
        <f>IFERROR(INDEX(Vendors!$A$2:$B$500,MATCH('AP and Accrual Journal'!C426,Vendors!$A$2:$A$500,0),2),"")</f>
        <v/>
      </c>
      <c r="H426" s="74">
        <f>SUMIF('Cash Outflows'!E:E,'AP and Accrual Journal'!D426,'Cash Outflows'!F:F)</f>
        <v>0</v>
      </c>
      <c r="I426" s="73">
        <f t="shared" si="28"/>
        <v>0</v>
      </c>
      <c r="J426" s="13">
        <f t="shared" si="30"/>
        <v>0</v>
      </c>
      <c r="K426" s="112" t="b">
        <f ca="1">IF(TODAY()-'AP and Accrual Journal'!E426&gt;'Data Inputs'!$B$47,TRUE,FALSE)</f>
        <v>1</v>
      </c>
    </row>
    <row r="427" spans="1:11" x14ac:dyDescent="0.2">
      <c r="A427" s="110" t="str">
        <f t="shared" si="29"/>
        <v/>
      </c>
      <c r="B427" s="129"/>
      <c r="C427" s="55"/>
      <c r="D427" s="55"/>
      <c r="E427" s="56"/>
      <c r="F427" s="72"/>
      <c r="G427" s="120" t="str">
        <f>IFERROR(INDEX(Vendors!$A$2:$B$500,MATCH('AP and Accrual Journal'!C427,Vendors!$A$2:$A$500,0),2),"")</f>
        <v/>
      </c>
      <c r="H427" s="74">
        <f>SUMIF('Cash Outflows'!E:E,'AP and Accrual Journal'!D427,'Cash Outflows'!F:F)</f>
        <v>0</v>
      </c>
      <c r="I427" s="73">
        <f t="shared" si="28"/>
        <v>0</v>
      </c>
      <c r="J427" s="13">
        <f t="shared" si="30"/>
        <v>0</v>
      </c>
      <c r="K427" s="112" t="b">
        <f ca="1">IF(TODAY()-'AP and Accrual Journal'!E427&gt;'Data Inputs'!$B$47,TRUE,FALSE)</f>
        <v>1</v>
      </c>
    </row>
    <row r="428" spans="1:11" x14ac:dyDescent="0.2">
      <c r="A428" s="110" t="str">
        <f t="shared" si="29"/>
        <v/>
      </c>
      <c r="B428" s="129"/>
      <c r="C428" s="55"/>
      <c r="D428" s="55"/>
      <c r="E428" s="56"/>
      <c r="F428" s="72"/>
      <c r="G428" s="120" t="str">
        <f>IFERROR(INDEX(Vendors!$A$2:$B$500,MATCH('AP and Accrual Journal'!C428,Vendors!$A$2:$A$500,0),2),"")</f>
        <v/>
      </c>
      <c r="H428" s="74">
        <f>SUMIF('Cash Outflows'!E:E,'AP and Accrual Journal'!D428,'Cash Outflows'!F:F)</f>
        <v>0</v>
      </c>
      <c r="I428" s="73">
        <f t="shared" si="28"/>
        <v>0</v>
      </c>
      <c r="J428" s="13">
        <f t="shared" si="30"/>
        <v>0</v>
      </c>
      <c r="K428" s="112" t="b">
        <f ca="1">IF(TODAY()-'AP and Accrual Journal'!E428&gt;'Data Inputs'!$B$47,TRUE,FALSE)</f>
        <v>1</v>
      </c>
    </row>
    <row r="429" spans="1:11" x14ac:dyDescent="0.2">
      <c r="A429" s="110" t="str">
        <f t="shared" si="29"/>
        <v/>
      </c>
      <c r="B429" s="129"/>
      <c r="C429" s="55"/>
      <c r="D429" s="55"/>
      <c r="E429" s="56"/>
      <c r="F429" s="72"/>
      <c r="G429" s="120" t="str">
        <f>IFERROR(INDEX(Vendors!$A$2:$B$500,MATCH('AP and Accrual Journal'!C429,Vendors!$A$2:$A$500,0),2),"")</f>
        <v/>
      </c>
      <c r="H429" s="74">
        <f>SUMIF('Cash Outflows'!E:E,'AP and Accrual Journal'!D429,'Cash Outflows'!F:F)</f>
        <v>0</v>
      </c>
      <c r="I429" s="73">
        <f t="shared" si="28"/>
        <v>0</v>
      </c>
      <c r="J429" s="13">
        <f t="shared" si="30"/>
        <v>0</v>
      </c>
      <c r="K429" s="112" t="b">
        <f ca="1">IF(TODAY()-'AP and Accrual Journal'!E429&gt;'Data Inputs'!$B$47,TRUE,FALSE)</f>
        <v>1</v>
      </c>
    </row>
    <row r="430" spans="1:11" x14ac:dyDescent="0.2">
      <c r="A430" s="110" t="str">
        <f t="shared" si="29"/>
        <v/>
      </c>
      <c r="B430" s="129"/>
      <c r="C430" s="55"/>
      <c r="D430" s="55"/>
      <c r="E430" s="56"/>
      <c r="F430" s="72"/>
      <c r="G430" s="120" t="str">
        <f>IFERROR(INDEX(Vendors!$A$2:$B$500,MATCH('AP and Accrual Journal'!C430,Vendors!$A$2:$A$500,0),2),"")</f>
        <v/>
      </c>
      <c r="H430" s="74">
        <f>SUMIF('Cash Outflows'!E:E,'AP and Accrual Journal'!D430,'Cash Outflows'!F:F)</f>
        <v>0</v>
      </c>
      <c r="I430" s="73">
        <f t="shared" si="28"/>
        <v>0</v>
      </c>
      <c r="J430" s="13">
        <f t="shared" si="30"/>
        <v>0</v>
      </c>
      <c r="K430" s="112" t="b">
        <f ca="1">IF(TODAY()-'AP and Accrual Journal'!E430&gt;'Data Inputs'!$B$47,TRUE,FALSE)</f>
        <v>1</v>
      </c>
    </row>
    <row r="431" spans="1:11" x14ac:dyDescent="0.2">
      <c r="A431" s="110" t="str">
        <f t="shared" si="29"/>
        <v/>
      </c>
      <c r="B431" s="129"/>
      <c r="C431" s="55"/>
      <c r="D431" s="55"/>
      <c r="E431" s="56"/>
      <c r="F431" s="72"/>
      <c r="G431" s="120" t="str">
        <f>IFERROR(INDEX(Vendors!$A$2:$B$500,MATCH('AP and Accrual Journal'!C431,Vendors!$A$2:$A$500,0),2),"")</f>
        <v/>
      </c>
      <c r="H431" s="74">
        <f>SUMIF('Cash Outflows'!E:E,'AP and Accrual Journal'!D431,'Cash Outflows'!F:F)</f>
        <v>0</v>
      </c>
      <c r="I431" s="73">
        <f t="shared" si="28"/>
        <v>0</v>
      </c>
      <c r="J431" s="13">
        <f t="shared" si="30"/>
        <v>0</v>
      </c>
      <c r="K431" s="112" t="b">
        <f ca="1">IF(TODAY()-'AP and Accrual Journal'!E431&gt;'Data Inputs'!$B$47,TRUE,FALSE)</f>
        <v>1</v>
      </c>
    </row>
    <row r="432" spans="1:11" x14ac:dyDescent="0.2">
      <c r="A432" s="110" t="str">
        <f t="shared" si="29"/>
        <v/>
      </c>
      <c r="B432" s="129"/>
      <c r="C432" s="55"/>
      <c r="D432" s="55"/>
      <c r="E432" s="56"/>
      <c r="F432" s="72"/>
      <c r="G432" s="120" t="str">
        <f>IFERROR(INDEX(Vendors!$A$2:$B$500,MATCH('AP and Accrual Journal'!C432,Vendors!$A$2:$A$500,0),2),"")</f>
        <v/>
      </c>
      <c r="H432" s="74">
        <f>SUMIF('Cash Outflows'!E:E,'AP and Accrual Journal'!D432,'Cash Outflows'!F:F)</f>
        <v>0</v>
      </c>
      <c r="I432" s="73">
        <f t="shared" si="28"/>
        <v>0</v>
      </c>
      <c r="J432" s="13">
        <f t="shared" si="30"/>
        <v>0</v>
      </c>
      <c r="K432" s="112" t="b">
        <f ca="1">IF(TODAY()-'AP and Accrual Journal'!E432&gt;'Data Inputs'!$B$47,TRUE,FALSE)</f>
        <v>1</v>
      </c>
    </row>
    <row r="433" spans="1:11" x14ac:dyDescent="0.2">
      <c r="A433" s="110" t="str">
        <f t="shared" si="29"/>
        <v/>
      </c>
      <c r="B433" s="129"/>
      <c r="C433" s="55"/>
      <c r="D433" s="55"/>
      <c r="E433" s="56"/>
      <c r="F433" s="72"/>
      <c r="G433" s="120" t="str">
        <f>IFERROR(INDEX(Vendors!$A$2:$B$500,MATCH('AP and Accrual Journal'!C433,Vendors!$A$2:$A$500,0),2),"")</f>
        <v/>
      </c>
      <c r="H433" s="74">
        <f>SUMIF('Cash Outflows'!E:E,'AP and Accrual Journal'!D433,'Cash Outflows'!F:F)</f>
        <v>0</v>
      </c>
      <c r="I433" s="73">
        <f t="shared" si="28"/>
        <v>0</v>
      </c>
      <c r="J433" s="13">
        <f t="shared" si="30"/>
        <v>0</v>
      </c>
      <c r="K433" s="112" t="b">
        <f ca="1">IF(TODAY()-'AP and Accrual Journal'!E433&gt;'Data Inputs'!$B$47,TRUE,FALSE)</f>
        <v>1</v>
      </c>
    </row>
    <row r="434" spans="1:11" x14ac:dyDescent="0.2">
      <c r="A434" s="110" t="str">
        <f t="shared" si="29"/>
        <v/>
      </c>
      <c r="B434" s="129"/>
      <c r="C434" s="55"/>
      <c r="D434" s="55"/>
      <c r="E434" s="56"/>
      <c r="F434" s="72"/>
      <c r="G434" s="120" t="str">
        <f>IFERROR(INDEX(Vendors!$A$2:$B$500,MATCH('AP and Accrual Journal'!C434,Vendors!$A$2:$A$500,0),2),"")</f>
        <v/>
      </c>
      <c r="H434" s="74">
        <f>SUMIF('Cash Outflows'!E:E,'AP and Accrual Journal'!D434,'Cash Outflows'!F:F)</f>
        <v>0</v>
      </c>
      <c r="I434" s="73">
        <f t="shared" si="28"/>
        <v>0</v>
      </c>
      <c r="J434" s="13">
        <f t="shared" si="30"/>
        <v>0</v>
      </c>
      <c r="K434" s="112" t="b">
        <f ca="1">IF(TODAY()-'AP and Accrual Journal'!E434&gt;'Data Inputs'!$B$47,TRUE,FALSE)</f>
        <v>1</v>
      </c>
    </row>
    <row r="435" spans="1:11" x14ac:dyDescent="0.2">
      <c r="A435" s="110" t="str">
        <f t="shared" si="29"/>
        <v/>
      </c>
      <c r="B435" s="129"/>
      <c r="C435" s="55"/>
      <c r="D435" s="55"/>
      <c r="E435" s="56"/>
      <c r="F435" s="72"/>
      <c r="G435" s="120" t="str">
        <f>IFERROR(INDEX(Vendors!$A$2:$B$500,MATCH('AP and Accrual Journal'!C435,Vendors!$A$2:$A$500,0),2),"")</f>
        <v/>
      </c>
      <c r="H435" s="74">
        <f>SUMIF('Cash Outflows'!E:E,'AP and Accrual Journal'!D435,'Cash Outflows'!F:F)</f>
        <v>0</v>
      </c>
      <c r="I435" s="73">
        <f t="shared" si="28"/>
        <v>0</v>
      </c>
      <c r="J435" s="13">
        <f t="shared" si="30"/>
        <v>0</v>
      </c>
      <c r="K435" s="112" t="b">
        <f ca="1">IF(TODAY()-'AP and Accrual Journal'!E435&gt;'Data Inputs'!$B$47,TRUE,FALSE)</f>
        <v>1</v>
      </c>
    </row>
    <row r="436" spans="1:11" x14ac:dyDescent="0.2">
      <c r="A436" s="110" t="str">
        <f t="shared" si="29"/>
        <v/>
      </c>
      <c r="B436" s="129"/>
      <c r="C436" s="55"/>
      <c r="D436" s="55"/>
      <c r="E436" s="56"/>
      <c r="F436" s="72"/>
      <c r="G436" s="120" t="str">
        <f>IFERROR(INDEX(Vendors!$A$2:$B$500,MATCH('AP and Accrual Journal'!C436,Vendors!$A$2:$A$500,0),2),"")</f>
        <v/>
      </c>
      <c r="H436" s="74">
        <f>SUMIF('Cash Outflows'!E:E,'AP and Accrual Journal'!D436,'Cash Outflows'!F:F)</f>
        <v>0</v>
      </c>
      <c r="I436" s="73">
        <f t="shared" si="28"/>
        <v>0</v>
      </c>
      <c r="J436" s="13">
        <f t="shared" si="30"/>
        <v>0</v>
      </c>
      <c r="K436" s="112" t="b">
        <f ca="1">IF(TODAY()-'AP and Accrual Journal'!E436&gt;'Data Inputs'!$B$47,TRUE,FALSE)</f>
        <v>1</v>
      </c>
    </row>
    <row r="437" spans="1:11" x14ac:dyDescent="0.2">
      <c r="A437" s="110" t="str">
        <f t="shared" si="29"/>
        <v/>
      </c>
      <c r="B437" s="129"/>
      <c r="C437" s="55"/>
      <c r="D437" s="55"/>
      <c r="E437" s="56"/>
      <c r="F437" s="72"/>
      <c r="G437" s="120" t="str">
        <f>IFERROR(INDEX(Vendors!$A$2:$B$500,MATCH('AP and Accrual Journal'!C437,Vendors!$A$2:$A$500,0),2),"")</f>
        <v/>
      </c>
      <c r="H437" s="74">
        <f>SUMIF('Cash Outflows'!E:E,'AP and Accrual Journal'!D437,'Cash Outflows'!F:F)</f>
        <v>0</v>
      </c>
      <c r="I437" s="73">
        <f t="shared" si="28"/>
        <v>0</v>
      </c>
      <c r="J437" s="13">
        <f t="shared" si="30"/>
        <v>0</v>
      </c>
      <c r="K437" s="112" t="b">
        <f ca="1">IF(TODAY()-'AP and Accrual Journal'!E437&gt;'Data Inputs'!$B$47,TRUE,FALSE)</f>
        <v>1</v>
      </c>
    </row>
    <row r="438" spans="1:11" x14ac:dyDescent="0.2">
      <c r="A438" s="110" t="str">
        <f t="shared" si="29"/>
        <v/>
      </c>
      <c r="B438" s="129"/>
      <c r="C438" s="55"/>
      <c r="D438" s="55"/>
      <c r="E438" s="56"/>
      <c r="F438" s="72"/>
      <c r="G438" s="120" t="str">
        <f>IFERROR(INDEX(Vendors!$A$2:$B$500,MATCH('AP and Accrual Journal'!C438,Vendors!$A$2:$A$500,0),2),"")</f>
        <v/>
      </c>
      <c r="H438" s="74">
        <f>SUMIF('Cash Outflows'!E:E,'AP and Accrual Journal'!D438,'Cash Outflows'!F:F)</f>
        <v>0</v>
      </c>
      <c r="I438" s="73">
        <f t="shared" si="28"/>
        <v>0</v>
      </c>
      <c r="J438" s="13">
        <f t="shared" si="30"/>
        <v>0</v>
      </c>
      <c r="K438" s="112" t="b">
        <f ca="1">IF(TODAY()-'AP and Accrual Journal'!E438&gt;'Data Inputs'!$B$47,TRUE,FALSE)</f>
        <v>1</v>
      </c>
    </row>
    <row r="439" spans="1:11" x14ac:dyDescent="0.2">
      <c r="A439" s="110" t="str">
        <f t="shared" si="29"/>
        <v/>
      </c>
      <c r="B439" s="129"/>
      <c r="C439" s="55"/>
      <c r="D439" s="55"/>
      <c r="E439" s="56"/>
      <c r="F439" s="72"/>
      <c r="G439" s="120" t="str">
        <f>IFERROR(INDEX(Vendors!$A$2:$B$500,MATCH('AP and Accrual Journal'!C439,Vendors!$A$2:$A$500,0),2),"")</f>
        <v/>
      </c>
      <c r="H439" s="74">
        <f>SUMIF('Cash Outflows'!E:E,'AP and Accrual Journal'!D439,'Cash Outflows'!F:F)</f>
        <v>0</v>
      </c>
      <c r="I439" s="73">
        <f t="shared" si="28"/>
        <v>0</v>
      </c>
      <c r="J439" s="13">
        <f t="shared" si="30"/>
        <v>0</v>
      </c>
      <c r="K439" s="112" t="b">
        <f ca="1">IF(TODAY()-'AP and Accrual Journal'!E439&gt;'Data Inputs'!$B$47,TRUE,FALSE)</f>
        <v>1</v>
      </c>
    </row>
    <row r="440" spans="1:11" x14ac:dyDescent="0.2">
      <c r="A440" s="110" t="str">
        <f t="shared" si="29"/>
        <v/>
      </c>
      <c r="B440" s="129"/>
      <c r="C440" s="55"/>
      <c r="D440" s="55"/>
      <c r="E440" s="56"/>
      <c r="F440" s="72"/>
      <c r="G440" s="120" t="str">
        <f>IFERROR(INDEX(Vendors!$A$2:$B$500,MATCH('AP and Accrual Journal'!C440,Vendors!$A$2:$A$500,0),2),"")</f>
        <v/>
      </c>
      <c r="H440" s="74">
        <f>SUMIF('Cash Outflows'!E:E,'AP and Accrual Journal'!D440,'Cash Outflows'!F:F)</f>
        <v>0</v>
      </c>
      <c r="I440" s="73">
        <f t="shared" si="28"/>
        <v>0</v>
      </c>
      <c r="J440" s="13">
        <f t="shared" si="30"/>
        <v>0</v>
      </c>
      <c r="K440" s="112" t="b">
        <f ca="1">IF(TODAY()-'AP and Accrual Journal'!E440&gt;'Data Inputs'!$B$47,TRUE,FALSE)</f>
        <v>1</v>
      </c>
    </row>
    <row r="441" spans="1:11" x14ac:dyDescent="0.2">
      <c r="A441" s="110" t="str">
        <f t="shared" si="29"/>
        <v/>
      </c>
      <c r="B441" s="129"/>
      <c r="C441" s="55"/>
      <c r="D441" s="55"/>
      <c r="E441" s="56"/>
      <c r="F441" s="72"/>
      <c r="G441" s="120" t="str">
        <f>IFERROR(INDEX(Vendors!$A$2:$B$500,MATCH('AP and Accrual Journal'!C441,Vendors!$A$2:$A$500,0),2),"")</f>
        <v/>
      </c>
      <c r="H441" s="74">
        <f>SUMIF('Cash Outflows'!E:E,'AP and Accrual Journal'!D441,'Cash Outflows'!F:F)</f>
        <v>0</v>
      </c>
      <c r="I441" s="73">
        <f t="shared" si="28"/>
        <v>0</v>
      </c>
      <c r="J441" s="13">
        <f t="shared" si="30"/>
        <v>0</v>
      </c>
      <c r="K441" s="112" t="b">
        <f ca="1">IF(TODAY()-'AP and Accrual Journal'!E441&gt;'Data Inputs'!$B$47,TRUE,FALSE)</f>
        <v>1</v>
      </c>
    </row>
    <row r="442" spans="1:11" x14ac:dyDescent="0.2">
      <c r="A442" s="110" t="str">
        <f t="shared" si="29"/>
        <v/>
      </c>
      <c r="B442" s="129"/>
      <c r="C442" s="55"/>
      <c r="D442" s="55"/>
      <c r="E442" s="56"/>
      <c r="F442" s="72"/>
      <c r="G442" s="120" t="str">
        <f>IFERROR(INDEX(Vendors!$A$2:$B$500,MATCH('AP and Accrual Journal'!C442,Vendors!$A$2:$A$500,0),2),"")</f>
        <v/>
      </c>
      <c r="H442" s="74">
        <f>SUMIF('Cash Outflows'!E:E,'AP and Accrual Journal'!D442,'Cash Outflows'!F:F)</f>
        <v>0</v>
      </c>
      <c r="I442" s="73">
        <f t="shared" si="28"/>
        <v>0</v>
      </c>
      <c r="J442" s="13">
        <f t="shared" si="30"/>
        <v>0</v>
      </c>
      <c r="K442" s="112" t="b">
        <f ca="1">IF(TODAY()-'AP and Accrual Journal'!E442&gt;'Data Inputs'!$B$47,TRUE,FALSE)</f>
        <v>1</v>
      </c>
    </row>
    <row r="443" spans="1:11" x14ac:dyDescent="0.2">
      <c r="A443" s="110" t="str">
        <f t="shared" si="29"/>
        <v/>
      </c>
      <c r="B443" s="129"/>
      <c r="C443" s="55"/>
      <c r="D443" s="55"/>
      <c r="E443" s="56"/>
      <c r="F443" s="72"/>
      <c r="G443" s="120" t="str">
        <f>IFERROR(INDEX(Vendors!$A$2:$B$500,MATCH('AP and Accrual Journal'!C443,Vendors!$A$2:$A$500,0),2),"")</f>
        <v/>
      </c>
      <c r="H443" s="74">
        <f>SUMIF('Cash Outflows'!E:E,'AP and Accrual Journal'!D443,'Cash Outflows'!F:F)</f>
        <v>0</v>
      </c>
      <c r="I443" s="73">
        <f t="shared" si="28"/>
        <v>0</v>
      </c>
      <c r="J443" s="13">
        <f t="shared" si="30"/>
        <v>0</v>
      </c>
      <c r="K443" s="112" t="b">
        <f ca="1">IF(TODAY()-'AP and Accrual Journal'!E443&gt;'Data Inputs'!$B$47,TRUE,FALSE)</f>
        <v>1</v>
      </c>
    </row>
    <row r="444" spans="1:11" x14ac:dyDescent="0.2">
      <c r="A444" s="110" t="str">
        <f t="shared" si="29"/>
        <v/>
      </c>
      <c r="B444" s="129"/>
      <c r="C444" s="55"/>
      <c r="D444" s="55"/>
      <c r="E444" s="56"/>
      <c r="F444" s="72"/>
      <c r="G444" s="120" t="str">
        <f>IFERROR(INDEX(Vendors!$A$2:$B$500,MATCH('AP and Accrual Journal'!C444,Vendors!$A$2:$A$500,0),2),"")</f>
        <v/>
      </c>
      <c r="H444" s="74">
        <f>SUMIF('Cash Outflows'!E:E,'AP and Accrual Journal'!D444,'Cash Outflows'!F:F)</f>
        <v>0</v>
      </c>
      <c r="I444" s="73">
        <f t="shared" si="28"/>
        <v>0</v>
      </c>
      <c r="J444" s="13">
        <f t="shared" si="30"/>
        <v>0</v>
      </c>
      <c r="K444" s="112" t="b">
        <f ca="1">IF(TODAY()-'AP and Accrual Journal'!E444&gt;'Data Inputs'!$B$47,TRUE,FALSE)</f>
        <v>1</v>
      </c>
    </row>
    <row r="445" spans="1:11" x14ac:dyDescent="0.2">
      <c r="A445" s="110" t="str">
        <f t="shared" si="29"/>
        <v/>
      </c>
      <c r="B445" s="129"/>
      <c r="C445" s="55"/>
      <c r="D445" s="55"/>
      <c r="E445" s="56"/>
      <c r="F445" s="72"/>
      <c r="G445" s="120" t="str">
        <f>IFERROR(INDEX(Vendors!$A$2:$B$500,MATCH('AP and Accrual Journal'!C445,Vendors!$A$2:$A$500,0),2),"")</f>
        <v/>
      </c>
      <c r="H445" s="74">
        <f>SUMIF('Cash Outflows'!E:E,'AP and Accrual Journal'!D445,'Cash Outflows'!F:F)</f>
        <v>0</v>
      </c>
      <c r="I445" s="73">
        <f t="shared" si="28"/>
        <v>0</v>
      </c>
      <c r="J445" s="13">
        <f t="shared" si="30"/>
        <v>0</v>
      </c>
      <c r="K445" s="112" t="b">
        <f ca="1">IF(TODAY()-'AP and Accrual Journal'!E445&gt;'Data Inputs'!$B$47,TRUE,FALSE)</f>
        <v>1</v>
      </c>
    </row>
    <row r="446" spans="1:11" x14ac:dyDescent="0.2">
      <c r="A446" s="110" t="str">
        <f t="shared" si="29"/>
        <v/>
      </c>
      <c r="B446" s="129"/>
      <c r="C446" s="55"/>
      <c r="D446" s="55"/>
      <c r="E446" s="56"/>
      <c r="F446" s="72"/>
      <c r="G446" s="120" t="str">
        <f>IFERROR(INDEX(Vendors!$A$2:$B$500,MATCH('AP and Accrual Journal'!C446,Vendors!$A$2:$A$500,0),2),"")</f>
        <v/>
      </c>
      <c r="H446" s="74">
        <f>SUMIF('Cash Outflows'!E:E,'AP and Accrual Journal'!D446,'Cash Outflows'!F:F)</f>
        <v>0</v>
      </c>
      <c r="I446" s="73">
        <f t="shared" si="28"/>
        <v>0</v>
      </c>
      <c r="J446" s="13">
        <f t="shared" si="30"/>
        <v>0</v>
      </c>
      <c r="K446" s="112" t="b">
        <f ca="1">IF(TODAY()-'AP and Accrual Journal'!E446&gt;'Data Inputs'!$B$47,TRUE,FALSE)</f>
        <v>1</v>
      </c>
    </row>
    <row r="447" spans="1:11" x14ac:dyDescent="0.2">
      <c r="A447" s="110" t="str">
        <f t="shared" si="29"/>
        <v/>
      </c>
      <c r="B447" s="129"/>
      <c r="C447" s="55"/>
      <c r="D447" s="55"/>
      <c r="E447" s="56"/>
      <c r="F447" s="72"/>
      <c r="G447" s="120" t="str">
        <f>IFERROR(INDEX(Vendors!$A$2:$B$500,MATCH('AP and Accrual Journal'!C447,Vendors!$A$2:$A$500,0),2),"")</f>
        <v/>
      </c>
      <c r="H447" s="74">
        <f>SUMIF('Cash Outflows'!E:E,'AP and Accrual Journal'!D447,'Cash Outflows'!F:F)</f>
        <v>0</v>
      </c>
      <c r="I447" s="73">
        <f t="shared" si="28"/>
        <v>0</v>
      </c>
      <c r="J447" s="13">
        <f t="shared" si="30"/>
        <v>0</v>
      </c>
      <c r="K447" s="112" t="b">
        <f ca="1">IF(TODAY()-'AP and Accrual Journal'!E447&gt;'Data Inputs'!$B$47,TRUE,FALSE)</f>
        <v>1</v>
      </c>
    </row>
    <row r="448" spans="1:11" x14ac:dyDescent="0.2">
      <c r="A448" s="110" t="str">
        <f t="shared" si="29"/>
        <v/>
      </c>
      <c r="B448" s="129"/>
      <c r="C448" s="55"/>
      <c r="D448" s="55"/>
      <c r="E448" s="56"/>
      <c r="F448" s="72"/>
      <c r="G448" s="120" t="str">
        <f>IFERROR(INDEX(Vendors!$A$2:$B$500,MATCH('AP and Accrual Journal'!C448,Vendors!$A$2:$A$500,0),2),"")</f>
        <v/>
      </c>
      <c r="H448" s="74">
        <f>SUMIF('Cash Outflows'!E:E,'AP and Accrual Journal'!D448,'Cash Outflows'!F:F)</f>
        <v>0</v>
      </c>
      <c r="I448" s="73">
        <f t="shared" si="28"/>
        <v>0</v>
      </c>
      <c r="J448" s="13">
        <f t="shared" si="30"/>
        <v>0</v>
      </c>
      <c r="K448" s="112" t="b">
        <f ca="1">IF(TODAY()-'AP and Accrual Journal'!E448&gt;'Data Inputs'!$B$47,TRUE,FALSE)</f>
        <v>1</v>
      </c>
    </row>
    <row r="449" spans="1:11" x14ac:dyDescent="0.2">
      <c r="A449" s="110" t="str">
        <f t="shared" si="29"/>
        <v/>
      </c>
      <c r="B449" s="129"/>
      <c r="C449" s="55"/>
      <c r="D449" s="55"/>
      <c r="E449" s="56"/>
      <c r="F449" s="72"/>
      <c r="G449" s="120" t="str">
        <f>IFERROR(INDEX(Vendors!$A$2:$B$500,MATCH('AP and Accrual Journal'!C449,Vendors!$A$2:$A$500,0),2),"")</f>
        <v/>
      </c>
      <c r="H449" s="74">
        <f>SUMIF('Cash Outflows'!E:E,'AP and Accrual Journal'!D449,'Cash Outflows'!F:F)</f>
        <v>0</v>
      </c>
      <c r="I449" s="73">
        <f t="shared" si="28"/>
        <v>0</v>
      </c>
      <c r="J449" s="13">
        <f t="shared" si="30"/>
        <v>0</v>
      </c>
      <c r="K449" s="112" t="b">
        <f ca="1">IF(TODAY()-'AP and Accrual Journal'!E449&gt;'Data Inputs'!$B$47,TRUE,FALSE)</f>
        <v>1</v>
      </c>
    </row>
    <row r="450" spans="1:11" x14ac:dyDescent="0.2">
      <c r="A450" s="110" t="str">
        <f t="shared" si="29"/>
        <v/>
      </c>
      <c r="B450" s="129"/>
      <c r="C450" s="55"/>
      <c r="D450" s="55"/>
      <c r="E450" s="56"/>
      <c r="F450" s="72"/>
      <c r="G450" s="120" t="str">
        <f>IFERROR(INDEX(Vendors!$A$2:$B$500,MATCH('AP and Accrual Journal'!C450,Vendors!$A$2:$A$500,0),2),"")</f>
        <v/>
      </c>
      <c r="H450" s="74">
        <f>SUMIF('Cash Outflows'!E:E,'AP and Accrual Journal'!D450,'Cash Outflows'!F:F)</f>
        <v>0</v>
      </c>
      <c r="I450" s="73">
        <f t="shared" si="28"/>
        <v>0</v>
      </c>
      <c r="J450" s="13">
        <f t="shared" si="30"/>
        <v>0</v>
      </c>
      <c r="K450" s="112" t="b">
        <f ca="1">IF(TODAY()-'AP and Accrual Journal'!E450&gt;'Data Inputs'!$B$47,TRUE,FALSE)</f>
        <v>1</v>
      </c>
    </row>
    <row r="451" spans="1:11" x14ac:dyDescent="0.2">
      <c r="A451" s="110" t="str">
        <f t="shared" si="29"/>
        <v/>
      </c>
      <c r="B451" s="129"/>
      <c r="C451" s="55"/>
      <c r="D451" s="55"/>
      <c r="E451" s="56"/>
      <c r="F451" s="72"/>
      <c r="G451" s="120" t="str">
        <f>IFERROR(INDEX(Vendors!$A$2:$B$500,MATCH('AP and Accrual Journal'!C451,Vendors!$A$2:$A$500,0),2),"")</f>
        <v/>
      </c>
      <c r="H451" s="74">
        <f>SUMIF('Cash Outflows'!E:E,'AP and Accrual Journal'!D451,'Cash Outflows'!F:F)</f>
        <v>0</v>
      </c>
      <c r="I451" s="73">
        <f t="shared" si="28"/>
        <v>0</v>
      </c>
      <c r="J451" s="13">
        <f t="shared" si="30"/>
        <v>0</v>
      </c>
      <c r="K451" s="112" t="b">
        <f ca="1">IF(TODAY()-'AP and Accrual Journal'!E451&gt;'Data Inputs'!$B$47,TRUE,FALSE)</f>
        <v>1</v>
      </c>
    </row>
    <row r="452" spans="1:11" x14ac:dyDescent="0.2">
      <c r="A452" s="110" t="str">
        <f t="shared" si="29"/>
        <v/>
      </c>
      <c r="B452" s="129"/>
      <c r="C452" s="55"/>
      <c r="D452" s="55"/>
      <c r="E452" s="56"/>
      <c r="F452" s="72"/>
      <c r="G452" s="120" t="str">
        <f>IFERROR(INDEX(Vendors!$A$2:$B$500,MATCH('AP and Accrual Journal'!C452,Vendors!$A$2:$A$500,0),2),"")</f>
        <v/>
      </c>
      <c r="H452" s="74">
        <f>SUMIF('Cash Outflows'!E:E,'AP and Accrual Journal'!D452,'Cash Outflows'!F:F)</f>
        <v>0</v>
      </c>
      <c r="I452" s="73">
        <f t="shared" si="28"/>
        <v>0</v>
      </c>
      <c r="J452" s="13">
        <f t="shared" si="30"/>
        <v>0</v>
      </c>
      <c r="K452" s="112" t="b">
        <f ca="1">IF(TODAY()-'AP and Accrual Journal'!E452&gt;'Data Inputs'!$B$47,TRUE,FALSE)</f>
        <v>1</v>
      </c>
    </row>
    <row r="453" spans="1:11" x14ac:dyDescent="0.2">
      <c r="A453" s="110" t="str">
        <f t="shared" si="29"/>
        <v/>
      </c>
      <c r="B453" s="129"/>
      <c r="C453" s="55"/>
      <c r="D453" s="55"/>
      <c r="E453" s="56"/>
      <c r="F453" s="72"/>
      <c r="G453" s="120" t="str">
        <f>IFERROR(INDEX(Vendors!$A$2:$B$500,MATCH('AP and Accrual Journal'!C453,Vendors!$A$2:$A$500,0),2),"")</f>
        <v/>
      </c>
      <c r="H453" s="74">
        <f>SUMIF('Cash Outflows'!E:E,'AP and Accrual Journal'!D453,'Cash Outflows'!F:F)</f>
        <v>0</v>
      </c>
      <c r="I453" s="73">
        <f t="shared" ref="I453:I516" si="31">F453-H453</f>
        <v>0</v>
      </c>
      <c r="J453" s="13">
        <f t="shared" si="30"/>
        <v>0</v>
      </c>
      <c r="K453" s="112" t="b">
        <f ca="1">IF(TODAY()-'AP and Accrual Journal'!E453&gt;'Data Inputs'!$B$47,TRUE,FALSE)</f>
        <v>1</v>
      </c>
    </row>
    <row r="454" spans="1:11" x14ac:dyDescent="0.2">
      <c r="A454" s="110" t="str">
        <f t="shared" si="29"/>
        <v/>
      </c>
      <c r="B454" s="129"/>
      <c r="C454" s="55"/>
      <c r="D454" s="55"/>
      <c r="E454" s="56"/>
      <c r="F454" s="72"/>
      <c r="G454" s="120" t="str">
        <f>IFERROR(INDEX(Vendors!$A$2:$B$500,MATCH('AP and Accrual Journal'!C454,Vendors!$A$2:$A$500,0),2),"")</f>
        <v/>
      </c>
      <c r="H454" s="74">
        <f>SUMIF('Cash Outflows'!E:E,'AP and Accrual Journal'!D454,'Cash Outflows'!F:F)</f>
        <v>0</v>
      </c>
      <c r="I454" s="73">
        <f t="shared" si="31"/>
        <v>0</v>
      </c>
      <c r="J454" s="13">
        <f t="shared" si="30"/>
        <v>0</v>
      </c>
      <c r="K454" s="112" t="b">
        <f ca="1">IF(TODAY()-'AP and Accrual Journal'!E454&gt;'Data Inputs'!$B$47,TRUE,FALSE)</f>
        <v>1</v>
      </c>
    </row>
    <row r="455" spans="1:11" x14ac:dyDescent="0.2">
      <c r="A455" s="110" t="str">
        <f t="shared" si="29"/>
        <v/>
      </c>
      <c r="B455" s="129"/>
      <c r="C455" s="55"/>
      <c r="D455" s="55"/>
      <c r="E455" s="56"/>
      <c r="F455" s="72"/>
      <c r="G455" s="120" t="str">
        <f>IFERROR(INDEX(Vendors!$A$2:$B$500,MATCH('AP and Accrual Journal'!C455,Vendors!$A$2:$A$500,0),2),"")</f>
        <v/>
      </c>
      <c r="H455" s="74">
        <f>SUMIF('Cash Outflows'!E:E,'AP and Accrual Journal'!D455,'Cash Outflows'!F:F)</f>
        <v>0</v>
      </c>
      <c r="I455" s="73">
        <f t="shared" si="31"/>
        <v>0</v>
      </c>
      <c r="J455" s="13">
        <f t="shared" si="30"/>
        <v>0</v>
      </c>
      <c r="K455" s="112" t="b">
        <f ca="1">IF(TODAY()-'AP and Accrual Journal'!E455&gt;'Data Inputs'!$B$47,TRUE,FALSE)</f>
        <v>1</v>
      </c>
    </row>
    <row r="456" spans="1:11" x14ac:dyDescent="0.2">
      <c r="A456" s="110" t="str">
        <f t="shared" si="29"/>
        <v/>
      </c>
      <c r="B456" s="129"/>
      <c r="C456" s="55"/>
      <c r="D456" s="55"/>
      <c r="E456" s="56"/>
      <c r="F456" s="72"/>
      <c r="G456" s="120" t="str">
        <f>IFERROR(INDEX(Vendors!$A$2:$B$500,MATCH('AP and Accrual Journal'!C456,Vendors!$A$2:$A$500,0),2),"")</f>
        <v/>
      </c>
      <c r="H456" s="74">
        <f>SUMIF('Cash Outflows'!E:E,'AP and Accrual Journal'!D456,'Cash Outflows'!F:F)</f>
        <v>0</v>
      </c>
      <c r="I456" s="73">
        <f t="shared" si="31"/>
        <v>0</v>
      </c>
      <c r="J456" s="13">
        <f t="shared" si="30"/>
        <v>0</v>
      </c>
      <c r="K456" s="112" t="b">
        <f ca="1">IF(TODAY()-'AP and Accrual Journal'!E456&gt;'Data Inputs'!$B$47,TRUE,FALSE)</f>
        <v>1</v>
      </c>
    </row>
    <row r="457" spans="1:11" x14ac:dyDescent="0.2">
      <c r="A457" s="110" t="str">
        <f t="shared" si="29"/>
        <v/>
      </c>
      <c r="B457" s="129"/>
      <c r="C457" s="55"/>
      <c r="D457" s="55"/>
      <c r="E457" s="56"/>
      <c r="F457" s="72"/>
      <c r="G457" s="120" t="str">
        <f>IFERROR(INDEX(Vendors!$A$2:$B$500,MATCH('AP and Accrual Journal'!C457,Vendors!$A$2:$A$500,0),2),"")</f>
        <v/>
      </c>
      <c r="H457" s="74">
        <f>SUMIF('Cash Outflows'!E:E,'AP and Accrual Journal'!D457,'Cash Outflows'!F:F)</f>
        <v>0</v>
      </c>
      <c r="I457" s="73">
        <f t="shared" si="31"/>
        <v>0</v>
      </c>
      <c r="J457" s="13">
        <f t="shared" si="30"/>
        <v>0</v>
      </c>
      <c r="K457" s="112" t="b">
        <f ca="1">IF(TODAY()-'AP and Accrual Journal'!E457&gt;'Data Inputs'!$B$47,TRUE,FALSE)</f>
        <v>1</v>
      </c>
    </row>
    <row r="458" spans="1:11" x14ac:dyDescent="0.2">
      <c r="A458" s="110" t="str">
        <f t="shared" si="29"/>
        <v/>
      </c>
      <c r="B458" s="129"/>
      <c r="C458" s="55"/>
      <c r="D458" s="55"/>
      <c r="E458" s="56"/>
      <c r="F458" s="72"/>
      <c r="G458" s="120" t="str">
        <f>IFERROR(INDEX(Vendors!$A$2:$B$500,MATCH('AP and Accrual Journal'!C458,Vendors!$A$2:$A$500,0),2),"")</f>
        <v/>
      </c>
      <c r="H458" s="74">
        <f>SUMIF('Cash Outflows'!E:E,'AP and Accrual Journal'!D458,'Cash Outflows'!F:F)</f>
        <v>0</v>
      </c>
      <c r="I458" s="73">
        <f t="shared" si="31"/>
        <v>0</v>
      </c>
      <c r="J458" s="13">
        <f t="shared" si="30"/>
        <v>0</v>
      </c>
      <c r="K458" s="112" t="b">
        <f ca="1">IF(TODAY()-'AP and Accrual Journal'!E458&gt;'Data Inputs'!$B$47,TRUE,FALSE)</f>
        <v>1</v>
      </c>
    </row>
    <row r="459" spans="1:11" x14ac:dyDescent="0.2">
      <c r="A459" s="110" t="str">
        <f t="shared" si="29"/>
        <v/>
      </c>
      <c r="B459" s="129"/>
      <c r="C459" s="55"/>
      <c r="D459" s="55"/>
      <c r="E459" s="56"/>
      <c r="F459" s="72"/>
      <c r="G459" s="120" t="str">
        <f>IFERROR(INDEX(Vendors!$A$2:$B$500,MATCH('AP and Accrual Journal'!C459,Vendors!$A$2:$A$500,0),2),"")</f>
        <v/>
      </c>
      <c r="H459" s="74">
        <f>SUMIF('Cash Outflows'!E:E,'AP and Accrual Journal'!D459,'Cash Outflows'!F:F)</f>
        <v>0</v>
      </c>
      <c r="I459" s="73">
        <f t="shared" si="31"/>
        <v>0</v>
      </c>
      <c r="J459" s="13">
        <f t="shared" si="30"/>
        <v>0</v>
      </c>
      <c r="K459" s="112" t="b">
        <f ca="1">IF(TODAY()-'AP and Accrual Journal'!E459&gt;'Data Inputs'!$B$47,TRUE,FALSE)</f>
        <v>1</v>
      </c>
    </row>
    <row r="460" spans="1:11" x14ac:dyDescent="0.2">
      <c r="A460" s="110" t="str">
        <f t="shared" ref="A460:A523" si="32">IF(E460="","",E460+(6-J460))</f>
        <v/>
      </c>
      <c r="B460" s="129"/>
      <c r="C460" s="55"/>
      <c r="D460" s="55"/>
      <c r="E460" s="56"/>
      <c r="F460" s="72"/>
      <c r="G460" s="120" t="str">
        <f>IFERROR(INDEX(Vendors!$A$2:$B$500,MATCH('AP and Accrual Journal'!C460,Vendors!$A$2:$A$500,0),2),"")</f>
        <v/>
      </c>
      <c r="H460" s="74">
        <f>SUMIF('Cash Outflows'!E:E,'AP and Accrual Journal'!D460,'Cash Outflows'!F:F)</f>
        <v>0</v>
      </c>
      <c r="I460" s="73">
        <f t="shared" si="31"/>
        <v>0</v>
      </c>
      <c r="J460" s="13">
        <f t="shared" ref="J460:J523" si="33">IF(WEEKDAY(E460)=7,0,WEEKDAY(E460))</f>
        <v>0</v>
      </c>
      <c r="K460" s="112" t="b">
        <f ca="1">IF(TODAY()-'AP and Accrual Journal'!E460&gt;'Data Inputs'!$B$47,TRUE,FALSE)</f>
        <v>1</v>
      </c>
    </row>
    <row r="461" spans="1:11" x14ac:dyDescent="0.2">
      <c r="A461" s="110" t="str">
        <f t="shared" si="32"/>
        <v/>
      </c>
      <c r="B461" s="129"/>
      <c r="C461" s="55"/>
      <c r="D461" s="55"/>
      <c r="E461" s="56"/>
      <c r="F461" s="72"/>
      <c r="G461" s="120" t="str">
        <f>IFERROR(INDEX(Vendors!$A$2:$B$500,MATCH('AP and Accrual Journal'!C461,Vendors!$A$2:$A$500,0),2),"")</f>
        <v/>
      </c>
      <c r="H461" s="74">
        <f>SUMIF('Cash Outflows'!E:E,'AP and Accrual Journal'!D461,'Cash Outflows'!F:F)</f>
        <v>0</v>
      </c>
      <c r="I461" s="73">
        <f t="shared" si="31"/>
        <v>0</v>
      </c>
      <c r="J461" s="13">
        <f t="shared" si="33"/>
        <v>0</v>
      </c>
      <c r="K461" s="112" t="b">
        <f ca="1">IF(TODAY()-'AP and Accrual Journal'!E461&gt;'Data Inputs'!$B$47,TRUE,FALSE)</f>
        <v>1</v>
      </c>
    </row>
    <row r="462" spans="1:11" x14ac:dyDescent="0.2">
      <c r="A462" s="110" t="str">
        <f t="shared" si="32"/>
        <v/>
      </c>
      <c r="B462" s="129"/>
      <c r="C462" s="55"/>
      <c r="D462" s="55"/>
      <c r="E462" s="56"/>
      <c r="F462" s="72"/>
      <c r="G462" s="120" t="str">
        <f>IFERROR(INDEX(Vendors!$A$2:$B$500,MATCH('AP and Accrual Journal'!C462,Vendors!$A$2:$A$500,0),2),"")</f>
        <v/>
      </c>
      <c r="H462" s="74">
        <f>SUMIF('Cash Outflows'!E:E,'AP and Accrual Journal'!D462,'Cash Outflows'!F:F)</f>
        <v>0</v>
      </c>
      <c r="I462" s="73">
        <f t="shared" si="31"/>
        <v>0</v>
      </c>
      <c r="J462" s="13">
        <f t="shared" si="33"/>
        <v>0</v>
      </c>
      <c r="K462" s="112" t="b">
        <f ca="1">IF(TODAY()-'AP and Accrual Journal'!E462&gt;'Data Inputs'!$B$47,TRUE,FALSE)</f>
        <v>1</v>
      </c>
    </row>
    <row r="463" spans="1:11" x14ac:dyDescent="0.2">
      <c r="A463" s="110" t="str">
        <f t="shared" si="32"/>
        <v/>
      </c>
      <c r="B463" s="129"/>
      <c r="C463" s="55"/>
      <c r="D463" s="55"/>
      <c r="E463" s="56"/>
      <c r="F463" s="72"/>
      <c r="G463" s="120" t="str">
        <f>IFERROR(INDEX(Vendors!$A$2:$B$500,MATCH('AP and Accrual Journal'!C463,Vendors!$A$2:$A$500,0),2),"")</f>
        <v/>
      </c>
      <c r="H463" s="74">
        <f>SUMIF('Cash Outflows'!E:E,'AP and Accrual Journal'!D463,'Cash Outflows'!F:F)</f>
        <v>0</v>
      </c>
      <c r="I463" s="73">
        <f t="shared" si="31"/>
        <v>0</v>
      </c>
      <c r="J463" s="13">
        <f t="shared" si="33"/>
        <v>0</v>
      </c>
      <c r="K463" s="112" t="b">
        <f ca="1">IF(TODAY()-'AP and Accrual Journal'!E463&gt;'Data Inputs'!$B$47,TRUE,FALSE)</f>
        <v>1</v>
      </c>
    </row>
    <row r="464" spans="1:11" x14ac:dyDescent="0.2">
      <c r="A464" s="110" t="str">
        <f t="shared" si="32"/>
        <v/>
      </c>
      <c r="B464" s="129"/>
      <c r="C464" s="55"/>
      <c r="D464" s="55"/>
      <c r="E464" s="56"/>
      <c r="F464" s="72"/>
      <c r="G464" s="120" t="str">
        <f>IFERROR(INDEX(Vendors!$A$2:$B$500,MATCH('AP and Accrual Journal'!C464,Vendors!$A$2:$A$500,0),2),"")</f>
        <v/>
      </c>
      <c r="H464" s="74">
        <f>SUMIF('Cash Outflows'!E:E,'AP and Accrual Journal'!D464,'Cash Outflows'!F:F)</f>
        <v>0</v>
      </c>
      <c r="I464" s="73">
        <f t="shared" si="31"/>
        <v>0</v>
      </c>
      <c r="J464" s="13">
        <f t="shared" si="33"/>
        <v>0</v>
      </c>
      <c r="K464" s="112" t="b">
        <f ca="1">IF(TODAY()-'AP and Accrual Journal'!E464&gt;'Data Inputs'!$B$47,TRUE,FALSE)</f>
        <v>1</v>
      </c>
    </row>
    <row r="465" spans="1:11" x14ac:dyDescent="0.2">
      <c r="A465" s="110" t="str">
        <f t="shared" si="32"/>
        <v/>
      </c>
      <c r="B465" s="129"/>
      <c r="C465" s="55"/>
      <c r="D465" s="55"/>
      <c r="E465" s="56"/>
      <c r="F465" s="72"/>
      <c r="G465" s="120" t="str">
        <f>IFERROR(INDEX(Vendors!$A$2:$B$500,MATCH('AP and Accrual Journal'!C465,Vendors!$A$2:$A$500,0),2),"")</f>
        <v/>
      </c>
      <c r="H465" s="74">
        <f>SUMIF('Cash Outflows'!E:E,'AP and Accrual Journal'!D465,'Cash Outflows'!F:F)</f>
        <v>0</v>
      </c>
      <c r="I465" s="73">
        <f t="shared" si="31"/>
        <v>0</v>
      </c>
      <c r="J465" s="13">
        <f t="shared" si="33"/>
        <v>0</v>
      </c>
      <c r="K465" s="112" t="b">
        <f ca="1">IF(TODAY()-'AP and Accrual Journal'!E465&gt;'Data Inputs'!$B$47,TRUE,FALSE)</f>
        <v>1</v>
      </c>
    </row>
    <row r="466" spans="1:11" x14ac:dyDescent="0.2">
      <c r="A466" s="110" t="str">
        <f t="shared" si="32"/>
        <v/>
      </c>
      <c r="B466" s="129"/>
      <c r="C466" s="55"/>
      <c r="D466" s="55"/>
      <c r="E466" s="56"/>
      <c r="F466" s="72"/>
      <c r="G466" s="120" t="str">
        <f>IFERROR(INDEX(Vendors!$A$2:$B$500,MATCH('AP and Accrual Journal'!C466,Vendors!$A$2:$A$500,0),2),"")</f>
        <v/>
      </c>
      <c r="H466" s="74">
        <f>SUMIF('Cash Outflows'!E:E,'AP and Accrual Journal'!D466,'Cash Outflows'!F:F)</f>
        <v>0</v>
      </c>
      <c r="I466" s="73">
        <f t="shared" si="31"/>
        <v>0</v>
      </c>
      <c r="J466" s="13">
        <f t="shared" si="33"/>
        <v>0</v>
      </c>
      <c r="K466" s="112" t="b">
        <f ca="1">IF(TODAY()-'AP and Accrual Journal'!E466&gt;'Data Inputs'!$B$47,TRUE,FALSE)</f>
        <v>1</v>
      </c>
    </row>
    <row r="467" spans="1:11" x14ac:dyDescent="0.2">
      <c r="A467" s="110" t="str">
        <f t="shared" si="32"/>
        <v/>
      </c>
      <c r="B467" s="129"/>
      <c r="C467" s="55"/>
      <c r="D467" s="55"/>
      <c r="E467" s="56"/>
      <c r="F467" s="72"/>
      <c r="G467" s="120" t="str">
        <f>IFERROR(INDEX(Vendors!$A$2:$B$500,MATCH('AP and Accrual Journal'!C467,Vendors!$A$2:$A$500,0),2),"")</f>
        <v/>
      </c>
      <c r="H467" s="74">
        <f>SUMIF('Cash Outflows'!E:E,'AP and Accrual Journal'!D467,'Cash Outflows'!F:F)</f>
        <v>0</v>
      </c>
      <c r="I467" s="73">
        <f t="shared" si="31"/>
        <v>0</v>
      </c>
      <c r="J467" s="13">
        <f t="shared" si="33"/>
        <v>0</v>
      </c>
      <c r="K467" s="112" t="b">
        <f ca="1">IF(TODAY()-'AP and Accrual Journal'!E467&gt;'Data Inputs'!$B$47,TRUE,FALSE)</f>
        <v>1</v>
      </c>
    </row>
    <row r="468" spans="1:11" x14ac:dyDescent="0.2">
      <c r="A468" s="110" t="str">
        <f t="shared" si="32"/>
        <v/>
      </c>
      <c r="B468" s="129"/>
      <c r="C468" s="55"/>
      <c r="D468" s="55"/>
      <c r="E468" s="56"/>
      <c r="F468" s="72"/>
      <c r="G468" s="120" t="str">
        <f>IFERROR(INDEX(Vendors!$A$2:$B$500,MATCH('AP and Accrual Journal'!C468,Vendors!$A$2:$A$500,0),2),"")</f>
        <v/>
      </c>
      <c r="H468" s="74">
        <f>SUMIF('Cash Outflows'!E:E,'AP and Accrual Journal'!D468,'Cash Outflows'!F:F)</f>
        <v>0</v>
      </c>
      <c r="I468" s="73">
        <f t="shared" si="31"/>
        <v>0</v>
      </c>
      <c r="J468" s="13">
        <f t="shared" si="33"/>
        <v>0</v>
      </c>
      <c r="K468" s="112" t="b">
        <f ca="1">IF(TODAY()-'AP and Accrual Journal'!E468&gt;'Data Inputs'!$B$47,TRUE,FALSE)</f>
        <v>1</v>
      </c>
    </row>
    <row r="469" spans="1:11" x14ac:dyDescent="0.2">
      <c r="A469" s="110" t="str">
        <f t="shared" si="32"/>
        <v/>
      </c>
      <c r="B469" s="129"/>
      <c r="C469" s="55"/>
      <c r="D469" s="55"/>
      <c r="E469" s="56"/>
      <c r="F469" s="72"/>
      <c r="G469" s="120" t="str">
        <f>IFERROR(INDEX(Vendors!$A$2:$B$500,MATCH('AP and Accrual Journal'!C469,Vendors!$A$2:$A$500,0),2),"")</f>
        <v/>
      </c>
      <c r="H469" s="74">
        <f>SUMIF('Cash Outflows'!E:E,'AP and Accrual Journal'!D469,'Cash Outflows'!F:F)</f>
        <v>0</v>
      </c>
      <c r="I469" s="73">
        <f t="shared" si="31"/>
        <v>0</v>
      </c>
      <c r="J469" s="13">
        <f t="shared" si="33"/>
        <v>0</v>
      </c>
      <c r="K469" s="112" t="b">
        <f ca="1">IF(TODAY()-'AP and Accrual Journal'!E469&gt;'Data Inputs'!$B$47,TRUE,FALSE)</f>
        <v>1</v>
      </c>
    </row>
    <row r="470" spans="1:11" x14ac:dyDescent="0.2">
      <c r="A470" s="110" t="str">
        <f t="shared" si="32"/>
        <v/>
      </c>
      <c r="B470" s="129"/>
      <c r="C470" s="55"/>
      <c r="D470" s="55"/>
      <c r="E470" s="56"/>
      <c r="F470" s="72"/>
      <c r="G470" s="120" t="str">
        <f>IFERROR(INDEX(Vendors!$A$2:$B$500,MATCH('AP and Accrual Journal'!C470,Vendors!$A$2:$A$500,0),2),"")</f>
        <v/>
      </c>
      <c r="H470" s="74">
        <f>SUMIF('Cash Outflows'!E:E,'AP and Accrual Journal'!D470,'Cash Outflows'!F:F)</f>
        <v>0</v>
      </c>
      <c r="I470" s="73">
        <f t="shared" si="31"/>
        <v>0</v>
      </c>
      <c r="J470" s="13">
        <f t="shared" si="33"/>
        <v>0</v>
      </c>
      <c r="K470" s="112" t="b">
        <f ca="1">IF(TODAY()-'AP and Accrual Journal'!E470&gt;'Data Inputs'!$B$47,TRUE,FALSE)</f>
        <v>1</v>
      </c>
    </row>
    <row r="471" spans="1:11" x14ac:dyDescent="0.2">
      <c r="A471" s="110" t="str">
        <f t="shared" si="32"/>
        <v/>
      </c>
      <c r="B471" s="129"/>
      <c r="C471" s="55"/>
      <c r="D471" s="55"/>
      <c r="E471" s="56"/>
      <c r="F471" s="72"/>
      <c r="G471" s="120" t="str">
        <f>IFERROR(INDEX(Vendors!$A$2:$B$500,MATCH('AP and Accrual Journal'!C471,Vendors!$A$2:$A$500,0),2),"")</f>
        <v/>
      </c>
      <c r="H471" s="74">
        <f>SUMIF('Cash Outflows'!E:E,'AP and Accrual Journal'!D471,'Cash Outflows'!F:F)</f>
        <v>0</v>
      </c>
      <c r="I471" s="73">
        <f t="shared" si="31"/>
        <v>0</v>
      </c>
      <c r="J471" s="13">
        <f t="shared" si="33"/>
        <v>0</v>
      </c>
      <c r="K471" s="112" t="b">
        <f ca="1">IF(TODAY()-'AP and Accrual Journal'!E471&gt;'Data Inputs'!$B$47,TRUE,FALSE)</f>
        <v>1</v>
      </c>
    </row>
    <row r="472" spans="1:11" x14ac:dyDescent="0.2">
      <c r="A472" s="110" t="str">
        <f t="shared" si="32"/>
        <v/>
      </c>
      <c r="B472" s="129"/>
      <c r="C472" s="55"/>
      <c r="D472" s="55"/>
      <c r="E472" s="56"/>
      <c r="F472" s="72"/>
      <c r="G472" s="120" t="str">
        <f>IFERROR(INDEX(Vendors!$A$2:$B$500,MATCH('AP and Accrual Journal'!C472,Vendors!$A$2:$A$500,0),2),"")</f>
        <v/>
      </c>
      <c r="H472" s="74">
        <f>SUMIF('Cash Outflows'!E:E,'AP and Accrual Journal'!D472,'Cash Outflows'!F:F)</f>
        <v>0</v>
      </c>
      <c r="I472" s="73">
        <f t="shared" si="31"/>
        <v>0</v>
      </c>
      <c r="J472" s="13">
        <f t="shared" si="33"/>
        <v>0</v>
      </c>
      <c r="K472" s="112" t="b">
        <f ca="1">IF(TODAY()-'AP and Accrual Journal'!E472&gt;'Data Inputs'!$B$47,TRUE,FALSE)</f>
        <v>1</v>
      </c>
    </row>
    <row r="473" spans="1:11" x14ac:dyDescent="0.2">
      <c r="A473" s="110" t="str">
        <f t="shared" si="32"/>
        <v/>
      </c>
      <c r="B473" s="129"/>
      <c r="C473" s="55"/>
      <c r="D473" s="55"/>
      <c r="E473" s="56"/>
      <c r="F473" s="72"/>
      <c r="G473" s="120" t="str">
        <f>IFERROR(INDEX(Vendors!$A$2:$B$500,MATCH('AP and Accrual Journal'!C473,Vendors!$A$2:$A$500,0),2),"")</f>
        <v/>
      </c>
      <c r="H473" s="74">
        <f>SUMIF('Cash Outflows'!E:E,'AP and Accrual Journal'!D473,'Cash Outflows'!F:F)</f>
        <v>0</v>
      </c>
      <c r="I473" s="73">
        <f t="shared" si="31"/>
        <v>0</v>
      </c>
      <c r="J473" s="13">
        <f t="shared" si="33"/>
        <v>0</v>
      </c>
      <c r="K473" s="112" t="b">
        <f ca="1">IF(TODAY()-'AP and Accrual Journal'!E473&gt;'Data Inputs'!$B$47,TRUE,FALSE)</f>
        <v>1</v>
      </c>
    </row>
    <row r="474" spans="1:11" x14ac:dyDescent="0.2">
      <c r="A474" s="110" t="str">
        <f t="shared" si="32"/>
        <v/>
      </c>
      <c r="B474" s="129"/>
      <c r="C474" s="55"/>
      <c r="D474" s="55"/>
      <c r="E474" s="56"/>
      <c r="F474" s="72"/>
      <c r="G474" s="120" t="str">
        <f>IFERROR(INDEX(Vendors!$A$2:$B$500,MATCH('AP and Accrual Journal'!C474,Vendors!$A$2:$A$500,0),2),"")</f>
        <v/>
      </c>
      <c r="H474" s="74">
        <f>SUMIF('Cash Outflows'!E:E,'AP and Accrual Journal'!D474,'Cash Outflows'!F:F)</f>
        <v>0</v>
      </c>
      <c r="I474" s="73">
        <f t="shared" si="31"/>
        <v>0</v>
      </c>
      <c r="J474" s="13">
        <f t="shared" si="33"/>
        <v>0</v>
      </c>
      <c r="K474" s="112" t="b">
        <f ca="1">IF(TODAY()-'AP and Accrual Journal'!E474&gt;'Data Inputs'!$B$47,TRUE,FALSE)</f>
        <v>1</v>
      </c>
    </row>
    <row r="475" spans="1:11" x14ac:dyDescent="0.2">
      <c r="A475" s="110" t="str">
        <f t="shared" si="32"/>
        <v/>
      </c>
      <c r="B475" s="129"/>
      <c r="C475" s="55"/>
      <c r="D475" s="55"/>
      <c r="E475" s="56"/>
      <c r="F475" s="72"/>
      <c r="G475" s="120" t="str">
        <f>IFERROR(INDEX(Vendors!$A$2:$B$500,MATCH('AP and Accrual Journal'!C475,Vendors!$A$2:$A$500,0),2),"")</f>
        <v/>
      </c>
      <c r="H475" s="74">
        <f>SUMIF('Cash Outflows'!E:E,'AP and Accrual Journal'!D475,'Cash Outflows'!F:F)</f>
        <v>0</v>
      </c>
      <c r="I475" s="73">
        <f t="shared" si="31"/>
        <v>0</v>
      </c>
      <c r="J475" s="13">
        <f t="shared" si="33"/>
        <v>0</v>
      </c>
      <c r="K475" s="112" t="b">
        <f ca="1">IF(TODAY()-'AP and Accrual Journal'!E475&gt;'Data Inputs'!$B$47,TRUE,FALSE)</f>
        <v>1</v>
      </c>
    </row>
    <row r="476" spans="1:11" x14ac:dyDescent="0.2">
      <c r="A476" s="110" t="str">
        <f t="shared" si="32"/>
        <v/>
      </c>
      <c r="B476" s="129"/>
      <c r="C476" s="55"/>
      <c r="D476" s="55"/>
      <c r="E476" s="56"/>
      <c r="F476" s="72"/>
      <c r="G476" s="120" t="str">
        <f>IFERROR(INDEX(Vendors!$A$2:$B$500,MATCH('AP and Accrual Journal'!C476,Vendors!$A$2:$A$500,0),2),"")</f>
        <v/>
      </c>
      <c r="H476" s="74">
        <f>SUMIF('Cash Outflows'!E:E,'AP and Accrual Journal'!D476,'Cash Outflows'!F:F)</f>
        <v>0</v>
      </c>
      <c r="I476" s="73">
        <f t="shared" si="31"/>
        <v>0</v>
      </c>
      <c r="J476" s="13">
        <f t="shared" si="33"/>
        <v>0</v>
      </c>
      <c r="K476" s="112" t="b">
        <f ca="1">IF(TODAY()-'AP and Accrual Journal'!E476&gt;'Data Inputs'!$B$47,TRUE,FALSE)</f>
        <v>1</v>
      </c>
    </row>
    <row r="477" spans="1:11" x14ac:dyDescent="0.2">
      <c r="A477" s="110" t="str">
        <f t="shared" si="32"/>
        <v/>
      </c>
      <c r="B477" s="129"/>
      <c r="C477" s="55"/>
      <c r="D477" s="55"/>
      <c r="E477" s="56"/>
      <c r="F477" s="72"/>
      <c r="G477" s="120" t="str">
        <f>IFERROR(INDEX(Vendors!$A$2:$B$500,MATCH('AP and Accrual Journal'!C477,Vendors!$A$2:$A$500,0),2),"")</f>
        <v/>
      </c>
      <c r="H477" s="74">
        <f>SUMIF('Cash Outflows'!E:E,'AP and Accrual Journal'!D477,'Cash Outflows'!F:F)</f>
        <v>0</v>
      </c>
      <c r="I477" s="73">
        <f t="shared" si="31"/>
        <v>0</v>
      </c>
      <c r="J477" s="13">
        <f t="shared" si="33"/>
        <v>0</v>
      </c>
      <c r="K477" s="112" t="b">
        <f ca="1">IF(TODAY()-'AP and Accrual Journal'!E477&gt;'Data Inputs'!$B$47,TRUE,FALSE)</f>
        <v>1</v>
      </c>
    </row>
    <row r="478" spans="1:11" x14ac:dyDescent="0.2">
      <c r="A478" s="110" t="str">
        <f t="shared" si="32"/>
        <v/>
      </c>
      <c r="B478" s="129"/>
      <c r="C478" s="55"/>
      <c r="D478" s="55"/>
      <c r="E478" s="56"/>
      <c r="F478" s="72"/>
      <c r="G478" s="120" t="str">
        <f>IFERROR(INDEX(Vendors!$A$2:$B$500,MATCH('AP and Accrual Journal'!C478,Vendors!$A$2:$A$500,0),2),"")</f>
        <v/>
      </c>
      <c r="H478" s="74">
        <f>SUMIF('Cash Outflows'!E:E,'AP and Accrual Journal'!D478,'Cash Outflows'!F:F)</f>
        <v>0</v>
      </c>
      <c r="I478" s="73">
        <f t="shared" si="31"/>
        <v>0</v>
      </c>
      <c r="J478" s="13">
        <f t="shared" si="33"/>
        <v>0</v>
      </c>
      <c r="K478" s="112" t="b">
        <f ca="1">IF(TODAY()-'AP and Accrual Journal'!E478&gt;'Data Inputs'!$B$47,TRUE,FALSE)</f>
        <v>1</v>
      </c>
    </row>
    <row r="479" spans="1:11" x14ac:dyDescent="0.2">
      <c r="A479" s="110" t="str">
        <f t="shared" si="32"/>
        <v/>
      </c>
      <c r="B479" s="129"/>
      <c r="C479" s="55"/>
      <c r="D479" s="55"/>
      <c r="E479" s="56"/>
      <c r="F479" s="72"/>
      <c r="G479" s="120" t="str">
        <f>IFERROR(INDEX(Vendors!$A$2:$B$500,MATCH('AP and Accrual Journal'!C479,Vendors!$A$2:$A$500,0),2),"")</f>
        <v/>
      </c>
      <c r="H479" s="74">
        <f>SUMIF('Cash Outflows'!E:E,'AP and Accrual Journal'!D479,'Cash Outflows'!F:F)</f>
        <v>0</v>
      </c>
      <c r="I479" s="73">
        <f t="shared" si="31"/>
        <v>0</v>
      </c>
      <c r="J479" s="13">
        <f t="shared" si="33"/>
        <v>0</v>
      </c>
      <c r="K479" s="112" t="b">
        <f ca="1">IF(TODAY()-'AP and Accrual Journal'!E479&gt;'Data Inputs'!$B$47,TRUE,FALSE)</f>
        <v>1</v>
      </c>
    </row>
    <row r="480" spans="1:11" x14ac:dyDescent="0.2">
      <c r="A480" s="110" t="str">
        <f t="shared" si="32"/>
        <v/>
      </c>
      <c r="B480" s="129"/>
      <c r="C480" s="55"/>
      <c r="D480" s="55"/>
      <c r="E480" s="56"/>
      <c r="F480" s="72"/>
      <c r="G480" s="120" t="str">
        <f>IFERROR(INDEX(Vendors!$A$2:$B$500,MATCH('AP and Accrual Journal'!C480,Vendors!$A$2:$A$500,0),2),"")</f>
        <v/>
      </c>
      <c r="H480" s="74">
        <f>SUMIF('Cash Outflows'!E:E,'AP and Accrual Journal'!D480,'Cash Outflows'!F:F)</f>
        <v>0</v>
      </c>
      <c r="I480" s="73">
        <f t="shared" si="31"/>
        <v>0</v>
      </c>
      <c r="J480" s="13">
        <f t="shared" si="33"/>
        <v>0</v>
      </c>
      <c r="K480" s="112" t="b">
        <f ca="1">IF(TODAY()-'AP and Accrual Journal'!E480&gt;'Data Inputs'!$B$47,TRUE,FALSE)</f>
        <v>1</v>
      </c>
    </row>
    <row r="481" spans="1:11" x14ac:dyDescent="0.2">
      <c r="A481" s="110" t="str">
        <f t="shared" si="32"/>
        <v/>
      </c>
      <c r="B481" s="129"/>
      <c r="C481" s="55"/>
      <c r="D481" s="55"/>
      <c r="E481" s="56"/>
      <c r="F481" s="72"/>
      <c r="G481" s="120" t="str">
        <f>IFERROR(INDEX(Vendors!$A$2:$B$500,MATCH('AP and Accrual Journal'!C481,Vendors!$A$2:$A$500,0),2),"")</f>
        <v/>
      </c>
      <c r="H481" s="74">
        <f>SUMIF('Cash Outflows'!E:E,'AP and Accrual Journal'!D481,'Cash Outflows'!F:F)</f>
        <v>0</v>
      </c>
      <c r="I481" s="73">
        <f t="shared" si="31"/>
        <v>0</v>
      </c>
      <c r="J481" s="13">
        <f t="shared" si="33"/>
        <v>0</v>
      </c>
      <c r="K481" s="112" t="b">
        <f ca="1">IF(TODAY()-'AP and Accrual Journal'!E481&gt;'Data Inputs'!$B$47,TRUE,FALSE)</f>
        <v>1</v>
      </c>
    </row>
    <row r="482" spans="1:11" x14ac:dyDescent="0.2">
      <c r="A482" s="110" t="str">
        <f t="shared" si="32"/>
        <v/>
      </c>
      <c r="B482" s="129"/>
      <c r="C482" s="55"/>
      <c r="D482" s="55"/>
      <c r="E482" s="56"/>
      <c r="F482" s="72"/>
      <c r="G482" s="120" t="str">
        <f>IFERROR(INDEX(Vendors!$A$2:$B$500,MATCH('AP and Accrual Journal'!C482,Vendors!$A$2:$A$500,0),2),"")</f>
        <v/>
      </c>
      <c r="H482" s="74">
        <f>SUMIF('Cash Outflows'!E:E,'AP and Accrual Journal'!D482,'Cash Outflows'!F:F)</f>
        <v>0</v>
      </c>
      <c r="I482" s="73">
        <f t="shared" si="31"/>
        <v>0</v>
      </c>
      <c r="J482" s="13">
        <f t="shared" si="33"/>
        <v>0</v>
      </c>
      <c r="K482" s="112" t="b">
        <f ca="1">IF(TODAY()-'AP and Accrual Journal'!E482&gt;'Data Inputs'!$B$47,TRUE,FALSE)</f>
        <v>1</v>
      </c>
    </row>
    <row r="483" spans="1:11" x14ac:dyDescent="0.2">
      <c r="A483" s="110" t="str">
        <f t="shared" si="32"/>
        <v/>
      </c>
      <c r="B483" s="129"/>
      <c r="C483" s="55"/>
      <c r="D483" s="55"/>
      <c r="E483" s="56"/>
      <c r="F483" s="72"/>
      <c r="G483" s="120" t="str">
        <f>IFERROR(INDEX(Vendors!$A$2:$B$500,MATCH('AP and Accrual Journal'!C483,Vendors!$A$2:$A$500,0),2),"")</f>
        <v/>
      </c>
      <c r="H483" s="74">
        <f>SUMIF('Cash Outflows'!E:E,'AP and Accrual Journal'!D483,'Cash Outflows'!F:F)</f>
        <v>0</v>
      </c>
      <c r="I483" s="73">
        <f t="shared" si="31"/>
        <v>0</v>
      </c>
      <c r="J483" s="13">
        <f t="shared" si="33"/>
        <v>0</v>
      </c>
      <c r="K483" s="112" t="b">
        <f ca="1">IF(TODAY()-'AP and Accrual Journal'!E483&gt;'Data Inputs'!$B$47,TRUE,FALSE)</f>
        <v>1</v>
      </c>
    </row>
    <row r="484" spans="1:11" x14ac:dyDescent="0.2">
      <c r="A484" s="110" t="str">
        <f t="shared" si="32"/>
        <v/>
      </c>
      <c r="B484" s="129"/>
      <c r="C484" s="55"/>
      <c r="D484" s="55"/>
      <c r="E484" s="56"/>
      <c r="F484" s="72"/>
      <c r="G484" s="120" t="str">
        <f>IFERROR(INDEX(Vendors!$A$2:$B$500,MATCH('AP and Accrual Journal'!C484,Vendors!$A$2:$A$500,0),2),"")</f>
        <v/>
      </c>
      <c r="H484" s="74">
        <f>SUMIF('Cash Outflows'!E:E,'AP and Accrual Journal'!D484,'Cash Outflows'!F:F)</f>
        <v>0</v>
      </c>
      <c r="I484" s="73">
        <f t="shared" si="31"/>
        <v>0</v>
      </c>
      <c r="J484" s="13">
        <f t="shared" si="33"/>
        <v>0</v>
      </c>
      <c r="K484" s="112" t="b">
        <f ca="1">IF(TODAY()-'AP and Accrual Journal'!E484&gt;'Data Inputs'!$B$47,TRUE,FALSE)</f>
        <v>1</v>
      </c>
    </row>
    <row r="485" spans="1:11" x14ac:dyDescent="0.2">
      <c r="A485" s="110" t="str">
        <f t="shared" si="32"/>
        <v/>
      </c>
      <c r="B485" s="129"/>
      <c r="C485" s="55"/>
      <c r="D485" s="55"/>
      <c r="E485" s="56"/>
      <c r="F485" s="72"/>
      <c r="G485" s="120" t="str">
        <f>IFERROR(INDEX(Vendors!$A$2:$B$500,MATCH('AP and Accrual Journal'!C485,Vendors!$A$2:$A$500,0),2),"")</f>
        <v/>
      </c>
      <c r="H485" s="74">
        <f>SUMIF('Cash Outflows'!E:E,'AP and Accrual Journal'!D485,'Cash Outflows'!F:F)</f>
        <v>0</v>
      </c>
      <c r="I485" s="73">
        <f t="shared" si="31"/>
        <v>0</v>
      </c>
      <c r="J485" s="13">
        <f t="shared" si="33"/>
        <v>0</v>
      </c>
      <c r="K485" s="112" t="b">
        <f ca="1">IF(TODAY()-'AP and Accrual Journal'!E485&gt;'Data Inputs'!$B$47,TRUE,FALSE)</f>
        <v>1</v>
      </c>
    </row>
    <row r="486" spans="1:11" x14ac:dyDescent="0.2">
      <c r="A486" s="110" t="str">
        <f t="shared" si="32"/>
        <v/>
      </c>
      <c r="B486" s="129"/>
      <c r="C486" s="55"/>
      <c r="D486" s="55"/>
      <c r="E486" s="56"/>
      <c r="F486" s="72"/>
      <c r="G486" s="120" t="str">
        <f>IFERROR(INDEX(Vendors!$A$2:$B$500,MATCH('AP and Accrual Journal'!C486,Vendors!$A$2:$A$500,0),2),"")</f>
        <v/>
      </c>
      <c r="H486" s="74">
        <f>SUMIF('Cash Outflows'!E:E,'AP and Accrual Journal'!D486,'Cash Outflows'!F:F)</f>
        <v>0</v>
      </c>
      <c r="I486" s="73">
        <f t="shared" si="31"/>
        <v>0</v>
      </c>
      <c r="J486" s="13">
        <f t="shared" si="33"/>
        <v>0</v>
      </c>
      <c r="K486" s="112" t="b">
        <f ca="1">IF(TODAY()-'AP and Accrual Journal'!E486&gt;'Data Inputs'!$B$47,TRUE,FALSE)</f>
        <v>1</v>
      </c>
    </row>
    <row r="487" spans="1:11" x14ac:dyDescent="0.2">
      <c r="A487" s="110" t="str">
        <f t="shared" si="32"/>
        <v/>
      </c>
      <c r="B487" s="129"/>
      <c r="C487" s="55"/>
      <c r="D487" s="55"/>
      <c r="E487" s="56"/>
      <c r="F487" s="72"/>
      <c r="G487" s="120" t="str">
        <f>IFERROR(INDEX(Vendors!$A$2:$B$500,MATCH('AP and Accrual Journal'!C487,Vendors!$A$2:$A$500,0),2),"")</f>
        <v/>
      </c>
      <c r="H487" s="74">
        <f>SUMIF('Cash Outflows'!E:E,'AP and Accrual Journal'!D487,'Cash Outflows'!F:F)</f>
        <v>0</v>
      </c>
      <c r="I487" s="73">
        <f t="shared" si="31"/>
        <v>0</v>
      </c>
      <c r="J487" s="13">
        <f t="shared" si="33"/>
        <v>0</v>
      </c>
      <c r="K487" s="112" t="b">
        <f ca="1">IF(TODAY()-'AP and Accrual Journal'!E487&gt;'Data Inputs'!$B$47,TRUE,FALSE)</f>
        <v>1</v>
      </c>
    </row>
    <row r="488" spans="1:11" x14ac:dyDescent="0.2">
      <c r="A488" s="110" t="str">
        <f t="shared" si="32"/>
        <v/>
      </c>
      <c r="B488" s="129"/>
      <c r="C488" s="55"/>
      <c r="D488" s="55"/>
      <c r="E488" s="56"/>
      <c r="F488" s="72"/>
      <c r="G488" s="120" t="str">
        <f>IFERROR(INDEX(Vendors!$A$2:$B$500,MATCH('AP and Accrual Journal'!C488,Vendors!$A$2:$A$500,0),2),"")</f>
        <v/>
      </c>
      <c r="H488" s="74">
        <f>SUMIF('Cash Outflows'!E:E,'AP and Accrual Journal'!D488,'Cash Outflows'!F:F)</f>
        <v>0</v>
      </c>
      <c r="I488" s="73">
        <f t="shared" si="31"/>
        <v>0</v>
      </c>
      <c r="J488" s="13">
        <f t="shared" si="33"/>
        <v>0</v>
      </c>
      <c r="K488" s="112" t="b">
        <f ca="1">IF(TODAY()-'AP and Accrual Journal'!E488&gt;'Data Inputs'!$B$47,TRUE,FALSE)</f>
        <v>1</v>
      </c>
    </row>
    <row r="489" spans="1:11" x14ac:dyDescent="0.2">
      <c r="A489" s="110" t="str">
        <f t="shared" si="32"/>
        <v/>
      </c>
      <c r="B489" s="129"/>
      <c r="C489" s="55"/>
      <c r="D489" s="55"/>
      <c r="E489" s="56"/>
      <c r="F489" s="72"/>
      <c r="G489" s="120" t="str">
        <f>IFERROR(INDEX(Vendors!$A$2:$B$500,MATCH('AP and Accrual Journal'!C489,Vendors!$A$2:$A$500,0),2),"")</f>
        <v/>
      </c>
      <c r="H489" s="74">
        <f>SUMIF('Cash Outflows'!E:E,'AP and Accrual Journal'!D489,'Cash Outflows'!F:F)</f>
        <v>0</v>
      </c>
      <c r="I489" s="73">
        <f t="shared" si="31"/>
        <v>0</v>
      </c>
      <c r="J489" s="13">
        <f t="shared" si="33"/>
        <v>0</v>
      </c>
      <c r="K489" s="112" t="b">
        <f ca="1">IF(TODAY()-'AP and Accrual Journal'!E489&gt;'Data Inputs'!$B$47,TRUE,FALSE)</f>
        <v>1</v>
      </c>
    </row>
    <row r="490" spans="1:11" x14ac:dyDescent="0.2">
      <c r="A490" s="110" t="str">
        <f t="shared" si="32"/>
        <v/>
      </c>
      <c r="B490" s="129"/>
      <c r="C490" s="55"/>
      <c r="D490" s="55"/>
      <c r="E490" s="56"/>
      <c r="F490" s="72"/>
      <c r="G490" s="120" t="str">
        <f>IFERROR(INDEX(Vendors!$A$2:$B$500,MATCH('AP and Accrual Journal'!C490,Vendors!$A$2:$A$500,0),2),"")</f>
        <v/>
      </c>
      <c r="H490" s="74">
        <f>SUMIF('Cash Outflows'!E:E,'AP and Accrual Journal'!D490,'Cash Outflows'!F:F)</f>
        <v>0</v>
      </c>
      <c r="I490" s="73">
        <f t="shared" si="31"/>
        <v>0</v>
      </c>
      <c r="J490" s="13">
        <f t="shared" si="33"/>
        <v>0</v>
      </c>
      <c r="K490" s="112" t="b">
        <f ca="1">IF(TODAY()-'AP and Accrual Journal'!E490&gt;'Data Inputs'!$B$47,TRUE,FALSE)</f>
        <v>1</v>
      </c>
    </row>
    <row r="491" spans="1:11" x14ac:dyDescent="0.2">
      <c r="A491" s="110" t="str">
        <f t="shared" si="32"/>
        <v/>
      </c>
      <c r="B491" s="129"/>
      <c r="C491" s="55"/>
      <c r="D491" s="55"/>
      <c r="E491" s="56"/>
      <c r="F491" s="72"/>
      <c r="G491" s="120" t="str">
        <f>IFERROR(INDEX(Vendors!$A$2:$B$500,MATCH('AP and Accrual Journal'!C491,Vendors!$A$2:$A$500,0),2),"")</f>
        <v/>
      </c>
      <c r="H491" s="74">
        <f>SUMIF('Cash Outflows'!E:E,'AP and Accrual Journal'!D491,'Cash Outflows'!F:F)</f>
        <v>0</v>
      </c>
      <c r="I491" s="73">
        <f t="shared" si="31"/>
        <v>0</v>
      </c>
      <c r="J491" s="13">
        <f t="shared" si="33"/>
        <v>0</v>
      </c>
      <c r="K491" s="112" t="b">
        <f ca="1">IF(TODAY()-'AP and Accrual Journal'!E491&gt;'Data Inputs'!$B$47,TRUE,FALSE)</f>
        <v>1</v>
      </c>
    </row>
    <row r="492" spans="1:11" x14ac:dyDescent="0.2">
      <c r="A492" s="110" t="str">
        <f t="shared" si="32"/>
        <v/>
      </c>
      <c r="B492" s="129"/>
      <c r="C492" s="55"/>
      <c r="D492" s="55"/>
      <c r="E492" s="56"/>
      <c r="F492" s="72"/>
      <c r="G492" s="120" t="str">
        <f>IFERROR(INDEX(Vendors!$A$2:$B$500,MATCH('AP and Accrual Journal'!C492,Vendors!$A$2:$A$500,0),2),"")</f>
        <v/>
      </c>
      <c r="H492" s="74">
        <f>SUMIF('Cash Outflows'!E:E,'AP and Accrual Journal'!D492,'Cash Outflows'!F:F)</f>
        <v>0</v>
      </c>
      <c r="I492" s="73">
        <f t="shared" si="31"/>
        <v>0</v>
      </c>
      <c r="J492" s="13">
        <f t="shared" si="33"/>
        <v>0</v>
      </c>
      <c r="K492" s="112" t="b">
        <f ca="1">IF(TODAY()-'AP and Accrual Journal'!E492&gt;'Data Inputs'!$B$47,TRUE,FALSE)</f>
        <v>1</v>
      </c>
    </row>
    <row r="493" spans="1:11" x14ac:dyDescent="0.2">
      <c r="A493" s="110" t="str">
        <f t="shared" si="32"/>
        <v/>
      </c>
      <c r="B493" s="129"/>
      <c r="C493" s="55"/>
      <c r="D493" s="55"/>
      <c r="E493" s="56"/>
      <c r="F493" s="72"/>
      <c r="G493" s="120" t="str">
        <f>IFERROR(INDEX(Vendors!$A$2:$B$500,MATCH('AP and Accrual Journal'!C493,Vendors!$A$2:$A$500,0),2),"")</f>
        <v/>
      </c>
      <c r="H493" s="74">
        <f>SUMIF('Cash Outflows'!E:E,'AP and Accrual Journal'!D493,'Cash Outflows'!F:F)</f>
        <v>0</v>
      </c>
      <c r="I493" s="73">
        <f t="shared" si="31"/>
        <v>0</v>
      </c>
      <c r="J493" s="13">
        <f t="shared" si="33"/>
        <v>0</v>
      </c>
      <c r="K493" s="112" t="b">
        <f ca="1">IF(TODAY()-'AP and Accrual Journal'!E493&gt;'Data Inputs'!$B$47,TRUE,FALSE)</f>
        <v>1</v>
      </c>
    </row>
    <row r="494" spans="1:11" x14ac:dyDescent="0.2">
      <c r="A494" s="110" t="str">
        <f t="shared" si="32"/>
        <v/>
      </c>
      <c r="B494" s="129"/>
      <c r="C494" s="55"/>
      <c r="D494" s="55"/>
      <c r="E494" s="56"/>
      <c r="F494" s="72"/>
      <c r="G494" s="120" t="str">
        <f>IFERROR(INDEX(Vendors!$A$2:$B$500,MATCH('AP and Accrual Journal'!C494,Vendors!$A$2:$A$500,0),2),"")</f>
        <v/>
      </c>
      <c r="H494" s="74">
        <f>SUMIF('Cash Outflows'!E:E,'AP and Accrual Journal'!D494,'Cash Outflows'!F:F)</f>
        <v>0</v>
      </c>
      <c r="I494" s="73">
        <f t="shared" si="31"/>
        <v>0</v>
      </c>
      <c r="J494" s="13">
        <f t="shared" si="33"/>
        <v>0</v>
      </c>
      <c r="K494" s="112" t="b">
        <f ca="1">IF(TODAY()-'AP and Accrual Journal'!E494&gt;'Data Inputs'!$B$47,TRUE,FALSE)</f>
        <v>1</v>
      </c>
    </row>
    <row r="495" spans="1:11" x14ac:dyDescent="0.2">
      <c r="A495" s="110" t="str">
        <f t="shared" si="32"/>
        <v/>
      </c>
      <c r="B495" s="129"/>
      <c r="C495" s="55"/>
      <c r="D495" s="55"/>
      <c r="E495" s="56"/>
      <c r="F495" s="72"/>
      <c r="G495" s="120" t="str">
        <f>IFERROR(INDEX(Vendors!$A$2:$B$500,MATCH('AP and Accrual Journal'!C495,Vendors!$A$2:$A$500,0),2),"")</f>
        <v/>
      </c>
      <c r="H495" s="74">
        <f>SUMIF('Cash Outflows'!E:E,'AP and Accrual Journal'!D495,'Cash Outflows'!F:F)</f>
        <v>0</v>
      </c>
      <c r="I495" s="73">
        <f t="shared" si="31"/>
        <v>0</v>
      </c>
      <c r="J495" s="13">
        <f t="shared" si="33"/>
        <v>0</v>
      </c>
      <c r="K495" s="112" t="b">
        <f ca="1">IF(TODAY()-'AP and Accrual Journal'!E495&gt;'Data Inputs'!$B$47,TRUE,FALSE)</f>
        <v>1</v>
      </c>
    </row>
    <row r="496" spans="1:11" x14ac:dyDescent="0.2">
      <c r="A496" s="110" t="str">
        <f t="shared" si="32"/>
        <v/>
      </c>
      <c r="B496" s="129"/>
      <c r="C496" s="55"/>
      <c r="D496" s="55"/>
      <c r="E496" s="56"/>
      <c r="F496" s="72"/>
      <c r="G496" s="120" t="str">
        <f>IFERROR(INDEX(Vendors!$A$2:$B$500,MATCH('AP and Accrual Journal'!C496,Vendors!$A$2:$A$500,0),2),"")</f>
        <v/>
      </c>
      <c r="H496" s="74">
        <f>SUMIF('Cash Outflows'!E:E,'AP and Accrual Journal'!D496,'Cash Outflows'!F:F)</f>
        <v>0</v>
      </c>
      <c r="I496" s="73">
        <f t="shared" si="31"/>
        <v>0</v>
      </c>
      <c r="J496" s="13">
        <f t="shared" si="33"/>
        <v>0</v>
      </c>
      <c r="K496" s="112" t="b">
        <f ca="1">IF(TODAY()-'AP and Accrual Journal'!E496&gt;'Data Inputs'!$B$47,TRUE,FALSE)</f>
        <v>1</v>
      </c>
    </row>
    <row r="497" spans="1:11" x14ac:dyDescent="0.2">
      <c r="A497" s="110" t="str">
        <f t="shared" si="32"/>
        <v/>
      </c>
      <c r="B497" s="129"/>
      <c r="C497" s="55"/>
      <c r="D497" s="55"/>
      <c r="E497" s="56"/>
      <c r="F497" s="72"/>
      <c r="G497" s="120" t="str">
        <f>IFERROR(INDEX(Vendors!$A$2:$B$500,MATCH('AP and Accrual Journal'!C497,Vendors!$A$2:$A$500,0),2),"")</f>
        <v/>
      </c>
      <c r="H497" s="74">
        <f>SUMIF('Cash Outflows'!E:E,'AP and Accrual Journal'!D497,'Cash Outflows'!F:F)</f>
        <v>0</v>
      </c>
      <c r="I497" s="73">
        <f t="shared" si="31"/>
        <v>0</v>
      </c>
      <c r="J497" s="13">
        <f t="shared" si="33"/>
        <v>0</v>
      </c>
      <c r="K497" s="112" t="b">
        <f ca="1">IF(TODAY()-'AP and Accrual Journal'!E497&gt;'Data Inputs'!$B$47,TRUE,FALSE)</f>
        <v>1</v>
      </c>
    </row>
    <row r="498" spans="1:11" x14ac:dyDescent="0.2">
      <c r="A498" s="110" t="str">
        <f t="shared" si="32"/>
        <v/>
      </c>
      <c r="B498" s="129"/>
      <c r="C498" s="55"/>
      <c r="D498" s="55"/>
      <c r="E498" s="56"/>
      <c r="F498" s="72"/>
      <c r="G498" s="120" t="str">
        <f>IFERROR(INDEX(Vendors!$A$2:$B$500,MATCH('AP and Accrual Journal'!C498,Vendors!$A$2:$A$500,0),2),"")</f>
        <v/>
      </c>
      <c r="H498" s="74">
        <f>SUMIF('Cash Outflows'!E:E,'AP and Accrual Journal'!D498,'Cash Outflows'!F:F)</f>
        <v>0</v>
      </c>
      <c r="I498" s="73">
        <f t="shared" si="31"/>
        <v>0</v>
      </c>
      <c r="J498" s="13">
        <f t="shared" si="33"/>
        <v>0</v>
      </c>
      <c r="K498" s="112" t="b">
        <f ca="1">IF(TODAY()-'AP and Accrual Journal'!E498&gt;'Data Inputs'!$B$47,TRUE,FALSE)</f>
        <v>1</v>
      </c>
    </row>
    <row r="499" spans="1:11" x14ac:dyDescent="0.2">
      <c r="A499" s="110" t="str">
        <f t="shared" si="32"/>
        <v/>
      </c>
      <c r="B499" s="129"/>
      <c r="C499" s="55"/>
      <c r="D499" s="55"/>
      <c r="E499" s="56"/>
      <c r="F499" s="72"/>
      <c r="G499" s="120" t="str">
        <f>IFERROR(INDEX(Vendors!$A$2:$B$500,MATCH('AP and Accrual Journal'!C499,Vendors!$A$2:$A$500,0),2),"")</f>
        <v/>
      </c>
      <c r="H499" s="74">
        <f>SUMIF('Cash Outflows'!E:E,'AP and Accrual Journal'!D499,'Cash Outflows'!F:F)</f>
        <v>0</v>
      </c>
      <c r="I499" s="73">
        <f t="shared" si="31"/>
        <v>0</v>
      </c>
      <c r="J499" s="13">
        <f t="shared" si="33"/>
        <v>0</v>
      </c>
      <c r="K499" s="112" t="b">
        <f ca="1">IF(TODAY()-'AP and Accrual Journal'!E499&gt;'Data Inputs'!$B$47,TRUE,FALSE)</f>
        <v>1</v>
      </c>
    </row>
    <row r="500" spans="1:11" x14ac:dyDescent="0.2">
      <c r="A500" s="110" t="str">
        <f t="shared" si="32"/>
        <v/>
      </c>
      <c r="B500" s="129"/>
      <c r="C500" s="55"/>
      <c r="D500" s="55"/>
      <c r="E500" s="56"/>
      <c r="F500" s="72"/>
      <c r="G500" s="120" t="str">
        <f>IFERROR(INDEX(Vendors!$A$2:$B$500,MATCH('AP and Accrual Journal'!C500,Vendors!$A$2:$A$500,0),2),"")</f>
        <v/>
      </c>
      <c r="H500" s="74">
        <f>SUMIF('Cash Outflows'!E:E,'AP and Accrual Journal'!D500,'Cash Outflows'!F:F)</f>
        <v>0</v>
      </c>
      <c r="I500" s="73">
        <f t="shared" si="31"/>
        <v>0</v>
      </c>
      <c r="J500" s="13">
        <f t="shared" si="33"/>
        <v>0</v>
      </c>
      <c r="K500" s="112" t="b">
        <f ca="1">IF(TODAY()-'AP and Accrual Journal'!E500&gt;'Data Inputs'!$B$47,TRUE,FALSE)</f>
        <v>1</v>
      </c>
    </row>
    <row r="501" spans="1:11" x14ac:dyDescent="0.2">
      <c r="A501" s="110" t="str">
        <f t="shared" si="32"/>
        <v/>
      </c>
      <c r="B501" s="129"/>
      <c r="C501" s="55"/>
      <c r="D501" s="55"/>
      <c r="E501" s="56"/>
      <c r="F501" s="72"/>
      <c r="G501" s="120" t="str">
        <f>IFERROR(INDEX(Vendors!$A$2:$B$500,MATCH('AP and Accrual Journal'!C501,Vendors!$A$2:$A$500,0),2),"")</f>
        <v/>
      </c>
      <c r="H501" s="74">
        <f>SUMIF('Cash Outflows'!E:E,'AP and Accrual Journal'!D501,'Cash Outflows'!F:F)</f>
        <v>0</v>
      </c>
      <c r="I501" s="73">
        <f t="shared" si="31"/>
        <v>0</v>
      </c>
      <c r="J501" s="13">
        <f t="shared" si="33"/>
        <v>0</v>
      </c>
      <c r="K501" s="112" t="b">
        <f ca="1">IF(TODAY()-'AP and Accrual Journal'!E501&gt;'Data Inputs'!$B$47,TRUE,FALSE)</f>
        <v>1</v>
      </c>
    </row>
    <row r="502" spans="1:11" x14ac:dyDescent="0.2">
      <c r="A502" s="110" t="str">
        <f t="shared" si="32"/>
        <v/>
      </c>
      <c r="B502" s="129"/>
      <c r="C502" s="55"/>
      <c r="D502" s="55"/>
      <c r="E502" s="56"/>
      <c r="F502" s="72"/>
      <c r="G502" s="120" t="str">
        <f>IFERROR(INDEX(Vendors!$A$2:$B$500,MATCH('AP and Accrual Journal'!C502,Vendors!$A$2:$A$500,0),2),"")</f>
        <v/>
      </c>
      <c r="H502" s="74">
        <f>SUMIF('Cash Outflows'!E:E,'AP and Accrual Journal'!D502,'Cash Outflows'!F:F)</f>
        <v>0</v>
      </c>
      <c r="I502" s="73">
        <f t="shared" si="31"/>
        <v>0</v>
      </c>
      <c r="J502" s="13">
        <f t="shared" si="33"/>
        <v>0</v>
      </c>
      <c r="K502" s="112" t="b">
        <f ca="1">IF(TODAY()-'AP and Accrual Journal'!E502&gt;'Data Inputs'!$B$47,TRUE,FALSE)</f>
        <v>1</v>
      </c>
    </row>
    <row r="503" spans="1:11" x14ac:dyDescent="0.2">
      <c r="A503" s="110" t="str">
        <f t="shared" si="32"/>
        <v/>
      </c>
      <c r="B503" s="129"/>
      <c r="C503" s="55"/>
      <c r="D503" s="55"/>
      <c r="E503" s="56"/>
      <c r="F503" s="72"/>
      <c r="G503" s="120" t="str">
        <f>IFERROR(INDEX(Vendors!$A$2:$B$500,MATCH('AP and Accrual Journal'!C503,Vendors!$A$2:$A$500,0),2),"")</f>
        <v/>
      </c>
      <c r="H503" s="74">
        <f>SUMIF('Cash Outflows'!E:E,'AP and Accrual Journal'!D503,'Cash Outflows'!F:F)</f>
        <v>0</v>
      </c>
      <c r="I503" s="73">
        <f t="shared" si="31"/>
        <v>0</v>
      </c>
      <c r="J503" s="13">
        <f t="shared" si="33"/>
        <v>0</v>
      </c>
      <c r="K503" s="112" t="b">
        <f ca="1">IF(TODAY()-'AP and Accrual Journal'!E503&gt;'Data Inputs'!$B$47,TRUE,FALSE)</f>
        <v>1</v>
      </c>
    </row>
    <row r="504" spans="1:11" x14ac:dyDescent="0.2">
      <c r="A504" s="110" t="str">
        <f t="shared" si="32"/>
        <v/>
      </c>
      <c r="B504" s="129"/>
      <c r="C504" s="55"/>
      <c r="D504" s="55"/>
      <c r="E504" s="56"/>
      <c r="F504" s="72"/>
      <c r="G504" s="120" t="str">
        <f>IFERROR(INDEX(Vendors!$A$2:$B$500,MATCH('AP and Accrual Journal'!C504,Vendors!$A$2:$A$500,0),2),"")</f>
        <v/>
      </c>
      <c r="H504" s="74">
        <f>SUMIF('Cash Outflows'!E:E,'AP and Accrual Journal'!D504,'Cash Outflows'!F:F)</f>
        <v>0</v>
      </c>
      <c r="I504" s="73">
        <f t="shared" si="31"/>
        <v>0</v>
      </c>
      <c r="J504" s="13">
        <f t="shared" si="33"/>
        <v>0</v>
      </c>
      <c r="K504" s="112" t="b">
        <f ca="1">IF(TODAY()-'AP and Accrual Journal'!E504&gt;'Data Inputs'!$B$47,TRUE,FALSE)</f>
        <v>1</v>
      </c>
    </row>
    <row r="505" spans="1:11" x14ac:dyDescent="0.2">
      <c r="A505" s="110" t="str">
        <f t="shared" si="32"/>
        <v/>
      </c>
      <c r="B505" s="129"/>
      <c r="C505" s="55"/>
      <c r="D505" s="55"/>
      <c r="E505" s="56"/>
      <c r="F505" s="72"/>
      <c r="G505" s="120" t="str">
        <f>IFERROR(INDEX(Vendors!$A$2:$B$500,MATCH('AP and Accrual Journal'!C505,Vendors!$A$2:$A$500,0),2),"")</f>
        <v/>
      </c>
      <c r="H505" s="74">
        <f>SUMIF('Cash Outflows'!E:E,'AP and Accrual Journal'!D505,'Cash Outflows'!F:F)</f>
        <v>0</v>
      </c>
      <c r="I505" s="73">
        <f t="shared" si="31"/>
        <v>0</v>
      </c>
      <c r="J505" s="13">
        <f t="shared" si="33"/>
        <v>0</v>
      </c>
      <c r="K505" s="112" t="b">
        <f ca="1">IF(TODAY()-'AP and Accrual Journal'!E505&gt;'Data Inputs'!$B$47,TRUE,FALSE)</f>
        <v>1</v>
      </c>
    </row>
    <row r="506" spans="1:11" x14ac:dyDescent="0.2">
      <c r="A506" s="110" t="str">
        <f t="shared" si="32"/>
        <v/>
      </c>
      <c r="B506" s="129"/>
      <c r="C506" s="55"/>
      <c r="D506" s="55"/>
      <c r="E506" s="56"/>
      <c r="F506" s="72"/>
      <c r="G506" s="120" t="str">
        <f>IFERROR(INDEX(Vendors!$A$2:$B$500,MATCH('AP and Accrual Journal'!C506,Vendors!$A$2:$A$500,0),2),"")</f>
        <v/>
      </c>
      <c r="H506" s="74">
        <f>SUMIF('Cash Outflows'!E:E,'AP and Accrual Journal'!D506,'Cash Outflows'!F:F)</f>
        <v>0</v>
      </c>
      <c r="I506" s="73">
        <f t="shared" si="31"/>
        <v>0</v>
      </c>
      <c r="J506" s="13">
        <f t="shared" si="33"/>
        <v>0</v>
      </c>
      <c r="K506" s="112" t="b">
        <f ca="1">IF(TODAY()-'AP and Accrual Journal'!E506&gt;'Data Inputs'!$B$47,TRUE,FALSE)</f>
        <v>1</v>
      </c>
    </row>
    <row r="507" spans="1:11" x14ac:dyDescent="0.2">
      <c r="A507" s="110" t="str">
        <f t="shared" si="32"/>
        <v/>
      </c>
      <c r="B507" s="129"/>
      <c r="C507" s="55"/>
      <c r="D507" s="55"/>
      <c r="E507" s="56"/>
      <c r="F507" s="72"/>
      <c r="G507" s="120" t="str">
        <f>IFERROR(INDEX(Vendors!$A$2:$B$500,MATCH('AP and Accrual Journal'!C507,Vendors!$A$2:$A$500,0),2),"")</f>
        <v/>
      </c>
      <c r="H507" s="74">
        <f>SUMIF('Cash Outflows'!E:E,'AP and Accrual Journal'!D507,'Cash Outflows'!F:F)</f>
        <v>0</v>
      </c>
      <c r="I507" s="73">
        <f t="shared" si="31"/>
        <v>0</v>
      </c>
      <c r="J507" s="13">
        <f t="shared" si="33"/>
        <v>0</v>
      </c>
      <c r="K507" s="112" t="b">
        <f ca="1">IF(TODAY()-'AP and Accrual Journal'!E507&gt;'Data Inputs'!$B$47,TRUE,FALSE)</f>
        <v>1</v>
      </c>
    </row>
    <row r="508" spans="1:11" x14ac:dyDescent="0.2">
      <c r="A508" s="110" t="str">
        <f t="shared" si="32"/>
        <v/>
      </c>
      <c r="B508" s="129"/>
      <c r="C508" s="55"/>
      <c r="D508" s="55"/>
      <c r="E508" s="56"/>
      <c r="F508" s="72"/>
      <c r="G508" s="120" t="str">
        <f>IFERROR(INDEX(Vendors!$A$2:$B$500,MATCH('AP and Accrual Journal'!C508,Vendors!$A$2:$A$500,0),2),"")</f>
        <v/>
      </c>
      <c r="H508" s="74">
        <f>SUMIF('Cash Outflows'!E:E,'AP and Accrual Journal'!D508,'Cash Outflows'!F:F)</f>
        <v>0</v>
      </c>
      <c r="I508" s="73">
        <f t="shared" si="31"/>
        <v>0</v>
      </c>
      <c r="J508" s="13">
        <f t="shared" si="33"/>
        <v>0</v>
      </c>
      <c r="K508" s="112" t="b">
        <f ca="1">IF(TODAY()-'AP and Accrual Journal'!E508&gt;'Data Inputs'!$B$47,TRUE,FALSE)</f>
        <v>1</v>
      </c>
    </row>
    <row r="509" spans="1:11" x14ac:dyDescent="0.2">
      <c r="A509" s="110" t="str">
        <f t="shared" si="32"/>
        <v/>
      </c>
      <c r="B509" s="129"/>
      <c r="C509" s="55"/>
      <c r="D509" s="55"/>
      <c r="E509" s="56"/>
      <c r="F509" s="72"/>
      <c r="G509" s="120" t="str">
        <f>IFERROR(INDEX(Vendors!$A$2:$B$500,MATCH('AP and Accrual Journal'!C509,Vendors!$A$2:$A$500,0),2),"")</f>
        <v/>
      </c>
      <c r="H509" s="74">
        <f>SUMIF('Cash Outflows'!E:E,'AP and Accrual Journal'!D509,'Cash Outflows'!F:F)</f>
        <v>0</v>
      </c>
      <c r="I509" s="73">
        <f t="shared" si="31"/>
        <v>0</v>
      </c>
      <c r="J509" s="13">
        <f t="shared" si="33"/>
        <v>0</v>
      </c>
      <c r="K509" s="112" t="b">
        <f ca="1">IF(TODAY()-'AP and Accrual Journal'!E509&gt;'Data Inputs'!$B$47,TRUE,FALSE)</f>
        <v>1</v>
      </c>
    </row>
    <row r="510" spans="1:11" x14ac:dyDescent="0.2">
      <c r="A510" s="110" t="str">
        <f t="shared" si="32"/>
        <v/>
      </c>
      <c r="B510" s="129"/>
      <c r="C510" s="55"/>
      <c r="D510" s="55"/>
      <c r="E510" s="56"/>
      <c r="F510" s="72"/>
      <c r="G510" s="120" t="str">
        <f>IFERROR(INDEX(Vendors!$A$2:$B$500,MATCH('AP and Accrual Journal'!C510,Vendors!$A$2:$A$500,0),2),"")</f>
        <v/>
      </c>
      <c r="H510" s="74">
        <f>SUMIF('Cash Outflows'!E:E,'AP and Accrual Journal'!D510,'Cash Outflows'!F:F)</f>
        <v>0</v>
      </c>
      <c r="I510" s="73">
        <f t="shared" si="31"/>
        <v>0</v>
      </c>
      <c r="J510" s="13">
        <f t="shared" si="33"/>
        <v>0</v>
      </c>
      <c r="K510" s="112" t="b">
        <f ca="1">IF(TODAY()-'AP and Accrual Journal'!E510&gt;'Data Inputs'!$B$47,TRUE,FALSE)</f>
        <v>1</v>
      </c>
    </row>
    <row r="511" spans="1:11" x14ac:dyDescent="0.2">
      <c r="A511" s="110" t="str">
        <f t="shared" si="32"/>
        <v/>
      </c>
      <c r="B511" s="129"/>
      <c r="C511" s="55"/>
      <c r="D511" s="55"/>
      <c r="E511" s="56"/>
      <c r="F511" s="72"/>
      <c r="G511" s="120" t="str">
        <f>IFERROR(INDEX(Vendors!$A$2:$B$500,MATCH('AP and Accrual Journal'!C511,Vendors!$A$2:$A$500,0),2),"")</f>
        <v/>
      </c>
      <c r="H511" s="74">
        <f>SUMIF('Cash Outflows'!E:E,'AP and Accrual Journal'!D511,'Cash Outflows'!F:F)</f>
        <v>0</v>
      </c>
      <c r="I511" s="73">
        <f t="shared" si="31"/>
        <v>0</v>
      </c>
      <c r="J511" s="13">
        <f t="shared" si="33"/>
        <v>0</v>
      </c>
      <c r="K511" s="112" t="b">
        <f ca="1">IF(TODAY()-'AP and Accrual Journal'!E511&gt;'Data Inputs'!$B$47,TRUE,FALSE)</f>
        <v>1</v>
      </c>
    </row>
    <row r="512" spans="1:11" x14ac:dyDescent="0.2">
      <c r="A512" s="110" t="str">
        <f t="shared" si="32"/>
        <v/>
      </c>
      <c r="B512" s="129"/>
      <c r="C512" s="55"/>
      <c r="D512" s="55"/>
      <c r="E512" s="56"/>
      <c r="F512" s="72"/>
      <c r="G512" s="120" t="str">
        <f>IFERROR(INDEX(Vendors!$A$2:$B$500,MATCH('AP and Accrual Journal'!C512,Vendors!$A$2:$A$500,0),2),"")</f>
        <v/>
      </c>
      <c r="H512" s="74">
        <f>SUMIF('Cash Outflows'!E:E,'AP and Accrual Journal'!D512,'Cash Outflows'!F:F)</f>
        <v>0</v>
      </c>
      <c r="I512" s="73">
        <f t="shared" si="31"/>
        <v>0</v>
      </c>
      <c r="J512" s="13">
        <f t="shared" si="33"/>
        <v>0</v>
      </c>
      <c r="K512" s="112" t="b">
        <f ca="1">IF(TODAY()-'AP and Accrual Journal'!E512&gt;'Data Inputs'!$B$47,TRUE,FALSE)</f>
        <v>1</v>
      </c>
    </row>
    <row r="513" spans="1:11" x14ac:dyDescent="0.2">
      <c r="A513" s="110" t="str">
        <f t="shared" si="32"/>
        <v/>
      </c>
      <c r="B513" s="129"/>
      <c r="C513" s="55"/>
      <c r="D513" s="55"/>
      <c r="E513" s="56"/>
      <c r="F513" s="72"/>
      <c r="G513" s="120" t="str">
        <f>IFERROR(INDEX(Vendors!$A$2:$B$500,MATCH('AP and Accrual Journal'!C513,Vendors!$A$2:$A$500,0),2),"")</f>
        <v/>
      </c>
      <c r="H513" s="74">
        <f>SUMIF('Cash Outflows'!E:E,'AP and Accrual Journal'!D513,'Cash Outflows'!F:F)</f>
        <v>0</v>
      </c>
      <c r="I513" s="73">
        <f t="shared" si="31"/>
        <v>0</v>
      </c>
      <c r="J513" s="13">
        <f t="shared" si="33"/>
        <v>0</v>
      </c>
      <c r="K513" s="112" t="b">
        <f ca="1">IF(TODAY()-'AP and Accrual Journal'!E513&gt;'Data Inputs'!$B$47,TRUE,FALSE)</f>
        <v>1</v>
      </c>
    </row>
    <row r="514" spans="1:11" x14ac:dyDescent="0.2">
      <c r="A514" s="110" t="str">
        <f t="shared" si="32"/>
        <v/>
      </c>
      <c r="B514" s="129"/>
      <c r="C514" s="55"/>
      <c r="D514" s="55"/>
      <c r="E514" s="56"/>
      <c r="F514" s="72"/>
      <c r="G514" s="120" t="str">
        <f>IFERROR(INDEX(Vendors!$A$2:$B$500,MATCH('AP and Accrual Journal'!C514,Vendors!$A$2:$A$500,0),2),"")</f>
        <v/>
      </c>
      <c r="H514" s="74">
        <f>SUMIF('Cash Outflows'!E:E,'AP and Accrual Journal'!D514,'Cash Outflows'!F:F)</f>
        <v>0</v>
      </c>
      <c r="I514" s="73">
        <f t="shared" si="31"/>
        <v>0</v>
      </c>
      <c r="J514" s="13">
        <f t="shared" si="33"/>
        <v>0</v>
      </c>
      <c r="K514" s="112" t="b">
        <f ca="1">IF(TODAY()-'AP and Accrual Journal'!E514&gt;'Data Inputs'!$B$47,TRUE,FALSE)</f>
        <v>1</v>
      </c>
    </row>
    <row r="515" spans="1:11" x14ac:dyDescent="0.2">
      <c r="A515" s="110" t="str">
        <f t="shared" si="32"/>
        <v/>
      </c>
      <c r="B515" s="129"/>
      <c r="C515" s="55"/>
      <c r="D515" s="55"/>
      <c r="E515" s="56"/>
      <c r="F515" s="72"/>
      <c r="G515" s="120" t="str">
        <f>IFERROR(INDEX(Vendors!$A$2:$B$500,MATCH('AP and Accrual Journal'!C515,Vendors!$A$2:$A$500,0),2),"")</f>
        <v/>
      </c>
      <c r="H515" s="74">
        <f>SUMIF('Cash Outflows'!E:E,'AP and Accrual Journal'!D515,'Cash Outflows'!F:F)</f>
        <v>0</v>
      </c>
      <c r="I515" s="73">
        <f t="shared" si="31"/>
        <v>0</v>
      </c>
      <c r="J515" s="13">
        <f t="shared" si="33"/>
        <v>0</v>
      </c>
      <c r="K515" s="112" t="b">
        <f ca="1">IF(TODAY()-'AP and Accrual Journal'!E515&gt;'Data Inputs'!$B$47,TRUE,FALSE)</f>
        <v>1</v>
      </c>
    </row>
    <row r="516" spans="1:11" x14ac:dyDescent="0.2">
      <c r="A516" s="110" t="str">
        <f t="shared" si="32"/>
        <v/>
      </c>
      <c r="B516" s="129"/>
      <c r="C516" s="55"/>
      <c r="D516" s="55"/>
      <c r="E516" s="56"/>
      <c r="F516" s="72"/>
      <c r="G516" s="120" t="str">
        <f>IFERROR(INDEX(Vendors!$A$2:$B$500,MATCH('AP and Accrual Journal'!C516,Vendors!$A$2:$A$500,0),2),"")</f>
        <v/>
      </c>
      <c r="H516" s="74">
        <f>SUMIF('Cash Outflows'!E:E,'AP and Accrual Journal'!D516,'Cash Outflows'!F:F)</f>
        <v>0</v>
      </c>
      <c r="I516" s="73">
        <f t="shared" si="31"/>
        <v>0</v>
      </c>
      <c r="J516" s="13">
        <f t="shared" si="33"/>
        <v>0</v>
      </c>
      <c r="K516" s="112" t="b">
        <f ca="1">IF(TODAY()-'AP and Accrual Journal'!E516&gt;'Data Inputs'!$B$47,TRUE,FALSE)</f>
        <v>1</v>
      </c>
    </row>
    <row r="517" spans="1:11" x14ac:dyDescent="0.2">
      <c r="A517" s="110" t="str">
        <f t="shared" si="32"/>
        <v/>
      </c>
      <c r="B517" s="129"/>
      <c r="C517" s="55"/>
      <c r="D517" s="55"/>
      <c r="E517" s="56"/>
      <c r="F517" s="72"/>
      <c r="G517" s="120" t="str">
        <f>IFERROR(INDEX(Vendors!$A$2:$B$500,MATCH('AP and Accrual Journal'!C517,Vendors!$A$2:$A$500,0),2),"")</f>
        <v/>
      </c>
      <c r="H517" s="74">
        <f>SUMIF('Cash Outflows'!E:E,'AP and Accrual Journal'!D517,'Cash Outflows'!F:F)</f>
        <v>0</v>
      </c>
      <c r="I517" s="73">
        <f t="shared" ref="I517:I580" si="34">F517-H517</f>
        <v>0</v>
      </c>
      <c r="J517" s="13">
        <f t="shared" si="33"/>
        <v>0</v>
      </c>
      <c r="K517" s="112" t="b">
        <f ca="1">IF(TODAY()-'AP and Accrual Journal'!E517&gt;'Data Inputs'!$B$47,TRUE,FALSE)</f>
        <v>1</v>
      </c>
    </row>
    <row r="518" spans="1:11" x14ac:dyDescent="0.2">
      <c r="A518" s="110" t="str">
        <f t="shared" si="32"/>
        <v/>
      </c>
      <c r="B518" s="129"/>
      <c r="C518" s="55"/>
      <c r="D518" s="55"/>
      <c r="E518" s="56"/>
      <c r="F518" s="72"/>
      <c r="G518" s="120" t="str">
        <f>IFERROR(INDEX(Vendors!$A$2:$B$500,MATCH('AP and Accrual Journal'!C518,Vendors!$A$2:$A$500,0),2),"")</f>
        <v/>
      </c>
      <c r="H518" s="74">
        <f>SUMIF('Cash Outflows'!E:E,'AP and Accrual Journal'!D518,'Cash Outflows'!F:F)</f>
        <v>0</v>
      </c>
      <c r="I518" s="73">
        <f t="shared" si="34"/>
        <v>0</v>
      </c>
      <c r="J518" s="13">
        <f t="shared" si="33"/>
        <v>0</v>
      </c>
      <c r="K518" s="112" t="b">
        <f ca="1">IF(TODAY()-'AP and Accrual Journal'!E518&gt;'Data Inputs'!$B$47,TRUE,FALSE)</f>
        <v>1</v>
      </c>
    </row>
    <row r="519" spans="1:11" x14ac:dyDescent="0.2">
      <c r="A519" s="110" t="str">
        <f t="shared" si="32"/>
        <v/>
      </c>
      <c r="B519" s="129"/>
      <c r="C519" s="55"/>
      <c r="D519" s="55"/>
      <c r="E519" s="56"/>
      <c r="F519" s="72"/>
      <c r="G519" s="120" t="str">
        <f>IFERROR(INDEX(Vendors!$A$2:$B$500,MATCH('AP and Accrual Journal'!C519,Vendors!$A$2:$A$500,0),2),"")</f>
        <v/>
      </c>
      <c r="H519" s="74">
        <f>SUMIF('Cash Outflows'!E:E,'AP and Accrual Journal'!D519,'Cash Outflows'!F:F)</f>
        <v>0</v>
      </c>
      <c r="I519" s="73">
        <f t="shared" si="34"/>
        <v>0</v>
      </c>
      <c r="J519" s="13">
        <f t="shared" si="33"/>
        <v>0</v>
      </c>
      <c r="K519" s="112" t="b">
        <f ca="1">IF(TODAY()-'AP and Accrual Journal'!E519&gt;'Data Inputs'!$B$47,TRUE,FALSE)</f>
        <v>1</v>
      </c>
    </row>
    <row r="520" spans="1:11" x14ac:dyDescent="0.2">
      <c r="A520" s="110" t="str">
        <f t="shared" si="32"/>
        <v/>
      </c>
      <c r="B520" s="129"/>
      <c r="C520" s="55"/>
      <c r="D520" s="55"/>
      <c r="E520" s="56"/>
      <c r="F520" s="72"/>
      <c r="G520" s="120" t="str">
        <f>IFERROR(INDEX(Vendors!$A$2:$B$500,MATCH('AP and Accrual Journal'!C520,Vendors!$A$2:$A$500,0),2),"")</f>
        <v/>
      </c>
      <c r="H520" s="74">
        <f>SUMIF('Cash Outflows'!E:E,'AP and Accrual Journal'!D520,'Cash Outflows'!F:F)</f>
        <v>0</v>
      </c>
      <c r="I520" s="73">
        <f t="shared" si="34"/>
        <v>0</v>
      </c>
      <c r="J520" s="13">
        <f t="shared" si="33"/>
        <v>0</v>
      </c>
      <c r="K520" s="112" t="b">
        <f ca="1">IF(TODAY()-'AP and Accrual Journal'!E520&gt;'Data Inputs'!$B$47,TRUE,FALSE)</f>
        <v>1</v>
      </c>
    </row>
    <row r="521" spans="1:11" x14ac:dyDescent="0.2">
      <c r="A521" s="110" t="str">
        <f t="shared" si="32"/>
        <v/>
      </c>
      <c r="B521" s="129"/>
      <c r="C521" s="55"/>
      <c r="D521" s="55"/>
      <c r="E521" s="56"/>
      <c r="F521" s="72"/>
      <c r="G521" s="120" t="str">
        <f>IFERROR(INDEX(Vendors!$A$2:$B$500,MATCH('AP and Accrual Journal'!C521,Vendors!$A$2:$A$500,0),2),"")</f>
        <v/>
      </c>
      <c r="H521" s="74">
        <f>SUMIF('Cash Outflows'!E:E,'AP and Accrual Journal'!D521,'Cash Outflows'!F:F)</f>
        <v>0</v>
      </c>
      <c r="I521" s="73">
        <f t="shared" si="34"/>
        <v>0</v>
      </c>
      <c r="J521" s="13">
        <f t="shared" si="33"/>
        <v>0</v>
      </c>
      <c r="K521" s="112" t="b">
        <f ca="1">IF(TODAY()-'AP and Accrual Journal'!E521&gt;'Data Inputs'!$B$47,TRUE,FALSE)</f>
        <v>1</v>
      </c>
    </row>
    <row r="522" spans="1:11" x14ac:dyDescent="0.2">
      <c r="A522" s="110" t="str">
        <f t="shared" si="32"/>
        <v/>
      </c>
      <c r="B522" s="129"/>
      <c r="C522" s="55"/>
      <c r="D522" s="55"/>
      <c r="E522" s="56"/>
      <c r="F522" s="72"/>
      <c r="G522" s="120" t="str">
        <f>IFERROR(INDEX(Vendors!$A$2:$B$500,MATCH('AP and Accrual Journal'!C522,Vendors!$A$2:$A$500,0),2),"")</f>
        <v/>
      </c>
      <c r="H522" s="74">
        <f>SUMIF('Cash Outflows'!E:E,'AP and Accrual Journal'!D522,'Cash Outflows'!F:F)</f>
        <v>0</v>
      </c>
      <c r="I522" s="73">
        <f t="shared" si="34"/>
        <v>0</v>
      </c>
      <c r="J522" s="13">
        <f t="shared" si="33"/>
        <v>0</v>
      </c>
      <c r="K522" s="112" t="b">
        <f ca="1">IF(TODAY()-'AP and Accrual Journal'!E522&gt;'Data Inputs'!$B$47,TRUE,FALSE)</f>
        <v>1</v>
      </c>
    </row>
    <row r="523" spans="1:11" x14ac:dyDescent="0.2">
      <c r="A523" s="110" t="str">
        <f t="shared" si="32"/>
        <v/>
      </c>
      <c r="B523" s="129"/>
      <c r="C523" s="55"/>
      <c r="D523" s="55"/>
      <c r="E523" s="56"/>
      <c r="F523" s="72"/>
      <c r="G523" s="120" t="str">
        <f>IFERROR(INDEX(Vendors!$A$2:$B$500,MATCH('AP and Accrual Journal'!C523,Vendors!$A$2:$A$500,0),2),"")</f>
        <v/>
      </c>
      <c r="H523" s="74">
        <f>SUMIF('Cash Outflows'!E:E,'AP and Accrual Journal'!D523,'Cash Outflows'!F:F)</f>
        <v>0</v>
      </c>
      <c r="I523" s="73">
        <f t="shared" si="34"/>
        <v>0</v>
      </c>
      <c r="J523" s="13">
        <f t="shared" si="33"/>
        <v>0</v>
      </c>
      <c r="K523" s="112" t="b">
        <f ca="1">IF(TODAY()-'AP and Accrual Journal'!E523&gt;'Data Inputs'!$B$47,TRUE,FALSE)</f>
        <v>1</v>
      </c>
    </row>
    <row r="524" spans="1:11" x14ac:dyDescent="0.2">
      <c r="A524" s="110" t="str">
        <f t="shared" ref="A524:A587" si="35">IF(E524="","",E524+(6-J524))</f>
        <v/>
      </c>
      <c r="B524" s="129"/>
      <c r="C524" s="55"/>
      <c r="D524" s="55"/>
      <c r="E524" s="56"/>
      <c r="F524" s="72"/>
      <c r="G524" s="120" t="str">
        <f>IFERROR(INDEX(Vendors!$A$2:$B$500,MATCH('AP and Accrual Journal'!C524,Vendors!$A$2:$A$500,0),2),"")</f>
        <v/>
      </c>
      <c r="H524" s="74">
        <f>SUMIF('Cash Outflows'!E:E,'AP and Accrual Journal'!D524,'Cash Outflows'!F:F)</f>
        <v>0</v>
      </c>
      <c r="I524" s="73">
        <f t="shared" si="34"/>
        <v>0</v>
      </c>
      <c r="J524" s="13">
        <f t="shared" ref="J524:J587" si="36">IF(WEEKDAY(E524)=7,0,WEEKDAY(E524))</f>
        <v>0</v>
      </c>
      <c r="K524" s="112" t="b">
        <f ca="1">IF(TODAY()-'AP and Accrual Journal'!E524&gt;'Data Inputs'!$B$47,TRUE,FALSE)</f>
        <v>1</v>
      </c>
    </row>
    <row r="525" spans="1:11" x14ac:dyDescent="0.2">
      <c r="A525" s="110" t="str">
        <f t="shared" si="35"/>
        <v/>
      </c>
      <c r="B525" s="129"/>
      <c r="C525" s="55"/>
      <c r="D525" s="55"/>
      <c r="E525" s="56"/>
      <c r="F525" s="72"/>
      <c r="G525" s="120" t="str">
        <f>IFERROR(INDEX(Vendors!$A$2:$B$500,MATCH('AP and Accrual Journal'!C525,Vendors!$A$2:$A$500,0),2),"")</f>
        <v/>
      </c>
      <c r="H525" s="74">
        <f>SUMIF('Cash Outflows'!E:E,'AP and Accrual Journal'!D525,'Cash Outflows'!F:F)</f>
        <v>0</v>
      </c>
      <c r="I525" s="73">
        <f t="shared" si="34"/>
        <v>0</v>
      </c>
      <c r="J525" s="13">
        <f t="shared" si="36"/>
        <v>0</v>
      </c>
      <c r="K525" s="112" t="b">
        <f ca="1">IF(TODAY()-'AP and Accrual Journal'!E525&gt;'Data Inputs'!$B$47,TRUE,FALSE)</f>
        <v>1</v>
      </c>
    </row>
    <row r="526" spans="1:11" x14ac:dyDescent="0.2">
      <c r="A526" s="110" t="str">
        <f t="shared" si="35"/>
        <v/>
      </c>
      <c r="B526" s="129"/>
      <c r="C526" s="55"/>
      <c r="D526" s="55"/>
      <c r="E526" s="56"/>
      <c r="F526" s="72"/>
      <c r="G526" s="120" t="str">
        <f>IFERROR(INDEX(Vendors!$A$2:$B$500,MATCH('AP and Accrual Journal'!C526,Vendors!$A$2:$A$500,0),2),"")</f>
        <v/>
      </c>
      <c r="H526" s="74">
        <f>SUMIF('Cash Outflows'!E:E,'AP and Accrual Journal'!D526,'Cash Outflows'!F:F)</f>
        <v>0</v>
      </c>
      <c r="I526" s="73">
        <f t="shared" si="34"/>
        <v>0</v>
      </c>
      <c r="J526" s="13">
        <f t="shared" si="36"/>
        <v>0</v>
      </c>
      <c r="K526" s="112" t="b">
        <f ca="1">IF(TODAY()-'AP and Accrual Journal'!E526&gt;'Data Inputs'!$B$47,TRUE,FALSE)</f>
        <v>1</v>
      </c>
    </row>
    <row r="527" spans="1:11" x14ac:dyDescent="0.2">
      <c r="A527" s="110" t="str">
        <f t="shared" si="35"/>
        <v/>
      </c>
      <c r="B527" s="129"/>
      <c r="C527" s="55"/>
      <c r="D527" s="55"/>
      <c r="E527" s="56"/>
      <c r="F527" s="72"/>
      <c r="G527" s="120" t="str">
        <f>IFERROR(INDEX(Vendors!$A$2:$B$500,MATCH('AP and Accrual Journal'!C527,Vendors!$A$2:$A$500,0),2),"")</f>
        <v/>
      </c>
      <c r="H527" s="74">
        <f>SUMIF('Cash Outflows'!E:E,'AP and Accrual Journal'!D527,'Cash Outflows'!F:F)</f>
        <v>0</v>
      </c>
      <c r="I527" s="73">
        <f t="shared" si="34"/>
        <v>0</v>
      </c>
      <c r="J527" s="13">
        <f t="shared" si="36"/>
        <v>0</v>
      </c>
      <c r="K527" s="112" t="b">
        <f ca="1">IF(TODAY()-'AP and Accrual Journal'!E527&gt;'Data Inputs'!$B$47,TRUE,FALSE)</f>
        <v>1</v>
      </c>
    </row>
    <row r="528" spans="1:11" x14ac:dyDescent="0.2">
      <c r="A528" s="110" t="str">
        <f t="shared" si="35"/>
        <v/>
      </c>
      <c r="B528" s="129"/>
      <c r="C528" s="55"/>
      <c r="D528" s="55"/>
      <c r="E528" s="56"/>
      <c r="F528" s="72"/>
      <c r="G528" s="120" t="str">
        <f>IFERROR(INDEX(Vendors!$A$2:$B$500,MATCH('AP and Accrual Journal'!C528,Vendors!$A$2:$A$500,0),2),"")</f>
        <v/>
      </c>
      <c r="H528" s="74">
        <f>SUMIF('Cash Outflows'!E:E,'AP and Accrual Journal'!D528,'Cash Outflows'!F:F)</f>
        <v>0</v>
      </c>
      <c r="I528" s="73">
        <f t="shared" si="34"/>
        <v>0</v>
      </c>
      <c r="J528" s="13">
        <f t="shared" si="36"/>
        <v>0</v>
      </c>
      <c r="K528" s="112" t="b">
        <f ca="1">IF(TODAY()-'AP and Accrual Journal'!E528&gt;'Data Inputs'!$B$47,TRUE,FALSE)</f>
        <v>1</v>
      </c>
    </row>
    <row r="529" spans="1:11" x14ac:dyDescent="0.2">
      <c r="A529" s="110" t="str">
        <f t="shared" si="35"/>
        <v/>
      </c>
      <c r="B529" s="129"/>
      <c r="C529" s="55"/>
      <c r="D529" s="55"/>
      <c r="E529" s="56"/>
      <c r="F529" s="72"/>
      <c r="G529" s="120" t="str">
        <f>IFERROR(INDEX(Vendors!$A$2:$B$500,MATCH('AP and Accrual Journal'!C529,Vendors!$A$2:$A$500,0),2),"")</f>
        <v/>
      </c>
      <c r="H529" s="74">
        <f>SUMIF('Cash Outflows'!E:E,'AP and Accrual Journal'!D529,'Cash Outflows'!F:F)</f>
        <v>0</v>
      </c>
      <c r="I529" s="73">
        <f t="shared" si="34"/>
        <v>0</v>
      </c>
      <c r="J529" s="13">
        <f t="shared" si="36"/>
        <v>0</v>
      </c>
      <c r="K529" s="112" t="b">
        <f ca="1">IF(TODAY()-'AP and Accrual Journal'!E529&gt;'Data Inputs'!$B$47,TRUE,FALSE)</f>
        <v>1</v>
      </c>
    </row>
    <row r="530" spans="1:11" x14ac:dyDescent="0.2">
      <c r="A530" s="110" t="str">
        <f t="shared" si="35"/>
        <v/>
      </c>
      <c r="B530" s="129"/>
      <c r="C530" s="55"/>
      <c r="D530" s="55"/>
      <c r="E530" s="56"/>
      <c r="F530" s="72"/>
      <c r="G530" s="120" t="str">
        <f>IFERROR(INDEX(Vendors!$A$2:$B$500,MATCH('AP and Accrual Journal'!C530,Vendors!$A$2:$A$500,0),2),"")</f>
        <v/>
      </c>
      <c r="H530" s="74">
        <f>SUMIF('Cash Outflows'!E:E,'AP and Accrual Journal'!D530,'Cash Outflows'!F:F)</f>
        <v>0</v>
      </c>
      <c r="I530" s="73">
        <f t="shared" si="34"/>
        <v>0</v>
      </c>
      <c r="J530" s="13">
        <f t="shared" si="36"/>
        <v>0</v>
      </c>
      <c r="K530" s="112" t="b">
        <f ca="1">IF(TODAY()-'AP and Accrual Journal'!E530&gt;'Data Inputs'!$B$47,TRUE,FALSE)</f>
        <v>1</v>
      </c>
    </row>
    <row r="531" spans="1:11" x14ac:dyDescent="0.2">
      <c r="A531" s="110" t="str">
        <f t="shared" si="35"/>
        <v/>
      </c>
      <c r="B531" s="129"/>
      <c r="C531" s="55"/>
      <c r="D531" s="55"/>
      <c r="E531" s="56"/>
      <c r="F531" s="72"/>
      <c r="G531" s="120" t="str">
        <f>IFERROR(INDEX(Vendors!$A$2:$B$500,MATCH('AP and Accrual Journal'!C531,Vendors!$A$2:$A$500,0),2),"")</f>
        <v/>
      </c>
      <c r="H531" s="74">
        <f>SUMIF('Cash Outflows'!E:E,'AP and Accrual Journal'!D531,'Cash Outflows'!F:F)</f>
        <v>0</v>
      </c>
      <c r="I531" s="73">
        <f t="shared" si="34"/>
        <v>0</v>
      </c>
      <c r="J531" s="13">
        <f t="shared" si="36"/>
        <v>0</v>
      </c>
      <c r="K531" s="112" t="b">
        <f ca="1">IF(TODAY()-'AP and Accrual Journal'!E531&gt;'Data Inputs'!$B$47,TRUE,FALSE)</f>
        <v>1</v>
      </c>
    </row>
    <row r="532" spans="1:11" x14ac:dyDescent="0.2">
      <c r="A532" s="110" t="str">
        <f t="shared" si="35"/>
        <v/>
      </c>
      <c r="B532" s="129"/>
      <c r="C532" s="55"/>
      <c r="D532" s="55"/>
      <c r="E532" s="56"/>
      <c r="F532" s="72"/>
      <c r="G532" s="120" t="str">
        <f>IFERROR(INDEX(Vendors!$A$2:$B$500,MATCH('AP and Accrual Journal'!C532,Vendors!$A$2:$A$500,0),2),"")</f>
        <v/>
      </c>
      <c r="H532" s="74">
        <f>SUMIF('Cash Outflows'!E:E,'AP and Accrual Journal'!D532,'Cash Outflows'!F:F)</f>
        <v>0</v>
      </c>
      <c r="I532" s="73">
        <f t="shared" si="34"/>
        <v>0</v>
      </c>
      <c r="J532" s="13">
        <f t="shared" si="36"/>
        <v>0</v>
      </c>
      <c r="K532" s="112" t="b">
        <f ca="1">IF(TODAY()-'AP and Accrual Journal'!E532&gt;'Data Inputs'!$B$47,TRUE,FALSE)</f>
        <v>1</v>
      </c>
    </row>
    <row r="533" spans="1:11" x14ac:dyDescent="0.2">
      <c r="A533" s="110" t="str">
        <f t="shared" si="35"/>
        <v/>
      </c>
      <c r="B533" s="129"/>
      <c r="C533" s="55"/>
      <c r="D533" s="55"/>
      <c r="E533" s="56"/>
      <c r="F533" s="72"/>
      <c r="G533" s="120" t="str">
        <f>IFERROR(INDEX(Vendors!$A$2:$B$500,MATCH('AP and Accrual Journal'!C533,Vendors!$A$2:$A$500,0),2),"")</f>
        <v/>
      </c>
      <c r="H533" s="74">
        <f>SUMIF('Cash Outflows'!E:E,'AP and Accrual Journal'!D533,'Cash Outflows'!F:F)</f>
        <v>0</v>
      </c>
      <c r="I533" s="73">
        <f t="shared" si="34"/>
        <v>0</v>
      </c>
      <c r="J533" s="13">
        <f t="shared" si="36"/>
        <v>0</v>
      </c>
      <c r="K533" s="112" t="b">
        <f ca="1">IF(TODAY()-'AP and Accrual Journal'!E533&gt;'Data Inputs'!$B$47,TRUE,FALSE)</f>
        <v>1</v>
      </c>
    </row>
    <row r="534" spans="1:11" x14ac:dyDescent="0.2">
      <c r="A534" s="110" t="str">
        <f t="shared" si="35"/>
        <v/>
      </c>
      <c r="B534" s="129"/>
      <c r="C534" s="55"/>
      <c r="D534" s="55"/>
      <c r="E534" s="56"/>
      <c r="F534" s="72"/>
      <c r="G534" s="120" t="str">
        <f>IFERROR(INDEX(Vendors!$A$2:$B$500,MATCH('AP and Accrual Journal'!C534,Vendors!$A$2:$A$500,0),2),"")</f>
        <v/>
      </c>
      <c r="H534" s="74">
        <f>SUMIF('Cash Outflows'!E:E,'AP and Accrual Journal'!D534,'Cash Outflows'!F:F)</f>
        <v>0</v>
      </c>
      <c r="I534" s="73">
        <f t="shared" si="34"/>
        <v>0</v>
      </c>
      <c r="J534" s="13">
        <f t="shared" si="36"/>
        <v>0</v>
      </c>
      <c r="K534" s="112" t="b">
        <f ca="1">IF(TODAY()-'AP and Accrual Journal'!E534&gt;'Data Inputs'!$B$47,TRUE,FALSE)</f>
        <v>1</v>
      </c>
    </row>
    <row r="535" spans="1:11" x14ac:dyDescent="0.2">
      <c r="A535" s="110" t="str">
        <f t="shared" si="35"/>
        <v/>
      </c>
      <c r="B535" s="129"/>
      <c r="C535" s="55"/>
      <c r="D535" s="55"/>
      <c r="E535" s="56"/>
      <c r="F535" s="72"/>
      <c r="G535" s="120" t="str">
        <f>IFERROR(INDEX(Vendors!$A$2:$B$500,MATCH('AP and Accrual Journal'!C535,Vendors!$A$2:$A$500,0),2),"")</f>
        <v/>
      </c>
      <c r="H535" s="74">
        <f>SUMIF('Cash Outflows'!E:E,'AP and Accrual Journal'!D535,'Cash Outflows'!F:F)</f>
        <v>0</v>
      </c>
      <c r="I535" s="73">
        <f t="shared" si="34"/>
        <v>0</v>
      </c>
      <c r="J535" s="13">
        <f t="shared" si="36"/>
        <v>0</v>
      </c>
      <c r="K535" s="112" t="b">
        <f ca="1">IF(TODAY()-'AP and Accrual Journal'!E535&gt;'Data Inputs'!$B$47,TRUE,FALSE)</f>
        <v>1</v>
      </c>
    </row>
    <row r="536" spans="1:11" x14ac:dyDescent="0.2">
      <c r="A536" s="110" t="str">
        <f t="shared" si="35"/>
        <v/>
      </c>
      <c r="B536" s="129"/>
      <c r="C536" s="55"/>
      <c r="D536" s="55"/>
      <c r="E536" s="56"/>
      <c r="F536" s="72"/>
      <c r="G536" s="120" t="str">
        <f>IFERROR(INDEX(Vendors!$A$2:$B$500,MATCH('AP and Accrual Journal'!C536,Vendors!$A$2:$A$500,0),2),"")</f>
        <v/>
      </c>
      <c r="H536" s="74">
        <f>SUMIF('Cash Outflows'!E:E,'AP and Accrual Journal'!D536,'Cash Outflows'!F:F)</f>
        <v>0</v>
      </c>
      <c r="I536" s="73">
        <f t="shared" si="34"/>
        <v>0</v>
      </c>
      <c r="J536" s="13">
        <f t="shared" si="36"/>
        <v>0</v>
      </c>
      <c r="K536" s="112" t="b">
        <f ca="1">IF(TODAY()-'AP and Accrual Journal'!E536&gt;'Data Inputs'!$B$47,TRUE,FALSE)</f>
        <v>1</v>
      </c>
    </row>
    <row r="537" spans="1:11" x14ac:dyDescent="0.2">
      <c r="A537" s="110" t="str">
        <f t="shared" si="35"/>
        <v/>
      </c>
      <c r="B537" s="129"/>
      <c r="C537" s="55"/>
      <c r="D537" s="55"/>
      <c r="E537" s="56"/>
      <c r="F537" s="72"/>
      <c r="G537" s="120" t="str">
        <f>IFERROR(INDEX(Vendors!$A$2:$B$500,MATCH('AP and Accrual Journal'!C537,Vendors!$A$2:$A$500,0),2),"")</f>
        <v/>
      </c>
      <c r="H537" s="74">
        <f>SUMIF('Cash Outflows'!E:E,'AP and Accrual Journal'!D537,'Cash Outflows'!F:F)</f>
        <v>0</v>
      </c>
      <c r="I537" s="73">
        <f t="shared" si="34"/>
        <v>0</v>
      </c>
      <c r="J537" s="13">
        <f t="shared" si="36"/>
        <v>0</v>
      </c>
      <c r="K537" s="112" t="b">
        <f ca="1">IF(TODAY()-'AP and Accrual Journal'!E537&gt;'Data Inputs'!$B$47,TRUE,FALSE)</f>
        <v>1</v>
      </c>
    </row>
    <row r="538" spans="1:11" x14ac:dyDescent="0.2">
      <c r="A538" s="110" t="str">
        <f t="shared" si="35"/>
        <v/>
      </c>
      <c r="B538" s="129"/>
      <c r="C538" s="55"/>
      <c r="D538" s="55"/>
      <c r="E538" s="56"/>
      <c r="F538" s="72"/>
      <c r="G538" s="120" t="str">
        <f>IFERROR(INDEX(Vendors!$A$2:$B$500,MATCH('AP and Accrual Journal'!C538,Vendors!$A$2:$A$500,0),2),"")</f>
        <v/>
      </c>
      <c r="H538" s="74">
        <f>SUMIF('Cash Outflows'!E:E,'AP and Accrual Journal'!D538,'Cash Outflows'!F:F)</f>
        <v>0</v>
      </c>
      <c r="I538" s="73">
        <f t="shared" si="34"/>
        <v>0</v>
      </c>
      <c r="J538" s="13">
        <f t="shared" si="36"/>
        <v>0</v>
      </c>
      <c r="K538" s="112" t="b">
        <f ca="1">IF(TODAY()-'AP and Accrual Journal'!E538&gt;'Data Inputs'!$B$47,TRUE,FALSE)</f>
        <v>1</v>
      </c>
    </row>
    <row r="539" spans="1:11" x14ac:dyDescent="0.2">
      <c r="A539" s="110" t="str">
        <f t="shared" si="35"/>
        <v/>
      </c>
      <c r="B539" s="129"/>
      <c r="C539" s="55"/>
      <c r="D539" s="55"/>
      <c r="E539" s="56"/>
      <c r="F539" s="72"/>
      <c r="G539" s="120" t="str">
        <f>IFERROR(INDEX(Vendors!$A$2:$B$500,MATCH('AP and Accrual Journal'!C539,Vendors!$A$2:$A$500,0),2),"")</f>
        <v/>
      </c>
      <c r="H539" s="74">
        <f>SUMIF('Cash Outflows'!E:E,'AP and Accrual Journal'!D539,'Cash Outflows'!F:F)</f>
        <v>0</v>
      </c>
      <c r="I539" s="73">
        <f t="shared" si="34"/>
        <v>0</v>
      </c>
      <c r="J539" s="13">
        <f t="shared" si="36"/>
        <v>0</v>
      </c>
      <c r="K539" s="112" t="b">
        <f ca="1">IF(TODAY()-'AP and Accrual Journal'!E539&gt;'Data Inputs'!$B$47,TRUE,FALSE)</f>
        <v>1</v>
      </c>
    </row>
    <row r="540" spans="1:11" x14ac:dyDescent="0.2">
      <c r="A540" s="110" t="str">
        <f t="shared" si="35"/>
        <v/>
      </c>
      <c r="B540" s="129"/>
      <c r="C540" s="55"/>
      <c r="D540" s="55"/>
      <c r="E540" s="56"/>
      <c r="F540" s="72"/>
      <c r="G540" s="120" t="str">
        <f>IFERROR(INDEX(Vendors!$A$2:$B$500,MATCH('AP and Accrual Journal'!C540,Vendors!$A$2:$A$500,0),2),"")</f>
        <v/>
      </c>
      <c r="H540" s="74">
        <f>SUMIF('Cash Outflows'!E:E,'AP and Accrual Journal'!D540,'Cash Outflows'!F:F)</f>
        <v>0</v>
      </c>
      <c r="I540" s="73">
        <f t="shared" si="34"/>
        <v>0</v>
      </c>
      <c r="J540" s="13">
        <f t="shared" si="36"/>
        <v>0</v>
      </c>
      <c r="K540" s="112" t="b">
        <f ca="1">IF(TODAY()-'AP and Accrual Journal'!E540&gt;'Data Inputs'!$B$47,TRUE,FALSE)</f>
        <v>1</v>
      </c>
    </row>
    <row r="541" spans="1:11" x14ac:dyDescent="0.2">
      <c r="A541" s="110" t="str">
        <f t="shared" si="35"/>
        <v/>
      </c>
      <c r="B541" s="129"/>
      <c r="C541" s="55"/>
      <c r="D541" s="55"/>
      <c r="E541" s="56"/>
      <c r="F541" s="72"/>
      <c r="G541" s="120" t="str">
        <f>IFERROR(INDEX(Vendors!$A$2:$B$500,MATCH('AP and Accrual Journal'!C541,Vendors!$A$2:$A$500,0),2),"")</f>
        <v/>
      </c>
      <c r="H541" s="74">
        <f>SUMIF('Cash Outflows'!E:E,'AP and Accrual Journal'!D541,'Cash Outflows'!F:F)</f>
        <v>0</v>
      </c>
      <c r="I541" s="73">
        <f t="shared" si="34"/>
        <v>0</v>
      </c>
      <c r="J541" s="13">
        <f t="shared" si="36"/>
        <v>0</v>
      </c>
      <c r="K541" s="112" t="b">
        <f ca="1">IF(TODAY()-'AP and Accrual Journal'!E541&gt;'Data Inputs'!$B$47,TRUE,FALSE)</f>
        <v>1</v>
      </c>
    </row>
    <row r="542" spans="1:11" x14ac:dyDescent="0.2">
      <c r="A542" s="110" t="str">
        <f t="shared" si="35"/>
        <v/>
      </c>
      <c r="B542" s="129"/>
      <c r="C542" s="55"/>
      <c r="D542" s="55"/>
      <c r="E542" s="56"/>
      <c r="F542" s="72"/>
      <c r="G542" s="120" t="str">
        <f>IFERROR(INDEX(Vendors!$A$2:$B$500,MATCH('AP and Accrual Journal'!C542,Vendors!$A$2:$A$500,0),2),"")</f>
        <v/>
      </c>
      <c r="H542" s="74">
        <f>SUMIF('Cash Outflows'!E:E,'AP and Accrual Journal'!D542,'Cash Outflows'!F:F)</f>
        <v>0</v>
      </c>
      <c r="I542" s="73">
        <f t="shared" si="34"/>
        <v>0</v>
      </c>
      <c r="J542" s="13">
        <f t="shared" si="36"/>
        <v>0</v>
      </c>
      <c r="K542" s="112" t="b">
        <f ca="1">IF(TODAY()-'AP and Accrual Journal'!E542&gt;'Data Inputs'!$B$47,TRUE,FALSE)</f>
        <v>1</v>
      </c>
    </row>
    <row r="543" spans="1:11" x14ac:dyDescent="0.2">
      <c r="A543" s="110" t="str">
        <f t="shared" si="35"/>
        <v/>
      </c>
      <c r="B543" s="129"/>
      <c r="C543" s="55"/>
      <c r="D543" s="55"/>
      <c r="E543" s="56"/>
      <c r="F543" s="72"/>
      <c r="G543" s="120" t="str">
        <f>IFERROR(INDEX(Vendors!$A$2:$B$500,MATCH('AP and Accrual Journal'!C543,Vendors!$A$2:$A$500,0),2),"")</f>
        <v/>
      </c>
      <c r="H543" s="74">
        <f>SUMIF('Cash Outflows'!E:E,'AP and Accrual Journal'!D543,'Cash Outflows'!F:F)</f>
        <v>0</v>
      </c>
      <c r="I543" s="73">
        <f t="shared" si="34"/>
        <v>0</v>
      </c>
      <c r="J543" s="13">
        <f t="shared" si="36"/>
        <v>0</v>
      </c>
      <c r="K543" s="112" t="b">
        <f ca="1">IF(TODAY()-'AP and Accrual Journal'!E543&gt;'Data Inputs'!$B$47,TRUE,FALSE)</f>
        <v>1</v>
      </c>
    </row>
    <row r="544" spans="1:11" x14ac:dyDescent="0.2">
      <c r="A544" s="110" t="str">
        <f t="shared" si="35"/>
        <v/>
      </c>
      <c r="B544" s="129"/>
      <c r="C544" s="55"/>
      <c r="D544" s="55"/>
      <c r="E544" s="56"/>
      <c r="F544" s="72"/>
      <c r="G544" s="120" t="str">
        <f>IFERROR(INDEX(Vendors!$A$2:$B$500,MATCH('AP and Accrual Journal'!C544,Vendors!$A$2:$A$500,0),2),"")</f>
        <v/>
      </c>
      <c r="H544" s="74">
        <f>SUMIF('Cash Outflows'!E:E,'AP and Accrual Journal'!D544,'Cash Outflows'!F:F)</f>
        <v>0</v>
      </c>
      <c r="I544" s="73">
        <f t="shared" si="34"/>
        <v>0</v>
      </c>
      <c r="J544" s="13">
        <f t="shared" si="36"/>
        <v>0</v>
      </c>
      <c r="K544" s="112" t="b">
        <f ca="1">IF(TODAY()-'AP and Accrual Journal'!E544&gt;'Data Inputs'!$B$47,TRUE,FALSE)</f>
        <v>1</v>
      </c>
    </row>
    <row r="545" spans="1:11" x14ac:dyDescent="0.2">
      <c r="A545" s="110" t="str">
        <f t="shared" si="35"/>
        <v/>
      </c>
      <c r="B545" s="129"/>
      <c r="C545" s="55"/>
      <c r="D545" s="55"/>
      <c r="E545" s="56"/>
      <c r="F545" s="72"/>
      <c r="G545" s="120" t="str">
        <f>IFERROR(INDEX(Vendors!$A$2:$B$500,MATCH('AP and Accrual Journal'!C545,Vendors!$A$2:$A$500,0),2),"")</f>
        <v/>
      </c>
      <c r="H545" s="74">
        <f>SUMIF('Cash Outflows'!E:E,'AP and Accrual Journal'!D545,'Cash Outflows'!F:F)</f>
        <v>0</v>
      </c>
      <c r="I545" s="73">
        <f t="shared" si="34"/>
        <v>0</v>
      </c>
      <c r="J545" s="13">
        <f t="shared" si="36"/>
        <v>0</v>
      </c>
      <c r="K545" s="112" t="b">
        <f ca="1">IF(TODAY()-'AP and Accrual Journal'!E545&gt;'Data Inputs'!$B$47,TRUE,FALSE)</f>
        <v>1</v>
      </c>
    </row>
    <row r="546" spans="1:11" x14ac:dyDescent="0.2">
      <c r="A546" s="110" t="str">
        <f t="shared" si="35"/>
        <v/>
      </c>
      <c r="B546" s="129"/>
      <c r="C546" s="55"/>
      <c r="D546" s="55"/>
      <c r="E546" s="56"/>
      <c r="F546" s="72"/>
      <c r="G546" s="120" t="str">
        <f>IFERROR(INDEX(Vendors!$A$2:$B$500,MATCH('AP and Accrual Journal'!C546,Vendors!$A$2:$A$500,0),2),"")</f>
        <v/>
      </c>
      <c r="H546" s="74">
        <f>SUMIF('Cash Outflows'!E:E,'AP and Accrual Journal'!D546,'Cash Outflows'!F:F)</f>
        <v>0</v>
      </c>
      <c r="I546" s="73">
        <f t="shared" si="34"/>
        <v>0</v>
      </c>
      <c r="J546" s="13">
        <f t="shared" si="36"/>
        <v>0</v>
      </c>
      <c r="K546" s="112" t="b">
        <f ca="1">IF(TODAY()-'AP and Accrual Journal'!E546&gt;'Data Inputs'!$B$47,TRUE,FALSE)</f>
        <v>1</v>
      </c>
    </row>
    <row r="547" spans="1:11" x14ac:dyDescent="0.2">
      <c r="A547" s="110" t="str">
        <f t="shared" si="35"/>
        <v/>
      </c>
      <c r="B547" s="129"/>
      <c r="C547" s="55"/>
      <c r="D547" s="55"/>
      <c r="E547" s="56"/>
      <c r="F547" s="72"/>
      <c r="G547" s="120" t="str">
        <f>IFERROR(INDEX(Vendors!$A$2:$B$500,MATCH('AP and Accrual Journal'!C547,Vendors!$A$2:$A$500,0),2),"")</f>
        <v/>
      </c>
      <c r="H547" s="74">
        <f>SUMIF('Cash Outflows'!E:E,'AP and Accrual Journal'!D547,'Cash Outflows'!F:F)</f>
        <v>0</v>
      </c>
      <c r="I547" s="73">
        <f t="shared" si="34"/>
        <v>0</v>
      </c>
      <c r="J547" s="13">
        <f t="shared" si="36"/>
        <v>0</v>
      </c>
      <c r="K547" s="112" t="b">
        <f ca="1">IF(TODAY()-'AP and Accrual Journal'!E547&gt;'Data Inputs'!$B$47,TRUE,FALSE)</f>
        <v>1</v>
      </c>
    </row>
    <row r="548" spans="1:11" x14ac:dyDescent="0.2">
      <c r="A548" s="110" t="str">
        <f t="shared" si="35"/>
        <v/>
      </c>
      <c r="B548" s="129"/>
      <c r="C548" s="55"/>
      <c r="D548" s="55"/>
      <c r="E548" s="56"/>
      <c r="F548" s="72"/>
      <c r="G548" s="120" t="str">
        <f>IFERROR(INDEX(Vendors!$A$2:$B$500,MATCH('AP and Accrual Journal'!C548,Vendors!$A$2:$A$500,0),2),"")</f>
        <v/>
      </c>
      <c r="H548" s="74">
        <f>SUMIF('Cash Outflows'!E:E,'AP and Accrual Journal'!D548,'Cash Outflows'!F:F)</f>
        <v>0</v>
      </c>
      <c r="I548" s="73">
        <f t="shared" si="34"/>
        <v>0</v>
      </c>
      <c r="J548" s="13">
        <f t="shared" si="36"/>
        <v>0</v>
      </c>
      <c r="K548" s="112" t="b">
        <f ca="1">IF(TODAY()-'AP and Accrual Journal'!E548&gt;'Data Inputs'!$B$47,TRUE,FALSE)</f>
        <v>1</v>
      </c>
    </row>
    <row r="549" spans="1:11" x14ac:dyDescent="0.2">
      <c r="A549" s="110" t="str">
        <f t="shared" si="35"/>
        <v/>
      </c>
      <c r="B549" s="129"/>
      <c r="C549" s="55"/>
      <c r="D549" s="55"/>
      <c r="E549" s="56"/>
      <c r="F549" s="72"/>
      <c r="G549" s="120" t="str">
        <f>IFERROR(INDEX(Vendors!$A$2:$B$500,MATCH('AP and Accrual Journal'!C549,Vendors!$A$2:$A$500,0),2),"")</f>
        <v/>
      </c>
      <c r="H549" s="74">
        <f>SUMIF('Cash Outflows'!E:E,'AP and Accrual Journal'!D549,'Cash Outflows'!F:F)</f>
        <v>0</v>
      </c>
      <c r="I549" s="73">
        <f t="shared" si="34"/>
        <v>0</v>
      </c>
      <c r="J549" s="13">
        <f t="shared" si="36"/>
        <v>0</v>
      </c>
      <c r="K549" s="112" t="b">
        <f ca="1">IF(TODAY()-'AP and Accrual Journal'!E549&gt;'Data Inputs'!$B$47,TRUE,FALSE)</f>
        <v>1</v>
      </c>
    </row>
    <row r="550" spans="1:11" x14ac:dyDescent="0.2">
      <c r="A550" s="110" t="str">
        <f t="shared" si="35"/>
        <v/>
      </c>
      <c r="B550" s="129"/>
      <c r="C550" s="55"/>
      <c r="D550" s="55"/>
      <c r="E550" s="56"/>
      <c r="F550" s="72"/>
      <c r="G550" s="120" t="str">
        <f>IFERROR(INDEX(Vendors!$A$2:$B$500,MATCH('AP and Accrual Journal'!C550,Vendors!$A$2:$A$500,0),2),"")</f>
        <v/>
      </c>
      <c r="H550" s="74">
        <f>SUMIF('Cash Outflows'!E:E,'AP and Accrual Journal'!D550,'Cash Outflows'!F:F)</f>
        <v>0</v>
      </c>
      <c r="I550" s="73">
        <f t="shared" si="34"/>
        <v>0</v>
      </c>
      <c r="J550" s="13">
        <f t="shared" si="36"/>
        <v>0</v>
      </c>
      <c r="K550" s="112" t="b">
        <f ca="1">IF(TODAY()-'AP and Accrual Journal'!E550&gt;'Data Inputs'!$B$47,TRUE,FALSE)</f>
        <v>1</v>
      </c>
    </row>
    <row r="551" spans="1:11" x14ac:dyDescent="0.2">
      <c r="A551" s="110" t="str">
        <f t="shared" si="35"/>
        <v/>
      </c>
      <c r="B551" s="129"/>
      <c r="C551" s="55"/>
      <c r="D551" s="55"/>
      <c r="E551" s="56"/>
      <c r="F551" s="72"/>
      <c r="G551" s="120" t="str">
        <f>IFERROR(INDEX(Vendors!$A$2:$B$500,MATCH('AP and Accrual Journal'!C551,Vendors!$A$2:$A$500,0),2),"")</f>
        <v/>
      </c>
      <c r="H551" s="74">
        <f>SUMIF('Cash Outflows'!E:E,'AP and Accrual Journal'!D551,'Cash Outflows'!F:F)</f>
        <v>0</v>
      </c>
      <c r="I551" s="73">
        <f t="shared" si="34"/>
        <v>0</v>
      </c>
      <c r="J551" s="13">
        <f t="shared" si="36"/>
        <v>0</v>
      </c>
      <c r="K551" s="112" t="b">
        <f ca="1">IF(TODAY()-'AP and Accrual Journal'!E551&gt;'Data Inputs'!$B$47,TRUE,FALSE)</f>
        <v>1</v>
      </c>
    </row>
    <row r="552" spans="1:11" x14ac:dyDescent="0.2">
      <c r="A552" s="110" t="str">
        <f t="shared" si="35"/>
        <v/>
      </c>
      <c r="B552" s="129"/>
      <c r="C552" s="55"/>
      <c r="D552" s="55"/>
      <c r="E552" s="56"/>
      <c r="F552" s="72"/>
      <c r="G552" s="120" t="str">
        <f>IFERROR(INDEX(Vendors!$A$2:$B$500,MATCH('AP and Accrual Journal'!C552,Vendors!$A$2:$A$500,0),2),"")</f>
        <v/>
      </c>
      <c r="H552" s="74">
        <f>SUMIF('Cash Outflows'!E:E,'AP and Accrual Journal'!D552,'Cash Outflows'!F:F)</f>
        <v>0</v>
      </c>
      <c r="I552" s="73">
        <f t="shared" si="34"/>
        <v>0</v>
      </c>
      <c r="J552" s="13">
        <f t="shared" si="36"/>
        <v>0</v>
      </c>
      <c r="K552" s="112" t="b">
        <f ca="1">IF(TODAY()-'AP and Accrual Journal'!E552&gt;'Data Inputs'!$B$47,TRUE,FALSE)</f>
        <v>1</v>
      </c>
    </row>
    <row r="553" spans="1:11" x14ac:dyDescent="0.2">
      <c r="A553" s="110" t="str">
        <f t="shared" si="35"/>
        <v/>
      </c>
      <c r="B553" s="129"/>
      <c r="C553" s="55"/>
      <c r="D553" s="55"/>
      <c r="E553" s="56"/>
      <c r="F553" s="72"/>
      <c r="G553" s="120" t="str">
        <f>IFERROR(INDEX(Vendors!$A$2:$B$500,MATCH('AP and Accrual Journal'!C553,Vendors!$A$2:$A$500,0),2),"")</f>
        <v/>
      </c>
      <c r="H553" s="74">
        <f>SUMIF('Cash Outflows'!E:E,'AP and Accrual Journal'!D553,'Cash Outflows'!F:F)</f>
        <v>0</v>
      </c>
      <c r="I553" s="73">
        <f t="shared" si="34"/>
        <v>0</v>
      </c>
      <c r="J553" s="13">
        <f t="shared" si="36"/>
        <v>0</v>
      </c>
      <c r="K553" s="112" t="b">
        <f ca="1">IF(TODAY()-'AP and Accrual Journal'!E553&gt;'Data Inputs'!$B$47,TRUE,FALSE)</f>
        <v>1</v>
      </c>
    </row>
    <row r="554" spans="1:11" x14ac:dyDescent="0.2">
      <c r="A554" s="110" t="str">
        <f t="shared" si="35"/>
        <v/>
      </c>
      <c r="B554" s="129"/>
      <c r="C554" s="55"/>
      <c r="D554" s="55"/>
      <c r="E554" s="56"/>
      <c r="F554" s="72"/>
      <c r="G554" s="120" t="str">
        <f>IFERROR(INDEX(Vendors!$A$2:$B$500,MATCH('AP and Accrual Journal'!C554,Vendors!$A$2:$A$500,0),2),"")</f>
        <v/>
      </c>
      <c r="H554" s="74">
        <f>SUMIF('Cash Outflows'!E:E,'AP and Accrual Journal'!D554,'Cash Outflows'!F:F)</f>
        <v>0</v>
      </c>
      <c r="I554" s="73">
        <f t="shared" si="34"/>
        <v>0</v>
      </c>
      <c r="J554" s="13">
        <f t="shared" si="36"/>
        <v>0</v>
      </c>
      <c r="K554" s="112" t="b">
        <f ca="1">IF(TODAY()-'AP and Accrual Journal'!E554&gt;'Data Inputs'!$B$47,TRUE,FALSE)</f>
        <v>1</v>
      </c>
    </row>
    <row r="555" spans="1:11" x14ac:dyDescent="0.2">
      <c r="A555" s="110" t="str">
        <f t="shared" si="35"/>
        <v/>
      </c>
      <c r="B555" s="129"/>
      <c r="C555" s="55"/>
      <c r="D555" s="55"/>
      <c r="E555" s="56"/>
      <c r="F555" s="72"/>
      <c r="G555" s="120" t="str">
        <f>IFERROR(INDEX(Vendors!$A$2:$B$500,MATCH('AP and Accrual Journal'!C555,Vendors!$A$2:$A$500,0),2),"")</f>
        <v/>
      </c>
      <c r="H555" s="74">
        <f>SUMIF('Cash Outflows'!E:E,'AP and Accrual Journal'!D555,'Cash Outflows'!F:F)</f>
        <v>0</v>
      </c>
      <c r="I555" s="73">
        <f t="shared" si="34"/>
        <v>0</v>
      </c>
      <c r="J555" s="13">
        <f t="shared" si="36"/>
        <v>0</v>
      </c>
      <c r="K555" s="112" t="b">
        <f ca="1">IF(TODAY()-'AP and Accrual Journal'!E555&gt;'Data Inputs'!$B$47,TRUE,FALSE)</f>
        <v>1</v>
      </c>
    </row>
    <row r="556" spans="1:11" x14ac:dyDescent="0.2">
      <c r="A556" s="110" t="str">
        <f t="shared" si="35"/>
        <v/>
      </c>
      <c r="B556" s="129"/>
      <c r="C556" s="55"/>
      <c r="D556" s="55"/>
      <c r="E556" s="56"/>
      <c r="F556" s="72"/>
      <c r="G556" s="120" t="str">
        <f>IFERROR(INDEX(Vendors!$A$2:$B$500,MATCH('AP and Accrual Journal'!C556,Vendors!$A$2:$A$500,0),2),"")</f>
        <v/>
      </c>
      <c r="H556" s="74">
        <f>SUMIF('Cash Outflows'!E:E,'AP and Accrual Journal'!D556,'Cash Outflows'!F:F)</f>
        <v>0</v>
      </c>
      <c r="I556" s="73">
        <f t="shared" si="34"/>
        <v>0</v>
      </c>
      <c r="J556" s="13">
        <f t="shared" si="36"/>
        <v>0</v>
      </c>
      <c r="K556" s="112" t="b">
        <f ca="1">IF(TODAY()-'AP and Accrual Journal'!E556&gt;'Data Inputs'!$B$47,TRUE,FALSE)</f>
        <v>1</v>
      </c>
    </row>
    <row r="557" spans="1:11" x14ac:dyDescent="0.2">
      <c r="A557" s="110" t="str">
        <f t="shared" si="35"/>
        <v/>
      </c>
      <c r="B557" s="129"/>
      <c r="C557" s="55"/>
      <c r="D557" s="55"/>
      <c r="E557" s="56"/>
      <c r="F557" s="72"/>
      <c r="G557" s="120" t="str">
        <f>IFERROR(INDEX(Vendors!$A$2:$B$500,MATCH('AP and Accrual Journal'!C557,Vendors!$A$2:$A$500,0),2),"")</f>
        <v/>
      </c>
      <c r="H557" s="74">
        <f>SUMIF('Cash Outflows'!E:E,'AP and Accrual Journal'!D557,'Cash Outflows'!F:F)</f>
        <v>0</v>
      </c>
      <c r="I557" s="73">
        <f t="shared" si="34"/>
        <v>0</v>
      </c>
      <c r="J557" s="13">
        <f t="shared" si="36"/>
        <v>0</v>
      </c>
      <c r="K557" s="112" t="b">
        <f ca="1">IF(TODAY()-'AP and Accrual Journal'!E557&gt;'Data Inputs'!$B$47,TRUE,FALSE)</f>
        <v>1</v>
      </c>
    </row>
    <row r="558" spans="1:11" x14ac:dyDescent="0.2">
      <c r="A558" s="110" t="str">
        <f t="shared" si="35"/>
        <v/>
      </c>
      <c r="B558" s="129"/>
      <c r="C558" s="55"/>
      <c r="D558" s="55"/>
      <c r="E558" s="56"/>
      <c r="F558" s="72"/>
      <c r="G558" s="120" t="str">
        <f>IFERROR(INDEX(Vendors!$A$2:$B$500,MATCH('AP and Accrual Journal'!C558,Vendors!$A$2:$A$500,0),2),"")</f>
        <v/>
      </c>
      <c r="H558" s="74">
        <f>SUMIF('Cash Outflows'!E:E,'AP and Accrual Journal'!D558,'Cash Outflows'!F:F)</f>
        <v>0</v>
      </c>
      <c r="I558" s="73">
        <f t="shared" si="34"/>
        <v>0</v>
      </c>
      <c r="J558" s="13">
        <f t="shared" si="36"/>
        <v>0</v>
      </c>
      <c r="K558" s="112" t="b">
        <f ca="1">IF(TODAY()-'AP and Accrual Journal'!E558&gt;'Data Inputs'!$B$47,TRUE,FALSE)</f>
        <v>1</v>
      </c>
    </row>
    <row r="559" spans="1:11" x14ac:dyDescent="0.2">
      <c r="A559" s="110" t="str">
        <f t="shared" si="35"/>
        <v/>
      </c>
      <c r="B559" s="129"/>
      <c r="C559" s="55"/>
      <c r="D559" s="55"/>
      <c r="E559" s="56"/>
      <c r="F559" s="72"/>
      <c r="G559" s="120" t="str">
        <f>IFERROR(INDEX(Vendors!$A$2:$B$500,MATCH('AP and Accrual Journal'!C559,Vendors!$A$2:$A$500,0),2),"")</f>
        <v/>
      </c>
      <c r="H559" s="74">
        <f>SUMIF('Cash Outflows'!E:E,'AP and Accrual Journal'!D559,'Cash Outflows'!F:F)</f>
        <v>0</v>
      </c>
      <c r="I559" s="73">
        <f t="shared" si="34"/>
        <v>0</v>
      </c>
      <c r="J559" s="13">
        <f t="shared" si="36"/>
        <v>0</v>
      </c>
      <c r="K559" s="112" t="b">
        <f ca="1">IF(TODAY()-'AP and Accrual Journal'!E559&gt;'Data Inputs'!$B$47,TRUE,FALSE)</f>
        <v>1</v>
      </c>
    </row>
    <row r="560" spans="1:11" x14ac:dyDescent="0.2">
      <c r="A560" s="110" t="str">
        <f t="shared" si="35"/>
        <v/>
      </c>
      <c r="B560" s="129"/>
      <c r="C560" s="55"/>
      <c r="D560" s="55"/>
      <c r="E560" s="56"/>
      <c r="F560" s="72"/>
      <c r="G560" s="120" t="str">
        <f>IFERROR(INDEX(Vendors!$A$2:$B$500,MATCH('AP and Accrual Journal'!C560,Vendors!$A$2:$A$500,0),2),"")</f>
        <v/>
      </c>
      <c r="H560" s="74">
        <f>SUMIF('Cash Outflows'!E:E,'AP and Accrual Journal'!D560,'Cash Outflows'!F:F)</f>
        <v>0</v>
      </c>
      <c r="I560" s="73">
        <f t="shared" si="34"/>
        <v>0</v>
      </c>
      <c r="J560" s="13">
        <f t="shared" si="36"/>
        <v>0</v>
      </c>
      <c r="K560" s="112" t="b">
        <f ca="1">IF(TODAY()-'AP and Accrual Journal'!E560&gt;'Data Inputs'!$B$47,TRUE,FALSE)</f>
        <v>1</v>
      </c>
    </row>
    <row r="561" spans="1:11" x14ac:dyDescent="0.2">
      <c r="A561" s="110" t="str">
        <f t="shared" si="35"/>
        <v/>
      </c>
      <c r="B561" s="129"/>
      <c r="C561" s="55"/>
      <c r="D561" s="55"/>
      <c r="E561" s="56"/>
      <c r="F561" s="72"/>
      <c r="G561" s="120" t="str">
        <f>IFERROR(INDEX(Vendors!$A$2:$B$500,MATCH('AP and Accrual Journal'!C561,Vendors!$A$2:$A$500,0),2),"")</f>
        <v/>
      </c>
      <c r="H561" s="74">
        <f>SUMIF('Cash Outflows'!E:E,'AP and Accrual Journal'!D561,'Cash Outflows'!F:F)</f>
        <v>0</v>
      </c>
      <c r="I561" s="73">
        <f t="shared" si="34"/>
        <v>0</v>
      </c>
      <c r="J561" s="13">
        <f t="shared" si="36"/>
        <v>0</v>
      </c>
      <c r="K561" s="112" t="b">
        <f ca="1">IF(TODAY()-'AP and Accrual Journal'!E561&gt;'Data Inputs'!$B$47,TRUE,FALSE)</f>
        <v>1</v>
      </c>
    </row>
    <row r="562" spans="1:11" x14ac:dyDescent="0.2">
      <c r="A562" s="110" t="str">
        <f t="shared" si="35"/>
        <v/>
      </c>
      <c r="B562" s="129"/>
      <c r="C562" s="55"/>
      <c r="D562" s="55"/>
      <c r="E562" s="56"/>
      <c r="F562" s="72"/>
      <c r="G562" s="120" t="str">
        <f>IFERROR(INDEX(Vendors!$A$2:$B$500,MATCH('AP and Accrual Journal'!C562,Vendors!$A$2:$A$500,0),2),"")</f>
        <v/>
      </c>
      <c r="H562" s="74">
        <f>SUMIF('Cash Outflows'!E:E,'AP and Accrual Journal'!D562,'Cash Outflows'!F:F)</f>
        <v>0</v>
      </c>
      <c r="I562" s="73">
        <f t="shared" si="34"/>
        <v>0</v>
      </c>
      <c r="J562" s="13">
        <f t="shared" si="36"/>
        <v>0</v>
      </c>
      <c r="K562" s="112" t="b">
        <f ca="1">IF(TODAY()-'AP and Accrual Journal'!E562&gt;'Data Inputs'!$B$47,TRUE,FALSE)</f>
        <v>1</v>
      </c>
    </row>
    <row r="563" spans="1:11" x14ac:dyDescent="0.2">
      <c r="A563" s="110" t="str">
        <f t="shared" si="35"/>
        <v/>
      </c>
      <c r="B563" s="129"/>
      <c r="C563" s="55"/>
      <c r="D563" s="55"/>
      <c r="E563" s="56"/>
      <c r="F563" s="72"/>
      <c r="G563" s="120" t="str">
        <f>IFERROR(INDEX(Vendors!$A$2:$B$500,MATCH('AP and Accrual Journal'!C563,Vendors!$A$2:$A$500,0),2),"")</f>
        <v/>
      </c>
      <c r="H563" s="74">
        <f>SUMIF('Cash Outflows'!E:E,'AP and Accrual Journal'!D563,'Cash Outflows'!F:F)</f>
        <v>0</v>
      </c>
      <c r="I563" s="73">
        <f t="shared" si="34"/>
        <v>0</v>
      </c>
      <c r="J563" s="13">
        <f t="shared" si="36"/>
        <v>0</v>
      </c>
      <c r="K563" s="112" t="b">
        <f ca="1">IF(TODAY()-'AP and Accrual Journal'!E563&gt;'Data Inputs'!$B$47,TRUE,FALSE)</f>
        <v>1</v>
      </c>
    </row>
    <row r="564" spans="1:11" x14ac:dyDescent="0.2">
      <c r="A564" s="110" t="str">
        <f t="shared" si="35"/>
        <v/>
      </c>
      <c r="B564" s="129"/>
      <c r="C564" s="55"/>
      <c r="D564" s="55"/>
      <c r="E564" s="56"/>
      <c r="F564" s="72"/>
      <c r="G564" s="120" t="str">
        <f>IFERROR(INDEX(Vendors!$A$2:$B$500,MATCH('AP and Accrual Journal'!C564,Vendors!$A$2:$A$500,0),2),"")</f>
        <v/>
      </c>
      <c r="H564" s="74">
        <f>SUMIF('Cash Outflows'!E:E,'AP and Accrual Journal'!D564,'Cash Outflows'!F:F)</f>
        <v>0</v>
      </c>
      <c r="I564" s="73">
        <f t="shared" si="34"/>
        <v>0</v>
      </c>
      <c r="J564" s="13">
        <f t="shared" si="36"/>
        <v>0</v>
      </c>
      <c r="K564" s="112" t="b">
        <f ca="1">IF(TODAY()-'AP and Accrual Journal'!E564&gt;'Data Inputs'!$B$47,TRUE,FALSE)</f>
        <v>1</v>
      </c>
    </row>
    <row r="565" spans="1:11" x14ac:dyDescent="0.2">
      <c r="A565" s="110" t="str">
        <f t="shared" si="35"/>
        <v/>
      </c>
      <c r="B565" s="129"/>
      <c r="C565" s="55"/>
      <c r="D565" s="55"/>
      <c r="E565" s="56"/>
      <c r="F565" s="72"/>
      <c r="G565" s="120" t="str">
        <f>IFERROR(INDEX(Vendors!$A$2:$B$500,MATCH('AP and Accrual Journal'!C565,Vendors!$A$2:$A$500,0),2),"")</f>
        <v/>
      </c>
      <c r="H565" s="74">
        <f>SUMIF('Cash Outflows'!E:E,'AP and Accrual Journal'!D565,'Cash Outflows'!F:F)</f>
        <v>0</v>
      </c>
      <c r="I565" s="73">
        <f t="shared" si="34"/>
        <v>0</v>
      </c>
      <c r="J565" s="13">
        <f t="shared" si="36"/>
        <v>0</v>
      </c>
      <c r="K565" s="112" t="b">
        <f ca="1">IF(TODAY()-'AP and Accrual Journal'!E565&gt;'Data Inputs'!$B$47,TRUE,FALSE)</f>
        <v>1</v>
      </c>
    </row>
    <row r="566" spans="1:11" x14ac:dyDescent="0.2">
      <c r="A566" s="110" t="str">
        <f t="shared" si="35"/>
        <v/>
      </c>
      <c r="B566" s="129"/>
      <c r="C566" s="55"/>
      <c r="D566" s="55"/>
      <c r="E566" s="56"/>
      <c r="F566" s="72"/>
      <c r="G566" s="120" t="str">
        <f>IFERROR(INDEX(Vendors!$A$2:$B$500,MATCH('AP and Accrual Journal'!C566,Vendors!$A$2:$A$500,0),2),"")</f>
        <v/>
      </c>
      <c r="H566" s="74">
        <f>SUMIF('Cash Outflows'!E:E,'AP and Accrual Journal'!D566,'Cash Outflows'!F:F)</f>
        <v>0</v>
      </c>
      <c r="I566" s="73">
        <f t="shared" si="34"/>
        <v>0</v>
      </c>
      <c r="J566" s="13">
        <f t="shared" si="36"/>
        <v>0</v>
      </c>
      <c r="K566" s="112" t="b">
        <f ca="1">IF(TODAY()-'AP and Accrual Journal'!E566&gt;'Data Inputs'!$B$47,TRUE,FALSE)</f>
        <v>1</v>
      </c>
    </row>
    <row r="567" spans="1:11" x14ac:dyDescent="0.2">
      <c r="A567" s="110" t="str">
        <f t="shared" si="35"/>
        <v/>
      </c>
      <c r="B567" s="129"/>
      <c r="C567" s="55"/>
      <c r="D567" s="55"/>
      <c r="E567" s="56"/>
      <c r="F567" s="72"/>
      <c r="G567" s="120" t="str">
        <f>IFERROR(INDEX(Vendors!$A$2:$B$500,MATCH('AP and Accrual Journal'!C567,Vendors!$A$2:$A$500,0),2),"")</f>
        <v/>
      </c>
      <c r="H567" s="74">
        <f>SUMIF('Cash Outflows'!E:E,'AP and Accrual Journal'!D567,'Cash Outflows'!F:F)</f>
        <v>0</v>
      </c>
      <c r="I567" s="73">
        <f t="shared" si="34"/>
        <v>0</v>
      </c>
      <c r="J567" s="13">
        <f t="shared" si="36"/>
        <v>0</v>
      </c>
      <c r="K567" s="112" t="b">
        <f ca="1">IF(TODAY()-'AP and Accrual Journal'!E567&gt;'Data Inputs'!$B$47,TRUE,FALSE)</f>
        <v>1</v>
      </c>
    </row>
    <row r="568" spans="1:11" x14ac:dyDescent="0.2">
      <c r="A568" s="110" t="str">
        <f t="shared" si="35"/>
        <v/>
      </c>
      <c r="B568" s="129"/>
      <c r="C568" s="55"/>
      <c r="D568" s="55"/>
      <c r="E568" s="56"/>
      <c r="F568" s="72"/>
      <c r="G568" s="120" t="str">
        <f>IFERROR(INDEX(Vendors!$A$2:$B$500,MATCH('AP and Accrual Journal'!C568,Vendors!$A$2:$A$500,0),2),"")</f>
        <v/>
      </c>
      <c r="H568" s="74">
        <f>SUMIF('Cash Outflows'!E:E,'AP and Accrual Journal'!D568,'Cash Outflows'!F:F)</f>
        <v>0</v>
      </c>
      <c r="I568" s="73">
        <f t="shared" si="34"/>
        <v>0</v>
      </c>
      <c r="J568" s="13">
        <f t="shared" si="36"/>
        <v>0</v>
      </c>
      <c r="K568" s="112" t="b">
        <f ca="1">IF(TODAY()-'AP and Accrual Journal'!E568&gt;'Data Inputs'!$B$47,TRUE,FALSE)</f>
        <v>1</v>
      </c>
    </row>
    <row r="569" spans="1:11" x14ac:dyDescent="0.2">
      <c r="A569" s="110" t="str">
        <f t="shared" si="35"/>
        <v/>
      </c>
      <c r="B569" s="129"/>
      <c r="C569" s="55"/>
      <c r="D569" s="55"/>
      <c r="E569" s="56"/>
      <c r="F569" s="72"/>
      <c r="G569" s="120" t="str">
        <f>IFERROR(INDEX(Vendors!$A$2:$B$500,MATCH('AP and Accrual Journal'!C569,Vendors!$A$2:$A$500,0),2),"")</f>
        <v/>
      </c>
      <c r="H569" s="74">
        <f>SUMIF('Cash Outflows'!E:E,'AP and Accrual Journal'!D569,'Cash Outflows'!F:F)</f>
        <v>0</v>
      </c>
      <c r="I569" s="73">
        <f t="shared" si="34"/>
        <v>0</v>
      </c>
      <c r="J569" s="13">
        <f t="shared" si="36"/>
        <v>0</v>
      </c>
      <c r="K569" s="112" t="b">
        <f ca="1">IF(TODAY()-'AP and Accrual Journal'!E569&gt;'Data Inputs'!$B$47,TRUE,FALSE)</f>
        <v>1</v>
      </c>
    </row>
    <row r="570" spans="1:11" x14ac:dyDescent="0.2">
      <c r="A570" s="110" t="str">
        <f t="shared" si="35"/>
        <v/>
      </c>
      <c r="B570" s="129"/>
      <c r="C570" s="55"/>
      <c r="D570" s="55"/>
      <c r="E570" s="56"/>
      <c r="F570" s="72"/>
      <c r="G570" s="120" t="str">
        <f>IFERROR(INDEX(Vendors!$A$2:$B$500,MATCH('AP and Accrual Journal'!C570,Vendors!$A$2:$A$500,0),2),"")</f>
        <v/>
      </c>
      <c r="H570" s="74">
        <f>SUMIF('Cash Outflows'!E:E,'AP and Accrual Journal'!D570,'Cash Outflows'!F:F)</f>
        <v>0</v>
      </c>
      <c r="I570" s="73">
        <f t="shared" si="34"/>
        <v>0</v>
      </c>
      <c r="J570" s="13">
        <f t="shared" si="36"/>
        <v>0</v>
      </c>
      <c r="K570" s="112" t="b">
        <f ca="1">IF(TODAY()-'AP and Accrual Journal'!E570&gt;'Data Inputs'!$B$47,TRUE,FALSE)</f>
        <v>1</v>
      </c>
    </row>
    <row r="571" spans="1:11" x14ac:dyDescent="0.2">
      <c r="A571" s="110" t="str">
        <f t="shared" si="35"/>
        <v/>
      </c>
      <c r="B571" s="129"/>
      <c r="C571" s="55"/>
      <c r="D571" s="55"/>
      <c r="E571" s="56"/>
      <c r="F571" s="72"/>
      <c r="G571" s="120" t="str">
        <f>IFERROR(INDEX(Vendors!$A$2:$B$500,MATCH('AP and Accrual Journal'!C571,Vendors!$A$2:$A$500,0),2),"")</f>
        <v/>
      </c>
      <c r="H571" s="74">
        <f>SUMIF('Cash Outflows'!E:E,'AP and Accrual Journal'!D571,'Cash Outflows'!F:F)</f>
        <v>0</v>
      </c>
      <c r="I571" s="73">
        <f t="shared" si="34"/>
        <v>0</v>
      </c>
      <c r="J571" s="13">
        <f t="shared" si="36"/>
        <v>0</v>
      </c>
      <c r="K571" s="112" t="b">
        <f ca="1">IF(TODAY()-'AP and Accrual Journal'!E571&gt;'Data Inputs'!$B$47,TRUE,FALSE)</f>
        <v>1</v>
      </c>
    </row>
    <row r="572" spans="1:11" x14ac:dyDescent="0.2">
      <c r="A572" s="110" t="str">
        <f t="shared" si="35"/>
        <v/>
      </c>
      <c r="B572" s="129"/>
      <c r="C572" s="55"/>
      <c r="D572" s="55"/>
      <c r="E572" s="56"/>
      <c r="F572" s="72"/>
      <c r="G572" s="120" t="str">
        <f>IFERROR(INDEX(Vendors!$A$2:$B$500,MATCH('AP and Accrual Journal'!C572,Vendors!$A$2:$A$500,0),2),"")</f>
        <v/>
      </c>
      <c r="H572" s="74">
        <f>SUMIF('Cash Outflows'!E:E,'AP and Accrual Journal'!D572,'Cash Outflows'!F:F)</f>
        <v>0</v>
      </c>
      <c r="I572" s="73">
        <f t="shared" si="34"/>
        <v>0</v>
      </c>
      <c r="J572" s="13">
        <f t="shared" si="36"/>
        <v>0</v>
      </c>
      <c r="K572" s="112" t="b">
        <f ca="1">IF(TODAY()-'AP and Accrual Journal'!E572&gt;'Data Inputs'!$B$47,TRUE,FALSE)</f>
        <v>1</v>
      </c>
    </row>
    <row r="573" spans="1:11" x14ac:dyDescent="0.2">
      <c r="A573" s="110" t="str">
        <f t="shared" si="35"/>
        <v/>
      </c>
      <c r="B573" s="129"/>
      <c r="C573" s="55"/>
      <c r="D573" s="55"/>
      <c r="E573" s="56"/>
      <c r="F573" s="72"/>
      <c r="G573" s="120" t="str">
        <f>IFERROR(INDEX(Vendors!$A$2:$B$500,MATCH('AP and Accrual Journal'!C573,Vendors!$A$2:$A$500,0),2),"")</f>
        <v/>
      </c>
      <c r="H573" s="74">
        <f>SUMIF('Cash Outflows'!E:E,'AP and Accrual Journal'!D573,'Cash Outflows'!F:F)</f>
        <v>0</v>
      </c>
      <c r="I573" s="73">
        <f t="shared" si="34"/>
        <v>0</v>
      </c>
      <c r="J573" s="13">
        <f t="shared" si="36"/>
        <v>0</v>
      </c>
      <c r="K573" s="112" t="b">
        <f ca="1">IF(TODAY()-'AP and Accrual Journal'!E573&gt;'Data Inputs'!$B$47,TRUE,FALSE)</f>
        <v>1</v>
      </c>
    </row>
    <row r="574" spans="1:11" x14ac:dyDescent="0.2">
      <c r="A574" s="110" t="str">
        <f t="shared" si="35"/>
        <v/>
      </c>
      <c r="B574" s="129"/>
      <c r="C574" s="55"/>
      <c r="D574" s="55"/>
      <c r="E574" s="56"/>
      <c r="F574" s="72"/>
      <c r="G574" s="120" t="str">
        <f>IFERROR(INDEX(Vendors!$A$2:$B$500,MATCH('AP and Accrual Journal'!C574,Vendors!$A$2:$A$500,0),2),"")</f>
        <v/>
      </c>
      <c r="H574" s="74">
        <f>SUMIF('Cash Outflows'!E:E,'AP and Accrual Journal'!D574,'Cash Outflows'!F:F)</f>
        <v>0</v>
      </c>
      <c r="I574" s="73">
        <f t="shared" si="34"/>
        <v>0</v>
      </c>
      <c r="J574" s="13">
        <f t="shared" si="36"/>
        <v>0</v>
      </c>
      <c r="K574" s="112" t="b">
        <f ca="1">IF(TODAY()-'AP and Accrual Journal'!E574&gt;'Data Inputs'!$B$47,TRUE,FALSE)</f>
        <v>1</v>
      </c>
    </row>
    <row r="575" spans="1:11" x14ac:dyDescent="0.2">
      <c r="A575" s="110" t="str">
        <f t="shared" si="35"/>
        <v/>
      </c>
      <c r="B575" s="129"/>
      <c r="C575" s="55"/>
      <c r="D575" s="55"/>
      <c r="E575" s="56"/>
      <c r="F575" s="72"/>
      <c r="G575" s="120" t="str">
        <f>IFERROR(INDEX(Vendors!$A$2:$B$500,MATCH('AP and Accrual Journal'!C575,Vendors!$A$2:$A$500,0),2),"")</f>
        <v/>
      </c>
      <c r="H575" s="74">
        <f>SUMIF('Cash Outflows'!E:E,'AP and Accrual Journal'!D575,'Cash Outflows'!F:F)</f>
        <v>0</v>
      </c>
      <c r="I575" s="73">
        <f t="shared" si="34"/>
        <v>0</v>
      </c>
      <c r="J575" s="13">
        <f t="shared" si="36"/>
        <v>0</v>
      </c>
      <c r="K575" s="112" t="b">
        <f ca="1">IF(TODAY()-'AP and Accrual Journal'!E575&gt;'Data Inputs'!$B$47,TRUE,FALSE)</f>
        <v>1</v>
      </c>
    </row>
    <row r="576" spans="1:11" x14ac:dyDescent="0.2">
      <c r="A576" s="110" t="str">
        <f t="shared" si="35"/>
        <v/>
      </c>
      <c r="B576" s="129"/>
      <c r="C576" s="55"/>
      <c r="D576" s="55"/>
      <c r="E576" s="56"/>
      <c r="F576" s="72"/>
      <c r="G576" s="120" t="str">
        <f>IFERROR(INDEX(Vendors!$A$2:$B$500,MATCH('AP and Accrual Journal'!C576,Vendors!$A$2:$A$500,0),2),"")</f>
        <v/>
      </c>
      <c r="H576" s="74">
        <f>SUMIF('Cash Outflows'!E:E,'AP and Accrual Journal'!D576,'Cash Outflows'!F:F)</f>
        <v>0</v>
      </c>
      <c r="I576" s="73">
        <f t="shared" si="34"/>
        <v>0</v>
      </c>
      <c r="J576" s="13">
        <f t="shared" si="36"/>
        <v>0</v>
      </c>
      <c r="K576" s="112" t="b">
        <f ca="1">IF(TODAY()-'AP and Accrual Journal'!E576&gt;'Data Inputs'!$B$47,TRUE,FALSE)</f>
        <v>1</v>
      </c>
    </row>
    <row r="577" spans="1:11" x14ac:dyDescent="0.2">
      <c r="A577" s="110" t="str">
        <f t="shared" si="35"/>
        <v/>
      </c>
      <c r="B577" s="129"/>
      <c r="C577" s="55"/>
      <c r="D577" s="55"/>
      <c r="E577" s="56"/>
      <c r="F577" s="72"/>
      <c r="G577" s="120" t="str">
        <f>IFERROR(INDEX(Vendors!$A$2:$B$500,MATCH('AP and Accrual Journal'!C577,Vendors!$A$2:$A$500,0),2),"")</f>
        <v/>
      </c>
      <c r="H577" s="74">
        <f>SUMIF('Cash Outflows'!E:E,'AP and Accrual Journal'!D577,'Cash Outflows'!F:F)</f>
        <v>0</v>
      </c>
      <c r="I577" s="73">
        <f t="shared" si="34"/>
        <v>0</v>
      </c>
      <c r="J577" s="13">
        <f t="shared" si="36"/>
        <v>0</v>
      </c>
      <c r="K577" s="112" t="b">
        <f ca="1">IF(TODAY()-'AP and Accrual Journal'!E577&gt;'Data Inputs'!$B$47,TRUE,FALSE)</f>
        <v>1</v>
      </c>
    </row>
    <row r="578" spans="1:11" x14ac:dyDescent="0.2">
      <c r="A578" s="110" t="str">
        <f t="shared" si="35"/>
        <v/>
      </c>
      <c r="B578" s="129"/>
      <c r="C578" s="55"/>
      <c r="D578" s="55"/>
      <c r="E578" s="56"/>
      <c r="F578" s="72"/>
      <c r="G578" s="120" t="str">
        <f>IFERROR(INDEX(Vendors!$A$2:$B$500,MATCH('AP and Accrual Journal'!C578,Vendors!$A$2:$A$500,0),2),"")</f>
        <v/>
      </c>
      <c r="H578" s="74">
        <f>SUMIF('Cash Outflows'!E:E,'AP and Accrual Journal'!D578,'Cash Outflows'!F:F)</f>
        <v>0</v>
      </c>
      <c r="I578" s="73">
        <f t="shared" si="34"/>
        <v>0</v>
      </c>
      <c r="J578" s="13">
        <f t="shared" si="36"/>
        <v>0</v>
      </c>
      <c r="K578" s="112" t="b">
        <f ca="1">IF(TODAY()-'AP and Accrual Journal'!E578&gt;'Data Inputs'!$B$47,TRUE,FALSE)</f>
        <v>1</v>
      </c>
    </row>
    <row r="579" spans="1:11" x14ac:dyDescent="0.2">
      <c r="A579" s="110" t="str">
        <f t="shared" si="35"/>
        <v/>
      </c>
      <c r="B579" s="129"/>
      <c r="C579" s="55"/>
      <c r="D579" s="55"/>
      <c r="E579" s="56"/>
      <c r="F579" s="72"/>
      <c r="G579" s="120" t="str">
        <f>IFERROR(INDEX(Vendors!$A$2:$B$500,MATCH('AP and Accrual Journal'!C579,Vendors!$A$2:$A$500,0),2),"")</f>
        <v/>
      </c>
      <c r="H579" s="74">
        <f>SUMIF('Cash Outflows'!E:E,'AP and Accrual Journal'!D579,'Cash Outflows'!F:F)</f>
        <v>0</v>
      </c>
      <c r="I579" s="73">
        <f t="shared" si="34"/>
        <v>0</v>
      </c>
      <c r="J579" s="13">
        <f t="shared" si="36"/>
        <v>0</v>
      </c>
      <c r="K579" s="112" t="b">
        <f ca="1">IF(TODAY()-'AP and Accrual Journal'!E579&gt;'Data Inputs'!$B$47,TRUE,FALSE)</f>
        <v>1</v>
      </c>
    </row>
    <row r="580" spans="1:11" x14ac:dyDescent="0.2">
      <c r="A580" s="110" t="str">
        <f t="shared" si="35"/>
        <v/>
      </c>
      <c r="B580" s="129"/>
      <c r="C580" s="55"/>
      <c r="D580" s="55"/>
      <c r="E580" s="56"/>
      <c r="F580" s="72"/>
      <c r="G580" s="120" t="str">
        <f>IFERROR(INDEX(Vendors!$A$2:$B$500,MATCH('AP and Accrual Journal'!C580,Vendors!$A$2:$A$500,0),2),"")</f>
        <v/>
      </c>
      <c r="H580" s="74">
        <f>SUMIF('Cash Outflows'!E:E,'AP and Accrual Journal'!D580,'Cash Outflows'!F:F)</f>
        <v>0</v>
      </c>
      <c r="I580" s="73">
        <f t="shared" si="34"/>
        <v>0</v>
      </c>
      <c r="J580" s="13">
        <f t="shared" si="36"/>
        <v>0</v>
      </c>
      <c r="K580" s="112" t="b">
        <f ca="1">IF(TODAY()-'AP and Accrual Journal'!E580&gt;'Data Inputs'!$B$47,TRUE,FALSE)</f>
        <v>1</v>
      </c>
    </row>
    <row r="581" spans="1:11" x14ac:dyDescent="0.2">
      <c r="A581" s="110" t="str">
        <f t="shared" si="35"/>
        <v/>
      </c>
      <c r="B581" s="129"/>
      <c r="C581" s="55"/>
      <c r="D581" s="55"/>
      <c r="E581" s="56"/>
      <c r="F581" s="72"/>
      <c r="G581" s="120" t="str">
        <f>IFERROR(INDEX(Vendors!$A$2:$B$500,MATCH('AP and Accrual Journal'!C581,Vendors!$A$2:$A$500,0),2),"")</f>
        <v/>
      </c>
      <c r="H581" s="74">
        <f>SUMIF('Cash Outflows'!E:E,'AP and Accrual Journal'!D581,'Cash Outflows'!F:F)</f>
        <v>0</v>
      </c>
      <c r="I581" s="73">
        <f t="shared" ref="I581:I644" si="37">F581-H581</f>
        <v>0</v>
      </c>
      <c r="J581" s="13">
        <f t="shared" si="36"/>
        <v>0</v>
      </c>
      <c r="K581" s="112" t="b">
        <f ca="1">IF(TODAY()-'AP and Accrual Journal'!E581&gt;'Data Inputs'!$B$47,TRUE,FALSE)</f>
        <v>1</v>
      </c>
    </row>
    <row r="582" spans="1:11" x14ac:dyDescent="0.2">
      <c r="A582" s="110" t="str">
        <f t="shared" si="35"/>
        <v/>
      </c>
      <c r="B582" s="129"/>
      <c r="C582" s="55"/>
      <c r="D582" s="55"/>
      <c r="E582" s="56"/>
      <c r="F582" s="72"/>
      <c r="G582" s="120" t="str">
        <f>IFERROR(INDEX(Vendors!$A$2:$B$500,MATCH('AP and Accrual Journal'!C582,Vendors!$A$2:$A$500,0),2),"")</f>
        <v/>
      </c>
      <c r="H582" s="74">
        <f>SUMIF('Cash Outflows'!E:E,'AP and Accrual Journal'!D582,'Cash Outflows'!F:F)</f>
        <v>0</v>
      </c>
      <c r="I582" s="73">
        <f t="shared" si="37"/>
        <v>0</v>
      </c>
      <c r="J582" s="13">
        <f t="shared" si="36"/>
        <v>0</v>
      </c>
      <c r="K582" s="112" t="b">
        <f ca="1">IF(TODAY()-'AP and Accrual Journal'!E582&gt;'Data Inputs'!$B$47,TRUE,FALSE)</f>
        <v>1</v>
      </c>
    </row>
    <row r="583" spans="1:11" x14ac:dyDescent="0.2">
      <c r="A583" s="110" t="str">
        <f t="shared" si="35"/>
        <v/>
      </c>
      <c r="B583" s="129"/>
      <c r="C583" s="55"/>
      <c r="D583" s="55"/>
      <c r="E583" s="56"/>
      <c r="F583" s="72"/>
      <c r="G583" s="120" t="str">
        <f>IFERROR(INDEX(Vendors!$A$2:$B$500,MATCH('AP and Accrual Journal'!C583,Vendors!$A$2:$A$500,0),2),"")</f>
        <v/>
      </c>
      <c r="H583" s="74">
        <f>SUMIF('Cash Outflows'!E:E,'AP and Accrual Journal'!D583,'Cash Outflows'!F:F)</f>
        <v>0</v>
      </c>
      <c r="I583" s="73">
        <f t="shared" si="37"/>
        <v>0</v>
      </c>
      <c r="J583" s="13">
        <f t="shared" si="36"/>
        <v>0</v>
      </c>
      <c r="K583" s="112" t="b">
        <f ca="1">IF(TODAY()-'AP and Accrual Journal'!E583&gt;'Data Inputs'!$B$47,TRUE,FALSE)</f>
        <v>1</v>
      </c>
    </row>
    <row r="584" spans="1:11" x14ac:dyDescent="0.2">
      <c r="A584" s="110" t="str">
        <f t="shared" si="35"/>
        <v/>
      </c>
      <c r="B584" s="129"/>
      <c r="C584" s="55"/>
      <c r="D584" s="55"/>
      <c r="E584" s="56"/>
      <c r="F584" s="72"/>
      <c r="G584" s="120" t="str">
        <f>IFERROR(INDEX(Vendors!$A$2:$B$500,MATCH('AP and Accrual Journal'!C584,Vendors!$A$2:$A$500,0),2),"")</f>
        <v/>
      </c>
      <c r="H584" s="74">
        <f>SUMIF('Cash Outflows'!E:E,'AP and Accrual Journal'!D584,'Cash Outflows'!F:F)</f>
        <v>0</v>
      </c>
      <c r="I584" s="73">
        <f t="shared" si="37"/>
        <v>0</v>
      </c>
      <c r="J584" s="13">
        <f t="shared" si="36"/>
        <v>0</v>
      </c>
      <c r="K584" s="112" t="b">
        <f ca="1">IF(TODAY()-'AP and Accrual Journal'!E584&gt;'Data Inputs'!$B$47,TRUE,FALSE)</f>
        <v>1</v>
      </c>
    </row>
    <row r="585" spans="1:11" x14ac:dyDescent="0.2">
      <c r="A585" s="110" t="str">
        <f t="shared" si="35"/>
        <v/>
      </c>
      <c r="B585" s="129"/>
      <c r="C585" s="55"/>
      <c r="D585" s="55"/>
      <c r="E585" s="56"/>
      <c r="F585" s="72"/>
      <c r="G585" s="120" t="str">
        <f>IFERROR(INDEX(Vendors!$A$2:$B$500,MATCH('AP and Accrual Journal'!C585,Vendors!$A$2:$A$500,0),2),"")</f>
        <v/>
      </c>
      <c r="H585" s="74">
        <f>SUMIF('Cash Outflows'!E:E,'AP and Accrual Journal'!D585,'Cash Outflows'!F:F)</f>
        <v>0</v>
      </c>
      <c r="I585" s="73">
        <f t="shared" si="37"/>
        <v>0</v>
      </c>
      <c r="J585" s="13">
        <f t="shared" si="36"/>
        <v>0</v>
      </c>
      <c r="K585" s="112" t="b">
        <f ca="1">IF(TODAY()-'AP and Accrual Journal'!E585&gt;'Data Inputs'!$B$47,TRUE,FALSE)</f>
        <v>1</v>
      </c>
    </row>
    <row r="586" spans="1:11" x14ac:dyDescent="0.2">
      <c r="A586" s="110" t="str">
        <f t="shared" si="35"/>
        <v/>
      </c>
      <c r="B586" s="129"/>
      <c r="C586" s="55"/>
      <c r="D586" s="55"/>
      <c r="E586" s="56"/>
      <c r="F586" s="72"/>
      <c r="G586" s="120" t="str">
        <f>IFERROR(INDEX(Vendors!$A$2:$B$500,MATCH('AP and Accrual Journal'!C586,Vendors!$A$2:$A$500,0),2),"")</f>
        <v/>
      </c>
      <c r="H586" s="74">
        <f>SUMIF('Cash Outflows'!E:E,'AP and Accrual Journal'!D586,'Cash Outflows'!F:F)</f>
        <v>0</v>
      </c>
      <c r="I586" s="73">
        <f t="shared" si="37"/>
        <v>0</v>
      </c>
      <c r="J586" s="13">
        <f t="shared" si="36"/>
        <v>0</v>
      </c>
      <c r="K586" s="112" t="b">
        <f ca="1">IF(TODAY()-'AP and Accrual Journal'!E586&gt;'Data Inputs'!$B$47,TRUE,FALSE)</f>
        <v>1</v>
      </c>
    </row>
    <row r="587" spans="1:11" x14ac:dyDescent="0.2">
      <c r="A587" s="110" t="str">
        <f t="shared" si="35"/>
        <v/>
      </c>
      <c r="B587" s="129"/>
      <c r="C587" s="55"/>
      <c r="D587" s="55"/>
      <c r="E587" s="56"/>
      <c r="F587" s="72"/>
      <c r="G587" s="120" t="str">
        <f>IFERROR(INDEX(Vendors!$A$2:$B$500,MATCH('AP and Accrual Journal'!C587,Vendors!$A$2:$A$500,0),2),"")</f>
        <v/>
      </c>
      <c r="H587" s="74">
        <f>SUMIF('Cash Outflows'!E:E,'AP and Accrual Journal'!D587,'Cash Outflows'!F:F)</f>
        <v>0</v>
      </c>
      <c r="I587" s="73">
        <f t="shared" si="37"/>
        <v>0</v>
      </c>
      <c r="J587" s="13">
        <f t="shared" si="36"/>
        <v>0</v>
      </c>
      <c r="K587" s="112" t="b">
        <f ca="1">IF(TODAY()-'AP and Accrual Journal'!E587&gt;'Data Inputs'!$B$47,TRUE,FALSE)</f>
        <v>1</v>
      </c>
    </row>
    <row r="588" spans="1:11" x14ac:dyDescent="0.2">
      <c r="A588" s="110" t="str">
        <f t="shared" ref="A588:A651" si="38">IF(E588="","",E588+(6-J588))</f>
        <v/>
      </c>
      <c r="B588" s="129"/>
      <c r="C588" s="55"/>
      <c r="D588" s="55"/>
      <c r="E588" s="56"/>
      <c r="F588" s="72"/>
      <c r="G588" s="120" t="str">
        <f>IFERROR(INDEX(Vendors!$A$2:$B$500,MATCH('AP and Accrual Journal'!C588,Vendors!$A$2:$A$500,0),2),"")</f>
        <v/>
      </c>
      <c r="H588" s="74">
        <f>SUMIF('Cash Outflows'!E:E,'AP and Accrual Journal'!D588,'Cash Outflows'!F:F)</f>
        <v>0</v>
      </c>
      <c r="I588" s="73">
        <f t="shared" si="37"/>
        <v>0</v>
      </c>
      <c r="J588" s="13">
        <f t="shared" ref="J588:J651" si="39">IF(WEEKDAY(E588)=7,0,WEEKDAY(E588))</f>
        <v>0</v>
      </c>
      <c r="K588" s="112" t="b">
        <f ca="1">IF(TODAY()-'AP and Accrual Journal'!E588&gt;'Data Inputs'!$B$47,TRUE,FALSE)</f>
        <v>1</v>
      </c>
    </row>
    <row r="589" spans="1:11" x14ac:dyDescent="0.2">
      <c r="A589" s="110" t="str">
        <f t="shared" si="38"/>
        <v/>
      </c>
      <c r="B589" s="129"/>
      <c r="C589" s="55"/>
      <c r="D589" s="55"/>
      <c r="E589" s="56"/>
      <c r="F589" s="72"/>
      <c r="G589" s="120" t="str">
        <f>IFERROR(INDEX(Vendors!$A$2:$B$500,MATCH('AP and Accrual Journal'!C589,Vendors!$A$2:$A$500,0),2),"")</f>
        <v/>
      </c>
      <c r="H589" s="74">
        <f>SUMIF('Cash Outflows'!E:E,'AP and Accrual Journal'!D589,'Cash Outflows'!F:F)</f>
        <v>0</v>
      </c>
      <c r="I589" s="73">
        <f t="shared" si="37"/>
        <v>0</v>
      </c>
      <c r="J589" s="13">
        <f t="shared" si="39"/>
        <v>0</v>
      </c>
      <c r="K589" s="112" t="b">
        <f ca="1">IF(TODAY()-'AP and Accrual Journal'!E589&gt;'Data Inputs'!$B$47,TRUE,FALSE)</f>
        <v>1</v>
      </c>
    </row>
    <row r="590" spans="1:11" x14ac:dyDescent="0.2">
      <c r="A590" s="110" t="str">
        <f t="shared" si="38"/>
        <v/>
      </c>
      <c r="B590" s="129"/>
      <c r="C590" s="55"/>
      <c r="D590" s="55"/>
      <c r="E590" s="56"/>
      <c r="F590" s="72"/>
      <c r="G590" s="120" t="str">
        <f>IFERROR(INDEX(Vendors!$A$2:$B$500,MATCH('AP and Accrual Journal'!C590,Vendors!$A$2:$A$500,0),2),"")</f>
        <v/>
      </c>
      <c r="H590" s="74">
        <f>SUMIF('Cash Outflows'!E:E,'AP and Accrual Journal'!D590,'Cash Outflows'!F:F)</f>
        <v>0</v>
      </c>
      <c r="I590" s="73">
        <f t="shared" si="37"/>
        <v>0</v>
      </c>
      <c r="J590" s="13">
        <f t="shared" si="39"/>
        <v>0</v>
      </c>
      <c r="K590" s="112" t="b">
        <f ca="1">IF(TODAY()-'AP and Accrual Journal'!E590&gt;'Data Inputs'!$B$47,TRUE,FALSE)</f>
        <v>1</v>
      </c>
    </row>
    <row r="591" spans="1:11" x14ac:dyDescent="0.2">
      <c r="A591" s="110" t="str">
        <f t="shared" si="38"/>
        <v/>
      </c>
      <c r="B591" s="129"/>
      <c r="C591" s="55"/>
      <c r="D591" s="55"/>
      <c r="E591" s="56"/>
      <c r="F591" s="72"/>
      <c r="G591" s="120" t="str">
        <f>IFERROR(INDEX(Vendors!$A$2:$B$500,MATCH('AP and Accrual Journal'!C591,Vendors!$A$2:$A$500,0),2),"")</f>
        <v/>
      </c>
      <c r="H591" s="74">
        <f>SUMIF('Cash Outflows'!E:E,'AP and Accrual Journal'!D591,'Cash Outflows'!F:F)</f>
        <v>0</v>
      </c>
      <c r="I591" s="73">
        <f t="shared" si="37"/>
        <v>0</v>
      </c>
      <c r="J591" s="13">
        <f t="shared" si="39"/>
        <v>0</v>
      </c>
      <c r="K591" s="112" t="b">
        <f ca="1">IF(TODAY()-'AP and Accrual Journal'!E591&gt;'Data Inputs'!$B$47,TRUE,FALSE)</f>
        <v>1</v>
      </c>
    </row>
    <row r="592" spans="1:11" x14ac:dyDescent="0.2">
      <c r="A592" s="110" t="str">
        <f t="shared" si="38"/>
        <v/>
      </c>
      <c r="B592" s="129"/>
      <c r="C592" s="55"/>
      <c r="D592" s="55"/>
      <c r="E592" s="56"/>
      <c r="F592" s="72"/>
      <c r="G592" s="120" t="str">
        <f>IFERROR(INDEX(Vendors!$A$2:$B$500,MATCH('AP and Accrual Journal'!C592,Vendors!$A$2:$A$500,0),2),"")</f>
        <v/>
      </c>
      <c r="H592" s="74">
        <f>SUMIF('Cash Outflows'!E:E,'AP and Accrual Journal'!D592,'Cash Outflows'!F:F)</f>
        <v>0</v>
      </c>
      <c r="I592" s="73">
        <f t="shared" si="37"/>
        <v>0</v>
      </c>
      <c r="J592" s="13">
        <f t="shared" si="39"/>
        <v>0</v>
      </c>
      <c r="K592" s="112" t="b">
        <f ca="1">IF(TODAY()-'AP and Accrual Journal'!E592&gt;'Data Inputs'!$B$47,TRUE,FALSE)</f>
        <v>1</v>
      </c>
    </row>
    <row r="593" spans="1:11" x14ac:dyDescent="0.2">
      <c r="A593" s="110" t="str">
        <f t="shared" si="38"/>
        <v/>
      </c>
      <c r="B593" s="129"/>
      <c r="C593" s="55"/>
      <c r="D593" s="55"/>
      <c r="E593" s="56"/>
      <c r="F593" s="72"/>
      <c r="G593" s="120" t="str">
        <f>IFERROR(INDEX(Vendors!$A$2:$B$500,MATCH('AP and Accrual Journal'!C593,Vendors!$A$2:$A$500,0),2),"")</f>
        <v/>
      </c>
      <c r="H593" s="74">
        <f>SUMIF('Cash Outflows'!E:E,'AP and Accrual Journal'!D593,'Cash Outflows'!F:F)</f>
        <v>0</v>
      </c>
      <c r="I593" s="73">
        <f t="shared" si="37"/>
        <v>0</v>
      </c>
      <c r="J593" s="13">
        <f t="shared" si="39"/>
        <v>0</v>
      </c>
      <c r="K593" s="112" t="b">
        <f ca="1">IF(TODAY()-'AP and Accrual Journal'!E593&gt;'Data Inputs'!$B$47,TRUE,FALSE)</f>
        <v>1</v>
      </c>
    </row>
    <row r="594" spans="1:11" x14ac:dyDescent="0.2">
      <c r="A594" s="110" t="str">
        <f t="shared" si="38"/>
        <v/>
      </c>
      <c r="B594" s="129"/>
      <c r="C594" s="55"/>
      <c r="D594" s="55"/>
      <c r="E594" s="56"/>
      <c r="F594" s="72"/>
      <c r="G594" s="120" t="str">
        <f>IFERROR(INDEX(Vendors!$A$2:$B$500,MATCH('AP and Accrual Journal'!C594,Vendors!$A$2:$A$500,0),2),"")</f>
        <v/>
      </c>
      <c r="H594" s="74">
        <f>SUMIF('Cash Outflows'!E:E,'AP and Accrual Journal'!D594,'Cash Outflows'!F:F)</f>
        <v>0</v>
      </c>
      <c r="I594" s="73">
        <f t="shared" si="37"/>
        <v>0</v>
      </c>
      <c r="J594" s="13">
        <f t="shared" si="39"/>
        <v>0</v>
      </c>
      <c r="K594" s="112" t="b">
        <f ca="1">IF(TODAY()-'AP and Accrual Journal'!E594&gt;'Data Inputs'!$B$47,TRUE,FALSE)</f>
        <v>1</v>
      </c>
    </row>
    <row r="595" spans="1:11" x14ac:dyDescent="0.2">
      <c r="A595" s="110" t="str">
        <f t="shared" si="38"/>
        <v/>
      </c>
      <c r="B595" s="129"/>
      <c r="C595" s="55"/>
      <c r="D595" s="55"/>
      <c r="E595" s="56"/>
      <c r="F595" s="72"/>
      <c r="G595" s="120" t="str">
        <f>IFERROR(INDEX(Vendors!$A$2:$B$500,MATCH('AP and Accrual Journal'!C595,Vendors!$A$2:$A$500,0),2),"")</f>
        <v/>
      </c>
      <c r="H595" s="74">
        <f>SUMIF('Cash Outflows'!E:E,'AP and Accrual Journal'!D595,'Cash Outflows'!F:F)</f>
        <v>0</v>
      </c>
      <c r="I595" s="73">
        <f t="shared" si="37"/>
        <v>0</v>
      </c>
      <c r="J595" s="13">
        <f t="shared" si="39"/>
        <v>0</v>
      </c>
      <c r="K595" s="112" t="b">
        <f ca="1">IF(TODAY()-'AP and Accrual Journal'!E595&gt;'Data Inputs'!$B$47,TRUE,FALSE)</f>
        <v>1</v>
      </c>
    </row>
    <row r="596" spans="1:11" x14ac:dyDescent="0.2">
      <c r="A596" s="110" t="str">
        <f t="shared" si="38"/>
        <v/>
      </c>
      <c r="B596" s="129"/>
      <c r="C596" s="55"/>
      <c r="D596" s="55"/>
      <c r="E596" s="56"/>
      <c r="F596" s="72"/>
      <c r="G596" s="120" t="str">
        <f>IFERROR(INDEX(Vendors!$A$2:$B$500,MATCH('AP and Accrual Journal'!C596,Vendors!$A$2:$A$500,0),2),"")</f>
        <v/>
      </c>
      <c r="H596" s="74">
        <f>SUMIF('Cash Outflows'!E:E,'AP and Accrual Journal'!D596,'Cash Outflows'!F:F)</f>
        <v>0</v>
      </c>
      <c r="I596" s="73">
        <f t="shared" si="37"/>
        <v>0</v>
      </c>
      <c r="J596" s="13">
        <f t="shared" si="39"/>
        <v>0</v>
      </c>
      <c r="K596" s="112" t="b">
        <f ca="1">IF(TODAY()-'AP and Accrual Journal'!E596&gt;'Data Inputs'!$B$47,TRUE,FALSE)</f>
        <v>1</v>
      </c>
    </row>
    <row r="597" spans="1:11" x14ac:dyDescent="0.2">
      <c r="A597" s="110" t="str">
        <f t="shared" si="38"/>
        <v/>
      </c>
      <c r="B597" s="129"/>
      <c r="C597" s="55"/>
      <c r="D597" s="55"/>
      <c r="E597" s="56"/>
      <c r="F597" s="72"/>
      <c r="G597" s="120" t="str">
        <f>IFERROR(INDEX(Vendors!$A$2:$B$500,MATCH('AP and Accrual Journal'!C597,Vendors!$A$2:$A$500,0),2),"")</f>
        <v/>
      </c>
      <c r="H597" s="74">
        <f>SUMIF('Cash Outflows'!E:E,'AP and Accrual Journal'!D597,'Cash Outflows'!F:F)</f>
        <v>0</v>
      </c>
      <c r="I597" s="73">
        <f t="shared" si="37"/>
        <v>0</v>
      </c>
      <c r="J597" s="13">
        <f t="shared" si="39"/>
        <v>0</v>
      </c>
      <c r="K597" s="112" t="b">
        <f ca="1">IF(TODAY()-'AP and Accrual Journal'!E597&gt;'Data Inputs'!$B$47,TRUE,FALSE)</f>
        <v>1</v>
      </c>
    </row>
    <row r="598" spans="1:11" x14ac:dyDescent="0.2">
      <c r="A598" s="110" t="str">
        <f t="shared" si="38"/>
        <v/>
      </c>
      <c r="B598" s="129"/>
      <c r="C598" s="55"/>
      <c r="D598" s="55"/>
      <c r="E598" s="56"/>
      <c r="F598" s="72"/>
      <c r="G598" s="120" t="str">
        <f>IFERROR(INDEX(Vendors!$A$2:$B$500,MATCH('AP and Accrual Journal'!C598,Vendors!$A$2:$A$500,0),2),"")</f>
        <v/>
      </c>
      <c r="H598" s="74">
        <f>SUMIF('Cash Outflows'!E:E,'AP and Accrual Journal'!D598,'Cash Outflows'!F:F)</f>
        <v>0</v>
      </c>
      <c r="I598" s="73">
        <f t="shared" si="37"/>
        <v>0</v>
      </c>
      <c r="J598" s="13">
        <f t="shared" si="39"/>
        <v>0</v>
      </c>
      <c r="K598" s="112" t="b">
        <f ca="1">IF(TODAY()-'AP and Accrual Journal'!E598&gt;'Data Inputs'!$B$47,TRUE,FALSE)</f>
        <v>1</v>
      </c>
    </row>
    <row r="599" spans="1:11" x14ac:dyDescent="0.2">
      <c r="A599" s="110" t="str">
        <f t="shared" si="38"/>
        <v/>
      </c>
      <c r="B599" s="129"/>
      <c r="C599" s="55"/>
      <c r="D599" s="55"/>
      <c r="E599" s="56"/>
      <c r="F599" s="72"/>
      <c r="G599" s="120" t="str">
        <f>IFERROR(INDEX(Vendors!$A$2:$B$500,MATCH('AP and Accrual Journal'!C599,Vendors!$A$2:$A$500,0),2),"")</f>
        <v/>
      </c>
      <c r="H599" s="74">
        <f>SUMIF('Cash Outflows'!E:E,'AP and Accrual Journal'!D599,'Cash Outflows'!F:F)</f>
        <v>0</v>
      </c>
      <c r="I599" s="73">
        <f t="shared" si="37"/>
        <v>0</v>
      </c>
      <c r="J599" s="13">
        <f t="shared" si="39"/>
        <v>0</v>
      </c>
      <c r="K599" s="112" t="b">
        <f ca="1">IF(TODAY()-'AP and Accrual Journal'!E599&gt;'Data Inputs'!$B$47,TRUE,FALSE)</f>
        <v>1</v>
      </c>
    </row>
    <row r="600" spans="1:11" x14ac:dyDescent="0.2">
      <c r="A600" s="110" t="str">
        <f t="shared" si="38"/>
        <v/>
      </c>
      <c r="B600" s="129"/>
      <c r="C600" s="55"/>
      <c r="D600" s="55"/>
      <c r="E600" s="56"/>
      <c r="F600" s="72"/>
      <c r="G600" s="120" t="str">
        <f>IFERROR(INDEX(Vendors!$A$2:$B$500,MATCH('AP and Accrual Journal'!C600,Vendors!$A$2:$A$500,0),2),"")</f>
        <v/>
      </c>
      <c r="H600" s="74">
        <f>SUMIF('Cash Outflows'!E:E,'AP and Accrual Journal'!D600,'Cash Outflows'!F:F)</f>
        <v>0</v>
      </c>
      <c r="I600" s="73">
        <f t="shared" si="37"/>
        <v>0</v>
      </c>
      <c r="J600" s="13">
        <f t="shared" si="39"/>
        <v>0</v>
      </c>
      <c r="K600" s="112" t="b">
        <f ca="1">IF(TODAY()-'AP and Accrual Journal'!E600&gt;'Data Inputs'!$B$47,TRUE,FALSE)</f>
        <v>1</v>
      </c>
    </row>
    <row r="601" spans="1:11" x14ac:dyDescent="0.2">
      <c r="A601" s="110" t="str">
        <f t="shared" si="38"/>
        <v/>
      </c>
      <c r="B601" s="129"/>
      <c r="C601" s="55"/>
      <c r="D601" s="55"/>
      <c r="E601" s="56"/>
      <c r="F601" s="72"/>
      <c r="G601" s="120" t="str">
        <f>IFERROR(INDEX(Vendors!$A$2:$B$500,MATCH('AP and Accrual Journal'!C601,Vendors!$A$2:$A$500,0),2),"")</f>
        <v/>
      </c>
      <c r="H601" s="74">
        <f>SUMIF('Cash Outflows'!E:E,'AP and Accrual Journal'!D601,'Cash Outflows'!F:F)</f>
        <v>0</v>
      </c>
      <c r="I601" s="73">
        <f t="shared" si="37"/>
        <v>0</v>
      </c>
      <c r="J601" s="13">
        <f t="shared" si="39"/>
        <v>0</v>
      </c>
      <c r="K601" s="112" t="b">
        <f ca="1">IF(TODAY()-'AP and Accrual Journal'!E601&gt;'Data Inputs'!$B$47,TRUE,FALSE)</f>
        <v>1</v>
      </c>
    </row>
    <row r="602" spans="1:11" x14ac:dyDescent="0.2">
      <c r="A602" s="110" t="str">
        <f t="shared" si="38"/>
        <v/>
      </c>
      <c r="B602" s="129"/>
      <c r="C602" s="55"/>
      <c r="D602" s="55"/>
      <c r="E602" s="56"/>
      <c r="F602" s="72"/>
      <c r="G602" s="120" t="str">
        <f>IFERROR(INDEX(Vendors!$A$2:$B$500,MATCH('AP and Accrual Journal'!C602,Vendors!$A$2:$A$500,0),2),"")</f>
        <v/>
      </c>
      <c r="H602" s="74">
        <f>SUMIF('Cash Outflows'!E:E,'AP and Accrual Journal'!D602,'Cash Outflows'!F:F)</f>
        <v>0</v>
      </c>
      <c r="I602" s="73">
        <f t="shared" si="37"/>
        <v>0</v>
      </c>
      <c r="J602" s="13">
        <f t="shared" si="39"/>
        <v>0</v>
      </c>
      <c r="K602" s="112" t="b">
        <f ca="1">IF(TODAY()-'AP and Accrual Journal'!E602&gt;'Data Inputs'!$B$47,TRUE,FALSE)</f>
        <v>1</v>
      </c>
    </row>
    <row r="603" spans="1:11" x14ac:dyDescent="0.2">
      <c r="A603" s="110" t="str">
        <f t="shared" si="38"/>
        <v/>
      </c>
      <c r="B603" s="129"/>
      <c r="C603" s="55"/>
      <c r="D603" s="55"/>
      <c r="E603" s="56"/>
      <c r="F603" s="72"/>
      <c r="G603" s="120" t="str">
        <f>IFERROR(INDEX(Vendors!$A$2:$B$500,MATCH('AP and Accrual Journal'!C603,Vendors!$A$2:$A$500,0),2),"")</f>
        <v/>
      </c>
      <c r="H603" s="74">
        <f>SUMIF('Cash Outflows'!E:E,'AP and Accrual Journal'!D603,'Cash Outflows'!F:F)</f>
        <v>0</v>
      </c>
      <c r="I603" s="73">
        <f t="shared" si="37"/>
        <v>0</v>
      </c>
      <c r="J603" s="13">
        <f t="shared" si="39"/>
        <v>0</v>
      </c>
      <c r="K603" s="112" t="b">
        <f ca="1">IF(TODAY()-'AP and Accrual Journal'!E603&gt;'Data Inputs'!$B$47,TRUE,FALSE)</f>
        <v>1</v>
      </c>
    </row>
    <row r="604" spans="1:11" x14ac:dyDescent="0.2">
      <c r="A604" s="110" t="str">
        <f t="shared" si="38"/>
        <v/>
      </c>
      <c r="B604" s="129"/>
      <c r="C604" s="55"/>
      <c r="D604" s="55"/>
      <c r="E604" s="56"/>
      <c r="F604" s="72"/>
      <c r="G604" s="120" t="str">
        <f>IFERROR(INDEX(Vendors!$A$2:$B$500,MATCH('AP and Accrual Journal'!C604,Vendors!$A$2:$A$500,0),2),"")</f>
        <v/>
      </c>
      <c r="H604" s="74">
        <f>SUMIF('Cash Outflows'!E:E,'AP and Accrual Journal'!D604,'Cash Outflows'!F:F)</f>
        <v>0</v>
      </c>
      <c r="I604" s="73">
        <f t="shared" si="37"/>
        <v>0</v>
      </c>
      <c r="J604" s="13">
        <f t="shared" si="39"/>
        <v>0</v>
      </c>
      <c r="K604" s="112" t="b">
        <f ca="1">IF(TODAY()-'AP and Accrual Journal'!E604&gt;'Data Inputs'!$B$47,TRUE,FALSE)</f>
        <v>1</v>
      </c>
    </row>
    <row r="605" spans="1:11" x14ac:dyDescent="0.2">
      <c r="A605" s="110" t="str">
        <f t="shared" si="38"/>
        <v/>
      </c>
      <c r="B605" s="129"/>
      <c r="C605" s="55"/>
      <c r="D605" s="55"/>
      <c r="E605" s="56"/>
      <c r="F605" s="72"/>
      <c r="G605" s="120" t="str">
        <f>IFERROR(INDEX(Vendors!$A$2:$B$500,MATCH('AP and Accrual Journal'!C605,Vendors!$A$2:$A$500,0),2),"")</f>
        <v/>
      </c>
      <c r="H605" s="74">
        <f>SUMIF('Cash Outflows'!E:E,'AP and Accrual Journal'!D605,'Cash Outflows'!F:F)</f>
        <v>0</v>
      </c>
      <c r="I605" s="73">
        <f t="shared" si="37"/>
        <v>0</v>
      </c>
      <c r="J605" s="13">
        <f t="shared" si="39"/>
        <v>0</v>
      </c>
      <c r="K605" s="112" t="b">
        <f ca="1">IF(TODAY()-'AP and Accrual Journal'!E605&gt;'Data Inputs'!$B$47,TRUE,FALSE)</f>
        <v>1</v>
      </c>
    </row>
    <row r="606" spans="1:11" x14ac:dyDescent="0.2">
      <c r="A606" s="110" t="str">
        <f t="shared" si="38"/>
        <v/>
      </c>
      <c r="B606" s="129"/>
      <c r="C606" s="55"/>
      <c r="D606" s="55"/>
      <c r="E606" s="56"/>
      <c r="F606" s="72"/>
      <c r="G606" s="120" t="str">
        <f>IFERROR(INDEX(Vendors!$A$2:$B$500,MATCH('AP and Accrual Journal'!C606,Vendors!$A$2:$A$500,0),2),"")</f>
        <v/>
      </c>
      <c r="H606" s="74">
        <f>SUMIF('Cash Outflows'!E:E,'AP and Accrual Journal'!D606,'Cash Outflows'!F:F)</f>
        <v>0</v>
      </c>
      <c r="I606" s="73">
        <f t="shared" si="37"/>
        <v>0</v>
      </c>
      <c r="J606" s="13">
        <f t="shared" si="39"/>
        <v>0</v>
      </c>
      <c r="K606" s="112" t="b">
        <f ca="1">IF(TODAY()-'AP and Accrual Journal'!E606&gt;'Data Inputs'!$B$47,TRUE,FALSE)</f>
        <v>1</v>
      </c>
    </row>
    <row r="607" spans="1:11" x14ac:dyDescent="0.2">
      <c r="A607" s="110" t="str">
        <f t="shared" si="38"/>
        <v/>
      </c>
      <c r="B607" s="129"/>
      <c r="C607" s="55"/>
      <c r="D607" s="55"/>
      <c r="E607" s="56"/>
      <c r="F607" s="72"/>
      <c r="G607" s="120" t="str">
        <f>IFERROR(INDEX(Vendors!$A$2:$B$500,MATCH('AP and Accrual Journal'!C607,Vendors!$A$2:$A$500,0),2),"")</f>
        <v/>
      </c>
      <c r="H607" s="74">
        <f>SUMIF('Cash Outflows'!E:E,'AP and Accrual Journal'!D607,'Cash Outflows'!F:F)</f>
        <v>0</v>
      </c>
      <c r="I607" s="73">
        <f t="shared" si="37"/>
        <v>0</v>
      </c>
      <c r="J607" s="13">
        <f t="shared" si="39"/>
        <v>0</v>
      </c>
      <c r="K607" s="112" t="b">
        <f ca="1">IF(TODAY()-'AP and Accrual Journal'!E607&gt;'Data Inputs'!$B$47,TRUE,FALSE)</f>
        <v>1</v>
      </c>
    </row>
    <row r="608" spans="1:11" x14ac:dyDescent="0.2">
      <c r="A608" s="110" t="str">
        <f t="shared" si="38"/>
        <v/>
      </c>
      <c r="B608" s="129"/>
      <c r="C608" s="55"/>
      <c r="D608" s="55"/>
      <c r="E608" s="56"/>
      <c r="F608" s="72"/>
      <c r="G608" s="120" t="str">
        <f>IFERROR(INDEX(Vendors!$A$2:$B$500,MATCH('AP and Accrual Journal'!C608,Vendors!$A$2:$A$500,0),2),"")</f>
        <v/>
      </c>
      <c r="H608" s="74">
        <f>SUMIF('Cash Outflows'!E:E,'AP and Accrual Journal'!D608,'Cash Outflows'!F:F)</f>
        <v>0</v>
      </c>
      <c r="I608" s="73">
        <f t="shared" si="37"/>
        <v>0</v>
      </c>
      <c r="J608" s="13">
        <f t="shared" si="39"/>
        <v>0</v>
      </c>
      <c r="K608" s="112" t="b">
        <f ca="1">IF(TODAY()-'AP and Accrual Journal'!E608&gt;'Data Inputs'!$B$47,TRUE,FALSE)</f>
        <v>1</v>
      </c>
    </row>
    <row r="609" spans="1:11" x14ac:dyDescent="0.2">
      <c r="A609" s="110" t="str">
        <f t="shared" si="38"/>
        <v/>
      </c>
      <c r="B609" s="129"/>
      <c r="C609" s="55"/>
      <c r="D609" s="55"/>
      <c r="E609" s="56"/>
      <c r="F609" s="72"/>
      <c r="G609" s="120" t="str">
        <f>IFERROR(INDEX(Vendors!$A$2:$B$500,MATCH('AP and Accrual Journal'!C609,Vendors!$A$2:$A$500,0),2),"")</f>
        <v/>
      </c>
      <c r="H609" s="74">
        <f>SUMIF('Cash Outflows'!E:E,'AP and Accrual Journal'!D609,'Cash Outflows'!F:F)</f>
        <v>0</v>
      </c>
      <c r="I609" s="73">
        <f t="shared" si="37"/>
        <v>0</v>
      </c>
      <c r="J609" s="13">
        <f t="shared" si="39"/>
        <v>0</v>
      </c>
      <c r="K609" s="112" t="b">
        <f ca="1">IF(TODAY()-'AP and Accrual Journal'!E609&gt;'Data Inputs'!$B$47,TRUE,FALSE)</f>
        <v>1</v>
      </c>
    </row>
    <row r="610" spans="1:11" x14ac:dyDescent="0.2">
      <c r="A610" s="110" t="str">
        <f t="shared" si="38"/>
        <v/>
      </c>
      <c r="B610" s="129"/>
      <c r="C610" s="55"/>
      <c r="D610" s="55"/>
      <c r="E610" s="56"/>
      <c r="F610" s="72"/>
      <c r="G610" s="120" t="str">
        <f>IFERROR(INDEX(Vendors!$A$2:$B$500,MATCH('AP and Accrual Journal'!C610,Vendors!$A$2:$A$500,0),2),"")</f>
        <v/>
      </c>
      <c r="H610" s="74">
        <f>SUMIF('Cash Outflows'!E:E,'AP and Accrual Journal'!D610,'Cash Outflows'!F:F)</f>
        <v>0</v>
      </c>
      <c r="I610" s="73">
        <f t="shared" si="37"/>
        <v>0</v>
      </c>
      <c r="J610" s="13">
        <f t="shared" si="39"/>
        <v>0</v>
      </c>
      <c r="K610" s="112" t="b">
        <f ca="1">IF(TODAY()-'AP and Accrual Journal'!E610&gt;'Data Inputs'!$B$47,TRUE,FALSE)</f>
        <v>1</v>
      </c>
    </row>
    <row r="611" spans="1:11" x14ac:dyDescent="0.2">
      <c r="A611" s="110" t="str">
        <f t="shared" si="38"/>
        <v/>
      </c>
      <c r="B611" s="129"/>
      <c r="C611" s="55"/>
      <c r="D611" s="55"/>
      <c r="E611" s="56"/>
      <c r="F611" s="72"/>
      <c r="G611" s="120" t="str">
        <f>IFERROR(INDEX(Vendors!$A$2:$B$500,MATCH('AP and Accrual Journal'!C611,Vendors!$A$2:$A$500,0),2),"")</f>
        <v/>
      </c>
      <c r="H611" s="74">
        <f>SUMIF('Cash Outflows'!E:E,'AP and Accrual Journal'!D611,'Cash Outflows'!F:F)</f>
        <v>0</v>
      </c>
      <c r="I611" s="73">
        <f t="shared" si="37"/>
        <v>0</v>
      </c>
      <c r="J611" s="13">
        <f t="shared" si="39"/>
        <v>0</v>
      </c>
      <c r="K611" s="112" t="b">
        <f ca="1">IF(TODAY()-'AP and Accrual Journal'!E611&gt;'Data Inputs'!$B$47,TRUE,FALSE)</f>
        <v>1</v>
      </c>
    </row>
    <row r="612" spans="1:11" x14ac:dyDescent="0.2">
      <c r="A612" s="110" t="str">
        <f t="shared" si="38"/>
        <v/>
      </c>
      <c r="B612" s="129"/>
      <c r="C612" s="55"/>
      <c r="D612" s="55"/>
      <c r="E612" s="56"/>
      <c r="F612" s="72"/>
      <c r="G612" s="120" t="str">
        <f>IFERROR(INDEX(Vendors!$A$2:$B$500,MATCH('AP and Accrual Journal'!C612,Vendors!$A$2:$A$500,0),2),"")</f>
        <v/>
      </c>
      <c r="H612" s="74">
        <f>SUMIF('Cash Outflows'!E:E,'AP and Accrual Journal'!D612,'Cash Outflows'!F:F)</f>
        <v>0</v>
      </c>
      <c r="I612" s="73">
        <f t="shared" si="37"/>
        <v>0</v>
      </c>
      <c r="J612" s="13">
        <f t="shared" si="39"/>
        <v>0</v>
      </c>
      <c r="K612" s="112" t="b">
        <f ca="1">IF(TODAY()-'AP and Accrual Journal'!E612&gt;'Data Inputs'!$B$47,TRUE,FALSE)</f>
        <v>1</v>
      </c>
    </row>
    <row r="613" spans="1:11" x14ac:dyDescent="0.2">
      <c r="A613" s="110" t="str">
        <f t="shared" si="38"/>
        <v/>
      </c>
      <c r="B613" s="129"/>
      <c r="C613" s="55"/>
      <c r="D613" s="55"/>
      <c r="E613" s="56"/>
      <c r="F613" s="72"/>
      <c r="G613" s="120" t="str">
        <f>IFERROR(INDEX(Vendors!$A$2:$B$500,MATCH('AP and Accrual Journal'!C613,Vendors!$A$2:$A$500,0),2),"")</f>
        <v/>
      </c>
      <c r="H613" s="74">
        <f>SUMIF('Cash Outflows'!E:E,'AP and Accrual Journal'!D613,'Cash Outflows'!F:F)</f>
        <v>0</v>
      </c>
      <c r="I613" s="73">
        <f t="shared" si="37"/>
        <v>0</v>
      </c>
      <c r="J613" s="13">
        <f t="shared" si="39"/>
        <v>0</v>
      </c>
      <c r="K613" s="112" t="b">
        <f ca="1">IF(TODAY()-'AP and Accrual Journal'!E613&gt;'Data Inputs'!$B$47,TRUE,FALSE)</f>
        <v>1</v>
      </c>
    </row>
    <row r="614" spans="1:11" x14ac:dyDescent="0.2">
      <c r="A614" s="110" t="str">
        <f t="shared" si="38"/>
        <v/>
      </c>
      <c r="B614" s="129"/>
      <c r="C614" s="55"/>
      <c r="D614" s="55"/>
      <c r="E614" s="56"/>
      <c r="F614" s="72"/>
      <c r="G614" s="120" t="str">
        <f>IFERROR(INDEX(Vendors!$A$2:$B$500,MATCH('AP and Accrual Journal'!C614,Vendors!$A$2:$A$500,0),2),"")</f>
        <v/>
      </c>
      <c r="H614" s="74">
        <f>SUMIF('Cash Outflows'!E:E,'AP and Accrual Journal'!D614,'Cash Outflows'!F:F)</f>
        <v>0</v>
      </c>
      <c r="I614" s="73">
        <f t="shared" si="37"/>
        <v>0</v>
      </c>
      <c r="J614" s="13">
        <f t="shared" si="39"/>
        <v>0</v>
      </c>
      <c r="K614" s="112" t="b">
        <f ca="1">IF(TODAY()-'AP and Accrual Journal'!E614&gt;'Data Inputs'!$B$47,TRUE,FALSE)</f>
        <v>1</v>
      </c>
    </row>
    <row r="615" spans="1:11" x14ac:dyDescent="0.2">
      <c r="A615" s="110" t="str">
        <f t="shared" si="38"/>
        <v/>
      </c>
      <c r="B615" s="129"/>
      <c r="C615" s="55"/>
      <c r="D615" s="55"/>
      <c r="E615" s="56"/>
      <c r="F615" s="72"/>
      <c r="G615" s="120" t="str">
        <f>IFERROR(INDEX(Vendors!$A$2:$B$500,MATCH('AP and Accrual Journal'!C615,Vendors!$A$2:$A$500,0),2),"")</f>
        <v/>
      </c>
      <c r="H615" s="74">
        <f>SUMIF('Cash Outflows'!E:E,'AP and Accrual Journal'!D615,'Cash Outflows'!F:F)</f>
        <v>0</v>
      </c>
      <c r="I615" s="73">
        <f t="shared" si="37"/>
        <v>0</v>
      </c>
      <c r="J615" s="13">
        <f t="shared" si="39"/>
        <v>0</v>
      </c>
      <c r="K615" s="112" t="b">
        <f ca="1">IF(TODAY()-'AP and Accrual Journal'!E615&gt;'Data Inputs'!$B$47,TRUE,FALSE)</f>
        <v>1</v>
      </c>
    </row>
    <row r="616" spans="1:11" x14ac:dyDescent="0.2">
      <c r="A616" s="110" t="str">
        <f t="shared" si="38"/>
        <v/>
      </c>
      <c r="B616" s="129"/>
      <c r="C616" s="55"/>
      <c r="D616" s="55"/>
      <c r="E616" s="56"/>
      <c r="F616" s="72"/>
      <c r="G616" s="120" t="str">
        <f>IFERROR(INDEX(Vendors!$A$2:$B$500,MATCH('AP and Accrual Journal'!C616,Vendors!$A$2:$A$500,0),2),"")</f>
        <v/>
      </c>
      <c r="H616" s="74">
        <f>SUMIF('Cash Outflows'!E:E,'AP and Accrual Journal'!D616,'Cash Outflows'!F:F)</f>
        <v>0</v>
      </c>
      <c r="I616" s="73">
        <f t="shared" si="37"/>
        <v>0</v>
      </c>
      <c r="J616" s="13">
        <f t="shared" si="39"/>
        <v>0</v>
      </c>
      <c r="K616" s="112" t="b">
        <f ca="1">IF(TODAY()-'AP and Accrual Journal'!E616&gt;'Data Inputs'!$B$47,TRUE,FALSE)</f>
        <v>1</v>
      </c>
    </row>
    <row r="617" spans="1:11" x14ac:dyDescent="0.2">
      <c r="A617" s="110" t="str">
        <f t="shared" si="38"/>
        <v/>
      </c>
      <c r="B617" s="129"/>
      <c r="C617" s="55"/>
      <c r="D617" s="55"/>
      <c r="E617" s="56"/>
      <c r="F617" s="72"/>
      <c r="G617" s="120" t="str">
        <f>IFERROR(INDEX(Vendors!$A$2:$B$500,MATCH('AP and Accrual Journal'!C617,Vendors!$A$2:$A$500,0),2),"")</f>
        <v/>
      </c>
      <c r="H617" s="74">
        <f>SUMIF('Cash Outflows'!E:E,'AP and Accrual Journal'!D617,'Cash Outflows'!F:F)</f>
        <v>0</v>
      </c>
      <c r="I617" s="73">
        <f t="shared" si="37"/>
        <v>0</v>
      </c>
      <c r="J617" s="13">
        <f t="shared" si="39"/>
        <v>0</v>
      </c>
      <c r="K617" s="112" t="b">
        <f ca="1">IF(TODAY()-'AP and Accrual Journal'!E617&gt;'Data Inputs'!$B$47,TRUE,FALSE)</f>
        <v>1</v>
      </c>
    </row>
    <row r="618" spans="1:11" x14ac:dyDescent="0.2">
      <c r="A618" s="110" t="str">
        <f t="shared" si="38"/>
        <v/>
      </c>
      <c r="B618" s="129"/>
      <c r="C618" s="55"/>
      <c r="D618" s="55"/>
      <c r="E618" s="56"/>
      <c r="F618" s="72"/>
      <c r="G618" s="120" t="str">
        <f>IFERROR(INDEX(Vendors!$A$2:$B$500,MATCH('AP and Accrual Journal'!C618,Vendors!$A$2:$A$500,0),2),"")</f>
        <v/>
      </c>
      <c r="H618" s="74">
        <f>SUMIF('Cash Outflows'!E:E,'AP and Accrual Journal'!D618,'Cash Outflows'!F:F)</f>
        <v>0</v>
      </c>
      <c r="I618" s="73">
        <f t="shared" si="37"/>
        <v>0</v>
      </c>
      <c r="J618" s="13">
        <f t="shared" si="39"/>
        <v>0</v>
      </c>
      <c r="K618" s="112" t="b">
        <f ca="1">IF(TODAY()-'AP and Accrual Journal'!E618&gt;'Data Inputs'!$B$47,TRUE,FALSE)</f>
        <v>1</v>
      </c>
    </row>
    <row r="619" spans="1:11" x14ac:dyDescent="0.2">
      <c r="A619" s="110" t="str">
        <f t="shared" si="38"/>
        <v/>
      </c>
      <c r="B619" s="129"/>
      <c r="C619" s="55"/>
      <c r="D619" s="55"/>
      <c r="E619" s="56"/>
      <c r="F619" s="72"/>
      <c r="G619" s="120" t="str">
        <f>IFERROR(INDEX(Vendors!$A$2:$B$500,MATCH('AP and Accrual Journal'!C619,Vendors!$A$2:$A$500,0),2),"")</f>
        <v/>
      </c>
      <c r="H619" s="74">
        <f>SUMIF('Cash Outflows'!E:E,'AP and Accrual Journal'!D619,'Cash Outflows'!F:F)</f>
        <v>0</v>
      </c>
      <c r="I619" s="73">
        <f t="shared" si="37"/>
        <v>0</v>
      </c>
      <c r="J619" s="13">
        <f t="shared" si="39"/>
        <v>0</v>
      </c>
      <c r="K619" s="112" t="b">
        <f ca="1">IF(TODAY()-'AP and Accrual Journal'!E619&gt;'Data Inputs'!$B$47,TRUE,FALSE)</f>
        <v>1</v>
      </c>
    </row>
    <row r="620" spans="1:11" x14ac:dyDescent="0.2">
      <c r="A620" s="110" t="str">
        <f t="shared" si="38"/>
        <v/>
      </c>
      <c r="B620" s="129"/>
      <c r="C620" s="55"/>
      <c r="D620" s="55"/>
      <c r="E620" s="56"/>
      <c r="F620" s="72"/>
      <c r="G620" s="120" t="str">
        <f>IFERROR(INDEX(Vendors!$A$2:$B$500,MATCH('AP and Accrual Journal'!C620,Vendors!$A$2:$A$500,0),2),"")</f>
        <v/>
      </c>
      <c r="H620" s="74">
        <f>SUMIF('Cash Outflows'!E:E,'AP and Accrual Journal'!D620,'Cash Outflows'!F:F)</f>
        <v>0</v>
      </c>
      <c r="I620" s="73">
        <f t="shared" si="37"/>
        <v>0</v>
      </c>
      <c r="J620" s="13">
        <f t="shared" si="39"/>
        <v>0</v>
      </c>
      <c r="K620" s="112" t="b">
        <f ca="1">IF(TODAY()-'AP and Accrual Journal'!E620&gt;'Data Inputs'!$B$47,TRUE,FALSE)</f>
        <v>1</v>
      </c>
    </row>
    <row r="621" spans="1:11" x14ac:dyDescent="0.2">
      <c r="A621" s="110" t="str">
        <f t="shared" si="38"/>
        <v/>
      </c>
      <c r="B621" s="129"/>
      <c r="C621" s="55"/>
      <c r="D621" s="55"/>
      <c r="E621" s="56"/>
      <c r="F621" s="72"/>
      <c r="G621" s="120" t="str">
        <f>IFERROR(INDEX(Vendors!$A$2:$B$500,MATCH('AP and Accrual Journal'!C621,Vendors!$A$2:$A$500,0),2),"")</f>
        <v/>
      </c>
      <c r="H621" s="74">
        <f>SUMIF('Cash Outflows'!E:E,'AP and Accrual Journal'!D621,'Cash Outflows'!F:F)</f>
        <v>0</v>
      </c>
      <c r="I621" s="73">
        <f t="shared" si="37"/>
        <v>0</v>
      </c>
      <c r="J621" s="13">
        <f t="shared" si="39"/>
        <v>0</v>
      </c>
      <c r="K621" s="112" t="b">
        <f ca="1">IF(TODAY()-'AP and Accrual Journal'!E621&gt;'Data Inputs'!$B$47,TRUE,FALSE)</f>
        <v>1</v>
      </c>
    </row>
    <row r="622" spans="1:11" x14ac:dyDescent="0.2">
      <c r="A622" s="110" t="str">
        <f t="shared" si="38"/>
        <v/>
      </c>
      <c r="B622" s="129"/>
      <c r="C622" s="55"/>
      <c r="D622" s="55"/>
      <c r="E622" s="56"/>
      <c r="F622" s="72"/>
      <c r="G622" s="120" t="str">
        <f>IFERROR(INDEX(Vendors!$A$2:$B$500,MATCH('AP and Accrual Journal'!C622,Vendors!$A$2:$A$500,0),2),"")</f>
        <v/>
      </c>
      <c r="H622" s="74">
        <f>SUMIF('Cash Outflows'!E:E,'AP and Accrual Journal'!D622,'Cash Outflows'!F:F)</f>
        <v>0</v>
      </c>
      <c r="I622" s="73">
        <f t="shared" si="37"/>
        <v>0</v>
      </c>
      <c r="J622" s="13">
        <f t="shared" si="39"/>
        <v>0</v>
      </c>
      <c r="K622" s="112" t="b">
        <f ca="1">IF(TODAY()-'AP and Accrual Journal'!E622&gt;'Data Inputs'!$B$47,TRUE,FALSE)</f>
        <v>1</v>
      </c>
    </row>
    <row r="623" spans="1:11" x14ac:dyDescent="0.2">
      <c r="A623" s="110" t="str">
        <f t="shared" si="38"/>
        <v/>
      </c>
      <c r="B623" s="129"/>
      <c r="C623" s="55"/>
      <c r="D623" s="55"/>
      <c r="E623" s="56"/>
      <c r="F623" s="72"/>
      <c r="G623" s="120" t="str">
        <f>IFERROR(INDEX(Vendors!$A$2:$B$500,MATCH('AP and Accrual Journal'!C623,Vendors!$A$2:$A$500,0),2),"")</f>
        <v/>
      </c>
      <c r="H623" s="74">
        <f>SUMIF('Cash Outflows'!E:E,'AP and Accrual Journal'!D623,'Cash Outflows'!F:F)</f>
        <v>0</v>
      </c>
      <c r="I623" s="73">
        <f t="shared" si="37"/>
        <v>0</v>
      </c>
      <c r="J623" s="13">
        <f t="shared" si="39"/>
        <v>0</v>
      </c>
      <c r="K623" s="112" t="b">
        <f ca="1">IF(TODAY()-'AP and Accrual Journal'!E623&gt;'Data Inputs'!$B$47,TRUE,FALSE)</f>
        <v>1</v>
      </c>
    </row>
    <row r="624" spans="1:11" x14ac:dyDescent="0.2">
      <c r="A624" s="110" t="str">
        <f t="shared" si="38"/>
        <v/>
      </c>
      <c r="B624" s="129"/>
      <c r="C624" s="55"/>
      <c r="D624" s="55"/>
      <c r="E624" s="56"/>
      <c r="F624" s="72"/>
      <c r="G624" s="120" t="str">
        <f>IFERROR(INDEX(Vendors!$A$2:$B$500,MATCH('AP and Accrual Journal'!C624,Vendors!$A$2:$A$500,0),2),"")</f>
        <v/>
      </c>
      <c r="H624" s="74">
        <f>SUMIF('Cash Outflows'!E:E,'AP and Accrual Journal'!D624,'Cash Outflows'!F:F)</f>
        <v>0</v>
      </c>
      <c r="I624" s="73">
        <f t="shared" si="37"/>
        <v>0</v>
      </c>
      <c r="J624" s="13">
        <f t="shared" si="39"/>
        <v>0</v>
      </c>
      <c r="K624" s="112" t="b">
        <f ca="1">IF(TODAY()-'AP and Accrual Journal'!E624&gt;'Data Inputs'!$B$47,TRUE,FALSE)</f>
        <v>1</v>
      </c>
    </row>
    <row r="625" spans="1:13" x14ac:dyDescent="0.2">
      <c r="A625" s="110" t="str">
        <f t="shared" si="38"/>
        <v/>
      </c>
      <c r="B625" s="129"/>
      <c r="C625" s="55"/>
      <c r="D625" s="55"/>
      <c r="E625" s="56"/>
      <c r="F625" s="72"/>
      <c r="G625" s="120" t="str">
        <f>IFERROR(INDEX(Vendors!$A$2:$B$500,MATCH('AP and Accrual Journal'!C625,Vendors!$A$2:$A$500,0),2),"")</f>
        <v/>
      </c>
      <c r="H625" s="74">
        <f>SUMIF('Cash Outflows'!E:E,'AP and Accrual Journal'!D625,'Cash Outflows'!F:F)</f>
        <v>0</v>
      </c>
      <c r="I625" s="73">
        <f t="shared" si="37"/>
        <v>0</v>
      </c>
      <c r="J625" s="13">
        <f t="shared" si="39"/>
        <v>0</v>
      </c>
      <c r="K625" s="112" t="b">
        <f ca="1">IF(TODAY()-'AP and Accrual Journal'!E625&gt;'Data Inputs'!$B$47,TRUE,FALSE)</f>
        <v>1</v>
      </c>
    </row>
    <row r="626" spans="1:13" x14ac:dyDescent="0.2">
      <c r="A626" s="110" t="str">
        <f t="shared" si="38"/>
        <v/>
      </c>
      <c r="B626" s="129"/>
      <c r="C626" s="55"/>
      <c r="D626" s="55"/>
      <c r="E626" s="56"/>
      <c r="F626" s="72"/>
      <c r="G626" s="120" t="str">
        <f>IFERROR(INDEX(Vendors!$A$2:$B$500,MATCH('AP and Accrual Journal'!C626,Vendors!$A$2:$A$500,0),2),"")</f>
        <v/>
      </c>
      <c r="H626" s="74">
        <f>SUMIF('Cash Outflows'!E:E,'AP and Accrual Journal'!D626,'Cash Outflows'!F:F)</f>
        <v>0</v>
      </c>
      <c r="I626" s="73">
        <f t="shared" si="37"/>
        <v>0</v>
      </c>
      <c r="J626" s="13">
        <f t="shared" si="39"/>
        <v>0</v>
      </c>
      <c r="K626" s="112" t="b">
        <f ca="1">IF(TODAY()-'AP and Accrual Journal'!E626&gt;'Data Inputs'!$B$47,TRUE,FALSE)</f>
        <v>1</v>
      </c>
    </row>
    <row r="627" spans="1:13" x14ac:dyDescent="0.2">
      <c r="A627" s="110" t="str">
        <f t="shared" si="38"/>
        <v/>
      </c>
      <c r="B627" s="129"/>
      <c r="C627" s="55"/>
      <c r="D627" s="55"/>
      <c r="E627" s="56"/>
      <c r="F627" s="72"/>
      <c r="G627" s="120" t="str">
        <f>IFERROR(INDEX(Vendors!$A$2:$B$500,MATCH('AP and Accrual Journal'!C627,Vendors!$A$2:$A$500,0),2),"")</f>
        <v/>
      </c>
      <c r="H627" s="74">
        <f>SUMIF('Cash Outflows'!E:E,'AP and Accrual Journal'!D627,'Cash Outflows'!F:F)</f>
        <v>0</v>
      </c>
      <c r="I627" s="73">
        <f t="shared" si="37"/>
        <v>0</v>
      </c>
      <c r="J627" s="13">
        <f t="shared" si="39"/>
        <v>0</v>
      </c>
      <c r="K627" s="112" t="b">
        <f ca="1">IF(TODAY()-'AP and Accrual Journal'!E627&gt;'Data Inputs'!$B$47,TRUE,FALSE)</f>
        <v>1</v>
      </c>
    </row>
    <row r="628" spans="1:13" x14ac:dyDescent="0.2">
      <c r="A628" s="110" t="str">
        <f t="shared" si="38"/>
        <v/>
      </c>
      <c r="B628" s="129"/>
      <c r="C628" s="55"/>
      <c r="D628" s="55"/>
      <c r="E628" s="56"/>
      <c r="F628" s="72"/>
      <c r="G628" s="120" t="str">
        <f>IFERROR(INDEX(Vendors!$A$2:$B$500,MATCH('AP and Accrual Journal'!C628,Vendors!$A$2:$A$500,0),2),"")</f>
        <v/>
      </c>
      <c r="H628" s="74">
        <f>SUMIF('Cash Outflows'!E:E,'AP and Accrual Journal'!D628,'Cash Outflows'!F:F)</f>
        <v>0</v>
      </c>
      <c r="I628" s="73">
        <f t="shared" si="37"/>
        <v>0</v>
      </c>
      <c r="J628" s="13">
        <f t="shared" si="39"/>
        <v>0</v>
      </c>
      <c r="K628" s="112" t="b">
        <f ca="1">IF(TODAY()-'AP and Accrual Journal'!E628&gt;'Data Inputs'!$B$47,TRUE,FALSE)</f>
        <v>1</v>
      </c>
    </row>
    <row r="629" spans="1:13" x14ac:dyDescent="0.2">
      <c r="A629" s="110" t="str">
        <f t="shared" si="38"/>
        <v/>
      </c>
      <c r="B629" s="129"/>
      <c r="C629" s="55"/>
      <c r="D629" s="55"/>
      <c r="E629" s="56"/>
      <c r="F629" s="72"/>
      <c r="G629" s="120" t="str">
        <f>IFERROR(INDEX(Vendors!$A$2:$B$500,MATCH('AP and Accrual Journal'!C629,Vendors!$A$2:$A$500,0),2),"")</f>
        <v/>
      </c>
      <c r="H629" s="74">
        <f>SUMIF('Cash Outflows'!E:E,'AP and Accrual Journal'!D629,'Cash Outflows'!F:F)</f>
        <v>0</v>
      </c>
      <c r="I629" s="73">
        <f t="shared" si="37"/>
        <v>0</v>
      </c>
      <c r="J629" s="13">
        <f t="shared" si="39"/>
        <v>0</v>
      </c>
      <c r="K629" s="112" t="b">
        <f ca="1">IF(TODAY()-'AP and Accrual Journal'!E629&gt;'Data Inputs'!$B$47,TRUE,FALSE)</f>
        <v>1</v>
      </c>
    </row>
    <row r="630" spans="1:13" x14ac:dyDescent="0.2">
      <c r="A630" s="110" t="str">
        <f t="shared" si="38"/>
        <v/>
      </c>
      <c r="B630" s="129"/>
      <c r="C630" s="55"/>
      <c r="D630" s="55"/>
      <c r="E630" s="56"/>
      <c r="F630" s="72"/>
      <c r="G630" s="120" t="str">
        <f>IFERROR(INDEX(Vendors!$A$2:$B$500,MATCH('AP and Accrual Journal'!C630,Vendors!$A$2:$A$500,0),2),"")</f>
        <v/>
      </c>
      <c r="H630" s="74">
        <f>SUMIF('Cash Outflows'!E:E,'AP and Accrual Journal'!D630,'Cash Outflows'!F:F)</f>
        <v>0</v>
      </c>
      <c r="I630" s="73">
        <f t="shared" si="37"/>
        <v>0</v>
      </c>
      <c r="J630" s="13">
        <f t="shared" si="39"/>
        <v>0</v>
      </c>
      <c r="K630" s="112" t="b">
        <f ca="1">IF(TODAY()-'AP and Accrual Journal'!E630&gt;'Data Inputs'!$B$47,TRUE,FALSE)</f>
        <v>1</v>
      </c>
      <c r="L630" s="147"/>
      <c r="M630" s="148"/>
    </row>
    <row r="631" spans="1:13" x14ac:dyDescent="0.2">
      <c r="A631" s="110" t="str">
        <f t="shared" si="38"/>
        <v/>
      </c>
      <c r="B631" s="55"/>
      <c r="C631" s="55"/>
      <c r="D631" s="55"/>
      <c r="E631" s="56"/>
      <c r="F631" s="72"/>
      <c r="G631" s="120" t="str">
        <f>IFERROR(INDEX(Vendors!$A$2:$B$500,MATCH('AP and Accrual Journal'!C631,Vendors!$A$2:$A$500,0),2),"")</f>
        <v/>
      </c>
      <c r="H631" s="74">
        <f>SUMIF('Cash Outflows'!E:E,'AP and Accrual Journal'!D631,'Cash Outflows'!F:F)</f>
        <v>0</v>
      </c>
      <c r="I631" s="73">
        <f t="shared" si="37"/>
        <v>0</v>
      </c>
      <c r="J631" s="13">
        <f t="shared" si="39"/>
        <v>0</v>
      </c>
      <c r="K631" s="112" t="b">
        <f ca="1">IF(TODAY()-'AP and Accrual Journal'!E631&gt;'Data Inputs'!$B$47,TRUE,FALSE)</f>
        <v>1</v>
      </c>
    </row>
    <row r="632" spans="1:13" x14ac:dyDescent="0.2">
      <c r="A632" s="110" t="str">
        <f t="shared" si="38"/>
        <v/>
      </c>
      <c r="B632" s="55"/>
      <c r="C632" s="55"/>
      <c r="D632" s="55"/>
      <c r="E632" s="56"/>
      <c r="F632" s="72"/>
      <c r="G632" s="120" t="str">
        <f>IFERROR(INDEX(Vendors!$A$2:$B$500,MATCH('AP and Accrual Journal'!C632,Vendors!$A$2:$A$500,0),2),"")</f>
        <v/>
      </c>
      <c r="H632" s="74">
        <f>SUMIF('Cash Outflows'!E:E,'AP and Accrual Journal'!D632,'Cash Outflows'!F:F)</f>
        <v>0</v>
      </c>
      <c r="I632" s="73">
        <f t="shared" si="37"/>
        <v>0</v>
      </c>
      <c r="J632" s="13">
        <f t="shared" si="39"/>
        <v>0</v>
      </c>
      <c r="K632" s="112" t="b">
        <f ca="1">IF(TODAY()-'AP and Accrual Journal'!E632&gt;'Data Inputs'!$B$47,TRUE,FALSE)</f>
        <v>1</v>
      </c>
    </row>
    <row r="633" spans="1:13" x14ac:dyDescent="0.2">
      <c r="A633" s="110" t="str">
        <f t="shared" si="38"/>
        <v/>
      </c>
      <c r="B633" s="55"/>
      <c r="C633" s="55"/>
      <c r="D633" s="55"/>
      <c r="E633" s="56"/>
      <c r="F633" s="72"/>
      <c r="G633" s="120" t="str">
        <f>IFERROR(INDEX(Vendors!$A$2:$B$500,MATCH('AP and Accrual Journal'!C633,Vendors!$A$2:$A$500,0),2),"")</f>
        <v/>
      </c>
      <c r="H633" s="74">
        <f>SUMIF('Cash Outflows'!E:E,'AP and Accrual Journal'!D633,'Cash Outflows'!F:F)</f>
        <v>0</v>
      </c>
      <c r="I633" s="73">
        <f t="shared" si="37"/>
        <v>0</v>
      </c>
      <c r="J633" s="13">
        <f t="shared" si="39"/>
        <v>0</v>
      </c>
      <c r="K633" s="112" t="b">
        <f ca="1">IF(TODAY()-'AP and Accrual Journal'!E633&gt;'Data Inputs'!$B$47,TRUE,FALSE)</f>
        <v>1</v>
      </c>
    </row>
    <row r="634" spans="1:13" x14ac:dyDescent="0.2">
      <c r="A634" s="110" t="str">
        <f t="shared" si="38"/>
        <v/>
      </c>
      <c r="B634" s="55"/>
      <c r="C634" s="55"/>
      <c r="D634" s="55"/>
      <c r="E634" s="56"/>
      <c r="F634" s="72"/>
      <c r="G634" s="120" t="str">
        <f>IFERROR(INDEX(Vendors!$A$2:$B$500,MATCH('AP and Accrual Journal'!C634,Vendors!$A$2:$A$500,0),2),"")</f>
        <v/>
      </c>
      <c r="H634" s="74">
        <f>SUMIF('Cash Outflows'!E:E,'AP and Accrual Journal'!D634,'Cash Outflows'!F:F)</f>
        <v>0</v>
      </c>
      <c r="I634" s="73">
        <f t="shared" si="37"/>
        <v>0</v>
      </c>
      <c r="J634" s="13">
        <f t="shared" si="39"/>
        <v>0</v>
      </c>
      <c r="K634" s="112" t="b">
        <f ca="1">IF(TODAY()-'AP and Accrual Journal'!E634&gt;'Data Inputs'!$B$47,TRUE,FALSE)</f>
        <v>1</v>
      </c>
    </row>
    <row r="635" spans="1:13" x14ac:dyDescent="0.2">
      <c r="A635" s="110" t="str">
        <f t="shared" si="38"/>
        <v/>
      </c>
      <c r="B635" s="55"/>
      <c r="C635" s="55"/>
      <c r="D635" s="55"/>
      <c r="E635" s="56"/>
      <c r="F635" s="72"/>
      <c r="G635" s="120" t="str">
        <f>IFERROR(INDEX(Vendors!$A$2:$B$500,MATCH('AP and Accrual Journal'!C635,Vendors!$A$2:$A$500,0),2),"")</f>
        <v/>
      </c>
      <c r="H635" s="74">
        <f>SUMIF('Cash Outflows'!E:E,'AP and Accrual Journal'!D635,'Cash Outflows'!F:F)</f>
        <v>0</v>
      </c>
      <c r="I635" s="73">
        <f t="shared" si="37"/>
        <v>0</v>
      </c>
      <c r="J635" s="13">
        <f t="shared" si="39"/>
        <v>0</v>
      </c>
      <c r="K635" s="112" t="b">
        <f ca="1">IF(TODAY()-'AP and Accrual Journal'!E635&gt;'Data Inputs'!$B$47,TRUE,FALSE)</f>
        <v>1</v>
      </c>
    </row>
    <row r="636" spans="1:13" x14ac:dyDescent="0.2">
      <c r="A636" s="110" t="str">
        <f t="shared" si="38"/>
        <v/>
      </c>
      <c r="B636" s="55"/>
      <c r="C636" s="55"/>
      <c r="D636" s="55"/>
      <c r="E636" s="56"/>
      <c r="F636" s="72"/>
      <c r="G636" s="120" t="str">
        <f>IFERROR(INDEX(Vendors!$A$2:$B$500,MATCH('AP and Accrual Journal'!C636,Vendors!$A$2:$A$500,0),2),"")</f>
        <v/>
      </c>
      <c r="H636" s="74">
        <f>SUMIF('Cash Outflows'!E:E,'AP and Accrual Journal'!D636,'Cash Outflows'!F:F)</f>
        <v>0</v>
      </c>
      <c r="I636" s="73">
        <f t="shared" si="37"/>
        <v>0</v>
      </c>
      <c r="J636" s="13">
        <f t="shared" si="39"/>
        <v>0</v>
      </c>
      <c r="K636" s="112" t="b">
        <f ca="1">IF(TODAY()-'AP and Accrual Journal'!E636&gt;'Data Inputs'!$B$47,TRUE,FALSE)</f>
        <v>1</v>
      </c>
    </row>
    <row r="637" spans="1:13" x14ac:dyDescent="0.2">
      <c r="A637" s="110" t="str">
        <f t="shared" si="38"/>
        <v/>
      </c>
      <c r="B637" s="55"/>
      <c r="C637" s="55"/>
      <c r="D637" s="55"/>
      <c r="E637" s="56"/>
      <c r="F637" s="72"/>
      <c r="G637" s="120" t="str">
        <f>IFERROR(INDEX(Vendors!$A$2:$B$500,MATCH('AP and Accrual Journal'!C637,Vendors!$A$2:$A$500,0),2),"")</f>
        <v/>
      </c>
      <c r="H637" s="74">
        <f>SUMIF('Cash Outflows'!E:E,'AP and Accrual Journal'!D637,'Cash Outflows'!F:F)</f>
        <v>0</v>
      </c>
      <c r="I637" s="73">
        <f t="shared" si="37"/>
        <v>0</v>
      </c>
      <c r="J637" s="13">
        <f t="shared" si="39"/>
        <v>0</v>
      </c>
      <c r="K637" s="112" t="b">
        <f ca="1">IF(TODAY()-'AP and Accrual Journal'!E637&gt;'Data Inputs'!$B$47,TRUE,FALSE)</f>
        <v>1</v>
      </c>
    </row>
    <row r="638" spans="1:13" x14ac:dyDescent="0.2">
      <c r="A638" s="110" t="str">
        <f t="shared" si="38"/>
        <v/>
      </c>
      <c r="B638" s="55"/>
      <c r="C638" s="55"/>
      <c r="D638" s="55"/>
      <c r="E638" s="56"/>
      <c r="F638" s="72"/>
      <c r="G638" s="120" t="str">
        <f>IFERROR(INDEX(Vendors!$A$2:$B$500,MATCH('AP and Accrual Journal'!C638,Vendors!$A$2:$A$500,0),2),"")</f>
        <v/>
      </c>
      <c r="H638" s="74">
        <f>SUMIF('Cash Outflows'!E:E,'AP and Accrual Journal'!D638,'Cash Outflows'!F:F)</f>
        <v>0</v>
      </c>
      <c r="I638" s="73">
        <f t="shared" si="37"/>
        <v>0</v>
      </c>
      <c r="J638" s="13">
        <f t="shared" si="39"/>
        <v>0</v>
      </c>
      <c r="K638" s="112" t="b">
        <f ca="1">IF(TODAY()-'AP and Accrual Journal'!E638&gt;'Data Inputs'!$B$47,TRUE,FALSE)</f>
        <v>1</v>
      </c>
    </row>
    <row r="639" spans="1:13" x14ac:dyDescent="0.2">
      <c r="A639" s="110" t="str">
        <f t="shared" si="38"/>
        <v/>
      </c>
      <c r="B639" s="55"/>
      <c r="C639" s="55"/>
      <c r="D639" s="55"/>
      <c r="E639" s="56"/>
      <c r="F639" s="72"/>
      <c r="G639" s="120" t="str">
        <f>IFERROR(INDEX(Vendors!$A$2:$B$500,MATCH('AP and Accrual Journal'!C639,Vendors!$A$2:$A$500,0),2),"")</f>
        <v/>
      </c>
      <c r="H639" s="74">
        <f>SUMIF('Cash Outflows'!E:E,'AP and Accrual Journal'!D639,'Cash Outflows'!F:F)</f>
        <v>0</v>
      </c>
      <c r="I639" s="73">
        <f t="shared" si="37"/>
        <v>0</v>
      </c>
      <c r="J639" s="13">
        <f t="shared" si="39"/>
        <v>0</v>
      </c>
      <c r="K639" s="112" t="b">
        <f ca="1">IF(TODAY()-'AP and Accrual Journal'!E639&gt;'Data Inputs'!$B$47,TRUE,FALSE)</f>
        <v>1</v>
      </c>
    </row>
    <row r="640" spans="1:13" x14ac:dyDescent="0.2">
      <c r="A640" s="110" t="str">
        <f t="shared" si="38"/>
        <v/>
      </c>
      <c r="B640" s="55"/>
      <c r="C640" s="55"/>
      <c r="D640" s="55"/>
      <c r="E640" s="56"/>
      <c r="F640" s="72"/>
      <c r="G640" s="120" t="str">
        <f>IFERROR(INDEX(Vendors!$A$2:$B$500,MATCH('AP and Accrual Journal'!C640,Vendors!$A$2:$A$500,0),2),"")</f>
        <v/>
      </c>
      <c r="H640" s="74">
        <f>SUMIF('Cash Outflows'!E:E,'AP and Accrual Journal'!D640,'Cash Outflows'!F:F)</f>
        <v>0</v>
      </c>
      <c r="I640" s="73">
        <f t="shared" si="37"/>
        <v>0</v>
      </c>
      <c r="J640" s="13">
        <f t="shared" si="39"/>
        <v>0</v>
      </c>
      <c r="K640" s="112" t="b">
        <f ca="1">IF(TODAY()-'AP and Accrual Journal'!E640&gt;'Data Inputs'!$B$47,TRUE,FALSE)</f>
        <v>1</v>
      </c>
    </row>
    <row r="641" spans="1:11" x14ac:dyDescent="0.2">
      <c r="A641" s="110" t="str">
        <f t="shared" si="38"/>
        <v/>
      </c>
      <c r="B641" s="55"/>
      <c r="C641" s="55"/>
      <c r="D641" s="55"/>
      <c r="E641" s="56"/>
      <c r="F641" s="72"/>
      <c r="G641" s="120" t="str">
        <f>IFERROR(INDEX(Vendors!$A$2:$B$500,MATCH('AP and Accrual Journal'!C641,Vendors!$A$2:$A$500,0),2),"")</f>
        <v/>
      </c>
      <c r="H641" s="74">
        <f>SUMIF('Cash Outflows'!E:E,'AP and Accrual Journal'!D641,'Cash Outflows'!F:F)</f>
        <v>0</v>
      </c>
      <c r="I641" s="73">
        <f t="shared" si="37"/>
        <v>0</v>
      </c>
      <c r="J641" s="13">
        <f t="shared" si="39"/>
        <v>0</v>
      </c>
      <c r="K641" s="112" t="b">
        <f ca="1">IF(TODAY()-'AP and Accrual Journal'!E641&gt;'Data Inputs'!$B$47,TRUE,FALSE)</f>
        <v>1</v>
      </c>
    </row>
    <row r="642" spans="1:11" x14ac:dyDescent="0.2">
      <c r="A642" s="110" t="str">
        <f t="shared" si="38"/>
        <v/>
      </c>
      <c r="B642" s="55"/>
      <c r="C642" s="55"/>
      <c r="D642" s="55"/>
      <c r="E642" s="56"/>
      <c r="F642" s="72"/>
      <c r="G642" s="120" t="str">
        <f>IFERROR(INDEX(Vendors!$A$2:$B$500,MATCH('AP and Accrual Journal'!C642,Vendors!$A$2:$A$500,0),2),"")</f>
        <v/>
      </c>
      <c r="H642" s="74">
        <f>SUMIF('Cash Outflows'!E:E,'AP and Accrual Journal'!D642,'Cash Outflows'!F:F)</f>
        <v>0</v>
      </c>
      <c r="I642" s="73">
        <f t="shared" si="37"/>
        <v>0</v>
      </c>
      <c r="J642" s="13">
        <f t="shared" si="39"/>
        <v>0</v>
      </c>
      <c r="K642" s="112" t="b">
        <f ca="1">IF(TODAY()-'AP and Accrual Journal'!E642&gt;'Data Inputs'!$B$47,TRUE,FALSE)</f>
        <v>1</v>
      </c>
    </row>
    <row r="643" spans="1:11" x14ac:dyDescent="0.2">
      <c r="A643" s="110" t="str">
        <f t="shared" si="38"/>
        <v/>
      </c>
      <c r="B643" s="55"/>
      <c r="C643" s="55"/>
      <c r="D643" s="55"/>
      <c r="E643" s="56"/>
      <c r="F643" s="72"/>
      <c r="G643" s="120" t="str">
        <f>IFERROR(INDEX(Vendors!$A$2:$B$500,MATCH('AP and Accrual Journal'!C643,Vendors!$A$2:$A$500,0),2),"")</f>
        <v/>
      </c>
      <c r="H643" s="74">
        <f>SUMIF('Cash Outflows'!E:E,'AP and Accrual Journal'!D643,'Cash Outflows'!F:F)</f>
        <v>0</v>
      </c>
      <c r="I643" s="73">
        <f t="shared" si="37"/>
        <v>0</v>
      </c>
      <c r="J643" s="13">
        <f t="shared" si="39"/>
        <v>0</v>
      </c>
      <c r="K643" s="112" t="b">
        <f ca="1">IF(TODAY()-'AP and Accrual Journal'!E643&gt;'Data Inputs'!$B$47,TRUE,FALSE)</f>
        <v>1</v>
      </c>
    </row>
    <row r="644" spans="1:11" x14ac:dyDescent="0.2">
      <c r="A644" s="110" t="str">
        <f t="shared" si="38"/>
        <v/>
      </c>
      <c r="B644" s="55"/>
      <c r="C644" s="55"/>
      <c r="D644" s="55"/>
      <c r="E644" s="56"/>
      <c r="F644" s="72"/>
      <c r="G644" s="120" t="str">
        <f>IFERROR(INDEX(Vendors!$A$2:$B$500,MATCH('AP and Accrual Journal'!C644,Vendors!$A$2:$A$500,0),2),"")</f>
        <v/>
      </c>
      <c r="H644" s="74">
        <f>SUMIF('Cash Outflows'!E:E,'AP and Accrual Journal'!D644,'Cash Outflows'!F:F)</f>
        <v>0</v>
      </c>
      <c r="I644" s="73">
        <f t="shared" si="37"/>
        <v>0</v>
      </c>
      <c r="J644" s="13">
        <f t="shared" si="39"/>
        <v>0</v>
      </c>
      <c r="K644" s="112" t="b">
        <f ca="1">IF(TODAY()-'AP and Accrual Journal'!E644&gt;'Data Inputs'!$B$47,TRUE,FALSE)</f>
        <v>1</v>
      </c>
    </row>
    <row r="645" spans="1:11" x14ac:dyDescent="0.2">
      <c r="A645" s="110" t="str">
        <f t="shared" si="38"/>
        <v/>
      </c>
      <c r="B645" s="55"/>
      <c r="C645" s="55"/>
      <c r="D645" s="55"/>
      <c r="E645" s="56"/>
      <c r="F645" s="72"/>
      <c r="G645" s="120" t="str">
        <f>IFERROR(INDEX(Vendors!$A$2:$B$500,MATCH('AP and Accrual Journal'!C645,Vendors!$A$2:$A$500,0),2),"")</f>
        <v/>
      </c>
      <c r="H645" s="74">
        <f>SUMIF('Cash Outflows'!E:E,'AP and Accrual Journal'!D645,'Cash Outflows'!F:F)</f>
        <v>0</v>
      </c>
      <c r="I645" s="73">
        <f t="shared" ref="I645:I708" si="40">F645-H645</f>
        <v>0</v>
      </c>
      <c r="J645" s="13">
        <f t="shared" si="39"/>
        <v>0</v>
      </c>
      <c r="K645" s="112" t="b">
        <f ca="1">IF(TODAY()-'AP and Accrual Journal'!E645&gt;'Data Inputs'!$B$47,TRUE,FALSE)</f>
        <v>1</v>
      </c>
    </row>
    <row r="646" spans="1:11" x14ac:dyDescent="0.2">
      <c r="A646" s="110" t="str">
        <f t="shared" si="38"/>
        <v/>
      </c>
      <c r="B646" s="55"/>
      <c r="C646" s="55"/>
      <c r="D646" s="55"/>
      <c r="E646" s="56"/>
      <c r="F646" s="72"/>
      <c r="G646" s="120" t="str">
        <f>IFERROR(INDEX(Vendors!$A$2:$B$500,MATCH('AP and Accrual Journal'!C646,Vendors!$A$2:$A$500,0),2),"")</f>
        <v/>
      </c>
      <c r="H646" s="74">
        <f>SUMIF('Cash Outflows'!E:E,'AP and Accrual Journal'!D646,'Cash Outflows'!F:F)</f>
        <v>0</v>
      </c>
      <c r="I646" s="73">
        <f t="shared" si="40"/>
        <v>0</v>
      </c>
      <c r="J646" s="13">
        <f t="shared" si="39"/>
        <v>0</v>
      </c>
      <c r="K646" s="112" t="b">
        <f ca="1">IF(TODAY()-'AP and Accrual Journal'!E646&gt;'Data Inputs'!$B$47,TRUE,FALSE)</f>
        <v>1</v>
      </c>
    </row>
    <row r="647" spans="1:11" x14ac:dyDescent="0.2">
      <c r="A647" s="110" t="str">
        <f t="shared" si="38"/>
        <v/>
      </c>
      <c r="B647" s="55"/>
      <c r="C647" s="55"/>
      <c r="D647" s="55"/>
      <c r="E647" s="56"/>
      <c r="F647" s="72"/>
      <c r="G647" s="120" t="str">
        <f>IFERROR(INDEX(Vendors!$A$2:$B$500,MATCH('AP and Accrual Journal'!C647,Vendors!$A$2:$A$500,0),2),"")</f>
        <v/>
      </c>
      <c r="H647" s="74">
        <f>SUMIF('Cash Outflows'!E:E,'AP and Accrual Journal'!D647,'Cash Outflows'!F:F)</f>
        <v>0</v>
      </c>
      <c r="I647" s="73">
        <f t="shared" si="40"/>
        <v>0</v>
      </c>
      <c r="J647" s="13">
        <f t="shared" si="39"/>
        <v>0</v>
      </c>
      <c r="K647" s="112" t="b">
        <f ca="1">IF(TODAY()-'AP and Accrual Journal'!E647&gt;'Data Inputs'!$B$47,TRUE,FALSE)</f>
        <v>1</v>
      </c>
    </row>
    <row r="648" spans="1:11" x14ac:dyDescent="0.2">
      <c r="A648" s="110" t="str">
        <f t="shared" si="38"/>
        <v/>
      </c>
      <c r="B648" s="55"/>
      <c r="C648" s="55"/>
      <c r="D648" s="55"/>
      <c r="E648" s="56"/>
      <c r="F648" s="72"/>
      <c r="G648" s="120" t="str">
        <f>IFERROR(INDEX(Vendors!$A$2:$B$500,MATCH('AP and Accrual Journal'!C648,Vendors!$A$2:$A$500,0),2),"")</f>
        <v/>
      </c>
      <c r="H648" s="74">
        <f>SUMIF('Cash Outflows'!E:E,'AP and Accrual Journal'!D648,'Cash Outflows'!F:F)</f>
        <v>0</v>
      </c>
      <c r="I648" s="73">
        <f t="shared" si="40"/>
        <v>0</v>
      </c>
      <c r="J648" s="13">
        <f t="shared" si="39"/>
        <v>0</v>
      </c>
      <c r="K648" s="112" t="b">
        <f ca="1">IF(TODAY()-'AP and Accrual Journal'!E648&gt;'Data Inputs'!$B$47,TRUE,FALSE)</f>
        <v>1</v>
      </c>
    </row>
    <row r="649" spans="1:11" x14ac:dyDescent="0.2">
      <c r="A649" s="110" t="str">
        <f t="shared" si="38"/>
        <v/>
      </c>
      <c r="B649" s="55"/>
      <c r="C649" s="55"/>
      <c r="D649" s="55"/>
      <c r="E649" s="56"/>
      <c r="F649" s="72"/>
      <c r="G649" s="120" t="str">
        <f>IFERROR(INDEX(Vendors!$A$2:$B$500,MATCH('AP and Accrual Journal'!C649,Vendors!$A$2:$A$500,0),2),"")</f>
        <v/>
      </c>
      <c r="H649" s="74">
        <f>SUMIF('Cash Outflows'!E:E,'AP and Accrual Journal'!D649,'Cash Outflows'!F:F)</f>
        <v>0</v>
      </c>
      <c r="I649" s="73">
        <f t="shared" si="40"/>
        <v>0</v>
      </c>
      <c r="J649" s="13">
        <f t="shared" si="39"/>
        <v>0</v>
      </c>
      <c r="K649" s="112" t="b">
        <f ca="1">IF(TODAY()-'AP and Accrual Journal'!E649&gt;'Data Inputs'!$B$47,TRUE,FALSE)</f>
        <v>1</v>
      </c>
    </row>
    <row r="650" spans="1:11" x14ac:dyDescent="0.2">
      <c r="A650" s="110" t="str">
        <f t="shared" si="38"/>
        <v/>
      </c>
      <c r="B650" s="55"/>
      <c r="C650" s="55"/>
      <c r="D650" s="55"/>
      <c r="E650" s="56"/>
      <c r="F650" s="72"/>
      <c r="G650" s="120" t="str">
        <f>IFERROR(INDEX(Vendors!$A$2:$B$500,MATCH('AP and Accrual Journal'!C650,Vendors!$A$2:$A$500,0),2),"")</f>
        <v/>
      </c>
      <c r="H650" s="74">
        <f>SUMIF('Cash Outflows'!E:E,'AP and Accrual Journal'!D650,'Cash Outflows'!F:F)</f>
        <v>0</v>
      </c>
      <c r="I650" s="73">
        <f t="shared" si="40"/>
        <v>0</v>
      </c>
      <c r="J650" s="13">
        <f t="shared" si="39"/>
        <v>0</v>
      </c>
      <c r="K650" s="112" t="b">
        <f ca="1">IF(TODAY()-'AP and Accrual Journal'!E650&gt;'Data Inputs'!$B$47,TRUE,FALSE)</f>
        <v>1</v>
      </c>
    </row>
    <row r="651" spans="1:11" x14ac:dyDescent="0.2">
      <c r="A651" s="110" t="str">
        <f t="shared" si="38"/>
        <v/>
      </c>
      <c r="B651" s="55"/>
      <c r="C651" s="55"/>
      <c r="D651" s="55"/>
      <c r="E651" s="56"/>
      <c r="F651" s="72"/>
      <c r="G651" s="120" t="str">
        <f>IFERROR(INDEX(Vendors!$A$2:$B$500,MATCH('AP and Accrual Journal'!C651,Vendors!$A$2:$A$500,0),2),"")</f>
        <v/>
      </c>
      <c r="H651" s="74">
        <f>SUMIF('Cash Outflows'!E:E,'AP and Accrual Journal'!D651,'Cash Outflows'!F:F)</f>
        <v>0</v>
      </c>
      <c r="I651" s="73">
        <f t="shared" si="40"/>
        <v>0</v>
      </c>
      <c r="J651" s="13">
        <f t="shared" si="39"/>
        <v>0</v>
      </c>
      <c r="K651" s="112" t="b">
        <f ca="1">IF(TODAY()-'AP and Accrual Journal'!E651&gt;'Data Inputs'!$B$47,TRUE,FALSE)</f>
        <v>1</v>
      </c>
    </row>
    <row r="652" spans="1:11" x14ac:dyDescent="0.2">
      <c r="A652" s="110" t="str">
        <f t="shared" ref="A652:A715" si="41">IF(E652="","",E652+(6-J652))</f>
        <v/>
      </c>
      <c r="B652" s="55"/>
      <c r="C652" s="55"/>
      <c r="D652" s="55"/>
      <c r="E652" s="56"/>
      <c r="F652" s="72"/>
      <c r="G652" s="120" t="str">
        <f>IFERROR(INDEX(Vendors!$A$2:$B$500,MATCH('AP and Accrual Journal'!C652,Vendors!$A$2:$A$500,0),2),"")</f>
        <v/>
      </c>
      <c r="H652" s="74">
        <f>SUMIF('Cash Outflows'!E:E,'AP and Accrual Journal'!D652,'Cash Outflows'!F:F)</f>
        <v>0</v>
      </c>
      <c r="I652" s="73">
        <f t="shared" si="40"/>
        <v>0</v>
      </c>
      <c r="J652" s="13">
        <f t="shared" ref="J652:J715" si="42">IF(WEEKDAY(E652)=7,0,WEEKDAY(E652))</f>
        <v>0</v>
      </c>
      <c r="K652" s="112" t="b">
        <f ca="1">IF(TODAY()-'AP and Accrual Journal'!E652&gt;'Data Inputs'!$B$47,TRUE,FALSE)</f>
        <v>1</v>
      </c>
    </row>
    <row r="653" spans="1:11" x14ac:dyDescent="0.2">
      <c r="A653" s="110" t="str">
        <f t="shared" si="41"/>
        <v/>
      </c>
      <c r="B653" s="55"/>
      <c r="C653" s="55"/>
      <c r="D653" s="55"/>
      <c r="E653" s="56"/>
      <c r="F653" s="72"/>
      <c r="G653" s="120" t="str">
        <f>IFERROR(INDEX(Vendors!$A$2:$B$500,MATCH('AP and Accrual Journal'!C653,Vendors!$A$2:$A$500,0),2),"")</f>
        <v/>
      </c>
      <c r="H653" s="74">
        <f>SUMIF('Cash Outflows'!E:E,'AP and Accrual Journal'!D653,'Cash Outflows'!F:F)</f>
        <v>0</v>
      </c>
      <c r="I653" s="73">
        <f t="shared" si="40"/>
        <v>0</v>
      </c>
      <c r="J653" s="13">
        <f t="shared" si="42"/>
        <v>0</v>
      </c>
      <c r="K653" s="112" t="b">
        <f ca="1">IF(TODAY()-'AP and Accrual Journal'!E653&gt;'Data Inputs'!$B$47,TRUE,FALSE)</f>
        <v>1</v>
      </c>
    </row>
    <row r="654" spans="1:11" x14ac:dyDescent="0.2">
      <c r="A654" s="110" t="str">
        <f t="shared" si="41"/>
        <v/>
      </c>
      <c r="B654" s="55"/>
      <c r="C654" s="55"/>
      <c r="D654" s="55"/>
      <c r="E654" s="56"/>
      <c r="F654" s="72"/>
      <c r="G654" s="120" t="str">
        <f>IFERROR(INDEX(Vendors!$A$2:$B$500,MATCH('AP and Accrual Journal'!C654,Vendors!$A$2:$A$500,0),2),"")</f>
        <v/>
      </c>
      <c r="H654" s="74">
        <f>SUMIF('Cash Outflows'!E:E,'AP and Accrual Journal'!D654,'Cash Outflows'!F:F)</f>
        <v>0</v>
      </c>
      <c r="I654" s="73">
        <f t="shared" si="40"/>
        <v>0</v>
      </c>
      <c r="J654" s="13">
        <f t="shared" si="42"/>
        <v>0</v>
      </c>
      <c r="K654" s="112" t="b">
        <f ca="1">IF(TODAY()-'AP and Accrual Journal'!E654&gt;'Data Inputs'!$B$47,TRUE,FALSE)</f>
        <v>1</v>
      </c>
    </row>
    <row r="655" spans="1:11" x14ac:dyDescent="0.2">
      <c r="A655" s="110" t="str">
        <f t="shared" si="41"/>
        <v/>
      </c>
      <c r="B655" s="55"/>
      <c r="C655" s="55"/>
      <c r="D655" s="55"/>
      <c r="E655" s="56"/>
      <c r="F655" s="72"/>
      <c r="G655" s="120" t="str">
        <f>IFERROR(INDEX(Vendors!$A$2:$B$500,MATCH('AP and Accrual Journal'!C655,Vendors!$A$2:$A$500,0),2),"")</f>
        <v/>
      </c>
      <c r="H655" s="74">
        <f>SUMIF('Cash Outflows'!E:E,'AP and Accrual Journal'!D655,'Cash Outflows'!F:F)</f>
        <v>0</v>
      </c>
      <c r="I655" s="73">
        <f t="shared" si="40"/>
        <v>0</v>
      </c>
      <c r="J655" s="13">
        <f t="shared" si="42"/>
        <v>0</v>
      </c>
      <c r="K655" s="112" t="b">
        <f ca="1">IF(TODAY()-'AP and Accrual Journal'!E655&gt;'Data Inputs'!$B$47,TRUE,FALSE)</f>
        <v>1</v>
      </c>
    </row>
    <row r="656" spans="1:11" x14ac:dyDescent="0.2">
      <c r="A656" s="110" t="str">
        <f t="shared" si="41"/>
        <v/>
      </c>
      <c r="B656" s="55"/>
      <c r="C656" s="55"/>
      <c r="D656" s="55"/>
      <c r="E656" s="56"/>
      <c r="F656" s="72"/>
      <c r="G656" s="120" t="str">
        <f>IFERROR(INDEX(Vendors!$A$2:$B$500,MATCH('AP and Accrual Journal'!C656,Vendors!$A$2:$A$500,0),2),"")</f>
        <v/>
      </c>
      <c r="H656" s="74">
        <f>SUMIF('Cash Outflows'!E:E,'AP and Accrual Journal'!D656,'Cash Outflows'!F:F)</f>
        <v>0</v>
      </c>
      <c r="I656" s="73">
        <f t="shared" si="40"/>
        <v>0</v>
      </c>
      <c r="J656" s="13">
        <f t="shared" si="42"/>
        <v>0</v>
      </c>
      <c r="K656" s="112" t="b">
        <f ca="1">IF(TODAY()-'AP and Accrual Journal'!E656&gt;'Data Inputs'!$B$47,TRUE,FALSE)</f>
        <v>1</v>
      </c>
    </row>
    <row r="657" spans="1:11" x14ac:dyDescent="0.2">
      <c r="A657" s="110" t="str">
        <f t="shared" si="41"/>
        <v/>
      </c>
      <c r="B657" s="55"/>
      <c r="C657" s="55"/>
      <c r="D657" s="55"/>
      <c r="E657" s="56"/>
      <c r="F657" s="72"/>
      <c r="G657" s="120" t="str">
        <f>IFERROR(INDEX(Vendors!$A$2:$B$500,MATCH('AP and Accrual Journal'!C657,Vendors!$A$2:$A$500,0),2),"")</f>
        <v/>
      </c>
      <c r="H657" s="74">
        <f>SUMIF('Cash Outflows'!E:E,'AP and Accrual Journal'!D657,'Cash Outflows'!F:F)</f>
        <v>0</v>
      </c>
      <c r="I657" s="73">
        <f t="shared" si="40"/>
        <v>0</v>
      </c>
      <c r="J657" s="13">
        <f t="shared" si="42"/>
        <v>0</v>
      </c>
      <c r="K657" s="112" t="b">
        <f ca="1">IF(TODAY()-'AP and Accrual Journal'!E657&gt;'Data Inputs'!$B$47,TRUE,FALSE)</f>
        <v>1</v>
      </c>
    </row>
    <row r="658" spans="1:11" x14ac:dyDescent="0.2">
      <c r="A658" s="110" t="str">
        <f t="shared" si="41"/>
        <v/>
      </c>
      <c r="B658" s="55"/>
      <c r="C658" s="55"/>
      <c r="D658" s="55"/>
      <c r="E658" s="56"/>
      <c r="F658" s="72"/>
      <c r="G658" s="120" t="str">
        <f>IFERROR(INDEX(Vendors!$A$2:$B$500,MATCH('AP and Accrual Journal'!C658,Vendors!$A$2:$A$500,0),2),"")</f>
        <v/>
      </c>
      <c r="H658" s="74">
        <f>SUMIF('Cash Outflows'!E:E,'AP and Accrual Journal'!D658,'Cash Outflows'!F:F)</f>
        <v>0</v>
      </c>
      <c r="I658" s="73">
        <f t="shared" si="40"/>
        <v>0</v>
      </c>
      <c r="J658" s="13">
        <f t="shared" si="42"/>
        <v>0</v>
      </c>
      <c r="K658" s="112" t="b">
        <f ca="1">IF(TODAY()-'AP and Accrual Journal'!E658&gt;'Data Inputs'!$B$47,TRUE,FALSE)</f>
        <v>1</v>
      </c>
    </row>
    <row r="659" spans="1:11" x14ac:dyDescent="0.2">
      <c r="A659" s="110" t="str">
        <f t="shared" si="41"/>
        <v/>
      </c>
      <c r="B659" s="55"/>
      <c r="C659" s="55"/>
      <c r="D659" s="55"/>
      <c r="E659" s="56"/>
      <c r="F659" s="72"/>
      <c r="G659" s="120" t="str">
        <f>IFERROR(INDEX(Vendors!$A$2:$B$500,MATCH('AP and Accrual Journal'!C659,Vendors!$A$2:$A$500,0),2),"")</f>
        <v/>
      </c>
      <c r="H659" s="74">
        <f>SUMIF('Cash Outflows'!E:E,'AP and Accrual Journal'!D659,'Cash Outflows'!F:F)</f>
        <v>0</v>
      </c>
      <c r="I659" s="73">
        <f t="shared" si="40"/>
        <v>0</v>
      </c>
      <c r="J659" s="13">
        <f t="shared" si="42"/>
        <v>0</v>
      </c>
      <c r="K659" s="112" t="b">
        <f ca="1">IF(TODAY()-'AP and Accrual Journal'!E659&gt;'Data Inputs'!$B$47,TRUE,FALSE)</f>
        <v>1</v>
      </c>
    </row>
    <row r="660" spans="1:11" x14ac:dyDescent="0.2">
      <c r="A660" s="110" t="str">
        <f t="shared" si="41"/>
        <v/>
      </c>
      <c r="B660" s="55"/>
      <c r="C660" s="55"/>
      <c r="D660" s="55"/>
      <c r="E660" s="56"/>
      <c r="F660" s="72"/>
      <c r="G660" s="120" t="str">
        <f>IFERROR(INDEX(Vendors!$A$2:$B$500,MATCH('AP and Accrual Journal'!C660,Vendors!$A$2:$A$500,0),2),"")</f>
        <v/>
      </c>
      <c r="H660" s="74">
        <f>SUMIF('Cash Outflows'!E:E,'AP and Accrual Journal'!D660,'Cash Outflows'!F:F)</f>
        <v>0</v>
      </c>
      <c r="I660" s="73">
        <f t="shared" si="40"/>
        <v>0</v>
      </c>
      <c r="J660" s="13">
        <f t="shared" si="42"/>
        <v>0</v>
      </c>
      <c r="K660" s="112" t="b">
        <f ca="1">IF(TODAY()-'AP and Accrual Journal'!E660&gt;'Data Inputs'!$B$47,TRUE,FALSE)</f>
        <v>1</v>
      </c>
    </row>
    <row r="661" spans="1:11" x14ac:dyDescent="0.2">
      <c r="A661" s="110" t="str">
        <f t="shared" si="41"/>
        <v/>
      </c>
      <c r="B661" s="55"/>
      <c r="C661" s="55"/>
      <c r="D661" s="55"/>
      <c r="E661" s="56"/>
      <c r="F661" s="72"/>
      <c r="G661" s="120" t="str">
        <f>IFERROR(INDEX(Vendors!$A$2:$B$500,MATCH('AP and Accrual Journal'!C661,Vendors!$A$2:$A$500,0),2),"")</f>
        <v/>
      </c>
      <c r="H661" s="74">
        <f>SUMIF('Cash Outflows'!E:E,'AP and Accrual Journal'!D661,'Cash Outflows'!F:F)</f>
        <v>0</v>
      </c>
      <c r="I661" s="73">
        <f t="shared" si="40"/>
        <v>0</v>
      </c>
      <c r="J661" s="13">
        <f t="shared" si="42"/>
        <v>0</v>
      </c>
      <c r="K661" s="112" t="b">
        <f ca="1">IF(TODAY()-'AP and Accrual Journal'!E661&gt;'Data Inputs'!$B$47,TRUE,FALSE)</f>
        <v>1</v>
      </c>
    </row>
    <row r="662" spans="1:11" x14ac:dyDescent="0.2">
      <c r="A662" s="110" t="str">
        <f t="shared" si="41"/>
        <v/>
      </c>
      <c r="B662" s="55"/>
      <c r="C662" s="55"/>
      <c r="D662" s="55"/>
      <c r="E662" s="56"/>
      <c r="F662" s="72"/>
      <c r="G662" s="120" t="str">
        <f>IFERROR(INDEX(Vendors!$A$2:$B$500,MATCH('AP and Accrual Journal'!C662,Vendors!$A$2:$A$500,0),2),"")</f>
        <v/>
      </c>
      <c r="H662" s="74">
        <f>SUMIF('Cash Outflows'!E:E,'AP and Accrual Journal'!D662,'Cash Outflows'!F:F)</f>
        <v>0</v>
      </c>
      <c r="I662" s="73">
        <f t="shared" si="40"/>
        <v>0</v>
      </c>
      <c r="J662" s="13">
        <f t="shared" si="42"/>
        <v>0</v>
      </c>
      <c r="K662" s="112" t="b">
        <f ca="1">IF(TODAY()-'AP and Accrual Journal'!E662&gt;'Data Inputs'!$B$47,TRUE,FALSE)</f>
        <v>1</v>
      </c>
    </row>
    <row r="663" spans="1:11" x14ac:dyDescent="0.2">
      <c r="A663" s="110" t="str">
        <f t="shared" si="41"/>
        <v/>
      </c>
      <c r="B663" s="55"/>
      <c r="C663" s="55"/>
      <c r="D663" s="55"/>
      <c r="E663" s="56"/>
      <c r="F663" s="72"/>
      <c r="G663" s="120" t="str">
        <f>IFERROR(INDEX(Vendors!$A$2:$B$500,MATCH('AP and Accrual Journal'!C663,Vendors!$A$2:$A$500,0),2),"")</f>
        <v/>
      </c>
      <c r="H663" s="74">
        <f>SUMIF('Cash Outflows'!E:E,'AP and Accrual Journal'!D663,'Cash Outflows'!F:F)</f>
        <v>0</v>
      </c>
      <c r="I663" s="73">
        <f t="shared" si="40"/>
        <v>0</v>
      </c>
      <c r="J663" s="13">
        <f t="shared" si="42"/>
        <v>0</v>
      </c>
      <c r="K663" s="112" t="b">
        <f ca="1">IF(TODAY()-'AP and Accrual Journal'!E663&gt;'Data Inputs'!$B$47,TRUE,FALSE)</f>
        <v>1</v>
      </c>
    </row>
    <row r="664" spans="1:11" x14ac:dyDescent="0.2">
      <c r="A664" s="110" t="str">
        <f t="shared" si="41"/>
        <v/>
      </c>
      <c r="B664" s="55"/>
      <c r="C664" s="55"/>
      <c r="D664" s="55"/>
      <c r="E664" s="56"/>
      <c r="F664" s="72"/>
      <c r="G664" s="120" t="str">
        <f>IFERROR(INDEX(Vendors!$A$2:$B$500,MATCH('AP and Accrual Journal'!C664,Vendors!$A$2:$A$500,0),2),"")</f>
        <v/>
      </c>
      <c r="H664" s="74">
        <f>SUMIF('Cash Outflows'!E:E,'AP and Accrual Journal'!D664,'Cash Outflows'!F:F)</f>
        <v>0</v>
      </c>
      <c r="I664" s="73">
        <f t="shared" si="40"/>
        <v>0</v>
      </c>
      <c r="J664" s="13">
        <f t="shared" si="42"/>
        <v>0</v>
      </c>
      <c r="K664" s="112" t="b">
        <f ca="1">IF(TODAY()-'AP and Accrual Journal'!E664&gt;'Data Inputs'!$B$47,TRUE,FALSE)</f>
        <v>1</v>
      </c>
    </row>
    <row r="665" spans="1:11" x14ac:dyDescent="0.2">
      <c r="A665" s="110" t="str">
        <f t="shared" si="41"/>
        <v/>
      </c>
      <c r="B665" s="55"/>
      <c r="C665" s="55"/>
      <c r="D665" s="55"/>
      <c r="E665" s="56"/>
      <c r="F665" s="72"/>
      <c r="G665" s="120" t="str">
        <f>IFERROR(INDEX(Vendors!$A$2:$B$500,MATCH('AP and Accrual Journal'!C665,Vendors!$A$2:$A$500,0),2),"")</f>
        <v/>
      </c>
      <c r="H665" s="74">
        <f>SUMIF('Cash Outflows'!E:E,'AP and Accrual Journal'!D665,'Cash Outflows'!F:F)</f>
        <v>0</v>
      </c>
      <c r="I665" s="73">
        <f t="shared" si="40"/>
        <v>0</v>
      </c>
      <c r="J665" s="13">
        <f t="shared" si="42"/>
        <v>0</v>
      </c>
      <c r="K665" s="112" t="b">
        <f ca="1">IF(TODAY()-'AP and Accrual Journal'!E665&gt;'Data Inputs'!$B$47,TRUE,FALSE)</f>
        <v>1</v>
      </c>
    </row>
    <row r="666" spans="1:11" x14ac:dyDescent="0.2">
      <c r="A666" s="110" t="str">
        <f t="shared" si="41"/>
        <v/>
      </c>
      <c r="B666" s="55"/>
      <c r="C666" s="55"/>
      <c r="D666" s="55"/>
      <c r="E666" s="56"/>
      <c r="F666" s="72"/>
      <c r="G666" s="120" t="str">
        <f>IFERROR(INDEX(Vendors!$A$2:$B$500,MATCH('AP and Accrual Journal'!C666,Vendors!$A$2:$A$500,0),2),"")</f>
        <v/>
      </c>
      <c r="H666" s="74">
        <f>SUMIF('Cash Outflows'!E:E,'AP and Accrual Journal'!D666,'Cash Outflows'!F:F)</f>
        <v>0</v>
      </c>
      <c r="I666" s="73">
        <f t="shared" si="40"/>
        <v>0</v>
      </c>
      <c r="J666" s="13">
        <f t="shared" si="42"/>
        <v>0</v>
      </c>
      <c r="K666" s="112" t="b">
        <f ca="1">IF(TODAY()-'AP and Accrual Journal'!E666&gt;'Data Inputs'!$B$47,TRUE,FALSE)</f>
        <v>1</v>
      </c>
    </row>
    <row r="667" spans="1:11" x14ac:dyDescent="0.2">
      <c r="A667" s="110" t="str">
        <f t="shared" si="41"/>
        <v/>
      </c>
      <c r="B667" s="55"/>
      <c r="C667" s="55"/>
      <c r="D667" s="55"/>
      <c r="E667" s="56"/>
      <c r="F667" s="72"/>
      <c r="G667" s="120" t="str">
        <f>IFERROR(INDEX(Vendors!$A$2:$B$500,MATCH('AP and Accrual Journal'!C667,Vendors!$A$2:$A$500,0),2),"")</f>
        <v/>
      </c>
      <c r="H667" s="74">
        <f>SUMIF('Cash Outflows'!E:E,'AP and Accrual Journal'!D667,'Cash Outflows'!F:F)</f>
        <v>0</v>
      </c>
      <c r="I667" s="73">
        <f t="shared" si="40"/>
        <v>0</v>
      </c>
      <c r="J667" s="13">
        <f t="shared" si="42"/>
        <v>0</v>
      </c>
      <c r="K667" s="112" t="b">
        <f ca="1">IF(TODAY()-'AP and Accrual Journal'!E667&gt;'Data Inputs'!$B$47,TRUE,FALSE)</f>
        <v>1</v>
      </c>
    </row>
    <row r="668" spans="1:11" x14ac:dyDescent="0.2">
      <c r="A668" s="110" t="str">
        <f t="shared" si="41"/>
        <v/>
      </c>
      <c r="B668" s="55"/>
      <c r="C668" s="55"/>
      <c r="D668" s="55"/>
      <c r="E668" s="56"/>
      <c r="F668" s="72"/>
      <c r="G668" s="120" t="str">
        <f>IFERROR(INDEX(Vendors!$A$2:$B$500,MATCH('AP and Accrual Journal'!C668,Vendors!$A$2:$A$500,0),2),"")</f>
        <v/>
      </c>
      <c r="H668" s="74">
        <f>SUMIF('Cash Outflows'!E:E,'AP and Accrual Journal'!D668,'Cash Outflows'!F:F)</f>
        <v>0</v>
      </c>
      <c r="I668" s="73">
        <f t="shared" si="40"/>
        <v>0</v>
      </c>
      <c r="J668" s="13">
        <f t="shared" si="42"/>
        <v>0</v>
      </c>
      <c r="K668" s="112" t="b">
        <f ca="1">IF(TODAY()-'AP and Accrual Journal'!E668&gt;'Data Inputs'!$B$47,TRUE,FALSE)</f>
        <v>1</v>
      </c>
    </row>
    <row r="669" spans="1:11" x14ac:dyDescent="0.2">
      <c r="A669" s="110" t="str">
        <f t="shared" si="41"/>
        <v/>
      </c>
      <c r="B669" s="55"/>
      <c r="C669" s="55"/>
      <c r="D669" s="55"/>
      <c r="E669" s="56"/>
      <c r="F669" s="72"/>
      <c r="G669" s="120" t="str">
        <f>IFERROR(INDEX(Vendors!$A$2:$B$500,MATCH('AP and Accrual Journal'!C669,Vendors!$A$2:$A$500,0),2),"")</f>
        <v/>
      </c>
      <c r="H669" s="74">
        <f>SUMIF('Cash Outflows'!E:E,'AP and Accrual Journal'!D669,'Cash Outflows'!F:F)</f>
        <v>0</v>
      </c>
      <c r="I669" s="73">
        <f t="shared" si="40"/>
        <v>0</v>
      </c>
      <c r="J669" s="13">
        <f t="shared" si="42"/>
        <v>0</v>
      </c>
      <c r="K669" s="112" t="b">
        <f ca="1">IF(TODAY()-'AP and Accrual Journal'!E669&gt;'Data Inputs'!$B$47,TRUE,FALSE)</f>
        <v>1</v>
      </c>
    </row>
    <row r="670" spans="1:11" x14ac:dyDescent="0.2">
      <c r="A670" s="110" t="str">
        <f t="shared" si="41"/>
        <v/>
      </c>
      <c r="B670" s="55"/>
      <c r="C670" s="55"/>
      <c r="D670" s="55"/>
      <c r="E670" s="56"/>
      <c r="F670" s="72"/>
      <c r="G670" s="120" t="str">
        <f>IFERROR(INDEX(Vendors!$A$2:$B$500,MATCH('AP and Accrual Journal'!C670,Vendors!$A$2:$A$500,0),2),"")</f>
        <v/>
      </c>
      <c r="H670" s="74">
        <f>SUMIF('Cash Outflows'!E:E,'AP and Accrual Journal'!D670,'Cash Outflows'!F:F)</f>
        <v>0</v>
      </c>
      <c r="I670" s="73">
        <f t="shared" si="40"/>
        <v>0</v>
      </c>
      <c r="J670" s="13">
        <f t="shared" si="42"/>
        <v>0</v>
      </c>
      <c r="K670" s="112" t="b">
        <f ca="1">IF(TODAY()-'AP and Accrual Journal'!E670&gt;'Data Inputs'!$B$47,TRUE,FALSE)</f>
        <v>1</v>
      </c>
    </row>
    <row r="671" spans="1:11" x14ac:dyDescent="0.2">
      <c r="A671" s="110" t="str">
        <f t="shared" si="41"/>
        <v/>
      </c>
      <c r="B671" s="55"/>
      <c r="C671" s="55"/>
      <c r="D671" s="55"/>
      <c r="E671" s="56"/>
      <c r="F671" s="72"/>
      <c r="G671" s="120" t="str">
        <f>IFERROR(INDEX(Vendors!$A$2:$B$500,MATCH('AP and Accrual Journal'!C671,Vendors!$A$2:$A$500,0),2),"")</f>
        <v/>
      </c>
      <c r="H671" s="74">
        <f>SUMIF('Cash Outflows'!E:E,'AP and Accrual Journal'!D671,'Cash Outflows'!F:F)</f>
        <v>0</v>
      </c>
      <c r="I671" s="73">
        <f t="shared" si="40"/>
        <v>0</v>
      </c>
      <c r="J671" s="13">
        <f t="shared" si="42"/>
        <v>0</v>
      </c>
      <c r="K671" s="112" t="b">
        <f ca="1">IF(TODAY()-'AP and Accrual Journal'!E671&gt;'Data Inputs'!$B$47,TRUE,FALSE)</f>
        <v>1</v>
      </c>
    </row>
    <row r="672" spans="1:11" x14ac:dyDescent="0.2">
      <c r="A672" s="110" t="str">
        <f t="shared" si="41"/>
        <v/>
      </c>
      <c r="B672" s="55"/>
      <c r="C672" s="55"/>
      <c r="D672" s="55"/>
      <c r="E672" s="56"/>
      <c r="F672" s="72"/>
      <c r="G672" s="120" t="str">
        <f>IFERROR(INDEX(Vendors!$A$2:$B$500,MATCH('AP and Accrual Journal'!C672,Vendors!$A$2:$A$500,0),2),"")</f>
        <v/>
      </c>
      <c r="H672" s="74">
        <f>SUMIF('Cash Outflows'!E:E,'AP and Accrual Journal'!D672,'Cash Outflows'!F:F)</f>
        <v>0</v>
      </c>
      <c r="I672" s="73">
        <f t="shared" si="40"/>
        <v>0</v>
      </c>
      <c r="J672" s="13">
        <f t="shared" si="42"/>
        <v>0</v>
      </c>
      <c r="K672" s="112" t="b">
        <f ca="1">IF(TODAY()-'AP and Accrual Journal'!E672&gt;'Data Inputs'!$B$47,TRUE,FALSE)</f>
        <v>1</v>
      </c>
    </row>
    <row r="673" spans="1:11" x14ac:dyDescent="0.2">
      <c r="A673" s="110" t="str">
        <f t="shared" si="41"/>
        <v/>
      </c>
      <c r="B673" s="55"/>
      <c r="C673" s="55"/>
      <c r="D673" s="55"/>
      <c r="E673" s="56"/>
      <c r="F673" s="72"/>
      <c r="G673" s="120" t="str">
        <f>IFERROR(INDEX(Vendors!$A$2:$B$500,MATCH('AP and Accrual Journal'!C673,Vendors!$A$2:$A$500,0),2),"")</f>
        <v/>
      </c>
      <c r="H673" s="74">
        <f>SUMIF('Cash Outflows'!E:E,'AP and Accrual Journal'!D673,'Cash Outflows'!F:F)</f>
        <v>0</v>
      </c>
      <c r="I673" s="73">
        <f t="shared" si="40"/>
        <v>0</v>
      </c>
      <c r="J673" s="13">
        <f t="shared" si="42"/>
        <v>0</v>
      </c>
      <c r="K673" s="112" t="b">
        <f ca="1">IF(TODAY()-'AP and Accrual Journal'!E673&gt;'Data Inputs'!$B$47,TRUE,FALSE)</f>
        <v>1</v>
      </c>
    </row>
    <row r="674" spans="1:11" x14ac:dyDescent="0.2">
      <c r="A674" s="110" t="str">
        <f t="shared" si="41"/>
        <v/>
      </c>
      <c r="B674" s="55"/>
      <c r="C674" s="55"/>
      <c r="D674" s="55"/>
      <c r="E674" s="56"/>
      <c r="F674" s="72"/>
      <c r="G674" s="120" t="str">
        <f>IFERROR(INDEX(Vendors!$A$2:$B$500,MATCH('AP and Accrual Journal'!C674,Vendors!$A$2:$A$500,0),2),"")</f>
        <v/>
      </c>
      <c r="H674" s="74">
        <f>SUMIF('Cash Outflows'!E:E,'AP and Accrual Journal'!D674,'Cash Outflows'!F:F)</f>
        <v>0</v>
      </c>
      <c r="I674" s="73">
        <f t="shared" si="40"/>
        <v>0</v>
      </c>
      <c r="J674" s="13">
        <f t="shared" si="42"/>
        <v>0</v>
      </c>
      <c r="K674" s="112" t="b">
        <f ca="1">IF(TODAY()-'AP and Accrual Journal'!E674&gt;'Data Inputs'!$B$47,TRUE,FALSE)</f>
        <v>1</v>
      </c>
    </row>
    <row r="675" spans="1:11" x14ac:dyDescent="0.2">
      <c r="A675" s="110" t="str">
        <f t="shared" si="41"/>
        <v/>
      </c>
      <c r="B675" s="55"/>
      <c r="C675" s="55"/>
      <c r="D675" s="55"/>
      <c r="E675" s="56"/>
      <c r="F675" s="72"/>
      <c r="G675" s="120" t="str">
        <f>IFERROR(INDEX(Vendors!$A$2:$B$500,MATCH('AP and Accrual Journal'!C675,Vendors!$A$2:$A$500,0),2),"")</f>
        <v/>
      </c>
      <c r="H675" s="74">
        <f>SUMIF('Cash Outflows'!E:E,'AP and Accrual Journal'!D675,'Cash Outflows'!F:F)</f>
        <v>0</v>
      </c>
      <c r="I675" s="73">
        <f t="shared" si="40"/>
        <v>0</v>
      </c>
      <c r="J675" s="13">
        <f t="shared" si="42"/>
        <v>0</v>
      </c>
      <c r="K675" s="112" t="b">
        <f ca="1">IF(TODAY()-'AP and Accrual Journal'!E675&gt;'Data Inputs'!$B$47,TRUE,FALSE)</f>
        <v>1</v>
      </c>
    </row>
    <row r="676" spans="1:11" x14ac:dyDescent="0.2">
      <c r="A676" s="110" t="str">
        <f t="shared" si="41"/>
        <v/>
      </c>
      <c r="B676" s="55"/>
      <c r="C676" s="55"/>
      <c r="D676" s="55"/>
      <c r="E676" s="56"/>
      <c r="F676" s="72"/>
      <c r="G676" s="120" t="str">
        <f>IFERROR(INDEX(Vendors!$A$2:$B$500,MATCH('AP and Accrual Journal'!C676,Vendors!$A$2:$A$500,0),2),"")</f>
        <v/>
      </c>
      <c r="H676" s="74">
        <f>SUMIF('Cash Outflows'!E:E,'AP and Accrual Journal'!D676,'Cash Outflows'!F:F)</f>
        <v>0</v>
      </c>
      <c r="I676" s="73">
        <f t="shared" si="40"/>
        <v>0</v>
      </c>
      <c r="J676" s="13">
        <f t="shared" si="42"/>
        <v>0</v>
      </c>
      <c r="K676" s="112" t="b">
        <f ca="1">IF(TODAY()-'AP and Accrual Journal'!E676&gt;'Data Inputs'!$B$47,TRUE,FALSE)</f>
        <v>1</v>
      </c>
    </row>
    <row r="677" spans="1:11" x14ac:dyDescent="0.2">
      <c r="A677" s="110" t="str">
        <f t="shared" si="41"/>
        <v/>
      </c>
      <c r="B677" s="55"/>
      <c r="C677" s="55"/>
      <c r="D677" s="55"/>
      <c r="E677" s="56"/>
      <c r="F677" s="72"/>
      <c r="G677" s="120" t="str">
        <f>IFERROR(INDEX(Vendors!$A$2:$B$500,MATCH('AP and Accrual Journal'!C677,Vendors!$A$2:$A$500,0),2),"")</f>
        <v/>
      </c>
      <c r="H677" s="74">
        <f>SUMIF('Cash Outflows'!E:E,'AP and Accrual Journal'!D677,'Cash Outflows'!F:F)</f>
        <v>0</v>
      </c>
      <c r="I677" s="73">
        <f t="shared" si="40"/>
        <v>0</v>
      </c>
      <c r="J677" s="13">
        <f t="shared" si="42"/>
        <v>0</v>
      </c>
      <c r="K677" s="112" t="b">
        <f ca="1">IF(TODAY()-'AP and Accrual Journal'!E677&gt;'Data Inputs'!$B$47,TRUE,FALSE)</f>
        <v>1</v>
      </c>
    </row>
    <row r="678" spans="1:11" x14ac:dyDescent="0.2">
      <c r="A678" s="110" t="str">
        <f t="shared" si="41"/>
        <v/>
      </c>
      <c r="B678" s="55"/>
      <c r="C678" s="55"/>
      <c r="D678" s="55"/>
      <c r="E678" s="56"/>
      <c r="F678" s="72"/>
      <c r="G678" s="120" t="str">
        <f>IFERROR(INDEX(Vendors!$A$2:$B$500,MATCH('AP and Accrual Journal'!C678,Vendors!$A$2:$A$500,0),2),"")</f>
        <v/>
      </c>
      <c r="H678" s="74">
        <f>SUMIF('Cash Outflows'!E:E,'AP and Accrual Journal'!D678,'Cash Outflows'!F:F)</f>
        <v>0</v>
      </c>
      <c r="I678" s="73">
        <f t="shared" si="40"/>
        <v>0</v>
      </c>
      <c r="J678" s="13">
        <f t="shared" si="42"/>
        <v>0</v>
      </c>
      <c r="K678" s="112" t="b">
        <f ca="1">IF(TODAY()-'AP and Accrual Journal'!E678&gt;'Data Inputs'!$B$47,TRUE,FALSE)</f>
        <v>1</v>
      </c>
    </row>
    <row r="679" spans="1:11" x14ac:dyDescent="0.2">
      <c r="A679" s="110" t="str">
        <f t="shared" si="41"/>
        <v/>
      </c>
      <c r="B679" s="55"/>
      <c r="C679" s="55"/>
      <c r="D679" s="55"/>
      <c r="E679" s="56"/>
      <c r="F679" s="72"/>
      <c r="G679" s="120" t="str">
        <f>IFERROR(INDEX(Vendors!$A$2:$B$500,MATCH('AP and Accrual Journal'!C679,Vendors!$A$2:$A$500,0),2),"")</f>
        <v/>
      </c>
      <c r="H679" s="74">
        <f>SUMIF('Cash Outflows'!E:E,'AP and Accrual Journal'!D679,'Cash Outflows'!F:F)</f>
        <v>0</v>
      </c>
      <c r="I679" s="73">
        <f t="shared" si="40"/>
        <v>0</v>
      </c>
      <c r="J679" s="13">
        <f t="shared" si="42"/>
        <v>0</v>
      </c>
      <c r="K679" s="112" t="b">
        <f ca="1">IF(TODAY()-'AP and Accrual Journal'!E679&gt;'Data Inputs'!$B$47,TRUE,FALSE)</f>
        <v>1</v>
      </c>
    </row>
    <row r="680" spans="1:11" x14ac:dyDescent="0.2">
      <c r="A680" s="110" t="str">
        <f t="shared" si="41"/>
        <v/>
      </c>
      <c r="B680" s="55"/>
      <c r="C680" s="55"/>
      <c r="D680" s="55"/>
      <c r="E680" s="56"/>
      <c r="F680" s="72"/>
      <c r="G680" s="120" t="str">
        <f>IFERROR(INDEX(Vendors!$A$2:$B$500,MATCH('AP and Accrual Journal'!C680,Vendors!$A$2:$A$500,0),2),"")</f>
        <v/>
      </c>
      <c r="H680" s="74">
        <f>SUMIF('Cash Outflows'!E:E,'AP and Accrual Journal'!D680,'Cash Outflows'!F:F)</f>
        <v>0</v>
      </c>
      <c r="I680" s="73">
        <f t="shared" si="40"/>
        <v>0</v>
      </c>
      <c r="J680" s="13">
        <f t="shared" si="42"/>
        <v>0</v>
      </c>
      <c r="K680" s="112" t="b">
        <f ca="1">IF(TODAY()-'AP and Accrual Journal'!E680&gt;'Data Inputs'!$B$47,TRUE,FALSE)</f>
        <v>1</v>
      </c>
    </row>
    <row r="681" spans="1:11" x14ac:dyDescent="0.2">
      <c r="A681" s="110" t="str">
        <f t="shared" si="41"/>
        <v/>
      </c>
      <c r="B681" s="55"/>
      <c r="C681" s="55"/>
      <c r="D681" s="55"/>
      <c r="E681" s="56"/>
      <c r="F681" s="72"/>
      <c r="G681" s="120" t="str">
        <f>IFERROR(INDEX(Vendors!$A$2:$B$500,MATCH('AP and Accrual Journal'!C681,Vendors!$A$2:$A$500,0),2),"")</f>
        <v/>
      </c>
      <c r="H681" s="74">
        <f>SUMIF('Cash Outflows'!E:E,'AP and Accrual Journal'!D681,'Cash Outflows'!F:F)</f>
        <v>0</v>
      </c>
      <c r="I681" s="73">
        <f t="shared" si="40"/>
        <v>0</v>
      </c>
      <c r="J681" s="13">
        <f t="shared" si="42"/>
        <v>0</v>
      </c>
      <c r="K681" s="112" t="b">
        <f ca="1">IF(TODAY()-'AP and Accrual Journal'!E681&gt;'Data Inputs'!$B$47,TRUE,FALSE)</f>
        <v>1</v>
      </c>
    </row>
    <row r="682" spans="1:11" x14ac:dyDescent="0.2">
      <c r="A682" s="110" t="str">
        <f t="shared" si="41"/>
        <v/>
      </c>
      <c r="B682" s="55"/>
      <c r="C682" s="55"/>
      <c r="D682" s="55"/>
      <c r="E682" s="56"/>
      <c r="F682" s="72"/>
      <c r="G682" s="120" t="str">
        <f>IFERROR(INDEX(Vendors!$A$2:$B$500,MATCH('AP and Accrual Journal'!C682,Vendors!$A$2:$A$500,0),2),"")</f>
        <v/>
      </c>
      <c r="H682" s="74">
        <f>SUMIF('Cash Outflows'!E:E,'AP and Accrual Journal'!D682,'Cash Outflows'!F:F)</f>
        <v>0</v>
      </c>
      <c r="I682" s="73">
        <f t="shared" si="40"/>
        <v>0</v>
      </c>
      <c r="J682" s="13">
        <f t="shared" si="42"/>
        <v>0</v>
      </c>
      <c r="K682" s="112" t="b">
        <f ca="1">IF(TODAY()-'AP and Accrual Journal'!E682&gt;'Data Inputs'!$B$47,TRUE,FALSE)</f>
        <v>1</v>
      </c>
    </row>
    <row r="683" spans="1:11" x14ac:dyDescent="0.2">
      <c r="A683" s="110" t="str">
        <f t="shared" si="41"/>
        <v/>
      </c>
      <c r="B683" s="55"/>
      <c r="C683" s="55"/>
      <c r="D683" s="55"/>
      <c r="E683" s="56"/>
      <c r="F683" s="72"/>
      <c r="G683" s="120" t="str">
        <f>IFERROR(INDEX(Vendors!$A$2:$B$500,MATCH('AP and Accrual Journal'!C683,Vendors!$A$2:$A$500,0),2),"")</f>
        <v/>
      </c>
      <c r="H683" s="74">
        <f>SUMIF('Cash Outflows'!E:E,'AP and Accrual Journal'!D683,'Cash Outflows'!F:F)</f>
        <v>0</v>
      </c>
      <c r="I683" s="73">
        <f t="shared" si="40"/>
        <v>0</v>
      </c>
      <c r="J683" s="13">
        <f t="shared" si="42"/>
        <v>0</v>
      </c>
      <c r="K683" s="112" t="b">
        <f ca="1">IF(TODAY()-'AP and Accrual Journal'!E683&gt;'Data Inputs'!$B$47,TRUE,FALSE)</f>
        <v>1</v>
      </c>
    </row>
    <row r="684" spans="1:11" x14ac:dyDescent="0.2">
      <c r="A684" s="110" t="str">
        <f t="shared" si="41"/>
        <v/>
      </c>
      <c r="B684" s="55"/>
      <c r="C684" s="55"/>
      <c r="D684" s="55"/>
      <c r="E684" s="56"/>
      <c r="F684" s="72"/>
      <c r="G684" s="120" t="str">
        <f>IFERROR(INDEX(Vendors!$A$2:$B$500,MATCH('AP and Accrual Journal'!C684,Vendors!$A$2:$A$500,0),2),"")</f>
        <v/>
      </c>
      <c r="H684" s="74">
        <f>SUMIF('Cash Outflows'!E:E,'AP and Accrual Journal'!D684,'Cash Outflows'!F:F)</f>
        <v>0</v>
      </c>
      <c r="I684" s="73">
        <f t="shared" si="40"/>
        <v>0</v>
      </c>
      <c r="J684" s="13">
        <f t="shared" si="42"/>
        <v>0</v>
      </c>
      <c r="K684" s="112" t="b">
        <f ca="1">IF(TODAY()-'AP and Accrual Journal'!E684&gt;'Data Inputs'!$B$47,TRUE,FALSE)</f>
        <v>1</v>
      </c>
    </row>
    <row r="685" spans="1:11" x14ac:dyDescent="0.2">
      <c r="A685" s="110" t="str">
        <f t="shared" si="41"/>
        <v/>
      </c>
      <c r="B685" s="55"/>
      <c r="C685" s="55"/>
      <c r="D685" s="55"/>
      <c r="E685" s="56"/>
      <c r="F685" s="72"/>
      <c r="G685" s="120" t="str">
        <f>IFERROR(INDEX(Vendors!$A$2:$B$500,MATCH('AP and Accrual Journal'!C685,Vendors!$A$2:$A$500,0),2),"")</f>
        <v/>
      </c>
      <c r="H685" s="74">
        <f>SUMIF('Cash Outflows'!E:E,'AP and Accrual Journal'!D685,'Cash Outflows'!F:F)</f>
        <v>0</v>
      </c>
      <c r="I685" s="73">
        <f t="shared" si="40"/>
        <v>0</v>
      </c>
      <c r="J685" s="13">
        <f t="shared" si="42"/>
        <v>0</v>
      </c>
      <c r="K685" s="112" t="b">
        <f ca="1">IF(TODAY()-'AP and Accrual Journal'!E685&gt;'Data Inputs'!$B$47,TRUE,FALSE)</f>
        <v>1</v>
      </c>
    </row>
    <row r="686" spans="1:11" x14ac:dyDescent="0.2">
      <c r="A686" s="110" t="str">
        <f t="shared" si="41"/>
        <v/>
      </c>
      <c r="B686" s="55"/>
      <c r="C686" s="55"/>
      <c r="D686" s="55"/>
      <c r="E686" s="56"/>
      <c r="F686" s="72"/>
      <c r="G686" s="120" t="str">
        <f>IFERROR(INDEX(Vendors!$A$2:$B$500,MATCH('AP and Accrual Journal'!C686,Vendors!$A$2:$A$500,0),2),"")</f>
        <v/>
      </c>
      <c r="H686" s="74">
        <f>SUMIF('Cash Outflows'!E:E,'AP and Accrual Journal'!D686,'Cash Outflows'!F:F)</f>
        <v>0</v>
      </c>
      <c r="I686" s="73">
        <f t="shared" si="40"/>
        <v>0</v>
      </c>
      <c r="J686" s="13">
        <f t="shared" si="42"/>
        <v>0</v>
      </c>
      <c r="K686" s="112" t="b">
        <f ca="1">IF(TODAY()-'AP and Accrual Journal'!E686&gt;'Data Inputs'!$B$47,TRUE,FALSE)</f>
        <v>1</v>
      </c>
    </row>
    <row r="687" spans="1:11" x14ac:dyDescent="0.2">
      <c r="A687" s="110" t="str">
        <f t="shared" si="41"/>
        <v/>
      </c>
      <c r="B687" s="55"/>
      <c r="C687" s="55"/>
      <c r="D687" s="55"/>
      <c r="E687" s="56"/>
      <c r="F687" s="72"/>
      <c r="G687" s="120" t="str">
        <f>IFERROR(INDEX(Vendors!$A$2:$B$500,MATCH('AP and Accrual Journal'!C687,Vendors!$A$2:$A$500,0),2),"")</f>
        <v/>
      </c>
      <c r="H687" s="74">
        <f>SUMIF('Cash Outflows'!E:E,'AP and Accrual Journal'!D687,'Cash Outflows'!F:F)</f>
        <v>0</v>
      </c>
      <c r="I687" s="73">
        <f t="shared" si="40"/>
        <v>0</v>
      </c>
      <c r="J687" s="13">
        <f t="shared" si="42"/>
        <v>0</v>
      </c>
      <c r="K687" s="112" t="b">
        <f ca="1">IF(TODAY()-'AP and Accrual Journal'!E687&gt;'Data Inputs'!$B$47,TRUE,FALSE)</f>
        <v>1</v>
      </c>
    </row>
    <row r="688" spans="1:11" x14ac:dyDescent="0.2">
      <c r="A688" s="110" t="str">
        <f t="shared" si="41"/>
        <v/>
      </c>
      <c r="B688" s="55"/>
      <c r="C688" s="55"/>
      <c r="D688" s="55"/>
      <c r="E688" s="56"/>
      <c r="F688" s="72"/>
      <c r="G688" s="120" t="str">
        <f>IFERROR(INDEX(Vendors!$A$2:$B$500,MATCH('AP and Accrual Journal'!C688,Vendors!$A$2:$A$500,0),2),"")</f>
        <v/>
      </c>
      <c r="H688" s="74">
        <f>SUMIF('Cash Outflows'!E:E,'AP and Accrual Journal'!D688,'Cash Outflows'!F:F)</f>
        <v>0</v>
      </c>
      <c r="I688" s="73">
        <f t="shared" si="40"/>
        <v>0</v>
      </c>
      <c r="J688" s="13">
        <f t="shared" si="42"/>
        <v>0</v>
      </c>
      <c r="K688" s="112" t="b">
        <f ca="1">IF(TODAY()-'AP and Accrual Journal'!E688&gt;'Data Inputs'!$B$47,TRUE,FALSE)</f>
        <v>1</v>
      </c>
    </row>
    <row r="689" spans="1:11" x14ac:dyDescent="0.2">
      <c r="A689" s="110" t="str">
        <f t="shared" si="41"/>
        <v/>
      </c>
      <c r="B689" s="55"/>
      <c r="C689" s="55"/>
      <c r="D689" s="55"/>
      <c r="E689" s="56"/>
      <c r="F689" s="72"/>
      <c r="G689" s="120" t="str">
        <f>IFERROR(INDEX(Vendors!$A$2:$B$500,MATCH('AP and Accrual Journal'!C689,Vendors!$A$2:$A$500,0),2),"")</f>
        <v/>
      </c>
      <c r="H689" s="74">
        <f>SUMIF('Cash Outflows'!E:E,'AP and Accrual Journal'!D689,'Cash Outflows'!F:F)</f>
        <v>0</v>
      </c>
      <c r="I689" s="73">
        <f t="shared" si="40"/>
        <v>0</v>
      </c>
      <c r="J689" s="13">
        <f t="shared" si="42"/>
        <v>0</v>
      </c>
      <c r="K689" s="112" t="b">
        <f ca="1">IF(TODAY()-'AP and Accrual Journal'!E689&gt;'Data Inputs'!$B$47,TRUE,FALSE)</f>
        <v>1</v>
      </c>
    </row>
    <row r="690" spans="1:11" x14ac:dyDescent="0.2">
      <c r="A690" s="110" t="str">
        <f t="shared" si="41"/>
        <v/>
      </c>
      <c r="B690" s="55"/>
      <c r="C690" s="55"/>
      <c r="D690" s="55"/>
      <c r="E690" s="56"/>
      <c r="F690" s="72"/>
      <c r="G690" s="120" t="str">
        <f>IFERROR(INDEX(Vendors!$A$2:$B$500,MATCH('AP and Accrual Journal'!C690,Vendors!$A$2:$A$500,0),2),"")</f>
        <v/>
      </c>
      <c r="H690" s="74">
        <f>SUMIF('Cash Outflows'!E:E,'AP and Accrual Journal'!D690,'Cash Outflows'!F:F)</f>
        <v>0</v>
      </c>
      <c r="I690" s="73">
        <f t="shared" si="40"/>
        <v>0</v>
      </c>
      <c r="J690" s="13">
        <f t="shared" si="42"/>
        <v>0</v>
      </c>
      <c r="K690" s="112" t="b">
        <f ca="1">IF(TODAY()-'AP and Accrual Journal'!E690&gt;'Data Inputs'!$B$47,TRUE,FALSE)</f>
        <v>1</v>
      </c>
    </row>
    <row r="691" spans="1:11" x14ac:dyDescent="0.2">
      <c r="A691" s="110" t="str">
        <f t="shared" si="41"/>
        <v/>
      </c>
      <c r="B691" s="55"/>
      <c r="C691" s="55"/>
      <c r="D691" s="55"/>
      <c r="E691" s="56"/>
      <c r="F691" s="72"/>
      <c r="G691" s="120" t="str">
        <f>IFERROR(INDEX(Vendors!$A$2:$B$500,MATCH('AP and Accrual Journal'!C691,Vendors!$A$2:$A$500,0),2),"")</f>
        <v/>
      </c>
      <c r="H691" s="74">
        <f>SUMIF('Cash Outflows'!E:E,'AP and Accrual Journal'!D691,'Cash Outflows'!F:F)</f>
        <v>0</v>
      </c>
      <c r="I691" s="73">
        <f t="shared" si="40"/>
        <v>0</v>
      </c>
      <c r="J691" s="13">
        <f t="shared" si="42"/>
        <v>0</v>
      </c>
      <c r="K691" s="112" t="b">
        <f ca="1">IF(TODAY()-'AP and Accrual Journal'!E691&gt;'Data Inputs'!$B$47,TRUE,FALSE)</f>
        <v>1</v>
      </c>
    </row>
    <row r="692" spans="1:11" x14ac:dyDescent="0.2">
      <c r="A692" s="110" t="str">
        <f t="shared" si="41"/>
        <v/>
      </c>
      <c r="B692" s="55"/>
      <c r="C692" s="55"/>
      <c r="D692" s="55"/>
      <c r="E692" s="56"/>
      <c r="F692" s="72"/>
      <c r="G692" s="120" t="str">
        <f>IFERROR(INDEX(Vendors!$A$2:$B$500,MATCH('AP and Accrual Journal'!C692,Vendors!$A$2:$A$500,0),2),"")</f>
        <v/>
      </c>
      <c r="H692" s="74">
        <f>SUMIF('Cash Outflows'!E:E,'AP and Accrual Journal'!D692,'Cash Outflows'!F:F)</f>
        <v>0</v>
      </c>
      <c r="I692" s="73">
        <f t="shared" si="40"/>
        <v>0</v>
      </c>
      <c r="J692" s="13">
        <f t="shared" si="42"/>
        <v>0</v>
      </c>
      <c r="K692" s="112" t="b">
        <f ca="1">IF(TODAY()-'AP and Accrual Journal'!E692&gt;'Data Inputs'!$B$47,TRUE,FALSE)</f>
        <v>1</v>
      </c>
    </row>
    <row r="693" spans="1:11" x14ac:dyDescent="0.2">
      <c r="A693" s="110" t="str">
        <f t="shared" si="41"/>
        <v/>
      </c>
      <c r="B693" s="55"/>
      <c r="C693" s="55"/>
      <c r="D693" s="55"/>
      <c r="E693" s="56"/>
      <c r="F693" s="72"/>
      <c r="G693" s="120" t="str">
        <f>IFERROR(INDEX(Vendors!$A$2:$B$500,MATCH('AP and Accrual Journal'!C693,Vendors!$A$2:$A$500,0),2),"")</f>
        <v/>
      </c>
      <c r="H693" s="74">
        <f>SUMIF('Cash Outflows'!E:E,'AP and Accrual Journal'!D693,'Cash Outflows'!F:F)</f>
        <v>0</v>
      </c>
      <c r="I693" s="73">
        <f t="shared" si="40"/>
        <v>0</v>
      </c>
      <c r="J693" s="13">
        <f t="shared" si="42"/>
        <v>0</v>
      </c>
      <c r="K693" s="112" t="b">
        <f ca="1">IF(TODAY()-'AP and Accrual Journal'!E693&gt;'Data Inputs'!$B$47,TRUE,FALSE)</f>
        <v>1</v>
      </c>
    </row>
    <row r="694" spans="1:11" x14ac:dyDescent="0.2">
      <c r="A694" s="110" t="str">
        <f t="shared" si="41"/>
        <v/>
      </c>
      <c r="B694" s="55"/>
      <c r="C694" s="55"/>
      <c r="D694" s="55"/>
      <c r="E694" s="56"/>
      <c r="F694" s="72"/>
      <c r="G694" s="120" t="str">
        <f>IFERROR(INDEX(Vendors!$A$2:$B$500,MATCH('AP and Accrual Journal'!C694,Vendors!$A$2:$A$500,0),2),"")</f>
        <v/>
      </c>
      <c r="H694" s="74">
        <f>SUMIF('Cash Outflows'!E:E,'AP and Accrual Journal'!D694,'Cash Outflows'!F:F)</f>
        <v>0</v>
      </c>
      <c r="I694" s="73">
        <f t="shared" si="40"/>
        <v>0</v>
      </c>
      <c r="J694" s="13">
        <f t="shared" si="42"/>
        <v>0</v>
      </c>
      <c r="K694" s="112" t="b">
        <f ca="1">IF(TODAY()-'AP and Accrual Journal'!E694&gt;'Data Inputs'!$B$47,TRUE,FALSE)</f>
        <v>1</v>
      </c>
    </row>
    <row r="695" spans="1:11" x14ac:dyDescent="0.2">
      <c r="A695" s="110" t="str">
        <f t="shared" si="41"/>
        <v/>
      </c>
      <c r="B695" s="55"/>
      <c r="C695" s="55"/>
      <c r="D695" s="55"/>
      <c r="E695" s="56"/>
      <c r="F695" s="72"/>
      <c r="G695" s="120" t="str">
        <f>IFERROR(INDEX(Vendors!$A$2:$B$500,MATCH('AP and Accrual Journal'!C695,Vendors!$A$2:$A$500,0),2),"")</f>
        <v/>
      </c>
      <c r="H695" s="74">
        <f>SUMIF('Cash Outflows'!E:E,'AP and Accrual Journal'!D695,'Cash Outflows'!F:F)</f>
        <v>0</v>
      </c>
      <c r="I695" s="73">
        <f t="shared" si="40"/>
        <v>0</v>
      </c>
      <c r="J695" s="13">
        <f t="shared" si="42"/>
        <v>0</v>
      </c>
      <c r="K695" s="112" t="b">
        <f ca="1">IF(TODAY()-'AP and Accrual Journal'!E695&gt;'Data Inputs'!$B$47,TRUE,FALSE)</f>
        <v>1</v>
      </c>
    </row>
    <row r="696" spans="1:11" x14ac:dyDescent="0.2">
      <c r="A696" s="110" t="str">
        <f t="shared" si="41"/>
        <v/>
      </c>
      <c r="B696" s="55"/>
      <c r="C696" s="55"/>
      <c r="D696" s="55"/>
      <c r="E696" s="56"/>
      <c r="F696" s="72"/>
      <c r="G696" s="120" t="str">
        <f>IFERROR(INDEX(Vendors!$A$2:$B$500,MATCH('AP and Accrual Journal'!C696,Vendors!$A$2:$A$500,0),2),"")</f>
        <v/>
      </c>
      <c r="H696" s="74">
        <f>SUMIF('Cash Outflows'!E:E,'AP and Accrual Journal'!D696,'Cash Outflows'!F:F)</f>
        <v>0</v>
      </c>
      <c r="I696" s="73">
        <f t="shared" si="40"/>
        <v>0</v>
      </c>
      <c r="J696" s="13">
        <f t="shared" si="42"/>
        <v>0</v>
      </c>
      <c r="K696" s="112" t="b">
        <f ca="1">IF(TODAY()-'AP and Accrual Journal'!E696&gt;'Data Inputs'!$B$47,TRUE,FALSE)</f>
        <v>1</v>
      </c>
    </row>
    <row r="697" spans="1:11" x14ac:dyDescent="0.2">
      <c r="A697" s="110" t="str">
        <f t="shared" si="41"/>
        <v/>
      </c>
      <c r="B697" s="55"/>
      <c r="C697" s="55"/>
      <c r="D697" s="55"/>
      <c r="E697" s="56"/>
      <c r="F697" s="72"/>
      <c r="G697" s="120" t="str">
        <f>IFERROR(INDEX(Vendors!$A$2:$B$500,MATCH('AP and Accrual Journal'!C697,Vendors!$A$2:$A$500,0),2),"")</f>
        <v/>
      </c>
      <c r="H697" s="74">
        <f>SUMIF('Cash Outflows'!E:E,'AP and Accrual Journal'!D697,'Cash Outflows'!F:F)</f>
        <v>0</v>
      </c>
      <c r="I697" s="73">
        <f t="shared" si="40"/>
        <v>0</v>
      </c>
      <c r="J697" s="13">
        <f t="shared" si="42"/>
        <v>0</v>
      </c>
      <c r="K697" s="112" t="b">
        <f ca="1">IF(TODAY()-'AP and Accrual Journal'!E697&gt;'Data Inputs'!$B$47,TRUE,FALSE)</f>
        <v>1</v>
      </c>
    </row>
    <row r="698" spans="1:11" x14ac:dyDescent="0.2">
      <c r="A698" s="110" t="str">
        <f t="shared" si="41"/>
        <v/>
      </c>
      <c r="B698" s="55"/>
      <c r="C698" s="55"/>
      <c r="D698" s="55"/>
      <c r="E698" s="56"/>
      <c r="F698" s="72"/>
      <c r="G698" s="120" t="str">
        <f>IFERROR(INDEX(Vendors!$A$2:$B$500,MATCH('AP and Accrual Journal'!C698,Vendors!$A$2:$A$500,0),2),"")</f>
        <v/>
      </c>
      <c r="H698" s="74">
        <f>SUMIF('Cash Outflows'!E:E,'AP and Accrual Journal'!D698,'Cash Outflows'!F:F)</f>
        <v>0</v>
      </c>
      <c r="I698" s="73">
        <f t="shared" si="40"/>
        <v>0</v>
      </c>
      <c r="J698" s="13">
        <f t="shared" si="42"/>
        <v>0</v>
      </c>
      <c r="K698" s="112" t="b">
        <f ca="1">IF(TODAY()-'AP and Accrual Journal'!E698&gt;'Data Inputs'!$B$47,TRUE,FALSE)</f>
        <v>1</v>
      </c>
    </row>
    <row r="699" spans="1:11" x14ac:dyDescent="0.2">
      <c r="A699" s="110" t="str">
        <f t="shared" si="41"/>
        <v/>
      </c>
      <c r="B699" s="55"/>
      <c r="C699" s="55"/>
      <c r="D699" s="55"/>
      <c r="E699" s="56"/>
      <c r="F699" s="72"/>
      <c r="G699" s="120" t="str">
        <f>IFERROR(INDEX(Vendors!$A$2:$B$500,MATCH('AP and Accrual Journal'!C699,Vendors!$A$2:$A$500,0),2),"")</f>
        <v/>
      </c>
      <c r="H699" s="74">
        <f>SUMIF('Cash Outflows'!E:E,'AP and Accrual Journal'!D699,'Cash Outflows'!F:F)</f>
        <v>0</v>
      </c>
      <c r="I699" s="73">
        <f t="shared" si="40"/>
        <v>0</v>
      </c>
      <c r="J699" s="13">
        <f t="shared" si="42"/>
        <v>0</v>
      </c>
      <c r="K699" s="112" t="b">
        <f ca="1">IF(TODAY()-'AP and Accrual Journal'!E699&gt;'Data Inputs'!$B$47,TRUE,FALSE)</f>
        <v>1</v>
      </c>
    </row>
    <row r="700" spans="1:11" x14ac:dyDescent="0.2">
      <c r="A700" s="110" t="str">
        <f t="shared" si="41"/>
        <v/>
      </c>
      <c r="B700" s="55"/>
      <c r="C700" s="55"/>
      <c r="D700" s="55"/>
      <c r="E700" s="56"/>
      <c r="F700" s="72"/>
      <c r="G700" s="120" t="str">
        <f>IFERROR(INDEX(Vendors!$A$2:$B$500,MATCH('AP and Accrual Journal'!C700,Vendors!$A$2:$A$500,0),2),"")</f>
        <v/>
      </c>
      <c r="H700" s="74">
        <f>SUMIF('Cash Outflows'!E:E,'AP and Accrual Journal'!D700,'Cash Outflows'!F:F)</f>
        <v>0</v>
      </c>
      <c r="I700" s="73">
        <f t="shared" si="40"/>
        <v>0</v>
      </c>
      <c r="J700" s="13">
        <f t="shared" si="42"/>
        <v>0</v>
      </c>
      <c r="K700" s="112" t="b">
        <f ca="1">IF(TODAY()-'AP and Accrual Journal'!E700&gt;'Data Inputs'!$B$47,TRUE,FALSE)</f>
        <v>1</v>
      </c>
    </row>
    <row r="701" spans="1:11" x14ac:dyDescent="0.2">
      <c r="A701" s="110" t="str">
        <f t="shared" si="41"/>
        <v/>
      </c>
      <c r="B701" s="55"/>
      <c r="C701" s="55"/>
      <c r="D701" s="55"/>
      <c r="E701" s="56"/>
      <c r="F701" s="72"/>
      <c r="G701" s="120" t="str">
        <f>IFERROR(INDEX(Vendors!$A$2:$B$500,MATCH('AP and Accrual Journal'!C701,Vendors!$A$2:$A$500,0),2),"")</f>
        <v/>
      </c>
      <c r="H701" s="74">
        <f>SUMIF('Cash Outflows'!E:E,'AP and Accrual Journal'!D701,'Cash Outflows'!F:F)</f>
        <v>0</v>
      </c>
      <c r="I701" s="73">
        <f t="shared" si="40"/>
        <v>0</v>
      </c>
      <c r="J701" s="13">
        <f t="shared" si="42"/>
        <v>0</v>
      </c>
      <c r="K701" s="112" t="b">
        <f ca="1">IF(TODAY()-'AP and Accrual Journal'!E701&gt;'Data Inputs'!$B$47,TRUE,FALSE)</f>
        <v>1</v>
      </c>
    </row>
    <row r="702" spans="1:11" x14ac:dyDescent="0.2">
      <c r="A702" s="110" t="str">
        <f t="shared" si="41"/>
        <v/>
      </c>
      <c r="B702" s="55"/>
      <c r="C702" s="55"/>
      <c r="D702" s="55"/>
      <c r="E702" s="56"/>
      <c r="F702" s="72"/>
      <c r="G702" s="120" t="str">
        <f>IFERROR(INDEX(Vendors!$A$2:$B$500,MATCH('AP and Accrual Journal'!C702,Vendors!$A$2:$A$500,0),2),"")</f>
        <v/>
      </c>
      <c r="H702" s="74">
        <f>SUMIF('Cash Outflows'!E:E,'AP and Accrual Journal'!D702,'Cash Outflows'!F:F)</f>
        <v>0</v>
      </c>
      <c r="I702" s="73">
        <f t="shared" si="40"/>
        <v>0</v>
      </c>
      <c r="J702" s="13">
        <f t="shared" si="42"/>
        <v>0</v>
      </c>
      <c r="K702" s="112" t="b">
        <f ca="1">IF(TODAY()-'AP and Accrual Journal'!E702&gt;'Data Inputs'!$B$47,TRUE,FALSE)</f>
        <v>1</v>
      </c>
    </row>
    <row r="703" spans="1:11" x14ac:dyDescent="0.2">
      <c r="A703" s="110" t="str">
        <f t="shared" si="41"/>
        <v/>
      </c>
      <c r="B703" s="55"/>
      <c r="C703" s="55"/>
      <c r="D703" s="55"/>
      <c r="E703" s="56"/>
      <c r="F703" s="72"/>
      <c r="G703" s="120" t="str">
        <f>IFERROR(INDEX(Vendors!$A$2:$B$500,MATCH('AP and Accrual Journal'!C703,Vendors!$A$2:$A$500,0),2),"")</f>
        <v/>
      </c>
      <c r="H703" s="74">
        <f>SUMIF('Cash Outflows'!E:E,'AP and Accrual Journal'!D703,'Cash Outflows'!F:F)</f>
        <v>0</v>
      </c>
      <c r="I703" s="73">
        <f t="shared" si="40"/>
        <v>0</v>
      </c>
      <c r="J703" s="13">
        <f t="shared" si="42"/>
        <v>0</v>
      </c>
      <c r="K703" s="112" t="b">
        <f ca="1">IF(TODAY()-'AP and Accrual Journal'!E703&gt;'Data Inputs'!$B$47,TRUE,FALSE)</f>
        <v>1</v>
      </c>
    </row>
    <row r="704" spans="1:11" x14ac:dyDescent="0.2">
      <c r="A704" s="110" t="str">
        <f t="shared" si="41"/>
        <v/>
      </c>
      <c r="B704" s="55"/>
      <c r="C704" s="55"/>
      <c r="D704" s="55"/>
      <c r="E704" s="56"/>
      <c r="F704" s="72"/>
      <c r="G704" s="120" t="str">
        <f>IFERROR(INDEX(Vendors!$A$2:$B$500,MATCH('AP and Accrual Journal'!C704,Vendors!$A$2:$A$500,0),2),"")</f>
        <v/>
      </c>
      <c r="H704" s="74">
        <f>SUMIF('Cash Outflows'!E:E,'AP and Accrual Journal'!D704,'Cash Outflows'!F:F)</f>
        <v>0</v>
      </c>
      <c r="I704" s="73">
        <f t="shared" si="40"/>
        <v>0</v>
      </c>
      <c r="J704" s="13">
        <f t="shared" si="42"/>
        <v>0</v>
      </c>
      <c r="K704" s="112" t="b">
        <f ca="1">IF(TODAY()-'AP and Accrual Journal'!E704&gt;'Data Inputs'!$B$47,TRUE,FALSE)</f>
        <v>1</v>
      </c>
    </row>
    <row r="705" spans="1:11" x14ac:dyDescent="0.2">
      <c r="A705" s="110" t="str">
        <f t="shared" si="41"/>
        <v/>
      </c>
      <c r="B705" s="55"/>
      <c r="C705" s="55"/>
      <c r="D705" s="55"/>
      <c r="E705" s="56"/>
      <c r="F705" s="72"/>
      <c r="G705" s="120" t="str">
        <f>IFERROR(INDEX(Vendors!$A$2:$B$500,MATCH('AP and Accrual Journal'!C705,Vendors!$A$2:$A$500,0),2),"")</f>
        <v/>
      </c>
      <c r="H705" s="74">
        <f>SUMIF('Cash Outflows'!E:E,'AP and Accrual Journal'!D705,'Cash Outflows'!F:F)</f>
        <v>0</v>
      </c>
      <c r="I705" s="73">
        <f t="shared" si="40"/>
        <v>0</v>
      </c>
      <c r="J705" s="13">
        <f t="shared" si="42"/>
        <v>0</v>
      </c>
      <c r="K705" s="112" t="b">
        <f ca="1">IF(TODAY()-'AP and Accrual Journal'!E705&gt;'Data Inputs'!$B$47,TRUE,FALSE)</f>
        <v>1</v>
      </c>
    </row>
    <row r="706" spans="1:11" x14ac:dyDescent="0.2">
      <c r="A706" s="110" t="str">
        <f t="shared" si="41"/>
        <v/>
      </c>
      <c r="B706" s="55"/>
      <c r="C706" s="55"/>
      <c r="D706" s="55"/>
      <c r="E706" s="56"/>
      <c r="F706" s="72"/>
      <c r="G706" s="120" t="str">
        <f>IFERROR(INDEX(Vendors!$A$2:$B$500,MATCH('AP and Accrual Journal'!C706,Vendors!$A$2:$A$500,0),2),"")</f>
        <v/>
      </c>
      <c r="H706" s="74">
        <f>SUMIF('Cash Outflows'!E:E,'AP and Accrual Journal'!D706,'Cash Outflows'!F:F)</f>
        <v>0</v>
      </c>
      <c r="I706" s="73">
        <f t="shared" si="40"/>
        <v>0</v>
      </c>
      <c r="J706" s="13">
        <f t="shared" si="42"/>
        <v>0</v>
      </c>
      <c r="K706" s="112" t="b">
        <f ca="1">IF(TODAY()-'AP and Accrual Journal'!E706&gt;'Data Inputs'!$B$47,TRUE,FALSE)</f>
        <v>1</v>
      </c>
    </row>
    <row r="707" spans="1:11" x14ac:dyDescent="0.2">
      <c r="A707" s="110" t="str">
        <f t="shared" si="41"/>
        <v/>
      </c>
      <c r="B707" s="55"/>
      <c r="C707" s="55"/>
      <c r="D707" s="55"/>
      <c r="E707" s="56"/>
      <c r="F707" s="72"/>
      <c r="G707" s="120" t="str">
        <f>IFERROR(INDEX(Vendors!$A$2:$B$500,MATCH('AP and Accrual Journal'!C707,Vendors!$A$2:$A$500,0),2),"")</f>
        <v/>
      </c>
      <c r="H707" s="74">
        <f>SUMIF('Cash Outflows'!E:E,'AP and Accrual Journal'!D707,'Cash Outflows'!F:F)</f>
        <v>0</v>
      </c>
      <c r="I707" s="73">
        <f t="shared" si="40"/>
        <v>0</v>
      </c>
      <c r="J707" s="13">
        <f t="shared" si="42"/>
        <v>0</v>
      </c>
      <c r="K707" s="112" t="b">
        <f ca="1">IF(TODAY()-'AP and Accrual Journal'!E707&gt;'Data Inputs'!$B$47,TRUE,FALSE)</f>
        <v>1</v>
      </c>
    </row>
    <row r="708" spans="1:11" x14ac:dyDescent="0.2">
      <c r="A708" s="110" t="str">
        <f t="shared" si="41"/>
        <v/>
      </c>
      <c r="B708" s="55"/>
      <c r="C708" s="55"/>
      <c r="D708" s="55"/>
      <c r="E708" s="56"/>
      <c r="F708" s="72"/>
      <c r="G708" s="120" t="str">
        <f>IFERROR(INDEX(Vendors!$A$2:$B$500,MATCH('AP and Accrual Journal'!C708,Vendors!$A$2:$A$500,0),2),"")</f>
        <v/>
      </c>
      <c r="H708" s="74">
        <f>SUMIF('Cash Outflows'!E:E,'AP and Accrual Journal'!D708,'Cash Outflows'!F:F)</f>
        <v>0</v>
      </c>
      <c r="I708" s="73">
        <f t="shared" si="40"/>
        <v>0</v>
      </c>
      <c r="J708" s="13">
        <f t="shared" si="42"/>
        <v>0</v>
      </c>
      <c r="K708" s="112" t="b">
        <f ca="1">IF(TODAY()-'AP and Accrual Journal'!E708&gt;'Data Inputs'!$B$47,TRUE,FALSE)</f>
        <v>1</v>
      </c>
    </row>
    <row r="709" spans="1:11" x14ac:dyDescent="0.2">
      <c r="A709" s="110" t="str">
        <f t="shared" si="41"/>
        <v/>
      </c>
      <c r="B709" s="55"/>
      <c r="C709" s="55"/>
      <c r="D709" s="55"/>
      <c r="E709" s="56"/>
      <c r="F709" s="72"/>
      <c r="G709" s="120" t="str">
        <f>IFERROR(INDEX(Vendors!$A$2:$B$500,MATCH('AP and Accrual Journal'!C709,Vendors!$A$2:$A$500,0),2),"")</f>
        <v/>
      </c>
      <c r="H709" s="74">
        <f>SUMIF('Cash Outflows'!E:E,'AP and Accrual Journal'!D709,'Cash Outflows'!F:F)</f>
        <v>0</v>
      </c>
      <c r="I709" s="73">
        <f t="shared" ref="I709:I772" si="43">F709-H709</f>
        <v>0</v>
      </c>
      <c r="J709" s="13">
        <f t="shared" si="42"/>
        <v>0</v>
      </c>
      <c r="K709" s="112" t="b">
        <f ca="1">IF(TODAY()-'AP and Accrual Journal'!E709&gt;'Data Inputs'!$B$47,TRUE,FALSE)</f>
        <v>1</v>
      </c>
    </row>
    <row r="710" spans="1:11" x14ac:dyDescent="0.2">
      <c r="A710" s="110" t="str">
        <f t="shared" si="41"/>
        <v/>
      </c>
      <c r="B710" s="55"/>
      <c r="C710" s="55"/>
      <c r="D710" s="55"/>
      <c r="E710" s="56"/>
      <c r="F710" s="72"/>
      <c r="G710" s="120" t="str">
        <f>IFERROR(INDEX(Vendors!$A$2:$B$500,MATCH('AP and Accrual Journal'!C710,Vendors!$A$2:$A$500,0),2),"")</f>
        <v/>
      </c>
      <c r="H710" s="74">
        <f>SUMIF('Cash Outflows'!E:E,'AP and Accrual Journal'!D710,'Cash Outflows'!F:F)</f>
        <v>0</v>
      </c>
      <c r="I710" s="73">
        <f t="shared" si="43"/>
        <v>0</v>
      </c>
      <c r="J710" s="13">
        <f t="shared" si="42"/>
        <v>0</v>
      </c>
      <c r="K710" s="112" t="b">
        <f ca="1">IF(TODAY()-'AP and Accrual Journal'!E710&gt;'Data Inputs'!$B$47,TRUE,FALSE)</f>
        <v>1</v>
      </c>
    </row>
    <row r="711" spans="1:11" x14ac:dyDescent="0.2">
      <c r="A711" s="110" t="str">
        <f t="shared" si="41"/>
        <v/>
      </c>
      <c r="B711" s="55"/>
      <c r="C711" s="55"/>
      <c r="D711" s="55"/>
      <c r="E711" s="56"/>
      <c r="F711" s="72"/>
      <c r="G711" s="120" t="str">
        <f>IFERROR(INDEX(Vendors!$A$2:$B$500,MATCH('AP and Accrual Journal'!C711,Vendors!$A$2:$A$500,0),2),"")</f>
        <v/>
      </c>
      <c r="H711" s="74">
        <f>SUMIF('Cash Outflows'!E:E,'AP and Accrual Journal'!D711,'Cash Outflows'!F:F)</f>
        <v>0</v>
      </c>
      <c r="I711" s="73">
        <f t="shared" si="43"/>
        <v>0</v>
      </c>
      <c r="J711" s="13">
        <f t="shared" si="42"/>
        <v>0</v>
      </c>
      <c r="K711" s="112" t="b">
        <f ca="1">IF(TODAY()-'AP and Accrual Journal'!E711&gt;'Data Inputs'!$B$47,TRUE,FALSE)</f>
        <v>1</v>
      </c>
    </row>
    <row r="712" spans="1:11" x14ac:dyDescent="0.2">
      <c r="A712" s="110" t="str">
        <f t="shared" si="41"/>
        <v/>
      </c>
      <c r="B712" s="55"/>
      <c r="C712" s="55"/>
      <c r="D712" s="55"/>
      <c r="E712" s="56"/>
      <c r="F712" s="72"/>
      <c r="G712" s="120" t="str">
        <f>IFERROR(INDEX(Vendors!$A$2:$B$500,MATCH('AP and Accrual Journal'!C712,Vendors!$A$2:$A$500,0),2),"")</f>
        <v/>
      </c>
      <c r="H712" s="74">
        <f>SUMIF('Cash Outflows'!E:E,'AP and Accrual Journal'!D712,'Cash Outflows'!F:F)</f>
        <v>0</v>
      </c>
      <c r="I712" s="73">
        <f t="shared" si="43"/>
        <v>0</v>
      </c>
      <c r="J712" s="13">
        <f t="shared" si="42"/>
        <v>0</v>
      </c>
      <c r="K712" s="112" t="b">
        <f ca="1">IF(TODAY()-'AP and Accrual Journal'!E712&gt;'Data Inputs'!$B$47,TRUE,FALSE)</f>
        <v>1</v>
      </c>
    </row>
    <row r="713" spans="1:11" x14ac:dyDescent="0.2">
      <c r="A713" s="110" t="str">
        <f t="shared" si="41"/>
        <v/>
      </c>
      <c r="B713" s="55"/>
      <c r="C713" s="55"/>
      <c r="D713" s="55"/>
      <c r="E713" s="56"/>
      <c r="F713" s="72"/>
      <c r="G713" s="120" t="str">
        <f>IFERROR(INDEX(Vendors!$A$2:$B$500,MATCH('AP and Accrual Journal'!C713,Vendors!$A$2:$A$500,0),2),"")</f>
        <v/>
      </c>
      <c r="H713" s="74">
        <f>SUMIF('Cash Outflows'!E:E,'AP and Accrual Journal'!D713,'Cash Outflows'!F:F)</f>
        <v>0</v>
      </c>
      <c r="I713" s="73">
        <f t="shared" si="43"/>
        <v>0</v>
      </c>
      <c r="J713" s="13">
        <f t="shared" si="42"/>
        <v>0</v>
      </c>
      <c r="K713" s="112" t="b">
        <f ca="1">IF(TODAY()-'AP and Accrual Journal'!E713&gt;'Data Inputs'!$B$47,TRUE,FALSE)</f>
        <v>1</v>
      </c>
    </row>
    <row r="714" spans="1:11" x14ac:dyDescent="0.2">
      <c r="A714" s="110" t="str">
        <f t="shared" si="41"/>
        <v/>
      </c>
      <c r="B714" s="55"/>
      <c r="C714" s="55"/>
      <c r="D714" s="55"/>
      <c r="E714" s="56"/>
      <c r="F714" s="72"/>
      <c r="G714" s="120" t="str">
        <f>IFERROR(INDEX(Vendors!$A$2:$B$500,MATCH('AP and Accrual Journal'!C714,Vendors!$A$2:$A$500,0),2),"")</f>
        <v/>
      </c>
      <c r="H714" s="74">
        <f>SUMIF('Cash Outflows'!E:E,'AP and Accrual Journal'!D714,'Cash Outflows'!F:F)</f>
        <v>0</v>
      </c>
      <c r="I714" s="73">
        <f t="shared" si="43"/>
        <v>0</v>
      </c>
      <c r="J714" s="13">
        <f t="shared" si="42"/>
        <v>0</v>
      </c>
      <c r="K714" s="112" t="b">
        <f ca="1">IF(TODAY()-'AP and Accrual Journal'!E714&gt;'Data Inputs'!$B$47,TRUE,FALSE)</f>
        <v>1</v>
      </c>
    </row>
    <row r="715" spans="1:11" x14ac:dyDescent="0.2">
      <c r="A715" s="110" t="str">
        <f t="shared" si="41"/>
        <v/>
      </c>
      <c r="B715" s="55"/>
      <c r="C715" s="55"/>
      <c r="D715" s="55"/>
      <c r="E715" s="56"/>
      <c r="F715" s="72"/>
      <c r="G715" s="120" t="str">
        <f>IFERROR(INDEX(Vendors!$A$2:$B$500,MATCH('AP and Accrual Journal'!C715,Vendors!$A$2:$A$500,0),2),"")</f>
        <v/>
      </c>
      <c r="H715" s="74">
        <f>SUMIF('Cash Outflows'!E:E,'AP and Accrual Journal'!D715,'Cash Outflows'!F:F)</f>
        <v>0</v>
      </c>
      <c r="I715" s="73">
        <f t="shared" si="43"/>
        <v>0</v>
      </c>
      <c r="J715" s="13">
        <f t="shared" si="42"/>
        <v>0</v>
      </c>
      <c r="K715" s="112" t="b">
        <f ca="1">IF(TODAY()-'AP and Accrual Journal'!E715&gt;'Data Inputs'!$B$47,TRUE,FALSE)</f>
        <v>1</v>
      </c>
    </row>
    <row r="716" spans="1:11" x14ac:dyDescent="0.2">
      <c r="A716" s="110" t="str">
        <f t="shared" ref="A716:A779" si="44">IF(E716="","",E716+(6-J716))</f>
        <v/>
      </c>
      <c r="B716" s="55"/>
      <c r="C716" s="55"/>
      <c r="D716" s="55"/>
      <c r="E716" s="56"/>
      <c r="F716" s="72"/>
      <c r="G716" s="120" t="str">
        <f>IFERROR(INDEX(Vendors!$A$2:$B$500,MATCH('AP and Accrual Journal'!C716,Vendors!$A$2:$A$500,0),2),"")</f>
        <v/>
      </c>
      <c r="H716" s="74">
        <f>SUMIF('Cash Outflows'!E:E,'AP and Accrual Journal'!D716,'Cash Outflows'!F:F)</f>
        <v>0</v>
      </c>
      <c r="I716" s="73">
        <f t="shared" si="43"/>
        <v>0</v>
      </c>
      <c r="J716" s="13">
        <f t="shared" ref="J716:J779" si="45">IF(WEEKDAY(E716)=7,0,WEEKDAY(E716))</f>
        <v>0</v>
      </c>
      <c r="K716" s="112" t="b">
        <f ca="1">IF(TODAY()-'AP and Accrual Journal'!E716&gt;'Data Inputs'!$B$47,TRUE,FALSE)</f>
        <v>1</v>
      </c>
    </row>
    <row r="717" spans="1:11" x14ac:dyDescent="0.2">
      <c r="A717" s="110" t="str">
        <f t="shared" si="44"/>
        <v/>
      </c>
      <c r="B717" s="55"/>
      <c r="C717" s="55"/>
      <c r="D717" s="55"/>
      <c r="E717" s="56"/>
      <c r="F717" s="72"/>
      <c r="G717" s="120" t="str">
        <f>IFERROR(INDEX(Vendors!$A$2:$B$500,MATCH('AP and Accrual Journal'!C717,Vendors!$A$2:$A$500,0),2),"")</f>
        <v/>
      </c>
      <c r="H717" s="74">
        <f>SUMIF('Cash Outflows'!E:E,'AP and Accrual Journal'!D717,'Cash Outflows'!F:F)</f>
        <v>0</v>
      </c>
      <c r="I717" s="73">
        <f t="shared" si="43"/>
        <v>0</v>
      </c>
      <c r="J717" s="13">
        <f t="shared" si="45"/>
        <v>0</v>
      </c>
      <c r="K717" s="112" t="b">
        <f ca="1">IF(TODAY()-'AP and Accrual Journal'!E717&gt;'Data Inputs'!$B$47,TRUE,FALSE)</f>
        <v>1</v>
      </c>
    </row>
    <row r="718" spans="1:11" x14ac:dyDescent="0.2">
      <c r="A718" s="110" t="str">
        <f t="shared" si="44"/>
        <v/>
      </c>
      <c r="B718" s="55"/>
      <c r="C718" s="55"/>
      <c r="D718" s="55"/>
      <c r="E718" s="56"/>
      <c r="F718" s="72"/>
      <c r="G718" s="120" t="str">
        <f>IFERROR(INDEX(Vendors!$A$2:$B$500,MATCH('AP and Accrual Journal'!C718,Vendors!$A$2:$A$500,0),2),"")</f>
        <v/>
      </c>
      <c r="H718" s="74">
        <f>SUMIF('Cash Outflows'!E:E,'AP and Accrual Journal'!D718,'Cash Outflows'!F:F)</f>
        <v>0</v>
      </c>
      <c r="I718" s="73">
        <f t="shared" si="43"/>
        <v>0</v>
      </c>
      <c r="J718" s="13">
        <f t="shared" si="45"/>
        <v>0</v>
      </c>
      <c r="K718" s="112" t="b">
        <f ca="1">IF(TODAY()-'AP and Accrual Journal'!E718&gt;'Data Inputs'!$B$47,TRUE,FALSE)</f>
        <v>1</v>
      </c>
    </row>
    <row r="719" spans="1:11" x14ac:dyDescent="0.2">
      <c r="A719" s="110" t="str">
        <f t="shared" si="44"/>
        <v/>
      </c>
      <c r="B719" s="55"/>
      <c r="C719" s="55"/>
      <c r="D719" s="55"/>
      <c r="E719" s="56"/>
      <c r="F719" s="72"/>
      <c r="G719" s="120" t="str">
        <f>IFERROR(INDEX(Vendors!$A$2:$B$500,MATCH('AP and Accrual Journal'!C719,Vendors!$A$2:$A$500,0),2),"")</f>
        <v/>
      </c>
      <c r="H719" s="74">
        <f>SUMIF('Cash Outflows'!E:E,'AP and Accrual Journal'!D719,'Cash Outflows'!F:F)</f>
        <v>0</v>
      </c>
      <c r="I719" s="73">
        <f t="shared" si="43"/>
        <v>0</v>
      </c>
      <c r="J719" s="13">
        <f t="shared" si="45"/>
        <v>0</v>
      </c>
      <c r="K719" s="112" t="b">
        <f ca="1">IF(TODAY()-'AP and Accrual Journal'!E719&gt;'Data Inputs'!$B$47,TRUE,FALSE)</f>
        <v>1</v>
      </c>
    </row>
    <row r="720" spans="1:11" x14ac:dyDescent="0.2">
      <c r="A720" s="110" t="str">
        <f t="shared" si="44"/>
        <v/>
      </c>
      <c r="B720" s="55"/>
      <c r="C720" s="55"/>
      <c r="D720" s="55"/>
      <c r="E720" s="56"/>
      <c r="F720" s="72"/>
      <c r="G720" s="120" t="str">
        <f>IFERROR(INDEX(Vendors!$A$2:$B$500,MATCH('AP and Accrual Journal'!C720,Vendors!$A$2:$A$500,0),2),"")</f>
        <v/>
      </c>
      <c r="H720" s="74">
        <f>SUMIF('Cash Outflows'!E:E,'AP and Accrual Journal'!D720,'Cash Outflows'!F:F)</f>
        <v>0</v>
      </c>
      <c r="I720" s="73">
        <f t="shared" si="43"/>
        <v>0</v>
      </c>
      <c r="J720" s="13">
        <f t="shared" si="45"/>
        <v>0</v>
      </c>
      <c r="K720" s="112" t="b">
        <f ca="1">IF(TODAY()-'AP and Accrual Journal'!E720&gt;'Data Inputs'!$B$47,TRUE,FALSE)</f>
        <v>1</v>
      </c>
    </row>
    <row r="721" spans="1:11" x14ac:dyDescent="0.2">
      <c r="A721" s="110" t="str">
        <f t="shared" si="44"/>
        <v/>
      </c>
      <c r="B721" s="55"/>
      <c r="C721" s="55"/>
      <c r="D721" s="55"/>
      <c r="E721" s="56"/>
      <c r="F721" s="72"/>
      <c r="G721" s="120" t="str">
        <f>IFERROR(INDEX(Vendors!$A$2:$B$500,MATCH('AP and Accrual Journal'!C721,Vendors!$A$2:$A$500,0),2),"")</f>
        <v/>
      </c>
      <c r="H721" s="74">
        <f>SUMIF('Cash Outflows'!E:E,'AP and Accrual Journal'!D721,'Cash Outflows'!F:F)</f>
        <v>0</v>
      </c>
      <c r="I721" s="73">
        <f t="shared" si="43"/>
        <v>0</v>
      </c>
      <c r="J721" s="13">
        <f t="shared" si="45"/>
        <v>0</v>
      </c>
      <c r="K721" s="112" t="b">
        <f ca="1">IF(TODAY()-'AP and Accrual Journal'!E721&gt;'Data Inputs'!$B$47,TRUE,FALSE)</f>
        <v>1</v>
      </c>
    </row>
    <row r="722" spans="1:11" x14ac:dyDescent="0.2">
      <c r="A722" s="110" t="str">
        <f t="shared" si="44"/>
        <v/>
      </c>
      <c r="B722" s="55"/>
      <c r="C722" s="55"/>
      <c r="D722" s="55"/>
      <c r="E722" s="56"/>
      <c r="F722" s="72"/>
      <c r="G722" s="120" t="str">
        <f>IFERROR(INDEX(Vendors!$A$2:$B$500,MATCH('AP and Accrual Journal'!C722,Vendors!$A$2:$A$500,0),2),"")</f>
        <v/>
      </c>
      <c r="H722" s="74">
        <f>SUMIF('Cash Outflows'!E:E,'AP and Accrual Journal'!D722,'Cash Outflows'!F:F)</f>
        <v>0</v>
      </c>
      <c r="I722" s="73">
        <f t="shared" si="43"/>
        <v>0</v>
      </c>
      <c r="J722" s="13">
        <f t="shared" si="45"/>
        <v>0</v>
      </c>
      <c r="K722" s="112" t="b">
        <f ca="1">IF(TODAY()-'AP and Accrual Journal'!E722&gt;'Data Inputs'!$B$47,TRUE,FALSE)</f>
        <v>1</v>
      </c>
    </row>
    <row r="723" spans="1:11" x14ac:dyDescent="0.2">
      <c r="A723" s="110" t="str">
        <f t="shared" si="44"/>
        <v/>
      </c>
      <c r="B723" s="55"/>
      <c r="C723" s="55"/>
      <c r="D723" s="55"/>
      <c r="E723" s="56"/>
      <c r="F723" s="72"/>
      <c r="G723" s="120" t="str">
        <f>IFERROR(INDEX(Vendors!$A$2:$B$500,MATCH('AP and Accrual Journal'!C723,Vendors!$A$2:$A$500,0),2),"")</f>
        <v/>
      </c>
      <c r="H723" s="74">
        <f>SUMIF('Cash Outflows'!E:E,'AP and Accrual Journal'!D723,'Cash Outflows'!F:F)</f>
        <v>0</v>
      </c>
      <c r="I723" s="73">
        <f t="shared" si="43"/>
        <v>0</v>
      </c>
      <c r="J723" s="13">
        <f t="shared" si="45"/>
        <v>0</v>
      </c>
      <c r="K723" s="112" t="b">
        <f ca="1">IF(TODAY()-'AP and Accrual Journal'!E723&gt;'Data Inputs'!$B$47,TRUE,FALSE)</f>
        <v>1</v>
      </c>
    </row>
    <row r="724" spans="1:11" x14ac:dyDescent="0.2">
      <c r="A724" s="110" t="str">
        <f t="shared" si="44"/>
        <v/>
      </c>
      <c r="B724" s="55"/>
      <c r="C724" s="55"/>
      <c r="D724" s="55"/>
      <c r="E724" s="56"/>
      <c r="F724" s="72"/>
      <c r="G724" s="120" t="str">
        <f>IFERROR(INDEX(Vendors!$A$2:$B$500,MATCH('AP and Accrual Journal'!C724,Vendors!$A$2:$A$500,0),2),"")</f>
        <v/>
      </c>
      <c r="H724" s="74">
        <f>SUMIF('Cash Outflows'!E:E,'AP and Accrual Journal'!D724,'Cash Outflows'!F:F)</f>
        <v>0</v>
      </c>
      <c r="I724" s="73">
        <f t="shared" si="43"/>
        <v>0</v>
      </c>
      <c r="J724" s="13">
        <f t="shared" si="45"/>
        <v>0</v>
      </c>
      <c r="K724" s="112" t="b">
        <f ca="1">IF(TODAY()-'AP and Accrual Journal'!E724&gt;'Data Inputs'!$B$47,TRUE,FALSE)</f>
        <v>1</v>
      </c>
    </row>
    <row r="725" spans="1:11" x14ac:dyDescent="0.2">
      <c r="A725" s="110" t="str">
        <f t="shared" si="44"/>
        <v/>
      </c>
      <c r="B725" s="55"/>
      <c r="C725" s="55"/>
      <c r="D725" s="55"/>
      <c r="E725" s="56"/>
      <c r="F725" s="72"/>
      <c r="G725" s="120" t="str">
        <f>IFERROR(INDEX(Vendors!$A$2:$B$500,MATCH('AP and Accrual Journal'!C725,Vendors!$A$2:$A$500,0),2),"")</f>
        <v/>
      </c>
      <c r="H725" s="74">
        <f>SUMIF('Cash Outflows'!E:E,'AP and Accrual Journal'!D725,'Cash Outflows'!F:F)</f>
        <v>0</v>
      </c>
      <c r="I725" s="73">
        <f t="shared" si="43"/>
        <v>0</v>
      </c>
      <c r="J725" s="13">
        <f t="shared" si="45"/>
        <v>0</v>
      </c>
      <c r="K725" s="112" t="b">
        <f ca="1">IF(TODAY()-'AP and Accrual Journal'!E725&gt;'Data Inputs'!$B$47,TRUE,FALSE)</f>
        <v>1</v>
      </c>
    </row>
    <row r="726" spans="1:11" x14ac:dyDescent="0.2">
      <c r="A726" s="110" t="str">
        <f t="shared" si="44"/>
        <v/>
      </c>
      <c r="B726" s="55"/>
      <c r="C726" s="55"/>
      <c r="D726" s="55"/>
      <c r="E726" s="56"/>
      <c r="F726" s="72"/>
      <c r="G726" s="120" t="str">
        <f>IFERROR(INDEX(Vendors!$A$2:$B$500,MATCH('AP and Accrual Journal'!C726,Vendors!$A$2:$A$500,0),2),"")</f>
        <v/>
      </c>
      <c r="H726" s="74">
        <f>SUMIF('Cash Outflows'!E:E,'AP and Accrual Journal'!D726,'Cash Outflows'!F:F)</f>
        <v>0</v>
      </c>
      <c r="I726" s="73">
        <f t="shared" si="43"/>
        <v>0</v>
      </c>
      <c r="J726" s="13">
        <f t="shared" si="45"/>
        <v>0</v>
      </c>
      <c r="K726" s="112" t="b">
        <f ca="1">IF(TODAY()-'AP and Accrual Journal'!E726&gt;'Data Inputs'!$B$47,TRUE,FALSE)</f>
        <v>1</v>
      </c>
    </row>
    <row r="727" spans="1:11" x14ac:dyDescent="0.2">
      <c r="A727" s="110" t="str">
        <f t="shared" si="44"/>
        <v/>
      </c>
      <c r="B727" s="55"/>
      <c r="C727" s="55"/>
      <c r="D727" s="55"/>
      <c r="E727" s="56"/>
      <c r="F727" s="72"/>
      <c r="G727" s="120" t="str">
        <f>IFERROR(INDEX(Vendors!$A$2:$B$500,MATCH('AP and Accrual Journal'!C727,Vendors!$A$2:$A$500,0),2),"")</f>
        <v/>
      </c>
      <c r="H727" s="74">
        <f>SUMIF('Cash Outflows'!E:E,'AP and Accrual Journal'!D727,'Cash Outflows'!F:F)</f>
        <v>0</v>
      </c>
      <c r="I727" s="73">
        <f t="shared" si="43"/>
        <v>0</v>
      </c>
      <c r="J727" s="13">
        <f t="shared" si="45"/>
        <v>0</v>
      </c>
      <c r="K727" s="112" t="b">
        <f ca="1">IF(TODAY()-'AP and Accrual Journal'!E727&gt;'Data Inputs'!$B$47,TRUE,FALSE)</f>
        <v>1</v>
      </c>
    </row>
    <row r="728" spans="1:11" x14ac:dyDescent="0.2">
      <c r="A728" s="110" t="str">
        <f t="shared" si="44"/>
        <v/>
      </c>
      <c r="B728" s="55"/>
      <c r="C728" s="55"/>
      <c r="D728" s="55"/>
      <c r="E728" s="56"/>
      <c r="F728" s="72"/>
      <c r="G728" s="120" t="str">
        <f>IFERROR(INDEX(Vendors!$A$2:$B$500,MATCH('AP and Accrual Journal'!C728,Vendors!$A$2:$A$500,0),2),"")</f>
        <v/>
      </c>
      <c r="H728" s="74">
        <f>SUMIF('Cash Outflows'!E:E,'AP and Accrual Journal'!D728,'Cash Outflows'!F:F)</f>
        <v>0</v>
      </c>
      <c r="I728" s="73">
        <f t="shared" si="43"/>
        <v>0</v>
      </c>
      <c r="J728" s="13">
        <f t="shared" si="45"/>
        <v>0</v>
      </c>
      <c r="K728" s="112" t="b">
        <f ca="1">IF(TODAY()-'AP and Accrual Journal'!E728&gt;'Data Inputs'!$B$47,TRUE,FALSE)</f>
        <v>1</v>
      </c>
    </row>
    <row r="729" spans="1:11" x14ac:dyDescent="0.2">
      <c r="A729" s="110" t="str">
        <f t="shared" si="44"/>
        <v/>
      </c>
      <c r="B729" s="55"/>
      <c r="C729" s="55"/>
      <c r="D729" s="55"/>
      <c r="E729" s="56"/>
      <c r="F729" s="72"/>
      <c r="G729" s="120" t="str">
        <f>IFERROR(INDEX(Vendors!$A$2:$B$500,MATCH('AP and Accrual Journal'!C729,Vendors!$A$2:$A$500,0),2),"")</f>
        <v/>
      </c>
      <c r="H729" s="74">
        <f>SUMIF('Cash Outflows'!E:E,'AP and Accrual Journal'!D729,'Cash Outflows'!F:F)</f>
        <v>0</v>
      </c>
      <c r="I729" s="73">
        <f t="shared" si="43"/>
        <v>0</v>
      </c>
      <c r="J729" s="13">
        <f t="shared" si="45"/>
        <v>0</v>
      </c>
      <c r="K729" s="112" t="b">
        <f ca="1">IF(TODAY()-'AP and Accrual Journal'!E729&gt;'Data Inputs'!$B$47,TRUE,FALSE)</f>
        <v>1</v>
      </c>
    </row>
    <row r="730" spans="1:11" x14ac:dyDescent="0.2">
      <c r="A730" s="110" t="str">
        <f t="shared" si="44"/>
        <v/>
      </c>
      <c r="B730" s="55"/>
      <c r="C730" s="55"/>
      <c r="D730" s="55"/>
      <c r="E730" s="56"/>
      <c r="F730" s="72"/>
      <c r="G730" s="120" t="str">
        <f>IFERROR(INDEX(Vendors!$A$2:$B$500,MATCH('AP and Accrual Journal'!C730,Vendors!$A$2:$A$500,0),2),"")</f>
        <v/>
      </c>
      <c r="H730" s="74">
        <f>SUMIF('Cash Outflows'!E:E,'AP and Accrual Journal'!D730,'Cash Outflows'!F:F)</f>
        <v>0</v>
      </c>
      <c r="I730" s="73">
        <f t="shared" si="43"/>
        <v>0</v>
      </c>
      <c r="J730" s="13">
        <f t="shared" si="45"/>
        <v>0</v>
      </c>
      <c r="K730" s="112" t="b">
        <f ca="1">IF(TODAY()-'AP and Accrual Journal'!E730&gt;'Data Inputs'!$B$47,TRUE,FALSE)</f>
        <v>1</v>
      </c>
    </row>
    <row r="731" spans="1:11" x14ac:dyDescent="0.2">
      <c r="A731" s="110" t="str">
        <f t="shared" si="44"/>
        <v/>
      </c>
      <c r="B731" s="55"/>
      <c r="C731" s="55"/>
      <c r="D731" s="55"/>
      <c r="E731" s="56"/>
      <c r="F731" s="72"/>
      <c r="G731" s="120" t="str">
        <f>IFERROR(INDEX(Vendors!$A$2:$B$500,MATCH('AP and Accrual Journal'!C731,Vendors!$A$2:$A$500,0),2),"")</f>
        <v/>
      </c>
      <c r="H731" s="74">
        <f>SUMIF('Cash Outflows'!E:E,'AP and Accrual Journal'!D731,'Cash Outflows'!F:F)</f>
        <v>0</v>
      </c>
      <c r="I731" s="73">
        <f t="shared" si="43"/>
        <v>0</v>
      </c>
      <c r="J731" s="13">
        <f t="shared" si="45"/>
        <v>0</v>
      </c>
      <c r="K731" s="112" t="b">
        <f ca="1">IF(TODAY()-'AP and Accrual Journal'!E731&gt;'Data Inputs'!$B$47,TRUE,FALSE)</f>
        <v>1</v>
      </c>
    </row>
    <row r="732" spans="1:11" x14ac:dyDescent="0.2">
      <c r="A732" s="110" t="str">
        <f t="shared" si="44"/>
        <v/>
      </c>
      <c r="B732" s="55"/>
      <c r="C732" s="55"/>
      <c r="D732" s="55"/>
      <c r="E732" s="56"/>
      <c r="F732" s="72"/>
      <c r="G732" s="120" t="str">
        <f>IFERROR(INDEX(Vendors!$A$2:$B$500,MATCH('AP and Accrual Journal'!C732,Vendors!$A$2:$A$500,0),2),"")</f>
        <v/>
      </c>
      <c r="H732" s="74">
        <f>SUMIF('Cash Outflows'!E:E,'AP and Accrual Journal'!D732,'Cash Outflows'!F:F)</f>
        <v>0</v>
      </c>
      <c r="I732" s="73">
        <f t="shared" si="43"/>
        <v>0</v>
      </c>
      <c r="J732" s="13">
        <f t="shared" si="45"/>
        <v>0</v>
      </c>
      <c r="K732" s="112" t="b">
        <f ca="1">IF(TODAY()-'AP and Accrual Journal'!E732&gt;'Data Inputs'!$B$47,TRUE,FALSE)</f>
        <v>1</v>
      </c>
    </row>
    <row r="733" spans="1:11" x14ac:dyDescent="0.2">
      <c r="A733" s="110" t="str">
        <f t="shared" si="44"/>
        <v/>
      </c>
      <c r="B733" s="55"/>
      <c r="C733" s="55"/>
      <c r="D733" s="55"/>
      <c r="E733" s="56"/>
      <c r="F733" s="72"/>
      <c r="G733" s="120" t="str">
        <f>IFERROR(INDEX(Vendors!$A$2:$B$500,MATCH('AP and Accrual Journal'!C733,Vendors!$A$2:$A$500,0),2),"")</f>
        <v/>
      </c>
      <c r="H733" s="74">
        <f>SUMIF('Cash Outflows'!E:E,'AP and Accrual Journal'!D733,'Cash Outflows'!F:F)</f>
        <v>0</v>
      </c>
      <c r="I733" s="73">
        <f t="shared" si="43"/>
        <v>0</v>
      </c>
      <c r="J733" s="13">
        <f t="shared" si="45"/>
        <v>0</v>
      </c>
      <c r="K733" s="112" t="b">
        <f ca="1">IF(TODAY()-'AP and Accrual Journal'!E733&gt;'Data Inputs'!$B$47,TRUE,FALSE)</f>
        <v>1</v>
      </c>
    </row>
    <row r="734" spans="1:11" x14ac:dyDescent="0.2">
      <c r="A734" s="110" t="str">
        <f t="shared" si="44"/>
        <v/>
      </c>
      <c r="B734" s="55"/>
      <c r="C734" s="55"/>
      <c r="D734" s="55"/>
      <c r="E734" s="56"/>
      <c r="F734" s="72"/>
      <c r="G734" s="120" t="str">
        <f>IFERROR(INDEX(Vendors!$A$2:$B$500,MATCH('AP and Accrual Journal'!C734,Vendors!$A$2:$A$500,0),2),"")</f>
        <v/>
      </c>
      <c r="H734" s="74">
        <f>SUMIF('Cash Outflows'!E:E,'AP and Accrual Journal'!D734,'Cash Outflows'!F:F)</f>
        <v>0</v>
      </c>
      <c r="I734" s="73">
        <f t="shared" si="43"/>
        <v>0</v>
      </c>
      <c r="J734" s="13">
        <f t="shared" si="45"/>
        <v>0</v>
      </c>
      <c r="K734" s="112" t="b">
        <f ca="1">IF(TODAY()-'AP and Accrual Journal'!E734&gt;'Data Inputs'!$B$47,TRUE,FALSE)</f>
        <v>1</v>
      </c>
    </row>
    <row r="735" spans="1:11" x14ac:dyDescent="0.2">
      <c r="A735" s="110" t="str">
        <f t="shared" si="44"/>
        <v/>
      </c>
      <c r="B735" s="55"/>
      <c r="C735" s="55"/>
      <c r="D735" s="55"/>
      <c r="E735" s="56"/>
      <c r="F735" s="72"/>
      <c r="G735" s="120" t="str">
        <f>IFERROR(INDEX(Vendors!$A$2:$B$500,MATCH('AP and Accrual Journal'!C735,Vendors!$A$2:$A$500,0),2),"")</f>
        <v/>
      </c>
      <c r="H735" s="74">
        <f>SUMIF('Cash Outflows'!E:E,'AP and Accrual Journal'!D735,'Cash Outflows'!F:F)</f>
        <v>0</v>
      </c>
      <c r="I735" s="73">
        <f t="shared" si="43"/>
        <v>0</v>
      </c>
      <c r="J735" s="13">
        <f t="shared" si="45"/>
        <v>0</v>
      </c>
      <c r="K735" s="112" t="b">
        <f ca="1">IF(TODAY()-'AP and Accrual Journal'!E735&gt;'Data Inputs'!$B$47,TRUE,FALSE)</f>
        <v>1</v>
      </c>
    </row>
    <row r="736" spans="1:11" x14ac:dyDescent="0.2">
      <c r="A736" s="110" t="str">
        <f t="shared" si="44"/>
        <v/>
      </c>
      <c r="B736" s="55"/>
      <c r="C736" s="55"/>
      <c r="D736" s="55"/>
      <c r="E736" s="56"/>
      <c r="F736" s="72"/>
      <c r="G736" s="120" t="str">
        <f>IFERROR(INDEX(Vendors!$A$2:$B$500,MATCH('AP and Accrual Journal'!C736,Vendors!$A$2:$A$500,0),2),"")</f>
        <v/>
      </c>
      <c r="H736" s="74">
        <f>SUMIF('Cash Outflows'!E:E,'AP and Accrual Journal'!D736,'Cash Outflows'!F:F)</f>
        <v>0</v>
      </c>
      <c r="I736" s="73">
        <f t="shared" si="43"/>
        <v>0</v>
      </c>
      <c r="J736" s="13">
        <f t="shared" si="45"/>
        <v>0</v>
      </c>
      <c r="K736" s="112" t="b">
        <f ca="1">IF(TODAY()-'AP and Accrual Journal'!E736&gt;'Data Inputs'!$B$47,TRUE,FALSE)</f>
        <v>1</v>
      </c>
    </row>
    <row r="737" spans="1:11" x14ac:dyDescent="0.2">
      <c r="A737" s="110" t="str">
        <f t="shared" si="44"/>
        <v/>
      </c>
      <c r="B737" s="55"/>
      <c r="C737" s="55"/>
      <c r="D737" s="55"/>
      <c r="E737" s="56"/>
      <c r="F737" s="72"/>
      <c r="G737" s="120" t="str">
        <f>IFERROR(INDEX(Vendors!$A$2:$B$500,MATCH('AP and Accrual Journal'!C737,Vendors!$A$2:$A$500,0),2),"")</f>
        <v/>
      </c>
      <c r="H737" s="74">
        <f>SUMIF('Cash Outflows'!E:E,'AP and Accrual Journal'!D737,'Cash Outflows'!F:F)</f>
        <v>0</v>
      </c>
      <c r="I737" s="73">
        <f t="shared" si="43"/>
        <v>0</v>
      </c>
      <c r="J737" s="13">
        <f t="shared" si="45"/>
        <v>0</v>
      </c>
      <c r="K737" s="112" t="b">
        <f ca="1">IF(TODAY()-'AP and Accrual Journal'!E737&gt;'Data Inputs'!$B$47,TRUE,FALSE)</f>
        <v>1</v>
      </c>
    </row>
    <row r="738" spans="1:11" x14ac:dyDescent="0.2">
      <c r="A738" s="110" t="str">
        <f t="shared" si="44"/>
        <v/>
      </c>
      <c r="B738" s="55"/>
      <c r="C738" s="55"/>
      <c r="D738" s="55"/>
      <c r="E738" s="56"/>
      <c r="F738" s="72"/>
      <c r="G738" s="120" t="str">
        <f>IFERROR(INDEX(Vendors!$A$2:$B$500,MATCH('AP and Accrual Journal'!C738,Vendors!$A$2:$A$500,0),2),"")</f>
        <v/>
      </c>
      <c r="H738" s="74">
        <f>SUMIF('Cash Outflows'!E:E,'AP and Accrual Journal'!D738,'Cash Outflows'!F:F)</f>
        <v>0</v>
      </c>
      <c r="I738" s="73">
        <f t="shared" si="43"/>
        <v>0</v>
      </c>
      <c r="J738" s="13">
        <f t="shared" si="45"/>
        <v>0</v>
      </c>
      <c r="K738" s="112" t="b">
        <f ca="1">IF(TODAY()-'AP and Accrual Journal'!E738&gt;'Data Inputs'!$B$47,TRUE,FALSE)</f>
        <v>1</v>
      </c>
    </row>
    <row r="739" spans="1:11" x14ac:dyDescent="0.2">
      <c r="A739" s="110" t="str">
        <f t="shared" si="44"/>
        <v/>
      </c>
      <c r="B739" s="55"/>
      <c r="C739" s="55"/>
      <c r="D739" s="55"/>
      <c r="E739" s="56"/>
      <c r="F739" s="72"/>
      <c r="G739" s="120" t="str">
        <f>IFERROR(INDEX(Vendors!$A$2:$B$500,MATCH('AP and Accrual Journal'!C739,Vendors!$A$2:$A$500,0),2),"")</f>
        <v/>
      </c>
      <c r="H739" s="74">
        <f>SUMIF('Cash Outflows'!E:E,'AP and Accrual Journal'!D739,'Cash Outflows'!F:F)</f>
        <v>0</v>
      </c>
      <c r="I739" s="73">
        <f t="shared" si="43"/>
        <v>0</v>
      </c>
      <c r="J739" s="13">
        <f t="shared" si="45"/>
        <v>0</v>
      </c>
      <c r="K739" s="112" t="b">
        <f ca="1">IF(TODAY()-'AP and Accrual Journal'!E739&gt;'Data Inputs'!$B$47,TRUE,FALSE)</f>
        <v>1</v>
      </c>
    </row>
    <row r="740" spans="1:11" x14ac:dyDescent="0.2">
      <c r="A740" s="110" t="str">
        <f t="shared" si="44"/>
        <v/>
      </c>
      <c r="B740" s="55"/>
      <c r="C740" s="55"/>
      <c r="D740" s="55"/>
      <c r="E740" s="56"/>
      <c r="F740" s="72"/>
      <c r="G740" s="120" t="str">
        <f>IFERROR(INDEX(Vendors!$A$2:$B$500,MATCH('AP and Accrual Journal'!C740,Vendors!$A$2:$A$500,0),2),"")</f>
        <v/>
      </c>
      <c r="H740" s="74">
        <f>SUMIF('Cash Outflows'!E:E,'AP and Accrual Journal'!D740,'Cash Outflows'!F:F)</f>
        <v>0</v>
      </c>
      <c r="I740" s="73">
        <f t="shared" si="43"/>
        <v>0</v>
      </c>
      <c r="J740" s="13">
        <f t="shared" si="45"/>
        <v>0</v>
      </c>
      <c r="K740" s="112" t="b">
        <f ca="1">IF(TODAY()-'AP and Accrual Journal'!E740&gt;'Data Inputs'!$B$47,TRUE,FALSE)</f>
        <v>1</v>
      </c>
    </row>
    <row r="741" spans="1:11" x14ac:dyDescent="0.2">
      <c r="A741" s="110" t="str">
        <f t="shared" si="44"/>
        <v/>
      </c>
      <c r="B741" s="55"/>
      <c r="C741" s="55"/>
      <c r="D741" s="55"/>
      <c r="E741" s="56"/>
      <c r="F741" s="72"/>
      <c r="G741" s="120" t="str">
        <f>IFERROR(INDEX(Vendors!$A$2:$B$500,MATCH('AP and Accrual Journal'!C741,Vendors!$A$2:$A$500,0),2),"")</f>
        <v/>
      </c>
      <c r="H741" s="74">
        <f>SUMIF('Cash Outflows'!E:E,'AP and Accrual Journal'!D741,'Cash Outflows'!F:F)</f>
        <v>0</v>
      </c>
      <c r="I741" s="73">
        <f t="shared" si="43"/>
        <v>0</v>
      </c>
      <c r="J741" s="13">
        <f t="shared" si="45"/>
        <v>0</v>
      </c>
      <c r="K741" s="112" t="b">
        <f ca="1">IF(TODAY()-'AP and Accrual Journal'!E741&gt;'Data Inputs'!$B$47,TRUE,FALSE)</f>
        <v>1</v>
      </c>
    </row>
    <row r="742" spans="1:11" x14ac:dyDescent="0.2">
      <c r="A742" s="110" t="str">
        <f t="shared" si="44"/>
        <v/>
      </c>
      <c r="B742" s="55"/>
      <c r="C742" s="55"/>
      <c r="D742" s="55"/>
      <c r="E742" s="56"/>
      <c r="F742" s="72"/>
      <c r="G742" s="120" t="str">
        <f>IFERROR(INDEX(Vendors!$A$2:$B$500,MATCH('AP and Accrual Journal'!C742,Vendors!$A$2:$A$500,0),2),"")</f>
        <v/>
      </c>
      <c r="H742" s="74">
        <f>SUMIF('Cash Outflows'!E:E,'AP and Accrual Journal'!D742,'Cash Outflows'!F:F)</f>
        <v>0</v>
      </c>
      <c r="I742" s="73">
        <f t="shared" si="43"/>
        <v>0</v>
      </c>
      <c r="J742" s="13">
        <f t="shared" si="45"/>
        <v>0</v>
      </c>
      <c r="K742" s="112" t="b">
        <f ca="1">IF(TODAY()-'AP and Accrual Journal'!E742&gt;'Data Inputs'!$B$47,TRUE,FALSE)</f>
        <v>1</v>
      </c>
    </row>
    <row r="743" spans="1:11" x14ac:dyDescent="0.2">
      <c r="A743" s="110" t="str">
        <f t="shared" si="44"/>
        <v/>
      </c>
      <c r="B743" s="55"/>
      <c r="C743" s="55"/>
      <c r="D743" s="55"/>
      <c r="E743" s="56"/>
      <c r="F743" s="72"/>
      <c r="G743" s="120" t="str">
        <f>IFERROR(INDEX(Vendors!$A$2:$B$500,MATCH('AP and Accrual Journal'!C743,Vendors!$A$2:$A$500,0),2),"")</f>
        <v/>
      </c>
      <c r="H743" s="74">
        <f>SUMIF('Cash Outflows'!E:E,'AP and Accrual Journal'!D743,'Cash Outflows'!F:F)</f>
        <v>0</v>
      </c>
      <c r="I743" s="73">
        <f t="shared" si="43"/>
        <v>0</v>
      </c>
      <c r="J743" s="13">
        <f t="shared" si="45"/>
        <v>0</v>
      </c>
      <c r="K743" s="112" t="b">
        <f ca="1">IF(TODAY()-'AP and Accrual Journal'!E743&gt;'Data Inputs'!$B$47,TRUE,FALSE)</f>
        <v>1</v>
      </c>
    </row>
    <row r="744" spans="1:11" x14ac:dyDescent="0.2">
      <c r="A744" s="110" t="str">
        <f t="shared" si="44"/>
        <v/>
      </c>
      <c r="B744" s="55"/>
      <c r="C744" s="55"/>
      <c r="D744" s="55"/>
      <c r="E744" s="56"/>
      <c r="F744" s="72"/>
      <c r="G744" s="120" t="str">
        <f>IFERROR(INDEX(Vendors!$A$2:$B$500,MATCH('AP and Accrual Journal'!C744,Vendors!$A$2:$A$500,0),2),"")</f>
        <v/>
      </c>
      <c r="H744" s="74">
        <f>SUMIF('Cash Outflows'!E:E,'AP and Accrual Journal'!D744,'Cash Outflows'!F:F)</f>
        <v>0</v>
      </c>
      <c r="I744" s="73">
        <f t="shared" si="43"/>
        <v>0</v>
      </c>
      <c r="J744" s="13">
        <f t="shared" si="45"/>
        <v>0</v>
      </c>
      <c r="K744" s="112" t="b">
        <f ca="1">IF(TODAY()-'AP and Accrual Journal'!E744&gt;'Data Inputs'!$B$47,TRUE,FALSE)</f>
        <v>1</v>
      </c>
    </row>
    <row r="745" spans="1:11" x14ac:dyDescent="0.2">
      <c r="A745" s="110" t="str">
        <f t="shared" si="44"/>
        <v/>
      </c>
      <c r="B745" s="55"/>
      <c r="C745" s="55"/>
      <c r="D745" s="55"/>
      <c r="E745" s="56"/>
      <c r="F745" s="72"/>
      <c r="G745" s="120" t="str">
        <f>IFERROR(INDEX(Vendors!$A$2:$B$500,MATCH('AP and Accrual Journal'!C745,Vendors!$A$2:$A$500,0),2),"")</f>
        <v/>
      </c>
      <c r="H745" s="74">
        <f>SUMIF('Cash Outflows'!E:E,'AP and Accrual Journal'!D745,'Cash Outflows'!F:F)</f>
        <v>0</v>
      </c>
      <c r="I745" s="73">
        <f t="shared" si="43"/>
        <v>0</v>
      </c>
      <c r="J745" s="13">
        <f t="shared" si="45"/>
        <v>0</v>
      </c>
      <c r="K745" s="112" t="b">
        <f ca="1">IF(TODAY()-'AP and Accrual Journal'!E745&gt;'Data Inputs'!$B$47,TRUE,FALSE)</f>
        <v>1</v>
      </c>
    </row>
    <row r="746" spans="1:11" x14ac:dyDescent="0.2">
      <c r="A746" s="110" t="str">
        <f t="shared" si="44"/>
        <v/>
      </c>
      <c r="B746" s="55"/>
      <c r="C746" s="55"/>
      <c r="D746" s="55"/>
      <c r="E746" s="56"/>
      <c r="F746" s="72"/>
      <c r="G746" s="120" t="str">
        <f>IFERROR(INDEX(Vendors!$A$2:$B$500,MATCH('AP and Accrual Journal'!C746,Vendors!$A$2:$A$500,0),2),"")</f>
        <v/>
      </c>
      <c r="H746" s="74">
        <f>SUMIF('Cash Outflows'!E:E,'AP and Accrual Journal'!D746,'Cash Outflows'!F:F)</f>
        <v>0</v>
      </c>
      <c r="I746" s="73">
        <f t="shared" si="43"/>
        <v>0</v>
      </c>
      <c r="J746" s="13">
        <f t="shared" si="45"/>
        <v>0</v>
      </c>
      <c r="K746" s="112" t="b">
        <f ca="1">IF(TODAY()-'AP and Accrual Journal'!E746&gt;'Data Inputs'!$B$47,TRUE,FALSE)</f>
        <v>1</v>
      </c>
    </row>
    <row r="747" spans="1:11" x14ac:dyDescent="0.2">
      <c r="A747" s="110" t="str">
        <f t="shared" si="44"/>
        <v/>
      </c>
      <c r="B747" s="55"/>
      <c r="C747" s="55"/>
      <c r="D747" s="55"/>
      <c r="E747" s="56"/>
      <c r="F747" s="72"/>
      <c r="G747" s="120" t="str">
        <f>IFERROR(INDEX(Vendors!$A$2:$B$500,MATCH('AP and Accrual Journal'!C747,Vendors!$A$2:$A$500,0),2),"")</f>
        <v/>
      </c>
      <c r="H747" s="74">
        <f>SUMIF('Cash Outflows'!E:E,'AP and Accrual Journal'!D747,'Cash Outflows'!F:F)</f>
        <v>0</v>
      </c>
      <c r="I747" s="73">
        <f t="shared" si="43"/>
        <v>0</v>
      </c>
      <c r="J747" s="13">
        <f t="shared" si="45"/>
        <v>0</v>
      </c>
      <c r="K747" s="112" t="b">
        <f ca="1">IF(TODAY()-'AP and Accrual Journal'!E747&gt;'Data Inputs'!$B$47,TRUE,FALSE)</f>
        <v>1</v>
      </c>
    </row>
    <row r="748" spans="1:11" x14ac:dyDescent="0.2">
      <c r="A748" s="110" t="str">
        <f t="shared" si="44"/>
        <v/>
      </c>
      <c r="B748" s="55"/>
      <c r="C748" s="55"/>
      <c r="D748" s="55"/>
      <c r="E748" s="56"/>
      <c r="F748" s="72"/>
      <c r="G748" s="120" t="str">
        <f>IFERROR(INDEX(Vendors!$A$2:$B$500,MATCH('AP and Accrual Journal'!C748,Vendors!$A$2:$A$500,0),2),"")</f>
        <v/>
      </c>
      <c r="H748" s="74">
        <f>SUMIF('Cash Outflows'!E:E,'AP and Accrual Journal'!D748,'Cash Outflows'!F:F)</f>
        <v>0</v>
      </c>
      <c r="I748" s="73">
        <f t="shared" si="43"/>
        <v>0</v>
      </c>
      <c r="J748" s="13">
        <f t="shared" si="45"/>
        <v>0</v>
      </c>
      <c r="K748" s="112" t="b">
        <f ca="1">IF(TODAY()-'AP and Accrual Journal'!E748&gt;'Data Inputs'!$B$47,TRUE,FALSE)</f>
        <v>1</v>
      </c>
    </row>
    <row r="749" spans="1:11" x14ac:dyDescent="0.2">
      <c r="A749" s="110" t="str">
        <f t="shared" si="44"/>
        <v/>
      </c>
      <c r="B749" s="55"/>
      <c r="C749" s="55"/>
      <c r="D749" s="55"/>
      <c r="E749" s="56"/>
      <c r="F749" s="72"/>
      <c r="G749" s="120" t="str">
        <f>IFERROR(INDEX(Vendors!$A$2:$B$500,MATCH('AP and Accrual Journal'!C749,Vendors!$A$2:$A$500,0),2),"")</f>
        <v/>
      </c>
      <c r="H749" s="74">
        <f>SUMIF('Cash Outflows'!E:E,'AP and Accrual Journal'!D749,'Cash Outflows'!F:F)</f>
        <v>0</v>
      </c>
      <c r="I749" s="73">
        <f t="shared" si="43"/>
        <v>0</v>
      </c>
      <c r="J749" s="13">
        <f t="shared" si="45"/>
        <v>0</v>
      </c>
      <c r="K749" s="112" t="b">
        <f ca="1">IF(TODAY()-'AP and Accrual Journal'!E749&gt;'Data Inputs'!$B$47,TRUE,FALSE)</f>
        <v>1</v>
      </c>
    </row>
    <row r="750" spans="1:11" x14ac:dyDescent="0.2">
      <c r="A750" s="110" t="str">
        <f t="shared" si="44"/>
        <v/>
      </c>
      <c r="B750" s="55"/>
      <c r="C750" s="55"/>
      <c r="D750" s="55"/>
      <c r="E750" s="56"/>
      <c r="F750" s="72"/>
      <c r="G750" s="120" t="str">
        <f>IFERROR(INDEX(Vendors!$A$2:$B$500,MATCH('AP and Accrual Journal'!C750,Vendors!$A$2:$A$500,0),2),"")</f>
        <v/>
      </c>
      <c r="H750" s="74">
        <f>SUMIF('Cash Outflows'!E:E,'AP and Accrual Journal'!D750,'Cash Outflows'!F:F)</f>
        <v>0</v>
      </c>
      <c r="I750" s="73">
        <f t="shared" si="43"/>
        <v>0</v>
      </c>
      <c r="J750" s="13">
        <f t="shared" si="45"/>
        <v>0</v>
      </c>
      <c r="K750" s="112" t="b">
        <f ca="1">IF(TODAY()-'AP and Accrual Journal'!E750&gt;'Data Inputs'!$B$47,TRUE,FALSE)</f>
        <v>1</v>
      </c>
    </row>
    <row r="751" spans="1:11" x14ac:dyDescent="0.2">
      <c r="A751" s="110" t="str">
        <f t="shared" si="44"/>
        <v/>
      </c>
      <c r="B751" s="55"/>
      <c r="C751" s="55"/>
      <c r="D751" s="55"/>
      <c r="E751" s="56"/>
      <c r="F751" s="72"/>
      <c r="G751" s="120" t="str">
        <f>IFERROR(INDEX(Vendors!$A$2:$B$500,MATCH('AP and Accrual Journal'!C751,Vendors!$A$2:$A$500,0),2),"")</f>
        <v/>
      </c>
      <c r="H751" s="74">
        <f>SUMIF('Cash Outflows'!E:E,'AP and Accrual Journal'!D751,'Cash Outflows'!F:F)</f>
        <v>0</v>
      </c>
      <c r="I751" s="73">
        <f t="shared" si="43"/>
        <v>0</v>
      </c>
      <c r="J751" s="13">
        <f t="shared" si="45"/>
        <v>0</v>
      </c>
      <c r="K751" s="112" t="b">
        <f ca="1">IF(TODAY()-'AP and Accrual Journal'!E751&gt;'Data Inputs'!$B$47,TRUE,FALSE)</f>
        <v>1</v>
      </c>
    </row>
    <row r="752" spans="1:11" x14ac:dyDescent="0.2">
      <c r="A752" s="110" t="str">
        <f t="shared" si="44"/>
        <v/>
      </c>
      <c r="B752" s="55"/>
      <c r="C752" s="55"/>
      <c r="D752" s="55"/>
      <c r="E752" s="56"/>
      <c r="F752" s="72"/>
      <c r="G752" s="120" t="str">
        <f>IFERROR(INDEX(Vendors!$A$2:$B$500,MATCH('AP and Accrual Journal'!C752,Vendors!$A$2:$A$500,0),2),"")</f>
        <v/>
      </c>
      <c r="H752" s="74">
        <f>SUMIF('Cash Outflows'!E:E,'AP and Accrual Journal'!D752,'Cash Outflows'!F:F)</f>
        <v>0</v>
      </c>
      <c r="I752" s="73">
        <f t="shared" si="43"/>
        <v>0</v>
      </c>
      <c r="J752" s="13">
        <f t="shared" si="45"/>
        <v>0</v>
      </c>
      <c r="K752" s="112" t="b">
        <f ca="1">IF(TODAY()-'AP and Accrual Journal'!E752&gt;'Data Inputs'!$B$47,TRUE,FALSE)</f>
        <v>1</v>
      </c>
    </row>
    <row r="753" spans="1:13" x14ac:dyDescent="0.2">
      <c r="A753" s="110" t="str">
        <f t="shared" si="44"/>
        <v/>
      </c>
      <c r="B753" s="55"/>
      <c r="C753" s="55"/>
      <c r="D753" s="55"/>
      <c r="E753" s="56"/>
      <c r="F753" s="72"/>
      <c r="G753" s="120" t="str">
        <f>IFERROR(INDEX(Vendors!$A$2:$B$500,MATCH('AP and Accrual Journal'!C753,Vendors!$A$2:$A$500,0),2),"")</f>
        <v/>
      </c>
      <c r="H753" s="74">
        <f>SUMIF('Cash Outflows'!E:E,'AP and Accrual Journal'!D753,'Cash Outflows'!F:F)</f>
        <v>0</v>
      </c>
      <c r="I753" s="73">
        <f t="shared" si="43"/>
        <v>0</v>
      </c>
      <c r="J753" s="13">
        <f t="shared" si="45"/>
        <v>0</v>
      </c>
      <c r="K753" s="112" t="b">
        <f ca="1">IF(TODAY()-'AP and Accrual Journal'!E753&gt;'Data Inputs'!$B$47,TRUE,FALSE)</f>
        <v>1</v>
      </c>
      <c r="L753" s="149"/>
      <c r="M753" s="144"/>
    </row>
    <row r="754" spans="1:13" x14ac:dyDescent="0.2">
      <c r="A754" s="110" t="str">
        <f t="shared" si="44"/>
        <v/>
      </c>
      <c r="B754" s="55"/>
      <c r="C754" s="55"/>
      <c r="D754" s="55"/>
      <c r="E754" s="56"/>
      <c r="F754" s="72"/>
      <c r="G754" s="120" t="str">
        <f>IFERROR(INDEX(Vendors!$A$2:$B$500,MATCH('AP and Accrual Journal'!C754,Vendors!$A$2:$A$500,0),2),"")</f>
        <v/>
      </c>
      <c r="H754" s="74">
        <f>SUMIF('Cash Outflows'!E:E,'AP and Accrual Journal'!D754,'Cash Outflows'!F:F)</f>
        <v>0</v>
      </c>
      <c r="I754" s="73">
        <f t="shared" si="43"/>
        <v>0</v>
      </c>
      <c r="J754" s="13">
        <f t="shared" si="45"/>
        <v>0</v>
      </c>
      <c r="K754" s="112" t="b">
        <f ca="1">IF(TODAY()-'AP and Accrual Journal'!E754&gt;'Data Inputs'!$B$47,TRUE,FALSE)</f>
        <v>1</v>
      </c>
    </row>
    <row r="755" spans="1:13" x14ac:dyDescent="0.2">
      <c r="A755" s="110" t="str">
        <f t="shared" si="44"/>
        <v/>
      </c>
      <c r="B755" s="55"/>
      <c r="C755" s="55"/>
      <c r="D755" s="55"/>
      <c r="E755" s="56"/>
      <c r="F755" s="72"/>
      <c r="G755" s="120" t="str">
        <f>IFERROR(INDEX(Vendors!$A$2:$B$500,MATCH('AP and Accrual Journal'!C755,Vendors!$A$2:$A$500,0),2),"")</f>
        <v/>
      </c>
      <c r="H755" s="74">
        <f>SUMIF('Cash Outflows'!E:E,'AP and Accrual Journal'!D755,'Cash Outflows'!F:F)</f>
        <v>0</v>
      </c>
      <c r="I755" s="73">
        <f t="shared" si="43"/>
        <v>0</v>
      </c>
      <c r="J755" s="13">
        <f t="shared" si="45"/>
        <v>0</v>
      </c>
      <c r="K755" s="112" t="b">
        <f ca="1">IF(TODAY()-'AP and Accrual Journal'!E755&gt;'Data Inputs'!$B$47,TRUE,FALSE)</f>
        <v>1</v>
      </c>
    </row>
    <row r="756" spans="1:13" x14ac:dyDescent="0.2">
      <c r="A756" s="110" t="str">
        <f t="shared" si="44"/>
        <v/>
      </c>
      <c r="B756" s="55"/>
      <c r="C756" s="55"/>
      <c r="D756" s="55"/>
      <c r="E756" s="56"/>
      <c r="F756" s="72"/>
      <c r="G756" s="120" t="str">
        <f>IFERROR(INDEX(Vendors!$A$2:$B$500,MATCH('AP and Accrual Journal'!C756,Vendors!$A$2:$A$500,0),2),"")</f>
        <v/>
      </c>
      <c r="H756" s="74">
        <f>SUMIF('Cash Outflows'!E:E,'AP and Accrual Journal'!D756,'Cash Outflows'!F:F)</f>
        <v>0</v>
      </c>
      <c r="I756" s="73">
        <f t="shared" si="43"/>
        <v>0</v>
      </c>
      <c r="J756" s="13">
        <f t="shared" si="45"/>
        <v>0</v>
      </c>
      <c r="K756" s="112" t="b">
        <f ca="1">IF(TODAY()-'AP and Accrual Journal'!E756&gt;'Data Inputs'!$B$47,TRUE,FALSE)</f>
        <v>1</v>
      </c>
    </row>
    <row r="757" spans="1:13" x14ac:dyDescent="0.2">
      <c r="A757" s="110" t="str">
        <f t="shared" si="44"/>
        <v/>
      </c>
      <c r="B757" s="55"/>
      <c r="C757" s="55"/>
      <c r="D757" s="55"/>
      <c r="E757" s="56"/>
      <c r="F757" s="72"/>
      <c r="G757" s="120" t="str">
        <f>IFERROR(INDEX(Vendors!$A$2:$B$500,MATCH('AP and Accrual Journal'!C757,Vendors!$A$2:$A$500,0),2),"")</f>
        <v/>
      </c>
      <c r="H757" s="74">
        <f>SUMIF('Cash Outflows'!E:E,'AP and Accrual Journal'!D757,'Cash Outflows'!F:F)</f>
        <v>0</v>
      </c>
      <c r="I757" s="73">
        <f t="shared" si="43"/>
        <v>0</v>
      </c>
      <c r="J757" s="13">
        <f t="shared" si="45"/>
        <v>0</v>
      </c>
      <c r="K757" s="112" t="b">
        <f ca="1">IF(TODAY()-'AP and Accrual Journal'!E757&gt;'Data Inputs'!$B$47,TRUE,FALSE)</f>
        <v>1</v>
      </c>
    </row>
    <row r="758" spans="1:13" x14ac:dyDescent="0.2">
      <c r="A758" s="110" t="str">
        <f t="shared" si="44"/>
        <v/>
      </c>
      <c r="B758" s="55"/>
      <c r="C758" s="55"/>
      <c r="D758" s="55"/>
      <c r="E758" s="56"/>
      <c r="F758" s="72"/>
      <c r="G758" s="120" t="str">
        <f>IFERROR(INDEX(Vendors!$A$2:$B$500,MATCH('AP and Accrual Journal'!C758,Vendors!$A$2:$A$500,0),2),"")</f>
        <v/>
      </c>
      <c r="H758" s="74">
        <f>SUMIF('Cash Outflows'!E:E,'AP and Accrual Journal'!D758,'Cash Outflows'!F:F)</f>
        <v>0</v>
      </c>
      <c r="I758" s="73">
        <f t="shared" si="43"/>
        <v>0</v>
      </c>
      <c r="J758" s="13">
        <f t="shared" si="45"/>
        <v>0</v>
      </c>
      <c r="K758" s="112" t="b">
        <f ca="1">IF(TODAY()-'AP and Accrual Journal'!E758&gt;'Data Inputs'!$B$47,TRUE,FALSE)</f>
        <v>1</v>
      </c>
    </row>
    <row r="759" spans="1:13" x14ac:dyDescent="0.2">
      <c r="A759" s="110" t="str">
        <f t="shared" si="44"/>
        <v/>
      </c>
      <c r="B759" s="55"/>
      <c r="C759" s="55"/>
      <c r="D759" s="55"/>
      <c r="E759" s="56"/>
      <c r="F759" s="72"/>
      <c r="G759" s="120" t="str">
        <f>IFERROR(INDEX(Vendors!$A$2:$B$500,MATCH('AP and Accrual Journal'!C759,Vendors!$A$2:$A$500,0),2),"")</f>
        <v/>
      </c>
      <c r="H759" s="74">
        <f>SUMIF('Cash Outflows'!E:E,'AP and Accrual Journal'!D759,'Cash Outflows'!F:F)</f>
        <v>0</v>
      </c>
      <c r="I759" s="73">
        <f t="shared" si="43"/>
        <v>0</v>
      </c>
      <c r="J759" s="13">
        <f t="shared" si="45"/>
        <v>0</v>
      </c>
      <c r="K759" s="112" t="b">
        <f ca="1">IF(TODAY()-'AP and Accrual Journal'!E759&gt;'Data Inputs'!$B$47,TRUE,FALSE)</f>
        <v>1</v>
      </c>
    </row>
    <row r="760" spans="1:13" x14ac:dyDescent="0.2">
      <c r="A760" s="110" t="str">
        <f t="shared" si="44"/>
        <v/>
      </c>
      <c r="B760" s="55"/>
      <c r="C760" s="55"/>
      <c r="D760" s="55"/>
      <c r="E760" s="56"/>
      <c r="F760" s="72"/>
      <c r="G760" s="120" t="str">
        <f>IFERROR(INDEX(Vendors!$A$2:$B$500,MATCH('AP and Accrual Journal'!C760,Vendors!$A$2:$A$500,0),2),"")</f>
        <v/>
      </c>
      <c r="H760" s="74">
        <f>SUMIF('Cash Outflows'!E:E,'AP and Accrual Journal'!D760,'Cash Outflows'!F:F)</f>
        <v>0</v>
      </c>
      <c r="I760" s="73">
        <f t="shared" si="43"/>
        <v>0</v>
      </c>
      <c r="J760" s="13">
        <f t="shared" si="45"/>
        <v>0</v>
      </c>
      <c r="K760" s="112" t="b">
        <f ca="1">IF(TODAY()-'AP and Accrual Journal'!E760&gt;'Data Inputs'!$B$47,TRUE,FALSE)</f>
        <v>1</v>
      </c>
    </row>
    <row r="761" spans="1:13" x14ac:dyDescent="0.2">
      <c r="A761" s="110" t="str">
        <f t="shared" si="44"/>
        <v/>
      </c>
      <c r="B761" s="55"/>
      <c r="C761" s="55"/>
      <c r="D761" s="55"/>
      <c r="E761" s="56"/>
      <c r="F761" s="72"/>
      <c r="G761" s="120" t="str">
        <f>IFERROR(INDEX(Vendors!$A$2:$B$500,MATCH('AP and Accrual Journal'!C761,Vendors!$A$2:$A$500,0),2),"")</f>
        <v/>
      </c>
      <c r="H761" s="74">
        <f>SUMIF('Cash Outflows'!E:E,'AP and Accrual Journal'!D761,'Cash Outflows'!F:F)</f>
        <v>0</v>
      </c>
      <c r="I761" s="73">
        <f t="shared" si="43"/>
        <v>0</v>
      </c>
      <c r="J761" s="13">
        <f t="shared" si="45"/>
        <v>0</v>
      </c>
      <c r="K761" s="112" t="b">
        <f ca="1">IF(TODAY()-'AP and Accrual Journal'!E761&gt;'Data Inputs'!$B$47,TRUE,FALSE)</f>
        <v>1</v>
      </c>
    </row>
    <row r="762" spans="1:13" x14ac:dyDescent="0.2">
      <c r="A762" s="110" t="str">
        <f t="shared" si="44"/>
        <v/>
      </c>
      <c r="B762" s="55"/>
      <c r="C762" s="55"/>
      <c r="D762" s="55"/>
      <c r="E762" s="56"/>
      <c r="F762" s="72"/>
      <c r="G762" s="120" t="str">
        <f>IFERROR(INDEX(Vendors!$A$2:$B$500,MATCH('AP and Accrual Journal'!C762,Vendors!$A$2:$A$500,0),2),"")</f>
        <v/>
      </c>
      <c r="H762" s="74">
        <f>SUMIF('Cash Outflows'!E:E,'AP and Accrual Journal'!D762,'Cash Outflows'!F:F)</f>
        <v>0</v>
      </c>
      <c r="I762" s="73">
        <f t="shared" si="43"/>
        <v>0</v>
      </c>
      <c r="J762" s="13">
        <f t="shared" si="45"/>
        <v>0</v>
      </c>
      <c r="K762" s="112" t="b">
        <f ca="1">IF(TODAY()-'AP and Accrual Journal'!E762&gt;'Data Inputs'!$B$47,TRUE,FALSE)</f>
        <v>1</v>
      </c>
    </row>
    <row r="763" spans="1:13" x14ac:dyDescent="0.2">
      <c r="A763" s="110" t="str">
        <f t="shared" si="44"/>
        <v/>
      </c>
      <c r="B763" s="55"/>
      <c r="C763" s="55"/>
      <c r="D763" s="55"/>
      <c r="E763" s="56"/>
      <c r="F763" s="72"/>
      <c r="G763" s="120" t="str">
        <f>IFERROR(INDEX(Vendors!$A$2:$B$500,MATCH('AP and Accrual Journal'!C763,Vendors!$A$2:$A$500,0),2),"")</f>
        <v/>
      </c>
      <c r="H763" s="74">
        <f>SUMIF('Cash Outflows'!E:E,'AP and Accrual Journal'!D763,'Cash Outflows'!F:F)</f>
        <v>0</v>
      </c>
      <c r="I763" s="73">
        <f t="shared" si="43"/>
        <v>0</v>
      </c>
      <c r="J763" s="13">
        <f t="shared" si="45"/>
        <v>0</v>
      </c>
      <c r="K763" s="112" t="b">
        <f ca="1">IF(TODAY()-'AP and Accrual Journal'!E763&gt;'Data Inputs'!$B$47,TRUE,FALSE)</f>
        <v>1</v>
      </c>
    </row>
    <row r="764" spans="1:13" x14ac:dyDescent="0.2">
      <c r="A764" s="110" t="str">
        <f t="shared" si="44"/>
        <v/>
      </c>
      <c r="B764" s="55"/>
      <c r="C764" s="55"/>
      <c r="D764" s="55"/>
      <c r="E764" s="56"/>
      <c r="F764" s="72"/>
      <c r="G764" s="120" t="str">
        <f>IFERROR(INDEX(Vendors!$A$2:$B$500,MATCH('AP and Accrual Journal'!C764,Vendors!$A$2:$A$500,0),2),"")</f>
        <v/>
      </c>
      <c r="H764" s="74">
        <f>SUMIF('Cash Outflows'!E:E,'AP and Accrual Journal'!D764,'Cash Outflows'!F:F)</f>
        <v>0</v>
      </c>
      <c r="I764" s="73">
        <f t="shared" si="43"/>
        <v>0</v>
      </c>
      <c r="J764" s="13">
        <f t="shared" si="45"/>
        <v>0</v>
      </c>
      <c r="K764" s="112" t="b">
        <f ca="1">IF(TODAY()-'AP and Accrual Journal'!E764&gt;'Data Inputs'!$B$47,TRUE,FALSE)</f>
        <v>1</v>
      </c>
    </row>
    <row r="765" spans="1:13" x14ac:dyDescent="0.2">
      <c r="A765" s="110" t="str">
        <f t="shared" si="44"/>
        <v/>
      </c>
      <c r="B765" s="55"/>
      <c r="C765" s="55"/>
      <c r="D765" s="55"/>
      <c r="E765" s="56"/>
      <c r="F765" s="72"/>
      <c r="G765" s="120" t="str">
        <f>IFERROR(INDEX(Vendors!$A$2:$B$500,MATCH('AP and Accrual Journal'!C765,Vendors!$A$2:$A$500,0),2),"")</f>
        <v/>
      </c>
      <c r="H765" s="74">
        <f>SUMIF('Cash Outflows'!E:E,'AP and Accrual Journal'!D765,'Cash Outflows'!F:F)</f>
        <v>0</v>
      </c>
      <c r="I765" s="73">
        <f t="shared" si="43"/>
        <v>0</v>
      </c>
      <c r="J765" s="13">
        <f t="shared" si="45"/>
        <v>0</v>
      </c>
      <c r="K765" s="112" t="b">
        <f ca="1">IF(TODAY()-'AP and Accrual Journal'!E765&gt;'Data Inputs'!$B$47,TRUE,FALSE)</f>
        <v>1</v>
      </c>
    </row>
    <row r="766" spans="1:13" x14ac:dyDescent="0.2">
      <c r="A766" s="110" t="str">
        <f t="shared" si="44"/>
        <v/>
      </c>
      <c r="B766" s="55"/>
      <c r="C766" s="55"/>
      <c r="D766" s="55"/>
      <c r="E766" s="56"/>
      <c r="F766" s="72"/>
      <c r="G766" s="120" t="str">
        <f>IFERROR(INDEX(Vendors!$A$2:$B$500,MATCH('AP and Accrual Journal'!C766,Vendors!$A$2:$A$500,0),2),"")</f>
        <v/>
      </c>
      <c r="H766" s="74">
        <f>SUMIF('Cash Outflows'!E:E,'AP and Accrual Journal'!D766,'Cash Outflows'!F:F)</f>
        <v>0</v>
      </c>
      <c r="I766" s="73">
        <f t="shared" si="43"/>
        <v>0</v>
      </c>
      <c r="J766" s="13">
        <f t="shared" si="45"/>
        <v>0</v>
      </c>
      <c r="K766" s="112" t="b">
        <f ca="1">IF(TODAY()-'AP and Accrual Journal'!E766&gt;'Data Inputs'!$B$47,TRUE,FALSE)</f>
        <v>1</v>
      </c>
    </row>
    <row r="767" spans="1:13" x14ac:dyDescent="0.2">
      <c r="A767" s="110" t="str">
        <f t="shared" si="44"/>
        <v/>
      </c>
      <c r="B767" s="55"/>
      <c r="C767" s="55"/>
      <c r="D767" s="55"/>
      <c r="E767" s="56"/>
      <c r="F767" s="72"/>
      <c r="G767" s="120" t="str">
        <f>IFERROR(INDEX(Vendors!$A$2:$B$500,MATCH('AP and Accrual Journal'!C767,Vendors!$A$2:$A$500,0),2),"")</f>
        <v/>
      </c>
      <c r="H767" s="74">
        <f>SUMIF('Cash Outflows'!E:E,'AP and Accrual Journal'!D767,'Cash Outflows'!F:F)</f>
        <v>0</v>
      </c>
      <c r="I767" s="73">
        <f t="shared" si="43"/>
        <v>0</v>
      </c>
      <c r="J767" s="13">
        <f t="shared" si="45"/>
        <v>0</v>
      </c>
      <c r="K767" s="112" t="b">
        <f ca="1">IF(TODAY()-'AP and Accrual Journal'!E767&gt;'Data Inputs'!$B$47,TRUE,FALSE)</f>
        <v>1</v>
      </c>
    </row>
    <row r="768" spans="1:13" x14ac:dyDescent="0.2">
      <c r="A768" s="110" t="str">
        <f t="shared" si="44"/>
        <v/>
      </c>
      <c r="B768" s="55"/>
      <c r="C768" s="55"/>
      <c r="D768" s="55"/>
      <c r="E768" s="56"/>
      <c r="F768" s="72"/>
      <c r="G768" s="120" t="str">
        <f>IFERROR(INDEX(Vendors!$A$2:$B$500,MATCH('AP and Accrual Journal'!C768,Vendors!$A$2:$A$500,0),2),"")</f>
        <v/>
      </c>
      <c r="H768" s="74">
        <f>SUMIF('Cash Outflows'!E:E,'AP and Accrual Journal'!D768,'Cash Outflows'!F:F)</f>
        <v>0</v>
      </c>
      <c r="I768" s="73">
        <f t="shared" si="43"/>
        <v>0</v>
      </c>
      <c r="J768" s="13">
        <f t="shared" si="45"/>
        <v>0</v>
      </c>
      <c r="K768" s="112" t="b">
        <f ca="1">IF(TODAY()-'AP and Accrual Journal'!E768&gt;'Data Inputs'!$B$47,TRUE,FALSE)</f>
        <v>1</v>
      </c>
    </row>
    <row r="769" spans="1:11" x14ac:dyDescent="0.2">
      <c r="A769" s="110" t="str">
        <f t="shared" si="44"/>
        <v/>
      </c>
      <c r="B769" s="55"/>
      <c r="C769" s="55"/>
      <c r="D769" s="55"/>
      <c r="E769" s="56"/>
      <c r="F769" s="72"/>
      <c r="G769" s="120" t="str">
        <f>IFERROR(INDEX(Vendors!$A$2:$B$500,MATCH('AP and Accrual Journal'!C769,Vendors!$A$2:$A$500,0),2),"")</f>
        <v/>
      </c>
      <c r="H769" s="74">
        <f>SUMIF('Cash Outflows'!E:E,'AP and Accrual Journal'!D769,'Cash Outflows'!F:F)</f>
        <v>0</v>
      </c>
      <c r="I769" s="73">
        <f t="shared" si="43"/>
        <v>0</v>
      </c>
      <c r="J769" s="13">
        <f t="shared" si="45"/>
        <v>0</v>
      </c>
      <c r="K769" s="112" t="b">
        <f ca="1">IF(TODAY()-'AP and Accrual Journal'!E769&gt;'Data Inputs'!$B$47,TRUE,FALSE)</f>
        <v>1</v>
      </c>
    </row>
    <row r="770" spans="1:11" x14ac:dyDescent="0.2">
      <c r="A770" s="110" t="str">
        <f t="shared" si="44"/>
        <v/>
      </c>
      <c r="B770" s="55"/>
      <c r="C770" s="55"/>
      <c r="D770" s="55"/>
      <c r="E770" s="56"/>
      <c r="F770" s="72"/>
      <c r="G770" s="120" t="str">
        <f>IFERROR(INDEX(Vendors!$A$2:$B$500,MATCH('AP and Accrual Journal'!C770,Vendors!$A$2:$A$500,0),2),"")</f>
        <v/>
      </c>
      <c r="H770" s="74">
        <f>SUMIF('Cash Outflows'!E:E,'AP and Accrual Journal'!D770,'Cash Outflows'!F:F)</f>
        <v>0</v>
      </c>
      <c r="I770" s="73">
        <f t="shared" si="43"/>
        <v>0</v>
      </c>
      <c r="J770" s="13">
        <f t="shared" si="45"/>
        <v>0</v>
      </c>
      <c r="K770" s="112" t="b">
        <f ca="1">IF(TODAY()-'AP and Accrual Journal'!E770&gt;'Data Inputs'!$B$47,TRUE,FALSE)</f>
        <v>1</v>
      </c>
    </row>
    <row r="771" spans="1:11" x14ac:dyDescent="0.2">
      <c r="A771" s="110" t="str">
        <f t="shared" si="44"/>
        <v/>
      </c>
      <c r="B771" s="55"/>
      <c r="C771" s="55"/>
      <c r="D771" s="55"/>
      <c r="E771" s="56"/>
      <c r="F771" s="72"/>
      <c r="G771" s="120" t="str">
        <f>IFERROR(INDEX(Vendors!$A$2:$B$500,MATCH('AP and Accrual Journal'!C771,Vendors!$A$2:$A$500,0),2),"")</f>
        <v/>
      </c>
      <c r="H771" s="74">
        <f>SUMIF('Cash Outflows'!E:E,'AP and Accrual Journal'!D771,'Cash Outflows'!F:F)</f>
        <v>0</v>
      </c>
      <c r="I771" s="73">
        <f t="shared" si="43"/>
        <v>0</v>
      </c>
      <c r="J771" s="13">
        <f t="shared" si="45"/>
        <v>0</v>
      </c>
      <c r="K771" s="112" t="b">
        <f ca="1">IF(TODAY()-'AP and Accrual Journal'!E771&gt;'Data Inputs'!$B$47,TRUE,FALSE)</f>
        <v>1</v>
      </c>
    </row>
    <row r="772" spans="1:11" x14ac:dyDescent="0.2">
      <c r="A772" s="110" t="str">
        <f t="shared" si="44"/>
        <v/>
      </c>
      <c r="B772" s="55"/>
      <c r="C772" s="55"/>
      <c r="D772" s="55"/>
      <c r="E772" s="56"/>
      <c r="F772" s="72"/>
      <c r="G772" s="120" t="str">
        <f>IFERROR(INDEX(Vendors!$A$2:$B$500,MATCH('AP and Accrual Journal'!C772,Vendors!$A$2:$A$500,0),2),"")</f>
        <v/>
      </c>
      <c r="H772" s="74">
        <f>SUMIF('Cash Outflows'!E:E,'AP and Accrual Journal'!D772,'Cash Outflows'!F:F)</f>
        <v>0</v>
      </c>
      <c r="I772" s="73">
        <f t="shared" si="43"/>
        <v>0</v>
      </c>
      <c r="J772" s="13">
        <f t="shared" si="45"/>
        <v>0</v>
      </c>
      <c r="K772" s="112" t="b">
        <f ca="1">IF(TODAY()-'AP and Accrual Journal'!E772&gt;'Data Inputs'!$B$47,TRUE,FALSE)</f>
        <v>1</v>
      </c>
    </row>
    <row r="773" spans="1:11" x14ac:dyDescent="0.2">
      <c r="A773" s="110" t="str">
        <f t="shared" si="44"/>
        <v/>
      </c>
      <c r="B773" s="55"/>
      <c r="C773" s="55"/>
      <c r="D773" s="55"/>
      <c r="E773" s="56"/>
      <c r="F773" s="72"/>
      <c r="G773" s="120" t="str">
        <f>IFERROR(INDEX(Vendors!$A$2:$B$500,MATCH('AP and Accrual Journal'!C773,Vendors!$A$2:$A$500,0),2),"")</f>
        <v/>
      </c>
      <c r="H773" s="74">
        <f>SUMIF('Cash Outflows'!E:E,'AP and Accrual Journal'!D773,'Cash Outflows'!F:F)</f>
        <v>0</v>
      </c>
      <c r="I773" s="73">
        <f t="shared" ref="I773:I836" si="46">F773-H773</f>
        <v>0</v>
      </c>
      <c r="J773" s="13">
        <f t="shared" si="45"/>
        <v>0</v>
      </c>
      <c r="K773" s="112" t="b">
        <f ca="1">IF(TODAY()-'AP and Accrual Journal'!E773&gt;'Data Inputs'!$B$47,TRUE,FALSE)</f>
        <v>1</v>
      </c>
    </row>
    <row r="774" spans="1:11" x14ac:dyDescent="0.2">
      <c r="A774" s="110" t="str">
        <f t="shared" si="44"/>
        <v/>
      </c>
      <c r="B774" s="55"/>
      <c r="C774" s="55"/>
      <c r="D774" s="55"/>
      <c r="E774" s="56"/>
      <c r="F774" s="72"/>
      <c r="G774" s="120" t="str">
        <f>IFERROR(INDEX(Vendors!$A$2:$B$500,MATCH('AP and Accrual Journal'!C774,Vendors!$A$2:$A$500,0),2),"")</f>
        <v/>
      </c>
      <c r="H774" s="74">
        <f>SUMIF('Cash Outflows'!E:E,'AP and Accrual Journal'!D774,'Cash Outflows'!F:F)</f>
        <v>0</v>
      </c>
      <c r="I774" s="73">
        <f t="shared" si="46"/>
        <v>0</v>
      </c>
      <c r="J774" s="13">
        <f t="shared" si="45"/>
        <v>0</v>
      </c>
      <c r="K774" s="112" t="b">
        <f ca="1">IF(TODAY()-'AP and Accrual Journal'!E774&gt;'Data Inputs'!$B$47,TRUE,FALSE)</f>
        <v>1</v>
      </c>
    </row>
    <row r="775" spans="1:11" x14ac:dyDescent="0.2">
      <c r="A775" s="110" t="str">
        <f t="shared" si="44"/>
        <v/>
      </c>
      <c r="B775" s="55"/>
      <c r="C775" s="55"/>
      <c r="D775" s="55"/>
      <c r="E775" s="56"/>
      <c r="F775" s="72"/>
      <c r="G775" s="120" t="str">
        <f>IFERROR(INDEX(Vendors!$A$2:$B$500,MATCH('AP and Accrual Journal'!C775,Vendors!$A$2:$A$500,0),2),"")</f>
        <v/>
      </c>
      <c r="H775" s="74">
        <f>SUMIF('Cash Outflows'!E:E,'AP and Accrual Journal'!D775,'Cash Outflows'!F:F)</f>
        <v>0</v>
      </c>
      <c r="I775" s="73">
        <f t="shared" si="46"/>
        <v>0</v>
      </c>
      <c r="J775" s="13">
        <f t="shared" si="45"/>
        <v>0</v>
      </c>
      <c r="K775" s="112" t="b">
        <f ca="1">IF(TODAY()-'AP and Accrual Journal'!E775&gt;'Data Inputs'!$B$47,TRUE,FALSE)</f>
        <v>1</v>
      </c>
    </row>
    <row r="776" spans="1:11" x14ac:dyDescent="0.2">
      <c r="A776" s="110" t="str">
        <f t="shared" si="44"/>
        <v/>
      </c>
      <c r="B776" s="55"/>
      <c r="C776" s="55"/>
      <c r="D776" s="55"/>
      <c r="E776" s="56"/>
      <c r="F776" s="72"/>
      <c r="G776" s="120" t="str">
        <f>IFERROR(INDEX(Vendors!$A$2:$B$500,MATCH('AP and Accrual Journal'!C776,Vendors!$A$2:$A$500,0),2),"")</f>
        <v/>
      </c>
      <c r="H776" s="74">
        <f>SUMIF('Cash Outflows'!E:E,'AP and Accrual Journal'!D776,'Cash Outflows'!F:F)</f>
        <v>0</v>
      </c>
      <c r="I776" s="73">
        <f t="shared" si="46"/>
        <v>0</v>
      </c>
      <c r="J776" s="13">
        <f t="shared" si="45"/>
        <v>0</v>
      </c>
      <c r="K776" s="112" t="b">
        <f ca="1">IF(TODAY()-'AP and Accrual Journal'!E776&gt;'Data Inputs'!$B$47,TRUE,FALSE)</f>
        <v>1</v>
      </c>
    </row>
    <row r="777" spans="1:11" x14ac:dyDescent="0.2">
      <c r="A777" s="110" t="str">
        <f t="shared" si="44"/>
        <v/>
      </c>
      <c r="B777" s="55"/>
      <c r="C777" s="55"/>
      <c r="D777" s="55"/>
      <c r="E777" s="56"/>
      <c r="F777" s="72"/>
      <c r="G777" s="120" t="str">
        <f>IFERROR(INDEX(Vendors!$A$2:$B$500,MATCH('AP and Accrual Journal'!C777,Vendors!$A$2:$A$500,0),2),"")</f>
        <v/>
      </c>
      <c r="H777" s="74">
        <f>SUMIF('Cash Outflows'!E:E,'AP and Accrual Journal'!D777,'Cash Outflows'!F:F)</f>
        <v>0</v>
      </c>
      <c r="I777" s="73">
        <f t="shared" si="46"/>
        <v>0</v>
      </c>
      <c r="J777" s="13">
        <f t="shared" si="45"/>
        <v>0</v>
      </c>
      <c r="K777" s="112" t="b">
        <f ca="1">IF(TODAY()-'AP and Accrual Journal'!E777&gt;'Data Inputs'!$B$47,TRUE,FALSE)</f>
        <v>1</v>
      </c>
    </row>
    <row r="778" spans="1:11" x14ac:dyDescent="0.2">
      <c r="A778" s="110" t="str">
        <f t="shared" si="44"/>
        <v/>
      </c>
      <c r="B778" s="55"/>
      <c r="C778" s="55"/>
      <c r="D778" s="55"/>
      <c r="E778" s="56"/>
      <c r="F778" s="72"/>
      <c r="G778" s="120" t="str">
        <f>IFERROR(INDEX(Vendors!$A$2:$B$500,MATCH('AP and Accrual Journal'!C778,Vendors!$A$2:$A$500,0),2),"")</f>
        <v/>
      </c>
      <c r="H778" s="74">
        <f>SUMIF('Cash Outflows'!E:E,'AP and Accrual Journal'!D778,'Cash Outflows'!F:F)</f>
        <v>0</v>
      </c>
      <c r="I778" s="73">
        <f t="shared" si="46"/>
        <v>0</v>
      </c>
      <c r="J778" s="13">
        <f t="shared" si="45"/>
        <v>0</v>
      </c>
      <c r="K778" s="112" t="b">
        <f ca="1">IF(TODAY()-'AP and Accrual Journal'!E778&gt;'Data Inputs'!$B$47,TRUE,FALSE)</f>
        <v>1</v>
      </c>
    </row>
    <row r="779" spans="1:11" x14ac:dyDescent="0.2">
      <c r="A779" s="110" t="str">
        <f t="shared" si="44"/>
        <v/>
      </c>
      <c r="B779" s="55"/>
      <c r="C779" s="55"/>
      <c r="D779" s="55"/>
      <c r="E779" s="56"/>
      <c r="F779" s="72"/>
      <c r="G779" s="120" t="str">
        <f>IFERROR(INDEX(Vendors!$A$2:$B$500,MATCH('AP and Accrual Journal'!C779,Vendors!$A$2:$A$500,0),2),"")</f>
        <v/>
      </c>
      <c r="H779" s="74">
        <f>SUMIF('Cash Outflows'!E:E,'AP and Accrual Journal'!D779,'Cash Outflows'!F:F)</f>
        <v>0</v>
      </c>
      <c r="I779" s="73">
        <f t="shared" si="46"/>
        <v>0</v>
      </c>
      <c r="J779" s="13">
        <f t="shared" si="45"/>
        <v>0</v>
      </c>
      <c r="K779" s="112" t="b">
        <f ca="1">IF(TODAY()-'AP and Accrual Journal'!E779&gt;'Data Inputs'!$B$47,TRUE,FALSE)</f>
        <v>1</v>
      </c>
    </row>
    <row r="780" spans="1:11" x14ac:dyDescent="0.2">
      <c r="A780" s="110" t="str">
        <f t="shared" ref="A780:A843" si="47">IF(E780="","",E780+(6-J780))</f>
        <v/>
      </c>
      <c r="B780" s="55"/>
      <c r="C780" s="55"/>
      <c r="D780" s="55"/>
      <c r="E780" s="56"/>
      <c r="F780" s="72"/>
      <c r="G780" s="120" t="str">
        <f>IFERROR(INDEX(Vendors!$A$2:$B$500,MATCH('AP and Accrual Journal'!C780,Vendors!$A$2:$A$500,0),2),"")</f>
        <v/>
      </c>
      <c r="H780" s="74">
        <f>SUMIF('Cash Outflows'!E:E,'AP and Accrual Journal'!D780,'Cash Outflows'!F:F)</f>
        <v>0</v>
      </c>
      <c r="I780" s="73">
        <f t="shared" si="46"/>
        <v>0</v>
      </c>
      <c r="J780" s="13">
        <f t="shared" ref="J780:J843" si="48">IF(WEEKDAY(E780)=7,0,WEEKDAY(E780))</f>
        <v>0</v>
      </c>
      <c r="K780" s="112" t="b">
        <f ca="1">IF(TODAY()-'AP and Accrual Journal'!E780&gt;'Data Inputs'!$B$47,TRUE,FALSE)</f>
        <v>1</v>
      </c>
    </row>
    <row r="781" spans="1:11" x14ac:dyDescent="0.2">
      <c r="A781" s="110" t="str">
        <f t="shared" si="47"/>
        <v/>
      </c>
      <c r="B781" s="55"/>
      <c r="C781" s="55"/>
      <c r="D781" s="55"/>
      <c r="E781" s="56"/>
      <c r="F781" s="72"/>
      <c r="G781" s="120" t="str">
        <f>IFERROR(INDEX(Vendors!$A$2:$B$500,MATCH('AP and Accrual Journal'!C781,Vendors!$A$2:$A$500,0),2),"")</f>
        <v/>
      </c>
      <c r="H781" s="74">
        <f>SUMIF('Cash Outflows'!E:E,'AP and Accrual Journal'!D781,'Cash Outflows'!F:F)</f>
        <v>0</v>
      </c>
      <c r="I781" s="73">
        <f t="shared" si="46"/>
        <v>0</v>
      </c>
      <c r="J781" s="13">
        <f t="shared" si="48"/>
        <v>0</v>
      </c>
      <c r="K781" s="112" t="b">
        <f ca="1">IF(TODAY()-'AP and Accrual Journal'!E781&gt;'Data Inputs'!$B$47,TRUE,FALSE)</f>
        <v>1</v>
      </c>
    </row>
    <row r="782" spans="1:11" x14ac:dyDescent="0.2">
      <c r="A782" s="110" t="str">
        <f t="shared" si="47"/>
        <v/>
      </c>
      <c r="B782" s="55"/>
      <c r="C782" s="55"/>
      <c r="D782" s="55"/>
      <c r="E782" s="56"/>
      <c r="F782" s="72"/>
      <c r="G782" s="120" t="str">
        <f>IFERROR(INDEX(Vendors!$A$2:$B$500,MATCH('AP and Accrual Journal'!C782,Vendors!$A$2:$A$500,0),2),"")</f>
        <v/>
      </c>
      <c r="H782" s="74">
        <f>SUMIF('Cash Outflows'!E:E,'AP and Accrual Journal'!D782,'Cash Outflows'!F:F)</f>
        <v>0</v>
      </c>
      <c r="I782" s="73">
        <f t="shared" si="46"/>
        <v>0</v>
      </c>
      <c r="J782" s="13">
        <f t="shared" si="48"/>
        <v>0</v>
      </c>
      <c r="K782" s="112" t="b">
        <f ca="1">IF(TODAY()-'AP and Accrual Journal'!E782&gt;'Data Inputs'!$B$47,TRUE,FALSE)</f>
        <v>1</v>
      </c>
    </row>
    <row r="783" spans="1:11" x14ac:dyDescent="0.2">
      <c r="A783" s="110" t="str">
        <f t="shared" si="47"/>
        <v/>
      </c>
      <c r="B783" s="55"/>
      <c r="C783" s="55"/>
      <c r="D783" s="55"/>
      <c r="E783" s="56"/>
      <c r="F783" s="72"/>
      <c r="G783" s="120" t="str">
        <f>IFERROR(INDEX(Vendors!$A$2:$B$500,MATCH('AP and Accrual Journal'!C783,Vendors!$A$2:$A$500,0),2),"")</f>
        <v/>
      </c>
      <c r="H783" s="74">
        <f>SUMIF('Cash Outflows'!E:E,'AP and Accrual Journal'!D783,'Cash Outflows'!F:F)</f>
        <v>0</v>
      </c>
      <c r="I783" s="73">
        <f t="shared" si="46"/>
        <v>0</v>
      </c>
      <c r="J783" s="13">
        <f t="shared" si="48"/>
        <v>0</v>
      </c>
      <c r="K783" s="112" t="b">
        <f ca="1">IF(TODAY()-'AP and Accrual Journal'!E783&gt;'Data Inputs'!$B$47,TRUE,FALSE)</f>
        <v>1</v>
      </c>
    </row>
    <row r="784" spans="1:11" x14ac:dyDescent="0.2">
      <c r="A784" s="110" t="str">
        <f t="shared" si="47"/>
        <v/>
      </c>
      <c r="B784" s="55"/>
      <c r="C784" s="55"/>
      <c r="D784" s="55"/>
      <c r="E784" s="56"/>
      <c r="F784" s="72"/>
      <c r="G784" s="120" t="str">
        <f>IFERROR(INDEX(Vendors!$A$2:$B$500,MATCH('AP and Accrual Journal'!C784,Vendors!$A$2:$A$500,0),2),"")</f>
        <v/>
      </c>
      <c r="H784" s="74">
        <f>SUMIF('Cash Outflows'!E:E,'AP and Accrual Journal'!D784,'Cash Outflows'!F:F)</f>
        <v>0</v>
      </c>
      <c r="I784" s="73">
        <f t="shared" si="46"/>
        <v>0</v>
      </c>
      <c r="J784" s="13">
        <f t="shared" si="48"/>
        <v>0</v>
      </c>
      <c r="K784" s="112" t="b">
        <f ca="1">IF(TODAY()-'AP and Accrual Journal'!E784&gt;'Data Inputs'!$B$47,TRUE,FALSE)</f>
        <v>1</v>
      </c>
    </row>
    <row r="785" spans="1:11" x14ac:dyDescent="0.2">
      <c r="A785" s="110" t="str">
        <f t="shared" si="47"/>
        <v/>
      </c>
      <c r="B785" s="55"/>
      <c r="C785" s="55"/>
      <c r="D785" s="55"/>
      <c r="E785" s="56"/>
      <c r="F785" s="72"/>
      <c r="G785" s="120" t="str">
        <f>IFERROR(INDEX(Vendors!$A$2:$B$500,MATCH('AP and Accrual Journal'!C785,Vendors!$A$2:$A$500,0),2),"")</f>
        <v/>
      </c>
      <c r="H785" s="74">
        <f>SUMIF('Cash Outflows'!E:E,'AP and Accrual Journal'!D785,'Cash Outflows'!F:F)</f>
        <v>0</v>
      </c>
      <c r="I785" s="73">
        <f t="shared" si="46"/>
        <v>0</v>
      </c>
      <c r="J785" s="13">
        <f t="shared" si="48"/>
        <v>0</v>
      </c>
      <c r="K785" s="112" t="b">
        <f ca="1">IF(TODAY()-'AP and Accrual Journal'!E785&gt;'Data Inputs'!$B$47,TRUE,FALSE)</f>
        <v>1</v>
      </c>
    </row>
    <row r="786" spans="1:11" x14ac:dyDescent="0.2">
      <c r="A786" s="110" t="str">
        <f t="shared" si="47"/>
        <v/>
      </c>
      <c r="B786" s="55"/>
      <c r="C786" s="55"/>
      <c r="D786" s="55"/>
      <c r="E786" s="56"/>
      <c r="F786" s="72"/>
      <c r="G786" s="120" t="str">
        <f>IFERROR(INDEX(Vendors!$A$2:$B$500,MATCH('AP and Accrual Journal'!C786,Vendors!$A$2:$A$500,0),2),"")</f>
        <v/>
      </c>
      <c r="H786" s="74">
        <f>SUMIF('Cash Outflows'!E:E,'AP and Accrual Journal'!D786,'Cash Outflows'!F:F)</f>
        <v>0</v>
      </c>
      <c r="I786" s="73">
        <f t="shared" si="46"/>
        <v>0</v>
      </c>
      <c r="J786" s="13">
        <f t="shared" si="48"/>
        <v>0</v>
      </c>
      <c r="K786" s="112" t="b">
        <f ca="1">IF(TODAY()-'AP and Accrual Journal'!E786&gt;'Data Inputs'!$B$47,TRUE,FALSE)</f>
        <v>1</v>
      </c>
    </row>
    <row r="787" spans="1:11" x14ac:dyDescent="0.2">
      <c r="A787" s="110" t="str">
        <f t="shared" si="47"/>
        <v/>
      </c>
      <c r="B787" s="55"/>
      <c r="C787" s="55"/>
      <c r="D787" s="55"/>
      <c r="E787" s="56"/>
      <c r="F787" s="72"/>
      <c r="G787" s="120" t="str">
        <f>IFERROR(INDEX(Vendors!$A$2:$B$500,MATCH('AP and Accrual Journal'!C787,Vendors!$A$2:$A$500,0),2),"")</f>
        <v/>
      </c>
      <c r="H787" s="74">
        <f>SUMIF('Cash Outflows'!E:E,'AP and Accrual Journal'!D787,'Cash Outflows'!F:F)</f>
        <v>0</v>
      </c>
      <c r="I787" s="73">
        <f t="shared" si="46"/>
        <v>0</v>
      </c>
      <c r="J787" s="13">
        <f t="shared" si="48"/>
        <v>0</v>
      </c>
      <c r="K787" s="112" t="b">
        <f ca="1">IF(TODAY()-'AP and Accrual Journal'!E787&gt;'Data Inputs'!$B$47,TRUE,FALSE)</f>
        <v>1</v>
      </c>
    </row>
    <row r="788" spans="1:11" x14ac:dyDescent="0.2">
      <c r="A788" s="110" t="str">
        <f t="shared" si="47"/>
        <v/>
      </c>
      <c r="B788" s="55"/>
      <c r="C788" s="55"/>
      <c r="D788" s="55"/>
      <c r="E788" s="56"/>
      <c r="F788" s="72"/>
      <c r="G788" s="120" t="str">
        <f>IFERROR(INDEX(Vendors!$A$2:$B$500,MATCH('AP and Accrual Journal'!C788,Vendors!$A$2:$A$500,0),2),"")</f>
        <v/>
      </c>
      <c r="H788" s="74">
        <f>SUMIF('Cash Outflows'!E:E,'AP and Accrual Journal'!D788,'Cash Outflows'!F:F)</f>
        <v>0</v>
      </c>
      <c r="I788" s="73">
        <f t="shared" si="46"/>
        <v>0</v>
      </c>
      <c r="J788" s="13">
        <f t="shared" si="48"/>
        <v>0</v>
      </c>
      <c r="K788" s="112" t="b">
        <f ca="1">IF(TODAY()-'AP and Accrual Journal'!E788&gt;'Data Inputs'!$B$47,TRUE,FALSE)</f>
        <v>1</v>
      </c>
    </row>
    <row r="789" spans="1:11" x14ac:dyDescent="0.2">
      <c r="A789" s="110" t="str">
        <f t="shared" si="47"/>
        <v/>
      </c>
      <c r="B789" s="55"/>
      <c r="C789" s="55"/>
      <c r="D789" s="55"/>
      <c r="E789" s="56"/>
      <c r="F789" s="72"/>
      <c r="G789" s="120" t="str">
        <f>IFERROR(INDEX(Vendors!$A$2:$B$500,MATCH('AP and Accrual Journal'!C789,Vendors!$A$2:$A$500,0),2),"")</f>
        <v/>
      </c>
      <c r="H789" s="74">
        <f>SUMIF('Cash Outflows'!E:E,'AP and Accrual Journal'!D789,'Cash Outflows'!F:F)</f>
        <v>0</v>
      </c>
      <c r="I789" s="73">
        <f t="shared" si="46"/>
        <v>0</v>
      </c>
      <c r="J789" s="13">
        <f t="shared" si="48"/>
        <v>0</v>
      </c>
      <c r="K789" s="112" t="b">
        <f ca="1">IF(TODAY()-'AP and Accrual Journal'!E789&gt;'Data Inputs'!$B$47,TRUE,FALSE)</f>
        <v>1</v>
      </c>
    </row>
    <row r="790" spans="1:11" x14ac:dyDescent="0.2">
      <c r="A790" s="110" t="str">
        <f t="shared" si="47"/>
        <v/>
      </c>
      <c r="B790" s="55"/>
      <c r="C790" s="55"/>
      <c r="D790" s="55"/>
      <c r="E790" s="56"/>
      <c r="F790" s="72"/>
      <c r="G790" s="120" t="str">
        <f>IFERROR(INDEX(Vendors!$A$2:$B$500,MATCH('AP and Accrual Journal'!C790,Vendors!$A$2:$A$500,0),2),"")</f>
        <v/>
      </c>
      <c r="H790" s="74">
        <f>SUMIF('Cash Outflows'!E:E,'AP and Accrual Journal'!D790,'Cash Outflows'!F:F)</f>
        <v>0</v>
      </c>
      <c r="I790" s="73">
        <f t="shared" si="46"/>
        <v>0</v>
      </c>
      <c r="J790" s="13">
        <f t="shared" si="48"/>
        <v>0</v>
      </c>
      <c r="K790" s="112" t="b">
        <f ca="1">IF(TODAY()-'AP and Accrual Journal'!E790&gt;'Data Inputs'!$B$47,TRUE,FALSE)</f>
        <v>1</v>
      </c>
    </row>
    <row r="791" spans="1:11" x14ac:dyDescent="0.2">
      <c r="A791" s="110" t="str">
        <f t="shared" si="47"/>
        <v/>
      </c>
      <c r="B791" s="55"/>
      <c r="C791" s="55"/>
      <c r="D791" s="55"/>
      <c r="E791" s="56"/>
      <c r="F791" s="72"/>
      <c r="G791" s="120" t="str">
        <f>IFERROR(INDEX(Vendors!$A$2:$B$500,MATCH('AP and Accrual Journal'!C791,Vendors!$A$2:$A$500,0),2),"")</f>
        <v/>
      </c>
      <c r="H791" s="74">
        <f>SUMIF('Cash Outflows'!E:E,'AP and Accrual Journal'!D791,'Cash Outflows'!F:F)</f>
        <v>0</v>
      </c>
      <c r="I791" s="73">
        <f t="shared" si="46"/>
        <v>0</v>
      </c>
      <c r="J791" s="13">
        <f t="shared" si="48"/>
        <v>0</v>
      </c>
      <c r="K791" s="112" t="b">
        <f ca="1">IF(TODAY()-'AP and Accrual Journal'!E791&gt;'Data Inputs'!$B$47,TRUE,FALSE)</f>
        <v>1</v>
      </c>
    </row>
    <row r="792" spans="1:11" x14ac:dyDescent="0.2">
      <c r="A792" s="110" t="str">
        <f t="shared" si="47"/>
        <v/>
      </c>
      <c r="B792" s="55"/>
      <c r="C792" s="55"/>
      <c r="D792" s="55"/>
      <c r="E792" s="56"/>
      <c r="F792" s="72"/>
      <c r="G792" s="120" t="str">
        <f>IFERROR(INDEX(Vendors!$A$2:$B$500,MATCH('AP and Accrual Journal'!C792,Vendors!$A$2:$A$500,0),2),"")</f>
        <v/>
      </c>
      <c r="H792" s="74">
        <f>SUMIF('Cash Outflows'!E:E,'AP and Accrual Journal'!D792,'Cash Outflows'!F:F)</f>
        <v>0</v>
      </c>
      <c r="I792" s="73">
        <f t="shared" si="46"/>
        <v>0</v>
      </c>
      <c r="J792" s="13">
        <f t="shared" si="48"/>
        <v>0</v>
      </c>
      <c r="K792" s="112" t="b">
        <f ca="1">IF(TODAY()-'AP and Accrual Journal'!E792&gt;'Data Inputs'!$B$47,TRUE,FALSE)</f>
        <v>1</v>
      </c>
    </row>
    <row r="793" spans="1:11" x14ac:dyDescent="0.2">
      <c r="A793" s="110" t="str">
        <f t="shared" si="47"/>
        <v/>
      </c>
      <c r="B793" s="55"/>
      <c r="C793" s="55"/>
      <c r="D793" s="55"/>
      <c r="E793" s="56"/>
      <c r="F793" s="72"/>
      <c r="G793" s="120" t="str">
        <f>IFERROR(INDEX(Vendors!$A$2:$B$500,MATCH('AP and Accrual Journal'!C793,Vendors!$A$2:$A$500,0),2),"")</f>
        <v/>
      </c>
      <c r="H793" s="74">
        <f>SUMIF('Cash Outflows'!E:E,'AP and Accrual Journal'!D793,'Cash Outflows'!F:F)</f>
        <v>0</v>
      </c>
      <c r="I793" s="73">
        <f t="shared" si="46"/>
        <v>0</v>
      </c>
      <c r="J793" s="13">
        <f t="shared" si="48"/>
        <v>0</v>
      </c>
      <c r="K793" s="112" t="b">
        <f ca="1">IF(TODAY()-'AP and Accrual Journal'!E793&gt;'Data Inputs'!$B$47,TRUE,FALSE)</f>
        <v>1</v>
      </c>
    </row>
    <row r="794" spans="1:11" x14ac:dyDescent="0.2">
      <c r="A794" s="110" t="str">
        <f t="shared" si="47"/>
        <v/>
      </c>
      <c r="B794" s="55"/>
      <c r="C794" s="55"/>
      <c r="D794" s="55"/>
      <c r="E794" s="56"/>
      <c r="F794" s="72"/>
      <c r="G794" s="120" t="str">
        <f>IFERROR(INDEX(Vendors!$A$2:$B$500,MATCH('AP and Accrual Journal'!C794,Vendors!$A$2:$A$500,0),2),"")</f>
        <v/>
      </c>
      <c r="H794" s="74">
        <f>SUMIF('Cash Outflows'!E:E,'AP and Accrual Journal'!D794,'Cash Outflows'!F:F)</f>
        <v>0</v>
      </c>
      <c r="I794" s="73">
        <f t="shared" si="46"/>
        <v>0</v>
      </c>
      <c r="J794" s="13">
        <f t="shared" si="48"/>
        <v>0</v>
      </c>
      <c r="K794" s="112" t="b">
        <f ca="1">IF(TODAY()-'AP and Accrual Journal'!E794&gt;'Data Inputs'!$B$47,TRUE,FALSE)</f>
        <v>1</v>
      </c>
    </row>
    <row r="795" spans="1:11" x14ac:dyDescent="0.2">
      <c r="A795" s="110" t="str">
        <f t="shared" si="47"/>
        <v/>
      </c>
      <c r="B795" s="55"/>
      <c r="C795" s="55"/>
      <c r="D795" s="55"/>
      <c r="E795" s="56"/>
      <c r="F795" s="72"/>
      <c r="G795" s="120" t="str">
        <f>IFERROR(INDEX(Vendors!$A$2:$B$500,MATCH('AP and Accrual Journal'!C795,Vendors!$A$2:$A$500,0),2),"")</f>
        <v/>
      </c>
      <c r="H795" s="74">
        <f>SUMIF('Cash Outflows'!E:E,'AP and Accrual Journal'!D795,'Cash Outflows'!F:F)</f>
        <v>0</v>
      </c>
      <c r="I795" s="73">
        <f t="shared" si="46"/>
        <v>0</v>
      </c>
      <c r="J795" s="13">
        <f t="shared" si="48"/>
        <v>0</v>
      </c>
      <c r="K795" s="112" t="b">
        <f ca="1">IF(TODAY()-'AP and Accrual Journal'!E795&gt;'Data Inputs'!$B$47,TRUE,FALSE)</f>
        <v>1</v>
      </c>
    </row>
    <row r="796" spans="1:11" x14ac:dyDescent="0.2">
      <c r="A796" s="110" t="str">
        <f t="shared" si="47"/>
        <v/>
      </c>
      <c r="B796" s="55"/>
      <c r="C796" s="55"/>
      <c r="D796" s="55"/>
      <c r="E796" s="56"/>
      <c r="F796" s="72"/>
      <c r="G796" s="120" t="str">
        <f>IFERROR(INDEX(Vendors!$A$2:$B$500,MATCH('AP and Accrual Journal'!C796,Vendors!$A$2:$A$500,0),2),"")</f>
        <v/>
      </c>
      <c r="H796" s="74">
        <f>SUMIF('Cash Outflows'!E:E,'AP and Accrual Journal'!D796,'Cash Outflows'!F:F)</f>
        <v>0</v>
      </c>
      <c r="I796" s="73">
        <f t="shared" si="46"/>
        <v>0</v>
      </c>
      <c r="J796" s="13">
        <f t="shared" si="48"/>
        <v>0</v>
      </c>
      <c r="K796" s="112" t="b">
        <f ca="1">IF(TODAY()-'AP and Accrual Journal'!E796&gt;'Data Inputs'!$B$47,TRUE,FALSE)</f>
        <v>1</v>
      </c>
    </row>
    <row r="797" spans="1:11" x14ac:dyDescent="0.2">
      <c r="A797" s="110" t="str">
        <f t="shared" si="47"/>
        <v/>
      </c>
      <c r="B797" s="55"/>
      <c r="C797" s="55"/>
      <c r="D797" s="55"/>
      <c r="E797" s="56"/>
      <c r="F797" s="72"/>
      <c r="G797" s="120" t="str">
        <f>IFERROR(INDEX(Vendors!$A$2:$B$500,MATCH('AP and Accrual Journal'!C797,Vendors!$A$2:$A$500,0),2),"")</f>
        <v/>
      </c>
      <c r="H797" s="74">
        <f>SUMIF('Cash Outflows'!E:E,'AP and Accrual Journal'!D797,'Cash Outflows'!F:F)</f>
        <v>0</v>
      </c>
      <c r="I797" s="73">
        <f t="shared" si="46"/>
        <v>0</v>
      </c>
      <c r="J797" s="13">
        <f t="shared" si="48"/>
        <v>0</v>
      </c>
      <c r="K797" s="112" t="b">
        <f ca="1">IF(TODAY()-'AP and Accrual Journal'!E797&gt;'Data Inputs'!$B$47,TRUE,FALSE)</f>
        <v>1</v>
      </c>
    </row>
    <row r="798" spans="1:11" x14ac:dyDescent="0.2">
      <c r="A798" s="110" t="str">
        <f t="shared" si="47"/>
        <v/>
      </c>
      <c r="B798" s="55"/>
      <c r="C798" s="55"/>
      <c r="D798" s="55"/>
      <c r="E798" s="56"/>
      <c r="F798" s="72"/>
      <c r="G798" s="120" t="str">
        <f>IFERROR(INDEX(Vendors!$A$2:$B$500,MATCH('AP and Accrual Journal'!C798,Vendors!$A$2:$A$500,0),2),"")</f>
        <v/>
      </c>
      <c r="H798" s="74">
        <f>SUMIF('Cash Outflows'!E:E,'AP and Accrual Journal'!D798,'Cash Outflows'!F:F)</f>
        <v>0</v>
      </c>
      <c r="I798" s="73">
        <f t="shared" si="46"/>
        <v>0</v>
      </c>
      <c r="J798" s="13">
        <f t="shared" si="48"/>
        <v>0</v>
      </c>
      <c r="K798" s="112" t="b">
        <f ca="1">IF(TODAY()-'AP and Accrual Journal'!E798&gt;'Data Inputs'!$B$47,TRUE,FALSE)</f>
        <v>1</v>
      </c>
    </row>
    <row r="799" spans="1:11" x14ac:dyDescent="0.2">
      <c r="A799" s="110" t="str">
        <f t="shared" si="47"/>
        <v/>
      </c>
      <c r="B799" s="55"/>
      <c r="C799" s="55"/>
      <c r="D799" s="55"/>
      <c r="E799" s="56"/>
      <c r="F799" s="72"/>
      <c r="G799" s="120" t="str">
        <f>IFERROR(INDEX(Vendors!$A$2:$B$500,MATCH('AP and Accrual Journal'!C799,Vendors!$A$2:$A$500,0),2),"")</f>
        <v/>
      </c>
      <c r="H799" s="74">
        <f>SUMIF('Cash Outflows'!E:E,'AP and Accrual Journal'!D799,'Cash Outflows'!F:F)</f>
        <v>0</v>
      </c>
      <c r="I799" s="73">
        <f t="shared" si="46"/>
        <v>0</v>
      </c>
      <c r="J799" s="13">
        <f t="shared" si="48"/>
        <v>0</v>
      </c>
      <c r="K799" s="112" t="b">
        <f ca="1">IF(TODAY()-'AP and Accrual Journal'!E799&gt;'Data Inputs'!$B$47,TRUE,FALSE)</f>
        <v>1</v>
      </c>
    </row>
    <row r="800" spans="1:11" x14ac:dyDescent="0.2">
      <c r="A800" s="110" t="str">
        <f t="shared" si="47"/>
        <v/>
      </c>
      <c r="B800" s="55"/>
      <c r="C800" s="55"/>
      <c r="D800" s="55"/>
      <c r="E800" s="56"/>
      <c r="F800" s="72"/>
      <c r="G800" s="120" t="str">
        <f>IFERROR(INDEX(Vendors!$A$2:$B$500,MATCH('AP and Accrual Journal'!C800,Vendors!$A$2:$A$500,0),2),"")</f>
        <v/>
      </c>
      <c r="H800" s="74">
        <f>SUMIF('Cash Outflows'!E:E,'AP and Accrual Journal'!D800,'Cash Outflows'!F:F)</f>
        <v>0</v>
      </c>
      <c r="I800" s="73">
        <f t="shared" si="46"/>
        <v>0</v>
      </c>
      <c r="J800" s="13">
        <f t="shared" si="48"/>
        <v>0</v>
      </c>
      <c r="K800" s="112" t="b">
        <f ca="1">IF(TODAY()-'AP and Accrual Journal'!E800&gt;'Data Inputs'!$B$47,TRUE,FALSE)</f>
        <v>1</v>
      </c>
    </row>
    <row r="801" spans="1:11" x14ac:dyDescent="0.2">
      <c r="A801" s="110" t="str">
        <f t="shared" si="47"/>
        <v/>
      </c>
      <c r="B801" s="55"/>
      <c r="C801" s="55"/>
      <c r="D801" s="55"/>
      <c r="E801" s="56"/>
      <c r="F801" s="72"/>
      <c r="G801" s="120" t="str">
        <f>IFERROR(INDEX(Vendors!$A$2:$B$500,MATCH('AP and Accrual Journal'!C801,Vendors!$A$2:$A$500,0),2),"")</f>
        <v/>
      </c>
      <c r="H801" s="74">
        <f>SUMIF('Cash Outflows'!E:E,'AP and Accrual Journal'!D801,'Cash Outflows'!F:F)</f>
        <v>0</v>
      </c>
      <c r="I801" s="73">
        <f t="shared" si="46"/>
        <v>0</v>
      </c>
      <c r="J801" s="13">
        <f t="shared" si="48"/>
        <v>0</v>
      </c>
      <c r="K801" s="112" t="b">
        <f ca="1">IF(TODAY()-'AP and Accrual Journal'!E801&gt;'Data Inputs'!$B$47,TRUE,FALSE)</f>
        <v>1</v>
      </c>
    </row>
    <row r="802" spans="1:11" x14ac:dyDescent="0.2">
      <c r="A802" s="110" t="str">
        <f t="shared" si="47"/>
        <v/>
      </c>
      <c r="B802" s="55"/>
      <c r="C802" s="55"/>
      <c r="D802" s="55"/>
      <c r="E802" s="56"/>
      <c r="F802" s="72"/>
      <c r="G802" s="120" t="str">
        <f>IFERROR(INDEX(Vendors!$A$2:$B$500,MATCH('AP and Accrual Journal'!C802,Vendors!$A$2:$A$500,0),2),"")</f>
        <v/>
      </c>
      <c r="H802" s="74">
        <f>SUMIF('Cash Outflows'!E:E,'AP and Accrual Journal'!D802,'Cash Outflows'!F:F)</f>
        <v>0</v>
      </c>
      <c r="I802" s="73">
        <f t="shared" si="46"/>
        <v>0</v>
      </c>
      <c r="J802" s="13">
        <f t="shared" si="48"/>
        <v>0</v>
      </c>
      <c r="K802" s="112" t="b">
        <f ca="1">IF(TODAY()-'AP and Accrual Journal'!E802&gt;'Data Inputs'!$B$47,TRUE,FALSE)</f>
        <v>1</v>
      </c>
    </row>
    <row r="803" spans="1:11" x14ac:dyDescent="0.2">
      <c r="A803" s="110" t="str">
        <f t="shared" si="47"/>
        <v/>
      </c>
      <c r="B803" s="55"/>
      <c r="C803" s="55"/>
      <c r="D803" s="55"/>
      <c r="E803" s="56"/>
      <c r="F803" s="72"/>
      <c r="G803" s="120" t="str">
        <f>IFERROR(INDEX(Vendors!$A$2:$B$500,MATCH('AP and Accrual Journal'!C803,Vendors!$A$2:$A$500,0),2),"")</f>
        <v/>
      </c>
      <c r="H803" s="74">
        <f>SUMIF('Cash Outflows'!E:E,'AP and Accrual Journal'!D803,'Cash Outflows'!F:F)</f>
        <v>0</v>
      </c>
      <c r="I803" s="73">
        <f t="shared" si="46"/>
        <v>0</v>
      </c>
      <c r="J803" s="13">
        <f t="shared" si="48"/>
        <v>0</v>
      </c>
      <c r="K803" s="112" t="b">
        <f ca="1">IF(TODAY()-'AP and Accrual Journal'!E803&gt;'Data Inputs'!$B$47,TRUE,FALSE)</f>
        <v>1</v>
      </c>
    </row>
    <row r="804" spans="1:11" x14ac:dyDescent="0.2">
      <c r="A804" s="110" t="str">
        <f t="shared" si="47"/>
        <v/>
      </c>
      <c r="B804" s="55"/>
      <c r="C804" s="55"/>
      <c r="D804" s="55"/>
      <c r="E804" s="56"/>
      <c r="F804" s="72"/>
      <c r="G804" s="120" t="str">
        <f>IFERROR(INDEX(Vendors!$A$2:$B$500,MATCH('AP and Accrual Journal'!C804,Vendors!$A$2:$A$500,0),2),"")</f>
        <v/>
      </c>
      <c r="H804" s="74">
        <f>SUMIF('Cash Outflows'!E:E,'AP and Accrual Journal'!D804,'Cash Outflows'!F:F)</f>
        <v>0</v>
      </c>
      <c r="I804" s="73">
        <f t="shared" si="46"/>
        <v>0</v>
      </c>
      <c r="J804" s="13">
        <f t="shared" si="48"/>
        <v>0</v>
      </c>
      <c r="K804" s="112" t="b">
        <f ca="1">IF(TODAY()-'AP and Accrual Journal'!E804&gt;'Data Inputs'!$B$47,TRUE,FALSE)</f>
        <v>1</v>
      </c>
    </row>
    <row r="805" spans="1:11" x14ac:dyDescent="0.2">
      <c r="A805" s="110" t="str">
        <f t="shared" si="47"/>
        <v/>
      </c>
      <c r="B805" s="55"/>
      <c r="C805" s="55"/>
      <c r="D805" s="55"/>
      <c r="E805" s="56"/>
      <c r="F805" s="72"/>
      <c r="G805" s="120" t="str">
        <f>IFERROR(INDEX(Vendors!$A$2:$B$500,MATCH('AP and Accrual Journal'!C805,Vendors!$A$2:$A$500,0),2),"")</f>
        <v/>
      </c>
      <c r="H805" s="74">
        <f>SUMIF('Cash Outflows'!E:E,'AP and Accrual Journal'!D805,'Cash Outflows'!F:F)</f>
        <v>0</v>
      </c>
      <c r="I805" s="73">
        <f t="shared" si="46"/>
        <v>0</v>
      </c>
      <c r="J805" s="13">
        <f t="shared" si="48"/>
        <v>0</v>
      </c>
      <c r="K805" s="112" t="b">
        <f ca="1">IF(TODAY()-'AP and Accrual Journal'!E805&gt;'Data Inputs'!$B$47,TRUE,FALSE)</f>
        <v>1</v>
      </c>
    </row>
    <row r="806" spans="1:11" x14ac:dyDescent="0.2">
      <c r="A806" s="110" t="str">
        <f t="shared" si="47"/>
        <v/>
      </c>
      <c r="B806" s="55"/>
      <c r="C806" s="55"/>
      <c r="D806" s="55"/>
      <c r="E806" s="56"/>
      <c r="F806" s="72"/>
      <c r="G806" s="120" t="str">
        <f>IFERROR(INDEX(Vendors!$A$2:$B$500,MATCH('AP and Accrual Journal'!C806,Vendors!$A$2:$A$500,0),2),"")</f>
        <v/>
      </c>
      <c r="H806" s="74">
        <f>SUMIF('Cash Outflows'!E:E,'AP and Accrual Journal'!D806,'Cash Outflows'!F:F)</f>
        <v>0</v>
      </c>
      <c r="I806" s="73">
        <f t="shared" si="46"/>
        <v>0</v>
      </c>
      <c r="J806" s="13">
        <f t="shared" si="48"/>
        <v>0</v>
      </c>
      <c r="K806" s="112" t="b">
        <f ca="1">IF(TODAY()-'AP and Accrual Journal'!E806&gt;'Data Inputs'!$B$47,TRUE,FALSE)</f>
        <v>1</v>
      </c>
    </row>
    <row r="807" spans="1:11" x14ac:dyDescent="0.2">
      <c r="A807" s="110" t="str">
        <f t="shared" si="47"/>
        <v/>
      </c>
      <c r="B807" s="55"/>
      <c r="C807" s="55"/>
      <c r="D807" s="55"/>
      <c r="E807" s="56"/>
      <c r="F807" s="72"/>
      <c r="G807" s="120" t="str">
        <f>IFERROR(INDEX(Vendors!$A$2:$B$500,MATCH('AP and Accrual Journal'!C807,Vendors!$A$2:$A$500,0),2),"")</f>
        <v/>
      </c>
      <c r="H807" s="74">
        <f>SUMIF('Cash Outflows'!E:E,'AP and Accrual Journal'!D807,'Cash Outflows'!F:F)</f>
        <v>0</v>
      </c>
      <c r="I807" s="73">
        <f t="shared" si="46"/>
        <v>0</v>
      </c>
      <c r="J807" s="13">
        <f t="shared" si="48"/>
        <v>0</v>
      </c>
      <c r="K807" s="112" t="b">
        <f ca="1">IF(TODAY()-'AP and Accrual Journal'!E807&gt;'Data Inputs'!$B$47,TRUE,FALSE)</f>
        <v>1</v>
      </c>
    </row>
    <row r="808" spans="1:11" x14ac:dyDescent="0.2">
      <c r="A808" s="110" t="str">
        <f t="shared" si="47"/>
        <v/>
      </c>
      <c r="B808" s="55"/>
      <c r="C808" s="55"/>
      <c r="D808" s="55"/>
      <c r="E808" s="56"/>
      <c r="F808" s="72"/>
      <c r="G808" s="120" t="str">
        <f>IFERROR(INDEX(Vendors!$A$2:$B$500,MATCH('AP and Accrual Journal'!C808,Vendors!$A$2:$A$500,0),2),"")</f>
        <v/>
      </c>
      <c r="H808" s="74">
        <f>SUMIF('Cash Outflows'!E:E,'AP and Accrual Journal'!D808,'Cash Outflows'!F:F)</f>
        <v>0</v>
      </c>
      <c r="I808" s="73">
        <f t="shared" si="46"/>
        <v>0</v>
      </c>
      <c r="J808" s="13">
        <f t="shared" si="48"/>
        <v>0</v>
      </c>
      <c r="K808" s="112" t="b">
        <f ca="1">IF(TODAY()-'AP and Accrual Journal'!E808&gt;'Data Inputs'!$B$47,TRUE,FALSE)</f>
        <v>1</v>
      </c>
    </row>
    <row r="809" spans="1:11" x14ac:dyDescent="0.2">
      <c r="A809" s="110" t="str">
        <f t="shared" si="47"/>
        <v/>
      </c>
      <c r="B809" s="55"/>
      <c r="C809" s="55"/>
      <c r="D809" s="55"/>
      <c r="E809" s="56"/>
      <c r="F809" s="72"/>
      <c r="G809" s="120" t="str">
        <f>IFERROR(INDEX(Vendors!$A$2:$B$500,MATCH('AP and Accrual Journal'!C809,Vendors!$A$2:$A$500,0),2),"")</f>
        <v/>
      </c>
      <c r="H809" s="74">
        <f>SUMIF('Cash Outflows'!E:E,'AP and Accrual Journal'!D809,'Cash Outflows'!F:F)</f>
        <v>0</v>
      </c>
      <c r="I809" s="73">
        <f t="shared" si="46"/>
        <v>0</v>
      </c>
      <c r="J809" s="13">
        <f t="shared" si="48"/>
        <v>0</v>
      </c>
      <c r="K809" s="112" t="b">
        <f ca="1">IF(TODAY()-'AP and Accrual Journal'!E809&gt;'Data Inputs'!$B$47,TRUE,FALSE)</f>
        <v>1</v>
      </c>
    </row>
    <row r="810" spans="1:11" x14ac:dyDescent="0.2">
      <c r="A810" s="110" t="str">
        <f t="shared" si="47"/>
        <v/>
      </c>
      <c r="B810" s="55"/>
      <c r="C810" s="55"/>
      <c r="D810" s="55"/>
      <c r="E810" s="56"/>
      <c r="F810" s="72"/>
      <c r="G810" s="120" t="str">
        <f>IFERROR(INDEX(Vendors!$A$2:$B$500,MATCH('AP and Accrual Journal'!C810,Vendors!$A$2:$A$500,0),2),"")</f>
        <v/>
      </c>
      <c r="H810" s="74">
        <f>SUMIF('Cash Outflows'!E:E,'AP and Accrual Journal'!D810,'Cash Outflows'!F:F)</f>
        <v>0</v>
      </c>
      <c r="I810" s="73">
        <f t="shared" si="46"/>
        <v>0</v>
      </c>
      <c r="J810" s="13">
        <f t="shared" si="48"/>
        <v>0</v>
      </c>
      <c r="K810" s="112" t="b">
        <f ca="1">IF(TODAY()-'AP and Accrual Journal'!E810&gt;'Data Inputs'!$B$47,TRUE,FALSE)</f>
        <v>1</v>
      </c>
    </row>
    <row r="811" spans="1:11" x14ac:dyDescent="0.2">
      <c r="A811" s="110" t="str">
        <f t="shared" si="47"/>
        <v/>
      </c>
      <c r="B811" s="55"/>
      <c r="C811" s="55"/>
      <c r="D811" s="55"/>
      <c r="E811" s="56"/>
      <c r="F811" s="72"/>
      <c r="G811" s="120" t="str">
        <f>IFERROR(INDEX(Vendors!$A$2:$B$500,MATCH('AP and Accrual Journal'!C811,Vendors!$A$2:$A$500,0),2),"")</f>
        <v/>
      </c>
      <c r="H811" s="74">
        <f>SUMIF('Cash Outflows'!E:E,'AP and Accrual Journal'!D811,'Cash Outflows'!F:F)</f>
        <v>0</v>
      </c>
      <c r="I811" s="73">
        <f t="shared" si="46"/>
        <v>0</v>
      </c>
      <c r="J811" s="13">
        <f t="shared" si="48"/>
        <v>0</v>
      </c>
      <c r="K811" s="112" t="b">
        <f ca="1">IF(TODAY()-'AP and Accrual Journal'!E811&gt;'Data Inputs'!$B$47,TRUE,FALSE)</f>
        <v>1</v>
      </c>
    </row>
    <row r="812" spans="1:11" x14ac:dyDescent="0.2">
      <c r="A812" s="110" t="str">
        <f t="shared" si="47"/>
        <v/>
      </c>
      <c r="B812" s="55"/>
      <c r="C812" s="55"/>
      <c r="D812" s="55"/>
      <c r="E812" s="56"/>
      <c r="F812" s="72"/>
      <c r="G812" s="120" t="str">
        <f>IFERROR(INDEX(Vendors!$A$2:$B$500,MATCH('AP and Accrual Journal'!C812,Vendors!$A$2:$A$500,0),2),"")</f>
        <v/>
      </c>
      <c r="H812" s="74">
        <f>SUMIF('Cash Outflows'!E:E,'AP and Accrual Journal'!D812,'Cash Outflows'!F:F)</f>
        <v>0</v>
      </c>
      <c r="I812" s="73">
        <f t="shared" si="46"/>
        <v>0</v>
      </c>
      <c r="J812" s="13">
        <f t="shared" si="48"/>
        <v>0</v>
      </c>
      <c r="K812" s="112" t="b">
        <f ca="1">IF(TODAY()-'AP and Accrual Journal'!E812&gt;'Data Inputs'!$B$47,TRUE,FALSE)</f>
        <v>1</v>
      </c>
    </row>
    <row r="813" spans="1:11" x14ac:dyDescent="0.2">
      <c r="A813" s="110" t="str">
        <f t="shared" si="47"/>
        <v/>
      </c>
      <c r="B813" s="55"/>
      <c r="C813" s="55"/>
      <c r="D813" s="55"/>
      <c r="E813" s="56"/>
      <c r="F813" s="72"/>
      <c r="G813" s="120" t="str">
        <f>IFERROR(INDEX(Vendors!$A$2:$B$500,MATCH('AP and Accrual Journal'!C813,Vendors!$A$2:$A$500,0),2),"")</f>
        <v/>
      </c>
      <c r="H813" s="74">
        <f>SUMIF('Cash Outflows'!E:E,'AP and Accrual Journal'!D813,'Cash Outflows'!F:F)</f>
        <v>0</v>
      </c>
      <c r="I813" s="73">
        <f t="shared" si="46"/>
        <v>0</v>
      </c>
      <c r="J813" s="13">
        <f t="shared" si="48"/>
        <v>0</v>
      </c>
      <c r="K813" s="112" t="b">
        <f ca="1">IF(TODAY()-'AP and Accrual Journal'!E813&gt;'Data Inputs'!$B$47,TRUE,FALSE)</f>
        <v>1</v>
      </c>
    </row>
    <row r="814" spans="1:11" x14ac:dyDescent="0.2">
      <c r="A814" s="110" t="str">
        <f t="shared" si="47"/>
        <v/>
      </c>
      <c r="B814" s="55"/>
      <c r="C814" s="55"/>
      <c r="D814" s="55"/>
      <c r="E814" s="56"/>
      <c r="F814" s="72"/>
      <c r="G814" s="120" t="str">
        <f>IFERROR(INDEX(Vendors!$A$2:$B$500,MATCH('AP and Accrual Journal'!C814,Vendors!$A$2:$A$500,0),2),"")</f>
        <v/>
      </c>
      <c r="H814" s="74">
        <f>SUMIF('Cash Outflows'!E:E,'AP and Accrual Journal'!D814,'Cash Outflows'!F:F)</f>
        <v>0</v>
      </c>
      <c r="I814" s="73">
        <f t="shared" si="46"/>
        <v>0</v>
      </c>
      <c r="J814" s="13">
        <f t="shared" si="48"/>
        <v>0</v>
      </c>
      <c r="K814" s="112" t="b">
        <f ca="1">IF(TODAY()-'AP and Accrual Journal'!E814&gt;'Data Inputs'!$B$47,TRUE,FALSE)</f>
        <v>1</v>
      </c>
    </row>
    <row r="815" spans="1:11" x14ac:dyDescent="0.2">
      <c r="A815" s="110" t="str">
        <f t="shared" si="47"/>
        <v/>
      </c>
      <c r="B815" s="55"/>
      <c r="C815" s="55"/>
      <c r="D815" s="55"/>
      <c r="E815" s="56"/>
      <c r="F815" s="72"/>
      <c r="G815" s="120" t="str">
        <f>IFERROR(INDEX(Vendors!$A$2:$B$500,MATCH('AP and Accrual Journal'!C815,Vendors!$A$2:$A$500,0),2),"")</f>
        <v/>
      </c>
      <c r="H815" s="74">
        <f>SUMIF('Cash Outflows'!E:E,'AP and Accrual Journal'!D815,'Cash Outflows'!F:F)</f>
        <v>0</v>
      </c>
      <c r="I815" s="73">
        <f t="shared" si="46"/>
        <v>0</v>
      </c>
      <c r="J815" s="13">
        <f t="shared" si="48"/>
        <v>0</v>
      </c>
      <c r="K815" s="112" t="b">
        <f ca="1">IF(TODAY()-'AP and Accrual Journal'!E815&gt;'Data Inputs'!$B$47,TRUE,FALSE)</f>
        <v>1</v>
      </c>
    </row>
    <row r="816" spans="1:11" x14ac:dyDescent="0.2">
      <c r="A816" s="110" t="str">
        <f t="shared" si="47"/>
        <v/>
      </c>
      <c r="B816" s="55"/>
      <c r="C816" s="55"/>
      <c r="D816" s="55"/>
      <c r="E816" s="56"/>
      <c r="F816" s="72"/>
      <c r="G816" s="120" t="str">
        <f>IFERROR(INDEX(Vendors!$A$2:$B$500,MATCH('AP and Accrual Journal'!C816,Vendors!$A$2:$A$500,0),2),"")</f>
        <v/>
      </c>
      <c r="H816" s="74">
        <f>SUMIF('Cash Outflows'!E:E,'AP and Accrual Journal'!D816,'Cash Outflows'!F:F)</f>
        <v>0</v>
      </c>
      <c r="I816" s="73">
        <f t="shared" si="46"/>
        <v>0</v>
      </c>
      <c r="J816" s="13">
        <f t="shared" si="48"/>
        <v>0</v>
      </c>
      <c r="K816" s="112" t="b">
        <f ca="1">IF(TODAY()-'AP and Accrual Journal'!E816&gt;'Data Inputs'!$B$47,TRUE,FALSE)</f>
        <v>1</v>
      </c>
    </row>
    <row r="817" spans="1:11" x14ac:dyDescent="0.2">
      <c r="A817" s="110" t="str">
        <f t="shared" si="47"/>
        <v/>
      </c>
      <c r="B817" s="55"/>
      <c r="C817" s="55"/>
      <c r="D817" s="55"/>
      <c r="E817" s="56"/>
      <c r="F817" s="72"/>
      <c r="G817" s="120" t="str">
        <f>IFERROR(INDEX(Vendors!$A$2:$B$500,MATCH('AP and Accrual Journal'!C817,Vendors!$A$2:$A$500,0),2),"")</f>
        <v/>
      </c>
      <c r="H817" s="74">
        <f>SUMIF('Cash Outflows'!E:E,'AP and Accrual Journal'!D817,'Cash Outflows'!F:F)</f>
        <v>0</v>
      </c>
      <c r="I817" s="73">
        <f t="shared" si="46"/>
        <v>0</v>
      </c>
      <c r="J817" s="13">
        <f t="shared" si="48"/>
        <v>0</v>
      </c>
      <c r="K817" s="112" t="b">
        <f ca="1">IF(TODAY()-'AP and Accrual Journal'!E817&gt;'Data Inputs'!$B$47,TRUE,FALSE)</f>
        <v>1</v>
      </c>
    </row>
    <row r="818" spans="1:11" x14ac:dyDescent="0.2">
      <c r="A818" s="110" t="str">
        <f t="shared" si="47"/>
        <v/>
      </c>
      <c r="B818" s="55"/>
      <c r="C818" s="55"/>
      <c r="D818" s="55"/>
      <c r="E818" s="56"/>
      <c r="F818" s="72"/>
      <c r="G818" s="120" t="str">
        <f>IFERROR(INDEX(Vendors!$A$2:$B$500,MATCH('AP and Accrual Journal'!C818,Vendors!$A$2:$A$500,0),2),"")</f>
        <v/>
      </c>
      <c r="H818" s="74">
        <f>SUMIF('Cash Outflows'!E:E,'AP and Accrual Journal'!D818,'Cash Outflows'!F:F)</f>
        <v>0</v>
      </c>
      <c r="I818" s="73">
        <f t="shared" si="46"/>
        <v>0</v>
      </c>
      <c r="J818" s="13">
        <f t="shared" si="48"/>
        <v>0</v>
      </c>
      <c r="K818" s="112" t="b">
        <f ca="1">IF(TODAY()-'AP and Accrual Journal'!E818&gt;'Data Inputs'!$B$47,TRUE,FALSE)</f>
        <v>1</v>
      </c>
    </row>
    <row r="819" spans="1:11" x14ac:dyDescent="0.2">
      <c r="A819" s="110" t="str">
        <f t="shared" si="47"/>
        <v/>
      </c>
      <c r="B819" s="55"/>
      <c r="C819" s="55"/>
      <c r="D819" s="55"/>
      <c r="E819" s="56"/>
      <c r="F819" s="72"/>
      <c r="G819" s="120" t="str">
        <f>IFERROR(INDEX(Vendors!$A$2:$B$500,MATCH('AP and Accrual Journal'!C819,Vendors!$A$2:$A$500,0),2),"")</f>
        <v/>
      </c>
      <c r="H819" s="74">
        <f>SUMIF('Cash Outflows'!E:E,'AP and Accrual Journal'!D819,'Cash Outflows'!F:F)</f>
        <v>0</v>
      </c>
      <c r="I819" s="73">
        <f t="shared" si="46"/>
        <v>0</v>
      </c>
      <c r="J819" s="13">
        <f t="shared" si="48"/>
        <v>0</v>
      </c>
      <c r="K819" s="112" t="b">
        <f ca="1">IF(TODAY()-'AP and Accrual Journal'!E819&gt;'Data Inputs'!$B$47,TRUE,FALSE)</f>
        <v>1</v>
      </c>
    </row>
    <row r="820" spans="1:11" x14ac:dyDescent="0.2">
      <c r="A820" s="110" t="str">
        <f t="shared" si="47"/>
        <v/>
      </c>
      <c r="B820" s="55"/>
      <c r="C820" s="55"/>
      <c r="D820" s="55"/>
      <c r="E820" s="56"/>
      <c r="F820" s="72"/>
      <c r="G820" s="120" t="str">
        <f>IFERROR(INDEX(Vendors!$A$2:$B$500,MATCH('AP and Accrual Journal'!C820,Vendors!$A$2:$A$500,0),2),"")</f>
        <v/>
      </c>
      <c r="H820" s="74">
        <f>SUMIF('Cash Outflows'!E:E,'AP and Accrual Journal'!D820,'Cash Outflows'!F:F)</f>
        <v>0</v>
      </c>
      <c r="I820" s="73">
        <f t="shared" si="46"/>
        <v>0</v>
      </c>
      <c r="J820" s="13">
        <f t="shared" si="48"/>
        <v>0</v>
      </c>
      <c r="K820" s="112" t="b">
        <f ca="1">IF(TODAY()-'AP and Accrual Journal'!E820&gt;'Data Inputs'!$B$47,TRUE,FALSE)</f>
        <v>1</v>
      </c>
    </row>
    <row r="821" spans="1:11" x14ac:dyDescent="0.2">
      <c r="A821" s="110" t="str">
        <f t="shared" si="47"/>
        <v/>
      </c>
      <c r="B821" s="55"/>
      <c r="C821" s="55"/>
      <c r="D821" s="55"/>
      <c r="E821" s="56"/>
      <c r="F821" s="72"/>
      <c r="G821" s="120" t="str">
        <f>IFERROR(INDEX(Vendors!$A$2:$B$500,MATCH('AP and Accrual Journal'!C821,Vendors!$A$2:$A$500,0),2),"")</f>
        <v/>
      </c>
      <c r="H821" s="74">
        <f>SUMIF('Cash Outflows'!E:E,'AP and Accrual Journal'!D821,'Cash Outflows'!F:F)</f>
        <v>0</v>
      </c>
      <c r="I821" s="73">
        <f t="shared" si="46"/>
        <v>0</v>
      </c>
      <c r="J821" s="13">
        <f t="shared" si="48"/>
        <v>0</v>
      </c>
      <c r="K821" s="112" t="b">
        <f ca="1">IF(TODAY()-'AP and Accrual Journal'!E821&gt;'Data Inputs'!$B$47,TRUE,FALSE)</f>
        <v>1</v>
      </c>
    </row>
    <row r="822" spans="1:11" x14ac:dyDescent="0.2">
      <c r="A822" s="110" t="str">
        <f t="shared" si="47"/>
        <v/>
      </c>
      <c r="B822" s="55"/>
      <c r="C822" s="55"/>
      <c r="D822" s="55"/>
      <c r="E822" s="56"/>
      <c r="F822" s="72"/>
      <c r="G822" s="120" t="str">
        <f>IFERROR(INDEX(Vendors!$A$2:$B$500,MATCH('AP and Accrual Journal'!C822,Vendors!$A$2:$A$500,0),2),"")</f>
        <v/>
      </c>
      <c r="H822" s="74">
        <f>SUMIF('Cash Outflows'!E:E,'AP and Accrual Journal'!D822,'Cash Outflows'!F:F)</f>
        <v>0</v>
      </c>
      <c r="I822" s="73">
        <f t="shared" si="46"/>
        <v>0</v>
      </c>
      <c r="J822" s="13">
        <f t="shared" si="48"/>
        <v>0</v>
      </c>
      <c r="K822" s="112" t="b">
        <f ca="1">IF(TODAY()-'AP and Accrual Journal'!E822&gt;'Data Inputs'!$B$47,TRUE,FALSE)</f>
        <v>1</v>
      </c>
    </row>
    <row r="823" spans="1:11" x14ac:dyDescent="0.2">
      <c r="A823" s="110" t="str">
        <f t="shared" si="47"/>
        <v/>
      </c>
      <c r="B823" s="55"/>
      <c r="C823" s="55"/>
      <c r="D823" s="55"/>
      <c r="E823" s="56"/>
      <c r="F823" s="72"/>
      <c r="G823" s="120" t="str">
        <f>IFERROR(INDEX(Vendors!$A$2:$B$500,MATCH('AP and Accrual Journal'!C823,Vendors!$A$2:$A$500,0),2),"")</f>
        <v/>
      </c>
      <c r="H823" s="74">
        <f>SUMIF('Cash Outflows'!E:E,'AP and Accrual Journal'!D823,'Cash Outflows'!F:F)</f>
        <v>0</v>
      </c>
      <c r="I823" s="73">
        <f t="shared" si="46"/>
        <v>0</v>
      </c>
      <c r="J823" s="13">
        <f t="shared" si="48"/>
        <v>0</v>
      </c>
      <c r="K823" s="112" t="b">
        <f ca="1">IF(TODAY()-'AP and Accrual Journal'!E823&gt;'Data Inputs'!$B$47,TRUE,FALSE)</f>
        <v>1</v>
      </c>
    </row>
    <row r="824" spans="1:11" x14ac:dyDescent="0.2">
      <c r="A824" s="110" t="str">
        <f t="shared" si="47"/>
        <v/>
      </c>
      <c r="B824" s="55"/>
      <c r="C824" s="55"/>
      <c r="D824" s="55"/>
      <c r="E824" s="56"/>
      <c r="F824" s="72"/>
      <c r="G824" s="120" t="str">
        <f>IFERROR(INDEX(Vendors!$A$2:$B$500,MATCH('AP and Accrual Journal'!C824,Vendors!$A$2:$A$500,0),2),"")</f>
        <v/>
      </c>
      <c r="H824" s="74">
        <f>SUMIF('Cash Outflows'!E:E,'AP and Accrual Journal'!D824,'Cash Outflows'!F:F)</f>
        <v>0</v>
      </c>
      <c r="I824" s="73">
        <f t="shared" si="46"/>
        <v>0</v>
      </c>
      <c r="J824" s="13">
        <f t="shared" si="48"/>
        <v>0</v>
      </c>
      <c r="K824" s="112" t="b">
        <f ca="1">IF(TODAY()-'AP and Accrual Journal'!E824&gt;'Data Inputs'!$B$47,TRUE,FALSE)</f>
        <v>1</v>
      </c>
    </row>
    <row r="825" spans="1:11" x14ac:dyDescent="0.2">
      <c r="A825" s="110" t="str">
        <f t="shared" si="47"/>
        <v/>
      </c>
      <c r="B825" s="55"/>
      <c r="C825" s="55"/>
      <c r="D825" s="55"/>
      <c r="E825" s="56"/>
      <c r="F825" s="72"/>
      <c r="G825" s="120" t="str">
        <f>IFERROR(INDEX(Vendors!$A$2:$B$500,MATCH('AP and Accrual Journal'!C825,Vendors!$A$2:$A$500,0),2),"")</f>
        <v/>
      </c>
      <c r="H825" s="74">
        <f>SUMIF('Cash Outflows'!E:E,'AP and Accrual Journal'!D825,'Cash Outflows'!F:F)</f>
        <v>0</v>
      </c>
      <c r="I825" s="73">
        <f t="shared" si="46"/>
        <v>0</v>
      </c>
      <c r="J825" s="13">
        <f t="shared" si="48"/>
        <v>0</v>
      </c>
      <c r="K825" s="112" t="b">
        <f ca="1">IF(TODAY()-'AP and Accrual Journal'!E825&gt;'Data Inputs'!$B$47,TRUE,FALSE)</f>
        <v>1</v>
      </c>
    </row>
    <row r="826" spans="1:11" x14ac:dyDescent="0.2">
      <c r="A826" s="110" t="str">
        <f t="shared" si="47"/>
        <v/>
      </c>
      <c r="B826" s="55"/>
      <c r="C826" s="55"/>
      <c r="D826" s="55"/>
      <c r="E826" s="56"/>
      <c r="F826" s="72"/>
      <c r="G826" s="120" t="str">
        <f>IFERROR(INDEX(Vendors!$A$2:$B$500,MATCH('AP and Accrual Journal'!C826,Vendors!$A$2:$A$500,0),2),"")</f>
        <v/>
      </c>
      <c r="H826" s="74">
        <f>SUMIF('Cash Outflows'!E:E,'AP and Accrual Journal'!D826,'Cash Outflows'!F:F)</f>
        <v>0</v>
      </c>
      <c r="I826" s="73">
        <f t="shared" si="46"/>
        <v>0</v>
      </c>
      <c r="J826" s="13">
        <f t="shared" si="48"/>
        <v>0</v>
      </c>
      <c r="K826" s="112" t="b">
        <f ca="1">IF(TODAY()-'AP and Accrual Journal'!E826&gt;'Data Inputs'!$B$47,TRUE,FALSE)</f>
        <v>1</v>
      </c>
    </row>
    <row r="827" spans="1:11" x14ac:dyDescent="0.2">
      <c r="A827" s="110" t="str">
        <f t="shared" si="47"/>
        <v/>
      </c>
      <c r="B827" s="55"/>
      <c r="C827" s="55"/>
      <c r="D827" s="55"/>
      <c r="E827" s="56"/>
      <c r="F827" s="72"/>
      <c r="G827" s="120" t="str">
        <f>IFERROR(INDEX(Vendors!$A$2:$B$500,MATCH('AP and Accrual Journal'!C827,Vendors!$A$2:$A$500,0),2),"")</f>
        <v/>
      </c>
      <c r="H827" s="74">
        <f>SUMIF('Cash Outflows'!E:E,'AP and Accrual Journal'!D827,'Cash Outflows'!F:F)</f>
        <v>0</v>
      </c>
      <c r="I827" s="73">
        <f t="shared" si="46"/>
        <v>0</v>
      </c>
      <c r="J827" s="13">
        <f t="shared" si="48"/>
        <v>0</v>
      </c>
      <c r="K827" s="112" t="b">
        <f ca="1">IF(TODAY()-'AP and Accrual Journal'!E827&gt;'Data Inputs'!$B$47,TRUE,FALSE)</f>
        <v>1</v>
      </c>
    </row>
    <row r="828" spans="1:11" x14ac:dyDescent="0.2">
      <c r="A828" s="110" t="str">
        <f t="shared" si="47"/>
        <v/>
      </c>
      <c r="B828" s="55"/>
      <c r="C828" s="55"/>
      <c r="D828" s="55"/>
      <c r="E828" s="56"/>
      <c r="F828" s="72"/>
      <c r="G828" s="120" t="str">
        <f>IFERROR(INDEX(Vendors!$A$2:$B$500,MATCH('AP and Accrual Journal'!C828,Vendors!$A$2:$A$500,0),2),"")</f>
        <v/>
      </c>
      <c r="H828" s="74">
        <f>SUMIF('Cash Outflows'!E:E,'AP and Accrual Journal'!D828,'Cash Outflows'!F:F)</f>
        <v>0</v>
      </c>
      <c r="I828" s="73">
        <f t="shared" si="46"/>
        <v>0</v>
      </c>
      <c r="J828" s="13">
        <f t="shared" si="48"/>
        <v>0</v>
      </c>
      <c r="K828" s="112" t="b">
        <f ca="1">IF(TODAY()-'AP and Accrual Journal'!E828&gt;'Data Inputs'!$B$47,TRUE,FALSE)</f>
        <v>1</v>
      </c>
    </row>
    <row r="829" spans="1:11" x14ac:dyDescent="0.2">
      <c r="A829" s="110" t="str">
        <f t="shared" si="47"/>
        <v/>
      </c>
      <c r="B829" s="55"/>
      <c r="C829" s="55"/>
      <c r="D829" s="55"/>
      <c r="E829" s="56"/>
      <c r="F829" s="72"/>
      <c r="G829" s="120" t="str">
        <f>IFERROR(INDEX(Vendors!$A$2:$B$500,MATCH('AP and Accrual Journal'!C829,Vendors!$A$2:$A$500,0),2),"")</f>
        <v/>
      </c>
      <c r="H829" s="74">
        <f>SUMIF('Cash Outflows'!E:E,'AP and Accrual Journal'!D829,'Cash Outflows'!F:F)</f>
        <v>0</v>
      </c>
      <c r="I829" s="73">
        <f t="shared" si="46"/>
        <v>0</v>
      </c>
      <c r="J829" s="13">
        <f t="shared" si="48"/>
        <v>0</v>
      </c>
      <c r="K829" s="112" t="b">
        <f ca="1">IF(TODAY()-'AP and Accrual Journal'!E829&gt;'Data Inputs'!$B$47,TRUE,FALSE)</f>
        <v>1</v>
      </c>
    </row>
    <row r="830" spans="1:11" x14ac:dyDescent="0.2">
      <c r="A830" s="110" t="str">
        <f t="shared" si="47"/>
        <v/>
      </c>
      <c r="B830" s="55"/>
      <c r="C830" s="55"/>
      <c r="D830" s="55"/>
      <c r="E830" s="56"/>
      <c r="F830" s="72"/>
      <c r="G830" s="120" t="str">
        <f>IFERROR(INDEX(Vendors!$A$2:$B$500,MATCH('AP and Accrual Journal'!C830,Vendors!$A$2:$A$500,0),2),"")</f>
        <v/>
      </c>
      <c r="H830" s="74">
        <f>SUMIF('Cash Outflows'!E:E,'AP and Accrual Journal'!D830,'Cash Outflows'!F:F)</f>
        <v>0</v>
      </c>
      <c r="I830" s="73">
        <f t="shared" si="46"/>
        <v>0</v>
      </c>
      <c r="J830" s="13">
        <f t="shared" si="48"/>
        <v>0</v>
      </c>
      <c r="K830" s="112" t="b">
        <f ca="1">IF(TODAY()-'AP and Accrual Journal'!E830&gt;'Data Inputs'!$B$47,TRUE,FALSE)</f>
        <v>1</v>
      </c>
    </row>
    <row r="831" spans="1:11" x14ac:dyDescent="0.2">
      <c r="A831" s="110" t="str">
        <f t="shared" si="47"/>
        <v/>
      </c>
      <c r="B831" s="55"/>
      <c r="C831" s="55"/>
      <c r="D831" s="55"/>
      <c r="E831" s="56"/>
      <c r="F831" s="72"/>
      <c r="G831" s="120" t="str">
        <f>IFERROR(INDEX(Vendors!$A$2:$B$500,MATCH('AP and Accrual Journal'!C831,Vendors!$A$2:$A$500,0),2),"")</f>
        <v/>
      </c>
      <c r="H831" s="74">
        <f>SUMIF('Cash Outflows'!E:E,'AP and Accrual Journal'!D831,'Cash Outflows'!F:F)</f>
        <v>0</v>
      </c>
      <c r="I831" s="73">
        <f t="shared" si="46"/>
        <v>0</v>
      </c>
      <c r="J831" s="13">
        <f t="shared" si="48"/>
        <v>0</v>
      </c>
      <c r="K831" s="112" t="b">
        <f ca="1">IF(TODAY()-'AP and Accrual Journal'!E831&gt;'Data Inputs'!$B$47,TRUE,FALSE)</f>
        <v>1</v>
      </c>
    </row>
    <row r="832" spans="1:11" x14ac:dyDescent="0.2">
      <c r="A832" s="110" t="str">
        <f t="shared" si="47"/>
        <v/>
      </c>
      <c r="B832" s="55"/>
      <c r="C832" s="55"/>
      <c r="D832" s="55"/>
      <c r="E832" s="56"/>
      <c r="F832" s="72"/>
      <c r="G832" s="120" t="str">
        <f>IFERROR(INDEX(Vendors!$A$2:$B$500,MATCH('AP and Accrual Journal'!C832,Vendors!$A$2:$A$500,0),2),"")</f>
        <v/>
      </c>
      <c r="H832" s="74">
        <f>SUMIF('Cash Outflows'!E:E,'AP and Accrual Journal'!D832,'Cash Outflows'!F:F)</f>
        <v>0</v>
      </c>
      <c r="I832" s="73">
        <f t="shared" si="46"/>
        <v>0</v>
      </c>
      <c r="J832" s="13">
        <f t="shared" si="48"/>
        <v>0</v>
      </c>
      <c r="K832" s="112" t="b">
        <f ca="1">IF(TODAY()-'AP and Accrual Journal'!E832&gt;'Data Inputs'!$B$47,TRUE,FALSE)</f>
        <v>1</v>
      </c>
    </row>
    <row r="833" spans="1:11" x14ac:dyDescent="0.2">
      <c r="A833" s="110" t="str">
        <f t="shared" si="47"/>
        <v/>
      </c>
      <c r="B833" s="55"/>
      <c r="C833" s="55"/>
      <c r="D833" s="55"/>
      <c r="E833" s="56"/>
      <c r="F833" s="72"/>
      <c r="G833" s="120" t="str">
        <f>IFERROR(INDEX(Vendors!$A$2:$B$500,MATCH('AP and Accrual Journal'!C833,Vendors!$A$2:$A$500,0),2),"")</f>
        <v/>
      </c>
      <c r="H833" s="74">
        <f>SUMIF('Cash Outflows'!E:E,'AP and Accrual Journal'!D833,'Cash Outflows'!F:F)</f>
        <v>0</v>
      </c>
      <c r="I833" s="73">
        <f t="shared" si="46"/>
        <v>0</v>
      </c>
      <c r="J833" s="13">
        <f t="shared" si="48"/>
        <v>0</v>
      </c>
      <c r="K833" s="112" t="b">
        <f ca="1">IF(TODAY()-'AP and Accrual Journal'!E833&gt;'Data Inputs'!$B$47,TRUE,FALSE)</f>
        <v>1</v>
      </c>
    </row>
    <row r="834" spans="1:11" x14ac:dyDescent="0.2">
      <c r="A834" s="110" t="str">
        <f t="shared" si="47"/>
        <v/>
      </c>
      <c r="B834" s="55"/>
      <c r="C834" s="55"/>
      <c r="D834" s="55"/>
      <c r="E834" s="56"/>
      <c r="F834" s="72"/>
      <c r="G834" s="120" t="str">
        <f>IFERROR(INDEX(Vendors!$A$2:$B$500,MATCH('AP and Accrual Journal'!C834,Vendors!$A$2:$A$500,0),2),"")</f>
        <v/>
      </c>
      <c r="H834" s="74">
        <f>SUMIF('Cash Outflows'!E:E,'AP and Accrual Journal'!D834,'Cash Outflows'!F:F)</f>
        <v>0</v>
      </c>
      <c r="I834" s="73">
        <f t="shared" si="46"/>
        <v>0</v>
      </c>
      <c r="J834" s="13">
        <f t="shared" si="48"/>
        <v>0</v>
      </c>
      <c r="K834" s="112" t="b">
        <f ca="1">IF(TODAY()-'AP and Accrual Journal'!E834&gt;'Data Inputs'!$B$47,TRUE,FALSE)</f>
        <v>1</v>
      </c>
    </row>
    <row r="835" spans="1:11" x14ac:dyDescent="0.2">
      <c r="A835" s="110" t="str">
        <f t="shared" si="47"/>
        <v/>
      </c>
      <c r="B835" s="55"/>
      <c r="C835" s="55"/>
      <c r="D835" s="55"/>
      <c r="E835" s="56"/>
      <c r="F835" s="72"/>
      <c r="G835" s="120" t="str">
        <f>IFERROR(INDEX(Vendors!$A$2:$B$500,MATCH('AP and Accrual Journal'!C835,Vendors!$A$2:$A$500,0),2),"")</f>
        <v/>
      </c>
      <c r="H835" s="74">
        <f>SUMIF('Cash Outflows'!E:E,'AP and Accrual Journal'!D835,'Cash Outflows'!F:F)</f>
        <v>0</v>
      </c>
      <c r="I835" s="73">
        <f t="shared" si="46"/>
        <v>0</v>
      </c>
      <c r="J835" s="13">
        <f t="shared" si="48"/>
        <v>0</v>
      </c>
      <c r="K835" s="112" t="b">
        <f ca="1">IF(TODAY()-'AP and Accrual Journal'!E835&gt;'Data Inputs'!$B$47,TRUE,FALSE)</f>
        <v>1</v>
      </c>
    </row>
    <row r="836" spans="1:11" x14ac:dyDescent="0.2">
      <c r="A836" s="110" t="str">
        <f t="shared" si="47"/>
        <v/>
      </c>
      <c r="B836" s="55"/>
      <c r="C836" s="55"/>
      <c r="D836" s="55"/>
      <c r="E836" s="56"/>
      <c r="F836" s="72"/>
      <c r="G836" s="120" t="str">
        <f>IFERROR(INDEX(Vendors!$A$2:$B$500,MATCH('AP and Accrual Journal'!C836,Vendors!$A$2:$A$500,0),2),"")</f>
        <v/>
      </c>
      <c r="H836" s="74">
        <f>SUMIF('Cash Outflows'!E:E,'AP and Accrual Journal'!D836,'Cash Outflows'!F:F)</f>
        <v>0</v>
      </c>
      <c r="I836" s="73">
        <f t="shared" si="46"/>
        <v>0</v>
      </c>
      <c r="J836" s="13">
        <f t="shared" si="48"/>
        <v>0</v>
      </c>
      <c r="K836" s="112" t="b">
        <f ca="1">IF(TODAY()-'AP and Accrual Journal'!E836&gt;'Data Inputs'!$B$47,TRUE,FALSE)</f>
        <v>1</v>
      </c>
    </row>
    <row r="837" spans="1:11" x14ac:dyDescent="0.2">
      <c r="A837" s="110" t="str">
        <f t="shared" si="47"/>
        <v/>
      </c>
      <c r="B837" s="55"/>
      <c r="C837" s="55"/>
      <c r="D837" s="55"/>
      <c r="E837" s="56"/>
      <c r="F837" s="72"/>
      <c r="G837" s="120" t="str">
        <f>IFERROR(INDEX(Vendors!$A$2:$B$500,MATCH('AP and Accrual Journal'!C837,Vendors!$A$2:$A$500,0),2),"")</f>
        <v/>
      </c>
      <c r="H837" s="74">
        <f>SUMIF('Cash Outflows'!E:E,'AP and Accrual Journal'!D837,'Cash Outflows'!F:F)</f>
        <v>0</v>
      </c>
      <c r="I837" s="73">
        <f t="shared" ref="I837:I900" si="49">F837-H837</f>
        <v>0</v>
      </c>
      <c r="J837" s="13">
        <f t="shared" si="48"/>
        <v>0</v>
      </c>
      <c r="K837" s="112" t="b">
        <f ca="1">IF(TODAY()-'AP and Accrual Journal'!E837&gt;'Data Inputs'!$B$47,TRUE,FALSE)</f>
        <v>1</v>
      </c>
    </row>
    <row r="838" spans="1:11" x14ac:dyDescent="0.2">
      <c r="A838" s="110" t="str">
        <f t="shared" si="47"/>
        <v/>
      </c>
      <c r="B838" s="55"/>
      <c r="C838" s="55"/>
      <c r="D838" s="55"/>
      <c r="E838" s="56"/>
      <c r="F838" s="72"/>
      <c r="G838" s="120" t="str">
        <f>IFERROR(INDEX(Vendors!$A$2:$B$500,MATCH('AP and Accrual Journal'!C838,Vendors!$A$2:$A$500,0),2),"")</f>
        <v/>
      </c>
      <c r="H838" s="74">
        <f>SUMIF('Cash Outflows'!E:E,'AP and Accrual Journal'!D838,'Cash Outflows'!F:F)</f>
        <v>0</v>
      </c>
      <c r="I838" s="73">
        <f t="shared" si="49"/>
        <v>0</v>
      </c>
      <c r="J838" s="13">
        <f t="shared" si="48"/>
        <v>0</v>
      </c>
      <c r="K838" s="112" t="b">
        <f ca="1">IF(TODAY()-'AP and Accrual Journal'!E838&gt;'Data Inputs'!$B$47,TRUE,FALSE)</f>
        <v>1</v>
      </c>
    </row>
    <row r="839" spans="1:11" x14ac:dyDescent="0.2">
      <c r="A839" s="110" t="str">
        <f t="shared" si="47"/>
        <v/>
      </c>
      <c r="B839" s="55"/>
      <c r="C839" s="55"/>
      <c r="D839" s="55"/>
      <c r="E839" s="56"/>
      <c r="F839" s="72"/>
      <c r="G839" s="120" t="str">
        <f>IFERROR(INDEX(Vendors!$A$2:$B$500,MATCH('AP and Accrual Journal'!C839,Vendors!$A$2:$A$500,0),2),"")</f>
        <v/>
      </c>
      <c r="H839" s="74">
        <f>SUMIF('Cash Outflows'!E:E,'AP and Accrual Journal'!D839,'Cash Outflows'!F:F)</f>
        <v>0</v>
      </c>
      <c r="I839" s="73">
        <f t="shared" si="49"/>
        <v>0</v>
      </c>
      <c r="J839" s="13">
        <f t="shared" si="48"/>
        <v>0</v>
      </c>
      <c r="K839" s="112" t="b">
        <f ca="1">IF(TODAY()-'AP and Accrual Journal'!E839&gt;'Data Inputs'!$B$47,TRUE,FALSE)</f>
        <v>1</v>
      </c>
    </row>
    <row r="840" spans="1:11" x14ac:dyDescent="0.2">
      <c r="A840" s="110" t="str">
        <f t="shared" si="47"/>
        <v/>
      </c>
      <c r="B840" s="55"/>
      <c r="C840" s="55"/>
      <c r="D840" s="55"/>
      <c r="E840" s="56"/>
      <c r="F840" s="72"/>
      <c r="G840" s="120" t="str">
        <f>IFERROR(INDEX(Vendors!$A$2:$B$500,MATCH('AP and Accrual Journal'!C840,Vendors!$A$2:$A$500,0),2),"")</f>
        <v/>
      </c>
      <c r="H840" s="74">
        <f>SUMIF('Cash Outflows'!E:E,'AP and Accrual Journal'!D840,'Cash Outflows'!F:F)</f>
        <v>0</v>
      </c>
      <c r="I840" s="73">
        <f t="shared" si="49"/>
        <v>0</v>
      </c>
      <c r="J840" s="13">
        <f t="shared" si="48"/>
        <v>0</v>
      </c>
      <c r="K840" s="112" t="b">
        <f ca="1">IF(TODAY()-'AP and Accrual Journal'!E840&gt;'Data Inputs'!$B$47,TRUE,FALSE)</f>
        <v>1</v>
      </c>
    </row>
    <row r="841" spans="1:11" x14ac:dyDescent="0.2">
      <c r="A841" s="110" t="str">
        <f t="shared" si="47"/>
        <v/>
      </c>
      <c r="B841" s="55"/>
      <c r="C841" s="55"/>
      <c r="D841" s="55"/>
      <c r="E841" s="56"/>
      <c r="F841" s="72"/>
      <c r="G841" s="120" t="str">
        <f>IFERROR(INDEX(Vendors!$A$2:$B$500,MATCH('AP and Accrual Journal'!C841,Vendors!$A$2:$A$500,0),2),"")</f>
        <v/>
      </c>
      <c r="H841" s="74">
        <f>SUMIF('Cash Outflows'!E:E,'AP and Accrual Journal'!D841,'Cash Outflows'!F:F)</f>
        <v>0</v>
      </c>
      <c r="I841" s="73">
        <f t="shared" si="49"/>
        <v>0</v>
      </c>
      <c r="J841" s="13">
        <f t="shared" si="48"/>
        <v>0</v>
      </c>
      <c r="K841" s="112" t="b">
        <f ca="1">IF(TODAY()-'AP and Accrual Journal'!E841&gt;'Data Inputs'!$B$47,TRUE,FALSE)</f>
        <v>1</v>
      </c>
    </row>
    <row r="842" spans="1:11" x14ac:dyDescent="0.2">
      <c r="A842" s="110" t="str">
        <f t="shared" si="47"/>
        <v/>
      </c>
      <c r="B842" s="55"/>
      <c r="C842" s="55"/>
      <c r="D842" s="55"/>
      <c r="E842" s="56"/>
      <c r="F842" s="72"/>
      <c r="G842" s="120" t="str">
        <f>IFERROR(INDEX(Vendors!$A$2:$B$500,MATCH('AP and Accrual Journal'!C842,Vendors!$A$2:$A$500,0),2),"")</f>
        <v/>
      </c>
      <c r="H842" s="74">
        <f>SUMIF('Cash Outflows'!E:E,'AP and Accrual Journal'!D842,'Cash Outflows'!F:F)</f>
        <v>0</v>
      </c>
      <c r="I842" s="73">
        <f t="shared" si="49"/>
        <v>0</v>
      </c>
      <c r="J842" s="13">
        <f t="shared" si="48"/>
        <v>0</v>
      </c>
      <c r="K842" s="112" t="b">
        <f ca="1">IF(TODAY()-'AP and Accrual Journal'!E842&gt;'Data Inputs'!$B$47,TRUE,FALSE)</f>
        <v>1</v>
      </c>
    </row>
    <row r="843" spans="1:11" x14ac:dyDescent="0.2">
      <c r="A843" s="110" t="str">
        <f t="shared" si="47"/>
        <v/>
      </c>
      <c r="B843" s="55"/>
      <c r="C843" s="55"/>
      <c r="D843" s="55"/>
      <c r="E843" s="56"/>
      <c r="F843" s="72"/>
      <c r="G843" s="120" t="str">
        <f>IFERROR(INDEX(Vendors!$A$2:$B$500,MATCH('AP and Accrual Journal'!C843,Vendors!$A$2:$A$500,0),2),"")</f>
        <v/>
      </c>
      <c r="H843" s="74">
        <f>SUMIF('Cash Outflows'!E:E,'AP and Accrual Journal'!D843,'Cash Outflows'!F:F)</f>
        <v>0</v>
      </c>
      <c r="I843" s="73">
        <f t="shared" si="49"/>
        <v>0</v>
      </c>
      <c r="J843" s="13">
        <f t="shared" si="48"/>
        <v>0</v>
      </c>
      <c r="K843" s="112" t="b">
        <f ca="1">IF(TODAY()-'AP and Accrual Journal'!E843&gt;'Data Inputs'!$B$47,TRUE,FALSE)</f>
        <v>1</v>
      </c>
    </row>
    <row r="844" spans="1:11" x14ac:dyDescent="0.2">
      <c r="A844" s="110" t="str">
        <f t="shared" ref="A844:A907" si="50">IF(E844="","",E844+(6-J844))</f>
        <v/>
      </c>
      <c r="B844" s="55"/>
      <c r="C844" s="55"/>
      <c r="D844" s="55"/>
      <c r="E844" s="56"/>
      <c r="F844" s="72"/>
      <c r="G844" s="120" t="str">
        <f>IFERROR(INDEX(Vendors!$A$2:$B$500,MATCH('AP and Accrual Journal'!C844,Vendors!$A$2:$A$500,0),2),"")</f>
        <v/>
      </c>
      <c r="H844" s="74">
        <f>SUMIF('Cash Outflows'!E:E,'AP and Accrual Journal'!D844,'Cash Outflows'!F:F)</f>
        <v>0</v>
      </c>
      <c r="I844" s="73">
        <f t="shared" si="49"/>
        <v>0</v>
      </c>
      <c r="J844" s="13">
        <f t="shared" ref="J844:J907" si="51">IF(WEEKDAY(E844)=7,0,WEEKDAY(E844))</f>
        <v>0</v>
      </c>
      <c r="K844" s="112" t="b">
        <f ca="1">IF(TODAY()-'AP and Accrual Journal'!E844&gt;'Data Inputs'!$B$47,TRUE,FALSE)</f>
        <v>1</v>
      </c>
    </row>
    <row r="845" spans="1:11" x14ac:dyDescent="0.2">
      <c r="A845" s="110" t="str">
        <f t="shared" si="50"/>
        <v/>
      </c>
      <c r="B845" s="55"/>
      <c r="C845" s="55"/>
      <c r="D845" s="55"/>
      <c r="E845" s="56"/>
      <c r="F845" s="72"/>
      <c r="G845" s="120" t="str">
        <f>IFERROR(INDEX(Vendors!$A$2:$B$500,MATCH('AP and Accrual Journal'!C845,Vendors!$A$2:$A$500,0),2),"")</f>
        <v/>
      </c>
      <c r="H845" s="74">
        <f>SUMIF('Cash Outflows'!E:E,'AP and Accrual Journal'!D845,'Cash Outflows'!F:F)</f>
        <v>0</v>
      </c>
      <c r="I845" s="73">
        <f t="shared" si="49"/>
        <v>0</v>
      </c>
      <c r="J845" s="13">
        <f t="shared" si="51"/>
        <v>0</v>
      </c>
      <c r="K845" s="112" t="b">
        <f ca="1">IF(TODAY()-'AP and Accrual Journal'!E845&gt;'Data Inputs'!$B$47,TRUE,FALSE)</f>
        <v>1</v>
      </c>
    </row>
    <row r="846" spans="1:11" x14ac:dyDescent="0.2">
      <c r="A846" s="110" t="str">
        <f t="shared" si="50"/>
        <v/>
      </c>
      <c r="B846" s="55"/>
      <c r="C846" s="55"/>
      <c r="D846" s="55"/>
      <c r="E846" s="56"/>
      <c r="F846" s="72"/>
      <c r="G846" s="120" t="str">
        <f>IFERROR(INDEX(Vendors!$A$2:$B$500,MATCH('AP and Accrual Journal'!C846,Vendors!$A$2:$A$500,0),2),"")</f>
        <v/>
      </c>
      <c r="H846" s="74">
        <f>SUMIF('Cash Outflows'!E:E,'AP and Accrual Journal'!D846,'Cash Outflows'!F:F)</f>
        <v>0</v>
      </c>
      <c r="I846" s="73">
        <f t="shared" si="49"/>
        <v>0</v>
      </c>
      <c r="J846" s="13">
        <f t="shared" si="51"/>
        <v>0</v>
      </c>
      <c r="K846" s="112" t="b">
        <f ca="1">IF(TODAY()-'AP and Accrual Journal'!E846&gt;'Data Inputs'!$B$47,TRUE,FALSE)</f>
        <v>1</v>
      </c>
    </row>
    <row r="847" spans="1:11" x14ac:dyDescent="0.2">
      <c r="A847" s="110" t="str">
        <f t="shared" si="50"/>
        <v/>
      </c>
      <c r="B847" s="55"/>
      <c r="C847" s="55"/>
      <c r="D847" s="55"/>
      <c r="E847" s="56"/>
      <c r="F847" s="72"/>
      <c r="G847" s="120" t="str">
        <f>IFERROR(INDEX(Vendors!$A$2:$B$500,MATCH('AP and Accrual Journal'!C847,Vendors!$A$2:$A$500,0),2),"")</f>
        <v/>
      </c>
      <c r="H847" s="74">
        <f>SUMIF('Cash Outflows'!E:E,'AP and Accrual Journal'!D847,'Cash Outflows'!F:F)</f>
        <v>0</v>
      </c>
      <c r="I847" s="73">
        <f t="shared" si="49"/>
        <v>0</v>
      </c>
      <c r="J847" s="13">
        <f t="shared" si="51"/>
        <v>0</v>
      </c>
      <c r="K847" s="112" t="b">
        <f ca="1">IF(TODAY()-'AP and Accrual Journal'!E847&gt;'Data Inputs'!$B$47,TRUE,FALSE)</f>
        <v>1</v>
      </c>
    </row>
    <row r="848" spans="1:11" x14ac:dyDescent="0.2">
      <c r="A848" s="110" t="str">
        <f t="shared" si="50"/>
        <v/>
      </c>
      <c r="B848" s="55"/>
      <c r="C848" s="55"/>
      <c r="D848" s="55"/>
      <c r="E848" s="56"/>
      <c r="F848" s="72"/>
      <c r="G848" s="120" t="str">
        <f>IFERROR(INDEX(Vendors!$A$2:$B$500,MATCH('AP and Accrual Journal'!C848,Vendors!$A$2:$A$500,0),2),"")</f>
        <v/>
      </c>
      <c r="H848" s="74">
        <f>SUMIF('Cash Outflows'!E:E,'AP and Accrual Journal'!D848,'Cash Outflows'!F:F)</f>
        <v>0</v>
      </c>
      <c r="I848" s="73">
        <f t="shared" si="49"/>
        <v>0</v>
      </c>
      <c r="J848" s="13">
        <f t="shared" si="51"/>
        <v>0</v>
      </c>
      <c r="K848" s="112" t="b">
        <f ca="1">IF(TODAY()-'AP and Accrual Journal'!E848&gt;'Data Inputs'!$B$47,TRUE,FALSE)</f>
        <v>1</v>
      </c>
    </row>
    <row r="849" spans="1:11" x14ac:dyDescent="0.2">
      <c r="A849" s="110" t="str">
        <f t="shared" si="50"/>
        <v/>
      </c>
      <c r="B849" s="55"/>
      <c r="C849" s="55"/>
      <c r="D849" s="55"/>
      <c r="E849" s="56"/>
      <c r="F849" s="72"/>
      <c r="G849" s="120" t="str">
        <f>IFERROR(INDEX(Vendors!$A$2:$B$500,MATCH('AP and Accrual Journal'!C849,Vendors!$A$2:$A$500,0),2),"")</f>
        <v/>
      </c>
      <c r="H849" s="74">
        <f>SUMIF('Cash Outflows'!E:E,'AP and Accrual Journal'!D849,'Cash Outflows'!F:F)</f>
        <v>0</v>
      </c>
      <c r="I849" s="73">
        <f t="shared" si="49"/>
        <v>0</v>
      </c>
      <c r="J849" s="13">
        <f t="shared" si="51"/>
        <v>0</v>
      </c>
      <c r="K849" s="112" t="b">
        <f ca="1">IF(TODAY()-'AP and Accrual Journal'!E849&gt;'Data Inputs'!$B$47,TRUE,FALSE)</f>
        <v>1</v>
      </c>
    </row>
    <row r="850" spans="1:11" x14ac:dyDescent="0.2">
      <c r="A850" s="110" t="str">
        <f t="shared" si="50"/>
        <v/>
      </c>
      <c r="B850" s="55"/>
      <c r="C850" s="55"/>
      <c r="D850" s="55"/>
      <c r="E850" s="56"/>
      <c r="F850" s="72"/>
      <c r="G850" s="120" t="str">
        <f>IFERROR(INDEX(Vendors!$A$2:$B$500,MATCH('AP and Accrual Journal'!C850,Vendors!$A$2:$A$500,0),2),"")</f>
        <v/>
      </c>
      <c r="H850" s="74">
        <f>SUMIF('Cash Outflows'!E:E,'AP and Accrual Journal'!D850,'Cash Outflows'!F:F)</f>
        <v>0</v>
      </c>
      <c r="I850" s="73">
        <f t="shared" si="49"/>
        <v>0</v>
      </c>
      <c r="J850" s="13">
        <f t="shared" si="51"/>
        <v>0</v>
      </c>
      <c r="K850" s="112" t="b">
        <f ca="1">IF(TODAY()-'AP and Accrual Journal'!E850&gt;'Data Inputs'!$B$47,TRUE,FALSE)</f>
        <v>1</v>
      </c>
    </row>
    <row r="851" spans="1:11" x14ac:dyDescent="0.2">
      <c r="A851" s="110" t="str">
        <f t="shared" si="50"/>
        <v/>
      </c>
      <c r="B851" s="55"/>
      <c r="C851" s="55"/>
      <c r="D851" s="55"/>
      <c r="E851" s="56"/>
      <c r="F851" s="72"/>
      <c r="G851" s="120" t="str">
        <f>IFERROR(INDEX(Vendors!$A$2:$B$500,MATCH('AP and Accrual Journal'!C851,Vendors!$A$2:$A$500,0),2),"")</f>
        <v/>
      </c>
      <c r="H851" s="74">
        <f>SUMIF('Cash Outflows'!E:E,'AP and Accrual Journal'!D851,'Cash Outflows'!F:F)</f>
        <v>0</v>
      </c>
      <c r="I851" s="73">
        <f t="shared" si="49"/>
        <v>0</v>
      </c>
      <c r="J851" s="13">
        <f t="shared" si="51"/>
        <v>0</v>
      </c>
      <c r="K851" s="112" t="b">
        <f ca="1">IF(TODAY()-'AP and Accrual Journal'!E851&gt;'Data Inputs'!$B$47,TRUE,FALSE)</f>
        <v>1</v>
      </c>
    </row>
    <row r="852" spans="1:11" x14ac:dyDescent="0.2">
      <c r="A852" s="110" t="str">
        <f t="shared" si="50"/>
        <v/>
      </c>
      <c r="B852" s="55"/>
      <c r="C852" s="55"/>
      <c r="D852" s="55"/>
      <c r="E852" s="56"/>
      <c r="F852" s="72"/>
      <c r="G852" s="120" t="str">
        <f>IFERROR(INDEX(Vendors!$A$2:$B$500,MATCH('AP and Accrual Journal'!C852,Vendors!$A$2:$A$500,0),2),"")</f>
        <v/>
      </c>
      <c r="H852" s="74">
        <f>SUMIF('Cash Outflows'!E:E,'AP and Accrual Journal'!D852,'Cash Outflows'!F:F)</f>
        <v>0</v>
      </c>
      <c r="I852" s="73">
        <f t="shared" si="49"/>
        <v>0</v>
      </c>
      <c r="J852" s="13">
        <f t="shared" si="51"/>
        <v>0</v>
      </c>
      <c r="K852" s="112" t="b">
        <f ca="1">IF(TODAY()-'AP and Accrual Journal'!E852&gt;'Data Inputs'!$B$47,TRUE,FALSE)</f>
        <v>1</v>
      </c>
    </row>
    <row r="853" spans="1:11" x14ac:dyDescent="0.2">
      <c r="A853" s="110" t="str">
        <f t="shared" si="50"/>
        <v/>
      </c>
      <c r="B853" s="55"/>
      <c r="C853" s="55"/>
      <c r="D853" s="55"/>
      <c r="E853" s="56"/>
      <c r="F853" s="72"/>
      <c r="G853" s="120" t="str">
        <f>IFERROR(INDEX(Vendors!$A$2:$B$500,MATCH('AP and Accrual Journal'!C853,Vendors!$A$2:$A$500,0),2),"")</f>
        <v/>
      </c>
      <c r="H853" s="74">
        <f>SUMIF('Cash Outflows'!E:E,'AP and Accrual Journal'!D853,'Cash Outflows'!F:F)</f>
        <v>0</v>
      </c>
      <c r="I853" s="73">
        <f t="shared" si="49"/>
        <v>0</v>
      </c>
      <c r="J853" s="13">
        <f t="shared" si="51"/>
        <v>0</v>
      </c>
      <c r="K853" s="112" t="b">
        <f ca="1">IF(TODAY()-'AP and Accrual Journal'!E853&gt;'Data Inputs'!$B$47,TRUE,FALSE)</f>
        <v>1</v>
      </c>
    </row>
    <row r="854" spans="1:11" x14ac:dyDescent="0.2">
      <c r="A854" s="110" t="str">
        <f t="shared" si="50"/>
        <v/>
      </c>
      <c r="B854" s="55"/>
      <c r="C854" s="55"/>
      <c r="D854" s="55"/>
      <c r="E854" s="56"/>
      <c r="F854" s="72"/>
      <c r="G854" s="120" t="str">
        <f>IFERROR(INDEX(Vendors!$A$2:$B$500,MATCH('AP and Accrual Journal'!C854,Vendors!$A$2:$A$500,0),2),"")</f>
        <v/>
      </c>
      <c r="H854" s="74">
        <f>SUMIF('Cash Outflows'!E:E,'AP and Accrual Journal'!D854,'Cash Outflows'!F:F)</f>
        <v>0</v>
      </c>
      <c r="I854" s="73">
        <f t="shared" si="49"/>
        <v>0</v>
      </c>
      <c r="J854" s="13">
        <f t="shared" si="51"/>
        <v>0</v>
      </c>
      <c r="K854" s="112" t="b">
        <f ca="1">IF(TODAY()-'AP and Accrual Journal'!E854&gt;'Data Inputs'!$B$47,TRUE,FALSE)</f>
        <v>1</v>
      </c>
    </row>
    <row r="855" spans="1:11" x14ac:dyDescent="0.2">
      <c r="A855" s="110" t="str">
        <f t="shared" si="50"/>
        <v/>
      </c>
      <c r="B855" s="55"/>
      <c r="C855" s="55"/>
      <c r="D855" s="55"/>
      <c r="E855" s="56"/>
      <c r="F855" s="72"/>
      <c r="G855" s="120" t="str">
        <f>IFERROR(INDEX(Vendors!$A$2:$B$500,MATCH('AP and Accrual Journal'!C855,Vendors!$A$2:$A$500,0),2),"")</f>
        <v/>
      </c>
      <c r="H855" s="74">
        <f>SUMIF('Cash Outflows'!E:E,'AP and Accrual Journal'!D855,'Cash Outflows'!F:F)</f>
        <v>0</v>
      </c>
      <c r="I855" s="73">
        <f t="shared" si="49"/>
        <v>0</v>
      </c>
      <c r="J855" s="13">
        <f t="shared" si="51"/>
        <v>0</v>
      </c>
      <c r="K855" s="112" t="b">
        <f ca="1">IF(TODAY()-'AP and Accrual Journal'!E855&gt;'Data Inputs'!$B$47,TRUE,FALSE)</f>
        <v>1</v>
      </c>
    </row>
    <row r="856" spans="1:11" x14ac:dyDescent="0.2">
      <c r="A856" s="110" t="str">
        <f t="shared" si="50"/>
        <v/>
      </c>
      <c r="B856" s="55"/>
      <c r="C856" s="55"/>
      <c r="D856" s="55"/>
      <c r="E856" s="56"/>
      <c r="F856" s="72"/>
      <c r="G856" s="120" t="str">
        <f>IFERROR(INDEX(Vendors!$A$2:$B$500,MATCH('AP and Accrual Journal'!C856,Vendors!$A$2:$A$500,0),2),"")</f>
        <v/>
      </c>
      <c r="H856" s="74">
        <f>SUMIF('Cash Outflows'!E:E,'AP and Accrual Journal'!D856,'Cash Outflows'!F:F)</f>
        <v>0</v>
      </c>
      <c r="I856" s="73">
        <f t="shared" si="49"/>
        <v>0</v>
      </c>
      <c r="J856" s="13">
        <f t="shared" si="51"/>
        <v>0</v>
      </c>
      <c r="K856" s="112" t="b">
        <f ca="1">IF(TODAY()-'AP and Accrual Journal'!E856&gt;'Data Inputs'!$B$47,TRUE,FALSE)</f>
        <v>1</v>
      </c>
    </row>
    <row r="857" spans="1:11" x14ac:dyDescent="0.2">
      <c r="A857" s="110" t="str">
        <f t="shared" si="50"/>
        <v/>
      </c>
      <c r="B857" s="55"/>
      <c r="C857" s="55"/>
      <c r="D857" s="55"/>
      <c r="E857" s="56"/>
      <c r="F857" s="72"/>
      <c r="G857" s="120" t="str">
        <f>IFERROR(INDEX(Vendors!$A$2:$B$500,MATCH('AP and Accrual Journal'!C857,Vendors!$A$2:$A$500,0),2),"")</f>
        <v/>
      </c>
      <c r="H857" s="74">
        <f>SUMIF('Cash Outflows'!E:E,'AP and Accrual Journal'!D857,'Cash Outflows'!F:F)</f>
        <v>0</v>
      </c>
      <c r="I857" s="73">
        <f t="shared" si="49"/>
        <v>0</v>
      </c>
      <c r="J857" s="13">
        <f t="shared" si="51"/>
        <v>0</v>
      </c>
      <c r="K857" s="112" t="b">
        <f ca="1">IF(TODAY()-'AP and Accrual Journal'!E857&gt;'Data Inputs'!$B$47,TRUE,FALSE)</f>
        <v>1</v>
      </c>
    </row>
    <row r="858" spans="1:11" x14ac:dyDescent="0.2">
      <c r="A858" s="110" t="str">
        <f t="shared" si="50"/>
        <v/>
      </c>
      <c r="B858" s="55"/>
      <c r="C858" s="55"/>
      <c r="D858" s="55"/>
      <c r="E858" s="56"/>
      <c r="F858" s="72"/>
      <c r="G858" s="120" t="str">
        <f>IFERROR(INDEX(Vendors!$A$2:$B$500,MATCH('AP and Accrual Journal'!C858,Vendors!$A$2:$A$500,0),2),"")</f>
        <v/>
      </c>
      <c r="H858" s="74">
        <f>SUMIF('Cash Outflows'!E:E,'AP and Accrual Journal'!D858,'Cash Outflows'!F:F)</f>
        <v>0</v>
      </c>
      <c r="I858" s="73">
        <f t="shared" si="49"/>
        <v>0</v>
      </c>
      <c r="J858" s="13">
        <f t="shared" si="51"/>
        <v>0</v>
      </c>
      <c r="K858" s="112" t="b">
        <f ca="1">IF(TODAY()-'AP and Accrual Journal'!E858&gt;'Data Inputs'!$B$47,TRUE,FALSE)</f>
        <v>1</v>
      </c>
    </row>
    <row r="859" spans="1:11" x14ac:dyDescent="0.2">
      <c r="A859" s="110" t="str">
        <f t="shared" si="50"/>
        <v/>
      </c>
      <c r="B859" s="55"/>
      <c r="C859" s="55"/>
      <c r="D859" s="55"/>
      <c r="E859" s="56"/>
      <c r="F859" s="72"/>
      <c r="G859" s="120" t="str">
        <f>IFERROR(INDEX(Vendors!$A$2:$B$500,MATCH('AP and Accrual Journal'!C859,Vendors!$A$2:$A$500,0),2),"")</f>
        <v/>
      </c>
      <c r="H859" s="74">
        <f>SUMIF('Cash Outflows'!E:E,'AP and Accrual Journal'!D859,'Cash Outflows'!F:F)</f>
        <v>0</v>
      </c>
      <c r="I859" s="73">
        <f t="shared" si="49"/>
        <v>0</v>
      </c>
      <c r="J859" s="13">
        <f t="shared" si="51"/>
        <v>0</v>
      </c>
      <c r="K859" s="112" t="b">
        <f ca="1">IF(TODAY()-'AP and Accrual Journal'!E859&gt;'Data Inputs'!$B$47,TRUE,FALSE)</f>
        <v>1</v>
      </c>
    </row>
    <row r="860" spans="1:11" x14ac:dyDescent="0.2">
      <c r="A860" s="110" t="str">
        <f t="shared" si="50"/>
        <v/>
      </c>
      <c r="B860" s="55"/>
      <c r="C860" s="55"/>
      <c r="D860" s="55"/>
      <c r="E860" s="56"/>
      <c r="F860" s="72"/>
      <c r="G860" s="120" t="str">
        <f>IFERROR(INDEX(Vendors!$A$2:$B$500,MATCH('AP and Accrual Journal'!C860,Vendors!$A$2:$A$500,0),2),"")</f>
        <v/>
      </c>
      <c r="H860" s="74">
        <f>SUMIF('Cash Outflows'!E:E,'AP and Accrual Journal'!D860,'Cash Outflows'!F:F)</f>
        <v>0</v>
      </c>
      <c r="I860" s="73">
        <f t="shared" si="49"/>
        <v>0</v>
      </c>
      <c r="J860" s="13">
        <f t="shared" si="51"/>
        <v>0</v>
      </c>
      <c r="K860" s="112" t="b">
        <f ca="1">IF(TODAY()-'AP and Accrual Journal'!E860&gt;'Data Inputs'!$B$47,TRUE,FALSE)</f>
        <v>1</v>
      </c>
    </row>
    <row r="861" spans="1:11" x14ac:dyDescent="0.2">
      <c r="A861" s="110" t="str">
        <f t="shared" si="50"/>
        <v/>
      </c>
      <c r="B861" s="55"/>
      <c r="C861" s="55"/>
      <c r="D861" s="55"/>
      <c r="E861" s="56"/>
      <c r="F861" s="72"/>
      <c r="G861" s="120" t="str">
        <f>IFERROR(INDEX(Vendors!$A$2:$B$500,MATCH('AP and Accrual Journal'!C861,Vendors!$A$2:$A$500,0),2),"")</f>
        <v/>
      </c>
      <c r="H861" s="74">
        <f>SUMIF('Cash Outflows'!E:E,'AP and Accrual Journal'!D861,'Cash Outflows'!F:F)</f>
        <v>0</v>
      </c>
      <c r="I861" s="73">
        <f t="shared" si="49"/>
        <v>0</v>
      </c>
      <c r="J861" s="13">
        <f t="shared" si="51"/>
        <v>0</v>
      </c>
      <c r="K861" s="112" t="b">
        <f ca="1">IF(TODAY()-'AP and Accrual Journal'!E861&gt;'Data Inputs'!$B$47,TRUE,FALSE)</f>
        <v>1</v>
      </c>
    </row>
    <row r="862" spans="1:11" x14ac:dyDescent="0.2">
      <c r="A862" s="110" t="str">
        <f t="shared" si="50"/>
        <v/>
      </c>
      <c r="B862" s="55"/>
      <c r="C862" s="55"/>
      <c r="D862" s="55"/>
      <c r="E862" s="56"/>
      <c r="F862" s="72"/>
      <c r="G862" s="120" t="str">
        <f>IFERROR(INDEX(Vendors!$A$2:$B$500,MATCH('AP and Accrual Journal'!C862,Vendors!$A$2:$A$500,0),2),"")</f>
        <v/>
      </c>
      <c r="H862" s="74">
        <f>SUMIF('Cash Outflows'!E:E,'AP and Accrual Journal'!D862,'Cash Outflows'!F:F)</f>
        <v>0</v>
      </c>
      <c r="I862" s="73">
        <f t="shared" si="49"/>
        <v>0</v>
      </c>
      <c r="J862" s="13">
        <f t="shared" si="51"/>
        <v>0</v>
      </c>
      <c r="K862" s="112" t="b">
        <f ca="1">IF(TODAY()-'AP and Accrual Journal'!E862&gt;'Data Inputs'!$B$47,TRUE,FALSE)</f>
        <v>1</v>
      </c>
    </row>
    <row r="863" spans="1:11" x14ac:dyDescent="0.2">
      <c r="A863" s="110" t="str">
        <f t="shared" si="50"/>
        <v/>
      </c>
      <c r="B863" s="55"/>
      <c r="C863" s="55"/>
      <c r="D863" s="55"/>
      <c r="E863" s="56"/>
      <c r="F863" s="72"/>
      <c r="G863" s="120" t="str">
        <f>IFERROR(INDEX(Vendors!$A$2:$B$500,MATCH('AP and Accrual Journal'!C863,Vendors!$A$2:$A$500,0),2),"")</f>
        <v/>
      </c>
      <c r="H863" s="74">
        <f>SUMIF('Cash Outflows'!E:E,'AP and Accrual Journal'!D863,'Cash Outflows'!F:F)</f>
        <v>0</v>
      </c>
      <c r="I863" s="73">
        <f t="shared" si="49"/>
        <v>0</v>
      </c>
      <c r="J863" s="13">
        <f t="shared" si="51"/>
        <v>0</v>
      </c>
      <c r="K863" s="112" t="b">
        <f ca="1">IF(TODAY()-'AP and Accrual Journal'!E863&gt;'Data Inputs'!$B$47,TRUE,FALSE)</f>
        <v>1</v>
      </c>
    </row>
    <row r="864" spans="1:11" x14ac:dyDescent="0.2">
      <c r="A864" s="110" t="str">
        <f t="shared" si="50"/>
        <v/>
      </c>
      <c r="B864" s="55"/>
      <c r="C864" s="55"/>
      <c r="D864" s="55"/>
      <c r="E864" s="56"/>
      <c r="F864" s="72"/>
      <c r="G864" s="120" t="str">
        <f>IFERROR(INDEX(Vendors!$A$2:$B$500,MATCH('AP and Accrual Journal'!C864,Vendors!$A$2:$A$500,0),2),"")</f>
        <v/>
      </c>
      <c r="H864" s="74">
        <f>SUMIF('Cash Outflows'!E:E,'AP and Accrual Journal'!D864,'Cash Outflows'!F:F)</f>
        <v>0</v>
      </c>
      <c r="I864" s="73">
        <f t="shared" si="49"/>
        <v>0</v>
      </c>
      <c r="J864" s="13">
        <f t="shared" si="51"/>
        <v>0</v>
      </c>
      <c r="K864" s="112" t="b">
        <f ca="1">IF(TODAY()-'AP and Accrual Journal'!E864&gt;'Data Inputs'!$B$47,TRUE,FALSE)</f>
        <v>1</v>
      </c>
    </row>
    <row r="865" spans="1:11" x14ac:dyDescent="0.2">
      <c r="A865" s="110" t="str">
        <f t="shared" si="50"/>
        <v/>
      </c>
      <c r="B865" s="55"/>
      <c r="C865" s="55"/>
      <c r="D865" s="55"/>
      <c r="E865" s="56"/>
      <c r="F865" s="72"/>
      <c r="G865" s="120" t="str">
        <f>IFERROR(INDEX(Vendors!$A$2:$B$500,MATCH('AP and Accrual Journal'!C865,Vendors!$A$2:$A$500,0),2),"")</f>
        <v/>
      </c>
      <c r="H865" s="74">
        <f>SUMIF('Cash Outflows'!E:E,'AP and Accrual Journal'!D865,'Cash Outflows'!F:F)</f>
        <v>0</v>
      </c>
      <c r="I865" s="73">
        <f t="shared" si="49"/>
        <v>0</v>
      </c>
      <c r="J865" s="13">
        <f t="shared" si="51"/>
        <v>0</v>
      </c>
      <c r="K865" s="112" t="b">
        <f ca="1">IF(TODAY()-'AP and Accrual Journal'!E865&gt;'Data Inputs'!$B$47,TRUE,FALSE)</f>
        <v>1</v>
      </c>
    </row>
    <row r="866" spans="1:11" x14ac:dyDescent="0.2">
      <c r="A866" s="110" t="str">
        <f t="shared" si="50"/>
        <v/>
      </c>
      <c r="B866" s="55"/>
      <c r="C866" s="55"/>
      <c r="D866" s="55"/>
      <c r="E866" s="56"/>
      <c r="F866" s="72"/>
      <c r="G866" s="120" t="str">
        <f>IFERROR(INDEX(Vendors!$A$2:$B$500,MATCH('AP and Accrual Journal'!C866,Vendors!$A$2:$A$500,0),2),"")</f>
        <v/>
      </c>
      <c r="H866" s="74">
        <f>SUMIF('Cash Outflows'!E:E,'AP and Accrual Journal'!D866,'Cash Outflows'!F:F)</f>
        <v>0</v>
      </c>
      <c r="I866" s="73">
        <f t="shared" si="49"/>
        <v>0</v>
      </c>
      <c r="J866" s="13">
        <f t="shared" si="51"/>
        <v>0</v>
      </c>
      <c r="K866" s="112" t="b">
        <f ca="1">IF(TODAY()-'AP and Accrual Journal'!E866&gt;'Data Inputs'!$B$47,TRUE,FALSE)</f>
        <v>1</v>
      </c>
    </row>
    <row r="867" spans="1:11" x14ac:dyDescent="0.2">
      <c r="A867" s="110" t="str">
        <f t="shared" si="50"/>
        <v/>
      </c>
      <c r="B867" s="55"/>
      <c r="C867" s="55"/>
      <c r="D867" s="55"/>
      <c r="E867" s="56"/>
      <c r="F867" s="72"/>
      <c r="G867" s="120" t="str">
        <f>IFERROR(INDEX(Vendors!$A$2:$B$500,MATCH('AP and Accrual Journal'!C867,Vendors!$A$2:$A$500,0),2),"")</f>
        <v/>
      </c>
      <c r="H867" s="74">
        <f>SUMIF('Cash Outflows'!E:E,'AP and Accrual Journal'!D867,'Cash Outflows'!F:F)</f>
        <v>0</v>
      </c>
      <c r="I867" s="73">
        <f t="shared" si="49"/>
        <v>0</v>
      </c>
      <c r="J867" s="13">
        <f t="shared" si="51"/>
        <v>0</v>
      </c>
      <c r="K867" s="112" t="b">
        <f ca="1">IF(TODAY()-'AP and Accrual Journal'!E867&gt;'Data Inputs'!$B$47,TRUE,FALSE)</f>
        <v>1</v>
      </c>
    </row>
    <row r="868" spans="1:11" x14ac:dyDescent="0.2">
      <c r="A868" s="110" t="str">
        <f t="shared" si="50"/>
        <v/>
      </c>
      <c r="B868" s="55"/>
      <c r="C868" s="55"/>
      <c r="D868" s="55"/>
      <c r="E868" s="56"/>
      <c r="F868" s="72"/>
      <c r="G868" s="120" t="str">
        <f>IFERROR(INDEX(Vendors!$A$2:$B$500,MATCH('AP and Accrual Journal'!C868,Vendors!$A$2:$A$500,0),2),"")</f>
        <v/>
      </c>
      <c r="H868" s="74">
        <f>SUMIF('Cash Outflows'!E:E,'AP and Accrual Journal'!D868,'Cash Outflows'!F:F)</f>
        <v>0</v>
      </c>
      <c r="I868" s="73">
        <f t="shared" si="49"/>
        <v>0</v>
      </c>
      <c r="J868" s="13">
        <f t="shared" si="51"/>
        <v>0</v>
      </c>
      <c r="K868" s="112" t="b">
        <f ca="1">IF(TODAY()-'AP and Accrual Journal'!E868&gt;'Data Inputs'!$B$47,TRUE,FALSE)</f>
        <v>1</v>
      </c>
    </row>
    <row r="869" spans="1:11" x14ac:dyDescent="0.2">
      <c r="A869" s="110" t="str">
        <f t="shared" si="50"/>
        <v/>
      </c>
      <c r="B869" s="55"/>
      <c r="C869" s="55"/>
      <c r="D869" s="55"/>
      <c r="E869" s="56"/>
      <c r="F869" s="72"/>
      <c r="G869" s="120" t="str">
        <f>IFERROR(INDEX(Vendors!$A$2:$B$500,MATCH('AP and Accrual Journal'!C869,Vendors!$A$2:$A$500,0),2),"")</f>
        <v/>
      </c>
      <c r="H869" s="74">
        <f>SUMIF('Cash Outflows'!E:E,'AP and Accrual Journal'!D869,'Cash Outflows'!F:F)</f>
        <v>0</v>
      </c>
      <c r="I869" s="73">
        <f t="shared" si="49"/>
        <v>0</v>
      </c>
      <c r="J869" s="13">
        <f t="shared" si="51"/>
        <v>0</v>
      </c>
      <c r="K869" s="112" t="b">
        <f ca="1">IF(TODAY()-'AP and Accrual Journal'!E869&gt;'Data Inputs'!$B$47,TRUE,FALSE)</f>
        <v>1</v>
      </c>
    </row>
    <row r="870" spans="1:11" x14ac:dyDescent="0.2">
      <c r="A870" s="110" t="str">
        <f t="shared" si="50"/>
        <v/>
      </c>
      <c r="B870" s="55"/>
      <c r="C870" s="55"/>
      <c r="D870" s="55"/>
      <c r="E870" s="56"/>
      <c r="F870" s="72"/>
      <c r="G870" s="120" t="str">
        <f>IFERROR(INDEX(Vendors!$A$2:$B$500,MATCH('AP and Accrual Journal'!C870,Vendors!$A$2:$A$500,0),2),"")</f>
        <v/>
      </c>
      <c r="H870" s="74">
        <f>SUMIF('Cash Outflows'!E:E,'AP and Accrual Journal'!D870,'Cash Outflows'!F:F)</f>
        <v>0</v>
      </c>
      <c r="I870" s="73">
        <f t="shared" si="49"/>
        <v>0</v>
      </c>
      <c r="J870" s="13">
        <f t="shared" si="51"/>
        <v>0</v>
      </c>
      <c r="K870" s="112" t="b">
        <f ca="1">IF(TODAY()-'AP and Accrual Journal'!E870&gt;'Data Inputs'!$B$47,TRUE,FALSE)</f>
        <v>1</v>
      </c>
    </row>
    <row r="871" spans="1:11" x14ac:dyDescent="0.2">
      <c r="A871" s="110" t="str">
        <f t="shared" si="50"/>
        <v/>
      </c>
      <c r="B871" s="55"/>
      <c r="C871" s="55"/>
      <c r="D871" s="55"/>
      <c r="E871" s="56"/>
      <c r="F871" s="72"/>
      <c r="G871" s="120" t="str">
        <f>IFERROR(INDEX(Vendors!$A$2:$B$500,MATCH('AP and Accrual Journal'!C871,Vendors!$A$2:$A$500,0),2),"")</f>
        <v/>
      </c>
      <c r="H871" s="74">
        <f>SUMIF('Cash Outflows'!E:E,'AP and Accrual Journal'!D871,'Cash Outflows'!F:F)</f>
        <v>0</v>
      </c>
      <c r="I871" s="73">
        <f t="shared" si="49"/>
        <v>0</v>
      </c>
      <c r="J871" s="13">
        <f t="shared" si="51"/>
        <v>0</v>
      </c>
      <c r="K871" s="112" t="b">
        <f ca="1">IF(TODAY()-'AP and Accrual Journal'!E871&gt;'Data Inputs'!$B$47,TRUE,FALSE)</f>
        <v>1</v>
      </c>
    </row>
    <row r="872" spans="1:11" x14ac:dyDescent="0.2">
      <c r="A872" s="110" t="str">
        <f t="shared" si="50"/>
        <v/>
      </c>
      <c r="B872" s="55"/>
      <c r="C872" s="55"/>
      <c r="D872" s="55"/>
      <c r="E872" s="56"/>
      <c r="F872" s="72"/>
      <c r="G872" s="120" t="str">
        <f>IFERROR(INDEX(Vendors!$A$2:$B$500,MATCH('AP and Accrual Journal'!C872,Vendors!$A$2:$A$500,0),2),"")</f>
        <v/>
      </c>
      <c r="H872" s="74">
        <f>SUMIF('Cash Outflows'!E:E,'AP and Accrual Journal'!D872,'Cash Outflows'!F:F)</f>
        <v>0</v>
      </c>
      <c r="I872" s="73">
        <f t="shared" si="49"/>
        <v>0</v>
      </c>
      <c r="J872" s="13">
        <f t="shared" si="51"/>
        <v>0</v>
      </c>
      <c r="K872" s="112" t="b">
        <f ca="1">IF(TODAY()-'AP and Accrual Journal'!E872&gt;'Data Inputs'!$B$47,TRUE,FALSE)</f>
        <v>1</v>
      </c>
    </row>
    <row r="873" spans="1:11" x14ac:dyDescent="0.2">
      <c r="A873" s="110" t="str">
        <f t="shared" si="50"/>
        <v/>
      </c>
      <c r="B873" s="55"/>
      <c r="C873" s="55"/>
      <c r="D873" s="55"/>
      <c r="E873" s="56"/>
      <c r="F873" s="72"/>
      <c r="G873" s="120" t="str">
        <f>IFERROR(INDEX(Vendors!$A$2:$B$500,MATCH('AP and Accrual Journal'!C873,Vendors!$A$2:$A$500,0),2),"")</f>
        <v/>
      </c>
      <c r="H873" s="74">
        <f>SUMIF('Cash Outflows'!E:E,'AP and Accrual Journal'!D873,'Cash Outflows'!F:F)</f>
        <v>0</v>
      </c>
      <c r="I873" s="73">
        <f t="shared" si="49"/>
        <v>0</v>
      </c>
      <c r="J873" s="13">
        <f t="shared" si="51"/>
        <v>0</v>
      </c>
      <c r="K873" s="112" t="b">
        <f ca="1">IF(TODAY()-'AP and Accrual Journal'!E873&gt;'Data Inputs'!$B$47,TRUE,FALSE)</f>
        <v>1</v>
      </c>
    </row>
    <row r="874" spans="1:11" x14ac:dyDescent="0.2">
      <c r="A874" s="110" t="str">
        <f t="shared" si="50"/>
        <v/>
      </c>
      <c r="B874" s="55"/>
      <c r="C874" s="55"/>
      <c r="D874" s="55"/>
      <c r="E874" s="56"/>
      <c r="F874" s="72"/>
      <c r="G874" s="120" t="str">
        <f>IFERROR(INDEX(Vendors!$A$2:$B$500,MATCH('AP and Accrual Journal'!C874,Vendors!$A$2:$A$500,0),2),"")</f>
        <v/>
      </c>
      <c r="H874" s="74">
        <f>SUMIF('Cash Outflows'!E:E,'AP and Accrual Journal'!D874,'Cash Outflows'!F:F)</f>
        <v>0</v>
      </c>
      <c r="I874" s="73">
        <f t="shared" si="49"/>
        <v>0</v>
      </c>
      <c r="J874" s="13">
        <f t="shared" si="51"/>
        <v>0</v>
      </c>
      <c r="K874" s="112" t="b">
        <f ca="1">IF(TODAY()-'AP and Accrual Journal'!E874&gt;'Data Inputs'!$B$47,TRUE,FALSE)</f>
        <v>1</v>
      </c>
    </row>
    <row r="875" spans="1:11" x14ac:dyDescent="0.2">
      <c r="A875" s="110" t="str">
        <f t="shared" si="50"/>
        <v/>
      </c>
      <c r="B875" s="55"/>
      <c r="C875" s="55"/>
      <c r="D875" s="55"/>
      <c r="E875" s="56"/>
      <c r="F875" s="72"/>
      <c r="G875" s="120" t="str">
        <f>IFERROR(INDEX(Vendors!$A$2:$B$500,MATCH('AP and Accrual Journal'!C875,Vendors!$A$2:$A$500,0),2),"")</f>
        <v/>
      </c>
      <c r="H875" s="74">
        <f>SUMIF('Cash Outflows'!E:E,'AP and Accrual Journal'!D875,'Cash Outflows'!F:F)</f>
        <v>0</v>
      </c>
      <c r="I875" s="73">
        <f t="shared" si="49"/>
        <v>0</v>
      </c>
      <c r="J875" s="13">
        <f t="shared" si="51"/>
        <v>0</v>
      </c>
      <c r="K875" s="112" t="b">
        <f ca="1">IF(TODAY()-'AP and Accrual Journal'!E875&gt;'Data Inputs'!$B$47,TRUE,FALSE)</f>
        <v>1</v>
      </c>
    </row>
    <row r="876" spans="1:11" x14ac:dyDescent="0.2">
      <c r="A876" s="110" t="str">
        <f t="shared" si="50"/>
        <v/>
      </c>
      <c r="B876" s="55"/>
      <c r="C876" s="55"/>
      <c r="D876" s="55"/>
      <c r="E876" s="56"/>
      <c r="F876" s="72"/>
      <c r="G876" s="120" t="str">
        <f>IFERROR(INDEX(Vendors!$A$2:$B$500,MATCH('AP and Accrual Journal'!C876,Vendors!$A$2:$A$500,0),2),"")</f>
        <v/>
      </c>
      <c r="H876" s="74">
        <f>SUMIF('Cash Outflows'!E:E,'AP and Accrual Journal'!D876,'Cash Outflows'!F:F)</f>
        <v>0</v>
      </c>
      <c r="I876" s="73">
        <f t="shared" si="49"/>
        <v>0</v>
      </c>
      <c r="J876" s="13">
        <f t="shared" si="51"/>
        <v>0</v>
      </c>
      <c r="K876" s="112" t="b">
        <f ca="1">IF(TODAY()-'AP and Accrual Journal'!E876&gt;'Data Inputs'!$B$47,TRUE,FALSE)</f>
        <v>1</v>
      </c>
    </row>
    <row r="877" spans="1:11" x14ac:dyDescent="0.2">
      <c r="A877" s="110" t="str">
        <f t="shared" si="50"/>
        <v/>
      </c>
      <c r="B877" s="55"/>
      <c r="C877" s="55"/>
      <c r="D877" s="55"/>
      <c r="E877" s="56"/>
      <c r="F877" s="72"/>
      <c r="G877" s="120" t="str">
        <f>IFERROR(INDEX(Vendors!$A$2:$B$500,MATCH('AP and Accrual Journal'!C877,Vendors!$A$2:$A$500,0),2),"")</f>
        <v/>
      </c>
      <c r="H877" s="74">
        <f>SUMIF('Cash Outflows'!E:E,'AP and Accrual Journal'!D877,'Cash Outflows'!F:F)</f>
        <v>0</v>
      </c>
      <c r="I877" s="73">
        <f t="shared" si="49"/>
        <v>0</v>
      </c>
      <c r="J877" s="13">
        <f t="shared" si="51"/>
        <v>0</v>
      </c>
      <c r="K877" s="112" t="b">
        <f ca="1">IF(TODAY()-'AP and Accrual Journal'!E877&gt;'Data Inputs'!$B$47,TRUE,FALSE)</f>
        <v>1</v>
      </c>
    </row>
    <row r="878" spans="1:11" x14ac:dyDescent="0.2">
      <c r="A878" s="110" t="str">
        <f t="shared" si="50"/>
        <v/>
      </c>
      <c r="B878" s="55"/>
      <c r="C878" s="55"/>
      <c r="D878" s="55"/>
      <c r="E878" s="56"/>
      <c r="F878" s="72"/>
      <c r="G878" s="120" t="str">
        <f>IFERROR(INDEX(Vendors!$A$2:$B$500,MATCH('AP and Accrual Journal'!C878,Vendors!$A$2:$A$500,0),2),"")</f>
        <v/>
      </c>
      <c r="H878" s="74">
        <f>SUMIF('Cash Outflows'!E:E,'AP and Accrual Journal'!D878,'Cash Outflows'!F:F)</f>
        <v>0</v>
      </c>
      <c r="I878" s="73">
        <f t="shared" si="49"/>
        <v>0</v>
      </c>
      <c r="J878" s="13">
        <f t="shared" si="51"/>
        <v>0</v>
      </c>
      <c r="K878" s="112" t="b">
        <f ca="1">IF(TODAY()-'AP and Accrual Journal'!E878&gt;'Data Inputs'!$B$47,TRUE,FALSE)</f>
        <v>1</v>
      </c>
    </row>
    <row r="879" spans="1:11" x14ac:dyDescent="0.2">
      <c r="A879" s="110" t="str">
        <f t="shared" si="50"/>
        <v/>
      </c>
      <c r="B879" s="55"/>
      <c r="C879" s="55"/>
      <c r="D879" s="55"/>
      <c r="E879" s="56"/>
      <c r="F879" s="72"/>
      <c r="G879" s="120" t="str">
        <f>IFERROR(INDEX(Vendors!$A$2:$B$500,MATCH('AP and Accrual Journal'!C879,Vendors!$A$2:$A$500,0),2),"")</f>
        <v/>
      </c>
      <c r="H879" s="74">
        <f>SUMIF('Cash Outflows'!E:E,'AP and Accrual Journal'!D879,'Cash Outflows'!F:F)</f>
        <v>0</v>
      </c>
      <c r="I879" s="73">
        <f t="shared" si="49"/>
        <v>0</v>
      </c>
      <c r="J879" s="13">
        <f t="shared" si="51"/>
        <v>0</v>
      </c>
      <c r="K879" s="112" t="b">
        <f ca="1">IF(TODAY()-'AP and Accrual Journal'!E879&gt;'Data Inputs'!$B$47,TRUE,FALSE)</f>
        <v>1</v>
      </c>
    </row>
    <row r="880" spans="1:11" x14ac:dyDescent="0.2">
      <c r="A880" s="110" t="str">
        <f t="shared" si="50"/>
        <v/>
      </c>
      <c r="B880" s="55"/>
      <c r="C880" s="55"/>
      <c r="D880" s="55"/>
      <c r="E880" s="56"/>
      <c r="F880" s="72"/>
      <c r="G880" s="120" t="str">
        <f>IFERROR(INDEX(Vendors!$A$2:$B$500,MATCH('AP and Accrual Journal'!C880,Vendors!$A$2:$A$500,0),2),"")</f>
        <v/>
      </c>
      <c r="H880" s="74">
        <f>SUMIF('Cash Outflows'!E:E,'AP and Accrual Journal'!D880,'Cash Outflows'!F:F)</f>
        <v>0</v>
      </c>
      <c r="I880" s="73">
        <f t="shared" si="49"/>
        <v>0</v>
      </c>
      <c r="J880" s="13">
        <f t="shared" si="51"/>
        <v>0</v>
      </c>
      <c r="K880" s="112" t="b">
        <f ca="1">IF(TODAY()-'AP and Accrual Journal'!E880&gt;'Data Inputs'!$B$47,TRUE,FALSE)</f>
        <v>1</v>
      </c>
    </row>
    <row r="881" spans="1:11" x14ac:dyDescent="0.2">
      <c r="A881" s="110" t="str">
        <f t="shared" si="50"/>
        <v/>
      </c>
      <c r="B881" s="55"/>
      <c r="C881" s="55"/>
      <c r="D881" s="55"/>
      <c r="E881" s="56"/>
      <c r="F881" s="72"/>
      <c r="G881" s="120" t="str">
        <f>IFERROR(INDEX(Vendors!$A$2:$B$500,MATCH('AP and Accrual Journal'!C881,Vendors!$A$2:$A$500,0),2),"")</f>
        <v/>
      </c>
      <c r="H881" s="74">
        <f>SUMIF('Cash Outflows'!E:E,'AP and Accrual Journal'!D881,'Cash Outflows'!F:F)</f>
        <v>0</v>
      </c>
      <c r="I881" s="73">
        <f t="shared" si="49"/>
        <v>0</v>
      </c>
      <c r="J881" s="13">
        <f t="shared" si="51"/>
        <v>0</v>
      </c>
      <c r="K881" s="112" t="b">
        <f ca="1">IF(TODAY()-'AP and Accrual Journal'!E881&gt;'Data Inputs'!$B$47,TRUE,FALSE)</f>
        <v>1</v>
      </c>
    </row>
    <row r="882" spans="1:11" x14ac:dyDescent="0.2">
      <c r="A882" s="110" t="str">
        <f t="shared" si="50"/>
        <v/>
      </c>
      <c r="B882" s="55"/>
      <c r="C882" s="55"/>
      <c r="D882" s="55"/>
      <c r="E882" s="56"/>
      <c r="F882" s="72"/>
      <c r="G882" s="120" t="str">
        <f>IFERROR(INDEX(Vendors!$A$2:$B$500,MATCH('AP and Accrual Journal'!C882,Vendors!$A$2:$A$500,0),2),"")</f>
        <v/>
      </c>
      <c r="H882" s="74">
        <f>SUMIF('Cash Outflows'!E:E,'AP and Accrual Journal'!D882,'Cash Outflows'!F:F)</f>
        <v>0</v>
      </c>
      <c r="I882" s="73">
        <f t="shared" si="49"/>
        <v>0</v>
      </c>
      <c r="J882" s="13">
        <f t="shared" si="51"/>
        <v>0</v>
      </c>
      <c r="K882" s="112" t="b">
        <f ca="1">IF(TODAY()-'AP and Accrual Journal'!E882&gt;'Data Inputs'!$B$47,TRUE,FALSE)</f>
        <v>1</v>
      </c>
    </row>
    <row r="883" spans="1:11" x14ac:dyDescent="0.2">
      <c r="A883" s="110" t="str">
        <f t="shared" si="50"/>
        <v/>
      </c>
      <c r="B883" s="55"/>
      <c r="C883" s="55"/>
      <c r="D883" s="55"/>
      <c r="E883" s="56"/>
      <c r="F883" s="72"/>
      <c r="G883" s="120" t="str">
        <f>IFERROR(INDEX(Vendors!$A$2:$B$500,MATCH('AP and Accrual Journal'!C883,Vendors!$A$2:$A$500,0),2),"")</f>
        <v/>
      </c>
      <c r="H883" s="74">
        <f>SUMIF('Cash Outflows'!E:E,'AP and Accrual Journal'!D883,'Cash Outflows'!F:F)</f>
        <v>0</v>
      </c>
      <c r="I883" s="73">
        <f t="shared" si="49"/>
        <v>0</v>
      </c>
      <c r="J883" s="13">
        <f t="shared" si="51"/>
        <v>0</v>
      </c>
      <c r="K883" s="112" t="b">
        <f ca="1">IF(TODAY()-'AP and Accrual Journal'!E883&gt;'Data Inputs'!$B$47,TRUE,FALSE)</f>
        <v>1</v>
      </c>
    </row>
    <row r="884" spans="1:11" x14ac:dyDescent="0.2">
      <c r="A884" s="110" t="str">
        <f t="shared" si="50"/>
        <v/>
      </c>
      <c r="B884" s="55"/>
      <c r="C884" s="55"/>
      <c r="D884" s="55"/>
      <c r="E884" s="56"/>
      <c r="F884" s="72"/>
      <c r="G884" s="120" t="str">
        <f>IFERROR(INDEX(Vendors!$A$2:$B$500,MATCH('AP and Accrual Journal'!C884,Vendors!$A$2:$A$500,0),2),"")</f>
        <v/>
      </c>
      <c r="H884" s="74">
        <f>SUMIF('Cash Outflows'!E:E,'AP and Accrual Journal'!D884,'Cash Outflows'!F:F)</f>
        <v>0</v>
      </c>
      <c r="I884" s="73">
        <f t="shared" si="49"/>
        <v>0</v>
      </c>
      <c r="J884" s="13">
        <f t="shared" si="51"/>
        <v>0</v>
      </c>
      <c r="K884" s="112" t="b">
        <f ca="1">IF(TODAY()-'AP and Accrual Journal'!E884&gt;'Data Inputs'!$B$47,TRUE,FALSE)</f>
        <v>1</v>
      </c>
    </row>
    <row r="885" spans="1:11" x14ac:dyDescent="0.2">
      <c r="A885" s="110" t="str">
        <f t="shared" si="50"/>
        <v/>
      </c>
      <c r="B885" s="55"/>
      <c r="C885" s="55"/>
      <c r="D885" s="55"/>
      <c r="E885" s="56"/>
      <c r="F885" s="72"/>
      <c r="G885" s="120" t="str">
        <f>IFERROR(INDEX(Vendors!$A$2:$B$500,MATCH('AP and Accrual Journal'!C885,Vendors!$A$2:$A$500,0),2),"")</f>
        <v/>
      </c>
      <c r="H885" s="74">
        <f>SUMIF('Cash Outflows'!E:E,'AP and Accrual Journal'!D885,'Cash Outflows'!F:F)</f>
        <v>0</v>
      </c>
      <c r="I885" s="73">
        <f t="shared" si="49"/>
        <v>0</v>
      </c>
      <c r="J885" s="13">
        <f t="shared" si="51"/>
        <v>0</v>
      </c>
      <c r="K885" s="112" t="b">
        <f ca="1">IF(TODAY()-'AP and Accrual Journal'!E885&gt;'Data Inputs'!$B$47,TRUE,FALSE)</f>
        <v>1</v>
      </c>
    </row>
    <row r="886" spans="1:11" x14ac:dyDescent="0.2">
      <c r="A886" s="110" t="str">
        <f t="shared" si="50"/>
        <v/>
      </c>
      <c r="B886" s="55"/>
      <c r="C886" s="129"/>
      <c r="D886" s="55"/>
      <c r="E886" s="56"/>
      <c r="F886" s="72"/>
      <c r="G886" s="120" t="str">
        <f>IFERROR(INDEX(Vendors!$A$2:$B$500,MATCH('AP and Accrual Journal'!C886,Vendors!$A$2:$A$500,0),2),"")</f>
        <v/>
      </c>
      <c r="H886" s="74">
        <f>SUMIF('Cash Outflows'!E:E,'AP and Accrual Journal'!D886,'Cash Outflows'!F:F)</f>
        <v>0</v>
      </c>
      <c r="I886" s="73">
        <f t="shared" si="49"/>
        <v>0</v>
      </c>
      <c r="J886" s="13">
        <f t="shared" si="51"/>
        <v>0</v>
      </c>
      <c r="K886" s="112" t="b">
        <f ca="1">IF(TODAY()-'AP and Accrual Journal'!E886&gt;'Data Inputs'!$B$47,TRUE,FALSE)</f>
        <v>1</v>
      </c>
    </row>
    <row r="887" spans="1:11" x14ac:dyDescent="0.2">
      <c r="A887" s="110" t="str">
        <f t="shared" si="50"/>
        <v/>
      </c>
      <c r="B887" s="55"/>
      <c r="C887" s="129"/>
      <c r="D887" s="55"/>
      <c r="E887" s="56"/>
      <c r="F887" s="72"/>
      <c r="G887" s="120" t="str">
        <f>IFERROR(INDEX(Vendors!$A$2:$B$500,MATCH('AP and Accrual Journal'!C887,Vendors!$A$2:$A$500,0),2),"")</f>
        <v/>
      </c>
      <c r="H887" s="74">
        <f>SUMIF('Cash Outflows'!E:E,'AP and Accrual Journal'!D887,'Cash Outflows'!F:F)</f>
        <v>0</v>
      </c>
      <c r="I887" s="73">
        <f t="shared" si="49"/>
        <v>0</v>
      </c>
      <c r="J887" s="13">
        <f t="shared" si="51"/>
        <v>0</v>
      </c>
      <c r="K887" s="112" t="b">
        <f ca="1">IF(TODAY()-'AP and Accrual Journal'!E887&gt;'Data Inputs'!$B$47,TRUE,FALSE)</f>
        <v>1</v>
      </c>
    </row>
    <row r="888" spans="1:11" x14ac:dyDescent="0.2">
      <c r="A888" s="110" t="str">
        <f t="shared" si="50"/>
        <v/>
      </c>
      <c r="B888" s="55"/>
      <c r="C888" s="129"/>
      <c r="D888" s="55"/>
      <c r="E888" s="56"/>
      <c r="F888" s="72"/>
      <c r="G888" s="120" t="str">
        <f>IFERROR(INDEX(Vendors!$A$2:$B$500,MATCH('AP and Accrual Journal'!C888,Vendors!$A$2:$A$500,0),2),"")</f>
        <v/>
      </c>
      <c r="H888" s="74">
        <f>SUMIF('Cash Outflows'!E:E,'AP and Accrual Journal'!D888,'Cash Outflows'!F:F)</f>
        <v>0</v>
      </c>
      <c r="I888" s="73">
        <f t="shared" si="49"/>
        <v>0</v>
      </c>
      <c r="J888" s="13">
        <f t="shared" si="51"/>
        <v>0</v>
      </c>
      <c r="K888" s="112" t="b">
        <f ca="1">IF(TODAY()-'AP and Accrual Journal'!E888&gt;'Data Inputs'!$B$47,TRUE,FALSE)</f>
        <v>1</v>
      </c>
    </row>
    <row r="889" spans="1:11" x14ac:dyDescent="0.2">
      <c r="A889" s="110" t="str">
        <f t="shared" si="50"/>
        <v/>
      </c>
      <c r="B889" s="55"/>
      <c r="C889" s="129"/>
      <c r="D889" s="55"/>
      <c r="E889" s="56"/>
      <c r="F889" s="72"/>
      <c r="G889" s="120" t="str">
        <f>IFERROR(INDEX(Vendors!$A$2:$B$500,MATCH('AP and Accrual Journal'!C889,Vendors!$A$2:$A$500,0),2),"")</f>
        <v/>
      </c>
      <c r="H889" s="74">
        <f>SUMIF('Cash Outflows'!E:E,'AP and Accrual Journal'!D889,'Cash Outflows'!F:F)</f>
        <v>0</v>
      </c>
      <c r="I889" s="73">
        <f t="shared" si="49"/>
        <v>0</v>
      </c>
      <c r="J889" s="13">
        <f t="shared" si="51"/>
        <v>0</v>
      </c>
      <c r="K889" s="112" t="b">
        <f ca="1">IF(TODAY()-'AP and Accrual Journal'!E889&gt;'Data Inputs'!$B$47,TRUE,FALSE)</f>
        <v>1</v>
      </c>
    </row>
    <row r="890" spans="1:11" x14ac:dyDescent="0.2">
      <c r="A890" s="110" t="str">
        <f t="shared" si="50"/>
        <v/>
      </c>
      <c r="B890" s="55"/>
      <c r="C890" s="129"/>
      <c r="D890" s="55"/>
      <c r="E890" s="56"/>
      <c r="F890" s="72"/>
      <c r="G890" s="120" t="str">
        <f>IFERROR(INDEX(Vendors!$A$2:$B$500,MATCH('AP and Accrual Journal'!C890,Vendors!$A$2:$A$500,0),2),"")</f>
        <v/>
      </c>
      <c r="H890" s="74">
        <f>SUMIF('Cash Outflows'!E:E,'AP and Accrual Journal'!D890,'Cash Outflows'!F:F)</f>
        <v>0</v>
      </c>
      <c r="I890" s="73">
        <f t="shared" si="49"/>
        <v>0</v>
      </c>
      <c r="J890" s="13">
        <f t="shared" si="51"/>
        <v>0</v>
      </c>
      <c r="K890" s="112" t="b">
        <f ca="1">IF(TODAY()-'AP and Accrual Journal'!E890&gt;'Data Inputs'!$B$47,TRUE,FALSE)</f>
        <v>1</v>
      </c>
    </row>
    <row r="891" spans="1:11" x14ac:dyDescent="0.2">
      <c r="A891" s="110" t="str">
        <f t="shared" si="50"/>
        <v/>
      </c>
      <c r="B891" s="55"/>
      <c r="C891" s="129"/>
      <c r="D891" s="55"/>
      <c r="E891" s="56"/>
      <c r="F891" s="72"/>
      <c r="G891" s="120" t="str">
        <f>IFERROR(INDEX(Vendors!$A$2:$B$500,MATCH('AP and Accrual Journal'!C891,Vendors!$A$2:$A$500,0),2),"")</f>
        <v/>
      </c>
      <c r="H891" s="74">
        <f>SUMIF('Cash Outflows'!E:E,'AP and Accrual Journal'!D891,'Cash Outflows'!F:F)</f>
        <v>0</v>
      </c>
      <c r="I891" s="73">
        <f t="shared" si="49"/>
        <v>0</v>
      </c>
      <c r="J891" s="13">
        <f t="shared" si="51"/>
        <v>0</v>
      </c>
      <c r="K891" s="112" t="b">
        <f ca="1">IF(TODAY()-'AP and Accrual Journal'!E891&gt;'Data Inputs'!$B$47,TRUE,FALSE)</f>
        <v>1</v>
      </c>
    </row>
    <row r="892" spans="1:11" x14ac:dyDescent="0.2">
      <c r="A892" s="110" t="str">
        <f t="shared" si="50"/>
        <v/>
      </c>
      <c r="B892" s="55"/>
      <c r="C892" s="129"/>
      <c r="D892" s="55"/>
      <c r="E892" s="56"/>
      <c r="F892" s="72"/>
      <c r="G892" s="120" t="str">
        <f>IFERROR(INDEX(Vendors!$A$2:$B$500,MATCH('AP and Accrual Journal'!C892,Vendors!$A$2:$A$500,0),2),"")</f>
        <v/>
      </c>
      <c r="H892" s="74">
        <f>SUMIF('Cash Outflows'!E:E,'AP and Accrual Journal'!D892,'Cash Outflows'!F:F)</f>
        <v>0</v>
      </c>
      <c r="I892" s="73">
        <f t="shared" si="49"/>
        <v>0</v>
      </c>
      <c r="J892" s="13">
        <f t="shared" si="51"/>
        <v>0</v>
      </c>
      <c r="K892" s="112" t="b">
        <f ca="1">IF(TODAY()-'AP and Accrual Journal'!E892&gt;'Data Inputs'!$B$47,TRUE,FALSE)</f>
        <v>1</v>
      </c>
    </row>
    <row r="893" spans="1:11" x14ac:dyDescent="0.2">
      <c r="A893" s="110" t="str">
        <f t="shared" si="50"/>
        <v/>
      </c>
      <c r="B893" s="55"/>
      <c r="C893" s="129"/>
      <c r="D893" s="55"/>
      <c r="E893" s="56"/>
      <c r="F893" s="72"/>
      <c r="G893" s="120" t="str">
        <f>IFERROR(INDEX(Vendors!$A$2:$B$500,MATCH('AP and Accrual Journal'!C893,Vendors!$A$2:$A$500,0),2),"")</f>
        <v/>
      </c>
      <c r="H893" s="74">
        <f>SUMIF('Cash Outflows'!E:E,'AP and Accrual Journal'!D893,'Cash Outflows'!F:F)</f>
        <v>0</v>
      </c>
      <c r="I893" s="73">
        <f t="shared" si="49"/>
        <v>0</v>
      </c>
      <c r="J893" s="13">
        <f t="shared" si="51"/>
        <v>0</v>
      </c>
      <c r="K893" s="112" t="b">
        <f ca="1">IF(TODAY()-'AP and Accrual Journal'!E893&gt;'Data Inputs'!$B$47,TRUE,FALSE)</f>
        <v>1</v>
      </c>
    </row>
    <row r="894" spans="1:11" x14ac:dyDescent="0.2">
      <c r="A894" s="110" t="str">
        <f t="shared" si="50"/>
        <v/>
      </c>
      <c r="B894" s="55"/>
      <c r="C894" s="129"/>
      <c r="D894" s="55"/>
      <c r="E894" s="56"/>
      <c r="F894" s="72"/>
      <c r="G894" s="120" t="str">
        <f>IFERROR(INDEX(Vendors!$A$2:$B$500,MATCH('AP and Accrual Journal'!C894,Vendors!$A$2:$A$500,0),2),"")</f>
        <v/>
      </c>
      <c r="H894" s="74">
        <f>SUMIF('Cash Outflows'!E:E,'AP and Accrual Journal'!D894,'Cash Outflows'!F:F)</f>
        <v>0</v>
      </c>
      <c r="I894" s="73">
        <f t="shared" si="49"/>
        <v>0</v>
      </c>
      <c r="J894" s="13">
        <f t="shared" si="51"/>
        <v>0</v>
      </c>
      <c r="K894" s="112" t="b">
        <f ca="1">IF(TODAY()-'AP and Accrual Journal'!E894&gt;'Data Inputs'!$B$47,TRUE,FALSE)</f>
        <v>1</v>
      </c>
    </row>
    <row r="895" spans="1:11" x14ac:dyDescent="0.2">
      <c r="A895" s="110" t="str">
        <f t="shared" si="50"/>
        <v/>
      </c>
      <c r="B895" s="55"/>
      <c r="C895" s="129"/>
      <c r="D895" s="55"/>
      <c r="E895" s="56"/>
      <c r="F895" s="72"/>
      <c r="G895" s="120" t="str">
        <f>IFERROR(INDEX(Vendors!$A$2:$B$500,MATCH('AP and Accrual Journal'!C895,Vendors!$A$2:$A$500,0),2),"")</f>
        <v/>
      </c>
      <c r="H895" s="74">
        <f>SUMIF('Cash Outflows'!E:E,'AP and Accrual Journal'!D895,'Cash Outflows'!F:F)</f>
        <v>0</v>
      </c>
      <c r="I895" s="73">
        <f t="shared" si="49"/>
        <v>0</v>
      </c>
      <c r="J895" s="13">
        <f t="shared" si="51"/>
        <v>0</v>
      </c>
      <c r="K895" s="112" t="b">
        <f ca="1">IF(TODAY()-'AP and Accrual Journal'!E895&gt;'Data Inputs'!$B$47,TRUE,FALSE)</f>
        <v>1</v>
      </c>
    </row>
    <row r="896" spans="1:11" x14ac:dyDescent="0.2">
      <c r="A896" s="110" t="str">
        <f t="shared" si="50"/>
        <v/>
      </c>
      <c r="B896" s="55"/>
      <c r="C896" s="129"/>
      <c r="D896" s="55"/>
      <c r="E896" s="56"/>
      <c r="F896" s="72"/>
      <c r="G896" s="120" t="str">
        <f>IFERROR(INDEX(Vendors!$A$2:$B$500,MATCH('AP and Accrual Journal'!C896,Vendors!$A$2:$A$500,0),2),"")</f>
        <v/>
      </c>
      <c r="H896" s="74">
        <f>SUMIF('Cash Outflows'!E:E,'AP and Accrual Journal'!D896,'Cash Outflows'!F:F)</f>
        <v>0</v>
      </c>
      <c r="I896" s="73">
        <f t="shared" si="49"/>
        <v>0</v>
      </c>
      <c r="J896" s="13">
        <f t="shared" si="51"/>
        <v>0</v>
      </c>
      <c r="K896" s="112" t="b">
        <f ca="1">IF(TODAY()-'AP and Accrual Journal'!E896&gt;'Data Inputs'!$B$47,TRUE,FALSE)</f>
        <v>1</v>
      </c>
    </row>
    <row r="897" spans="1:11" x14ac:dyDescent="0.2">
      <c r="A897" s="110" t="str">
        <f t="shared" si="50"/>
        <v/>
      </c>
      <c r="B897" s="55"/>
      <c r="C897" s="129"/>
      <c r="D897" s="55"/>
      <c r="E897" s="56"/>
      <c r="F897" s="72"/>
      <c r="G897" s="120" t="str">
        <f>IFERROR(INDEX(Vendors!$A$2:$B$500,MATCH('AP and Accrual Journal'!C897,Vendors!$A$2:$A$500,0),2),"")</f>
        <v/>
      </c>
      <c r="H897" s="74">
        <f>SUMIF('Cash Outflows'!E:E,'AP and Accrual Journal'!D897,'Cash Outflows'!F:F)</f>
        <v>0</v>
      </c>
      <c r="I897" s="73">
        <f t="shared" si="49"/>
        <v>0</v>
      </c>
      <c r="J897" s="13">
        <f t="shared" si="51"/>
        <v>0</v>
      </c>
      <c r="K897" s="112" t="b">
        <f ca="1">IF(TODAY()-'AP and Accrual Journal'!E897&gt;'Data Inputs'!$B$47,TRUE,FALSE)</f>
        <v>1</v>
      </c>
    </row>
    <row r="898" spans="1:11" x14ac:dyDescent="0.2">
      <c r="A898" s="110" t="str">
        <f t="shared" si="50"/>
        <v/>
      </c>
      <c r="B898" s="55"/>
      <c r="C898" s="129"/>
      <c r="D898" s="55"/>
      <c r="E898" s="56"/>
      <c r="F898" s="72"/>
      <c r="G898" s="120" t="str">
        <f>IFERROR(INDEX(Vendors!$A$2:$B$500,MATCH('AP and Accrual Journal'!C898,Vendors!$A$2:$A$500,0),2),"")</f>
        <v/>
      </c>
      <c r="H898" s="74">
        <f>SUMIF('Cash Outflows'!E:E,'AP and Accrual Journal'!D898,'Cash Outflows'!F:F)</f>
        <v>0</v>
      </c>
      <c r="I898" s="73">
        <f t="shared" si="49"/>
        <v>0</v>
      </c>
      <c r="J898" s="13">
        <f t="shared" si="51"/>
        <v>0</v>
      </c>
      <c r="K898" s="112" t="b">
        <f ca="1">IF(TODAY()-'AP and Accrual Journal'!E898&gt;'Data Inputs'!$B$47,TRUE,FALSE)</f>
        <v>1</v>
      </c>
    </row>
    <row r="899" spans="1:11" x14ac:dyDescent="0.2">
      <c r="A899" s="110" t="str">
        <f t="shared" si="50"/>
        <v/>
      </c>
      <c r="B899" s="55"/>
      <c r="C899" s="129"/>
      <c r="D899" s="55"/>
      <c r="E899" s="56"/>
      <c r="F899" s="72"/>
      <c r="G899" s="120" t="str">
        <f>IFERROR(INDEX(Vendors!$A$2:$B$500,MATCH('AP and Accrual Journal'!C899,Vendors!$A$2:$A$500,0),2),"")</f>
        <v/>
      </c>
      <c r="H899" s="74">
        <f>SUMIF('Cash Outflows'!E:E,'AP and Accrual Journal'!D899,'Cash Outflows'!F:F)</f>
        <v>0</v>
      </c>
      <c r="I899" s="73">
        <f t="shared" si="49"/>
        <v>0</v>
      </c>
      <c r="J899" s="13">
        <f t="shared" si="51"/>
        <v>0</v>
      </c>
      <c r="K899" s="112" t="b">
        <f ca="1">IF(TODAY()-'AP and Accrual Journal'!E899&gt;'Data Inputs'!$B$47,TRUE,FALSE)</f>
        <v>1</v>
      </c>
    </row>
    <row r="900" spans="1:11" x14ac:dyDescent="0.2">
      <c r="A900" s="110" t="str">
        <f t="shared" si="50"/>
        <v/>
      </c>
      <c r="B900" s="55"/>
      <c r="C900" s="129"/>
      <c r="D900" s="55"/>
      <c r="E900" s="56"/>
      <c r="F900" s="72"/>
      <c r="G900" s="120" t="str">
        <f>IFERROR(INDEX(Vendors!$A$2:$B$500,MATCH('AP and Accrual Journal'!C900,Vendors!$A$2:$A$500,0),2),"")</f>
        <v/>
      </c>
      <c r="H900" s="74">
        <f>SUMIF('Cash Outflows'!E:E,'AP and Accrual Journal'!D900,'Cash Outflows'!F:F)</f>
        <v>0</v>
      </c>
      <c r="I900" s="73">
        <f t="shared" si="49"/>
        <v>0</v>
      </c>
      <c r="J900" s="13">
        <f t="shared" si="51"/>
        <v>0</v>
      </c>
      <c r="K900" s="112" t="b">
        <f ca="1">IF(TODAY()-'AP and Accrual Journal'!E900&gt;'Data Inputs'!$B$47,TRUE,FALSE)</f>
        <v>1</v>
      </c>
    </row>
    <row r="901" spans="1:11" x14ac:dyDescent="0.2">
      <c r="A901" s="110" t="str">
        <f t="shared" si="50"/>
        <v/>
      </c>
      <c r="B901" s="55"/>
      <c r="C901" s="129"/>
      <c r="D901" s="55"/>
      <c r="E901" s="56"/>
      <c r="F901" s="72"/>
      <c r="G901" s="120" t="str">
        <f>IFERROR(INDEX(Vendors!$A$2:$B$500,MATCH('AP and Accrual Journal'!C901,Vendors!$A$2:$A$500,0),2),"")</f>
        <v/>
      </c>
      <c r="H901" s="74">
        <f>SUMIF('Cash Outflows'!E:E,'AP and Accrual Journal'!D901,'Cash Outflows'!F:F)</f>
        <v>0</v>
      </c>
      <c r="I901" s="73">
        <f t="shared" ref="I901:I964" si="52">F901-H901</f>
        <v>0</v>
      </c>
      <c r="J901" s="13">
        <f t="shared" si="51"/>
        <v>0</v>
      </c>
      <c r="K901" s="112" t="b">
        <f ca="1">IF(TODAY()-'AP and Accrual Journal'!E901&gt;'Data Inputs'!$B$47,TRUE,FALSE)</f>
        <v>1</v>
      </c>
    </row>
    <row r="902" spans="1:11" x14ac:dyDescent="0.2">
      <c r="A902" s="110" t="str">
        <f t="shared" si="50"/>
        <v/>
      </c>
      <c r="B902" s="55"/>
      <c r="C902" s="129"/>
      <c r="D902" s="55"/>
      <c r="E902" s="56"/>
      <c r="F902" s="72"/>
      <c r="G902" s="120" t="str">
        <f>IFERROR(INDEX(Vendors!$A$2:$B$500,MATCH('AP and Accrual Journal'!C902,Vendors!$A$2:$A$500,0),2),"")</f>
        <v/>
      </c>
      <c r="H902" s="74">
        <f>SUMIF('Cash Outflows'!E:E,'AP and Accrual Journal'!D902,'Cash Outflows'!F:F)</f>
        <v>0</v>
      </c>
      <c r="I902" s="73">
        <f t="shared" si="52"/>
        <v>0</v>
      </c>
      <c r="J902" s="13">
        <f t="shared" si="51"/>
        <v>0</v>
      </c>
      <c r="K902" s="112" t="b">
        <f ca="1">IF(TODAY()-'AP and Accrual Journal'!E902&gt;'Data Inputs'!$B$47,TRUE,FALSE)</f>
        <v>1</v>
      </c>
    </row>
    <row r="903" spans="1:11" x14ac:dyDescent="0.2">
      <c r="A903" s="110" t="str">
        <f t="shared" si="50"/>
        <v/>
      </c>
      <c r="B903" s="55"/>
      <c r="C903" s="129"/>
      <c r="D903" s="55"/>
      <c r="E903" s="56"/>
      <c r="F903" s="72"/>
      <c r="G903" s="120" t="str">
        <f>IFERROR(INDEX(Vendors!$A$2:$B$500,MATCH('AP and Accrual Journal'!C903,Vendors!$A$2:$A$500,0),2),"")</f>
        <v/>
      </c>
      <c r="H903" s="74">
        <f>SUMIF('Cash Outflows'!E:E,'AP and Accrual Journal'!D903,'Cash Outflows'!F:F)</f>
        <v>0</v>
      </c>
      <c r="I903" s="73">
        <f t="shared" si="52"/>
        <v>0</v>
      </c>
      <c r="J903" s="13">
        <f t="shared" si="51"/>
        <v>0</v>
      </c>
      <c r="K903" s="112" t="b">
        <f ca="1">IF(TODAY()-'AP and Accrual Journal'!E903&gt;'Data Inputs'!$B$47,TRUE,FALSE)</f>
        <v>1</v>
      </c>
    </row>
    <row r="904" spans="1:11" x14ac:dyDescent="0.2">
      <c r="A904" s="110" t="str">
        <f t="shared" si="50"/>
        <v/>
      </c>
      <c r="B904" s="55"/>
      <c r="C904" s="129"/>
      <c r="D904" s="55"/>
      <c r="E904" s="56"/>
      <c r="F904" s="72"/>
      <c r="G904" s="120" t="str">
        <f>IFERROR(INDEX(Vendors!$A$2:$B$500,MATCH('AP and Accrual Journal'!C904,Vendors!$A$2:$A$500,0),2),"")</f>
        <v/>
      </c>
      <c r="H904" s="74">
        <f>SUMIF('Cash Outflows'!E:E,'AP and Accrual Journal'!D904,'Cash Outflows'!F:F)</f>
        <v>0</v>
      </c>
      <c r="I904" s="73">
        <f t="shared" si="52"/>
        <v>0</v>
      </c>
      <c r="J904" s="13">
        <f t="shared" si="51"/>
        <v>0</v>
      </c>
      <c r="K904" s="112" t="b">
        <f ca="1">IF(TODAY()-'AP and Accrual Journal'!E904&gt;'Data Inputs'!$B$47,TRUE,FALSE)</f>
        <v>1</v>
      </c>
    </row>
    <row r="905" spans="1:11" x14ac:dyDescent="0.2">
      <c r="A905" s="110" t="str">
        <f t="shared" si="50"/>
        <v/>
      </c>
      <c r="B905" s="55"/>
      <c r="C905" s="129"/>
      <c r="D905" s="55"/>
      <c r="E905" s="56"/>
      <c r="F905" s="72"/>
      <c r="G905" s="120" t="str">
        <f>IFERROR(INDEX(Vendors!$A$2:$B$500,MATCH('AP and Accrual Journal'!C905,Vendors!$A$2:$A$500,0),2),"")</f>
        <v/>
      </c>
      <c r="H905" s="74">
        <f>SUMIF('Cash Outflows'!E:E,'AP and Accrual Journal'!D905,'Cash Outflows'!F:F)</f>
        <v>0</v>
      </c>
      <c r="I905" s="73">
        <f t="shared" si="52"/>
        <v>0</v>
      </c>
      <c r="J905" s="13">
        <f t="shared" si="51"/>
        <v>0</v>
      </c>
      <c r="K905" s="112" t="b">
        <f ca="1">IF(TODAY()-'AP and Accrual Journal'!E905&gt;'Data Inputs'!$B$47,TRUE,FALSE)</f>
        <v>1</v>
      </c>
    </row>
    <row r="906" spans="1:11" x14ac:dyDescent="0.2">
      <c r="A906" s="110" t="str">
        <f t="shared" si="50"/>
        <v/>
      </c>
      <c r="B906" s="55"/>
      <c r="C906" s="129"/>
      <c r="D906" s="55"/>
      <c r="E906" s="56"/>
      <c r="F906" s="72"/>
      <c r="G906" s="120" t="str">
        <f>IFERROR(INDEX(Vendors!$A$2:$B$500,MATCH('AP and Accrual Journal'!C906,Vendors!$A$2:$A$500,0),2),"")</f>
        <v/>
      </c>
      <c r="H906" s="74">
        <f>SUMIF('Cash Outflows'!E:E,'AP and Accrual Journal'!D906,'Cash Outflows'!F:F)</f>
        <v>0</v>
      </c>
      <c r="I906" s="73">
        <f t="shared" si="52"/>
        <v>0</v>
      </c>
      <c r="J906" s="13">
        <f t="shared" si="51"/>
        <v>0</v>
      </c>
      <c r="K906" s="112" t="b">
        <f ca="1">IF(TODAY()-'AP and Accrual Journal'!E906&gt;'Data Inputs'!$B$47,TRUE,FALSE)</f>
        <v>1</v>
      </c>
    </row>
    <row r="907" spans="1:11" x14ac:dyDescent="0.2">
      <c r="A907" s="110" t="str">
        <f t="shared" si="50"/>
        <v/>
      </c>
      <c r="B907" s="55"/>
      <c r="C907" s="129"/>
      <c r="D907" s="55"/>
      <c r="E907" s="56"/>
      <c r="F907" s="72"/>
      <c r="G907" s="120" t="str">
        <f>IFERROR(INDEX(Vendors!$A$2:$B$500,MATCH('AP and Accrual Journal'!C907,Vendors!$A$2:$A$500,0),2),"")</f>
        <v/>
      </c>
      <c r="H907" s="74">
        <f>SUMIF('Cash Outflows'!E:E,'AP and Accrual Journal'!D907,'Cash Outflows'!F:F)</f>
        <v>0</v>
      </c>
      <c r="I907" s="73">
        <f t="shared" si="52"/>
        <v>0</v>
      </c>
      <c r="J907" s="13">
        <f t="shared" si="51"/>
        <v>0</v>
      </c>
      <c r="K907" s="112" t="b">
        <f ca="1">IF(TODAY()-'AP and Accrual Journal'!E907&gt;'Data Inputs'!$B$47,TRUE,FALSE)</f>
        <v>1</v>
      </c>
    </row>
    <row r="908" spans="1:11" x14ac:dyDescent="0.2">
      <c r="A908" s="110" t="str">
        <f t="shared" ref="A908:A971" si="53">IF(E908="","",E908+(6-J908))</f>
        <v/>
      </c>
      <c r="B908" s="55"/>
      <c r="C908" s="129"/>
      <c r="D908" s="55"/>
      <c r="E908" s="56"/>
      <c r="F908" s="72"/>
      <c r="G908" s="120" t="str">
        <f>IFERROR(INDEX(Vendors!$A$2:$B$500,MATCH('AP and Accrual Journal'!C908,Vendors!$A$2:$A$500,0),2),"")</f>
        <v/>
      </c>
      <c r="H908" s="74">
        <f>SUMIF('Cash Outflows'!E:E,'AP and Accrual Journal'!D908,'Cash Outflows'!F:F)</f>
        <v>0</v>
      </c>
      <c r="I908" s="73">
        <f t="shared" si="52"/>
        <v>0</v>
      </c>
      <c r="J908" s="13">
        <f t="shared" ref="J908:J971" si="54">IF(WEEKDAY(E908)=7,0,WEEKDAY(E908))</f>
        <v>0</v>
      </c>
      <c r="K908" s="112" t="b">
        <f ca="1">IF(TODAY()-'AP and Accrual Journal'!E908&gt;'Data Inputs'!$B$47,TRUE,FALSE)</f>
        <v>1</v>
      </c>
    </row>
    <row r="909" spans="1:11" x14ac:dyDescent="0.2">
      <c r="A909" s="110" t="str">
        <f t="shared" si="53"/>
        <v/>
      </c>
      <c r="B909" s="55"/>
      <c r="C909" s="129"/>
      <c r="D909" s="55"/>
      <c r="E909" s="56"/>
      <c r="F909" s="72"/>
      <c r="G909" s="120" t="str">
        <f>IFERROR(INDEX(Vendors!$A$2:$B$500,MATCH('AP and Accrual Journal'!C909,Vendors!$A$2:$A$500,0),2),"")</f>
        <v/>
      </c>
      <c r="H909" s="74">
        <f>SUMIF('Cash Outflows'!E:E,'AP and Accrual Journal'!D909,'Cash Outflows'!F:F)</f>
        <v>0</v>
      </c>
      <c r="I909" s="73">
        <f t="shared" si="52"/>
        <v>0</v>
      </c>
      <c r="J909" s="13">
        <f t="shared" si="54"/>
        <v>0</v>
      </c>
      <c r="K909" s="112" t="b">
        <f ca="1">IF(TODAY()-'AP and Accrual Journal'!E909&gt;'Data Inputs'!$B$47,TRUE,FALSE)</f>
        <v>1</v>
      </c>
    </row>
    <row r="910" spans="1:11" x14ac:dyDescent="0.2">
      <c r="A910" s="110" t="str">
        <f t="shared" si="53"/>
        <v/>
      </c>
      <c r="B910" s="55"/>
      <c r="C910" s="129"/>
      <c r="D910" s="55"/>
      <c r="E910" s="56"/>
      <c r="F910" s="72"/>
      <c r="G910" s="120" t="str">
        <f>IFERROR(INDEX(Vendors!$A$2:$B$500,MATCH('AP and Accrual Journal'!C910,Vendors!$A$2:$A$500,0),2),"")</f>
        <v/>
      </c>
      <c r="H910" s="74">
        <f>SUMIF('Cash Outflows'!E:E,'AP and Accrual Journal'!D910,'Cash Outflows'!F:F)</f>
        <v>0</v>
      </c>
      <c r="I910" s="73">
        <f t="shared" si="52"/>
        <v>0</v>
      </c>
      <c r="J910" s="13">
        <f t="shared" si="54"/>
        <v>0</v>
      </c>
      <c r="K910" s="112" t="b">
        <f ca="1">IF(TODAY()-'AP and Accrual Journal'!E910&gt;'Data Inputs'!$B$47,TRUE,FALSE)</f>
        <v>1</v>
      </c>
    </row>
    <row r="911" spans="1:11" x14ac:dyDescent="0.2">
      <c r="A911" s="110" t="str">
        <f t="shared" si="53"/>
        <v/>
      </c>
      <c r="B911" s="55"/>
      <c r="C911" s="129"/>
      <c r="D911" s="55"/>
      <c r="E911" s="56"/>
      <c r="F911" s="72"/>
      <c r="G911" s="120" t="str">
        <f>IFERROR(INDEX(Vendors!$A$2:$B$500,MATCH('AP and Accrual Journal'!C911,Vendors!$A$2:$A$500,0),2),"")</f>
        <v/>
      </c>
      <c r="H911" s="74">
        <f>SUMIF('Cash Outflows'!E:E,'AP and Accrual Journal'!D911,'Cash Outflows'!F:F)</f>
        <v>0</v>
      </c>
      <c r="I911" s="73">
        <f t="shared" si="52"/>
        <v>0</v>
      </c>
      <c r="J911" s="13">
        <f t="shared" si="54"/>
        <v>0</v>
      </c>
      <c r="K911" s="112" t="b">
        <f ca="1">IF(TODAY()-'AP and Accrual Journal'!E911&gt;'Data Inputs'!$B$47,TRUE,FALSE)</f>
        <v>1</v>
      </c>
    </row>
    <row r="912" spans="1:11" x14ac:dyDescent="0.2">
      <c r="A912" s="110" t="str">
        <f t="shared" si="53"/>
        <v/>
      </c>
      <c r="B912" s="55"/>
      <c r="C912" s="129"/>
      <c r="D912" s="55"/>
      <c r="E912" s="56"/>
      <c r="F912" s="72"/>
      <c r="G912" s="120" t="str">
        <f>IFERROR(INDEX(Vendors!$A$2:$B$500,MATCH('AP and Accrual Journal'!C912,Vendors!$A$2:$A$500,0),2),"")</f>
        <v/>
      </c>
      <c r="H912" s="74">
        <f>SUMIF('Cash Outflows'!E:E,'AP and Accrual Journal'!D912,'Cash Outflows'!F:F)</f>
        <v>0</v>
      </c>
      <c r="I912" s="73">
        <f t="shared" si="52"/>
        <v>0</v>
      </c>
      <c r="J912" s="13">
        <f t="shared" si="54"/>
        <v>0</v>
      </c>
      <c r="K912" s="112" t="b">
        <f ca="1">IF(TODAY()-'AP and Accrual Journal'!E912&gt;'Data Inputs'!$B$47,TRUE,FALSE)</f>
        <v>1</v>
      </c>
    </row>
    <row r="913" spans="1:11" x14ac:dyDescent="0.2">
      <c r="A913" s="110" t="str">
        <f t="shared" si="53"/>
        <v/>
      </c>
      <c r="B913" s="55"/>
      <c r="C913" s="129"/>
      <c r="D913" s="55"/>
      <c r="E913" s="56"/>
      <c r="F913" s="72"/>
      <c r="G913" s="120" t="str">
        <f>IFERROR(INDEX(Vendors!$A$2:$B$500,MATCH('AP and Accrual Journal'!C913,Vendors!$A$2:$A$500,0),2),"")</f>
        <v/>
      </c>
      <c r="H913" s="74">
        <f>SUMIF('Cash Outflows'!E:E,'AP and Accrual Journal'!D913,'Cash Outflows'!F:F)</f>
        <v>0</v>
      </c>
      <c r="I913" s="73">
        <f t="shared" si="52"/>
        <v>0</v>
      </c>
      <c r="J913" s="13">
        <f t="shared" si="54"/>
        <v>0</v>
      </c>
      <c r="K913" s="112" t="b">
        <f ca="1">IF(TODAY()-'AP and Accrual Journal'!E913&gt;'Data Inputs'!$B$47,TRUE,FALSE)</f>
        <v>1</v>
      </c>
    </row>
    <row r="914" spans="1:11" x14ac:dyDescent="0.2">
      <c r="A914" s="110" t="str">
        <f t="shared" si="53"/>
        <v/>
      </c>
      <c r="B914" s="55"/>
      <c r="C914" s="129"/>
      <c r="D914" s="55"/>
      <c r="E914" s="56"/>
      <c r="F914" s="72"/>
      <c r="G914" s="120" t="str">
        <f>IFERROR(INDEX(Vendors!$A$2:$B$500,MATCH('AP and Accrual Journal'!C914,Vendors!$A$2:$A$500,0),2),"")</f>
        <v/>
      </c>
      <c r="H914" s="74">
        <f>SUMIF('Cash Outflows'!E:E,'AP and Accrual Journal'!D914,'Cash Outflows'!F:F)</f>
        <v>0</v>
      </c>
      <c r="I914" s="73">
        <f t="shared" si="52"/>
        <v>0</v>
      </c>
      <c r="J914" s="13">
        <f t="shared" si="54"/>
        <v>0</v>
      </c>
      <c r="K914" s="112" t="b">
        <f ca="1">IF(TODAY()-'AP and Accrual Journal'!E914&gt;'Data Inputs'!$B$47,TRUE,FALSE)</f>
        <v>1</v>
      </c>
    </row>
    <row r="915" spans="1:11" x14ac:dyDescent="0.2">
      <c r="A915" s="110" t="str">
        <f t="shared" si="53"/>
        <v/>
      </c>
      <c r="B915" s="55"/>
      <c r="C915" s="129"/>
      <c r="D915" s="55"/>
      <c r="E915" s="56"/>
      <c r="F915" s="72"/>
      <c r="G915" s="120" t="str">
        <f>IFERROR(INDEX(Vendors!$A$2:$B$500,MATCH('AP and Accrual Journal'!C915,Vendors!$A$2:$A$500,0),2),"")</f>
        <v/>
      </c>
      <c r="H915" s="74">
        <f>SUMIF('Cash Outflows'!E:E,'AP and Accrual Journal'!D915,'Cash Outflows'!F:F)</f>
        <v>0</v>
      </c>
      <c r="I915" s="73">
        <f t="shared" si="52"/>
        <v>0</v>
      </c>
      <c r="J915" s="13">
        <f t="shared" si="54"/>
        <v>0</v>
      </c>
      <c r="K915" s="112" t="b">
        <f ca="1">IF(TODAY()-'AP and Accrual Journal'!E915&gt;'Data Inputs'!$B$47,TRUE,FALSE)</f>
        <v>1</v>
      </c>
    </row>
    <row r="916" spans="1:11" x14ac:dyDescent="0.2">
      <c r="A916" s="110" t="str">
        <f t="shared" si="53"/>
        <v/>
      </c>
      <c r="B916" s="55"/>
      <c r="C916" s="129"/>
      <c r="D916" s="55"/>
      <c r="E916" s="56"/>
      <c r="F916" s="72"/>
      <c r="G916" s="120" t="str">
        <f>IFERROR(INDEX(Vendors!$A$2:$B$500,MATCH('AP and Accrual Journal'!C916,Vendors!$A$2:$A$500,0),2),"")</f>
        <v/>
      </c>
      <c r="H916" s="74">
        <f>SUMIF('Cash Outflows'!E:E,'AP and Accrual Journal'!D916,'Cash Outflows'!F:F)</f>
        <v>0</v>
      </c>
      <c r="I916" s="73">
        <f t="shared" si="52"/>
        <v>0</v>
      </c>
      <c r="J916" s="13">
        <f t="shared" si="54"/>
        <v>0</v>
      </c>
      <c r="K916" s="112" t="b">
        <f ca="1">IF(TODAY()-'AP and Accrual Journal'!E916&gt;'Data Inputs'!$B$47,TRUE,FALSE)</f>
        <v>1</v>
      </c>
    </row>
    <row r="917" spans="1:11" x14ac:dyDescent="0.2">
      <c r="A917" s="110" t="str">
        <f t="shared" si="53"/>
        <v/>
      </c>
      <c r="B917" s="55"/>
      <c r="C917" s="129"/>
      <c r="D917" s="55"/>
      <c r="E917" s="56"/>
      <c r="F917" s="72"/>
      <c r="G917" s="120" t="str">
        <f>IFERROR(INDEX(Vendors!$A$2:$B$500,MATCH('AP and Accrual Journal'!C917,Vendors!$A$2:$A$500,0),2),"")</f>
        <v/>
      </c>
      <c r="H917" s="74">
        <f>SUMIF('Cash Outflows'!E:E,'AP and Accrual Journal'!D917,'Cash Outflows'!F:F)</f>
        <v>0</v>
      </c>
      <c r="I917" s="73">
        <f t="shared" si="52"/>
        <v>0</v>
      </c>
      <c r="J917" s="13">
        <f t="shared" si="54"/>
        <v>0</v>
      </c>
      <c r="K917" s="112" t="b">
        <f ca="1">IF(TODAY()-'AP and Accrual Journal'!E917&gt;'Data Inputs'!$B$47,TRUE,FALSE)</f>
        <v>1</v>
      </c>
    </row>
    <row r="918" spans="1:11" x14ac:dyDescent="0.2">
      <c r="A918" s="110" t="str">
        <f t="shared" si="53"/>
        <v/>
      </c>
      <c r="B918" s="55"/>
      <c r="C918" s="129"/>
      <c r="D918" s="55"/>
      <c r="E918" s="56"/>
      <c r="F918" s="72"/>
      <c r="G918" s="120" t="str">
        <f>IFERROR(INDEX(Vendors!$A$2:$B$500,MATCH('AP and Accrual Journal'!C918,Vendors!$A$2:$A$500,0),2),"")</f>
        <v/>
      </c>
      <c r="H918" s="74">
        <f>SUMIF('Cash Outflows'!E:E,'AP and Accrual Journal'!D918,'Cash Outflows'!F:F)</f>
        <v>0</v>
      </c>
      <c r="I918" s="73">
        <f t="shared" si="52"/>
        <v>0</v>
      </c>
      <c r="J918" s="13">
        <f t="shared" si="54"/>
        <v>0</v>
      </c>
      <c r="K918" s="112" t="b">
        <f ca="1">IF(TODAY()-'AP and Accrual Journal'!E918&gt;'Data Inputs'!$B$47,TRUE,FALSE)</f>
        <v>1</v>
      </c>
    </row>
    <row r="919" spans="1:11" x14ac:dyDescent="0.2">
      <c r="A919" s="110" t="str">
        <f t="shared" si="53"/>
        <v/>
      </c>
      <c r="B919" s="55"/>
      <c r="C919" s="129"/>
      <c r="D919" s="55"/>
      <c r="E919" s="56"/>
      <c r="F919" s="72"/>
      <c r="G919" s="120" t="str">
        <f>IFERROR(INDEX(Vendors!$A$2:$B$500,MATCH('AP and Accrual Journal'!C919,Vendors!$A$2:$A$500,0),2),"")</f>
        <v/>
      </c>
      <c r="H919" s="74">
        <f>SUMIF('Cash Outflows'!E:E,'AP and Accrual Journal'!D919,'Cash Outflows'!F:F)</f>
        <v>0</v>
      </c>
      <c r="I919" s="73">
        <f t="shared" si="52"/>
        <v>0</v>
      </c>
      <c r="J919" s="13">
        <f t="shared" si="54"/>
        <v>0</v>
      </c>
      <c r="K919" s="112" t="b">
        <f ca="1">IF(TODAY()-'AP and Accrual Journal'!E919&gt;'Data Inputs'!$B$47,TRUE,FALSE)</f>
        <v>1</v>
      </c>
    </row>
    <row r="920" spans="1:11" x14ac:dyDescent="0.2">
      <c r="A920" s="110" t="str">
        <f t="shared" si="53"/>
        <v/>
      </c>
      <c r="B920" s="55"/>
      <c r="C920" s="129"/>
      <c r="D920" s="55"/>
      <c r="E920" s="56"/>
      <c r="F920" s="72"/>
      <c r="G920" s="120" t="str">
        <f>IFERROR(INDEX(Vendors!$A$2:$B$500,MATCH('AP and Accrual Journal'!C920,Vendors!$A$2:$A$500,0),2),"")</f>
        <v/>
      </c>
      <c r="H920" s="74">
        <f>SUMIF('Cash Outflows'!E:E,'AP and Accrual Journal'!D920,'Cash Outflows'!F:F)</f>
        <v>0</v>
      </c>
      <c r="I920" s="73">
        <f t="shared" si="52"/>
        <v>0</v>
      </c>
      <c r="J920" s="13">
        <f t="shared" si="54"/>
        <v>0</v>
      </c>
      <c r="K920" s="112" t="b">
        <f ca="1">IF(TODAY()-'AP and Accrual Journal'!E920&gt;'Data Inputs'!$B$47,TRUE,FALSE)</f>
        <v>1</v>
      </c>
    </row>
    <row r="921" spans="1:11" x14ac:dyDescent="0.2">
      <c r="A921" s="110" t="str">
        <f t="shared" si="53"/>
        <v/>
      </c>
      <c r="B921" s="55"/>
      <c r="C921" s="129"/>
      <c r="D921" s="55"/>
      <c r="E921" s="56"/>
      <c r="F921" s="72"/>
      <c r="G921" s="120" t="str">
        <f>IFERROR(INDEX(Vendors!$A$2:$B$500,MATCH('AP and Accrual Journal'!C921,Vendors!$A$2:$A$500,0),2),"")</f>
        <v/>
      </c>
      <c r="H921" s="74">
        <f>SUMIF('Cash Outflows'!E:E,'AP and Accrual Journal'!D921,'Cash Outflows'!F:F)</f>
        <v>0</v>
      </c>
      <c r="I921" s="73">
        <f t="shared" si="52"/>
        <v>0</v>
      </c>
      <c r="J921" s="13">
        <f t="shared" si="54"/>
        <v>0</v>
      </c>
      <c r="K921" s="112" t="b">
        <f ca="1">IF(TODAY()-'AP and Accrual Journal'!E921&gt;'Data Inputs'!$B$47,TRUE,FALSE)</f>
        <v>1</v>
      </c>
    </row>
    <row r="922" spans="1:11" x14ac:dyDescent="0.2">
      <c r="A922" s="110" t="str">
        <f t="shared" si="53"/>
        <v/>
      </c>
      <c r="B922" s="55"/>
      <c r="C922" s="129"/>
      <c r="D922" s="55"/>
      <c r="E922" s="56"/>
      <c r="F922" s="72"/>
      <c r="G922" s="120" t="str">
        <f>IFERROR(INDEX(Vendors!$A$2:$B$500,MATCH('AP and Accrual Journal'!C922,Vendors!$A$2:$A$500,0),2),"")</f>
        <v/>
      </c>
      <c r="H922" s="74">
        <f>SUMIF('Cash Outflows'!E:E,'AP and Accrual Journal'!D922,'Cash Outflows'!F:F)</f>
        <v>0</v>
      </c>
      <c r="I922" s="73">
        <f t="shared" si="52"/>
        <v>0</v>
      </c>
      <c r="J922" s="13">
        <f t="shared" si="54"/>
        <v>0</v>
      </c>
      <c r="K922" s="112" t="b">
        <f ca="1">IF(TODAY()-'AP and Accrual Journal'!E922&gt;'Data Inputs'!$B$47,TRUE,FALSE)</f>
        <v>1</v>
      </c>
    </row>
    <row r="923" spans="1:11" x14ac:dyDescent="0.2">
      <c r="A923" s="110" t="str">
        <f t="shared" si="53"/>
        <v/>
      </c>
      <c r="B923" s="55"/>
      <c r="C923" s="129"/>
      <c r="D923" s="55"/>
      <c r="E923" s="56"/>
      <c r="F923" s="72"/>
      <c r="G923" s="120" t="str">
        <f>IFERROR(INDEX(Vendors!$A$2:$B$500,MATCH('AP and Accrual Journal'!C923,Vendors!$A$2:$A$500,0),2),"")</f>
        <v/>
      </c>
      <c r="H923" s="74">
        <f>SUMIF('Cash Outflows'!E:E,'AP and Accrual Journal'!D923,'Cash Outflows'!F:F)</f>
        <v>0</v>
      </c>
      <c r="I923" s="73">
        <f t="shared" si="52"/>
        <v>0</v>
      </c>
      <c r="J923" s="13">
        <f t="shared" si="54"/>
        <v>0</v>
      </c>
      <c r="K923" s="112" t="b">
        <f ca="1">IF(TODAY()-'AP and Accrual Journal'!E923&gt;'Data Inputs'!$B$47,TRUE,FALSE)</f>
        <v>1</v>
      </c>
    </row>
    <row r="924" spans="1:11" x14ac:dyDescent="0.2">
      <c r="A924" s="110" t="str">
        <f t="shared" si="53"/>
        <v/>
      </c>
      <c r="B924" s="55"/>
      <c r="C924" s="129"/>
      <c r="D924" s="55"/>
      <c r="E924" s="56"/>
      <c r="F924" s="72"/>
      <c r="G924" s="120" t="str">
        <f>IFERROR(INDEX(Vendors!$A$2:$B$500,MATCH('AP and Accrual Journal'!C924,Vendors!$A$2:$A$500,0),2),"")</f>
        <v/>
      </c>
      <c r="H924" s="74">
        <f>SUMIF('Cash Outflows'!E:E,'AP and Accrual Journal'!D924,'Cash Outflows'!F:F)</f>
        <v>0</v>
      </c>
      <c r="I924" s="73">
        <f t="shared" si="52"/>
        <v>0</v>
      </c>
      <c r="J924" s="13">
        <f t="shared" si="54"/>
        <v>0</v>
      </c>
      <c r="K924" s="112" t="b">
        <f ca="1">IF(TODAY()-'AP and Accrual Journal'!E924&gt;'Data Inputs'!$B$47,TRUE,FALSE)</f>
        <v>1</v>
      </c>
    </row>
    <row r="925" spans="1:11" x14ac:dyDescent="0.2">
      <c r="A925" s="110" t="str">
        <f t="shared" si="53"/>
        <v/>
      </c>
      <c r="B925" s="55"/>
      <c r="C925" s="129"/>
      <c r="D925" s="55"/>
      <c r="E925" s="56"/>
      <c r="F925" s="72"/>
      <c r="G925" s="120" t="str">
        <f>IFERROR(INDEX(Vendors!$A$2:$B$500,MATCH('AP and Accrual Journal'!C925,Vendors!$A$2:$A$500,0),2),"")</f>
        <v/>
      </c>
      <c r="H925" s="74">
        <f>SUMIF('Cash Outflows'!E:E,'AP and Accrual Journal'!D925,'Cash Outflows'!F:F)</f>
        <v>0</v>
      </c>
      <c r="I925" s="73">
        <f t="shared" si="52"/>
        <v>0</v>
      </c>
      <c r="J925" s="13">
        <f t="shared" si="54"/>
        <v>0</v>
      </c>
      <c r="K925" s="112" t="b">
        <f ca="1">IF(TODAY()-'AP and Accrual Journal'!E925&gt;'Data Inputs'!$B$47,TRUE,FALSE)</f>
        <v>1</v>
      </c>
    </row>
    <row r="926" spans="1:11" x14ac:dyDescent="0.2">
      <c r="A926" s="110" t="str">
        <f t="shared" si="53"/>
        <v/>
      </c>
      <c r="B926" s="55"/>
      <c r="C926" s="129"/>
      <c r="D926" s="55"/>
      <c r="E926" s="56"/>
      <c r="F926" s="72"/>
      <c r="G926" s="120" t="str">
        <f>IFERROR(INDEX(Vendors!$A$2:$B$500,MATCH('AP and Accrual Journal'!C926,Vendors!$A$2:$A$500,0),2),"")</f>
        <v/>
      </c>
      <c r="H926" s="74">
        <f>SUMIF('Cash Outflows'!E:E,'AP and Accrual Journal'!D926,'Cash Outflows'!F:F)</f>
        <v>0</v>
      </c>
      <c r="I926" s="73">
        <f t="shared" si="52"/>
        <v>0</v>
      </c>
      <c r="J926" s="13">
        <f t="shared" si="54"/>
        <v>0</v>
      </c>
      <c r="K926" s="112" t="b">
        <f ca="1">IF(TODAY()-'AP and Accrual Journal'!E926&gt;'Data Inputs'!$B$47,TRUE,FALSE)</f>
        <v>1</v>
      </c>
    </row>
    <row r="927" spans="1:11" x14ac:dyDescent="0.2">
      <c r="A927" s="110" t="str">
        <f t="shared" si="53"/>
        <v/>
      </c>
      <c r="B927" s="55"/>
      <c r="C927" s="129"/>
      <c r="D927" s="55"/>
      <c r="E927" s="56"/>
      <c r="F927" s="72"/>
      <c r="G927" s="120" t="str">
        <f>IFERROR(INDEX(Vendors!$A$2:$B$500,MATCH('AP and Accrual Journal'!C927,Vendors!$A$2:$A$500,0),2),"")</f>
        <v/>
      </c>
      <c r="H927" s="74">
        <f>SUMIF('Cash Outflows'!E:E,'AP and Accrual Journal'!D927,'Cash Outflows'!F:F)</f>
        <v>0</v>
      </c>
      <c r="I927" s="73">
        <f t="shared" si="52"/>
        <v>0</v>
      </c>
      <c r="J927" s="13">
        <f t="shared" si="54"/>
        <v>0</v>
      </c>
      <c r="K927" s="112" t="b">
        <f ca="1">IF(TODAY()-'AP and Accrual Journal'!E927&gt;'Data Inputs'!$B$47,TRUE,FALSE)</f>
        <v>1</v>
      </c>
    </row>
    <row r="928" spans="1:11" x14ac:dyDescent="0.2">
      <c r="A928" s="110" t="str">
        <f t="shared" si="53"/>
        <v/>
      </c>
      <c r="B928" s="55"/>
      <c r="C928" s="129"/>
      <c r="D928" s="55"/>
      <c r="E928" s="56"/>
      <c r="F928" s="72"/>
      <c r="G928" s="120" t="str">
        <f>IFERROR(INDEX(Vendors!$A$2:$B$500,MATCH('AP and Accrual Journal'!C928,Vendors!$A$2:$A$500,0),2),"")</f>
        <v/>
      </c>
      <c r="H928" s="74">
        <f>SUMIF('Cash Outflows'!E:E,'AP and Accrual Journal'!D928,'Cash Outflows'!F:F)</f>
        <v>0</v>
      </c>
      <c r="I928" s="73">
        <f t="shared" si="52"/>
        <v>0</v>
      </c>
      <c r="J928" s="13">
        <f t="shared" si="54"/>
        <v>0</v>
      </c>
      <c r="K928" s="112" t="b">
        <f ca="1">IF(TODAY()-'AP and Accrual Journal'!E928&gt;'Data Inputs'!$B$47,TRUE,FALSE)</f>
        <v>1</v>
      </c>
    </row>
    <row r="929" spans="1:11" x14ac:dyDescent="0.2">
      <c r="A929" s="110" t="str">
        <f t="shared" si="53"/>
        <v/>
      </c>
      <c r="B929" s="55"/>
      <c r="C929" s="129"/>
      <c r="D929" s="55"/>
      <c r="E929" s="56"/>
      <c r="F929" s="72"/>
      <c r="G929" s="120" t="str">
        <f>IFERROR(INDEX(Vendors!$A$2:$B$500,MATCH('AP and Accrual Journal'!C929,Vendors!$A$2:$A$500,0),2),"")</f>
        <v/>
      </c>
      <c r="H929" s="74">
        <f>SUMIF('Cash Outflows'!E:E,'AP and Accrual Journal'!D929,'Cash Outflows'!F:F)</f>
        <v>0</v>
      </c>
      <c r="I929" s="73">
        <f t="shared" si="52"/>
        <v>0</v>
      </c>
      <c r="J929" s="13">
        <f t="shared" si="54"/>
        <v>0</v>
      </c>
      <c r="K929" s="112" t="b">
        <f ca="1">IF(TODAY()-'AP and Accrual Journal'!E929&gt;'Data Inputs'!$B$47,TRUE,FALSE)</f>
        <v>1</v>
      </c>
    </row>
    <row r="930" spans="1:11" x14ac:dyDescent="0.2">
      <c r="A930" s="110" t="str">
        <f t="shared" si="53"/>
        <v/>
      </c>
      <c r="B930" s="55"/>
      <c r="C930" s="129"/>
      <c r="D930" s="55"/>
      <c r="E930" s="56"/>
      <c r="F930" s="72"/>
      <c r="G930" s="120" t="str">
        <f>IFERROR(INDEX(Vendors!$A$2:$B$500,MATCH('AP and Accrual Journal'!C930,Vendors!$A$2:$A$500,0),2),"")</f>
        <v/>
      </c>
      <c r="H930" s="74">
        <f>SUMIF('Cash Outflows'!E:E,'AP and Accrual Journal'!D930,'Cash Outflows'!F:F)</f>
        <v>0</v>
      </c>
      <c r="I930" s="73">
        <f t="shared" si="52"/>
        <v>0</v>
      </c>
      <c r="J930" s="13">
        <f t="shared" si="54"/>
        <v>0</v>
      </c>
      <c r="K930" s="112" t="b">
        <f ca="1">IF(TODAY()-'AP and Accrual Journal'!E930&gt;'Data Inputs'!$B$47,TRUE,FALSE)</f>
        <v>1</v>
      </c>
    </row>
    <row r="931" spans="1:11" x14ac:dyDescent="0.2">
      <c r="A931" s="110" t="str">
        <f t="shared" si="53"/>
        <v/>
      </c>
      <c r="B931" s="55"/>
      <c r="C931" s="129"/>
      <c r="D931" s="55"/>
      <c r="E931" s="56"/>
      <c r="F931" s="72"/>
      <c r="G931" s="120" t="str">
        <f>IFERROR(INDEX(Vendors!$A$2:$B$500,MATCH('AP and Accrual Journal'!C931,Vendors!$A$2:$A$500,0),2),"")</f>
        <v/>
      </c>
      <c r="H931" s="74">
        <f>SUMIF('Cash Outflows'!E:E,'AP and Accrual Journal'!D931,'Cash Outflows'!F:F)</f>
        <v>0</v>
      </c>
      <c r="I931" s="73">
        <f t="shared" si="52"/>
        <v>0</v>
      </c>
      <c r="J931" s="13">
        <f t="shared" si="54"/>
        <v>0</v>
      </c>
      <c r="K931" s="112" t="b">
        <f ca="1">IF(TODAY()-'AP and Accrual Journal'!E931&gt;'Data Inputs'!$B$47,TRUE,FALSE)</f>
        <v>1</v>
      </c>
    </row>
    <row r="932" spans="1:11" x14ac:dyDescent="0.2">
      <c r="A932" s="110" t="str">
        <f t="shared" si="53"/>
        <v/>
      </c>
      <c r="B932" s="55"/>
      <c r="C932" s="129"/>
      <c r="D932" s="55"/>
      <c r="E932" s="56"/>
      <c r="F932" s="72"/>
      <c r="G932" s="120" t="str">
        <f>IFERROR(INDEX(Vendors!$A$2:$B$500,MATCH('AP and Accrual Journal'!C932,Vendors!$A$2:$A$500,0),2),"")</f>
        <v/>
      </c>
      <c r="H932" s="74">
        <f>SUMIF('Cash Outflows'!E:E,'AP and Accrual Journal'!D932,'Cash Outflows'!F:F)</f>
        <v>0</v>
      </c>
      <c r="I932" s="73">
        <f t="shared" si="52"/>
        <v>0</v>
      </c>
      <c r="J932" s="13">
        <f t="shared" si="54"/>
        <v>0</v>
      </c>
      <c r="K932" s="112" t="b">
        <f ca="1">IF(TODAY()-'AP and Accrual Journal'!E932&gt;'Data Inputs'!$B$47,TRUE,FALSE)</f>
        <v>1</v>
      </c>
    </row>
    <row r="933" spans="1:11" x14ac:dyDescent="0.2">
      <c r="A933" s="110" t="str">
        <f t="shared" si="53"/>
        <v/>
      </c>
      <c r="B933" s="55"/>
      <c r="C933" s="129"/>
      <c r="D933" s="55"/>
      <c r="E933" s="56"/>
      <c r="F933" s="72"/>
      <c r="G933" s="120" t="str">
        <f>IFERROR(INDEX(Vendors!$A$2:$B$500,MATCH('AP and Accrual Journal'!C933,Vendors!$A$2:$A$500,0),2),"")</f>
        <v/>
      </c>
      <c r="H933" s="74">
        <f>SUMIF('Cash Outflows'!E:E,'AP and Accrual Journal'!D933,'Cash Outflows'!F:F)</f>
        <v>0</v>
      </c>
      <c r="I933" s="73">
        <f t="shared" si="52"/>
        <v>0</v>
      </c>
      <c r="J933" s="13">
        <f t="shared" si="54"/>
        <v>0</v>
      </c>
      <c r="K933" s="112" t="b">
        <f ca="1">IF(TODAY()-'AP and Accrual Journal'!E933&gt;'Data Inputs'!$B$47,TRUE,FALSE)</f>
        <v>1</v>
      </c>
    </row>
    <row r="934" spans="1:11" x14ac:dyDescent="0.2">
      <c r="A934" s="110" t="str">
        <f t="shared" si="53"/>
        <v/>
      </c>
      <c r="B934" s="55"/>
      <c r="C934" s="129"/>
      <c r="D934" s="55"/>
      <c r="E934" s="56"/>
      <c r="F934" s="72"/>
      <c r="G934" s="120" t="str">
        <f>IFERROR(INDEX(Vendors!$A$2:$B$500,MATCH('AP and Accrual Journal'!C934,Vendors!$A$2:$A$500,0),2),"")</f>
        <v/>
      </c>
      <c r="H934" s="74">
        <f>SUMIF('Cash Outflows'!E:E,'AP and Accrual Journal'!D934,'Cash Outflows'!F:F)</f>
        <v>0</v>
      </c>
      <c r="I934" s="73">
        <f t="shared" si="52"/>
        <v>0</v>
      </c>
      <c r="J934" s="13">
        <f t="shared" si="54"/>
        <v>0</v>
      </c>
      <c r="K934" s="112" t="b">
        <f ca="1">IF(TODAY()-'AP and Accrual Journal'!E934&gt;'Data Inputs'!$B$47,TRUE,FALSE)</f>
        <v>1</v>
      </c>
    </row>
    <row r="935" spans="1:11" x14ac:dyDescent="0.2">
      <c r="A935" s="110" t="str">
        <f t="shared" si="53"/>
        <v/>
      </c>
      <c r="B935" s="55"/>
      <c r="C935" s="129"/>
      <c r="D935" s="55"/>
      <c r="E935" s="56"/>
      <c r="F935" s="72"/>
      <c r="G935" s="120" t="str">
        <f>IFERROR(INDEX(Vendors!$A$2:$B$500,MATCH('AP and Accrual Journal'!C935,Vendors!$A$2:$A$500,0),2),"")</f>
        <v/>
      </c>
      <c r="H935" s="74">
        <f>SUMIF('Cash Outflows'!E:E,'AP and Accrual Journal'!D935,'Cash Outflows'!F:F)</f>
        <v>0</v>
      </c>
      <c r="I935" s="73">
        <f t="shared" si="52"/>
        <v>0</v>
      </c>
      <c r="J935" s="13">
        <f t="shared" si="54"/>
        <v>0</v>
      </c>
      <c r="K935" s="112" t="b">
        <f ca="1">IF(TODAY()-'AP and Accrual Journal'!E935&gt;'Data Inputs'!$B$47,TRUE,FALSE)</f>
        <v>1</v>
      </c>
    </row>
    <row r="936" spans="1:11" x14ac:dyDescent="0.2">
      <c r="A936" s="110" t="str">
        <f t="shared" si="53"/>
        <v/>
      </c>
      <c r="B936" s="55"/>
      <c r="C936" s="129"/>
      <c r="D936" s="55"/>
      <c r="E936" s="56"/>
      <c r="F936" s="72"/>
      <c r="G936" s="120" t="str">
        <f>IFERROR(INDEX(Vendors!$A$2:$B$500,MATCH('AP and Accrual Journal'!C936,Vendors!$A$2:$A$500,0),2),"")</f>
        <v/>
      </c>
      <c r="H936" s="74">
        <f>SUMIF('Cash Outflows'!E:E,'AP and Accrual Journal'!D936,'Cash Outflows'!F:F)</f>
        <v>0</v>
      </c>
      <c r="I936" s="73">
        <f t="shared" si="52"/>
        <v>0</v>
      </c>
      <c r="J936" s="13">
        <f t="shared" si="54"/>
        <v>0</v>
      </c>
      <c r="K936" s="112" t="b">
        <f ca="1">IF(TODAY()-'AP and Accrual Journal'!E936&gt;'Data Inputs'!$B$47,TRUE,FALSE)</f>
        <v>1</v>
      </c>
    </row>
    <row r="937" spans="1:11" x14ac:dyDescent="0.2">
      <c r="A937" s="110" t="str">
        <f t="shared" si="53"/>
        <v/>
      </c>
      <c r="B937" s="55"/>
      <c r="C937" s="129"/>
      <c r="D937" s="55"/>
      <c r="E937" s="56"/>
      <c r="F937" s="72"/>
      <c r="G937" s="120" t="str">
        <f>IFERROR(INDEX(Vendors!$A$2:$B$500,MATCH('AP and Accrual Journal'!C937,Vendors!$A$2:$A$500,0),2),"")</f>
        <v/>
      </c>
      <c r="H937" s="74">
        <f>SUMIF('Cash Outflows'!E:E,'AP and Accrual Journal'!D937,'Cash Outflows'!F:F)</f>
        <v>0</v>
      </c>
      <c r="I937" s="73">
        <f t="shared" si="52"/>
        <v>0</v>
      </c>
      <c r="J937" s="13">
        <f t="shared" si="54"/>
        <v>0</v>
      </c>
      <c r="K937" s="112" t="b">
        <f ca="1">IF(TODAY()-'AP and Accrual Journal'!E937&gt;'Data Inputs'!$B$47,TRUE,FALSE)</f>
        <v>1</v>
      </c>
    </row>
    <row r="938" spans="1:11" x14ac:dyDescent="0.2">
      <c r="A938" s="110" t="str">
        <f t="shared" si="53"/>
        <v/>
      </c>
      <c r="B938" s="55"/>
      <c r="C938" s="129"/>
      <c r="D938" s="55"/>
      <c r="E938" s="56"/>
      <c r="F938" s="72"/>
      <c r="G938" s="120" t="str">
        <f>IFERROR(INDEX(Vendors!$A$2:$B$500,MATCH('AP and Accrual Journal'!C938,Vendors!$A$2:$A$500,0),2),"")</f>
        <v/>
      </c>
      <c r="H938" s="74">
        <f>SUMIF('Cash Outflows'!E:E,'AP and Accrual Journal'!D938,'Cash Outflows'!F:F)</f>
        <v>0</v>
      </c>
      <c r="I938" s="73">
        <f t="shared" si="52"/>
        <v>0</v>
      </c>
      <c r="J938" s="13">
        <f t="shared" si="54"/>
        <v>0</v>
      </c>
      <c r="K938" s="112" t="b">
        <f ca="1">IF(TODAY()-'AP and Accrual Journal'!E938&gt;'Data Inputs'!$B$47,TRUE,FALSE)</f>
        <v>1</v>
      </c>
    </row>
    <row r="939" spans="1:11" x14ac:dyDescent="0.2">
      <c r="A939" s="110" t="str">
        <f t="shared" si="53"/>
        <v/>
      </c>
      <c r="B939" s="55"/>
      <c r="C939" s="129"/>
      <c r="D939" s="55"/>
      <c r="E939" s="56"/>
      <c r="F939" s="72"/>
      <c r="G939" s="120" t="str">
        <f>IFERROR(INDEX(Vendors!$A$2:$B$500,MATCH('AP and Accrual Journal'!C939,Vendors!$A$2:$A$500,0),2),"")</f>
        <v/>
      </c>
      <c r="H939" s="74">
        <f>SUMIF('Cash Outflows'!E:E,'AP and Accrual Journal'!D939,'Cash Outflows'!F:F)</f>
        <v>0</v>
      </c>
      <c r="I939" s="73">
        <f t="shared" si="52"/>
        <v>0</v>
      </c>
      <c r="J939" s="13">
        <f t="shared" si="54"/>
        <v>0</v>
      </c>
      <c r="K939" s="112" t="b">
        <f ca="1">IF(TODAY()-'AP and Accrual Journal'!E939&gt;'Data Inputs'!$B$47,TRUE,FALSE)</f>
        <v>1</v>
      </c>
    </row>
    <row r="940" spans="1:11" x14ac:dyDescent="0.2">
      <c r="A940" s="110" t="str">
        <f t="shared" si="53"/>
        <v/>
      </c>
      <c r="B940" s="55"/>
      <c r="C940" s="129"/>
      <c r="D940" s="55"/>
      <c r="E940" s="56"/>
      <c r="F940" s="72"/>
      <c r="G940" s="120" t="str">
        <f>IFERROR(INDEX(Vendors!$A$2:$B$500,MATCH('AP and Accrual Journal'!C940,Vendors!$A$2:$A$500,0),2),"")</f>
        <v/>
      </c>
      <c r="H940" s="74">
        <f>SUMIF('Cash Outflows'!E:E,'AP and Accrual Journal'!D940,'Cash Outflows'!F:F)</f>
        <v>0</v>
      </c>
      <c r="I940" s="73">
        <f t="shared" si="52"/>
        <v>0</v>
      </c>
      <c r="J940" s="13">
        <f t="shared" si="54"/>
        <v>0</v>
      </c>
      <c r="K940" s="112" t="b">
        <f ca="1">IF(TODAY()-'AP and Accrual Journal'!E940&gt;'Data Inputs'!$B$47,TRUE,FALSE)</f>
        <v>1</v>
      </c>
    </row>
    <row r="941" spans="1:11" x14ac:dyDescent="0.2">
      <c r="A941" s="110" t="str">
        <f t="shared" si="53"/>
        <v/>
      </c>
      <c r="B941" s="55"/>
      <c r="C941" s="129"/>
      <c r="D941" s="55"/>
      <c r="E941" s="56"/>
      <c r="F941" s="72"/>
      <c r="G941" s="120" t="str">
        <f>IFERROR(INDEX(Vendors!$A$2:$B$500,MATCH('AP and Accrual Journal'!C941,Vendors!$A$2:$A$500,0),2),"")</f>
        <v/>
      </c>
      <c r="H941" s="74">
        <f>SUMIF('Cash Outflows'!E:E,'AP and Accrual Journal'!D941,'Cash Outflows'!F:F)</f>
        <v>0</v>
      </c>
      <c r="I941" s="73">
        <f t="shared" si="52"/>
        <v>0</v>
      </c>
      <c r="J941" s="13">
        <f t="shared" si="54"/>
        <v>0</v>
      </c>
      <c r="K941" s="112" t="b">
        <f ca="1">IF(TODAY()-'AP and Accrual Journal'!E941&gt;'Data Inputs'!$B$47,TRUE,FALSE)</f>
        <v>1</v>
      </c>
    </row>
    <row r="942" spans="1:11" x14ac:dyDescent="0.2">
      <c r="A942" s="110" t="str">
        <f t="shared" si="53"/>
        <v/>
      </c>
      <c r="B942" s="55"/>
      <c r="C942" s="129"/>
      <c r="D942" s="55"/>
      <c r="E942" s="56"/>
      <c r="F942" s="72"/>
      <c r="G942" s="120" t="str">
        <f>IFERROR(INDEX(Vendors!$A$2:$B$500,MATCH('AP and Accrual Journal'!C942,Vendors!$A$2:$A$500,0),2),"")</f>
        <v/>
      </c>
      <c r="H942" s="74">
        <f>SUMIF('Cash Outflows'!E:E,'AP and Accrual Journal'!D942,'Cash Outflows'!F:F)</f>
        <v>0</v>
      </c>
      <c r="I942" s="73">
        <f t="shared" si="52"/>
        <v>0</v>
      </c>
      <c r="J942" s="13">
        <f t="shared" si="54"/>
        <v>0</v>
      </c>
      <c r="K942" s="112" t="b">
        <f ca="1">IF(TODAY()-'AP and Accrual Journal'!E942&gt;'Data Inputs'!$B$47,TRUE,FALSE)</f>
        <v>1</v>
      </c>
    </row>
    <row r="943" spans="1:11" x14ac:dyDescent="0.2">
      <c r="A943" s="110" t="str">
        <f t="shared" si="53"/>
        <v/>
      </c>
      <c r="B943" s="55"/>
      <c r="C943" s="129"/>
      <c r="D943" s="55"/>
      <c r="E943" s="56"/>
      <c r="F943" s="72"/>
      <c r="G943" s="120" t="str">
        <f>IFERROR(INDEX(Vendors!$A$2:$B$500,MATCH('AP and Accrual Journal'!C943,Vendors!$A$2:$A$500,0),2),"")</f>
        <v/>
      </c>
      <c r="H943" s="74">
        <f>SUMIF('Cash Outflows'!E:E,'AP and Accrual Journal'!D943,'Cash Outflows'!F:F)</f>
        <v>0</v>
      </c>
      <c r="I943" s="73">
        <f t="shared" si="52"/>
        <v>0</v>
      </c>
      <c r="J943" s="13">
        <f t="shared" si="54"/>
        <v>0</v>
      </c>
      <c r="K943" s="112" t="b">
        <f ca="1">IF(TODAY()-'AP and Accrual Journal'!E943&gt;'Data Inputs'!$B$47,TRUE,FALSE)</f>
        <v>1</v>
      </c>
    </row>
    <row r="944" spans="1:11" x14ac:dyDescent="0.2">
      <c r="A944" s="110" t="str">
        <f t="shared" si="53"/>
        <v/>
      </c>
      <c r="B944" s="55"/>
      <c r="C944" s="129"/>
      <c r="D944" s="55"/>
      <c r="E944" s="56"/>
      <c r="F944" s="72"/>
      <c r="G944" s="120" t="str">
        <f>IFERROR(INDEX(Vendors!$A$2:$B$500,MATCH('AP and Accrual Journal'!C944,Vendors!$A$2:$A$500,0),2),"")</f>
        <v/>
      </c>
      <c r="H944" s="74">
        <f>SUMIF('Cash Outflows'!E:E,'AP and Accrual Journal'!D944,'Cash Outflows'!F:F)</f>
        <v>0</v>
      </c>
      <c r="I944" s="73">
        <f t="shared" si="52"/>
        <v>0</v>
      </c>
      <c r="J944" s="13">
        <f t="shared" si="54"/>
        <v>0</v>
      </c>
      <c r="K944" s="112" t="b">
        <f ca="1">IF(TODAY()-'AP and Accrual Journal'!E944&gt;'Data Inputs'!$B$47,TRUE,FALSE)</f>
        <v>1</v>
      </c>
    </row>
    <row r="945" spans="1:11" x14ac:dyDescent="0.2">
      <c r="A945" s="110" t="str">
        <f t="shared" si="53"/>
        <v/>
      </c>
      <c r="B945" s="55"/>
      <c r="C945" s="129"/>
      <c r="D945" s="55"/>
      <c r="E945" s="56"/>
      <c r="F945" s="72"/>
      <c r="G945" s="120" t="str">
        <f>IFERROR(INDEX(Vendors!$A$2:$B$500,MATCH('AP and Accrual Journal'!C945,Vendors!$A$2:$A$500,0),2),"")</f>
        <v/>
      </c>
      <c r="H945" s="74">
        <f>SUMIF('Cash Outflows'!E:E,'AP and Accrual Journal'!D945,'Cash Outflows'!F:F)</f>
        <v>0</v>
      </c>
      <c r="I945" s="73">
        <f t="shared" si="52"/>
        <v>0</v>
      </c>
      <c r="J945" s="13">
        <f t="shared" si="54"/>
        <v>0</v>
      </c>
      <c r="K945" s="112" t="b">
        <f ca="1">IF(TODAY()-'AP and Accrual Journal'!E945&gt;'Data Inputs'!$B$47,TRUE,FALSE)</f>
        <v>1</v>
      </c>
    </row>
    <row r="946" spans="1:11" x14ac:dyDescent="0.2">
      <c r="A946" s="110" t="str">
        <f t="shared" si="53"/>
        <v/>
      </c>
      <c r="B946" s="55"/>
      <c r="C946" s="129"/>
      <c r="D946" s="55"/>
      <c r="E946" s="56"/>
      <c r="F946" s="72"/>
      <c r="G946" s="120" t="str">
        <f>IFERROR(INDEX(Vendors!$A$2:$B$500,MATCH('AP and Accrual Journal'!C946,Vendors!$A$2:$A$500,0),2),"")</f>
        <v/>
      </c>
      <c r="H946" s="74">
        <f>SUMIF('Cash Outflows'!E:E,'AP and Accrual Journal'!D946,'Cash Outflows'!F:F)</f>
        <v>0</v>
      </c>
      <c r="I946" s="73">
        <f t="shared" si="52"/>
        <v>0</v>
      </c>
      <c r="J946" s="13">
        <f t="shared" si="54"/>
        <v>0</v>
      </c>
      <c r="K946" s="112" t="b">
        <f ca="1">IF(TODAY()-'AP and Accrual Journal'!E946&gt;'Data Inputs'!$B$47,TRUE,FALSE)</f>
        <v>1</v>
      </c>
    </row>
    <row r="947" spans="1:11" x14ac:dyDescent="0.2">
      <c r="A947" s="110" t="str">
        <f t="shared" si="53"/>
        <v/>
      </c>
      <c r="B947" s="55"/>
      <c r="C947" s="129"/>
      <c r="D947" s="55"/>
      <c r="E947" s="56"/>
      <c r="F947" s="72"/>
      <c r="G947" s="120" t="str">
        <f>IFERROR(INDEX(Vendors!$A$2:$B$500,MATCH('AP and Accrual Journal'!C947,Vendors!$A$2:$A$500,0),2),"")</f>
        <v/>
      </c>
      <c r="H947" s="74">
        <f>SUMIF('Cash Outflows'!E:E,'AP and Accrual Journal'!D947,'Cash Outflows'!F:F)</f>
        <v>0</v>
      </c>
      <c r="I947" s="73">
        <f t="shared" si="52"/>
        <v>0</v>
      </c>
      <c r="J947" s="13">
        <f t="shared" si="54"/>
        <v>0</v>
      </c>
      <c r="K947" s="112" t="b">
        <f ca="1">IF(TODAY()-'AP and Accrual Journal'!E947&gt;'Data Inputs'!$B$47,TRUE,FALSE)</f>
        <v>1</v>
      </c>
    </row>
    <row r="948" spans="1:11" x14ac:dyDescent="0.2">
      <c r="A948" s="110" t="str">
        <f t="shared" si="53"/>
        <v/>
      </c>
      <c r="B948" s="55"/>
      <c r="C948" s="129"/>
      <c r="D948" s="55"/>
      <c r="E948" s="56"/>
      <c r="F948" s="72"/>
      <c r="G948" s="120" t="str">
        <f>IFERROR(INDEX(Vendors!$A$2:$B$500,MATCH('AP and Accrual Journal'!C948,Vendors!$A$2:$A$500,0),2),"")</f>
        <v/>
      </c>
      <c r="H948" s="74">
        <f>SUMIF('Cash Outflows'!E:E,'AP and Accrual Journal'!D948,'Cash Outflows'!F:F)</f>
        <v>0</v>
      </c>
      <c r="I948" s="73">
        <f t="shared" si="52"/>
        <v>0</v>
      </c>
      <c r="J948" s="13">
        <f t="shared" si="54"/>
        <v>0</v>
      </c>
      <c r="K948" s="112" t="b">
        <f ca="1">IF(TODAY()-'AP and Accrual Journal'!E948&gt;'Data Inputs'!$B$47,TRUE,FALSE)</f>
        <v>1</v>
      </c>
    </row>
    <row r="949" spans="1:11" x14ac:dyDescent="0.2">
      <c r="A949" s="110" t="str">
        <f t="shared" si="53"/>
        <v/>
      </c>
      <c r="B949" s="55"/>
      <c r="C949" s="129"/>
      <c r="D949" s="55"/>
      <c r="E949" s="56"/>
      <c r="F949" s="72"/>
      <c r="G949" s="120" t="str">
        <f>IFERROR(INDEX(Vendors!$A$2:$B$500,MATCH('AP and Accrual Journal'!C949,Vendors!$A$2:$A$500,0),2),"")</f>
        <v/>
      </c>
      <c r="H949" s="74">
        <f>SUMIF('Cash Outflows'!E:E,'AP and Accrual Journal'!D949,'Cash Outflows'!F:F)</f>
        <v>0</v>
      </c>
      <c r="I949" s="73">
        <f t="shared" si="52"/>
        <v>0</v>
      </c>
      <c r="J949" s="13">
        <f t="shared" si="54"/>
        <v>0</v>
      </c>
      <c r="K949" s="112" t="b">
        <f ca="1">IF(TODAY()-'AP and Accrual Journal'!E949&gt;'Data Inputs'!$B$47,TRUE,FALSE)</f>
        <v>1</v>
      </c>
    </row>
    <row r="950" spans="1:11" x14ac:dyDescent="0.2">
      <c r="A950" s="110" t="str">
        <f t="shared" si="53"/>
        <v/>
      </c>
      <c r="B950" s="55"/>
      <c r="C950" s="129"/>
      <c r="D950" s="55"/>
      <c r="E950" s="56"/>
      <c r="F950" s="72"/>
      <c r="G950" s="120" t="str">
        <f>IFERROR(INDEX(Vendors!$A$2:$B$500,MATCH('AP and Accrual Journal'!C950,Vendors!$A$2:$A$500,0),2),"")</f>
        <v/>
      </c>
      <c r="H950" s="74">
        <f>SUMIF('Cash Outflows'!E:E,'AP and Accrual Journal'!D950,'Cash Outflows'!F:F)</f>
        <v>0</v>
      </c>
      <c r="I950" s="73">
        <f t="shared" si="52"/>
        <v>0</v>
      </c>
      <c r="J950" s="13">
        <f t="shared" si="54"/>
        <v>0</v>
      </c>
      <c r="K950" s="112" t="b">
        <f ca="1">IF(TODAY()-'AP and Accrual Journal'!E950&gt;'Data Inputs'!$B$47,TRUE,FALSE)</f>
        <v>1</v>
      </c>
    </row>
    <row r="951" spans="1:11" x14ac:dyDescent="0.2">
      <c r="A951" s="110" t="str">
        <f t="shared" si="53"/>
        <v/>
      </c>
      <c r="B951" s="55"/>
      <c r="C951" s="129"/>
      <c r="D951" s="55"/>
      <c r="E951" s="56"/>
      <c r="F951" s="72"/>
      <c r="G951" s="120" t="str">
        <f>IFERROR(INDEX(Vendors!$A$2:$B$500,MATCH('AP and Accrual Journal'!C951,Vendors!$A$2:$A$500,0),2),"")</f>
        <v/>
      </c>
      <c r="H951" s="74">
        <f>SUMIF('Cash Outflows'!E:E,'AP and Accrual Journal'!D951,'Cash Outflows'!F:F)</f>
        <v>0</v>
      </c>
      <c r="I951" s="73">
        <f t="shared" si="52"/>
        <v>0</v>
      </c>
      <c r="J951" s="13">
        <f t="shared" si="54"/>
        <v>0</v>
      </c>
      <c r="K951" s="112" t="b">
        <f ca="1">IF(TODAY()-'AP and Accrual Journal'!E951&gt;'Data Inputs'!$B$47,TRUE,FALSE)</f>
        <v>1</v>
      </c>
    </row>
    <row r="952" spans="1:11" x14ac:dyDescent="0.2">
      <c r="A952" s="110" t="str">
        <f t="shared" si="53"/>
        <v/>
      </c>
      <c r="B952" s="55"/>
      <c r="C952" s="129"/>
      <c r="D952" s="55"/>
      <c r="E952" s="56"/>
      <c r="F952" s="72"/>
      <c r="G952" s="120" t="str">
        <f>IFERROR(INDEX(Vendors!$A$2:$B$500,MATCH('AP and Accrual Journal'!C952,Vendors!$A$2:$A$500,0),2),"")</f>
        <v/>
      </c>
      <c r="H952" s="74">
        <f>SUMIF('Cash Outflows'!E:E,'AP and Accrual Journal'!D952,'Cash Outflows'!F:F)</f>
        <v>0</v>
      </c>
      <c r="I952" s="73">
        <f t="shared" si="52"/>
        <v>0</v>
      </c>
      <c r="J952" s="13">
        <f t="shared" si="54"/>
        <v>0</v>
      </c>
      <c r="K952" s="112" t="b">
        <f ca="1">IF(TODAY()-'AP and Accrual Journal'!E952&gt;'Data Inputs'!$B$47,TRUE,FALSE)</f>
        <v>1</v>
      </c>
    </row>
    <row r="953" spans="1:11" x14ac:dyDescent="0.2">
      <c r="A953" s="110" t="str">
        <f t="shared" si="53"/>
        <v/>
      </c>
      <c r="B953" s="55"/>
      <c r="C953" s="129"/>
      <c r="D953" s="55"/>
      <c r="E953" s="56"/>
      <c r="F953" s="72"/>
      <c r="G953" s="120" t="str">
        <f>IFERROR(INDEX(Vendors!$A$2:$B$500,MATCH('AP and Accrual Journal'!C953,Vendors!$A$2:$A$500,0),2),"")</f>
        <v/>
      </c>
      <c r="H953" s="74">
        <f>SUMIF('Cash Outflows'!E:E,'AP and Accrual Journal'!D953,'Cash Outflows'!F:F)</f>
        <v>0</v>
      </c>
      <c r="I953" s="73">
        <f t="shared" si="52"/>
        <v>0</v>
      </c>
      <c r="J953" s="13">
        <f t="shared" si="54"/>
        <v>0</v>
      </c>
      <c r="K953" s="112" t="b">
        <f ca="1">IF(TODAY()-'AP and Accrual Journal'!E953&gt;'Data Inputs'!$B$47,TRUE,FALSE)</f>
        <v>1</v>
      </c>
    </row>
    <row r="954" spans="1:11" x14ac:dyDescent="0.2">
      <c r="A954" s="110" t="str">
        <f t="shared" si="53"/>
        <v/>
      </c>
      <c r="B954" s="55"/>
      <c r="C954" s="129"/>
      <c r="D954" s="55"/>
      <c r="E954" s="56"/>
      <c r="F954" s="72"/>
      <c r="G954" s="120" t="str">
        <f>IFERROR(INDEX(Vendors!$A$2:$B$500,MATCH('AP and Accrual Journal'!C954,Vendors!$A$2:$A$500,0),2),"")</f>
        <v/>
      </c>
      <c r="H954" s="74">
        <f>SUMIF('Cash Outflows'!E:E,'AP and Accrual Journal'!D954,'Cash Outflows'!F:F)</f>
        <v>0</v>
      </c>
      <c r="I954" s="73">
        <f t="shared" si="52"/>
        <v>0</v>
      </c>
      <c r="J954" s="13">
        <f t="shared" si="54"/>
        <v>0</v>
      </c>
      <c r="K954" s="112" t="b">
        <f ca="1">IF(TODAY()-'AP and Accrual Journal'!E954&gt;'Data Inputs'!$B$47,TRUE,FALSE)</f>
        <v>1</v>
      </c>
    </row>
    <row r="955" spans="1:11" x14ac:dyDescent="0.2">
      <c r="A955" s="110" t="str">
        <f t="shared" si="53"/>
        <v/>
      </c>
      <c r="B955" s="55"/>
      <c r="C955" s="129"/>
      <c r="D955" s="55"/>
      <c r="E955" s="56"/>
      <c r="F955" s="72"/>
      <c r="G955" s="120" t="str">
        <f>IFERROR(INDEX(Vendors!$A$2:$B$500,MATCH('AP and Accrual Journal'!C955,Vendors!$A$2:$A$500,0),2),"")</f>
        <v/>
      </c>
      <c r="H955" s="74">
        <f>SUMIF('Cash Outflows'!E:E,'AP and Accrual Journal'!D955,'Cash Outflows'!F:F)</f>
        <v>0</v>
      </c>
      <c r="I955" s="73">
        <f t="shared" si="52"/>
        <v>0</v>
      </c>
      <c r="J955" s="13">
        <f t="shared" si="54"/>
        <v>0</v>
      </c>
      <c r="K955" s="112" t="b">
        <f ca="1">IF(TODAY()-'AP and Accrual Journal'!E955&gt;'Data Inputs'!$B$47,TRUE,FALSE)</f>
        <v>1</v>
      </c>
    </row>
    <row r="956" spans="1:11" x14ac:dyDescent="0.2">
      <c r="A956" s="110" t="str">
        <f t="shared" si="53"/>
        <v/>
      </c>
      <c r="B956" s="55"/>
      <c r="C956" s="129"/>
      <c r="D956" s="55"/>
      <c r="E956" s="56"/>
      <c r="F956" s="72"/>
      <c r="G956" s="120" t="str">
        <f>IFERROR(INDEX(Vendors!$A$2:$B$500,MATCH('AP and Accrual Journal'!C956,Vendors!$A$2:$A$500,0),2),"")</f>
        <v/>
      </c>
      <c r="H956" s="74">
        <f>SUMIF('Cash Outflows'!E:E,'AP and Accrual Journal'!D956,'Cash Outflows'!F:F)</f>
        <v>0</v>
      </c>
      <c r="I956" s="73">
        <f t="shared" si="52"/>
        <v>0</v>
      </c>
      <c r="J956" s="13">
        <f t="shared" si="54"/>
        <v>0</v>
      </c>
      <c r="K956" s="112" t="b">
        <f ca="1">IF(TODAY()-'AP and Accrual Journal'!E956&gt;'Data Inputs'!$B$47,TRUE,FALSE)</f>
        <v>1</v>
      </c>
    </row>
    <row r="957" spans="1:11" x14ac:dyDescent="0.2">
      <c r="A957" s="110" t="str">
        <f t="shared" si="53"/>
        <v/>
      </c>
      <c r="B957" s="55"/>
      <c r="C957" s="129"/>
      <c r="D957" s="55"/>
      <c r="E957" s="56"/>
      <c r="F957" s="72"/>
      <c r="G957" s="120" t="str">
        <f>IFERROR(INDEX(Vendors!$A$2:$B$500,MATCH('AP and Accrual Journal'!C957,Vendors!$A$2:$A$500,0),2),"")</f>
        <v/>
      </c>
      <c r="H957" s="74">
        <f>SUMIF('Cash Outflows'!E:E,'AP and Accrual Journal'!D957,'Cash Outflows'!F:F)</f>
        <v>0</v>
      </c>
      <c r="I957" s="73">
        <f t="shared" si="52"/>
        <v>0</v>
      </c>
      <c r="J957" s="13">
        <f t="shared" si="54"/>
        <v>0</v>
      </c>
      <c r="K957" s="112" t="b">
        <f ca="1">IF(TODAY()-'AP and Accrual Journal'!E957&gt;'Data Inputs'!$B$47,TRUE,FALSE)</f>
        <v>1</v>
      </c>
    </row>
    <row r="958" spans="1:11" x14ac:dyDescent="0.2">
      <c r="A958" s="110" t="str">
        <f t="shared" si="53"/>
        <v/>
      </c>
      <c r="B958" s="55"/>
      <c r="C958" s="129"/>
      <c r="D958" s="55"/>
      <c r="E958" s="56"/>
      <c r="F958" s="72"/>
      <c r="G958" s="120" t="str">
        <f>IFERROR(INDEX(Vendors!$A$2:$B$500,MATCH('AP and Accrual Journal'!C958,Vendors!$A$2:$A$500,0),2),"")</f>
        <v/>
      </c>
      <c r="H958" s="74">
        <f>SUMIF('Cash Outflows'!E:E,'AP and Accrual Journal'!D958,'Cash Outflows'!F:F)</f>
        <v>0</v>
      </c>
      <c r="I958" s="73">
        <f t="shared" si="52"/>
        <v>0</v>
      </c>
      <c r="J958" s="13">
        <f t="shared" si="54"/>
        <v>0</v>
      </c>
      <c r="K958" s="112" t="b">
        <f ca="1">IF(TODAY()-'AP and Accrual Journal'!E958&gt;'Data Inputs'!$B$47,TRUE,FALSE)</f>
        <v>1</v>
      </c>
    </row>
    <row r="959" spans="1:11" x14ac:dyDescent="0.2">
      <c r="A959" s="110" t="str">
        <f t="shared" si="53"/>
        <v/>
      </c>
      <c r="B959" s="55"/>
      <c r="C959" s="129"/>
      <c r="D959" s="55"/>
      <c r="E959" s="56"/>
      <c r="F959" s="72"/>
      <c r="G959" s="120" t="str">
        <f>IFERROR(INDEX(Vendors!$A$2:$B$500,MATCH('AP and Accrual Journal'!C959,Vendors!$A$2:$A$500,0),2),"")</f>
        <v/>
      </c>
      <c r="H959" s="74">
        <f>SUMIF('Cash Outflows'!E:E,'AP and Accrual Journal'!D959,'Cash Outflows'!F:F)</f>
        <v>0</v>
      </c>
      <c r="I959" s="73">
        <f t="shared" si="52"/>
        <v>0</v>
      </c>
      <c r="J959" s="13">
        <f t="shared" si="54"/>
        <v>0</v>
      </c>
      <c r="K959" s="112" t="b">
        <f ca="1">IF(TODAY()-'AP and Accrual Journal'!E959&gt;'Data Inputs'!$B$47,TRUE,FALSE)</f>
        <v>1</v>
      </c>
    </row>
    <row r="960" spans="1:11" x14ac:dyDescent="0.2">
      <c r="A960" s="110" t="str">
        <f t="shared" si="53"/>
        <v/>
      </c>
      <c r="B960" s="55"/>
      <c r="C960" s="129"/>
      <c r="D960" s="55"/>
      <c r="E960" s="56"/>
      <c r="F960" s="72"/>
      <c r="G960" s="120" t="str">
        <f>IFERROR(INDEX(Vendors!$A$2:$B$500,MATCH('AP and Accrual Journal'!C960,Vendors!$A$2:$A$500,0),2),"")</f>
        <v/>
      </c>
      <c r="H960" s="74">
        <f>SUMIF('Cash Outflows'!E:E,'AP and Accrual Journal'!D960,'Cash Outflows'!F:F)</f>
        <v>0</v>
      </c>
      <c r="I960" s="73">
        <f t="shared" si="52"/>
        <v>0</v>
      </c>
      <c r="J960" s="13">
        <f t="shared" si="54"/>
        <v>0</v>
      </c>
      <c r="K960" s="112" t="b">
        <f ca="1">IF(TODAY()-'AP and Accrual Journal'!E960&gt;'Data Inputs'!$B$47,TRUE,FALSE)</f>
        <v>1</v>
      </c>
    </row>
    <row r="961" spans="1:11" x14ac:dyDescent="0.2">
      <c r="A961" s="110" t="str">
        <f t="shared" si="53"/>
        <v/>
      </c>
      <c r="B961" s="55"/>
      <c r="C961" s="129"/>
      <c r="D961" s="55"/>
      <c r="E961" s="56"/>
      <c r="F961" s="72"/>
      <c r="G961" s="120" t="str">
        <f>IFERROR(INDEX(Vendors!$A$2:$B$500,MATCH('AP and Accrual Journal'!C961,Vendors!$A$2:$A$500,0),2),"")</f>
        <v/>
      </c>
      <c r="H961" s="74">
        <f>SUMIF('Cash Outflows'!E:E,'AP and Accrual Journal'!D961,'Cash Outflows'!F:F)</f>
        <v>0</v>
      </c>
      <c r="I961" s="73">
        <f t="shared" si="52"/>
        <v>0</v>
      </c>
      <c r="J961" s="13">
        <f t="shared" si="54"/>
        <v>0</v>
      </c>
      <c r="K961" s="112" t="b">
        <f ca="1">IF(TODAY()-'AP and Accrual Journal'!E961&gt;'Data Inputs'!$B$47,TRUE,FALSE)</f>
        <v>1</v>
      </c>
    </row>
    <row r="962" spans="1:11" x14ac:dyDescent="0.2">
      <c r="A962" s="110" t="str">
        <f t="shared" si="53"/>
        <v/>
      </c>
      <c r="B962" s="55"/>
      <c r="C962" s="129"/>
      <c r="D962" s="55"/>
      <c r="E962" s="56"/>
      <c r="F962" s="72"/>
      <c r="G962" s="120" t="str">
        <f>IFERROR(INDEX(Vendors!$A$2:$B$500,MATCH('AP and Accrual Journal'!C962,Vendors!$A$2:$A$500,0),2),"")</f>
        <v/>
      </c>
      <c r="H962" s="74">
        <f>SUMIF('Cash Outflows'!E:E,'AP and Accrual Journal'!D962,'Cash Outflows'!F:F)</f>
        <v>0</v>
      </c>
      <c r="I962" s="73">
        <f t="shared" si="52"/>
        <v>0</v>
      </c>
      <c r="J962" s="13">
        <f t="shared" si="54"/>
        <v>0</v>
      </c>
      <c r="K962" s="112" t="b">
        <f ca="1">IF(TODAY()-'AP and Accrual Journal'!E962&gt;'Data Inputs'!$B$47,TRUE,FALSE)</f>
        <v>1</v>
      </c>
    </row>
    <row r="963" spans="1:11" x14ac:dyDescent="0.2">
      <c r="A963" s="110" t="str">
        <f t="shared" si="53"/>
        <v/>
      </c>
      <c r="B963" s="55"/>
      <c r="C963" s="129"/>
      <c r="D963" s="55"/>
      <c r="E963" s="56"/>
      <c r="F963" s="72"/>
      <c r="G963" s="120" t="str">
        <f>IFERROR(INDEX(Vendors!$A$2:$B$500,MATCH('AP and Accrual Journal'!C963,Vendors!$A$2:$A$500,0),2),"")</f>
        <v/>
      </c>
      <c r="H963" s="74">
        <f>SUMIF('Cash Outflows'!E:E,'AP and Accrual Journal'!D963,'Cash Outflows'!F:F)</f>
        <v>0</v>
      </c>
      <c r="I963" s="73">
        <f t="shared" si="52"/>
        <v>0</v>
      </c>
      <c r="J963" s="13">
        <f t="shared" si="54"/>
        <v>0</v>
      </c>
      <c r="K963" s="112" t="b">
        <f ca="1">IF(TODAY()-'AP and Accrual Journal'!E963&gt;'Data Inputs'!$B$47,TRUE,FALSE)</f>
        <v>1</v>
      </c>
    </row>
    <row r="964" spans="1:11" x14ac:dyDescent="0.2">
      <c r="A964" s="110" t="str">
        <f t="shared" si="53"/>
        <v/>
      </c>
      <c r="B964" s="55"/>
      <c r="C964" s="129"/>
      <c r="D964" s="55"/>
      <c r="E964" s="56"/>
      <c r="F964" s="72"/>
      <c r="G964" s="120" t="str">
        <f>IFERROR(INDEX(Vendors!$A$2:$B$500,MATCH('AP and Accrual Journal'!C964,Vendors!$A$2:$A$500,0),2),"")</f>
        <v/>
      </c>
      <c r="H964" s="74">
        <f>SUMIF('Cash Outflows'!E:E,'AP and Accrual Journal'!D964,'Cash Outflows'!F:F)</f>
        <v>0</v>
      </c>
      <c r="I964" s="73">
        <f t="shared" si="52"/>
        <v>0</v>
      </c>
      <c r="J964" s="13">
        <f t="shared" si="54"/>
        <v>0</v>
      </c>
      <c r="K964" s="112" t="b">
        <f ca="1">IF(TODAY()-'AP and Accrual Journal'!E964&gt;'Data Inputs'!$B$47,TRUE,FALSE)</f>
        <v>1</v>
      </c>
    </row>
    <row r="965" spans="1:11" x14ac:dyDescent="0.2">
      <c r="A965" s="110" t="str">
        <f t="shared" si="53"/>
        <v/>
      </c>
      <c r="B965" s="55"/>
      <c r="C965" s="129"/>
      <c r="D965" s="55"/>
      <c r="E965" s="56"/>
      <c r="F965" s="72"/>
      <c r="G965" s="120" t="str">
        <f>IFERROR(INDEX(Vendors!$A$2:$B$500,MATCH('AP and Accrual Journal'!C965,Vendors!$A$2:$A$500,0),2),"")</f>
        <v/>
      </c>
      <c r="H965" s="74">
        <f>SUMIF('Cash Outflows'!E:E,'AP and Accrual Journal'!D965,'Cash Outflows'!F:F)</f>
        <v>0</v>
      </c>
      <c r="I965" s="73">
        <f t="shared" ref="I965:I1028" si="55">F965-H965</f>
        <v>0</v>
      </c>
      <c r="J965" s="13">
        <f t="shared" si="54"/>
        <v>0</v>
      </c>
      <c r="K965" s="112" t="b">
        <f ca="1">IF(TODAY()-'AP and Accrual Journal'!E965&gt;'Data Inputs'!$B$47,TRUE,FALSE)</f>
        <v>1</v>
      </c>
    </row>
    <row r="966" spans="1:11" x14ac:dyDescent="0.2">
      <c r="A966" s="110" t="str">
        <f t="shared" si="53"/>
        <v/>
      </c>
      <c r="B966" s="55"/>
      <c r="C966" s="129"/>
      <c r="D966" s="55"/>
      <c r="E966" s="56"/>
      <c r="F966" s="72"/>
      <c r="G966" s="120" t="str">
        <f>IFERROR(INDEX(Vendors!$A$2:$B$500,MATCH('AP and Accrual Journal'!C966,Vendors!$A$2:$A$500,0),2),"")</f>
        <v/>
      </c>
      <c r="H966" s="74">
        <f>SUMIF('Cash Outflows'!E:E,'AP and Accrual Journal'!D966,'Cash Outflows'!F:F)</f>
        <v>0</v>
      </c>
      <c r="I966" s="73">
        <f t="shared" si="55"/>
        <v>0</v>
      </c>
      <c r="J966" s="13">
        <f t="shared" si="54"/>
        <v>0</v>
      </c>
      <c r="K966" s="112" t="b">
        <f ca="1">IF(TODAY()-'AP and Accrual Journal'!E966&gt;'Data Inputs'!$B$47,TRUE,FALSE)</f>
        <v>1</v>
      </c>
    </row>
    <row r="967" spans="1:11" x14ac:dyDescent="0.2">
      <c r="A967" s="110" t="str">
        <f t="shared" si="53"/>
        <v/>
      </c>
      <c r="B967" s="55"/>
      <c r="C967" s="129"/>
      <c r="D967" s="55"/>
      <c r="E967" s="56"/>
      <c r="F967" s="72"/>
      <c r="G967" s="120" t="str">
        <f>IFERROR(INDEX(Vendors!$A$2:$B$500,MATCH('AP and Accrual Journal'!C967,Vendors!$A$2:$A$500,0),2),"")</f>
        <v/>
      </c>
      <c r="H967" s="74">
        <f>SUMIF('Cash Outflows'!E:E,'AP and Accrual Journal'!D967,'Cash Outflows'!F:F)</f>
        <v>0</v>
      </c>
      <c r="I967" s="73">
        <f t="shared" si="55"/>
        <v>0</v>
      </c>
      <c r="J967" s="13">
        <f t="shared" si="54"/>
        <v>0</v>
      </c>
      <c r="K967" s="112" t="b">
        <f ca="1">IF(TODAY()-'AP and Accrual Journal'!E967&gt;'Data Inputs'!$B$47,TRUE,FALSE)</f>
        <v>1</v>
      </c>
    </row>
    <row r="968" spans="1:11" x14ac:dyDescent="0.2">
      <c r="A968" s="110" t="str">
        <f t="shared" si="53"/>
        <v/>
      </c>
      <c r="B968" s="55"/>
      <c r="C968" s="129"/>
      <c r="D968" s="55"/>
      <c r="E968" s="56"/>
      <c r="F968" s="72"/>
      <c r="G968" s="120" t="str">
        <f>IFERROR(INDEX(Vendors!$A$2:$B$500,MATCH('AP and Accrual Journal'!C968,Vendors!$A$2:$A$500,0),2),"")</f>
        <v/>
      </c>
      <c r="H968" s="74">
        <f>SUMIF('Cash Outflows'!E:E,'AP and Accrual Journal'!D968,'Cash Outflows'!F:F)</f>
        <v>0</v>
      </c>
      <c r="I968" s="73">
        <f t="shared" si="55"/>
        <v>0</v>
      </c>
      <c r="J968" s="13">
        <f t="shared" si="54"/>
        <v>0</v>
      </c>
      <c r="K968" s="112" t="b">
        <f ca="1">IF(TODAY()-'AP and Accrual Journal'!E968&gt;'Data Inputs'!$B$47,TRUE,FALSE)</f>
        <v>1</v>
      </c>
    </row>
    <row r="969" spans="1:11" x14ac:dyDescent="0.2">
      <c r="A969" s="110" t="str">
        <f t="shared" si="53"/>
        <v/>
      </c>
      <c r="B969" s="55"/>
      <c r="C969" s="129"/>
      <c r="D969" s="55"/>
      <c r="E969" s="56"/>
      <c r="F969" s="72"/>
      <c r="G969" s="120" t="str">
        <f>IFERROR(INDEX(Vendors!$A$2:$B$500,MATCH('AP and Accrual Journal'!C969,Vendors!$A$2:$A$500,0),2),"")</f>
        <v/>
      </c>
      <c r="H969" s="74">
        <f>SUMIF('Cash Outflows'!E:E,'AP and Accrual Journal'!D969,'Cash Outflows'!F:F)</f>
        <v>0</v>
      </c>
      <c r="I969" s="73">
        <f t="shared" si="55"/>
        <v>0</v>
      </c>
      <c r="J969" s="13">
        <f t="shared" si="54"/>
        <v>0</v>
      </c>
      <c r="K969" s="112" t="b">
        <f ca="1">IF(TODAY()-'AP and Accrual Journal'!E969&gt;'Data Inputs'!$B$47,TRUE,FALSE)</f>
        <v>1</v>
      </c>
    </row>
    <row r="970" spans="1:11" x14ac:dyDescent="0.2">
      <c r="A970" s="110" t="str">
        <f t="shared" si="53"/>
        <v/>
      </c>
      <c r="B970" s="55"/>
      <c r="C970" s="129"/>
      <c r="D970" s="55"/>
      <c r="E970" s="56"/>
      <c r="F970" s="72"/>
      <c r="G970" s="120" t="str">
        <f>IFERROR(INDEX(Vendors!$A$2:$B$500,MATCH('AP and Accrual Journal'!C970,Vendors!$A$2:$A$500,0),2),"")</f>
        <v/>
      </c>
      <c r="H970" s="74">
        <f>SUMIF('Cash Outflows'!E:E,'AP and Accrual Journal'!D970,'Cash Outflows'!F:F)</f>
        <v>0</v>
      </c>
      <c r="I970" s="73">
        <f t="shared" si="55"/>
        <v>0</v>
      </c>
      <c r="J970" s="13">
        <f t="shared" si="54"/>
        <v>0</v>
      </c>
      <c r="K970" s="112" t="b">
        <f ca="1">IF(TODAY()-'AP and Accrual Journal'!E970&gt;'Data Inputs'!$B$47,TRUE,FALSE)</f>
        <v>1</v>
      </c>
    </row>
    <row r="971" spans="1:11" x14ac:dyDescent="0.2">
      <c r="A971" s="110" t="str">
        <f t="shared" si="53"/>
        <v/>
      </c>
      <c r="B971" s="55"/>
      <c r="C971" s="129"/>
      <c r="D971" s="55"/>
      <c r="E971" s="56"/>
      <c r="F971" s="72"/>
      <c r="G971" s="120" t="str">
        <f>IFERROR(INDEX(Vendors!$A$2:$B$500,MATCH('AP and Accrual Journal'!C971,Vendors!$A$2:$A$500,0),2),"")</f>
        <v/>
      </c>
      <c r="H971" s="74">
        <f>SUMIF('Cash Outflows'!E:E,'AP and Accrual Journal'!D971,'Cash Outflows'!F:F)</f>
        <v>0</v>
      </c>
      <c r="I971" s="73">
        <f t="shared" si="55"/>
        <v>0</v>
      </c>
      <c r="J971" s="13">
        <f t="shared" si="54"/>
        <v>0</v>
      </c>
      <c r="K971" s="112" t="b">
        <f ca="1">IF(TODAY()-'AP and Accrual Journal'!E971&gt;'Data Inputs'!$B$47,TRUE,FALSE)</f>
        <v>1</v>
      </c>
    </row>
    <row r="972" spans="1:11" x14ac:dyDescent="0.2">
      <c r="A972" s="110" t="str">
        <f t="shared" ref="A972:A1035" si="56">IF(E972="","",E972+(6-J972))</f>
        <v/>
      </c>
      <c r="B972" s="55"/>
      <c r="C972" s="129"/>
      <c r="D972" s="55"/>
      <c r="E972" s="56"/>
      <c r="F972" s="72"/>
      <c r="G972" s="120" t="str">
        <f>IFERROR(INDEX(Vendors!$A$2:$B$500,MATCH('AP and Accrual Journal'!C972,Vendors!$A$2:$A$500,0),2),"")</f>
        <v/>
      </c>
      <c r="H972" s="74">
        <f>SUMIF('Cash Outflows'!E:E,'AP and Accrual Journal'!D972,'Cash Outflows'!F:F)</f>
        <v>0</v>
      </c>
      <c r="I972" s="73">
        <f t="shared" si="55"/>
        <v>0</v>
      </c>
      <c r="J972" s="13">
        <f t="shared" ref="J972:J1035" si="57">IF(WEEKDAY(E972)=7,0,WEEKDAY(E972))</f>
        <v>0</v>
      </c>
      <c r="K972" s="112" t="b">
        <f ca="1">IF(TODAY()-'AP and Accrual Journal'!E972&gt;'Data Inputs'!$B$47,TRUE,FALSE)</f>
        <v>1</v>
      </c>
    </row>
    <row r="973" spans="1:11" x14ac:dyDescent="0.2">
      <c r="A973" s="110" t="str">
        <f t="shared" si="56"/>
        <v/>
      </c>
      <c r="B973" s="55"/>
      <c r="C973" s="129"/>
      <c r="D973" s="55"/>
      <c r="E973" s="56"/>
      <c r="F973" s="72"/>
      <c r="G973" s="120" t="str">
        <f>IFERROR(INDEX(Vendors!$A$2:$B$500,MATCH('AP and Accrual Journal'!C973,Vendors!$A$2:$A$500,0),2),"")</f>
        <v/>
      </c>
      <c r="H973" s="74">
        <f>SUMIF('Cash Outflows'!E:E,'AP and Accrual Journal'!D973,'Cash Outflows'!F:F)</f>
        <v>0</v>
      </c>
      <c r="I973" s="73">
        <f t="shared" si="55"/>
        <v>0</v>
      </c>
      <c r="J973" s="13">
        <f t="shared" si="57"/>
        <v>0</v>
      </c>
      <c r="K973" s="112" t="b">
        <f ca="1">IF(TODAY()-'AP and Accrual Journal'!E973&gt;'Data Inputs'!$B$47,TRUE,FALSE)</f>
        <v>1</v>
      </c>
    </row>
    <row r="974" spans="1:11" x14ac:dyDescent="0.2">
      <c r="A974" s="110" t="str">
        <f t="shared" si="56"/>
        <v/>
      </c>
      <c r="B974" s="55"/>
      <c r="C974" s="129"/>
      <c r="D974" s="55"/>
      <c r="E974" s="56"/>
      <c r="F974" s="72"/>
      <c r="G974" s="120" t="str">
        <f>IFERROR(INDEX(Vendors!$A$2:$B$500,MATCH('AP and Accrual Journal'!C974,Vendors!$A$2:$A$500,0),2),"")</f>
        <v/>
      </c>
      <c r="H974" s="74">
        <f>SUMIF('Cash Outflows'!E:E,'AP and Accrual Journal'!D974,'Cash Outflows'!F:F)</f>
        <v>0</v>
      </c>
      <c r="I974" s="73">
        <f t="shared" si="55"/>
        <v>0</v>
      </c>
      <c r="J974" s="13">
        <f t="shared" si="57"/>
        <v>0</v>
      </c>
      <c r="K974" s="112" t="b">
        <f ca="1">IF(TODAY()-'AP and Accrual Journal'!E974&gt;'Data Inputs'!$B$47,TRUE,FALSE)</f>
        <v>1</v>
      </c>
    </row>
    <row r="975" spans="1:11" x14ac:dyDescent="0.2">
      <c r="A975" s="110" t="str">
        <f t="shared" si="56"/>
        <v/>
      </c>
      <c r="B975" s="55"/>
      <c r="C975" s="129"/>
      <c r="D975" s="55"/>
      <c r="E975" s="56"/>
      <c r="F975" s="72"/>
      <c r="G975" s="120" t="str">
        <f>IFERROR(INDEX(Vendors!$A$2:$B$500,MATCH('AP and Accrual Journal'!C975,Vendors!$A$2:$A$500,0),2),"")</f>
        <v/>
      </c>
      <c r="H975" s="74">
        <f>SUMIF('Cash Outflows'!E:E,'AP and Accrual Journal'!D975,'Cash Outflows'!F:F)</f>
        <v>0</v>
      </c>
      <c r="I975" s="73">
        <f t="shared" si="55"/>
        <v>0</v>
      </c>
      <c r="J975" s="13">
        <f t="shared" si="57"/>
        <v>0</v>
      </c>
      <c r="K975" s="112" t="b">
        <f ca="1">IF(TODAY()-'AP and Accrual Journal'!E975&gt;'Data Inputs'!$B$47,TRUE,FALSE)</f>
        <v>1</v>
      </c>
    </row>
    <row r="976" spans="1:11" x14ac:dyDescent="0.2">
      <c r="A976" s="110" t="str">
        <f t="shared" si="56"/>
        <v/>
      </c>
      <c r="B976" s="55"/>
      <c r="C976" s="129"/>
      <c r="D976" s="55"/>
      <c r="E976" s="56"/>
      <c r="F976" s="72"/>
      <c r="G976" s="120" t="str">
        <f>IFERROR(INDEX(Vendors!$A$2:$B$500,MATCH('AP and Accrual Journal'!C976,Vendors!$A$2:$A$500,0),2),"")</f>
        <v/>
      </c>
      <c r="H976" s="74">
        <f>SUMIF('Cash Outflows'!E:E,'AP and Accrual Journal'!D976,'Cash Outflows'!F:F)</f>
        <v>0</v>
      </c>
      <c r="I976" s="73">
        <f t="shared" si="55"/>
        <v>0</v>
      </c>
      <c r="J976" s="13">
        <f t="shared" si="57"/>
        <v>0</v>
      </c>
      <c r="K976" s="112" t="b">
        <f ca="1">IF(TODAY()-'AP and Accrual Journal'!E976&gt;'Data Inputs'!$B$47,TRUE,FALSE)</f>
        <v>1</v>
      </c>
    </row>
    <row r="977" spans="1:11" x14ac:dyDescent="0.2">
      <c r="A977" s="110" t="str">
        <f t="shared" si="56"/>
        <v/>
      </c>
      <c r="B977" s="55"/>
      <c r="C977" s="129"/>
      <c r="D977" s="55"/>
      <c r="E977" s="56"/>
      <c r="F977" s="72"/>
      <c r="G977" s="120" t="str">
        <f>IFERROR(INDEX(Vendors!$A$2:$B$500,MATCH('AP and Accrual Journal'!C977,Vendors!$A$2:$A$500,0),2),"")</f>
        <v/>
      </c>
      <c r="H977" s="74">
        <f>SUMIF('Cash Outflows'!E:E,'AP and Accrual Journal'!D977,'Cash Outflows'!F:F)</f>
        <v>0</v>
      </c>
      <c r="I977" s="73">
        <f t="shared" si="55"/>
        <v>0</v>
      </c>
      <c r="J977" s="13">
        <f t="shared" si="57"/>
        <v>0</v>
      </c>
      <c r="K977" s="112" t="b">
        <f ca="1">IF(TODAY()-'AP and Accrual Journal'!E977&gt;'Data Inputs'!$B$47,TRUE,FALSE)</f>
        <v>1</v>
      </c>
    </row>
    <row r="978" spans="1:11" x14ac:dyDescent="0.2">
      <c r="A978" s="110" t="str">
        <f t="shared" si="56"/>
        <v/>
      </c>
      <c r="B978" s="55"/>
      <c r="C978" s="129"/>
      <c r="D978" s="55"/>
      <c r="E978" s="56"/>
      <c r="F978" s="72"/>
      <c r="G978" s="120" t="str">
        <f>IFERROR(INDEX(Vendors!$A$2:$B$500,MATCH('AP and Accrual Journal'!C978,Vendors!$A$2:$A$500,0),2),"")</f>
        <v/>
      </c>
      <c r="H978" s="74">
        <f>SUMIF('Cash Outflows'!E:E,'AP and Accrual Journal'!D978,'Cash Outflows'!F:F)</f>
        <v>0</v>
      </c>
      <c r="I978" s="73">
        <f t="shared" si="55"/>
        <v>0</v>
      </c>
      <c r="J978" s="13">
        <f t="shared" si="57"/>
        <v>0</v>
      </c>
      <c r="K978" s="112" t="b">
        <f ca="1">IF(TODAY()-'AP and Accrual Journal'!E978&gt;'Data Inputs'!$B$47,TRUE,FALSE)</f>
        <v>1</v>
      </c>
    </row>
    <row r="979" spans="1:11" x14ac:dyDescent="0.2">
      <c r="A979" s="110" t="str">
        <f t="shared" si="56"/>
        <v/>
      </c>
      <c r="B979" s="55"/>
      <c r="C979" s="129"/>
      <c r="D979" s="55"/>
      <c r="E979" s="56"/>
      <c r="F979" s="72"/>
      <c r="G979" s="120" t="str">
        <f>IFERROR(INDEX(Vendors!$A$2:$B$500,MATCH('AP and Accrual Journal'!C979,Vendors!$A$2:$A$500,0),2),"")</f>
        <v/>
      </c>
      <c r="H979" s="74">
        <f>SUMIF('Cash Outflows'!E:E,'AP and Accrual Journal'!D979,'Cash Outflows'!F:F)</f>
        <v>0</v>
      </c>
      <c r="I979" s="73">
        <f t="shared" si="55"/>
        <v>0</v>
      </c>
      <c r="J979" s="13">
        <f t="shared" si="57"/>
        <v>0</v>
      </c>
      <c r="K979" s="112" t="b">
        <f ca="1">IF(TODAY()-'AP and Accrual Journal'!E979&gt;'Data Inputs'!$B$47,TRUE,FALSE)</f>
        <v>1</v>
      </c>
    </row>
    <row r="980" spans="1:11" x14ac:dyDescent="0.2">
      <c r="A980" s="110" t="str">
        <f t="shared" si="56"/>
        <v/>
      </c>
      <c r="B980" s="55"/>
      <c r="C980" s="129"/>
      <c r="D980" s="55"/>
      <c r="E980" s="56"/>
      <c r="F980" s="72"/>
      <c r="G980" s="120" t="str">
        <f>IFERROR(INDEX(Vendors!$A$2:$B$500,MATCH('AP and Accrual Journal'!C980,Vendors!$A$2:$A$500,0),2),"")</f>
        <v/>
      </c>
      <c r="H980" s="74">
        <f>SUMIF('Cash Outflows'!E:E,'AP and Accrual Journal'!D980,'Cash Outflows'!F:F)</f>
        <v>0</v>
      </c>
      <c r="I980" s="73">
        <f t="shared" si="55"/>
        <v>0</v>
      </c>
      <c r="J980" s="13">
        <f t="shared" si="57"/>
        <v>0</v>
      </c>
      <c r="K980" s="112" t="b">
        <f ca="1">IF(TODAY()-'AP and Accrual Journal'!E980&gt;'Data Inputs'!$B$47,TRUE,FALSE)</f>
        <v>1</v>
      </c>
    </row>
    <row r="981" spans="1:11" x14ac:dyDescent="0.2">
      <c r="A981" s="110" t="str">
        <f t="shared" si="56"/>
        <v/>
      </c>
      <c r="B981" s="55"/>
      <c r="C981" s="129"/>
      <c r="D981" s="55"/>
      <c r="E981" s="56"/>
      <c r="F981" s="72"/>
      <c r="G981" s="120" t="str">
        <f>IFERROR(INDEX(Vendors!$A$2:$B$500,MATCH('AP and Accrual Journal'!C981,Vendors!$A$2:$A$500,0),2),"")</f>
        <v/>
      </c>
      <c r="H981" s="74">
        <f>SUMIF('Cash Outflows'!E:E,'AP and Accrual Journal'!D981,'Cash Outflows'!F:F)</f>
        <v>0</v>
      </c>
      <c r="I981" s="73">
        <f t="shared" si="55"/>
        <v>0</v>
      </c>
      <c r="J981" s="13">
        <f t="shared" si="57"/>
        <v>0</v>
      </c>
      <c r="K981" s="112" t="b">
        <f ca="1">IF(TODAY()-'AP and Accrual Journal'!E981&gt;'Data Inputs'!$B$47,TRUE,FALSE)</f>
        <v>1</v>
      </c>
    </row>
    <row r="982" spans="1:11" x14ac:dyDescent="0.2">
      <c r="A982" s="110" t="str">
        <f t="shared" si="56"/>
        <v/>
      </c>
      <c r="B982" s="55"/>
      <c r="C982" s="129"/>
      <c r="D982" s="55"/>
      <c r="E982" s="56"/>
      <c r="F982" s="72"/>
      <c r="G982" s="120" t="str">
        <f>IFERROR(INDEX(Vendors!$A$2:$B$500,MATCH('AP and Accrual Journal'!C982,Vendors!$A$2:$A$500,0),2),"")</f>
        <v/>
      </c>
      <c r="H982" s="74">
        <f>SUMIF('Cash Outflows'!E:E,'AP and Accrual Journal'!D982,'Cash Outflows'!F:F)</f>
        <v>0</v>
      </c>
      <c r="I982" s="73">
        <f t="shared" si="55"/>
        <v>0</v>
      </c>
      <c r="J982" s="13">
        <f t="shared" si="57"/>
        <v>0</v>
      </c>
      <c r="K982" s="112" t="b">
        <f ca="1">IF(TODAY()-'AP and Accrual Journal'!E982&gt;'Data Inputs'!$B$47,TRUE,FALSE)</f>
        <v>1</v>
      </c>
    </row>
    <row r="983" spans="1:11" x14ac:dyDescent="0.2">
      <c r="A983" s="110" t="str">
        <f t="shared" si="56"/>
        <v/>
      </c>
      <c r="B983" s="55"/>
      <c r="C983" s="129"/>
      <c r="D983" s="55"/>
      <c r="E983" s="56"/>
      <c r="F983" s="72"/>
      <c r="G983" s="120" t="str">
        <f>IFERROR(INDEX(Vendors!$A$2:$B$500,MATCH('AP and Accrual Journal'!C983,Vendors!$A$2:$A$500,0),2),"")</f>
        <v/>
      </c>
      <c r="H983" s="74">
        <f>SUMIF('Cash Outflows'!E:E,'AP and Accrual Journal'!D983,'Cash Outflows'!F:F)</f>
        <v>0</v>
      </c>
      <c r="I983" s="73">
        <f t="shared" si="55"/>
        <v>0</v>
      </c>
      <c r="J983" s="13">
        <f t="shared" si="57"/>
        <v>0</v>
      </c>
      <c r="K983" s="112" t="b">
        <f ca="1">IF(TODAY()-'AP and Accrual Journal'!E983&gt;'Data Inputs'!$B$47,TRUE,FALSE)</f>
        <v>1</v>
      </c>
    </row>
    <row r="984" spans="1:11" x14ac:dyDescent="0.2">
      <c r="A984" s="110" t="str">
        <f t="shared" si="56"/>
        <v/>
      </c>
      <c r="B984" s="55"/>
      <c r="C984" s="129"/>
      <c r="D984" s="55"/>
      <c r="E984" s="56"/>
      <c r="F984" s="72"/>
      <c r="G984" s="120" t="str">
        <f>IFERROR(INDEX(Vendors!$A$2:$B$500,MATCH('AP and Accrual Journal'!C984,Vendors!$A$2:$A$500,0),2),"")</f>
        <v/>
      </c>
      <c r="H984" s="74">
        <f>SUMIF('Cash Outflows'!E:E,'AP and Accrual Journal'!D984,'Cash Outflows'!F:F)</f>
        <v>0</v>
      </c>
      <c r="I984" s="73">
        <f t="shared" si="55"/>
        <v>0</v>
      </c>
      <c r="J984" s="13">
        <f t="shared" si="57"/>
        <v>0</v>
      </c>
      <c r="K984" s="112" t="b">
        <f ca="1">IF(TODAY()-'AP and Accrual Journal'!E984&gt;'Data Inputs'!$B$47,TRUE,FALSE)</f>
        <v>1</v>
      </c>
    </row>
    <row r="985" spans="1:11" x14ac:dyDescent="0.2">
      <c r="A985" s="110" t="str">
        <f t="shared" si="56"/>
        <v/>
      </c>
      <c r="B985" s="55"/>
      <c r="C985" s="129"/>
      <c r="D985" s="55"/>
      <c r="E985" s="56"/>
      <c r="F985" s="72"/>
      <c r="G985" s="120" t="str">
        <f>IFERROR(INDEX(Vendors!$A$2:$B$500,MATCH('AP and Accrual Journal'!C985,Vendors!$A$2:$A$500,0),2),"")</f>
        <v/>
      </c>
      <c r="H985" s="74">
        <f>SUMIF('Cash Outflows'!E:E,'AP and Accrual Journal'!D985,'Cash Outflows'!F:F)</f>
        <v>0</v>
      </c>
      <c r="I985" s="73">
        <f t="shared" si="55"/>
        <v>0</v>
      </c>
      <c r="J985" s="13">
        <f t="shared" si="57"/>
        <v>0</v>
      </c>
      <c r="K985" s="112" t="b">
        <f ca="1">IF(TODAY()-'AP and Accrual Journal'!E985&gt;'Data Inputs'!$B$47,TRUE,FALSE)</f>
        <v>1</v>
      </c>
    </row>
    <row r="986" spans="1:11" x14ac:dyDescent="0.2">
      <c r="A986" s="110" t="str">
        <f t="shared" si="56"/>
        <v/>
      </c>
      <c r="B986" s="55"/>
      <c r="C986" s="129"/>
      <c r="D986" s="55"/>
      <c r="E986" s="56"/>
      <c r="F986" s="72"/>
      <c r="G986" s="120" t="str">
        <f>IFERROR(INDEX(Vendors!$A$2:$B$500,MATCH('AP and Accrual Journal'!C986,Vendors!$A$2:$A$500,0),2),"")</f>
        <v/>
      </c>
      <c r="H986" s="74">
        <f>SUMIF('Cash Outflows'!E:E,'AP and Accrual Journal'!D986,'Cash Outflows'!F:F)</f>
        <v>0</v>
      </c>
      <c r="I986" s="73">
        <f t="shared" si="55"/>
        <v>0</v>
      </c>
      <c r="J986" s="13">
        <f t="shared" si="57"/>
        <v>0</v>
      </c>
      <c r="K986" s="112" t="b">
        <f ca="1">IF(TODAY()-'AP and Accrual Journal'!E986&gt;'Data Inputs'!$B$47,TRUE,FALSE)</f>
        <v>1</v>
      </c>
    </row>
    <row r="987" spans="1:11" x14ac:dyDescent="0.2">
      <c r="A987" s="110" t="str">
        <f t="shared" si="56"/>
        <v/>
      </c>
      <c r="B987" s="55"/>
      <c r="C987" s="129"/>
      <c r="D987" s="55"/>
      <c r="E987" s="56"/>
      <c r="F987" s="72"/>
      <c r="G987" s="120" t="str">
        <f>IFERROR(INDEX(Vendors!$A$2:$B$500,MATCH('AP and Accrual Journal'!C987,Vendors!$A$2:$A$500,0),2),"")</f>
        <v/>
      </c>
      <c r="H987" s="74">
        <f>SUMIF('Cash Outflows'!E:E,'AP and Accrual Journal'!D987,'Cash Outflows'!F:F)</f>
        <v>0</v>
      </c>
      <c r="I987" s="73">
        <f t="shared" si="55"/>
        <v>0</v>
      </c>
      <c r="J987" s="13">
        <f t="shared" si="57"/>
        <v>0</v>
      </c>
      <c r="K987" s="112" t="b">
        <f ca="1">IF(TODAY()-'AP and Accrual Journal'!E987&gt;'Data Inputs'!$B$47,TRUE,FALSE)</f>
        <v>1</v>
      </c>
    </row>
    <row r="988" spans="1:11" x14ac:dyDescent="0.2">
      <c r="A988" s="110" t="str">
        <f t="shared" si="56"/>
        <v/>
      </c>
      <c r="B988" s="55"/>
      <c r="C988" s="129"/>
      <c r="D988" s="55"/>
      <c r="E988" s="56"/>
      <c r="F988" s="72"/>
      <c r="G988" s="120" t="str">
        <f>IFERROR(INDEX(Vendors!$A$2:$B$500,MATCH('AP and Accrual Journal'!C988,Vendors!$A$2:$A$500,0),2),"")</f>
        <v/>
      </c>
      <c r="H988" s="74">
        <f>SUMIF('Cash Outflows'!E:E,'AP and Accrual Journal'!D988,'Cash Outflows'!F:F)</f>
        <v>0</v>
      </c>
      <c r="I988" s="73">
        <f t="shared" si="55"/>
        <v>0</v>
      </c>
      <c r="J988" s="13">
        <f t="shared" si="57"/>
        <v>0</v>
      </c>
      <c r="K988" s="112" t="b">
        <f ca="1">IF(TODAY()-'AP and Accrual Journal'!E988&gt;'Data Inputs'!$B$47,TRUE,FALSE)</f>
        <v>1</v>
      </c>
    </row>
    <row r="989" spans="1:11" x14ac:dyDescent="0.2">
      <c r="A989" s="110" t="str">
        <f t="shared" si="56"/>
        <v/>
      </c>
      <c r="B989" s="55"/>
      <c r="C989" s="129"/>
      <c r="D989" s="55"/>
      <c r="E989" s="56"/>
      <c r="F989" s="72"/>
      <c r="G989" s="120" t="str">
        <f>IFERROR(INDEX(Vendors!$A$2:$B$500,MATCH('AP and Accrual Journal'!C989,Vendors!$A$2:$A$500,0),2),"")</f>
        <v/>
      </c>
      <c r="H989" s="74">
        <f>SUMIF('Cash Outflows'!E:E,'AP and Accrual Journal'!D989,'Cash Outflows'!F:F)</f>
        <v>0</v>
      </c>
      <c r="I989" s="73">
        <f t="shared" si="55"/>
        <v>0</v>
      </c>
      <c r="J989" s="13">
        <f t="shared" si="57"/>
        <v>0</v>
      </c>
      <c r="K989" s="112" t="b">
        <f ca="1">IF(TODAY()-'AP and Accrual Journal'!E989&gt;'Data Inputs'!$B$47,TRUE,FALSE)</f>
        <v>1</v>
      </c>
    </row>
    <row r="990" spans="1:11" x14ac:dyDescent="0.2">
      <c r="A990" s="110" t="str">
        <f t="shared" si="56"/>
        <v/>
      </c>
      <c r="B990" s="55"/>
      <c r="C990" s="129"/>
      <c r="D990" s="55"/>
      <c r="E990" s="56"/>
      <c r="F990" s="72"/>
      <c r="G990" s="120" t="str">
        <f>IFERROR(INDEX(Vendors!$A$2:$B$500,MATCH('AP and Accrual Journal'!C990,Vendors!$A$2:$A$500,0),2),"")</f>
        <v/>
      </c>
      <c r="H990" s="74">
        <f>SUMIF('Cash Outflows'!E:E,'AP and Accrual Journal'!D990,'Cash Outflows'!F:F)</f>
        <v>0</v>
      </c>
      <c r="I990" s="73">
        <f t="shared" si="55"/>
        <v>0</v>
      </c>
      <c r="J990" s="13">
        <f t="shared" si="57"/>
        <v>0</v>
      </c>
      <c r="K990" s="112" t="b">
        <f ca="1">IF(TODAY()-'AP and Accrual Journal'!E990&gt;'Data Inputs'!$B$47,TRUE,FALSE)</f>
        <v>1</v>
      </c>
    </row>
    <row r="991" spans="1:11" x14ac:dyDescent="0.2">
      <c r="A991" s="110" t="str">
        <f t="shared" si="56"/>
        <v/>
      </c>
      <c r="B991" s="55"/>
      <c r="C991" s="129"/>
      <c r="D991" s="55"/>
      <c r="E991" s="56"/>
      <c r="F991" s="72"/>
      <c r="G991" s="120" t="str">
        <f>IFERROR(INDEX(Vendors!$A$2:$B$500,MATCH('AP and Accrual Journal'!C991,Vendors!$A$2:$A$500,0),2),"")</f>
        <v/>
      </c>
      <c r="H991" s="74">
        <f>SUMIF('Cash Outflows'!E:E,'AP and Accrual Journal'!D991,'Cash Outflows'!F:F)</f>
        <v>0</v>
      </c>
      <c r="I991" s="73">
        <f t="shared" si="55"/>
        <v>0</v>
      </c>
      <c r="J991" s="13">
        <f t="shared" si="57"/>
        <v>0</v>
      </c>
      <c r="K991" s="112" t="b">
        <f ca="1">IF(TODAY()-'AP and Accrual Journal'!E991&gt;'Data Inputs'!$B$47,TRUE,FALSE)</f>
        <v>1</v>
      </c>
    </row>
    <row r="992" spans="1:11" x14ac:dyDescent="0.2">
      <c r="A992" s="110" t="str">
        <f t="shared" si="56"/>
        <v/>
      </c>
      <c r="B992" s="55"/>
      <c r="C992" s="129"/>
      <c r="D992" s="55"/>
      <c r="E992" s="56"/>
      <c r="F992" s="72"/>
      <c r="G992" s="120" t="str">
        <f>IFERROR(INDEX(Vendors!$A$2:$B$500,MATCH('AP and Accrual Journal'!C992,Vendors!$A$2:$A$500,0),2),"")</f>
        <v/>
      </c>
      <c r="H992" s="74">
        <f>SUMIF('Cash Outflows'!E:E,'AP and Accrual Journal'!D992,'Cash Outflows'!F:F)</f>
        <v>0</v>
      </c>
      <c r="I992" s="73">
        <f t="shared" si="55"/>
        <v>0</v>
      </c>
      <c r="J992" s="13">
        <f t="shared" si="57"/>
        <v>0</v>
      </c>
      <c r="K992" s="112" t="b">
        <f ca="1">IF(TODAY()-'AP and Accrual Journal'!E992&gt;'Data Inputs'!$B$47,TRUE,FALSE)</f>
        <v>1</v>
      </c>
    </row>
    <row r="993" spans="1:11" x14ac:dyDescent="0.2">
      <c r="A993" s="110" t="str">
        <f t="shared" si="56"/>
        <v/>
      </c>
      <c r="B993" s="55"/>
      <c r="C993" s="129"/>
      <c r="D993" s="55"/>
      <c r="E993" s="56"/>
      <c r="F993" s="72"/>
      <c r="G993" s="120" t="str">
        <f>IFERROR(INDEX(Vendors!$A$2:$B$500,MATCH('AP and Accrual Journal'!C993,Vendors!$A$2:$A$500,0),2),"")</f>
        <v/>
      </c>
      <c r="H993" s="74">
        <f>SUMIF('Cash Outflows'!E:E,'AP and Accrual Journal'!D993,'Cash Outflows'!F:F)</f>
        <v>0</v>
      </c>
      <c r="I993" s="73">
        <f t="shared" si="55"/>
        <v>0</v>
      </c>
      <c r="J993" s="13">
        <f t="shared" si="57"/>
        <v>0</v>
      </c>
      <c r="K993" s="112" t="b">
        <f ca="1">IF(TODAY()-'AP and Accrual Journal'!E993&gt;'Data Inputs'!$B$47,TRUE,FALSE)</f>
        <v>1</v>
      </c>
    </row>
    <row r="994" spans="1:11" x14ac:dyDescent="0.2">
      <c r="A994" s="110" t="str">
        <f t="shared" si="56"/>
        <v/>
      </c>
      <c r="B994" s="55"/>
      <c r="C994" s="129"/>
      <c r="D994" s="55"/>
      <c r="E994" s="56"/>
      <c r="F994" s="72"/>
      <c r="G994" s="120" t="str">
        <f>IFERROR(INDEX(Vendors!$A$2:$B$500,MATCH('AP and Accrual Journal'!C994,Vendors!$A$2:$A$500,0),2),"")</f>
        <v/>
      </c>
      <c r="H994" s="74">
        <f>SUMIF('Cash Outflows'!E:E,'AP and Accrual Journal'!D994,'Cash Outflows'!F:F)</f>
        <v>0</v>
      </c>
      <c r="I994" s="73">
        <f t="shared" si="55"/>
        <v>0</v>
      </c>
      <c r="J994" s="13">
        <f t="shared" si="57"/>
        <v>0</v>
      </c>
      <c r="K994" s="112" t="b">
        <f ca="1">IF(TODAY()-'AP and Accrual Journal'!E994&gt;'Data Inputs'!$B$47,TRUE,FALSE)</f>
        <v>1</v>
      </c>
    </row>
    <row r="995" spans="1:11" x14ac:dyDescent="0.2">
      <c r="A995" s="110" t="str">
        <f t="shared" si="56"/>
        <v/>
      </c>
      <c r="B995" s="55"/>
      <c r="C995" s="129"/>
      <c r="D995" s="55"/>
      <c r="E995" s="56"/>
      <c r="F995" s="72"/>
      <c r="G995" s="120" t="str">
        <f>IFERROR(INDEX(Vendors!$A$2:$B$500,MATCH('AP and Accrual Journal'!C995,Vendors!$A$2:$A$500,0),2),"")</f>
        <v/>
      </c>
      <c r="H995" s="74">
        <f>SUMIF('Cash Outflows'!E:E,'AP and Accrual Journal'!D995,'Cash Outflows'!F:F)</f>
        <v>0</v>
      </c>
      <c r="I995" s="73">
        <f t="shared" si="55"/>
        <v>0</v>
      </c>
      <c r="J995" s="13">
        <f t="shared" si="57"/>
        <v>0</v>
      </c>
      <c r="K995" s="112" t="b">
        <f ca="1">IF(TODAY()-'AP and Accrual Journal'!E995&gt;'Data Inputs'!$B$47,TRUE,FALSE)</f>
        <v>1</v>
      </c>
    </row>
    <row r="996" spans="1:11" x14ac:dyDescent="0.2">
      <c r="A996" s="110" t="str">
        <f t="shared" si="56"/>
        <v/>
      </c>
      <c r="B996" s="55"/>
      <c r="C996" s="129"/>
      <c r="D996" s="55"/>
      <c r="E996" s="56"/>
      <c r="F996" s="72"/>
      <c r="G996" s="120" t="str">
        <f>IFERROR(INDEX(Vendors!$A$2:$B$500,MATCH('AP and Accrual Journal'!C996,Vendors!$A$2:$A$500,0),2),"")</f>
        <v/>
      </c>
      <c r="H996" s="74">
        <f>SUMIF('Cash Outflows'!E:E,'AP and Accrual Journal'!D996,'Cash Outflows'!F:F)</f>
        <v>0</v>
      </c>
      <c r="I996" s="73">
        <f t="shared" si="55"/>
        <v>0</v>
      </c>
      <c r="J996" s="13">
        <f t="shared" si="57"/>
        <v>0</v>
      </c>
      <c r="K996" s="112" t="b">
        <f ca="1">IF(TODAY()-'AP and Accrual Journal'!E996&gt;'Data Inputs'!$B$47,TRUE,FALSE)</f>
        <v>1</v>
      </c>
    </row>
    <row r="997" spans="1:11" x14ac:dyDescent="0.2">
      <c r="A997" s="110" t="str">
        <f t="shared" si="56"/>
        <v/>
      </c>
      <c r="B997" s="55"/>
      <c r="C997" s="129"/>
      <c r="D997" s="55"/>
      <c r="E997" s="56"/>
      <c r="F997" s="72"/>
      <c r="G997" s="120" t="str">
        <f>IFERROR(INDEX(Vendors!$A$2:$B$500,MATCH('AP and Accrual Journal'!C997,Vendors!$A$2:$A$500,0),2),"")</f>
        <v/>
      </c>
      <c r="H997" s="74">
        <f>SUMIF('Cash Outflows'!E:E,'AP and Accrual Journal'!D997,'Cash Outflows'!F:F)</f>
        <v>0</v>
      </c>
      <c r="I997" s="73">
        <f t="shared" si="55"/>
        <v>0</v>
      </c>
      <c r="J997" s="13">
        <f t="shared" si="57"/>
        <v>0</v>
      </c>
      <c r="K997" s="112" t="b">
        <f ca="1">IF(TODAY()-'AP and Accrual Journal'!E997&gt;'Data Inputs'!$B$47,TRUE,FALSE)</f>
        <v>1</v>
      </c>
    </row>
    <row r="998" spans="1:11" x14ac:dyDescent="0.2">
      <c r="A998" s="110" t="str">
        <f t="shared" si="56"/>
        <v/>
      </c>
      <c r="B998" s="55"/>
      <c r="C998" s="129"/>
      <c r="D998" s="55"/>
      <c r="E998" s="56"/>
      <c r="F998" s="72"/>
      <c r="G998" s="120" t="str">
        <f>IFERROR(INDEX(Vendors!$A$2:$B$500,MATCH('AP and Accrual Journal'!C998,Vendors!$A$2:$A$500,0),2),"")</f>
        <v/>
      </c>
      <c r="H998" s="74">
        <f>SUMIF('Cash Outflows'!E:E,'AP and Accrual Journal'!D998,'Cash Outflows'!F:F)</f>
        <v>0</v>
      </c>
      <c r="I998" s="73">
        <f t="shared" si="55"/>
        <v>0</v>
      </c>
      <c r="J998" s="13">
        <f t="shared" si="57"/>
        <v>0</v>
      </c>
      <c r="K998" s="112" t="b">
        <f ca="1">IF(TODAY()-'AP and Accrual Journal'!E998&gt;'Data Inputs'!$B$47,TRUE,FALSE)</f>
        <v>1</v>
      </c>
    </row>
    <row r="999" spans="1:11" x14ac:dyDescent="0.2">
      <c r="A999" s="110" t="str">
        <f t="shared" si="56"/>
        <v/>
      </c>
      <c r="B999" s="55"/>
      <c r="C999" s="129"/>
      <c r="D999" s="55"/>
      <c r="E999" s="56"/>
      <c r="F999" s="72"/>
      <c r="G999" s="120" t="str">
        <f>IFERROR(INDEX(Vendors!$A$2:$B$500,MATCH('AP and Accrual Journal'!C999,Vendors!$A$2:$A$500,0),2),"")</f>
        <v/>
      </c>
      <c r="H999" s="74">
        <f>SUMIF('Cash Outflows'!E:E,'AP and Accrual Journal'!D999,'Cash Outflows'!F:F)</f>
        <v>0</v>
      </c>
      <c r="I999" s="73">
        <f t="shared" si="55"/>
        <v>0</v>
      </c>
      <c r="J999" s="13">
        <f t="shared" si="57"/>
        <v>0</v>
      </c>
      <c r="K999" s="112" t="b">
        <f ca="1">IF(TODAY()-'AP and Accrual Journal'!E999&gt;'Data Inputs'!$B$47,TRUE,FALSE)</f>
        <v>1</v>
      </c>
    </row>
    <row r="1000" spans="1:11" x14ac:dyDescent="0.2">
      <c r="A1000" s="110" t="str">
        <f t="shared" si="56"/>
        <v/>
      </c>
      <c r="B1000" s="55"/>
      <c r="C1000" s="129"/>
      <c r="D1000" s="55"/>
      <c r="E1000" s="56"/>
      <c r="F1000" s="72"/>
      <c r="G1000" s="120" t="str">
        <f>IFERROR(INDEX(Vendors!$A$2:$B$500,MATCH('AP and Accrual Journal'!C1000,Vendors!$A$2:$A$500,0),2),"")</f>
        <v/>
      </c>
      <c r="H1000" s="74">
        <f>SUMIF('Cash Outflows'!E:E,'AP and Accrual Journal'!D1000,'Cash Outflows'!F:F)</f>
        <v>0</v>
      </c>
      <c r="I1000" s="73">
        <f t="shared" si="55"/>
        <v>0</v>
      </c>
      <c r="J1000" s="13">
        <f t="shared" si="57"/>
        <v>0</v>
      </c>
      <c r="K1000" s="112" t="b">
        <f ca="1">IF(TODAY()-'AP and Accrual Journal'!E1000&gt;'Data Inputs'!$B$47,TRUE,FALSE)</f>
        <v>1</v>
      </c>
    </row>
    <row r="1001" spans="1:11" x14ac:dyDescent="0.2">
      <c r="A1001" s="110" t="str">
        <f t="shared" si="56"/>
        <v/>
      </c>
      <c r="B1001" s="55"/>
      <c r="C1001" s="129"/>
      <c r="D1001" s="55"/>
      <c r="E1001" s="56"/>
      <c r="F1001" s="72"/>
      <c r="G1001" s="120" t="str">
        <f>IFERROR(INDEX(Vendors!$A$2:$B$500,MATCH('AP and Accrual Journal'!C1001,Vendors!$A$2:$A$500,0),2),"")</f>
        <v/>
      </c>
      <c r="H1001" s="74">
        <f>SUMIF('Cash Outflows'!E:E,'AP and Accrual Journal'!D1001,'Cash Outflows'!F:F)</f>
        <v>0</v>
      </c>
      <c r="I1001" s="73">
        <f t="shared" si="55"/>
        <v>0</v>
      </c>
      <c r="J1001" s="13">
        <f t="shared" si="57"/>
        <v>0</v>
      </c>
      <c r="K1001" s="112" t="b">
        <f ca="1">IF(TODAY()-'AP and Accrual Journal'!E1001&gt;'Data Inputs'!$B$47,TRUE,FALSE)</f>
        <v>1</v>
      </c>
    </row>
    <row r="1002" spans="1:11" x14ac:dyDescent="0.2">
      <c r="A1002" s="110" t="str">
        <f t="shared" si="56"/>
        <v/>
      </c>
      <c r="B1002" s="55"/>
      <c r="C1002" s="129"/>
      <c r="D1002" s="55"/>
      <c r="E1002" s="56"/>
      <c r="F1002" s="72"/>
      <c r="G1002" s="120" t="str">
        <f>IFERROR(INDEX(Vendors!$A$2:$B$500,MATCH('AP and Accrual Journal'!C1002,Vendors!$A$2:$A$500,0),2),"")</f>
        <v/>
      </c>
      <c r="H1002" s="74">
        <f>SUMIF('Cash Outflows'!E:E,'AP and Accrual Journal'!D1002,'Cash Outflows'!F:F)</f>
        <v>0</v>
      </c>
      <c r="I1002" s="73">
        <f t="shared" si="55"/>
        <v>0</v>
      </c>
      <c r="J1002" s="13">
        <f t="shared" si="57"/>
        <v>0</v>
      </c>
      <c r="K1002" s="112" t="b">
        <f ca="1">IF(TODAY()-'AP and Accrual Journal'!E1002&gt;'Data Inputs'!$B$47,TRUE,FALSE)</f>
        <v>1</v>
      </c>
    </row>
    <row r="1003" spans="1:11" x14ac:dyDescent="0.2">
      <c r="A1003" s="110" t="str">
        <f t="shared" si="56"/>
        <v/>
      </c>
      <c r="B1003" s="55"/>
      <c r="C1003" s="129"/>
      <c r="D1003" s="55"/>
      <c r="E1003" s="56"/>
      <c r="F1003" s="72"/>
      <c r="G1003" s="120" t="str">
        <f>IFERROR(INDEX(Vendors!$A$2:$B$500,MATCH('AP and Accrual Journal'!C1003,Vendors!$A$2:$A$500,0),2),"")</f>
        <v/>
      </c>
      <c r="H1003" s="74">
        <f>SUMIF('Cash Outflows'!E:E,'AP and Accrual Journal'!D1003,'Cash Outflows'!F:F)</f>
        <v>0</v>
      </c>
      <c r="I1003" s="73">
        <f t="shared" si="55"/>
        <v>0</v>
      </c>
      <c r="J1003" s="13">
        <f t="shared" si="57"/>
        <v>0</v>
      </c>
      <c r="K1003" s="112" t="b">
        <f ca="1">IF(TODAY()-'AP and Accrual Journal'!E1003&gt;'Data Inputs'!$B$47,TRUE,FALSE)</f>
        <v>1</v>
      </c>
    </row>
    <row r="1004" spans="1:11" x14ac:dyDescent="0.2">
      <c r="A1004" s="110" t="str">
        <f t="shared" si="56"/>
        <v/>
      </c>
      <c r="B1004" s="55"/>
      <c r="C1004" s="129"/>
      <c r="D1004" s="55"/>
      <c r="E1004" s="56"/>
      <c r="F1004" s="72"/>
      <c r="G1004" s="120" t="str">
        <f>IFERROR(INDEX(Vendors!$A$2:$B$500,MATCH('AP and Accrual Journal'!C1004,Vendors!$A$2:$A$500,0),2),"")</f>
        <v/>
      </c>
      <c r="H1004" s="74">
        <f>SUMIF('Cash Outflows'!E:E,'AP and Accrual Journal'!D1004,'Cash Outflows'!F:F)</f>
        <v>0</v>
      </c>
      <c r="I1004" s="73">
        <f t="shared" si="55"/>
        <v>0</v>
      </c>
      <c r="J1004" s="13">
        <f t="shared" si="57"/>
        <v>0</v>
      </c>
      <c r="K1004" s="112" t="b">
        <f ca="1">IF(TODAY()-'AP and Accrual Journal'!E1004&gt;'Data Inputs'!$B$47,TRUE,FALSE)</f>
        <v>1</v>
      </c>
    </row>
    <row r="1005" spans="1:11" x14ac:dyDescent="0.2">
      <c r="A1005" s="110" t="str">
        <f t="shared" si="56"/>
        <v/>
      </c>
      <c r="B1005" s="55"/>
      <c r="C1005" s="129"/>
      <c r="D1005" s="55"/>
      <c r="E1005" s="56"/>
      <c r="F1005" s="72"/>
      <c r="G1005" s="120" t="str">
        <f>IFERROR(INDEX(Vendors!$A$2:$B$500,MATCH('AP and Accrual Journal'!C1005,Vendors!$A$2:$A$500,0),2),"")</f>
        <v/>
      </c>
      <c r="H1005" s="74">
        <f>SUMIF('Cash Outflows'!E:E,'AP and Accrual Journal'!D1005,'Cash Outflows'!F:F)</f>
        <v>0</v>
      </c>
      <c r="I1005" s="73">
        <f t="shared" si="55"/>
        <v>0</v>
      </c>
      <c r="J1005" s="13">
        <f t="shared" si="57"/>
        <v>0</v>
      </c>
      <c r="K1005" s="112" t="b">
        <f ca="1">IF(TODAY()-'AP and Accrual Journal'!E1005&gt;'Data Inputs'!$B$47,TRUE,FALSE)</f>
        <v>1</v>
      </c>
    </row>
    <row r="1006" spans="1:11" x14ac:dyDescent="0.2">
      <c r="A1006" s="110" t="str">
        <f t="shared" si="56"/>
        <v/>
      </c>
      <c r="B1006" s="55"/>
      <c r="C1006" s="129"/>
      <c r="D1006" s="55"/>
      <c r="E1006" s="56"/>
      <c r="F1006" s="72"/>
      <c r="G1006" s="120" t="str">
        <f>IFERROR(INDEX(Vendors!$A$2:$B$500,MATCH('AP and Accrual Journal'!C1006,Vendors!$A$2:$A$500,0),2),"")</f>
        <v/>
      </c>
      <c r="H1006" s="74">
        <f>SUMIF('Cash Outflows'!E:E,'AP and Accrual Journal'!D1006,'Cash Outflows'!F:F)</f>
        <v>0</v>
      </c>
      <c r="I1006" s="73">
        <f t="shared" si="55"/>
        <v>0</v>
      </c>
      <c r="J1006" s="13">
        <f t="shared" si="57"/>
        <v>0</v>
      </c>
      <c r="K1006" s="112" t="b">
        <f ca="1">IF(TODAY()-'AP and Accrual Journal'!E1006&gt;'Data Inputs'!$B$47,TRUE,FALSE)</f>
        <v>1</v>
      </c>
    </row>
    <row r="1007" spans="1:11" x14ac:dyDescent="0.2">
      <c r="A1007" s="110" t="str">
        <f t="shared" si="56"/>
        <v/>
      </c>
      <c r="B1007" s="55"/>
      <c r="C1007" s="129"/>
      <c r="D1007" s="55"/>
      <c r="E1007" s="56"/>
      <c r="F1007" s="72"/>
      <c r="G1007" s="120" t="str">
        <f>IFERROR(INDEX(Vendors!$A$2:$B$500,MATCH('AP and Accrual Journal'!C1007,Vendors!$A$2:$A$500,0),2),"")</f>
        <v/>
      </c>
      <c r="H1007" s="74">
        <f>SUMIF('Cash Outflows'!E:E,'AP and Accrual Journal'!D1007,'Cash Outflows'!F:F)</f>
        <v>0</v>
      </c>
      <c r="I1007" s="73">
        <f t="shared" si="55"/>
        <v>0</v>
      </c>
      <c r="J1007" s="13">
        <f t="shared" si="57"/>
        <v>0</v>
      </c>
      <c r="K1007" s="112" t="b">
        <f ca="1">IF(TODAY()-'AP and Accrual Journal'!E1007&gt;'Data Inputs'!$B$47,TRUE,FALSE)</f>
        <v>1</v>
      </c>
    </row>
    <row r="1008" spans="1:11" x14ac:dyDescent="0.2">
      <c r="A1008" s="110" t="str">
        <f t="shared" si="56"/>
        <v/>
      </c>
      <c r="B1008" s="55"/>
      <c r="C1008" s="129"/>
      <c r="D1008" s="55"/>
      <c r="E1008" s="56"/>
      <c r="F1008" s="72"/>
      <c r="G1008" s="120" t="str">
        <f>IFERROR(INDEX(Vendors!$A$2:$B$500,MATCH('AP and Accrual Journal'!C1008,Vendors!$A$2:$A$500,0),2),"")</f>
        <v/>
      </c>
      <c r="H1008" s="74">
        <f>SUMIF('Cash Outflows'!E:E,'AP and Accrual Journal'!D1008,'Cash Outflows'!F:F)</f>
        <v>0</v>
      </c>
      <c r="I1008" s="73">
        <f t="shared" si="55"/>
        <v>0</v>
      </c>
      <c r="J1008" s="13">
        <f t="shared" si="57"/>
        <v>0</v>
      </c>
      <c r="K1008" s="112" t="b">
        <f ca="1">IF(TODAY()-'AP and Accrual Journal'!E1008&gt;'Data Inputs'!$B$47,TRUE,FALSE)</f>
        <v>1</v>
      </c>
    </row>
    <row r="1009" spans="1:11" x14ac:dyDescent="0.2">
      <c r="A1009" s="110" t="str">
        <f t="shared" si="56"/>
        <v/>
      </c>
      <c r="B1009" s="55"/>
      <c r="C1009" s="129"/>
      <c r="D1009" s="55"/>
      <c r="E1009" s="56"/>
      <c r="F1009" s="72"/>
      <c r="G1009" s="120" t="str">
        <f>IFERROR(INDEX(Vendors!$A$2:$B$500,MATCH('AP and Accrual Journal'!C1009,Vendors!$A$2:$A$500,0),2),"")</f>
        <v/>
      </c>
      <c r="H1009" s="74">
        <f>SUMIF('Cash Outflows'!E:E,'AP and Accrual Journal'!D1009,'Cash Outflows'!F:F)</f>
        <v>0</v>
      </c>
      <c r="I1009" s="73">
        <f t="shared" si="55"/>
        <v>0</v>
      </c>
      <c r="J1009" s="13">
        <f t="shared" si="57"/>
        <v>0</v>
      </c>
      <c r="K1009" s="112" t="b">
        <f ca="1">IF(TODAY()-'AP and Accrual Journal'!E1009&gt;'Data Inputs'!$B$47,TRUE,FALSE)</f>
        <v>1</v>
      </c>
    </row>
    <row r="1010" spans="1:11" x14ac:dyDescent="0.2">
      <c r="A1010" s="110" t="str">
        <f t="shared" si="56"/>
        <v/>
      </c>
      <c r="B1010" s="55"/>
      <c r="C1010" s="129"/>
      <c r="D1010" s="55"/>
      <c r="E1010" s="56"/>
      <c r="F1010" s="72"/>
      <c r="G1010" s="120" t="str">
        <f>IFERROR(INDEX(Vendors!$A$2:$B$500,MATCH('AP and Accrual Journal'!C1010,Vendors!$A$2:$A$500,0),2),"")</f>
        <v/>
      </c>
      <c r="H1010" s="74">
        <f>SUMIF('Cash Outflows'!E:E,'AP and Accrual Journal'!D1010,'Cash Outflows'!F:F)</f>
        <v>0</v>
      </c>
      <c r="I1010" s="73">
        <f t="shared" si="55"/>
        <v>0</v>
      </c>
      <c r="J1010" s="13">
        <f t="shared" si="57"/>
        <v>0</v>
      </c>
      <c r="K1010" s="112" t="b">
        <f ca="1">IF(TODAY()-'AP and Accrual Journal'!E1010&gt;'Data Inputs'!$B$47,TRUE,FALSE)</f>
        <v>1</v>
      </c>
    </row>
    <row r="1011" spans="1:11" x14ac:dyDescent="0.2">
      <c r="A1011" s="110" t="str">
        <f t="shared" si="56"/>
        <v/>
      </c>
      <c r="B1011" s="55"/>
      <c r="C1011" s="129"/>
      <c r="D1011" s="55"/>
      <c r="E1011" s="56"/>
      <c r="F1011" s="72"/>
      <c r="G1011" s="120" t="str">
        <f>IFERROR(INDEX(Vendors!$A$2:$B$500,MATCH('AP and Accrual Journal'!C1011,Vendors!$A$2:$A$500,0),2),"")</f>
        <v/>
      </c>
      <c r="H1011" s="74">
        <f>SUMIF('Cash Outflows'!E:E,'AP and Accrual Journal'!D1011,'Cash Outflows'!F:F)</f>
        <v>0</v>
      </c>
      <c r="I1011" s="73">
        <f t="shared" si="55"/>
        <v>0</v>
      </c>
      <c r="J1011" s="13">
        <f t="shared" si="57"/>
        <v>0</v>
      </c>
      <c r="K1011" s="112" t="b">
        <f ca="1">IF(TODAY()-'AP and Accrual Journal'!E1011&gt;'Data Inputs'!$B$47,TRUE,FALSE)</f>
        <v>1</v>
      </c>
    </row>
    <row r="1012" spans="1:11" x14ac:dyDescent="0.2">
      <c r="A1012" s="110" t="str">
        <f t="shared" si="56"/>
        <v/>
      </c>
      <c r="B1012" s="55"/>
      <c r="C1012" s="129"/>
      <c r="D1012" s="55"/>
      <c r="E1012" s="56"/>
      <c r="F1012" s="72"/>
      <c r="G1012" s="120" t="str">
        <f>IFERROR(INDEX(Vendors!$A$2:$B$500,MATCH('AP and Accrual Journal'!C1012,Vendors!$A$2:$A$500,0),2),"")</f>
        <v/>
      </c>
      <c r="H1012" s="74">
        <f>SUMIF('Cash Outflows'!E:E,'AP and Accrual Journal'!D1012,'Cash Outflows'!F:F)</f>
        <v>0</v>
      </c>
      <c r="I1012" s="73">
        <f t="shared" si="55"/>
        <v>0</v>
      </c>
      <c r="J1012" s="13">
        <f t="shared" si="57"/>
        <v>0</v>
      </c>
      <c r="K1012" s="112" t="b">
        <f ca="1">IF(TODAY()-'AP and Accrual Journal'!E1012&gt;'Data Inputs'!$B$47,TRUE,FALSE)</f>
        <v>1</v>
      </c>
    </row>
    <row r="1013" spans="1:11" x14ac:dyDescent="0.2">
      <c r="A1013" s="110" t="str">
        <f t="shared" si="56"/>
        <v/>
      </c>
      <c r="B1013" s="55"/>
      <c r="C1013" s="129"/>
      <c r="D1013" s="55"/>
      <c r="E1013" s="56"/>
      <c r="F1013" s="72"/>
      <c r="G1013" s="120" t="str">
        <f>IFERROR(INDEX(Vendors!$A$2:$B$500,MATCH('AP and Accrual Journal'!C1013,Vendors!$A$2:$A$500,0),2),"")</f>
        <v/>
      </c>
      <c r="H1013" s="74">
        <f>SUMIF('Cash Outflows'!E:E,'AP and Accrual Journal'!D1013,'Cash Outflows'!F:F)</f>
        <v>0</v>
      </c>
      <c r="I1013" s="73">
        <f t="shared" si="55"/>
        <v>0</v>
      </c>
      <c r="J1013" s="13">
        <f t="shared" si="57"/>
        <v>0</v>
      </c>
      <c r="K1013" s="112" t="b">
        <f ca="1">IF(TODAY()-'AP and Accrual Journal'!E1013&gt;'Data Inputs'!$B$47,TRUE,FALSE)</f>
        <v>1</v>
      </c>
    </row>
    <row r="1014" spans="1:11" x14ac:dyDescent="0.2">
      <c r="A1014" s="110" t="str">
        <f t="shared" si="56"/>
        <v/>
      </c>
      <c r="B1014" s="55"/>
      <c r="C1014" s="129"/>
      <c r="D1014" s="55"/>
      <c r="E1014" s="56"/>
      <c r="F1014" s="72"/>
      <c r="G1014" s="120" t="str">
        <f>IFERROR(INDEX(Vendors!$A$2:$B$500,MATCH('AP and Accrual Journal'!C1014,Vendors!$A$2:$A$500,0),2),"")</f>
        <v/>
      </c>
      <c r="H1014" s="74">
        <f>SUMIF('Cash Outflows'!E:E,'AP and Accrual Journal'!D1014,'Cash Outflows'!F:F)</f>
        <v>0</v>
      </c>
      <c r="I1014" s="73">
        <f t="shared" si="55"/>
        <v>0</v>
      </c>
      <c r="J1014" s="13">
        <f t="shared" si="57"/>
        <v>0</v>
      </c>
      <c r="K1014" s="112" t="b">
        <f ca="1">IF(TODAY()-'AP and Accrual Journal'!E1014&gt;'Data Inputs'!$B$47,TRUE,FALSE)</f>
        <v>1</v>
      </c>
    </row>
    <row r="1015" spans="1:11" x14ac:dyDescent="0.2">
      <c r="A1015" s="110" t="str">
        <f t="shared" si="56"/>
        <v/>
      </c>
      <c r="B1015" s="55"/>
      <c r="C1015" s="129"/>
      <c r="D1015" s="55"/>
      <c r="E1015" s="56"/>
      <c r="F1015" s="72"/>
      <c r="G1015" s="120" t="str">
        <f>IFERROR(INDEX(Vendors!$A$2:$B$500,MATCH('AP and Accrual Journal'!C1015,Vendors!$A$2:$A$500,0),2),"")</f>
        <v/>
      </c>
      <c r="H1015" s="74">
        <f>SUMIF('Cash Outflows'!E:E,'AP and Accrual Journal'!D1015,'Cash Outflows'!F:F)</f>
        <v>0</v>
      </c>
      <c r="I1015" s="73">
        <f t="shared" si="55"/>
        <v>0</v>
      </c>
      <c r="J1015" s="13">
        <f t="shared" si="57"/>
        <v>0</v>
      </c>
      <c r="K1015" s="112" t="b">
        <f ca="1">IF(TODAY()-'AP and Accrual Journal'!E1015&gt;'Data Inputs'!$B$47,TRUE,FALSE)</f>
        <v>1</v>
      </c>
    </row>
    <row r="1016" spans="1:11" x14ac:dyDescent="0.2">
      <c r="A1016" s="110" t="str">
        <f t="shared" si="56"/>
        <v/>
      </c>
      <c r="B1016" s="55"/>
      <c r="C1016" s="129"/>
      <c r="D1016" s="55"/>
      <c r="E1016" s="56"/>
      <c r="F1016" s="72"/>
      <c r="G1016" s="120" t="str">
        <f>IFERROR(INDEX(Vendors!$A$2:$B$500,MATCH('AP and Accrual Journal'!C1016,Vendors!$A$2:$A$500,0),2),"")</f>
        <v/>
      </c>
      <c r="H1016" s="74">
        <f>SUMIF('Cash Outflows'!E:E,'AP and Accrual Journal'!D1016,'Cash Outflows'!F:F)</f>
        <v>0</v>
      </c>
      <c r="I1016" s="73">
        <f t="shared" si="55"/>
        <v>0</v>
      </c>
      <c r="J1016" s="13">
        <f t="shared" si="57"/>
        <v>0</v>
      </c>
      <c r="K1016" s="112" t="b">
        <f ca="1">IF(TODAY()-'AP and Accrual Journal'!E1016&gt;'Data Inputs'!$B$47,TRUE,FALSE)</f>
        <v>1</v>
      </c>
    </row>
    <row r="1017" spans="1:11" x14ac:dyDescent="0.2">
      <c r="A1017" s="110" t="str">
        <f t="shared" si="56"/>
        <v/>
      </c>
      <c r="B1017" s="55"/>
      <c r="C1017" s="129"/>
      <c r="D1017" s="55"/>
      <c r="E1017" s="56"/>
      <c r="F1017" s="72"/>
      <c r="G1017" s="120" t="str">
        <f>IFERROR(INDEX(Vendors!$A$2:$B$500,MATCH('AP and Accrual Journal'!C1017,Vendors!$A$2:$A$500,0),2),"")</f>
        <v/>
      </c>
      <c r="H1017" s="74">
        <f>SUMIF('Cash Outflows'!E:E,'AP and Accrual Journal'!D1017,'Cash Outflows'!F:F)</f>
        <v>0</v>
      </c>
      <c r="I1017" s="73">
        <f t="shared" si="55"/>
        <v>0</v>
      </c>
      <c r="J1017" s="13">
        <f t="shared" si="57"/>
        <v>0</v>
      </c>
      <c r="K1017" s="112" t="b">
        <f ca="1">IF(TODAY()-'AP and Accrual Journal'!E1017&gt;'Data Inputs'!$B$47,TRUE,FALSE)</f>
        <v>1</v>
      </c>
    </row>
    <row r="1018" spans="1:11" x14ac:dyDescent="0.2">
      <c r="A1018" s="110" t="str">
        <f t="shared" si="56"/>
        <v/>
      </c>
      <c r="B1018" s="55"/>
      <c r="C1018" s="129"/>
      <c r="D1018" s="55"/>
      <c r="E1018" s="56"/>
      <c r="F1018" s="72"/>
      <c r="G1018" s="120" t="str">
        <f>IFERROR(INDEX(Vendors!$A$2:$B$500,MATCH('AP and Accrual Journal'!C1018,Vendors!$A$2:$A$500,0),2),"")</f>
        <v/>
      </c>
      <c r="H1018" s="74">
        <f>SUMIF('Cash Outflows'!E:E,'AP and Accrual Journal'!D1018,'Cash Outflows'!F:F)</f>
        <v>0</v>
      </c>
      <c r="I1018" s="73">
        <f t="shared" si="55"/>
        <v>0</v>
      </c>
      <c r="J1018" s="13">
        <f t="shared" si="57"/>
        <v>0</v>
      </c>
      <c r="K1018" s="112" t="b">
        <f ca="1">IF(TODAY()-'AP and Accrual Journal'!E1018&gt;'Data Inputs'!$B$47,TRUE,FALSE)</f>
        <v>1</v>
      </c>
    </row>
    <row r="1019" spans="1:11" x14ac:dyDescent="0.2">
      <c r="A1019" s="110" t="str">
        <f t="shared" si="56"/>
        <v/>
      </c>
      <c r="B1019" s="55"/>
      <c r="C1019" s="129"/>
      <c r="D1019" s="55"/>
      <c r="E1019" s="56"/>
      <c r="F1019" s="72"/>
      <c r="G1019" s="120" t="str">
        <f>IFERROR(INDEX(Vendors!$A$2:$B$500,MATCH('AP and Accrual Journal'!C1019,Vendors!$A$2:$A$500,0),2),"")</f>
        <v/>
      </c>
      <c r="H1019" s="74">
        <f>SUMIF('Cash Outflows'!E:E,'AP and Accrual Journal'!D1019,'Cash Outflows'!F:F)</f>
        <v>0</v>
      </c>
      <c r="I1019" s="73">
        <f t="shared" si="55"/>
        <v>0</v>
      </c>
      <c r="J1019" s="13">
        <f t="shared" si="57"/>
        <v>0</v>
      </c>
      <c r="K1019" s="112" t="b">
        <f ca="1">IF(TODAY()-'AP and Accrual Journal'!E1019&gt;'Data Inputs'!$B$47,TRUE,FALSE)</f>
        <v>1</v>
      </c>
    </row>
    <row r="1020" spans="1:11" x14ac:dyDescent="0.2">
      <c r="A1020" s="110" t="str">
        <f t="shared" si="56"/>
        <v/>
      </c>
      <c r="B1020" s="55"/>
      <c r="C1020" s="129"/>
      <c r="D1020" s="55"/>
      <c r="E1020" s="56"/>
      <c r="F1020" s="72"/>
      <c r="G1020" s="120" t="str">
        <f>IFERROR(INDEX(Vendors!$A$2:$B$500,MATCH('AP and Accrual Journal'!C1020,Vendors!$A$2:$A$500,0),2),"")</f>
        <v/>
      </c>
      <c r="H1020" s="74">
        <f>SUMIF('Cash Outflows'!E:E,'AP and Accrual Journal'!D1020,'Cash Outflows'!F:F)</f>
        <v>0</v>
      </c>
      <c r="I1020" s="73">
        <f t="shared" si="55"/>
        <v>0</v>
      </c>
      <c r="J1020" s="13">
        <f t="shared" si="57"/>
        <v>0</v>
      </c>
      <c r="K1020" s="112" t="b">
        <f ca="1">IF(TODAY()-'AP and Accrual Journal'!E1020&gt;'Data Inputs'!$B$47,TRUE,FALSE)</f>
        <v>1</v>
      </c>
    </row>
    <row r="1021" spans="1:11" x14ac:dyDescent="0.2">
      <c r="A1021" s="110" t="str">
        <f t="shared" si="56"/>
        <v/>
      </c>
      <c r="B1021" s="55"/>
      <c r="C1021" s="129"/>
      <c r="D1021" s="55"/>
      <c r="E1021" s="56"/>
      <c r="F1021" s="72"/>
      <c r="G1021" s="120" t="str">
        <f>IFERROR(INDEX(Vendors!$A$2:$B$500,MATCH('AP and Accrual Journal'!C1021,Vendors!$A$2:$A$500,0),2),"")</f>
        <v/>
      </c>
      <c r="H1021" s="74">
        <f>SUMIF('Cash Outflows'!E:E,'AP and Accrual Journal'!D1021,'Cash Outflows'!F:F)</f>
        <v>0</v>
      </c>
      <c r="I1021" s="73">
        <f t="shared" si="55"/>
        <v>0</v>
      </c>
      <c r="J1021" s="13">
        <f t="shared" si="57"/>
        <v>0</v>
      </c>
      <c r="K1021" s="112" t="b">
        <f ca="1">IF(TODAY()-'AP and Accrual Journal'!E1021&gt;'Data Inputs'!$B$47,TRUE,FALSE)</f>
        <v>1</v>
      </c>
    </row>
    <row r="1022" spans="1:11" x14ac:dyDescent="0.2">
      <c r="A1022" s="110" t="str">
        <f t="shared" si="56"/>
        <v/>
      </c>
      <c r="B1022" s="55"/>
      <c r="C1022" s="129"/>
      <c r="D1022" s="55"/>
      <c r="E1022" s="56"/>
      <c r="F1022" s="72"/>
      <c r="G1022" s="120" t="str">
        <f>IFERROR(INDEX(Vendors!$A$2:$B$500,MATCH('AP and Accrual Journal'!C1022,Vendors!$A$2:$A$500,0),2),"")</f>
        <v/>
      </c>
      <c r="H1022" s="74">
        <f>SUMIF('Cash Outflows'!E:E,'AP and Accrual Journal'!D1022,'Cash Outflows'!F:F)</f>
        <v>0</v>
      </c>
      <c r="I1022" s="73">
        <f t="shared" si="55"/>
        <v>0</v>
      </c>
      <c r="J1022" s="13">
        <f t="shared" si="57"/>
        <v>0</v>
      </c>
      <c r="K1022" s="112" t="b">
        <f ca="1">IF(TODAY()-'AP and Accrual Journal'!E1022&gt;'Data Inputs'!$B$47,TRUE,FALSE)</f>
        <v>1</v>
      </c>
    </row>
    <row r="1023" spans="1:11" x14ac:dyDescent="0.2">
      <c r="A1023" s="110" t="str">
        <f t="shared" si="56"/>
        <v/>
      </c>
      <c r="B1023" s="55"/>
      <c r="C1023" s="129"/>
      <c r="D1023" s="55"/>
      <c r="E1023" s="56"/>
      <c r="F1023" s="72"/>
      <c r="G1023" s="120" t="str">
        <f>IFERROR(INDEX(Vendors!$A$2:$B$500,MATCH('AP and Accrual Journal'!C1023,Vendors!$A$2:$A$500,0),2),"")</f>
        <v/>
      </c>
      <c r="H1023" s="74">
        <f>SUMIF('Cash Outflows'!E:E,'AP and Accrual Journal'!D1023,'Cash Outflows'!F:F)</f>
        <v>0</v>
      </c>
      <c r="I1023" s="73">
        <f t="shared" si="55"/>
        <v>0</v>
      </c>
      <c r="J1023" s="13">
        <f t="shared" si="57"/>
        <v>0</v>
      </c>
      <c r="K1023" s="112" t="b">
        <f ca="1">IF(TODAY()-'AP and Accrual Journal'!E1023&gt;'Data Inputs'!$B$47,TRUE,FALSE)</f>
        <v>1</v>
      </c>
    </row>
    <row r="1024" spans="1:11" x14ac:dyDescent="0.2">
      <c r="A1024" s="110" t="str">
        <f t="shared" si="56"/>
        <v/>
      </c>
      <c r="B1024" s="55"/>
      <c r="C1024" s="129"/>
      <c r="D1024" s="55"/>
      <c r="E1024" s="56"/>
      <c r="F1024" s="72"/>
      <c r="G1024" s="120" t="str">
        <f>IFERROR(INDEX(Vendors!$A$2:$B$500,MATCH('AP and Accrual Journal'!C1024,Vendors!$A$2:$A$500,0),2),"")</f>
        <v/>
      </c>
      <c r="H1024" s="74">
        <f>SUMIF('Cash Outflows'!E:E,'AP and Accrual Journal'!D1024,'Cash Outflows'!F:F)</f>
        <v>0</v>
      </c>
      <c r="I1024" s="73">
        <f t="shared" si="55"/>
        <v>0</v>
      </c>
      <c r="J1024" s="13">
        <f t="shared" si="57"/>
        <v>0</v>
      </c>
      <c r="K1024" s="112" t="b">
        <f ca="1">IF(TODAY()-'AP and Accrual Journal'!E1024&gt;'Data Inputs'!$B$47,TRUE,FALSE)</f>
        <v>1</v>
      </c>
    </row>
    <row r="1025" spans="1:11" x14ac:dyDescent="0.2">
      <c r="A1025" s="110" t="str">
        <f t="shared" si="56"/>
        <v/>
      </c>
      <c r="B1025" s="55"/>
      <c r="C1025" s="129"/>
      <c r="D1025" s="55"/>
      <c r="E1025" s="56"/>
      <c r="F1025" s="72"/>
      <c r="G1025" s="120" t="str">
        <f>IFERROR(INDEX(Vendors!$A$2:$B$500,MATCH('AP and Accrual Journal'!C1025,Vendors!$A$2:$A$500,0),2),"")</f>
        <v/>
      </c>
      <c r="H1025" s="74">
        <f>SUMIF('Cash Outflows'!E:E,'AP and Accrual Journal'!D1025,'Cash Outflows'!F:F)</f>
        <v>0</v>
      </c>
      <c r="I1025" s="73">
        <f t="shared" si="55"/>
        <v>0</v>
      </c>
      <c r="J1025" s="13">
        <f t="shared" si="57"/>
        <v>0</v>
      </c>
      <c r="K1025" s="112" t="b">
        <f ca="1">IF(TODAY()-'AP and Accrual Journal'!E1025&gt;'Data Inputs'!$B$47,TRUE,FALSE)</f>
        <v>1</v>
      </c>
    </row>
    <row r="1026" spans="1:11" x14ac:dyDescent="0.2">
      <c r="A1026" s="110" t="str">
        <f t="shared" si="56"/>
        <v/>
      </c>
      <c r="B1026" s="55"/>
      <c r="C1026" s="129"/>
      <c r="D1026" s="55"/>
      <c r="E1026" s="56"/>
      <c r="F1026" s="72"/>
      <c r="G1026" s="120" t="str">
        <f>IFERROR(INDEX(Vendors!$A$2:$B$500,MATCH('AP and Accrual Journal'!C1026,Vendors!$A$2:$A$500,0),2),"")</f>
        <v/>
      </c>
      <c r="H1026" s="74">
        <f>SUMIF('Cash Outflows'!E:E,'AP and Accrual Journal'!D1026,'Cash Outflows'!F:F)</f>
        <v>0</v>
      </c>
      <c r="I1026" s="73">
        <f t="shared" si="55"/>
        <v>0</v>
      </c>
      <c r="J1026" s="13">
        <f t="shared" si="57"/>
        <v>0</v>
      </c>
      <c r="K1026" s="112" t="b">
        <f ca="1">IF(TODAY()-'AP and Accrual Journal'!E1026&gt;'Data Inputs'!$B$47,TRUE,FALSE)</f>
        <v>1</v>
      </c>
    </row>
    <row r="1027" spans="1:11" x14ac:dyDescent="0.2">
      <c r="A1027" s="110" t="str">
        <f t="shared" si="56"/>
        <v/>
      </c>
      <c r="B1027" s="55"/>
      <c r="C1027" s="129"/>
      <c r="D1027" s="55"/>
      <c r="E1027" s="56"/>
      <c r="F1027" s="72"/>
      <c r="G1027" s="120" t="str">
        <f>IFERROR(INDEX(Vendors!$A$2:$B$500,MATCH('AP and Accrual Journal'!C1027,Vendors!$A$2:$A$500,0),2),"")</f>
        <v/>
      </c>
      <c r="H1027" s="74">
        <f>SUMIF('Cash Outflows'!E:E,'AP and Accrual Journal'!D1027,'Cash Outflows'!F:F)</f>
        <v>0</v>
      </c>
      <c r="I1027" s="73">
        <f t="shared" si="55"/>
        <v>0</v>
      </c>
      <c r="J1027" s="13">
        <f t="shared" si="57"/>
        <v>0</v>
      </c>
      <c r="K1027" s="112" t="b">
        <f ca="1">IF(TODAY()-'AP and Accrual Journal'!E1027&gt;'Data Inputs'!$B$47,TRUE,FALSE)</f>
        <v>1</v>
      </c>
    </row>
    <row r="1028" spans="1:11" x14ac:dyDescent="0.2">
      <c r="A1028" s="110" t="str">
        <f t="shared" si="56"/>
        <v/>
      </c>
      <c r="B1028" s="55"/>
      <c r="C1028" s="129"/>
      <c r="D1028" s="55"/>
      <c r="E1028" s="56"/>
      <c r="F1028" s="72"/>
      <c r="G1028" s="120" t="str">
        <f>IFERROR(INDEX(Vendors!$A$2:$B$500,MATCH('AP and Accrual Journal'!C1028,Vendors!$A$2:$A$500,0),2),"")</f>
        <v/>
      </c>
      <c r="H1028" s="74">
        <f>SUMIF('Cash Outflows'!E:E,'AP and Accrual Journal'!D1028,'Cash Outflows'!F:F)</f>
        <v>0</v>
      </c>
      <c r="I1028" s="73">
        <f t="shared" si="55"/>
        <v>0</v>
      </c>
      <c r="J1028" s="13">
        <f t="shared" si="57"/>
        <v>0</v>
      </c>
      <c r="K1028" s="112" t="b">
        <f ca="1">IF(TODAY()-'AP and Accrual Journal'!E1028&gt;'Data Inputs'!$B$47,TRUE,FALSE)</f>
        <v>1</v>
      </c>
    </row>
    <row r="1029" spans="1:11" x14ac:dyDescent="0.2">
      <c r="A1029" s="110" t="str">
        <f t="shared" si="56"/>
        <v/>
      </c>
      <c r="B1029" s="55"/>
      <c r="C1029" s="129"/>
      <c r="D1029" s="55"/>
      <c r="E1029" s="56"/>
      <c r="F1029" s="72"/>
      <c r="G1029" s="120" t="str">
        <f>IFERROR(INDEX(Vendors!$A$2:$B$500,MATCH('AP and Accrual Journal'!C1029,Vendors!$A$2:$A$500,0),2),"")</f>
        <v/>
      </c>
      <c r="H1029" s="74">
        <f>SUMIF('Cash Outflows'!E:E,'AP and Accrual Journal'!D1029,'Cash Outflows'!F:F)</f>
        <v>0</v>
      </c>
      <c r="I1029" s="73">
        <f t="shared" ref="I1029:I1092" si="58">F1029-H1029</f>
        <v>0</v>
      </c>
      <c r="J1029" s="13">
        <f t="shared" si="57"/>
        <v>0</v>
      </c>
      <c r="K1029" s="112" t="b">
        <f ca="1">IF(TODAY()-'AP and Accrual Journal'!E1029&gt;'Data Inputs'!$B$47,TRUE,FALSE)</f>
        <v>1</v>
      </c>
    </row>
    <row r="1030" spans="1:11" x14ac:dyDescent="0.2">
      <c r="A1030" s="110" t="str">
        <f t="shared" si="56"/>
        <v/>
      </c>
      <c r="B1030" s="55"/>
      <c r="C1030" s="129"/>
      <c r="D1030" s="55"/>
      <c r="E1030" s="56"/>
      <c r="F1030" s="72"/>
      <c r="G1030" s="120" t="str">
        <f>IFERROR(INDEX(Vendors!$A$2:$B$500,MATCH('AP and Accrual Journal'!C1030,Vendors!$A$2:$A$500,0),2),"")</f>
        <v/>
      </c>
      <c r="H1030" s="74">
        <f>SUMIF('Cash Outflows'!E:E,'AP and Accrual Journal'!D1030,'Cash Outflows'!F:F)</f>
        <v>0</v>
      </c>
      <c r="I1030" s="73">
        <f t="shared" si="58"/>
        <v>0</v>
      </c>
      <c r="J1030" s="13">
        <f t="shared" si="57"/>
        <v>0</v>
      </c>
      <c r="K1030" s="112" t="b">
        <f ca="1">IF(TODAY()-'AP and Accrual Journal'!E1030&gt;'Data Inputs'!$B$47,TRUE,FALSE)</f>
        <v>1</v>
      </c>
    </row>
    <row r="1031" spans="1:11" x14ac:dyDescent="0.2">
      <c r="A1031" s="110" t="str">
        <f t="shared" si="56"/>
        <v/>
      </c>
      <c r="B1031" s="55"/>
      <c r="C1031" s="129"/>
      <c r="D1031" s="55"/>
      <c r="E1031" s="56"/>
      <c r="F1031" s="72"/>
      <c r="G1031" s="120" t="str">
        <f>IFERROR(INDEX(Vendors!$A$2:$B$500,MATCH('AP and Accrual Journal'!C1031,Vendors!$A$2:$A$500,0),2),"")</f>
        <v/>
      </c>
      <c r="H1031" s="74">
        <f>SUMIF('Cash Outflows'!E:E,'AP and Accrual Journal'!D1031,'Cash Outflows'!F:F)</f>
        <v>0</v>
      </c>
      <c r="I1031" s="73">
        <f t="shared" si="58"/>
        <v>0</v>
      </c>
      <c r="J1031" s="13">
        <f t="shared" si="57"/>
        <v>0</v>
      </c>
      <c r="K1031" s="112" t="b">
        <f ca="1">IF(TODAY()-'AP and Accrual Journal'!E1031&gt;'Data Inputs'!$B$47,TRUE,FALSE)</f>
        <v>1</v>
      </c>
    </row>
    <row r="1032" spans="1:11" x14ac:dyDescent="0.2">
      <c r="A1032" s="110" t="str">
        <f t="shared" si="56"/>
        <v/>
      </c>
      <c r="B1032" s="55"/>
      <c r="C1032" s="129"/>
      <c r="D1032" s="55"/>
      <c r="E1032" s="56"/>
      <c r="F1032" s="72"/>
      <c r="G1032" s="120" t="str">
        <f>IFERROR(INDEX(Vendors!$A$2:$B$500,MATCH('AP and Accrual Journal'!C1032,Vendors!$A$2:$A$500,0),2),"")</f>
        <v/>
      </c>
      <c r="H1032" s="74">
        <f>SUMIF('Cash Outflows'!E:E,'AP and Accrual Journal'!D1032,'Cash Outflows'!F:F)</f>
        <v>0</v>
      </c>
      <c r="I1032" s="73">
        <f t="shared" si="58"/>
        <v>0</v>
      </c>
      <c r="J1032" s="13">
        <f t="shared" si="57"/>
        <v>0</v>
      </c>
      <c r="K1032" s="112" t="b">
        <f ca="1">IF(TODAY()-'AP and Accrual Journal'!E1032&gt;'Data Inputs'!$B$47,TRUE,FALSE)</f>
        <v>1</v>
      </c>
    </row>
    <row r="1033" spans="1:11" x14ac:dyDescent="0.2">
      <c r="A1033" s="110" t="str">
        <f t="shared" si="56"/>
        <v/>
      </c>
      <c r="B1033" s="55"/>
      <c r="C1033" s="129"/>
      <c r="D1033" s="55"/>
      <c r="E1033" s="56"/>
      <c r="F1033" s="72"/>
      <c r="G1033" s="120" t="str">
        <f>IFERROR(INDEX(Vendors!$A$2:$B$500,MATCH('AP and Accrual Journal'!C1033,Vendors!$A$2:$A$500,0),2),"")</f>
        <v/>
      </c>
      <c r="H1033" s="74">
        <f>SUMIF('Cash Outflows'!E:E,'AP and Accrual Journal'!D1033,'Cash Outflows'!F:F)</f>
        <v>0</v>
      </c>
      <c r="I1033" s="73">
        <f t="shared" si="58"/>
        <v>0</v>
      </c>
      <c r="J1033" s="13">
        <f t="shared" si="57"/>
        <v>0</v>
      </c>
      <c r="K1033" s="112" t="b">
        <f ca="1">IF(TODAY()-'AP and Accrual Journal'!E1033&gt;'Data Inputs'!$B$47,TRUE,FALSE)</f>
        <v>1</v>
      </c>
    </row>
    <row r="1034" spans="1:11" x14ac:dyDescent="0.2">
      <c r="A1034" s="110" t="str">
        <f t="shared" si="56"/>
        <v/>
      </c>
      <c r="B1034" s="55"/>
      <c r="C1034" s="129"/>
      <c r="D1034" s="55"/>
      <c r="E1034" s="56"/>
      <c r="F1034" s="72"/>
      <c r="G1034" s="120" t="str">
        <f>IFERROR(INDEX(Vendors!$A$2:$B$500,MATCH('AP and Accrual Journal'!C1034,Vendors!$A$2:$A$500,0),2),"")</f>
        <v/>
      </c>
      <c r="H1034" s="74">
        <f>SUMIF('Cash Outflows'!E:E,'AP and Accrual Journal'!D1034,'Cash Outflows'!F:F)</f>
        <v>0</v>
      </c>
      <c r="I1034" s="73">
        <f t="shared" si="58"/>
        <v>0</v>
      </c>
      <c r="J1034" s="13">
        <f t="shared" si="57"/>
        <v>0</v>
      </c>
      <c r="K1034" s="112" t="b">
        <f ca="1">IF(TODAY()-'AP and Accrual Journal'!E1034&gt;'Data Inputs'!$B$47,TRUE,FALSE)</f>
        <v>1</v>
      </c>
    </row>
    <row r="1035" spans="1:11" x14ac:dyDescent="0.2">
      <c r="A1035" s="110" t="str">
        <f t="shared" si="56"/>
        <v/>
      </c>
      <c r="B1035" s="55"/>
      <c r="C1035" s="129"/>
      <c r="D1035" s="55"/>
      <c r="E1035" s="56"/>
      <c r="F1035" s="72"/>
      <c r="G1035" s="120" t="str">
        <f>IFERROR(INDEX(Vendors!$A$2:$B$500,MATCH('AP and Accrual Journal'!C1035,Vendors!$A$2:$A$500,0),2),"")</f>
        <v/>
      </c>
      <c r="H1035" s="74">
        <f>SUMIF('Cash Outflows'!E:E,'AP and Accrual Journal'!D1035,'Cash Outflows'!F:F)</f>
        <v>0</v>
      </c>
      <c r="I1035" s="73">
        <f t="shared" si="58"/>
        <v>0</v>
      </c>
      <c r="J1035" s="13">
        <f t="shared" si="57"/>
        <v>0</v>
      </c>
      <c r="K1035" s="112" t="b">
        <f ca="1">IF(TODAY()-'AP and Accrual Journal'!E1035&gt;'Data Inputs'!$B$47,TRUE,FALSE)</f>
        <v>1</v>
      </c>
    </row>
    <row r="1036" spans="1:11" x14ac:dyDescent="0.2">
      <c r="A1036" s="110" t="str">
        <f t="shared" ref="A1036:A1099" si="59">IF(E1036="","",E1036+(6-J1036))</f>
        <v/>
      </c>
      <c r="B1036" s="55"/>
      <c r="C1036" s="129"/>
      <c r="D1036" s="55"/>
      <c r="E1036" s="56"/>
      <c r="F1036" s="72"/>
      <c r="G1036" s="120" t="str">
        <f>IFERROR(INDEX(Vendors!$A$2:$B$500,MATCH('AP and Accrual Journal'!C1036,Vendors!$A$2:$A$500,0),2),"")</f>
        <v/>
      </c>
      <c r="H1036" s="74">
        <f>SUMIF('Cash Outflows'!E:E,'AP and Accrual Journal'!D1036,'Cash Outflows'!F:F)</f>
        <v>0</v>
      </c>
      <c r="I1036" s="73">
        <f t="shared" si="58"/>
        <v>0</v>
      </c>
      <c r="J1036" s="13">
        <f t="shared" ref="J1036:J1099" si="60">IF(WEEKDAY(E1036)=7,0,WEEKDAY(E1036))</f>
        <v>0</v>
      </c>
      <c r="K1036" s="112" t="b">
        <f ca="1">IF(TODAY()-'AP and Accrual Journal'!E1036&gt;'Data Inputs'!$B$47,TRUE,FALSE)</f>
        <v>1</v>
      </c>
    </row>
    <row r="1037" spans="1:11" x14ac:dyDescent="0.2">
      <c r="A1037" s="110" t="str">
        <f t="shared" si="59"/>
        <v/>
      </c>
      <c r="B1037" s="55"/>
      <c r="C1037" s="129"/>
      <c r="D1037" s="55"/>
      <c r="E1037" s="56"/>
      <c r="F1037" s="72"/>
      <c r="G1037" s="120" t="str">
        <f>IFERROR(INDEX(Vendors!$A$2:$B$500,MATCH('AP and Accrual Journal'!C1037,Vendors!$A$2:$A$500,0),2),"")</f>
        <v/>
      </c>
      <c r="H1037" s="74">
        <f>SUMIF('Cash Outflows'!E:E,'AP and Accrual Journal'!D1037,'Cash Outflows'!F:F)</f>
        <v>0</v>
      </c>
      <c r="I1037" s="73">
        <f t="shared" si="58"/>
        <v>0</v>
      </c>
      <c r="J1037" s="13">
        <f t="shared" si="60"/>
        <v>0</v>
      </c>
      <c r="K1037" s="112" t="b">
        <f ca="1">IF(TODAY()-'AP and Accrual Journal'!E1037&gt;'Data Inputs'!$B$47,TRUE,FALSE)</f>
        <v>1</v>
      </c>
    </row>
    <row r="1038" spans="1:11" x14ac:dyDescent="0.2">
      <c r="A1038" s="110" t="str">
        <f t="shared" si="59"/>
        <v/>
      </c>
      <c r="B1038" s="55"/>
      <c r="C1038" s="129"/>
      <c r="D1038" s="55"/>
      <c r="E1038" s="56"/>
      <c r="F1038" s="72"/>
      <c r="G1038" s="120" t="str">
        <f>IFERROR(INDEX(Vendors!$A$2:$B$500,MATCH('AP and Accrual Journal'!C1038,Vendors!$A$2:$A$500,0),2),"")</f>
        <v/>
      </c>
      <c r="H1038" s="74">
        <f>SUMIF('Cash Outflows'!E:E,'AP and Accrual Journal'!D1038,'Cash Outflows'!F:F)</f>
        <v>0</v>
      </c>
      <c r="I1038" s="73">
        <f t="shared" si="58"/>
        <v>0</v>
      </c>
      <c r="J1038" s="13">
        <f t="shared" si="60"/>
        <v>0</v>
      </c>
      <c r="K1038" s="112" t="b">
        <f ca="1">IF(TODAY()-'AP and Accrual Journal'!E1038&gt;'Data Inputs'!$B$47,TRUE,FALSE)</f>
        <v>1</v>
      </c>
    </row>
    <row r="1039" spans="1:11" x14ac:dyDescent="0.2">
      <c r="A1039" s="110" t="str">
        <f t="shared" si="59"/>
        <v/>
      </c>
      <c r="B1039" s="55"/>
      <c r="C1039" s="129"/>
      <c r="D1039" s="55"/>
      <c r="E1039" s="56"/>
      <c r="F1039" s="72"/>
      <c r="G1039" s="120" t="str">
        <f>IFERROR(INDEX(Vendors!$A$2:$B$500,MATCH('AP and Accrual Journal'!C1039,Vendors!$A$2:$A$500,0),2),"")</f>
        <v/>
      </c>
      <c r="H1039" s="74">
        <f>SUMIF('Cash Outflows'!E:E,'AP and Accrual Journal'!D1039,'Cash Outflows'!F:F)</f>
        <v>0</v>
      </c>
      <c r="I1039" s="73">
        <f t="shared" si="58"/>
        <v>0</v>
      </c>
      <c r="J1039" s="13">
        <f t="shared" si="60"/>
        <v>0</v>
      </c>
      <c r="K1039" s="112" t="b">
        <f ca="1">IF(TODAY()-'AP and Accrual Journal'!E1039&gt;'Data Inputs'!$B$47,TRUE,FALSE)</f>
        <v>1</v>
      </c>
    </row>
    <row r="1040" spans="1:11" x14ac:dyDescent="0.2">
      <c r="A1040" s="110" t="str">
        <f t="shared" si="59"/>
        <v/>
      </c>
      <c r="B1040" s="55"/>
      <c r="C1040" s="129"/>
      <c r="D1040" s="55"/>
      <c r="E1040" s="56"/>
      <c r="F1040" s="72"/>
      <c r="G1040" s="120" t="str">
        <f>IFERROR(INDEX(Vendors!$A$2:$B$500,MATCH('AP and Accrual Journal'!C1040,Vendors!$A$2:$A$500,0),2),"")</f>
        <v/>
      </c>
      <c r="H1040" s="74">
        <f>SUMIF('Cash Outflows'!E:E,'AP and Accrual Journal'!D1040,'Cash Outflows'!F:F)</f>
        <v>0</v>
      </c>
      <c r="I1040" s="73">
        <f t="shared" si="58"/>
        <v>0</v>
      </c>
      <c r="J1040" s="13">
        <f t="shared" si="60"/>
        <v>0</v>
      </c>
      <c r="K1040" s="112" t="b">
        <f ca="1">IF(TODAY()-'AP and Accrual Journal'!E1040&gt;'Data Inputs'!$B$47,TRUE,FALSE)</f>
        <v>1</v>
      </c>
    </row>
    <row r="1041" spans="1:11" x14ac:dyDescent="0.2">
      <c r="A1041" s="110" t="str">
        <f t="shared" si="59"/>
        <v/>
      </c>
      <c r="B1041" s="55"/>
      <c r="C1041" s="129"/>
      <c r="D1041" s="55"/>
      <c r="E1041" s="56"/>
      <c r="F1041" s="72"/>
      <c r="G1041" s="120" t="str">
        <f>IFERROR(INDEX(Vendors!$A$2:$B$500,MATCH('AP and Accrual Journal'!C1041,Vendors!$A$2:$A$500,0),2),"")</f>
        <v/>
      </c>
      <c r="H1041" s="74">
        <f>SUMIF('Cash Outflows'!E:E,'AP and Accrual Journal'!D1041,'Cash Outflows'!F:F)</f>
        <v>0</v>
      </c>
      <c r="I1041" s="73">
        <f t="shared" si="58"/>
        <v>0</v>
      </c>
      <c r="J1041" s="13">
        <f t="shared" si="60"/>
        <v>0</v>
      </c>
      <c r="K1041" s="112" t="b">
        <f ca="1">IF(TODAY()-'AP and Accrual Journal'!E1041&gt;'Data Inputs'!$B$47,TRUE,FALSE)</f>
        <v>1</v>
      </c>
    </row>
    <row r="1042" spans="1:11" x14ac:dyDescent="0.2">
      <c r="A1042" s="110" t="str">
        <f t="shared" si="59"/>
        <v/>
      </c>
      <c r="B1042" s="55"/>
      <c r="C1042" s="129"/>
      <c r="D1042" s="55"/>
      <c r="E1042" s="56"/>
      <c r="F1042" s="72"/>
      <c r="G1042" s="120" t="str">
        <f>IFERROR(INDEX(Vendors!$A$2:$B$500,MATCH('AP and Accrual Journal'!C1042,Vendors!$A$2:$A$500,0),2),"")</f>
        <v/>
      </c>
      <c r="H1042" s="74">
        <f>SUMIF('Cash Outflows'!E:E,'AP and Accrual Journal'!D1042,'Cash Outflows'!F:F)</f>
        <v>0</v>
      </c>
      <c r="I1042" s="73">
        <f t="shared" si="58"/>
        <v>0</v>
      </c>
      <c r="J1042" s="13">
        <f t="shared" si="60"/>
        <v>0</v>
      </c>
      <c r="K1042" s="112" t="b">
        <f ca="1">IF(TODAY()-'AP and Accrual Journal'!E1042&gt;'Data Inputs'!$B$47,TRUE,FALSE)</f>
        <v>1</v>
      </c>
    </row>
    <row r="1043" spans="1:11" x14ac:dyDescent="0.2">
      <c r="A1043" s="110" t="str">
        <f t="shared" si="59"/>
        <v/>
      </c>
      <c r="B1043" s="55"/>
      <c r="C1043" s="129"/>
      <c r="D1043" s="55"/>
      <c r="E1043" s="56"/>
      <c r="F1043" s="72"/>
      <c r="G1043" s="120" t="str">
        <f>IFERROR(INDEX(Vendors!$A$2:$B$500,MATCH('AP and Accrual Journal'!C1043,Vendors!$A$2:$A$500,0),2),"")</f>
        <v/>
      </c>
      <c r="H1043" s="74">
        <f>SUMIF('Cash Outflows'!E:E,'AP and Accrual Journal'!D1043,'Cash Outflows'!F:F)</f>
        <v>0</v>
      </c>
      <c r="I1043" s="73">
        <f t="shared" si="58"/>
        <v>0</v>
      </c>
      <c r="J1043" s="13">
        <f t="shared" si="60"/>
        <v>0</v>
      </c>
      <c r="K1043" s="112" t="b">
        <f ca="1">IF(TODAY()-'AP and Accrual Journal'!E1043&gt;'Data Inputs'!$B$47,TRUE,FALSE)</f>
        <v>1</v>
      </c>
    </row>
    <row r="1044" spans="1:11" x14ac:dyDescent="0.2">
      <c r="A1044" s="110" t="str">
        <f t="shared" si="59"/>
        <v/>
      </c>
      <c r="B1044" s="55"/>
      <c r="C1044" s="129"/>
      <c r="D1044" s="55"/>
      <c r="E1044" s="56"/>
      <c r="F1044" s="72"/>
      <c r="G1044" s="120" t="str">
        <f>IFERROR(INDEX(Vendors!$A$2:$B$500,MATCH('AP and Accrual Journal'!C1044,Vendors!$A$2:$A$500,0),2),"")</f>
        <v/>
      </c>
      <c r="H1044" s="74">
        <f>SUMIF('Cash Outflows'!E:E,'AP and Accrual Journal'!D1044,'Cash Outflows'!F:F)</f>
        <v>0</v>
      </c>
      <c r="I1044" s="73">
        <f t="shared" si="58"/>
        <v>0</v>
      </c>
      <c r="J1044" s="13">
        <f t="shared" si="60"/>
        <v>0</v>
      </c>
      <c r="K1044" s="112" t="b">
        <f ca="1">IF(TODAY()-'AP and Accrual Journal'!E1044&gt;'Data Inputs'!$B$47,TRUE,FALSE)</f>
        <v>1</v>
      </c>
    </row>
    <row r="1045" spans="1:11" x14ac:dyDescent="0.2">
      <c r="A1045" s="110" t="str">
        <f t="shared" si="59"/>
        <v/>
      </c>
      <c r="B1045" s="55"/>
      <c r="C1045" s="129"/>
      <c r="D1045" s="55"/>
      <c r="E1045" s="56"/>
      <c r="F1045" s="72"/>
      <c r="G1045" s="120" t="str">
        <f>IFERROR(INDEX(Vendors!$A$2:$B$500,MATCH('AP and Accrual Journal'!C1045,Vendors!$A$2:$A$500,0),2),"")</f>
        <v/>
      </c>
      <c r="H1045" s="74">
        <f>SUMIF('Cash Outflows'!E:E,'AP and Accrual Journal'!D1045,'Cash Outflows'!F:F)</f>
        <v>0</v>
      </c>
      <c r="I1045" s="73">
        <f t="shared" si="58"/>
        <v>0</v>
      </c>
      <c r="J1045" s="13">
        <f t="shared" si="60"/>
        <v>0</v>
      </c>
      <c r="K1045" s="112" t="b">
        <f ca="1">IF(TODAY()-'AP and Accrual Journal'!E1045&gt;'Data Inputs'!$B$47,TRUE,FALSE)</f>
        <v>1</v>
      </c>
    </row>
    <row r="1046" spans="1:11" x14ac:dyDescent="0.2">
      <c r="A1046" s="110" t="str">
        <f t="shared" si="59"/>
        <v/>
      </c>
      <c r="B1046" s="55"/>
      <c r="C1046" s="129"/>
      <c r="D1046" s="55"/>
      <c r="E1046" s="56"/>
      <c r="F1046" s="72"/>
      <c r="G1046" s="120" t="str">
        <f>IFERROR(INDEX(Vendors!$A$2:$B$500,MATCH('AP and Accrual Journal'!C1046,Vendors!$A$2:$A$500,0),2),"")</f>
        <v/>
      </c>
      <c r="H1046" s="74">
        <f>SUMIF('Cash Outflows'!E:E,'AP and Accrual Journal'!D1046,'Cash Outflows'!F:F)</f>
        <v>0</v>
      </c>
      <c r="I1046" s="73">
        <f t="shared" si="58"/>
        <v>0</v>
      </c>
      <c r="J1046" s="13">
        <f t="shared" si="60"/>
        <v>0</v>
      </c>
      <c r="K1046" s="112" t="b">
        <f ca="1">IF(TODAY()-'AP and Accrual Journal'!E1046&gt;'Data Inputs'!$B$47,TRUE,FALSE)</f>
        <v>1</v>
      </c>
    </row>
    <row r="1047" spans="1:11" x14ac:dyDescent="0.2">
      <c r="A1047" s="110" t="str">
        <f t="shared" si="59"/>
        <v/>
      </c>
      <c r="B1047" s="55"/>
      <c r="C1047" s="129"/>
      <c r="D1047" s="55"/>
      <c r="E1047" s="56"/>
      <c r="F1047" s="72"/>
      <c r="G1047" s="120" t="str">
        <f>IFERROR(INDEX(Vendors!$A$2:$B$500,MATCH('AP and Accrual Journal'!C1047,Vendors!$A$2:$A$500,0),2),"")</f>
        <v/>
      </c>
      <c r="H1047" s="74">
        <f>SUMIF('Cash Outflows'!E:E,'AP and Accrual Journal'!D1047,'Cash Outflows'!F:F)</f>
        <v>0</v>
      </c>
      <c r="I1047" s="73">
        <f t="shared" si="58"/>
        <v>0</v>
      </c>
      <c r="J1047" s="13">
        <f t="shared" si="60"/>
        <v>0</v>
      </c>
      <c r="K1047" s="112" t="b">
        <f ca="1">IF(TODAY()-'AP and Accrual Journal'!E1047&gt;'Data Inputs'!$B$47,TRUE,FALSE)</f>
        <v>1</v>
      </c>
    </row>
    <row r="1048" spans="1:11" x14ac:dyDescent="0.2">
      <c r="A1048" s="110" t="str">
        <f t="shared" si="59"/>
        <v/>
      </c>
      <c r="B1048" s="55"/>
      <c r="C1048" s="129"/>
      <c r="D1048" s="55"/>
      <c r="E1048" s="56"/>
      <c r="F1048" s="72"/>
      <c r="G1048" s="120" t="str">
        <f>IFERROR(INDEX(Vendors!$A$2:$B$500,MATCH('AP and Accrual Journal'!C1048,Vendors!$A$2:$A$500,0),2),"")</f>
        <v/>
      </c>
      <c r="H1048" s="74">
        <f>SUMIF('Cash Outflows'!E:E,'AP and Accrual Journal'!D1048,'Cash Outflows'!F:F)</f>
        <v>0</v>
      </c>
      <c r="I1048" s="73">
        <f t="shared" si="58"/>
        <v>0</v>
      </c>
      <c r="J1048" s="13">
        <f t="shared" si="60"/>
        <v>0</v>
      </c>
      <c r="K1048" s="112" t="b">
        <f ca="1">IF(TODAY()-'AP and Accrual Journal'!E1048&gt;'Data Inputs'!$B$47,TRUE,FALSE)</f>
        <v>1</v>
      </c>
    </row>
    <row r="1049" spans="1:11" x14ac:dyDescent="0.2">
      <c r="A1049" s="110" t="str">
        <f t="shared" si="59"/>
        <v/>
      </c>
      <c r="B1049" s="55"/>
      <c r="C1049" s="129"/>
      <c r="D1049" s="55"/>
      <c r="E1049" s="56"/>
      <c r="F1049" s="72"/>
      <c r="G1049" s="120" t="str">
        <f>IFERROR(INDEX(Vendors!$A$2:$B$500,MATCH('AP and Accrual Journal'!C1049,Vendors!$A$2:$A$500,0),2),"")</f>
        <v/>
      </c>
      <c r="H1049" s="74">
        <f>SUMIF('Cash Outflows'!E:E,'AP and Accrual Journal'!D1049,'Cash Outflows'!F:F)</f>
        <v>0</v>
      </c>
      <c r="I1049" s="73">
        <f t="shared" si="58"/>
        <v>0</v>
      </c>
      <c r="J1049" s="13">
        <f t="shared" si="60"/>
        <v>0</v>
      </c>
      <c r="K1049" s="112" t="b">
        <f ca="1">IF(TODAY()-'AP and Accrual Journal'!E1049&gt;'Data Inputs'!$B$47,TRUE,FALSE)</f>
        <v>1</v>
      </c>
    </row>
    <row r="1050" spans="1:11" x14ac:dyDescent="0.2">
      <c r="A1050" s="110" t="str">
        <f t="shared" si="59"/>
        <v/>
      </c>
      <c r="B1050" s="55"/>
      <c r="C1050" s="129"/>
      <c r="D1050" s="55"/>
      <c r="E1050" s="56"/>
      <c r="F1050" s="72"/>
      <c r="G1050" s="120" t="str">
        <f>IFERROR(INDEX(Vendors!$A$2:$B$500,MATCH('AP and Accrual Journal'!C1050,Vendors!$A$2:$A$500,0),2),"")</f>
        <v/>
      </c>
      <c r="H1050" s="74">
        <f>SUMIF('Cash Outflows'!E:E,'AP and Accrual Journal'!D1050,'Cash Outflows'!F:F)</f>
        <v>0</v>
      </c>
      <c r="I1050" s="73">
        <f t="shared" si="58"/>
        <v>0</v>
      </c>
      <c r="J1050" s="13">
        <f t="shared" si="60"/>
        <v>0</v>
      </c>
      <c r="K1050" s="112" t="b">
        <f ca="1">IF(TODAY()-'AP and Accrual Journal'!E1050&gt;'Data Inputs'!$B$47,TRUE,FALSE)</f>
        <v>1</v>
      </c>
    </row>
    <row r="1051" spans="1:11" x14ac:dyDescent="0.2">
      <c r="A1051" s="110" t="str">
        <f t="shared" si="59"/>
        <v/>
      </c>
      <c r="B1051" s="55"/>
      <c r="C1051" s="129"/>
      <c r="D1051" s="55"/>
      <c r="E1051" s="56"/>
      <c r="F1051" s="72"/>
      <c r="G1051" s="120" t="str">
        <f>IFERROR(INDEX(Vendors!$A$2:$B$500,MATCH('AP and Accrual Journal'!C1051,Vendors!$A$2:$A$500,0),2),"")</f>
        <v/>
      </c>
      <c r="H1051" s="74">
        <f>SUMIF('Cash Outflows'!E:E,'AP and Accrual Journal'!D1051,'Cash Outflows'!F:F)</f>
        <v>0</v>
      </c>
      <c r="I1051" s="73">
        <f t="shared" si="58"/>
        <v>0</v>
      </c>
      <c r="J1051" s="13">
        <f t="shared" si="60"/>
        <v>0</v>
      </c>
      <c r="K1051" s="112" t="b">
        <f ca="1">IF(TODAY()-'AP and Accrual Journal'!E1051&gt;'Data Inputs'!$B$47,TRUE,FALSE)</f>
        <v>1</v>
      </c>
    </row>
    <row r="1052" spans="1:11" x14ac:dyDescent="0.2">
      <c r="A1052" s="110" t="str">
        <f t="shared" si="59"/>
        <v/>
      </c>
      <c r="B1052" s="55"/>
      <c r="C1052" s="129"/>
      <c r="D1052" s="55"/>
      <c r="E1052" s="56"/>
      <c r="F1052" s="72"/>
      <c r="G1052" s="120" t="str">
        <f>IFERROR(INDEX(Vendors!$A$2:$B$500,MATCH('AP and Accrual Journal'!C1052,Vendors!$A$2:$A$500,0),2),"")</f>
        <v/>
      </c>
      <c r="H1052" s="74">
        <f>SUMIF('Cash Outflows'!E:E,'AP and Accrual Journal'!D1052,'Cash Outflows'!F:F)</f>
        <v>0</v>
      </c>
      <c r="I1052" s="73">
        <f t="shared" si="58"/>
        <v>0</v>
      </c>
      <c r="J1052" s="13">
        <f t="shared" si="60"/>
        <v>0</v>
      </c>
      <c r="K1052" s="112" t="b">
        <f ca="1">IF(TODAY()-'AP and Accrual Journal'!E1052&gt;'Data Inputs'!$B$47,TRUE,FALSE)</f>
        <v>1</v>
      </c>
    </row>
    <row r="1053" spans="1:11" x14ac:dyDescent="0.2">
      <c r="A1053" s="110" t="str">
        <f t="shared" si="59"/>
        <v/>
      </c>
      <c r="B1053" s="55"/>
      <c r="C1053" s="129"/>
      <c r="D1053" s="55"/>
      <c r="E1053" s="56"/>
      <c r="F1053" s="72"/>
      <c r="G1053" s="120" t="str">
        <f>IFERROR(INDEX(Vendors!$A$2:$B$500,MATCH('AP and Accrual Journal'!C1053,Vendors!$A$2:$A$500,0),2),"")</f>
        <v/>
      </c>
      <c r="H1053" s="74">
        <f>SUMIF('Cash Outflows'!E:E,'AP and Accrual Journal'!D1053,'Cash Outflows'!F:F)</f>
        <v>0</v>
      </c>
      <c r="I1053" s="73">
        <f t="shared" si="58"/>
        <v>0</v>
      </c>
      <c r="J1053" s="13">
        <f t="shared" si="60"/>
        <v>0</v>
      </c>
      <c r="K1053" s="112" t="b">
        <f ca="1">IF(TODAY()-'AP and Accrual Journal'!E1053&gt;'Data Inputs'!$B$47,TRUE,FALSE)</f>
        <v>1</v>
      </c>
    </row>
    <row r="1054" spans="1:11" x14ac:dyDescent="0.2">
      <c r="A1054" s="110" t="str">
        <f t="shared" si="59"/>
        <v/>
      </c>
      <c r="B1054" s="55"/>
      <c r="C1054" s="129"/>
      <c r="D1054" s="55"/>
      <c r="E1054" s="56"/>
      <c r="F1054" s="72"/>
      <c r="G1054" s="120" t="str">
        <f>IFERROR(INDEX(Vendors!$A$2:$B$500,MATCH('AP and Accrual Journal'!C1054,Vendors!$A$2:$A$500,0),2),"")</f>
        <v/>
      </c>
      <c r="H1054" s="74">
        <f>SUMIF('Cash Outflows'!E:E,'AP and Accrual Journal'!D1054,'Cash Outflows'!F:F)</f>
        <v>0</v>
      </c>
      <c r="I1054" s="73">
        <f t="shared" si="58"/>
        <v>0</v>
      </c>
      <c r="J1054" s="13">
        <f t="shared" si="60"/>
        <v>0</v>
      </c>
      <c r="K1054" s="112" t="b">
        <f ca="1">IF(TODAY()-'AP and Accrual Journal'!E1054&gt;'Data Inputs'!$B$47,TRUE,FALSE)</f>
        <v>1</v>
      </c>
    </row>
    <row r="1055" spans="1:11" x14ac:dyDescent="0.2">
      <c r="A1055" s="110" t="str">
        <f t="shared" si="59"/>
        <v/>
      </c>
      <c r="B1055" s="55"/>
      <c r="C1055" s="129"/>
      <c r="D1055" s="55"/>
      <c r="E1055" s="56"/>
      <c r="F1055" s="72"/>
      <c r="G1055" s="120" t="str">
        <f>IFERROR(INDEX(Vendors!$A$2:$B$500,MATCH('AP and Accrual Journal'!C1055,Vendors!$A$2:$A$500,0),2),"")</f>
        <v/>
      </c>
      <c r="H1055" s="74">
        <f>SUMIF('Cash Outflows'!E:E,'AP and Accrual Journal'!D1055,'Cash Outflows'!F:F)</f>
        <v>0</v>
      </c>
      <c r="I1055" s="73">
        <f t="shared" si="58"/>
        <v>0</v>
      </c>
      <c r="J1055" s="13">
        <f t="shared" si="60"/>
        <v>0</v>
      </c>
      <c r="K1055" s="112" t="b">
        <f ca="1">IF(TODAY()-'AP and Accrual Journal'!E1055&gt;'Data Inputs'!$B$47,TRUE,FALSE)</f>
        <v>1</v>
      </c>
    </row>
    <row r="1056" spans="1:11" x14ac:dyDescent="0.2">
      <c r="A1056" s="110" t="str">
        <f t="shared" si="59"/>
        <v/>
      </c>
      <c r="B1056" s="55"/>
      <c r="C1056" s="129"/>
      <c r="D1056" s="55"/>
      <c r="E1056" s="56"/>
      <c r="F1056" s="72"/>
      <c r="G1056" s="120" t="str">
        <f>IFERROR(INDEX(Vendors!$A$2:$B$500,MATCH('AP and Accrual Journal'!C1056,Vendors!$A$2:$A$500,0),2),"")</f>
        <v/>
      </c>
      <c r="H1056" s="74">
        <f>SUMIF('Cash Outflows'!E:E,'AP and Accrual Journal'!D1056,'Cash Outflows'!F:F)</f>
        <v>0</v>
      </c>
      <c r="I1056" s="73">
        <f t="shared" si="58"/>
        <v>0</v>
      </c>
      <c r="J1056" s="13">
        <f t="shared" si="60"/>
        <v>0</v>
      </c>
      <c r="K1056" s="112" t="b">
        <f ca="1">IF(TODAY()-'AP and Accrual Journal'!E1056&gt;'Data Inputs'!$B$47,TRUE,FALSE)</f>
        <v>1</v>
      </c>
    </row>
    <row r="1057" spans="1:13" x14ac:dyDescent="0.2">
      <c r="A1057" s="110" t="str">
        <f t="shared" si="59"/>
        <v/>
      </c>
      <c r="B1057" s="55"/>
      <c r="C1057" s="129"/>
      <c r="D1057" s="55"/>
      <c r="E1057" s="56"/>
      <c r="F1057" s="72"/>
      <c r="G1057" s="120" t="str">
        <f>IFERROR(INDEX(Vendors!$A$2:$B$500,MATCH('AP and Accrual Journal'!C1057,Vendors!$A$2:$A$500,0),2),"")</f>
        <v/>
      </c>
      <c r="H1057" s="74">
        <f>SUMIF('Cash Outflows'!E:E,'AP and Accrual Journal'!D1057,'Cash Outflows'!F:F)</f>
        <v>0</v>
      </c>
      <c r="I1057" s="73">
        <f t="shared" si="58"/>
        <v>0</v>
      </c>
      <c r="J1057" s="13">
        <f t="shared" si="60"/>
        <v>0</v>
      </c>
      <c r="K1057" s="112" t="b">
        <f ca="1">IF(TODAY()-'AP and Accrual Journal'!E1057&gt;'Data Inputs'!$B$47,TRUE,FALSE)</f>
        <v>1</v>
      </c>
    </row>
    <row r="1058" spans="1:13" x14ac:dyDescent="0.2">
      <c r="A1058" s="110" t="str">
        <f t="shared" si="59"/>
        <v/>
      </c>
      <c r="B1058" s="55"/>
      <c r="C1058" s="129"/>
      <c r="D1058" s="55"/>
      <c r="E1058" s="56"/>
      <c r="F1058" s="72"/>
      <c r="G1058" s="120" t="str">
        <f>IFERROR(INDEX(Vendors!$A$2:$B$500,MATCH('AP and Accrual Journal'!C1058,Vendors!$A$2:$A$500,0),2),"")</f>
        <v/>
      </c>
      <c r="H1058" s="74">
        <f>SUMIF('Cash Outflows'!E:E,'AP and Accrual Journal'!D1058,'Cash Outflows'!F:F)</f>
        <v>0</v>
      </c>
      <c r="I1058" s="73">
        <f t="shared" si="58"/>
        <v>0</v>
      </c>
      <c r="J1058" s="13">
        <f t="shared" si="60"/>
        <v>0</v>
      </c>
      <c r="K1058" s="112" t="b">
        <f ca="1">IF(TODAY()-'AP and Accrual Journal'!E1058&gt;'Data Inputs'!$B$47,TRUE,FALSE)</f>
        <v>1</v>
      </c>
    </row>
    <row r="1059" spans="1:13" x14ac:dyDescent="0.2">
      <c r="A1059" s="110" t="str">
        <f t="shared" si="59"/>
        <v/>
      </c>
      <c r="B1059" s="55"/>
      <c r="C1059" s="129"/>
      <c r="D1059" s="55"/>
      <c r="E1059" s="56"/>
      <c r="F1059" s="72"/>
      <c r="G1059" s="120" t="str">
        <f>IFERROR(INDEX(Vendors!$A$2:$B$500,MATCH('AP and Accrual Journal'!C1059,Vendors!$A$2:$A$500,0),2),"")</f>
        <v/>
      </c>
      <c r="H1059" s="74">
        <f>SUMIF('Cash Outflows'!E:E,'AP and Accrual Journal'!D1059,'Cash Outflows'!F:F)</f>
        <v>0</v>
      </c>
      <c r="I1059" s="73">
        <f t="shared" si="58"/>
        <v>0</v>
      </c>
      <c r="J1059" s="13">
        <f t="shared" si="60"/>
        <v>0</v>
      </c>
      <c r="K1059" s="112" t="b">
        <f ca="1">IF(TODAY()-'AP and Accrual Journal'!E1059&gt;'Data Inputs'!$B$47,TRUE,FALSE)</f>
        <v>1</v>
      </c>
    </row>
    <row r="1060" spans="1:13" x14ac:dyDescent="0.2">
      <c r="A1060" s="110" t="str">
        <f t="shared" si="59"/>
        <v/>
      </c>
      <c r="B1060" s="55"/>
      <c r="C1060" s="129"/>
      <c r="D1060" s="55"/>
      <c r="E1060" s="56"/>
      <c r="F1060" s="72"/>
      <c r="G1060" s="120" t="str">
        <f>IFERROR(INDEX(Vendors!$A$2:$B$500,MATCH('AP and Accrual Journal'!C1060,Vendors!$A$2:$A$500,0),2),"")</f>
        <v/>
      </c>
      <c r="H1060" s="74">
        <f>SUMIF('Cash Outflows'!E:E,'AP and Accrual Journal'!D1060,'Cash Outflows'!F:F)</f>
        <v>0</v>
      </c>
      <c r="I1060" s="73">
        <f t="shared" si="58"/>
        <v>0</v>
      </c>
      <c r="J1060" s="13">
        <f t="shared" si="60"/>
        <v>0</v>
      </c>
      <c r="K1060" s="112" t="b">
        <f ca="1">IF(TODAY()-'AP and Accrual Journal'!E1060&gt;'Data Inputs'!$B$47,TRUE,FALSE)</f>
        <v>1</v>
      </c>
      <c r="L1060" s="149">
        <v>0</v>
      </c>
      <c r="M1060" s="144">
        <v>44006</v>
      </c>
    </row>
    <row r="1061" spans="1:13" x14ac:dyDescent="0.2">
      <c r="A1061" s="110" t="str">
        <f t="shared" si="59"/>
        <v/>
      </c>
      <c r="B1061" s="55"/>
      <c r="C1061" s="55"/>
      <c r="D1061" s="55"/>
      <c r="E1061" s="56"/>
      <c r="F1061" s="72"/>
      <c r="G1061" s="120" t="str">
        <f>IFERROR(INDEX(Vendors!$A$2:$B$500,MATCH('AP and Accrual Journal'!C1061,Vendors!$A$2:$A$500,0),2),"")</f>
        <v/>
      </c>
      <c r="H1061" s="74">
        <f>SUMIF('Cash Outflows'!E:E,'AP and Accrual Journal'!D1061,'Cash Outflows'!F:F)</f>
        <v>0</v>
      </c>
      <c r="I1061" s="73">
        <f t="shared" si="58"/>
        <v>0</v>
      </c>
      <c r="J1061" s="13">
        <f t="shared" si="60"/>
        <v>0</v>
      </c>
      <c r="K1061" s="112" t="b">
        <f ca="1">IF(TODAY()-'AP and Accrual Journal'!E1061&gt;'Data Inputs'!$B$47,TRUE,FALSE)</f>
        <v>1</v>
      </c>
    </row>
    <row r="1062" spans="1:13" x14ac:dyDescent="0.2">
      <c r="A1062" s="110" t="str">
        <f t="shared" si="59"/>
        <v/>
      </c>
      <c r="B1062" s="55"/>
      <c r="C1062" s="129"/>
      <c r="D1062" s="55"/>
      <c r="E1062" s="56"/>
      <c r="F1062" s="72"/>
      <c r="G1062" s="120" t="str">
        <f>IFERROR(INDEX(Vendors!$A$2:$B$500,MATCH('AP and Accrual Journal'!C1062,Vendors!$A$2:$A$500,0),2),"")</f>
        <v/>
      </c>
      <c r="H1062" s="74">
        <f>SUMIF('Cash Outflows'!E:E,'AP and Accrual Journal'!D1062,'Cash Outflows'!F:F)</f>
        <v>0</v>
      </c>
      <c r="I1062" s="73">
        <f t="shared" si="58"/>
        <v>0</v>
      </c>
      <c r="J1062" s="13">
        <f t="shared" si="60"/>
        <v>0</v>
      </c>
      <c r="K1062" s="112" t="b">
        <f ca="1">IF(TODAY()-'AP and Accrual Journal'!E1062&gt;'Data Inputs'!$B$47,TRUE,FALSE)</f>
        <v>1</v>
      </c>
    </row>
    <row r="1063" spans="1:13" x14ac:dyDescent="0.2">
      <c r="A1063" s="110" t="str">
        <f t="shared" si="59"/>
        <v/>
      </c>
      <c r="B1063" s="55"/>
      <c r="C1063" s="129"/>
      <c r="D1063" s="55"/>
      <c r="E1063" s="56"/>
      <c r="F1063" s="72"/>
      <c r="G1063" s="120" t="str">
        <f>IFERROR(INDEX(Vendors!$A$2:$B$500,MATCH('AP and Accrual Journal'!C1063,Vendors!$A$2:$A$500,0),2),"")</f>
        <v/>
      </c>
      <c r="H1063" s="74">
        <f>SUMIF('Cash Outflows'!E:E,'AP and Accrual Journal'!D1063,'Cash Outflows'!F:F)</f>
        <v>0</v>
      </c>
      <c r="I1063" s="73">
        <f t="shared" si="58"/>
        <v>0</v>
      </c>
      <c r="J1063" s="13">
        <f t="shared" si="60"/>
        <v>0</v>
      </c>
      <c r="K1063" s="112" t="b">
        <f ca="1">IF(TODAY()-'AP and Accrual Journal'!E1063&gt;'Data Inputs'!$B$47,TRUE,FALSE)</f>
        <v>1</v>
      </c>
    </row>
    <row r="1064" spans="1:13" x14ac:dyDescent="0.2">
      <c r="A1064" s="110" t="str">
        <f t="shared" si="59"/>
        <v/>
      </c>
      <c r="B1064" s="55"/>
      <c r="C1064" s="129"/>
      <c r="D1064" s="55"/>
      <c r="E1064" s="56"/>
      <c r="F1064" s="72"/>
      <c r="G1064" s="120" t="str">
        <f>IFERROR(INDEX(Vendors!$A$2:$B$500,MATCH('AP and Accrual Journal'!C1064,Vendors!$A$2:$A$500,0),2),"")</f>
        <v/>
      </c>
      <c r="H1064" s="74">
        <f>SUMIF('Cash Outflows'!E:E,'AP and Accrual Journal'!D1064,'Cash Outflows'!F:F)</f>
        <v>0</v>
      </c>
      <c r="I1064" s="73">
        <f t="shared" si="58"/>
        <v>0</v>
      </c>
      <c r="J1064" s="13">
        <f t="shared" si="60"/>
        <v>0</v>
      </c>
      <c r="K1064" s="112" t="b">
        <f ca="1">IF(TODAY()-'AP and Accrual Journal'!E1064&gt;'Data Inputs'!$B$47,TRUE,FALSE)</f>
        <v>1</v>
      </c>
    </row>
    <row r="1065" spans="1:13" x14ac:dyDescent="0.2">
      <c r="A1065" s="110" t="str">
        <f t="shared" si="59"/>
        <v/>
      </c>
      <c r="B1065" s="55"/>
      <c r="C1065" s="129"/>
      <c r="D1065" s="55"/>
      <c r="E1065" s="56"/>
      <c r="F1065" s="72"/>
      <c r="G1065" s="120" t="str">
        <f>IFERROR(INDEX(Vendors!$A$2:$B$500,MATCH('AP and Accrual Journal'!C1065,Vendors!$A$2:$A$500,0),2),"")</f>
        <v/>
      </c>
      <c r="H1065" s="74">
        <f>SUMIF('Cash Outflows'!E:E,'AP and Accrual Journal'!D1065,'Cash Outflows'!F:F)</f>
        <v>0</v>
      </c>
      <c r="I1065" s="73">
        <f t="shared" si="58"/>
        <v>0</v>
      </c>
      <c r="J1065" s="13">
        <f t="shared" si="60"/>
        <v>0</v>
      </c>
      <c r="K1065" s="112" t="b">
        <f ca="1">IF(TODAY()-'AP and Accrual Journal'!E1065&gt;'Data Inputs'!$B$47,TRUE,FALSE)</f>
        <v>1</v>
      </c>
    </row>
    <row r="1066" spans="1:13" x14ac:dyDescent="0.2">
      <c r="A1066" s="110" t="str">
        <f t="shared" si="59"/>
        <v/>
      </c>
      <c r="B1066" s="55"/>
      <c r="C1066" s="129"/>
      <c r="D1066" s="55"/>
      <c r="E1066" s="56"/>
      <c r="F1066" s="72"/>
      <c r="G1066" s="120" t="str">
        <f>IFERROR(INDEX(Vendors!$A$2:$B$500,MATCH('AP and Accrual Journal'!C1066,Vendors!$A$2:$A$500,0),2),"")</f>
        <v/>
      </c>
      <c r="H1066" s="74">
        <f>SUMIF('Cash Outflows'!E:E,'AP and Accrual Journal'!D1066,'Cash Outflows'!F:F)</f>
        <v>0</v>
      </c>
      <c r="I1066" s="73">
        <f t="shared" si="58"/>
        <v>0</v>
      </c>
      <c r="J1066" s="13">
        <f t="shared" si="60"/>
        <v>0</v>
      </c>
      <c r="K1066" s="112" t="b">
        <f ca="1">IF(TODAY()-'AP and Accrual Journal'!E1066&gt;'Data Inputs'!$B$47,TRUE,FALSE)</f>
        <v>1</v>
      </c>
    </row>
    <row r="1067" spans="1:13" x14ac:dyDescent="0.2">
      <c r="A1067" s="110" t="str">
        <f t="shared" si="59"/>
        <v/>
      </c>
      <c r="B1067" s="55"/>
      <c r="C1067" s="129"/>
      <c r="D1067" s="55"/>
      <c r="E1067" s="56"/>
      <c r="F1067" s="72"/>
      <c r="G1067" s="120" t="str">
        <f>IFERROR(INDEX(Vendors!$A$2:$B$500,MATCH('AP and Accrual Journal'!C1067,Vendors!$A$2:$A$500,0),2),"")</f>
        <v/>
      </c>
      <c r="H1067" s="74">
        <f>SUMIF('Cash Outflows'!E:E,'AP and Accrual Journal'!D1067,'Cash Outflows'!F:F)</f>
        <v>0</v>
      </c>
      <c r="I1067" s="73">
        <f t="shared" si="58"/>
        <v>0</v>
      </c>
      <c r="J1067" s="13">
        <f t="shared" si="60"/>
        <v>0</v>
      </c>
      <c r="K1067" s="112" t="b">
        <f ca="1">IF(TODAY()-'AP and Accrual Journal'!E1067&gt;'Data Inputs'!$B$47,TRUE,FALSE)</f>
        <v>1</v>
      </c>
    </row>
    <row r="1068" spans="1:13" x14ac:dyDescent="0.2">
      <c r="A1068" s="110" t="str">
        <f t="shared" si="59"/>
        <v/>
      </c>
      <c r="B1068" s="55"/>
      <c r="C1068" s="129"/>
      <c r="D1068" s="55"/>
      <c r="E1068" s="56"/>
      <c r="F1068" s="72"/>
      <c r="G1068" s="120" t="str">
        <f>IFERROR(INDEX(Vendors!$A$2:$B$500,MATCH('AP and Accrual Journal'!C1068,Vendors!$A$2:$A$500,0),2),"")</f>
        <v/>
      </c>
      <c r="H1068" s="74">
        <f>SUMIF('Cash Outflows'!E:E,'AP and Accrual Journal'!D1068,'Cash Outflows'!F:F)</f>
        <v>0</v>
      </c>
      <c r="I1068" s="73">
        <f t="shared" si="58"/>
        <v>0</v>
      </c>
      <c r="J1068" s="13">
        <f t="shared" si="60"/>
        <v>0</v>
      </c>
      <c r="K1068" s="112" t="b">
        <f ca="1">IF(TODAY()-'AP and Accrual Journal'!E1068&gt;'Data Inputs'!$B$47,TRUE,FALSE)</f>
        <v>1</v>
      </c>
    </row>
    <row r="1069" spans="1:13" x14ac:dyDescent="0.2">
      <c r="A1069" s="110" t="str">
        <f t="shared" si="59"/>
        <v/>
      </c>
      <c r="B1069" s="55"/>
      <c r="C1069" s="129"/>
      <c r="D1069" s="55"/>
      <c r="E1069" s="56"/>
      <c r="F1069" s="72"/>
      <c r="G1069" s="120" t="str">
        <f>IFERROR(INDEX(Vendors!$A$2:$B$500,MATCH('AP and Accrual Journal'!C1069,Vendors!$A$2:$A$500,0),2),"")</f>
        <v/>
      </c>
      <c r="H1069" s="74">
        <f>SUMIF('Cash Outflows'!E:E,'AP and Accrual Journal'!D1069,'Cash Outflows'!F:F)</f>
        <v>0</v>
      </c>
      <c r="I1069" s="73">
        <f t="shared" si="58"/>
        <v>0</v>
      </c>
      <c r="J1069" s="13">
        <f t="shared" si="60"/>
        <v>0</v>
      </c>
      <c r="K1069" s="112" t="b">
        <f ca="1">IF(TODAY()-'AP and Accrual Journal'!E1069&gt;'Data Inputs'!$B$47,TRUE,FALSE)</f>
        <v>1</v>
      </c>
    </row>
    <row r="1070" spans="1:13" x14ac:dyDescent="0.2">
      <c r="A1070" s="110" t="str">
        <f t="shared" si="59"/>
        <v/>
      </c>
      <c r="B1070" s="55"/>
      <c r="C1070" s="129"/>
      <c r="D1070" s="55"/>
      <c r="E1070" s="56"/>
      <c r="F1070" s="72"/>
      <c r="G1070" s="120" t="str">
        <f>IFERROR(INDEX(Vendors!$A$2:$B$500,MATCH('AP and Accrual Journal'!C1070,Vendors!$A$2:$A$500,0),2),"")</f>
        <v/>
      </c>
      <c r="H1070" s="74">
        <f>SUMIF('Cash Outflows'!E:E,'AP and Accrual Journal'!D1070,'Cash Outflows'!F:F)</f>
        <v>0</v>
      </c>
      <c r="I1070" s="73">
        <f t="shared" si="58"/>
        <v>0</v>
      </c>
      <c r="J1070" s="13">
        <f t="shared" si="60"/>
        <v>0</v>
      </c>
      <c r="K1070" s="112" t="b">
        <f ca="1">IF(TODAY()-'AP and Accrual Journal'!E1070&gt;'Data Inputs'!$B$47,TRUE,FALSE)</f>
        <v>1</v>
      </c>
    </row>
    <row r="1071" spans="1:13" x14ac:dyDescent="0.2">
      <c r="A1071" s="110" t="str">
        <f t="shared" si="59"/>
        <v/>
      </c>
      <c r="B1071" s="55"/>
      <c r="C1071" s="129"/>
      <c r="D1071" s="55"/>
      <c r="E1071" s="56"/>
      <c r="F1071" s="72"/>
      <c r="G1071" s="120" t="str">
        <f>IFERROR(INDEX(Vendors!$A$2:$B$500,MATCH('AP and Accrual Journal'!C1071,Vendors!$A$2:$A$500,0),2),"")</f>
        <v/>
      </c>
      <c r="H1071" s="74">
        <f>SUMIF('Cash Outflows'!E:E,'AP and Accrual Journal'!D1071,'Cash Outflows'!F:F)</f>
        <v>0</v>
      </c>
      <c r="I1071" s="73">
        <f t="shared" si="58"/>
        <v>0</v>
      </c>
      <c r="J1071" s="13">
        <f t="shared" si="60"/>
        <v>0</v>
      </c>
      <c r="K1071" s="112" t="b">
        <f ca="1">IF(TODAY()-'AP and Accrual Journal'!E1071&gt;'Data Inputs'!$B$47,TRUE,FALSE)</f>
        <v>1</v>
      </c>
    </row>
    <row r="1072" spans="1:13" x14ac:dyDescent="0.2">
      <c r="A1072" s="110" t="str">
        <f t="shared" si="59"/>
        <v/>
      </c>
      <c r="B1072" s="55"/>
      <c r="C1072" s="129"/>
      <c r="D1072" s="55"/>
      <c r="E1072" s="56"/>
      <c r="F1072" s="72"/>
      <c r="G1072" s="120" t="str">
        <f>IFERROR(INDEX(Vendors!$A$2:$B$500,MATCH('AP and Accrual Journal'!C1072,Vendors!$A$2:$A$500,0),2),"")</f>
        <v/>
      </c>
      <c r="H1072" s="74">
        <f>SUMIF('Cash Outflows'!E:E,'AP and Accrual Journal'!D1072,'Cash Outflows'!F:F)</f>
        <v>0</v>
      </c>
      <c r="I1072" s="73">
        <f t="shared" si="58"/>
        <v>0</v>
      </c>
      <c r="J1072" s="13">
        <f t="shared" si="60"/>
        <v>0</v>
      </c>
      <c r="K1072" s="112" t="b">
        <f ca="1">IF(TODAY()-'AP and Accrual Journal'!E1072&gt;'Data Inputs'!$B$47,TRUE,FALSE)</f>
        <v>1</v>
      </c>
    </row>
    <row r="1073" spans="1:11" x14ac:dyDescent="0.2">
      <c r="A1073" s="110" t="str">
        <f t="shared" si="59"/>
        <v/>
      </c>
      <c r="B1073" s="55"/>
      <c r="C1073" s="129"/>
      <c r="D1073" s="55"/>
      <c r="E1073" s="56"/>
      <c r="F1073" s="72"/>
      <c r="G1073" s="120" t="str">
        <f>IFERROR(INDEX(Vendors!$A$2:$B$500,MATCH('AP and Accrual Journal'!C1073,Vendors!$A$2:$A$500,0),2),"")</f>
        <v/>
      </c>
      <c r="H1073" s="74">
        <f>SUMIF('Cash Outflows'!E:E,'AP and Accrual Journal'!D1073,'Cash Outflows'!F:F)</f>
        <v>0</v>
      </c>
      <c r="I1073" s="73">
        <f t="shared" si="58"/>
        <v>0</v>
      </c>
      <c r="J1073" s="13">
        <f t="shared" si="60"/>
        <v>0</v>
      </c>
      <c r="K1073" s="112" t="b">
        <f ca="1">IF(TODAY()-'AP and Accrual Journal'!E1073&gt;'Data Inputs'!$B$47,TRUE,FALSE)</f>
        <v>1</v>
      </c>
    </row>
    <row r="1074" spans="1:11" x14ac:dyDescent="0.2">
      <c r="A1074" s="110" t="str">
        <f t="shared" si="59"/>
        <v/>
      </c>
      <c r="B1074" s="55"/>
      <c r="C1074" s="129"/>
      <c r="D1074" s="55"/>
      <c r="E1074" s="56"/>
      <c r="F1074" s="72"/>
      <c r="G1074" s="120" t="str">
        <f>IFERROR(INDEX(Vendors!$A$2:$B$500,MATCH('AP and Accrual Journal'!C1074,Vendors!$A$2:$A$500,0),2),"")</f>
        <v/>
      </c>
      <c r="H1074" s="74">
        <f>SUMIF('Cash Outflows'!E:E,'AP and Accrual Journal'!D1074,'Cash Outflows'!F:F)</f>
        <v>0</v>
      </c>
      <c r="I1074" s="73">
        <f t="shared" si="58"/>
        <v>0</v>
      </c>
      <c r="J1074" s="13">
        <f t="shared" si="60"/>
        <v>0</v>
      </c>
      <c r="K1074" s="112" t="b">
        <f ca="1">IF(TODAY()-'AP and Accrual Journal'!E1074&gt;'Data Inputs'!$B$47,TRUE,FALSE)</f>
        <v>1</v>
      </c>
    </row>
    <row r="1075" spans="1:11" x14ac:dyDescent="0.2">
      <c r="A1075" s="110" t="str">
        <f t="shared" si="59"/>
        <v/>
      </c>
      <c r="B1075" s="55"/>
      <c r="C1075" s="129"/>
      <c r="D1075" s="55"/>
      <c r="E1075" s="56"/>
      <c r="F1075" s="72"/>
      <c r="G1075" s="120" t="str">
        <f>IFERROR(INDEX(Vendors!$A$2:$B$500,MATCH('AP and Accrual Journal'!C1075,Vendors!$A$2:$A$500,0),2),"")</f>
        <v/>
      </c>
      <c r="H1075" s="74">
        <f>SUMIF('Cash Outflows'!E:E,'AP and Accrual Journal'!D1075,'Cash Outflows'!F:F)</f>
        <v>0</v>
      </c>
      <c r="I1075" s="73">
        <f t="shared" si="58"/>
        <v>0</v>
      </c>
      <c r="J1075" s="13">
        <f t="shared" si="60"/>
        <v>0</v>
      </c>
      <c r="K1075" s="112" t="b">
        <f ca="1">IF(TODAY()-'AP and Accrual Journal'!E1075&gt;'Data Inputs'!$B$47,TRUE,FALSE)</f>
        <v>1</v>
      </c>
    </row>
    <row r="1076" spans="1:11" x14ac:dyDescent="0.2">
      <c r="A1076" s="110" t="str">
        <f t="shared" si="59"/>
        <v/>
      </c>
      <c r="B1076" s="55"/>
      <c r="C1076" s="129"/>
      <c r="D1076" s="55"/>
      <c r="E1076" s="56"/>
      <c r="F1076" s="72"/>
      <c r="G1076" s="120" t="str">
        <f>IFERROR(INDEX(Vendors!$A$2:$B$500,MATCH('AP and Accrual Journal'!C1076,Vendors!$A$2:$A$500,0),2),"")</f>
        <v/>
      </c>
      <c r="H1076" s="74">
        <f>SUMIF('Cash Outflows'!E:E,'AP and Accrual Journal'!D1076,'Cash Outflows'!F:F)</f>
        <v>0</v>
      </c>
      <c r="I1076" s="73">
        <f t="shared" si="58"/>
        <v>0</v>
      </c>
      <c r="J1076" s="13">
        <f t="shared" si="60"/>
        <v>0</v>
      </c>
      <c r="K1076" s="112" t="b">
        <f ca="1">IF(TODAY()-'AP and Accrual Journal'!E1076&gt;'Data Inputs'!$B$47,TRUE,FALSE)</f>
        <v>1</v>
      </c>
    </row>
    <row r="1077" spans="1:11" x14ac:dyDescent="0.2">
      <c r="A1077" s="110" t="str">
        <f t="shared" si="59"/>
        <v/>
      </c>
      <c r="B1077" s="55"/>
      <c r="C1077" s="129"/>
      <c r="D1077" s="55"/>
      <c r="E1077" s="56"/>
      <c r="F1077" s="72"/>
      <c r="G1077" s="120" t="str">
        <f>IFERROR(INDEX(Vendors!$A$2:$B$500,MATCH('AP and Accrual Journal'!C1077,Vendors!$A$2:$A$500,0),2),"")</f>
        <v/>
      </c>
      <c r="H1077" s="74">
        <f>SUMIF('Cash Outflows'!E:E,'AP and Accrual Journal'!D1077,'Cash Outflows'!F:F)</f>
        <v>0</v>
      </c>
      <c r="I1077" s="73">
        <f t="shared" si="58"/>
        <v>0</v>
      </c>
      <c r="J1077" s="13">
        <f t="shared" si="60"/>
        <v>0</v>
      </c>
      <c r="K1077" s="112" t="b">
        <f ca="1">IF(TODAY()-'AP and Accrual Journal'!E1077&gt;'Data Inputs'!$B$47,TRUE,FALSE)</f>
        <v>1</v>
      </c>
    </row>
    <row r="1078" spans="1:11" x14ac:dyDescent="0.2">
      <c r="A1078" s="110" t="str">
        <f t="shared" si="59"/>
        <v/>
      </c>
      <c r="B1078" s="55"/>
      <c r="C1078" s="129"/>
      <c r="D1078" s="55"/>
      <c r="E1078" s="56"/>
      <c r="F1078" s="72"/>
      <c r="G1078" s="120" t="str">
        <f>IFERROR(INDEX(Vendors!$A$2:$B$500,MATCH('AP and Accrual Journal'!C1078,Vendors!$A$2:$A$500,0),2),"")</f>
        <v/>
      </c>
      <c r="H1078" s="74">
        <f>SUMIF('Cash Outflows'!E:E,'AP and Accrual Journal'!D1078,'Cash Outflows'!F:F)</f>
        <v>0</v>
      </c>
      <c r="I1078" s="73">
        <f t="shared" si="58"/>
        <v>0</v>
      </c>
      <c r="J1078" s="13">
        <f t="shared" si="60"/>
        <v>0</v>
      </c>
      <c r="K1078" s="112" t="b">
        <f ca="1">IF(TODAY()-'AP and Accrual Journal'!E1078&gt;'Data Inputs'!$B$47,TRUE,FALSE)</f>
        <v>1</v>
      </c>
    </row>
    <row r="1079" spans="1:11" x14ac:dyDescent="0.2">
      <c r="A1079" s="110" t="str">
        <f t="shared" si="59"/>
        <v/>
      </c>
      <c r="B1079" s="55"/>
      <c r="C1079" s="129"/>
      <c r="D1079" s="55"/>
      <c r="E1079" s="56"/>
      <c r="F1079" s="72"/>
      <c r="G1079" s="120" t="str">
        <f>IFERROR(INDEX(Vendors!$A$2:$B$500,MATCH('AP and Accrual Journal'!C1079,Vendors!$A$2:$A$500,0),2),"")</f>
        <v/>
      </c>
      <c r="H1079" s="74">
        <f>SUMIF('Cash Outflows'!E:E,'AP and Accrual Journal'!D1079,'Cash Outflows'!F:F)</f>
        <v>0</v>
      </c>
      <c r="I1079" s="73">
        <f t="shared" si="58"/>
        <v>0</v>
      </c>
      <c r="J1079" s="13">
        <f t="shared" si="60"/>
        <v>0</v>
      </c>
      <c r="K1079" s="112" t="b">
        <f ca="1">IF(TODAY()-'AP and Accrual Journal'!E1079&gt;'Data Inputs'!$B$47,TRUE,FALSE)</f>
        <v>1</v>
      </c>
    </row>
    <row r="1080" spans="1:11" x14ac:dyDescent="0.2">
      <c r="A1080" s="110" t="str">
        <f t="shared" si="59"/>
        <v/>
      </c>
      <c r="B1080" s="55"/>
      <c r="C1080" s="129"/>
      <c r="D1080" s="55"/>
      <c r="E1080" s="56"/>
      <c r="F1080" s="72"/>
      <c r="G1080" s="120" t="str">
        <f>IFERROR(INDEX(Vendors!$A$2:$B$500,MATCH('AP and Accrual Journal'!C1080,Vendors!$A$2:$A$500,0),2),"")</f>
        <v/>
      </c>
      <c r="H1080" s="74">
        <f>SUMIF('Cash Outflows'!E:E,'AP and Accrual Journal'!D1080,'Cash Outflows'!F:F)</f>
        <v>0</v>
      </c>
      <c r="I1080" s="73">
        <f t="shared" si="58"/>
        <v>0</v>
      </c>
      <c r="J1080" s="13">
        <f t="shared" si="60"/>
        <v>0</v>
      </c>
      <c r="K1080" s="112" t="b">
        <f ca="1">IF(TODAY()-'AP and Accrual Journal'!E1080&gt;'Data Inputs'!$B$47,TRUE,FALSE)</f>
        <v>1</v>
      </c>
    </row>
    <row r="1081" spans="1:11" x14ac:dyDescent="0.2">
      <c r="A1081" s="110" t="str">
        <f t="shared" si="59"/>
        <v/>
      </c>
      <c r="B1081" s="55"/>
      <c r="C1081" s="129"/>
      <c r="D1081" s="55"/>
      <c r="E1081" s="56"/>
      <c r="F1081" s="72"/>
      <c r="G1081" s="120" t="str">
        <f>IFERROR(INDEX(Vendors!$A$2:$B$500,MATCH('AP and Accrual Journal'!C1081,Vendors!$A$2:$A$500,0),2),"")</f>
        <v/>
      </c>
      <c r="H1081" s="74">
        <f>SUMIF('Cash Outflows'!E:E,'AP and Accrual Journal'!D1081,'Cash Outflows'!F:F)</f>
        <v>0</v>
      </c>
      <c r="I1081" s="73">
        <f t="shared" si="58"/>
        <v>0</v>
      </c>
      <c r="J1081" s="13">
        <f t="shared" si="60"/>
        <v>0</v>
      </c>
      <c r="K1081" s="112" t="b">
        <f ca="1">IF(TODAY()-'AP and Accrual Journal'!E1081&gt;'Data Inputs'!$B$47,TRUE,FALSE)</f>
        <v>1</v>
      </c>
    </row>
    <row r="1082" spans="1:11" x14ac:dyDescent="0.2">
      <c r="A1082" s="110" t="str">
        <f t="shared" si="59"/>
        <v/>
      </c>
      <c r="B1082" s="55"/>
      <c r="C1082" s="129"/>
      <c r="D1082" s="55"/>
      <c r="E1082" s="56"/>
      <c r="F1082" s="72"/>
      <c r="G1082" s="120" t="str">
        <f>IFERROR(INDEX(Vendors!$A$2:$B$500,MATCH('AP and Accrual Journal'!C1082,Vendors!$A$2:$A$500,0),2),"")</f>
        <v/>
      </c>
      <c r="H1082" s="74">
        <f>SUMIF('Cash Outflows'!E:E,'AP and Accrual Journal'!D1082,'Cash Outflows'!F:F)</f>
        <v>0</v>
      </c>
      <c r="I1082" s="73">
        <f t="shared" si="58"/>
        <v>0</v>
      </c>
      <c r="J1082" s="13">
        <f t="shared" si="60"/>
        <v>0</v>
      </c>
      <c r="K1082" s="112" t="b">
        <f ca="1">IF(TODAY()-'AP and Accrual Journal'!E1082&gt;'Data Inputs'!$B$47,TRUE,FALSE)</f>
        <v>1</v>
      </c>
    </row>
    <row r="1083" spans="1:11" x14ac:dyDescent="0.2">
      <c r="A1083" s="110" t="str">
        <f t="shared" si="59"/>
        <v/>
      </c>
      <c r="B1083" s="55"/>
      <c r="C1083" s="129"/>
      <c r="D1083" s="55"/>
      <c r="E1083" s="56"/>
      <c r="F1083" s="72"/>
      <c r="G1083" s="120" t="str">
        <f>IFERROR(INDEX(Vendors!$A$2:$B$500,MATCH('AP and Accrual Journal'!C1083,Vendors!$A$2:$A$500,0),2),"")</f>
        <v/>
      </c>
      <c r="H1083" s="74">
        <f>SUMIF('Cash Outflows'!E:E,'AP and Accrual Journal'!D1083,'Cash Outflows'!F:F)</f>
        <v>0</v>
      </c>
      <c r="I1083" s="73">
        <f t="shared" si="58"/>
        <v>0</v>
      </c>
      <c r="J1083" s="13">
        <f t="shared" si="60"/>
        <v>0</v>
      </c>
      <c r="K1083" s="112" t="b">
        <f ca="1">IF(TODAY()-'AP and Accrual Journal'!E1083&gt;'Data Inputs'!$B$47,TRUE,FALSE)</f>
        <v>1</v>
      </c>
    </row>
    <row r="1084" spans="1:11" x14ac:dyDescent="0.2">
      <c r="A1084" s="110" t="str">
        <f t="shared" si="59"/>
        <v/>
      </c>
      <c r="B1084" s="55"/>
      <c r="C1084" s="129"/>
      <c r="D1084" s="55"/>
      <c r="E1084" s="56"/>
      <c r="F1084" s="72"/>
      <c r="G1084" s="120" t="str">
        <f>IFERROR(INDEX(Vendors!$A$2:$B$500,MATCH('AP and Accrual Journal'!C1084,Vendors!$A$2:$A$500,0),2),"")</f>
        <v/>
      </c>
      <c r="H1084" s="74">
        <f>SUMIF('Cash Outflows'!E:E,'AP and Accrual Journal'!D1084,'Cash Outflows'!F:F)</f>
        <v>0</v>
      </c>
      <c r="I1084" s="73">
        <f t="shared" si="58"/>
        <v>0</v>
      </c>
      <c r="J1084" s="13">
        <f t="shared" si="60"/>
        <v>0</v>
      </c>
      <c r="K1084" s="112" t="b">
        <f ca="1">IF(TODAY()-'AP and Accrual Journal'!E1084&gt;'Data Inputs'!$B$47,TRUE,FALSE)</f>
        <v>1</v>
      </c>
    </row>
    <row r="1085" spans="1:11" x14ac:dyDescent="0.2">
      <c r="A1085" s="110" t="str">
        <f t="shared" si="59"/>
        <v/>
      </c>
      <c r="B1085" s="55"/>
      <c r="C1085" s="129"/>
      <c r="D1085" s="55"/>
      <c r="E1085" s="56"/>
      <c r="F1085" s="72"/>
      <c r="G1085" s="120" t="str">
        <f>IFERROR(INDEX(Vendors!$A$2:$B$500,MATCH('AP and Accrual Journal'!C1085,Vendors!$A$2:$A$500,0),2),"")</f>
        <v/>
      </c>
      <c r="H1085" s="74">
        <f>SUMIF('Cash Outflows'!E:E,'AP and Accrual Journal'!D1085,'Cash Outflows'!F:F)</f>
        <v>0</v>
      </c>
      <c r="I1085" s="73">
        <f t="shared" si="58"/>
        <v>0</v>
      </c>
      <c r="J1085" s="13">
        <f t="shared" si="60"/>
        <v>0</v>
      </c>
      <c r="K1085" s="112" t="b">
        <f ca="1">IF(TODAY()-'AP and Accrual Journal'!E1085&gt;'Data Inputs'!$B$47,TRUE,FALSE)</f>
        <v>1</v>
      </c>
    </row>
    <row r="1086" spans="1:11" x14ac:dyDescent="0.2">
      <c r="A1086" s="110" t="str">
        <f t="shared" si="59"/>
        <v/>
      </c>
      <c r="B1086" s="55"/>
      <c r="C1086" s="129"/>
      <c r="D1086" s="55"/>
      <c r="E1086" s="56"/>
      <c r="F1086" s="72"/>
      <c r="G1086" s="120" t="str">
        <f>IFERROR(INDEX(Vendors!$A$2:$B$500,MATCH('AP and Accrual Journal'!C1086,Vendors!$A$2:$A$500,0),2),"")</f>
        <v/>
      </c>
      <c r="H1086" s="74">
        <f>SUMIF('Cash Outflows'!E:E,'AP and Accrual Journal'!D1086,'Cash Outflows'!F:F)</f>
        <v>0</v>
      </c>
      <c r="I1086" s="73">
        <f t="shared" si="58"/>
        <v>0</v>
      </c>
      <c r="J1086" s="13">
        <f t="shared" si="60"/>
        <v>0</v>
      </c>
      <c r="K1086" s="112" t="b">
        <f ca="1">IF(TODAY()-'AP and Accrual Journal'!E1086&gt;'Data Inputs'!$B$47,TRUE,FALSE)</f>
        <v>1</v>
      </c>
    </row>
    <row r="1087" spans="1:11" x14ac:dyDescent="0.2">
      <c r="A1087" s="110" t="str">
        <f t="shared" si="59"/>
        <v/>
      </c>
      <c r="B1087" s="55"/>
      <c r="C1087" s="129"/>
      <c r="D1087" s="55"/>
      <c r="E1087" s="56"/>
      <c r="F1087" s="72"/>
      <c r="G1087" s="120" t="str">
        <f>IFERROR(INDEX(Vendors!$A$2:$B$500,MATCH('AP and Accrual Journal'!C1087,Vendors!$A$2:$A$500,0),2),"")</f>
        <v/>
      </c>
      <c r="H1087" s="74">
        <f>SUMIF('Cash Outflows'!E:E,'AP and Accrual Journal'!D1087,'Cash Outflows'!F:F)</f>
        <v>0</v>
      </c>
      <c r="I1087" s="73">
        <f t="shared" si="58"/>
        <v>0</v>
      </c>
      <c r="J1087" s="13">
        <f t="shared" si="60"/>
        <v>0</v>
      </c>
      <c r="K1087" s="112" t="b">
        <f ca="1">IF(TODAY()-'AP and Accrual Journal'!E1087&gt;'Data Inputs'!$B$47,TRUE,FALSE)</f>
        <v>1</v>
      </c>
    </row>
    <row r="1088" spans="1:11" x14ac:dyDescent="0.2">
      <c r="A1088" s="110" t="str">
        <f t="shared" si="59"/>
        <v/>
      </c>
      <c r="B1088" s="55"/>
      <c r="C1088" s="129"/>
      <c r="D1088" s="55"/>
      <c r="E1088" s="56"/>
      <c r="F1088" s="72"/>
      <c r="G1088" s="120" t="str">
        <f>IFERROR(INDEX(Vendors!$A$2:$B$500,MATCH('AP and Accrual Journal'!C1088,Vendors!$A$2:$A$500,0),2),"")</f>
        <v/>
      </c>
      <c r="H1088" s="74">
        <f>SUMIF('Cash Outflows'!E:E,'AP and Accrual Journal'!D1088,'Cash Outflows'!F:F)</f>
        <v>0</v>
      </c>
      <c r="I1088" s="73">
        <f t="shared" si="58"/>
        <v>0</v>
      </c>
      <c r="J1088" s="13">
        <f t="shared" si="60"/>
        <v>0</v>
      </c>
      <c r="K1088" s="112" t="b">
        <f ca="1">IF(TODAY()-'AP and Accrual Journal'!E1088&gt;'Data Inputs'!$B$47,TRUE,FALSE)</f>
        <v>1</v>
      </c>
    </row>
    <row r="1089" spans="1:11" x14ac:dyDescent="0.2">
      <c r="A1089" s="110" t="str">
        <f t="shared" si="59"/>
        <v/>
      </c>
      <c r="B1089" s="55"/>
      <c r="C1089" s="129"/>
      <c r="D1089" s="55"/>
      <c r="E1089" s="56"/>
      <c r="F1089" s="72"/>
      <c r="G1089" s="120" t="str">
        <f>IFERROR(INDEX(Vendors!$A$2:$B$500,MATCH('AP and Accrual Journal'!C1089,Vendors!$A$2:$A$500,0),2),"")</f>
        <v/>
      </c>
      <c r="H1089" s="74">
        <f>SUMIF('Cash Outflows'!E:E,'AP and Accrual Journal'!D1089,'Cash Outflows'!F:F)</f>
        <v>0</v>
      </c>
      <c r="I1089" s="73">
        <f t="shared" si="58"/>
        <v>0</v>
      </c>
      <c r="J1089" s="13">
        <f t="shared" si="60"/>
        <v>0</v>
      </c>
      <c r="K1089" s="112" t="b">
        <f ca="1">IF(TODAY()-'AP and Accrual Journal'!E1089&gt;'Data Inputs'!$B$47,TRUE,FALSE)</f>
        <v>1</v>
      </c>
    </row>
    <row r="1090" spans="1:11" x14ac:dyDescent="0.2">
      <c r="A1090" s="110" t="str">
        <f t="shared" si="59"/>
        <v/>
      </c>
      <c r="B1090" s="55"/>
      <c r="C1090" s="129"/>
      <c r="D1090" s="55"/>
      <c r="E1090" s="56"/>
      <c r="F1090" s="72"/>
      <c r="G1090" s="120" t="str">
        <f>IFERROR(INDEX(Vendors!$A$2:$B$500,MATCH('AP and Accrual Journal'!C1090,Vendors!$A$2:$A$500,0),2),"")</f>
        <v/>
      </c>
      <c r="H1090" s="74">
        <f>SUMIF('Cash Outflows'!E:E,'AP and Accrual Journal'!D1090,'Cash Outflows'!F:F)</f>
        <v>0</v>
      </c>
      <c r="I1090" s="73">
        <f t="shared" si="58"/>
        <v>0</v>
      </c>
      <c r="J1090" s="13">
        <f t="shared" si="60"/>
        <v>0</v>
      </c>
      <c r="K1090" s="112" t="b">
        <f ca="1">IF(TODAY()-'AP and Accrual Journal'!E1090&gt;'Data Inputs'!$B$47,TRUE,FALSE)</f>
        <v>1</v>
      </c>
    </row>
    <row r="1091" spans="1:11" x14ac:dyDescent="0.2">
      <c r="A1091" s="110" t="str">
        <f t="shared" si="59"/>
        <v/>
      </c>
      <c r="B1091" s="55"/>
      <c r="C1091" s="129"/>
      <c r="D1091" s="55"/>
      <c r="E1091" s="56"/>
      <c r="F1091" s="72"/>
      <c r="G1091" s="120" t="str">
        <f>IFERROR(INDEX(Vendors!$A$2:$B$500,MATCH('AP and Accrual Journal'!C1091,Vendors!$A$2:$A$500,0),2),"")</f>
        <v/>
      </c>
      <c r="H1091" s="74">
        <f>SUMIF('Cash Outflows'!E:E,'AP and Accrual Journal'!D1091,'Cash Outflows'!F:F)</f>
        <v>0</v>
      </c>
      <c r="I1091" s="73">
        <f t="shared" si="58"/>
        <v>0</v>
      </c>
      <c r="J1091" s="13">
        <f t="shared" si="60"/>
        <v>0</v>
      </c>
      <c r="K1091" s="112" t="b">
        <f ca="1">IF(TODAY()-'AP and Accrual Journal'!E1091&gt;'Data Inputs'!$B$47,TRUE,FALSE)</f>
        <v>1</v>
      </c>
    </row>
    <row r="1092" spans="1:11" x14ac:dyDescent="0.2">
      <c r="A1092" s="110" t="str">
        <f t="shared" si="59"/>
        <v/>
      </c>
      <c r="B1092" s="55"/>
      <c r="C1092" s="129"/>
      <c r="D1092" s="55"/>
      <c r="E1092" s="56"/>
      <c r="F1092" s="72"/>
      <c r="G1092" s="120" t="str">
        <f>IFERROR(INDEX(Vendors!$A$2:$B$500,MATCH('AP and Accrual Journal'!C1092,Vendors!$A$2:$A$500,0),2),"")</f>
        <v/>
      </c>
      <c r="H1092" s="74">
        <f>SUMIF('Cash Outflows'!E:E,'AP and Accrual Journal'!D1092,'Cash Outflows'!F:F)</f>
        <v>0</v>
      </c>
      <c r="I1092" s="73">
        <f t="shared" si="58"/>
        <v>0</v>
      </c>
      <c r="J1092" s="13">
        <f t="shared" si="60"/>
        <v>0</v>
      </c>
      <c r="K1092" s="112" t="b">
        <f ca="1">IF(TODAY()-'AP and Accrual Journal'!E1092&gt;'Data Inputs'!$B$47,TRUE,FALSE)</f>
        <v>1</v>
      </c>
    </row>
    <row r="1093" spans="1:11" x14ac:dyDescent="0.2">
      <c r="A1093" s="110" t="str">
        <f t="shared" si="59"/>
        <v/>
      </c>
      <c r="B1093" s="55"/>
      <c r="C1093" s="129"/>
      <c r="D1093" s="55"/>
      <c r="E1093" s="56"/>
      <c r="F1093" s="72"/>
      <c r="G1093" s="120" t="str">
        <f>IFERROR(INDEX(Vendors!$A$2:$B$500,MATCH('AP and Accrual Journal'!C1093,Vendors!$A$2:$A$500,0),2),"")</f>
        <v/>
      </c>
      <c r="H1093" s="74">
        <f>SUMIF('Cash Outflows'!E:E,'AP and Accrual Journal'!D1093,'Cash Outflows'!F:F)</f>
        <v>0</v>
      </c>
      <c r="I1093" s="73">
        <f t="shared" ref="I1093:I1156" si="61">F1093-H1093</f>
        <v>0</v>
      </c>
      <c r="J1093" s="13">
        <f t="shared" si="60"/>
        <v>0</v>
      </c>
      <c r="K1093" s="112" t="b">
        <f ca="1">IF(TODAY()-'AP and Accrual Journal'!E1093&gt;'Data Inputs'!$B$47,TRUE,FALSE)</f>
        <v>1</v>
      </c>
    </row>
    <row r="1094" spans="1:11" x14ac:dyDescent="0.2">
      <c r="A1094" s="110" t="str">
        <f t="shared" si="59"/>
        <v/>
      </c>
      <c r="B1094" s="55"/>
      <c r="C1094" s="129"/>
      <c r="D1094" s="55"/>
      <c r="E1094" s="56"/>
      <c r="F1094" s="72"/>
      <c r="G1094" s="120" t="str">
        <f>IFERROR(INDEX(Vendors!$A$2:$B$500,MATCH('AP and Accrual Journal'!C1094,Vendors!$A$2:$A$500,0),2),"")</f>
        <v/>
      </c>
      <c r="H1094" s="74">
        <f>SUMIF('Cash Outflows'!E:E,'AP and Accrual Journal'!D1094,'Cash Outflows'!F:F)</f>
        <v>0</v>
      </c>
      <c r="I1094" s="73">
        <f t="shared" si="61"/>
        <v>0</v>
      </c>
      <c r="J1094" s="13">
        <f t="shared" si="60"/>
        <v>0</v>
      </c>
      <c r="K1094" s="112" t="b">
        <f ca="1">IF(TODAY()-'AP and Accrual Journal'!E1094&gt;'Data Inputs'!$B$47,TRUE,FALSE)</f>
        <v>1</v>
      </c>
    </row>
    <row r="1095" spans="1:11" x14ac:dyDescent="0.2">
      <c r="A1095" s="110" t="str">
        <f t="shared" si="59"/>
        <v/>
      </c>
      <c r="B1095" s="55"/>
      <c r="C1095" s="129"/>
      <c r="D1095" s="55"/>
      <c r="E1095" s="56"/>
      <c r="F1095" s="72"/>
      <c r="G1095" s="120" t="str">
        <f>IFERROR(INDEX(Vendors!$A$2:$B$500,MATCH('AP and Accrual Journal'!C1095,Vendors!$A$2:$A$500,0),2),"")</f>
        <v/>
      </c>
      <c r="H1095" s="74">
        <f>SUMIF('Cash Outflows'!E:E,'AP and Accrual Journal'!D1095,'Cash Outflows'!F:F)</f>
        <v>0</v>
      </c>
      <c r="I1095" s="73">
        <f t="shared" si="61"/>
        <v>0</v>
      </c>
      <c r="J1095" s="13">
        <f t="shared" si="60"/>
        <v>0</v>
      </c>
      <c r="K1095" s="112" t="b">
        <f ca="1">IF(TODAY()-'AP and Accrual Journal'!E1095&gt;'Data Inputs'!$B$47,TRUE,FALSE)</f>
        <v>1</v>
      </c>
    </row>
    <row r="1096" spans="1:11" x14ac:dyDescent="0.2">
      <c r="A1096" s="110" t="str">
        <f t="shared" si="59"/>
        <v/>
      </c>
      <c r="B1096" s="55"/>
      <c r="C1096" s="129"/>
      <c r="D1096" s="55"/>
      <c r="E1096" s="56"/>
      <c r="F1096" s="72"/>
      <c r="G1096" s="120" t="str">
        <f>IFERROR(INDEX(Vendors!$A$2:$B$500,MATCH('AP and Accrual Journal'!C1096,Vendors!$A$2:$A$500,0),2),"")</f>
        <v/>
      </c>
      <c r="H1096" s="74">
        <f>SUMIF('Cash Outflows'!E:E,'AP and Accrual Journal'!D1096,'Cash Outflows'!F:F)</f>
        <v>0</v>
      </c>
      <c r="I1096" s="73">
        <f t="shared" si="61"/>
        <v>0</v>
      </c>
      <c r="J1096" s="13">
        <f t="shared" si="60"/>
        <v>0</v>
      </c>
      <c r="K1096" s="112" t="b">
        <f ca="1">IF(TODAY()-'AP and Accrual Journal'!E1096&gt;'Data Inputs'!$B$47,TRUE,FALSE)</f>
        <v>1</v>
      </c>
    </row>
    <row r="1097" spans="1:11" x14ac:dyDescent="0.2">
      <c r="A1097" s="110" t="str">
        <f t="shared" si="59"/>
        <v/>
      </c>
      <c r="B1097" s="55"/>
      <c r="C1097" s="129"/>
      <c r="D1097" s="55"/>
      <c r="E1097" s="56"/>
      <c r="F1097" s="72"/>
      <c r="G1097" s="120" t="str">
        <f>IFERROR(INDEX(Vendors!$A$2:$B$500,MATCH('AP and Accrual Journal'!C1097,Vendors!$A$2:$A$500,0),2),"")</f>
        <v/>
      </c>
      <c r="H1097" s="74">
        <f>SUMIF('Cash Outflows'!E:E,'AP and Accrual Journal'!D1097,'Cash Outflows'!F:F)</f>
        <v>0</v>
      </c>
      <c r="I1097" s="73">
        <f t="shared" si="61"/>
        <v>0</v>
      </c>
      <c r="J1097" s="13">
        <f t="shared" si="60"/>
        <v>0</v>
      </c>
      <c r="K1097" s="112" t="b">
        <f ca="1">IF(TODAY()-'AP and Accrual Journal'!E1097&gt;'Data Inputs'!$B$47,TRUE,FALSE)</f>
        <v>1</v>
      </c>
    </row>
    <row r="1098" spans="1:11" x14ac:dyDescent="0.2">
      <c r="A1098" s="110" t="str">
        <f t="shared" si="59"/>
        <v/>
      </c>
      <c r="B1098" s="55"/>
      <c r="C1098" s="129"/>
      <c r="D1098" s="55"/>
      <c r="E1098" s="56"/>
      <c r="F1098" s="72"/>
      <c r="G1098" s="120" t="str">
        <f>IFERROR(INDEX(Vendors!$A$2:$B$500,MATCH('AP and Accrual Journal'!C1098,Vendors!$A$2:$A$500,0),2),"")</f>
        <v/>
      </c>
      <c r="H1098" s="74">
        <f>SUMIF('Cash Outflows'!E:E,'AP and Accrual Journal'!D1098,'Cash Outflows'!F:F)</f>
        <v>0</v>
      </c>
      <c r="I1098" s="73">
        <f t="shared" si="61"/>
        <v>0</v>
      </c>
      <c r="J1098" s="13">
        <f t="shared" si="60"/>
        <v>0</v>
      </c>
      <c r="K1098" s="112" t="b">
        <f ca="1">IF(TODAY()-'AP and Accrual Journal'!E1098&gt;'Data Inputs'!$B$47,TRUE,FALSE)</f>
        <v>1</v>
      </c>
    </row>
    <row r="1099" spans="1:11" x14ac:dyDescent="0.2">
      <c r="A1099" s="110" t="str">
        <f t="shared" si="59"/>
        <v/>
      </c>
      <c r="B1099" s="55"/>
      <c r="C1099" s="129"/>
      <c r="D1099" s="55"/>
      <c r="E1099" s="56"/>
      <c r="F1099" s="72"/>
      <c r="G1099" s="120" t="str">
        <f>IFERROR(INDEX(Vendors!$A$2:$B$500,MATCH('AP and Accrual Journal'!C1099,Vendors!$A$2:$A$500,0),2),"")</f>
        <v/>
      </c>
      <c r="H1099" s="74">
        <f>SUMIF('Cash Outflows'!E:E,'AP and Accrual Journal'!D1099,'Cash Outflows'!F:F)</f>
        <v>0</v>
      </c>
      <c r="I1099" s="73">
        <f t="shared" si="61"/>
        <v>0</v>
      </c>
      <c r="J1099" s="13">
        <f t="shared" si="60"/>
        <v>0</v>
      </c>
      <c r="K1099" s="112" t="b">
        <f ca="1">IF(TODAY()-'AP and Accrual Journal'!E1099&gt;'Data Inputs'!$B$47,TRUE,FALSE)</f>
        <v>1</v>
      </c>
    </row>
    <row r="1100" spans="1:11" x14ac:dyDescent="0.2">
      <c r="A1100" s="110" t="str">
        <f t="shared" ref="A1100:A1163" si="62">IF(E1100="","",E1100+(6-J1100))</f>
        <v/>
      </c>
      <c r="B1100" s="55"/>
      <c r="C1100" s="129"/>
      <c r="D1100" s="55"/>
      <c r="E1100" s="56"/>
      <c r="F1100" s="72"/>
      <c r="G1100" s="120" t="str">
        <f>IFERROR(INDEX(Vendors!$A$2:$B$500,MATCH('AP and Accrual Journal'!C1100,Vendors!$A$2:$A$500,0),2),"")</f>
        <v/>
      </c>
      <c r="H1100" s="74">
        <f>SUMIF('Cash Outflows'!E:E,'AP and Accrual Journal'!D1100,'Cash Outflows'!F:F)</f>
        <v>0</v>
      </c>
      <c r="I1100" s="73">
        <f t="shared" si="61"/>
        <v>0</v>
      </c>
      <c r="J1100" s="13">
        <f t="shared" ref="J1100:J1163" si="63">IF(WEEKDAY(E1100)=7,0,WEEKDAY(E1100))</f>
        <v>0</v>
      </c>
      <c r="K1100" s="112" t="b">
        <f ca="1">IF(TODAY()-'AP and Accrual Journal'!E1100&gt;'Data Inputs'!$B$47,TRUE,FALSE)</f>
        <v>1</v>
      </c>
    </row>
    <row r="1101" spans="1:11" x14ac:dyDescent="0.2">
      <c r="A1101" s="110" t="str">
        <f t="shared" si="62"/>
        <v/>
      </c>
      <c r="B1101" s="55"/>
      <c r="C1101" s="129"/>
      <c r="D1101" s="55"/>
      <c r="E1101" s="56"/>
      <c r="F1101" s="72"/>
      <c r="G1101" s="120" t="str">
        <f>IFERROR(INDEX(Vendors!$A$2:$B$500,MATCH('AP and Accrual Journal'!C1101,Vendors!$A$2:$A$500,0),2),"")</f>
        <v/>
      </c>
      <c r="H1101" s="74">
        <f>SUMIF('Cash Outflows'!E:E,'AP and Accrual Journal'!D1101,'Cash Outflows'!F:F)</f>
        <v>0</v>
      </c>
      <c r="I1101" s="73">
        <f t="shared" si="61"/>
        <v>0</v>
      </c>
      <c r="J1101" s="13">
        <f t="shared" si="63"/>
        <v>0</v>
      </c>
      <c r="K1101" s="112" t="b">
        <f ca="1">IF(TODAY()-'AP and Accrual Journal'!E1101&gt;'Data Inputs'!$B$47,TRUE,FALSE)</f>
        <v>1</v>
      </c>
    </row>
    <row r="1102" spans="1:11" x14ac:dyDescent="0.2">
      <c r="A1102" s="110" t="str">
        <f t="shared" si="62"/>
        <v/>
      </c>
      <c r="B1102" s="55"/>
      <c r="C1102" s="129"/>
      <c r="D1102" s="55"/>
      <c r="E1102" s="56"/>
      <c r="F1102" s="72"/>
      <c r="G1102" s="120" t="str">
        <f>IFERROR(INDEX(Vendors!$A$2:$B$500,MATCH('AP and Accrual Journal'!C1102,Vendors!$A$2:$A$500,0),2),"")</f>
        <v/>
      </c>
      <c r="H1102" s="74">
        <f>SUMIF('Cash Outflows'!E:E,'AP and Accrual Journal'!D1102,'Cash Outflows'!F:F)</f>
        <v>0</v>
      </c>
      <c r="I1102" s="73">
        <f t="shared" si="61"/>
        <v>0</v>
      </c>
      <c r="J1102" s="13">
        <f t="shared" si="63"/>
        <v>0</v>
      </c>
      <c r="K1102" s="112" t="b">
        <f ca="1">IF(TODAY()-'AP and Accrual Journal'!E1102&gt;'Data Inputs'!$B$47,TRUE,FALSE)</f>
        <v>1</v>
      </c>
    </row>
    <row r="1103" spans="1:11" x14ac:dyDescent="0.2">
      <c r="A1103" s="110" t="str">
        <f t="shared" si="62"/>
        <v/>
      </c>
      <c r="B1103" s="55"/>
      <c r="C1103" s="129"/>
      <c r="D1103" s="55"/>
      <c r="E1103" s="56"/>
      <c r="F1103" s="72"/>
      <c r="G1103" s="120" t="str">
        <f>IFERROR(INDEX(Vendors!$A$2:$B$500,MATCH('AP and Accrual Journal'!C1103,Vendors!$A$2:$A$500,0),2),"")</f>
        <v/>
      </c>
      <c r="H1103" s="74">
        <f>SUMIF('Cash Outflows'!E:E,'AP and Accrual Journal'!D1103,'Cash Outflows'!F:F)</f>
        <v>0</v>
      </c>
      <c r="I1103" s="73">
        <f t="shared" si="61"/>
        <v>0</v>
      </c>
      <c r="J1103" s="13">
        <f t="shared" si="63"/>
        <v>0</v>
      </c>
      <c r="K1103" s="112" t="b">
        <f ca="1">IF(TODAY()-'AP and Accrual Journal'!E1103&gt;'Data Inputs'!$B$47,TRUE,FALSE)</f>
        <v>1</v>
      </c>
    </row>
    <row r="1104" spans="1:11" x14ac:dyDescent="0.2">
      <c r="A1104" s="110" t="str">
        <f t="shared" si="62"/>
        <v/>
      </c>
      <c r="B1104" s="55"/>
      <c r="C1104" s="129"/>
      <c r="D1104" s="55"/>
      <c r="E1104" s="56"/>
      <c r="F1104" s="72"/>
      <c r="G1104" s="120" t="str">
        <f>IFERROR(INDEX(Vendors!$A$2:$B$500,MATCH('AP and Accrual Journal'!C1104,Vendors!$A$2:$A$500,0),2),"")</f>
        <v/>
      </c>
      <c r="H1104" s="74">
        <f>SUMIF('Cash Outflows'!E:E,'AP and Accrual Journal'!D1104,'Cash Outflows'!F:F)</f>
        <v>0</v>
      </c>
      <c r="I1104" s="73">
        <f t="shared" si="61"/>
        <v>0</v>
      </c>
      <c r="J1104" s="13">
        <f t="shared" si="63"/>
        <v>0</v>
      </c>
      <c r="K1104" s="112" t="b">
        <f ca="1">IF(TODAY()-'AP and Accrual Journal'!E1104&gt;'Data Inputs'!$B$47,TRUE,FALSE)</f>
        <v>1</v>
      </c>
    </row>
    <row r="1105" spans="1:11" x14ac:dyDescent="0.2">
      <c r="A1105" s="110" t="str">
        <f t="shared" si="62"/>
        <v/>
      </c>
      <c r="B1105" s="55"/>
      <c r="C1105" s="129"/>
      <c r="D1105" s="55"/>
      <c r="E1105" s="56"/>
      <c r="F1105" s="72"/>
      <c r="G1105" s="120" t="str">
        <f>IFERROR(INDEX(Vendors!$A$2:$B$500,MATCH('AP and Accrual Journal'!C1105,Vendors!$A$2:$A$500,0),2),"")</f>
        <v/>
      </c>
      <c r="H1105" s="74">
        <f>SUMIF('Cash Outflows'!E:E,'AP and Accrual Journal'!D1105,'Cash Outflows'!F:F)</f>
        <v>0</v>
      </c>
      <c r="I1105" s="73">
        <f t="shared" si="61"/>
        <v>0</v>
      </c>
      <c r="J1105" s="13">
        <f t="shared" si="63"/>
        <v>0</v>
      </c>
      <c r="K1105" s="112" t="b">
        <f ca="1">IF(TODAY()-'AP and Accrual Journal'!E1105&gt;'Data Inputs'!$B$47,TRUE,FALSE)</f>
        <v>1</v>
      </c>
    </row>
    <row r="1106" spans="1:11" x14ac:dyDescent="0.2">
      <c r="A1106" s="110" t="str">
        <f t="shared" si="62"/>
        <v/>
      </c>
      <c r="B1106" s="55"/>
      <c r="C1106" s="129"/>
      <c r="D1106" s="55"/>
      <c r="E1106" s="56"/>
      <c r="F1106" s="72"/>
      <c r="G1106" s="120" t="str">
        <f>IFERROR(INDEX(Vendors!$A$2:$B$500,MATCH('AP and Accrual Journal'!C1106,Vendors!$A$2:$A$500,0),2),"")</f>
        <v/>
      </c>
      <c r="H1106" s="74">
        <f>SUMIF('Cash Outflows'!E:E,'AP and Accrual Journal'!D1106,'Cash Outflows'!F:F)</f>
        <v>0</v>
      </c>
      <c r="I1106" s="73">
        <f t="shared" si="61"/>
        <v>0</v>
      </c>
      <c r="J1106" s="13">
        <f t="shared" si="63"/>
        <v>0</v>
      </c>
      <c r="K1106" s="112" t="b">
        <f ca="1">IF(TODAY()-'AP and Accrual Journal'!E1106&gt;'Data Inputs'!$B$47,TRUE,FALSE)</f>
        <v>1</v>
      </c>
    </row>
    <row r="1107" spans="1:11" x14ac:dyDescent="0.2">
      <c r="A1107" s="110" t="str">
        <f t="shared" si="62"/>
        <v/>
      </c>
      <c r="B1107" s="55"/>
      <c r="C1107" s="129"/>
      <c r="D1107" s="55"/>
      <c r="E1107" s="56"/>
      <c r="F1107" s="72"/>
      <c r="G1107" s="120" t="str">
        <f>IFERROR(INDEX(Vendors!$A$2:$B$500,MATCH('AP and Accrual Journal'!C1107,Vendors!$A$2:$A$500,0),2),"")</f>
        <v/>
      </c>
      <c r="H1107" s="74">
        <f>SUMIF('Cash Outflows'!E:E,'AP and Accrual Journal'!D1107,'Cash Outflows'!F:F)</f>
        <v>0</v>
      </c>
      <c r="I1107" s="73">
        <f t="shared" si="61"/>
        <v>0</v>
      </c>
      <c r="J1107" s="13">
        <f t="shared" si="63"/>
        <v>0</v>
      </c>
      <c r="K1107" s="112" t="b">
        <f ca="1">IF(TODAY()-'AP and Accrual Journal'!E1107&gt;'Data Inputs'!$B$47,TRUE,FALSE)</f>
        <v>1</v>
      </c>
    </row>
    <row r="1108" spans="1:11" x14ac:dyDescent="0.2">
      <c r="A1108" s="110" t="str">
        <f t="shared" si="62"/>
        <v/>
      </c>
      <c r="B1108" s="55"/>
      <c r="C1108" s="129"/>
      <c r="D1108" s="55"/>
      <c r="E1108" s="56"/>
      <c r="F1108" s="72"/>
      <c r="G1108" s="120" t="str">
        <f>IFERROR(INDEX(Vendors!$A$2:$B$500,MATCH('AP and Accrual Journal'!C1108,Vendors!$A$2:$A$500,0),2),"")</f>
        <v/>
      </c>
      <c r="H1108" s="74">
        <f>SUMIF('Cash Outflows'!E:E,'AP and Accrual Journal'!D1108,'Cash Outflows'!F:F)</f>
        <v>0</v>
      </c>
      <c r="I1108" s="73">
        <f t="shared" si="61"/>
        <v>0</v>
      </c>
      <c r="J1108" s="13">
        <f t="shared" si="63"/>
        <v>0</v>
      </c>
      <c r="K1108" s="112" t="b">
        <f ca="1">IF(TODAY()-'AP and Accrual Journal'!E1108&gt;'Data Inputs'!$B$47,TRUE,FALSE)</f>
        <v>1</v>
      </c>
    </row>
    <row r="1109" spans="1:11" x14ac:dyDescent="0.2">
      <c r="A1109" s="110" t="str">
        <f t="shared" si="62"/>
        <v/>
      </c>
      <c r="B1109" s="55"/>
      <c r="C1109" s="129"/>
      <c r="D1109" s="55"/>
      <c r="E1109" s="56"/>
      <c r="F1109" s="72"/>
      <c r="G1109" s="120" t="str">
        <f>IFERROR(INDEX(Vendors!$A$2:$B$500,MATCH('AP and Accrual Journal'!C1109,Vendors!$A$2:$A$500,0),2),"")</f>
        <v/>
      </c>
      <c r="H1109" s="74">
        <f>SUMIF('Cash Outflows'!E:E,'AP and Accrual Journal'!D1109,'Cash Outflows'!F:F)</f>
        <v>0</v>
      </c>
      <c r="I1109" s="73">
        <f t="shared" si="61"/>
        <v>0</v>
      </c>
      <c r="J1109" s="13">
        <f t="shared" si="63"/>
        <v>0</v>
      </c>
      <c r="K1109" s="112" t="b">
        <f ca="1">IF(TODAY()-'AP and Accrual Journal'!E1109&gt;'Data Inputs'!$B$47,TRUE,FALSE)</f>
        <v>1</v>
      </c>
    </row>
    <row r="1110" spans="1:11" x14ac:dyDescent="0.2">
      <c r="A1110" s="110" t="str">
        <f t="shared" si="62"/>
        <v/>
      </c>
      <c r="B1110" s="55"/>
      <c r="C1110" s="129"/>
      <c r="D1110" s="55"/>
      <c r="E1110" s="56"/>
      <c r="F1110" s="72"/>
      <c r="G1110" s="120" t="str">
        <f>IFERROR(INDEX(Vendors!$A$2:$B$500,MATCH('AP and Accrual Journal'!C1110,Vendors!$A$2:$A$500,0),2),"")</f>
        <v/>
      </c>
      <c r="H1110" s="74">
        <f>SUMIF('Cash Outflows'!E:E,'AP and Accrual Journal'!D1110,'Cash Outflows'!F:F)</f>
        <v>0</v>
      </c>
      <c r="I1110" s="73">
        <f t="shared" si="61"/>
        <v>0</v>
      </c>
      <c r="J1110" s="13">
        <f t="shared" si="63"/>
        <v>0</v>
      </c>
      <c r="K1110" s="112" t="b">
        <f ca="1">IF(TODAY()-'AP and Accrual Journal'!E1110&gt;'Data Inputs'!$B$47,TRUE,FALSE)</f>
        <v>1</v>
      </c>
    </row>
    <row r="1111" spans="1:11" x14ac:dyDescent="0.2">
      <c r="A1111" s="110" t="str">
        <f t="shared" si="62"/>
        <v/>
      </c>
      <c r="B1111" s="55"/>
      <c r="C1111" s="129"/>
      <c r="D1111" s="55"/>
      <c r="E1111" s="56"/>
      <c r="F1111" s="72"/>
      <c r="G1111" s="120" t="str">
        <f>IFERROR(INDEX(Vendors!$A$2:$B$500,MATCH('AP and Accrual Journal'!C1111,Vendors!$A$2:$A$500,0),2),"")</f>
        <v/>
      </c>
      <c r="H1111" s="74">
        <f>SUMIF('Cash Outflows'!E:E,'AP and Accrual Journal'!D1111,'Cash Outflows'!F:F)</f>
        <v>0</v>
      </c>
      <c r="I1111" s="73">
        <f t="shared" si="61"/>
        <v>0</v>
      </c>
      <c r="J1111" s="13">
        <f t="shared" si="63"/>
        <v>0</v>
      </c>
      <c r="K1111" s="112" t="b">
        <f ca="1">IF(TODAY()-'AP and Accrual Journal'!E1111&gt;'Data Inputs'!$B$47,TRUE,FALSE)</f>
        <v>1</v>
      </c>
    </row>
    <row r="1112" spans="1:11" x14ac:dyDescent="0.2">
      <c r="A1112" s="110" t="str">
        <f t="shared" si="62"/>
        <v/>
      </c>
      <c r="B1112" s="55"/>
      <c r="C1112" s="129"/>
      <c r="D1112" s="55"/>
      <c r="E1112" s="56"/>
      <c r="F1112" s="72"/>
      <c r="G1112" s="120" t="str">
        <f>IFERROR(INDEX(Vendors!$A$2:$B$500,MATCH('AP and Accrual Journal'!C1112,Vendors!$A$2:$A$500,0),2),"")</f>
        <v/>
      </c>
      <c r="H1112" s="74">
        <f>SUMIF('Cash Outflows'!E:E,'AP and Accrual Journal'!D1112,'Cash Outflows'!F:F)</f>
        <v>0</v>
      </c>
      <c r="I1112" s="73">
        <f t="shared" si="61"/>
        <v>0</v>
      </c>
      <c r="J1112" s="13">
        <f t="shared" si="63"/>
        <v>0</v>
      </c>
      <c r="K1112" s="112" t="b">
        <f ca="1">IF(TODAY()-'AP and Accrual Journal'!E1112&gt;'Data Inputs'!$B$47,TRUE,FALSE)</f>
        <v>1</v>
      </c>
    </row>
    <row r="1113" spans="1:11" x14ac:dyDescent="0.2">
      <c r="A1113" s="110" t="str">
        <f t="shared" si="62"/>
        <v/>
      </c>
      <c r="B1113" s="55"/>
      <c r="C1113" s="129"/>
      <c r="D1113" s="55"/>
      <c r="E1113" s="56"/>
      <c r="F1113" s="72"/>
      <c r="G1113" s="120" t="str">
        <f>IFERROR(INDEX(Vendors!$A$2:$B$500,MATCH('AP and Accrual Journal'!C1113,Vendors!$A$2:$A$500,0),2),"")</f>
        <v/>
      </c>
      <c r="H1113" s="74">
        <f>SUMIF('Cash Outflows'!E:E,'AP and Accrual Journal'!D1113,'Cash Outflows'!F:F)</f>
        <v>0</v>
      </c>
      <c r="I1113" s="73">
        <f t="shared" si="61"/>
        <v>0</v>
      </c>
      <c r="J1113" s="13">
        <f t="shared" si="63"/>
        <v>0</v>
      </c>
      <c r="K1113" s="112" t="b">
        <f ca="1">IF(TODAY()-'AP and Accrual Journal'!E1113&gt;'Data Inputs'!$B$47,TRUE,FALSE)</f>
        <v>1</v>
      </c>
    </row>
    <row r="1114" spans="1:11" x14ac:dyDescent="0.2">
      <c r="A1114" s="110" t="str">
        <f t="shared" si="62"/>
        <v/>
      </c>
      <c r="B1114" s="55"/>
      <c r="C1114" s="129"/>
      <c r="D1114" s="55"/>
      <c r="E1114" s="56"/>
      <c r="F1114" s="72"/>
      <c r="G1114" s="120" t="str">
        <f>IFERROR(INDEX(Vendors!$A$2:$B$500,MATCH('AP and Accrual Journal'!C1114,Vendors!$A$2:$A$500,0),2),"")</f>
        <v/>
      </c>
      <c r="H1114" s="74">
        <f>SUMIF('Cash Outflows'!E:E,'AP and Accrual Journal'!D1114,'Cash Outflows'!F:F)</f>
        <v>0</v>
      </c>
      <c r="I1114" s="73">
        <f t="shared" si="61"/>
        <v>0</v>
      </c>
      <c r="J1114" s="13">
        <f t="shared" si="63"/>
        <v>0</v>
      </c>
      <c r="K1114" s="112" t="b">
        <f ca="1">IF(TODAY()-'AP and Accrual Journal'!E1114&gt;'Data Inputs'!$B$47,TRUE,FALSE)</f>
        <v>1</v>
      </c>
    </row>
    <row r="1115" spans="1:11" x14ac:dyDescent="0.2">
      <c r="A1115" s="110" t="str">
        <f t="shared" si="62"/>
        <v/>
      </c>
      <c r="B1115" s="55"/>
      <c r="C1115" s="129"/>
      <c r="D1115" s="55"/>
      <c r="E1115" s="56"/>
      <c r="F1115" s="72"/>
      <c r="G1115" s="120" t="str">
        <f>IFERROR(INDEX(Vendors!$A$2:$B$500,MATCH('AP and Accrual Journal'!C1115,Vendors!$A$2:$A$500,0),2),"")</f>
        <v/>
      </c>
      <c r="H1115" s="74">
        <f>SUMIF('Cash Outflows'!E:E,'AP and Accrual Journal'!D1115,'Cash Outflows'!F:F)</f>
        <v>0</v>
      </c>
      <c r="I1115" s="73">
        <f t="shared" si="61"/>
        <v>0</v>
      </c>
      <c r="J1115" s="13">
        <f t="shared" si="63"/>
        <v>0</v>
      </c>
      <c r="K1115" s="112" t="b">
        <f ca="1">IF(TODAY()-'AP and Accrual Journal'!E1115&gt;'Data Inputs'!$B$47,TRUE,FALSE)</f>
        <v>1</v>
      </c>
    </row>
    <row r="1116" spans="1:11" x14ac:dyDescent="0.2">
      <c r="A1116" s="110" t="str">
        <f t="shared" si="62"/>
        <v/>
      </c>
      <c r="B1116" s="55"/>
      <c r="C1116" s="129"/>
      <c r="D1116" s="55"/>
      <c r="E1116" s="56"/>
      <c r="F1116" s="72"/>
      <c r="G1116" s="120" t="str">
        <f>IFERROR(INDEX(Vendors!$A$2:$B$500,MATCH('AP and Accrual Journal'!C1116,Vendors!$A$2:$A$500,0),2),"")</f>
        <v/>
      </c>
      <c r="H1116" s="74">
        <f>SUMIF('Cash Outflows'!E:E,'AP and Accrual Journal'!D1116,'Cash Outflows'!F:F)</f>
        <v>0</v>
      </c>
      <c r="I1116" s="73">
        <f t="shared" si="61"/>
        <v>0</v>
      </c>
      <c r="J1116" s="13">
        <f t="shared" si="63"/>
        <v>0</v>
      </c>
      <c r="K1116" s="112" t="b">
        <f ca="1">IF(TODAY()-'AP and Accrual Journal'!E1116&gt;'Data Inputs'!$B$47,TRUE,FALSE)</f>
        <v>1</v>
      </c>
    </row>
    <row r="1117" spans="1:11" x14ac:dyDescent="0.2">
      <c r="A1117" s="110" t="str">
        <f t="shared" si="62"/>
        <v/>
      </c>
      <c r="B1117" s="55"/>
      <c r="C1117" s="129"/>
      <c r="D1117" s="55"/>
      <c r="E1117" s="56"/>
      <c r="F1117" s="72"/>
      <c r="G1117" s="120" t="str">
        <f>IFERROR(INDEX(Vendors!$A$2:$B$500,MATCH('AP and Accrual Journal'!C1117,Vendors!$A$2:$A$500,0),2),"")</f>
        <v/>
      </c>
      <c r="H1117" s="74">
        <f>SUMIF('Cash Outflows'!E:E,'AP and Accrual Journal'!D1117,'Cash Outflows'!F:F)</f>
        <v>0</v>
      </c>
      <c r="I1117" s="73">
        <f t="shared" si="61"/>
        <v>0</v>
      </c>
      <c r="J1117" s="13">
        <f t="shared" si="63"/>
        <v>0</v>
      </c>
      <c r="K1117" s="112" t="b">
        <f ca="1">IF(TODAY()-'AP and Accrual Journal'!E1117&gt;'Data Inputs'!$B$47,TRUE,FALSE)</f>
        <v>1</v>
      </c>
    </row>
    <row r="1118" spans="1:11" x14ac:dyDescent="0.2">
      <c r="A1118" s="110" t="str">
        <f t="shared" si="62"/>
        <v/>
      </c>
      <c r="B1118" s="55"/>
      <c r="C1118" s="129"/>
      <c r="D1118" s="55"/>
      <c r="E1118" s="56"/>
      <c r="F1118" s="72"/>
      <c r="G1118" s="120" t="str">
        <f>IFERROR(INDEX(Vendors!$A$2:$B$500,MATCH('AP and Accrual Journal'!C1118,Vendors!$A$2:$A$500,0),2),"")</f>
        <v/>
      </c>
      <c r="H1118" s="74">
        <f>SUMIF('Cash Outflows'!E:E,'AP and Accrual Journal'!D1118,'Cash Outflows'!F:F)</f>
        <v>0</v>
      </c>
      <c r="I1118" s="73">
        <f t="shared" si="61"/>
        <v>0</v>
      </c>
      <c r="J1118" s="13">
        <f t="shared" si="63"/>
        <v>0</v>
      </c>
      <c r="K1118" s="112" t="b">
        <f ca="1">IF(TODAY()-'AP and Accrual Journal'!E1118&gt;'Data Inputs'!$B$47,TRUE,FALSE)</f>
        <v>1</v>
      </c>
    </row>
    <row r="1119" spans="1:11" x14ac:dyDescent="0.2">
      <c r="A1119" s="110" t="str">
        <f t="shared" si="62"/>
        <v/>
      </c>
      <c r="B1119" s="55"/>
      <c r="C1119" s="129"/>
      <c r="D1119" s="55"/>
      <c r="E1119" s="56"/>
      <c r="F1119" s="72"/>
      <c r="G1119" s="120" t="str">
        <f>IFERROR(INDEX(Vendors!$A$2:$B$500,MATCH('AP and Accrual Journal'!C1119,Vendors!$A$2:$A$500,0),2),"")</f>
        <v/>
      </c>
      <c r="H1119" s="74">
        <f>SUMIF('Cash Outflows'!E:E,'AP and Accrual Journal'!D1119,'Cash Outflows'!F:F)</f>
        <v>0</v>
      </c>
      <c r="I1119" s="73">
        <f t="shared" si="61"/>
        <v>0</v>
      </c>
      <c r="J1119" s="13">
        <f t="shared" si="63"/>
        <v>0</v>
      </c>
      <c r="K1119" s="112" t="b">
        <f ca="1">IF(TODAY()-'AP and Accrual Journal'!E1119&gt;'Data Inputs'!$B$47,TRUE,FALSE)</f>
        <v>1</v>
      </c>
    </row>
    <row r="1120" spans="1:11" x14ac:dyDescent="0.2">
      <c r="A1120" s="110" t="str">
        <f t="shared" si="62"/>
        <v/>
      </c>
      <c r="B1120" s="55"/>
      <c r="C1120" s="129"/>
      <c r="D1120" s="55"/>
      <c r="E1120" s="56"/>
      <c r="F1120" s="72"/>
      <c r="G1120" s="120" t="str">
        <f>IFERROR(INDEX(Vendors!$A$2:$B$500,MATCH('AP and Accrual Journal'!C1120,Vendors!$A$2:$A$500,0),2),"")</f>
        <v/>
      </c>
      <c r="H1120" s="74">
        <f>SUMIF('Cash Outflows'!E:E,'AP and Accrual Journal'!D1120,'Cash Outflows'!F:F)</f>
        <v>0</v>
      </c>
      <c r="I1120" s="73">
        <f t="shared" si="61"/>
        <v>0</v>
      </c>
      <c r="J1120" s="13">
        <f t="shared" si="63"/>
        <v>0</v>
      </c>
      <c r="K1120" s="112" t="b">
        <f ca="1">IF(TODAY()-'AP and Accrual Journal'!E1120&gt;'Data Inputs'!$B$47,TRUE,FALSE)</f>
        <v>1</v>
      </c>
    </row>
    <row r="1121" spans="1:11" x14ac:dyDescent="0.2">
      <c r="A1121" s="110" t="str">
        <f t="shared" si="62"/>
        <v/>
      </c>
      <c r="B1121" s="55"/>
      <c r="C1121" s="129"/>
      <c r="D1121" s="55"/>
      <c r="E1121" s="56"/>
      <c r="F1121" s="72"/>
      <c r="G1121" s="120" t="str">
        <f>IFERROR(INDEX(Vendors!$A$2:$B$500,MATCH('AP and Accrual Journal'!C1121,Vendors!$A$2:$A$500,0),2),"")</f>
        <v/>
      </c>
      <c r="H1121" s="74">
        <f>SUMIF('Cash Outflows'!E:E,'AP and Accrual Journal'!D1121,'Cash Outflows'!F:F)</f>
        <v>0</v>
      </c>
      <c r="I1121" s="73">
        <f t="shared" si="61"/>
        <v>0</v>
      </c>
      <c r="J1121" s="13">
        <f t="shared" si="63"/>
        <v>0</v>
      </c>
      <c r="K1121" s="112" t="b">
        <f ca="1">IF(TODAY()-'AP and Accrual Journal'!E1121&gt;'Data Inputs'!$B$47,TRUE,FALSE)</f>
        <v>1</v>
      </c>
    </row>
    <row r="1122" spans="1:11" x14ac:dyDescent="0.2">
      <c r="A1122" s="110" t="str">
        <f t="shared" si="62"/>
        <v/>
      </c>
      <c r="B1122" s="55"/>
      <c r="C1122" s="129"/>
      <c r="D1122" s="55"/>
      <c r="E1122" s="56"/>
      <c r="F1122" s="72"/>
      <c r="G1122" s="120" t="str">
        <f>IFERROR(INDEX(Vendors!$A$2:$B$500,MATCH('AP and Accrual Journal'!C1122,Vendors!$A$2:$A$500,0),2),"")</f>
        <v/>
      </c>
      <c r="H1122" s="74">
        <f>SUMIF('Cash Outflows'!E:E,'AP and Accrual Journal'!D1122,'Cash Outflows'!F:F)</f>
        <v>0</v>
      </c>
      <c r="I1122" s="73">
        <f t="shared" si="61"/>
        <v>0</v>
      </c>
      <c r="J1122" s="13">
        <f t="shared" si="63"/>
        <v>0</v>
      </c>
      <c r="K1122" s="112" t="b">
        <f ca="1">IF(TODAY()-'AP and Accrual Journal'!E1122&gt;'Data Inputs'!$B$47,TRUE,FALSE)</f>
        <v>1</v>
      </c>
    </row>
    <row r="1123" spans="1:11" x14ac:dyDescent="0.2">
      <c r="A1123" s="110" t="str">
        <f t="shared" si="62"/>
        <v/>
      </c>
      <c r="B1123" s="55"/>
      <c r="C1123" s="129"/>
      <c r="D1123" s="55"/>
      <c r="E1123" s="56"/>
      <c r="F1123" s="72"/>
      <c r="G1123" s="120" t="str">
        <f>IFERROR(INDEX(Vendors!$A$2:$B$500,MATCH('AP and Accrual Journal'!C1123,Vendors!$A$2:$A$500,0),2),"")</f>
        <v/>
      </c>
      <c r="H1123" s="74">
        <f>SUMIF('Cash Outflows'!E:E,'AP and Accrual Journal'!D1123,'Cash Outflows'!F:F)</f>
        <v>0</v>
      </c>
      <c r="I1123" s="73">
        <f t="shared" si="61"/>
        <v>0</v>
      </c>
      <c r="J1123" s="13">
        <f t="shared" si="63"/>
        <v>0</v>
      </c>
      <c r="K1123" s="112" t="b">
        <f ca="1">IF(TODAY()-'AP and Accrual Journal'!E1123&gt;'Data Inputs'!$B$47,TRUE,FALSE)</f>
        <v>1</v>
      </c>
    </row>
    <row r="1124" spans="1:11" x14ac:dyDescent="0.2">
      <c r="A1124" s="110" t="str">
        <f t="shared" si="62"/>
        <v/>
      </c>
      <c r="B1124" s="55"/>
      <c r="C1124" s="129"/>
      <c r="D1124" s="55"/>
      <c r="E1124" s="56"/>
      <c r="F1124" s="72"/>
      <c r="G1124" s="120" t="str">
        <f>IFERROR(INDEX(Vendors!$A$2:$B$500,MATCH('AP and Accrual Journal'!C1124,Vendors!$A$2:$A$500,0),2),"")</f>
        <v/>
      </c>
      <c r="H1124" s="74">
        <f>SUMIF('Cash Outflows'!E:E,'AP and Accrual Journal'!D1124,'Cash Outflows'!F:F)</f>
        <v>0</v>
      </c>
      <c r="I1124" s="73">
        <f t="shared" si="61"/>
        <v>0</v>
      </c>
      <c r="J1124" s="13">
        <f t="shared" si="63"/>
        <v>0</v>
      </c>
      <c r="K1124" s="112" t="b">
        <f ca="1">IF(TODAY()-'AP and Accrual Journal'!E1124&gt;'Data Inputs'!$B$47,TRUE,FALSE)</f>
        <v>1</v>
      </c>
    </row>
    <row r="1125" spans="1:11" x14ac:dyDescent="0.2">
      <c r="A1125" s="110" t="str">
        <f t="shared" si="62"/>
        <v/>
      </c>
      <c r="B1125" s="55"/>
      <c r="C1125" s="129"/>
      <c r="D1125" s="55"/>
      <c r="E1125" s="56"/>
      <c r="F1125" s="72"/>
      <c r="G1125" s="120" t="str">
        <f>IFERROR(INDEX(Vendors!$A$2:$B$500,MATCH('AP and Accrual Journal'!C1125,Vendors!$A$2:$A$500,0),2),"")</f>
        <v/>
      </c>
      <c r="H1125" s="74">
        <f>SUMIF('Cash Outflows'!E:E,'AP and Accrual Journal'!D1125,'Cash Outflows'!F:F)</f>
        <v>0</v>
      </c>
      <c r="I1125" s="73">
        <f t="shared" si="61"/>
        <v>0</v>
      </c>
      <c r="J1125" s="13">
        <f t="shared" si="63"/>
        <v>0</v>
      </c>
      <c r="K1125" s="112" t="b">
        <f ca="1">IF(TODAY()-'AP and Accrual Journal'!E1125&gt;'Data Inputs'!$B$47,TRUE,FALSE)</f>
        <v>1</v>
      </c>
    </row>
    <row r="1126" spans="1:11" x14ac:dyDescent="0.2">
      <c r="A1126" s="110" t="str">
        <f t="shared" si="62"/>
        <v/>
      </c>
      <c r="B1126" s="55"/>
      <c r="C1126" s="129"/>
      <c r="D1126" s="55"/>
      <c r="E1126" s="56"/>
      <c r="F1126" s="72"/>
      <c r="G1126" s="120" t="str">
        <f>IFERROR(INDEX(Vendors!$A$2:$B$500,MATCH('AP and Accrual Journal'!C1126,Vendors!$A$2:$A$500,0),2),"")</f>
        <v/>
      </c>
      <c r="H1126" s="74">
        <f>SUMIF('Cash Outflows'!E:E,'AP and Accrual Journal'!D1126,'Cash Outflows'!F:F)</f>
        <v>0</v>
      </c>
      <c r="I1126" s="73">
        <f t="shared" si="61"/>
        <v>0</v>
      </c>
      <c r="J1126" s="13">
        <f t="shared" si="63"/>
        <v>0</v>
      </c>
      <c r="K1126" s="112" t="b">
        <f ca="1">IF(TODAY()-'AP and Accrual Journal'!E1126&gt;'Data Inputs'!$B$47,TRUE,FALSE)</f>
        <v>1</v>
      </c>
    </row>
    <row r="1127" spans="1:11" x14ac:dyDescent="0.2">
      <c r="A1127" s="110" t="str">
        <f t="shared" si="62"/>
        <v/>
      </c>
      <c r="B1127" s="55"/>
      <c r="C1127" s="129"/>
      <c r="D1127" s="55"/>
      <c r="E1127" s="56"/>
      <c r="F1127" s="72"/>
      <c r="G1127" s="120" t="str">
        <f>IFERROR(INDEX(Vendors!$A$2:$B$500,MATCH('AP and Accrual Journal'!C1127,Vendors!$A$2:$A$500,0),2),"")</f>
        <v/>
      </c>
      <c r="H1127" s="74">
        <f>SUMIF('Cash Outflows'!E:E,'AP and Accrual Journal'!D1127,'Cash Outflows'!F:F)</f>
        <v>0</v>
      </c>
      <c r="I1127" s="73">
        <f t="shared" si="61"/>
        <v>0</v>
      </c>
      <c r="J1127" s="13">
        <f t="shared" si="63"/>
        <v>0</v>
      </c>
      <c r="K1127" s="112" t="b">
        <f ca="1">IF(TODAY()-'AP and Accrual Journal'!E1127&gt;'Data Inputs'!$B$47,TRUE,FALSE)</f>
        <v>1</v>
      </c>
    </row>
    <row r="1128" spans="1:11" x14ac:dyDescent="0.2">
      <c r="A1128" s="110" t="str">
        <f t="shared" si="62"/>
        <v/>
      </c>
      <c r="B1128" s="55"/>
      <c r="C1128" s="129"/>
      <c r="D1128" s="55"/>
      <c r="E1128" s="56"/>
      <c r="F1128" s="72"/>
      <c r="G1128" s="120" t="str">
        <f>IFERROR(INDEX(Vendors!$A$2:$B$500,MATCH('AP and Accrual Journal'!C1128,Vendors!$A$2:$A$500,0),2),"")</f>
        <v/>
      </c>
      <c r="H1128" s="74">
        <f>SUMIF('Cash Outflows'!E:E,'AP and Accrual Journal'!D1128,'Cash Outflows'!F:F)</f>
        <v>0</v>
      </c>
      <c r="I1128" s="73">
        <f t="shared" si="61"/>
        <v>0</v>
      </c>
      <c r="J1128" s="13">
        <f t="shared" si="63"/>
        <v>0</v>
      </c>
      <c r="K1128" s="112" t="b">
        <f ca="1">IF(TODAY()-'AP and Accrual Journal'!E1128&gt;'Data Inputs'!$B$47,TRUE,FALSE)</f>
        <v>1</v>
      </c>
    </row>
    <row r="1129" spans="1:11" x14ac:dyDescent="0.2">
      <c r="A1129" s="110" t="str">
        <f t="shared" si="62"/>
        <v/>
      </c>
      <c r="B1129" s="55"/>
      <c r="C1129" s="129"/>
      <c r="D1129" s="55"/>
      <c r="E1129" s="56"/>
      <c r="F1129" s="72"/>
      <c r="G1129" s="120" t="str">
        <f>IFERROR(INDEX(Vendors!$A$2:$B$500,MATCH('AP and Accrual Journal'!C1129,Vendors!$A$2:$A$500,0),2),"")</f>
        <v/>
      </c>
      <c r="H1129" s="74">
        <f>SUMIF('Cash Outflows'!E:E,'AP and Accrual Journal'!D1129,'Cash Outflows'!F:F)</f>
        <v>0</v>
      </c>
      <c r="I1129" s="73">
        <f t="shared" si="61"/>
        <v>0</v>
      </c>
      <c r="J1129" s="13">
        <f t="shared" si="63"/>
        <v>0</v>
      </c>
      <c r="K1129" s="112" t="b">
        <f ca="1">IF(TODAY()-'AP and Accrual Journal'!E1129&gt;'Data Inputs'!$B$47,TRUE,FALSE)</f>
        <v>1</v>
      </c>
    </row>
    <row r="1130" spans="1:11" x14ac:dyDescent="0.2">
      <c r="A1130" s="110" t="str">
        <f t="shared" si="62"/>
        <v/>
      </c>
      <c r="B1130" s="55"/>
      <c r="C1130" s="129"/>
      <c r="D1130" s="55"/>
      <c r="E1130" s="56"/>
      <c r="F1130" s="72"/>
      <c r="G1130" s="120" t="str">
        <f>IFERROR(INDEX(Vendors!$A$2:$B$500,MATCH('AP and Accrual Journal'!C1130,Vendors!$A$2:$A$500,0),2),"")</f>
        <v/>
      </c>
      <c r="H1130" s="74">
        <f>SUMIF('Cash Outflows'!E:E,'AP and Accrual Journal'!D1130,'Cash Outflows'!F:F)</f>
        <v>0</v>
      </c>
      <c r="I1130" s="73">
        <f t="shared" si="61"/>
        <v>0</v>
      </c>
      <c r="J1130" s="13">
        <f t="shared" si="63"/>
        <v>0</v>
      </c>
      <c r="K1130" s="112" t="b">
        <f ca="1">IF(TODAY()-'AP and Accrual Journal'!E1130&gt;'Data Inputs'!$B$47,TRUE,FALSE)</f>
        <v>1</v>
      </c>
    </row>
    <row r="1131" spans="1:11" x14ac:dyDescent="0.2">
      <c r="A1131" s="110" t="str">
        <f t="shared" si="62"/>
        <v/>
      </c>
      <c r="B1131" s="55"/>
      <c r="C1131" s="129"/>
      <c r="D1131" s="55"/>
      <c r="E1131" s="56"/>
      <c r="F1131" s="72"/>
      <c r="G1131" s="120" t="str">
        <f>IFERROR(INDEX(Vendors!$A$2:$B$500,MATCH('AP and Accrual Journal'!C1131,Vendors!$A$2:$A$500,0),2),"")</f>
        <v/>
      </c>
      <c r="H1131" s="74">
        <f>SUMIF('Cash Outflows'!E:E,'AP and Accrual Journal'!D1131,'Cash Outflows'!F:F)</f>
        <v>0</v>
      </c>
      <c r="I1131" s="73">
        <f t="shared" si="61"/>
        <v>0</v>
      </c>
      <c r="J1131" s="13">
        <f t="shared" si="63"/>
        <v>0</v>
      </c>
      <c r="K1131" s="112" t="b">
        <f ca="1">IF(TODAY()-'AP and Accrual Journal'!E1131&gt;'Data Inputs'!$B$47,TRUE,FALSE)</f>
        <v>1</v>
      </c>
    </row>
    <row r="1132" spans="1:11" x14ac:dyDescent="0.2">
      <c r="A1132" s="110" t="str">
        <f t="shared" si="62"/>
        <v/>
      </c>
      <c r="B1132" s="55"/>
      <c r="C1132" s="129"/>
      <c r="D1132" s="55"/>
      <c r="E1132" s="56"/>
      <c r="F1132" s="72"/>
      <c r="G1132" s="120" t="str">
        <f>IFERROR(INDEX(Vendors!$A$2:$B$500,MATCH('AP and Accrual Journal'!C1132,Vendors!$A$2:$A$500,0),2),"")</f>
        <v/>
      </c>
      <c r="H1132" s="74">
        <f>SUMIF('Cash Outflows'!E:E,'AP and Accrual Journal'!D1132,'Cash Outflows'!F:F)</f>
        <v>0</v>
      </c>
      <c r="I1132" s="73">
        <f t="shared" si="61"/>
        <v>0</v>
      </c>
      <c r="J1132" s="13">
        <f t="shared" si="63"/>
        <v>0</v>
      </c>
      <c r="K1132" s="112" t="b">
        <f ca="1">IF(TODAY()-'AP and Accrual Journal'!E1132&gt;'Data Inputs'!$B$47,TRUE,FALSE)</f>
        <v>1</v>
      </c>
    </row>
    <row r="1133" spans="1:11" x14ac:dyDescent="0.2">
      <c r="A1133" s="110" t="str">
        <f t="shared" si="62"/>
        <v/>
      </c>
      <c r="B1133" s="55"/>
      <c r="C1133" s="129"/>
      <c r="D1133" s="55"/>
      <c r="E1133" s="56"/>
      <c r="F1133" s="72"/>
      <c r="G1133" s="120" t="str">
        <f>IFERROR(INDEX(Vendors!$A$2:$B$500,MATCH('AP and Accrual Journal'!C1133,Vendors!$A$2:$A$500,0),2),"")</f>
        <v/>
      </c>
      <c r="H1133" s="74">
        <f>SUMIF('Cash Outflows'!E:E,'AP and Accrual Journal'!D1133,'Cash Outflows'!F:F)</f>
        <v>0</v>
      </c>
      <c r="I1133" s="73">
        <f t="shared" si="61"/>
        <v>0</v>
      </c>
      <c r="J1133" s="13">
        <f t="shared" si="63"/>
        <v>0</v>
      </c>
      <c r="K1133" s="112" t="b">
        <f ca="1">IF(TODAY()-'AP and Accrual Journal'!E1133&gt;'Data Inputs'!$B$47,TRUE,FALSE)</f>
        <v>1</v>
      </c>
    </row>
    <row r="1134" spans="1:11" x14ac:dyDescent="0.2">
      <c r="A1134" s="110" t="str">
        <f t="shared" si="62"/>
        <v/>
      </c>
      <c r="B1134" s="55"/>
      <c r="C1134" s="129"/>
      <c r="D1134" s="55"/>
      <c r="E1134" s="56"/>
      <c r="F1134" s="72"/>
      <c r="G1134" s="120" t="str">
        <f>IFERROR(INDEX(Vendors!$A$2:$B$500,MATCH('AP and Accrual Journal'!C1134,Vendors!$A$2:$A$500,0),2),"")</f>
        <v/>
      </c>
      <c r="H1134" s="74">
        <f>SUMIF('Cash Outflows'!E:E,'AP and Accrual Journal'!D1134,'Cash Outflows'!F:F)</f>
        <v>0</v>
      </c>
      <c r="I1134" s="73">
        <f t="shared" si="61"/>
        <v>0</v>
      </c>
      <c r="J1134" s="13">
        <f t="shared" si="63"/>
        <v>0</v>
      </c>
      <c r="K1134" s="112" t="b">
        <f ca="1">IF(TODAY()-'AP and Accrual Journal'!E1134&gt;'Data Inputs'!$B$47,TRUE,FALSE)</f>
        <v>1</v>
      </c>
    </row>
    <row r="1135" spans="1:11" x14ac:dyDescent="0.2">
      <c r="A1135" s="110" t="str">
        <f t="shared" si="62"/>
        <v/>
      </c>
      <c r="B1135" s="55"/>
      <c r="C1135" s="129"/>
      <c r="D1135" s="55"/>
      <c r="E1135" s="56"/>
      <c r="F1135" s="72"/>
      <c r="G1135" s="120" t="str">
        <f>IFERROR(INDEX(Vendors!$A$2:$B$500,MATCH('AP and Accrual Journal'!C1135,Vendors!$A$2:$A$500,0),2),"")</f>
        <v/>
      </c>
      <c r="H1135" s="74">
        <f>SUMIF('Cash Outflows'!E:E,'AP and Accrual Journal'!D1135,'Cash Outflows'!F:F)</f>
        <v>0</v>
      </c>
      <c r="I1135" s="73">
        <f t="shared" si="61"/>
        <v>0</v>
      </c>
      <c r="J1135" s="13">
        <f t="shared" si="63"/>
        <v>0</v>
      </c>
      <c r="K1135" s="112" t="b">
        <f ca="1">IF(TODAY()-'AP and Accrual Journal'!E1135&gt;'Data Inputs'!$B$47,TRUE,FALSE)</f>
        <v>1</v>
      </c>
    </row>
    <row r="1136" spans="1:11" x14ac:dyDescent="0.2">
      <c r="A1136" s="110" t="str">
        <f t="shared" si="62"/>
        <v/>
      </c>
      <c r="B1136" s="55"/>
      <c r="C1136" s="129"/>
      <c r="D1136" s="55"/>
      <c r="E1136" s="56"/>
      <c r="F1136" s="72"/>
      <c r="G1136" s="120" t="str">
        <f>IFERROR(INDEX(Vendors!$A$2:$B$500,MATCH('AP and Accrual Journal'!C1136,Vendors!$A$2:$A$500,0),2),"")</f>
        <v/>
      </c>
      <c r="H1136" s="74">
        <f>SUMIF('Cash Outflows'!E:E,'AP and Accrual Journal'!D1136,'Cash Outflows'!F:F)</f>
        <v>0</v>
      </c>
      <c r="I1136" s="73">
        <f t="shared" si="61"/>
        <v>0</v>
      </c>
      <c r="J1136" s="13">
        <f t="shared" si="63"/>
        <v>0</v>
      </c>
      <c r="K1136" s="112" t="b">
        <f ca="1">IF(TODAY()-'AP and Accrual Journal'!E1136&gt;'Data Inputs'!$B$47,TRUE,FALSE)</f>
        <v>1</v>
      </c>
    </row>
    <row r="1137" spans="1:11" x14ac:dyDescent="0.2">
      <c r="A1137" s="110" t="str">
        <f t="shared" si="62"/>
        <v/>
      </c>
      <c r="B1137" s="55"/>
      <c r="C1137" s="129"/>
      <c r="D1137" s="55"/>
      <c r="E1137" s="56"/>
      <c r="F1137" s="72"/>
      <c r="G1137" s="120" t="str">
        <f>IFERROR(INDEX(Vendors!$A$2:$B$500,MATCH('AP and Accrual Journal'!C1137,Vendors!$A$2:$A$500,0),2),"")</f>
        <v/>
      </c>
      <c r="H1137" s="74">
        <f>SUMIF('Cash Outflows'!E:E,'AP and Accrual Journal'!D1137,'Cash Outflows'!F:F)</f>
        <v>0</v>
      </c>
      <c r="I1137" s="73">
        <f t="shared" si="61"/>
        <v>0</v>
      </c>
      <c r="J1137" s="13">
        <f t="shared" si="63"/>
        <v>0</v>
      </c>
      <c r="K1137" s="112" t="b">
        <f ca="1">IF(TODAY()-'AP and Accrual Journal'!E1137&gt;'Data Inputs'!$B$47,TRUE,FALSE)</f>
        <v>1</v>
      </c>
    </row>
    <row r="1138" spans="1:11" x14ac:dyDescent="0.2">
      <c r="A1138" s="110" t="str">
        <f t="shared" si="62"/>
        <v/>
      </c>
      <c r="B1138" s="55"/>
      <c r="C1138" s="129"/>
      <c r="D1138" s="55"/>
      <c r="E1138" s="56"/>
      <c r="F1138" s="72"/>
      <c r="G1138" s="120" t="str">
        <f>IFERROR(INDEX(Vendors!$A$2:$B$500,MATCH('AP and Accrual Journal'!C1138,Vendors!$A$2:$A$500,0),2),"")</f>
        <v/>
      </c>
      <c r="H1138" s="74">
        <f>SUMIF('Cash Outflows'!E:E,'AP and Accrual Journal'!D1138,'Cash Outflows'!F:F)</f>
        <v>0</v>
      </c>
      <c r="I1138" s="73">
        <f t="shared" si="61"/>
        <v>0</v>
      </c>
      <c r="J1138" s="13">
        <f t="shared" si="63"/>
        <v>0</v>
      </c>
      <c r="K1138" s="112" t="b">
        <f ca="1">IF(TODAY()-'AP and Accrual Journal'!E1138&gt;'Data Inputs'!$B$47,TRUE,FALSE)</f>
        <v>1</v>
      </c>
    </row>
    <row r="1139" spans="1:11" x14ac:dyDescent="0.2">
      <c r="A1139" s="110" t="str">
        <f t="shared" si="62"/>
        <v/>
      </c>
      <c r="B1139" s="55"/>
      <c r="C1139" s="129"/>
      <c r="D1139" s="55"/>
      <c r="E1139" s="56"/>
      <c r="F1139" s="72"/>
      <c r="G1139" s="120" t="str">
        <f>IFERROR(INDEX(Vendors!$A$2:$B$500,MATCH('AP and Accrual Journal'!C1139,Vendors!$A$2:$A$500,0),2),"")</f>
        <v/>
      </c>
      <c r="H1139" s="74">
        <f>SUMIF('Cash Outflows'!E:E,'AP and Accrual Journal'!D1139,'Cash Outflows'!F:F)</f>
        <v>0</v>
      </c>
      <c r="I1139" s="73">
        <f t="shared" si="61"/>
        <v>0</v>
      </c>
      <c r="J1139" s="13">
        <f t="shared" si="63"/>
        <v>0</v>
      </c>
      <c r="K1139" s="112" t="b">
        <f ca="1">IF(TODAY()-'AP and Accrual Journal'!E1139&gt;'Data Inputs'!$B$47,TRUE,FALSE)</f>
        <v>1</v>
      </c>
    </row>
    <row r="1140" spans="1:11" x14ac:dyDescent="0.2">
      <c r="A1140" s="110" t="str">
        <f t="shared" si="62"/>
        <v/>
      </c>
      <c r="B1140" s="55"/>
      <c r="C1140" s="129"/>
      <c r="D1140" s="55"/>
      <c r="E1140" s="56"/>
      <c r="F1140" s="72"/>
      <c r="G1140" s="120" t="str">
        <f>IFERROR(INDEX(Vendors!$A$2:$B$500,MATCH('AP and Accrual Journal'!C1140,Vendors!$A$2:$A$500,0),2),"")</f>
        <v/>
      </c>
      <c r="H1140" s="74">
        <f>SUMIF('Cash Outflows'!E:E,'AP and Accrual Journal'!D1140,'Cash Outflows'!F:F)</f>
        <v>0</v>
      </c>
      <c r="I1140" s="73">
        <f t="shared" si="61"/>
        <v>0</v>
      </c>
      <c r="J1140" s="13">
        <f t="shared" si="63"/>
        <v>0</v>
      </c>
      <c r="K1140" s="112" t="b">
        <f ca="1">IF(TODAY()-'AP and Accrual Journal'!E1140&gt;'Data Inputs'!$B$47,TRUE,FALSE)</f>
        <v>1</v>
      </c>
    </row>
    <row r="1141" spans="1:11" x14ac:dyDescent="0.2">
      <c r="A1141" s="110" t="str">
        <f t="shared" si="62"/>
        <v/>
      </c>
      <c r="B1141" s="55"/>
      <c r="C1141" s="129"/>
      <c r="D1141" s="55"/>
      <c r="E1141" s="56"/>
      <c r="F1141" s="72"/>
      <c r="G1141" s="120" t="str">
        <f>IFERROR(INDEX(Vendors!$A$2:$B$500,MATCH('AP and Accrual Journal'!C1141,Vendors!$A$2:$A$500,0),2),"")</f>
        <v/>
      </c>
      <c r="H1141" s="74">
        <f>SUMIF('Cash Outflows'!E:E,'AP and Accrual Journal'!D1141,'Cash Outflows'!F:F)</f>
        <v>0</v>
      </c>
      <c r="I1141" s="73">
        <f t="shared" si="61"/>
        <v>0</v>
      </c>
      <c r="J1141" s="13">
        <f t="shared" si="63"/>
        <v>0</v>
      </c>
      <c r="K1141" s="112" t="b">
        <f ca="1">IF(TODAY()-'AP and Accrual Journal'!E1141&gt;'Data Inputs'!$B$47,TRUE,FALSE)</f>
        <v>1</v>
      </c>
    </row>
    <row r="1142" spans="1:11" x14ac:dyDescent="0.2">
      <c r="A1142" s="110" t="str">
        <f t="shared" si="62"/>
        <v/>
      </c>
      <c r="B1142" s="55"/>
      <c r="C1142" s="129"/>
      <c r="D1142" s="55"/>
      <c r="E1142" s="56"/>
      <c r="F1142" s="72"/>
      <c r="G1142" s="120" t="str">
        <f>IFERROR(INDEX(Vendors!$A$2:$B$500,MATCH('AP and Accrual Journal'!C1142,Vendors!$A$2:$A$500,0),2),"")</f>
        <v/>
      </c>
      <c r="H1142" s="74">
        <f>SUMIF('Cash Outflows'!E:E,'AP and Accrual Journal'!D1142,'Cash Outflows'!F:F)</f>
        <v>0</v>
      </c>
      <c r="I1142" s="73">
        <f t="shared" si="61"/>
        <v>0</v>
      </c>
      <c r="J1142" s="13">
        <f t="shared" si="63"/>
        <v>0</v>
      </c>
      <c r="K1142" s="112" t="b">
        <f ca="1">IF(TODAY()-'AP and Accrual Journal'!E1142&gt;'Data Inputs'!$B$47,TRUE,FALSE)</f>
        <v>1</v>
      </c>
    </row>
    <row r="1143" spans="1:11" x14ac:dyDescent="0.2">
      <c r="A1143" s="110" t="str">
        <f t="shared" si="62"/>
        <v/>
      </c>
      <c r="B1143" s="55"/>
      <c r="C1143" s="129"/>
      <c r="D1143" s="55"/>
      <c r="E1143" s="56"/>
      <c r="F1143" s="72"/>
      <c r="G1143" s="120" t="str">
        <f>IFERROR(INDEX(Vendors!$A$2:$B$500,MATCH('AP and Accrual Journal'!C1143,Vendors!$A$2:$A$500,0),2),"")</f>
        <v/>
      </c>
      <c r="H1143" s="74">
        <f>SUMIF('Cash Outflows'!E:E,'AP and Accrual Journal'!D1143,'Cash Outflows'!F:F)</f>
        <v>0</v>
      </c>
      <c r="I1143" s="73">
        <f t="shared" si="61"/>
        <v>0</v>
      </c>
      <c r="J1143" s="13">
        <f t="shared" si="63"/>
        <v>0</v>
      </c>
      <c r="K1143" s="112" t="b">
        <f ca="1">IF(TODAY()-'AP and Accrual Journal'!E1143&gt;'Data Inputs'!$B$47,TRUE,FALSE)</f>
        <v>1</v>
      </c>
    </row>
    <row r="1144" spans="1:11" x14ac:dyDescent="0.2">
      <c r="A1144" s="110" t="str">
        <f t="shared" si="62"/>
        <v/>
      </c>
      <c r="B1144" s="55"/>
      <c r="C1144" s="129"/>
      <c r="D1144" s="55"/>
      <c r="E1144" s="56"/>
      <c r="F1144" s="72"/>
      <c r="G1144" s="120" t="str">
        <f>IFERROR(INDEX(Vendors!$A$2:$B$500,MATCH('AP and Accrual Journal'!C1144,Vendors!$A$2:$A$500,0),2),"")</f>
        <v/>
      </c>
      <c r="H1144" s="74">
        <f>SUMIF('Cash Outflows'!E:E,'AP and Accrual Journal'!D1144,'Cash Outflows'!F:F)</f>
        <v>0</v>
      </c>
      <c r="I1144" s="73">
        <f t="shared" si="61"/>
        <v>0</v>
      </c>
      <c r="J1144" s="13">
        <f t="shared" si="63"/>
        <v>0</v>
      </c>
      <c r="K1144" s="112" t="b">
        <f ca="1">IF(TODAY()-'AP and Accrual Journal'!E1144&gt;'Data Inputs'!$B$47,TRUE,FALSE)</f>
        <v>1</v>
      </c>
    </row>
    <row r="1145" spans="1:11" x14ac:dyDescent="0.2">
      <c r="A1145" s="110" t="str">
        <f t="shared" si="62"/>
        <v/>
      </c>
      <c r="B1145" s="55"/>
      <c r="C1145" s="129"/>
      <c r="D1145" s="55"/>
      <c r="E1145" s="56"/>
      <c r="F1145" s="72"/>
      <c r="G1145" s="120" t="str">
        <f>IFERROR(INDEX(Vendors!$A$2:$B$500,MATCH('AP and Accrual Journal'!C1145,Vendors!$A$2:$A$500,0),2),"")</f>
        <v/>
      </c>
      <c r="H1145" s="74">
        <f>SUMIF('Cash Outflows'!E:E,'AP and Accrual Journal'!D1145,'Cash Outflows'!F:F)</f>
        <v>0</v>
      </c>
      <c r="I1145" s="73">
        <f t="shared" si="61"/>
        <v>0</v>
      </c>
      <c r="J1145" s="13">
        <f t="shared" si="63"/>
        <v>0</v>
      </c>
      <c r="K1145" s="112" t="b">
        <f ca="1">IF(TODAY()-'AP and Accrual Journal'!E1145&gt;'Data Inputs'!$B$47,TRUE,FALSE)</f>
        <v>1</v>
      </c>
    </row>
    <row r="1146" spans="1:11" x14ac:dyDescent="0.2">
      <c r="A1146" s="110" t="str">
        <f t="shared" si="62"/>
        <v/>
      </c>
      <c r="B1146" s="55"/>
      <c r="C1146" s="129"/>
      <c r="D1146" s="55"/>
      <c r="E1146" s="56"/>
      <c r="F1146" s="72"/>
      <c r="G1146" s="120" t="str">
        <f>IFERROR(INDEX(Vendors!$A$2:$B$500,MATCH('AP and Accrual Journal'!C1146,Vendors!$A$2:$A$500,0),2),"")</f>
        <v/>
      </c>
      <c r="H1146" s="74">
        <f>SUMIF('Cash Outflows'!E:E,'AP and Accrual Journal'!D1146,'Cash Outflows'!F:F)</f>
        <v>0</v>
      </c>
      <c r="I1146" s="73">
        <f t="shared" si="61"/>
        <v>0</v>
      </c>
      <c r="J1146" s="13">
        <f t="shared" si="63"/>
        <v>0</v>
      </c>
      <c r="K1146" s="112" t="b">
        <f ca="1">IF(TODAY()-'AP and Accrual Journal'!E1146&gt;'Data Inputs'!$B$47,TRUE,FALSE)</f>
        <v>1</v>
      </c>
    </row>
    <row r="1147" spans="1:11" x14ac:dyDescent="0.2">
      <c r="A1147" s="110" t="str">
        <f t="shared" si="62"/>
        <v/>
      </c>
      <c r="B1147" s="55"/>
      <c r="C1147" s="129"/>
      <c r="D1147" s="55"/>
      <c r="E1147" s="56"/>
      <c r="F1147" s="72"/>
      <c r="G1147" s="120" t="str">
        <f>IFERROR(INDEX(Vendors!$A$2:$B$500,MATCH('AP and Accrual Journal'!C1147,Vendors!$A$2:$A$500,0),2),"")</f>
        <v/>
      </c>
      <c r="H1147" s="74">
        <f>SUMIF('Cash Outflows'!E:E,'AP and Accrual Journal'!D1147,'Cash Outflows'!F:F)</f>
        <v>0</v>
      </c>
      <c r="I1147" s="73">
        <f t="shared" si="61"/>
        <v>0</v>
      </c>
      <c r="J1147" s="13">
        <f t="shared" si="63"/>
        <v>0</v>
      </c>
      <c r="K1147" s="112" t="b">
        <f ca="1">IF(TODAY()-'AP and Accrual Journal'!E1147&gt;'Data Inputs'!$B$47,TRUE,FALSE)</f>
        <v>1</v>
      </c>
    </row>
    <row r="1148" spans="1:11" x14ac:dyDescent="0.2">
      <c r="A1148" s="110" t="str">
        <f t="shared" si="62"/>
        <v/>
      </c>
      <c r="B1148" s="55"/>
      <c r="C1148" s="129"/>
      <c r="D1148" s="55"/>
      <c r="E1148" s="56"/>
      <c r="F1148" s="72"/>
      <c r="G1148" s="120" t="str">
        <f>IFERROR(INDEX(Vendors!$A$2:$B$500,MATCH('AP and Accrual Journal'!C1148,Vendors!$A$2:$A$500,0),2),"")</f>
        <v/>
      </c>
      <c r="H1148" s="74">
        <f>SUMIF('Cash Outflows'!E:E,'AP and Accrual Journal'!D1148,'Cash Outflows'!F:F)</f>
        <v>0</v>
      </c>
      <c r="I1148" s="73">
        <f t="shared" si="61"/>
        <v>0</v>
      </c>
      <c r="J1148" s="13">
        <f t="shared" si="63"/>
        <v>0</v>
      </c>
      <c r="K1148" s="112" t="b">
        <f ca="1">IF(TODAY()-'AP and Accrual Journal'!E1148&gt;'Data Inputs'!$B$47,TRUE,FALSE)</f>
        <v>1</v>
      </c>
    </row>
    <row r="1149" spans="1:11" x14ac:dyDescent="0.2">
      <c r="A1149" s="110" t="str">
        <f t="shared" si="62"/>
        <v/>
      </c>
      <c r="B1149" s="55"/>
      <c r="C1149" s="129"/>
      <c r="D1149" s="55"/>
      <c r="E1149" s="56"/>
      <c r="F1149" s="72"/>
      <c r="G1149" s="120" t="str">
        <f>IFERROR(INDEX(Vendors!$A$2:$B$500,MATCH('AP and Accrual Journal'!C1149,Vendors!$A$2:$A$500,0),2),"")</f>
        <v/>
      </c>
      <c r="H1149" s="74">
        <f>SUMIF('Cash Outflows'!E:E,'AP and Accrual Journal'!D1149,'Cash Outflows'!F:F)</f>
        <v>0</v>
      </c>
      <c r="I1149" s="73">
        <f t="shared" si="61"/>
        <v>0</v>
      </c>
      <c r="J1149" s="13">
        <f t="shared" si="63"/>
        <v>0</v>
      </c>
      <c r="K1149" s="112" t="b">
        <f ca="1">IF(TODAY()-'AP and Accrual Journal'!E1149&gt;'Data Inputs'!$B$47,TRUE,FALSE)</f>
        <v>1</v>
      </c>
    </row>
    <row r="1150" spans="1:11" x14ac:dyDescent="0.2">
      <c r="A1150" s="110" t="str">
        <f t="shared" si="62"/>
        <v/>
      </c>
      <c r="B1150" s="55"/>
      <c r="C1150" s="129"/>
      <c r="D1150" s="55"/>
      <c r="E1150" s="56"/>
      <c r="F1150" s="72"/>
      <c r="G1150" s="120" t="str">
        <f>IFERROR(INDEX(Vendors!$A$2:$B$500,MATCH('AP and Accrual Journal'!C1150,Vendors!$A$2:$A$500,0),2),"")</f>
        <v/>
      </c>
      <c r="H1150" s="74">
        <f>SUMIF('Cash Outflows'!E:E,'AP and Accrual Journal'!D1150,'Cash Outflows'!F:F)</f>
        <v>0</v>
      </c>
      <c r="I1150" s="73">
        <f t="shared" si="61"/>
        <v>0</v>
      </c>
      <c r="J1150" s="13">
        <f t="shared" si="63"/>
        <v>0</v>
      </c>
      <c r="K1150" s="112" t="b">
        <f ca="1">IF(TODAY()-'AP and Accrual Journal'!E1150&gt;'Data Inputs'!$B$47,TRUE,FALSE)</f>
        <v>1</v>
      </c>
    </row>
    <row r="1151" spans="1:11" x14ac:dyDescent="0.2">
      <c r="A1151" s="110" t="str">
        <f t="shared" si="62"/>
        <v/>
      </c>
      <c r="B1151" s="55"/>
      <c r="C1151" s="129"/>
      <c r="D1151" s="55"/>
      <c r="E1151" s="56"/>
      <c r="F1151" s="72"/>
      <c r="G1151" s="120" t="str">
        <f>IFERROR(INDEX(Vendors!$A$2:$B$500,MATCH('AP and Accrual Journal'!C1151,Vendors!$A$2:$A$500,0),2),"")</f>
        <v/>
      </c>
      <c r="H1151" s="74">
        <f>SUMIF('Cash Outflows'!E:E,'AP and Accrual Journal'!D1151,'Cash Outflows'!F:F)</f>
        <v>0</v>
      </c>
      <c r="I1151" s="73">
        <f t="shared" si="61"/>
        <v>0</v>
      </c>
      <c r="J1151" s="13">
        <f t="shared" si="63"/>
        <v>0</v>
      </c>
      <c r="K1151" s="112" t="b">
        <f ca="1">IF(TODAY()-'AP and Accrual Journal'!E1151&gt;'Data Inputs'!$B$47,TRUE,FALSE)</f>
        <v>1</v>
      </c>
    </row>
    <row r="1152" spans="1:11" x14ac:dyDescent="0.2">
      <c r="A1152" s="110" t="str">
        <f t="shared" si="62"/>
        <v/>
      </c>
      <c r="B1152" s="55"/>
      <c r="C1152" s="129"/>
      <c r="D1152" s="55"/>
      <c r="E1152" s="56"/>
      <c r="F1152" s="72"/>
      <c r="G1152" s="120" t="str">
        <f>IFERROR(INDEX(Vendors!$A$2:$B$500,MATCH('AP and Accrual Journal'!C1152,Vendors!$A$2:$A$500,0),2),"")</f>
        <v/>
      </c>
      <c r="H1152" s="74">
        <f>SUMIF('Cash Outflows'!E:E,'AP and Accrual Journal'!D1152,'Cash Outflows'!F:F)</f>
        <v>0</v>
      </c>
      <c r="I1152" s="73">
        <f t="shared" si="61"/>
        <v>0</v>
      </c>
      <c r="J1152" s="13">
        <f t="shared" si="63"/>
        <v>0</v>
      </c>
      <c r="K1152" s="112" t="b">
        <f ca="1">IF(TODAY()-'AP and Accrual Journal'!E1152&gt;'Data Inputs'!$B$47,TRUE,FALSE)</f>
        <v>1</v>
      </c>
    </row>
    <row r="1153" spans="1:11" x14ac:dyDescent="0.2">
      <c r="A1153" s="110" t="str">
        <f t="shared" si="62"/>
        <v/>
      </c>
      <c r="B1153" s="55"/>
      <c r="C1153" s="129"/>
      <c r="D1153" s="55"/>
      <c r="E1153" s="56"/>
      <c r="F1153" s="72"/>
      <c r="G1153" s="120" t="str">
        <f>IFERROR(INDEX(Vendors!$A$2:$B$500,MATCH('AP and Accrual Journal'!C1153,Vendors!$A$2:$A$500,0),2),"")</f>
        <v/>
      </c>
      <c r="H1153" s="74">
        <f>SUMIF('Cash Outflows'!E:E,'AP and Accrual Journal'!D1153,'Cash Outflows'!F:F)</f>
        <v>0</v>
      </c>
      <c r="I1153" s="73">
        <f t="shared" si="61"/>
        <v>0</v>
      </c>
      <c r="J1153" s="13">
        <f t="shared" si="63"/>
        <v>0</v>
      </c>
      <c r="K1153" s="112" t="b">
        <f ca="1">IF(TODAY()-'AP and Accrual Journal'!E1153&gt;'Data Inputs'!$B$47,TRUE,FALSE)</f>
        <v>1</v>
      </c>
    </row>
    <row r="1154" spans="1:11" x14ac:dyDescent="0.2">
      <c r="A1154" s="110" t="str">
        <f t="shared" si="62"/>
        <v/>
      </c>
      <c r="B1154" s="55"/>
      <c r="C1154" s="129"/>
      <c r="D1154" s="55"/>
      <c r="E1154" s="56"/>
      <c r="F1154" s="72"/>
      <c r="G1154" s="120" t="str">
        <f>IFERROR(INDEX(Vendors!$A$2:$B$500,MATCH('AP and Accrual Journal'!C1154,Vendors!$A$2:$A$500,0),2),"")</f>
        <v/>
      </c>
      <c r="H1154" s="74">
        <f>SUMIF('Cash Outflows'!E:E,'AP and Accrual Journal'!D1154,'Cash Outflows'!F:F)</f>
        <v>0</v>
      </c>
      <c r="I1154" s="73">
        <f t="shared" si="61"/>
        <v>0</v>
      </c>
      <c r="J1154" s="13">
        <f t="shared" si="63"/>
        <v>0</v>
      </c>
      <c r="K1154" s="112" t="b">
        <f ca="1">IF(TODAY()-'AP and Accrual Journal'!E1154&gt;'Data Inputs'!$B$47,TRUE,FALSE)</f>
        <v>1</v>
      </c>
    </row>
    <row r="1155" spans="1:11" x14ac:dyDescent="0.2">
      <c r="A1155" s="110" t="str">
        <f t="shared" si="62"/>
        <v/>
      </c>
      <c r="B1155" s="55"/>
      <c r="C1155" s="129"/>
      <c r="D1155" s="55"/>
      <c r="E1155" s="56"/>
      <c r="F1155" s="72"/>
      <c r="G1155" s="120" t="str">
        <f>IFERROR(INDEX(Vendors!$A$2:$B$500,MATCH('AP and Accrual Journal'!C1155,Vendors!$A$2:$A$500,0),2),"")</f>
        <v/>
      </c>
      <c r="H1155" s="74">
        <f>SUMIF('Cash Outflows'!E:E,'AP and Accrual Journal'!D1155,'Cash Outflows'!F:F)</f>
        <v>0</v>
      </c>
      <c r="I1155" s="73">
        <f t="shared" si="61"/>
        <v>0</v>
      </c>
      <c r="J1155" s="13">
        <f t="shared" si="63"/>
        <v>0</v>
      </c>
      <c r="K1155" s="112" t="b">
        <f ca="1">IF(TODAY()-'AP and Accrual Journal'!E1155&gt;'Data Inputs'!$B$47,TRUE,FALSE)</f>
        <v>1</v>
      </c>
    </row>
    <row r="1156" spans="1:11" x14ac:dyDescent="0.2">
      <c r="A1156" s="110" t="str">
        <f t="shared" si="62"/>
        <v/>
      </c>
      <c r="B1156" s="55"/>
      <c r="C1156" s="129"/>
      <c r="D1156" s="55"/>
      <c r="E1156" s="56"/>
      <c r="F1156" s="72"/>
      <c r="G1156" s="120" t="str">
        <f>IFERROR(INDEX(Vendors!$A$2:$B$500,MATCH('AP and Accrual Journal'!C1156,Vendors!$A$2:$A$500,0),2),"")</f>
        <v/>
      </c>
      <c r="H1156" s="74">
        <f>SUMIF('Cash Outflows'!E:E,'AP and Accrual Journal'!D1156,'Cash Outflows'!F:F)</f>
        <v>0</v>
      </c>
      <c r="I1156" s="73">
        <f t="shared" si="61"/>
        <v>0</v>
      </c>
      <c r="J1156" s="13">
        <f t="shared" si="63"/>
        <v>0</v>
      </c>
      <c r="K1156" s="112" t="b">
        <f ca="1">IF(TODAY()-'AP and Accrual Journal'!E1156&gt;'Data Inputs'!$B$47,TRUE,FALSE)</f>
        <v>1</v>
      </c>
    </row>
    <row r="1157" spans="1:11" x14ac:dyDescent="0.2">
      <c r="A1157" s="110" t="str">
        <f t="shared" si="62"/>
        <v/>
      </c>
      <c r="B1157" s="55"/>
      <c r="C1157" s="129"/>
      <c r="D1157" s="55"/>
      <c r="E1157" s="56"/>
      <c r="F1157" s="72"/>
      <c r="G1157" s="120" t="str">
        <f>IFERROR(INDEX(Vendors!$A$2:$B$500,MATCH('AP and Accrual Journal'!C1157,Vendors!$A$2:$A$500,0),2),"")</f>
        <v/>
      </c>
      <c r="H1157" s="74">
        <f>SUMIF('Cash Outflows'!E:E,'AP and Accrual Journal'!D1157,'Cash Outflows'!F:F)</f>
        <v>0</v>
      </c>
      <c r="I1157" s="73">
        <f t="shared" ref="I1157:I1220" si="64">F1157-H1157</f>
        <v>0</v>
      </c>
      <c r="J1157" s="13">
        <f t="shared" si="63"/>
        <v>0</v>
      </c>
      <c r="K1157" s="112" t="b">
        <f ca="1">IF(TODAY()-'AP and Accrual Journal'!E1157&gt;'Data Inputs'!$B$47,TRUE,FALSE)</f>
        <v>1</v>
      </c>
    </row>
    <row r="1158" spans="1:11" x14ac:dyDescent="0.2">
      <c r="A1158" s="110" t="str">
        <f t="shared" si="62"/>
        <v/>
      </c>
      <c r="B1158" s="55"/>
      <c r="C1158" s="129"/>
      <c r="D1158" s="55"/>
      <c r="E1158" s="56"/>
      <c r="F1158" s="72"/>
      <c r="G1158" s="120" t="str">
        <f>IFERROR(INDEX(Vendors!$A$2:$B$500,MATCH('AP and Accrual Journal'!C1158,Vendors!$A$2:$A$500,0),2),"")</f>
        <v/>
      </c>
      <c r="H1158" s="74">
        <f>SUMIF('Cash Outflows'!E:E,'AP and Accrual Journal'!D1158,'Cash Outflows'!F:F)</f>
        <v>0</v>
      </c>
      <c r="I1158" s="73">
        <f t="shared" si="64"/>
        <v>0</v>
      </c>
      <c r="J1158" s="13">
        <f t="shared" si="63"/>
        <v>0</v>
      </c>
      <c r="K1158" s="112" t="b">
        <f ca="1">IF(TODAY()-'AP and Accrual Journal'!E1158&gt;'Data Inputs'!$B$47,TRUE,FALSE)</f>
        <v>1</v>
      </c>
    </row>
    <row r="1159" spans="1:11" x14ac:dyDescent="0.2">
      <c r="A1159" s="110" t="str">
        <f t="shared" si="62"/>
        <v/>
      </c>
      <c r="B1159" s="55"/>
      <c r="C1159" s="129"/>
      <c r="D1159" s="55"/>
      <c r="E1159" s="56"/>
      <c r="F1159" s="72"/>
      <c r="G1159" s="120" t="str">
        <f>IFERROR(INDEX(Vendors!$A$2:$B$500,MATCH('AP and Accrual Journal'!C1159,Vendors!$A$2:$A$500,0),2),"")</f>
        <v/>
      </c>
      <c r="H1159" s="74">
        <f>SUMIF('Cash Outflows'!E:E,'AP and Accrual Journal'!D1159,'Cash Outflows'!F:F)</f>
        <v>0</v>
      </c>
      <c r="I1159" s="73">
        <f t="shared" si="64"/>
        <v>0</v>
      </c>
      <c r="J1159" s="13">
        <f t="shared" si="63"/>
        <v>0</v>
      </c>
      <c r="K1159" s="112" t="b">
        <f ca="1">IF(TODAY()-'AP and Accrual Journal'!E1159&gt;'Data Inputs'!$B$47,TRUE,FALSE)</f>
        <v>1</v>
      </c>
    </row>
    <row r="1160" spans="1:11" x14ac:dyDescent="0.2">
      <c r="A1160" s="110" t="str">
        <f t="shared" si="62"/>
        <v/>
      </c>
      <c r="B1160" s="55"/>
      <c r="C1160" s="129"/>
      <c r="D1160" s="55"/>
      <c r="E1160" s="56"/>
      <c r="F1160" s="72"/>
      <c r="G1160" s="120" t="str">
        <f>IFERROR(INDEX(Vendors!$A$2:$B$500,MATCH('AP and Accrual Journal'!C1160,Vendors!$A$2:$A$500,0),2),"")</f>
        <v/>
      </c>
      <c r="H1160" s="74">
        <f>SUMIF('Cash Outflows'!E:E,'AP and Accrual Journal'!D1160,'Cash Outflows'!F:F)</f>
        <v>0</v>
      </c>
      <c r="I1160" s="73">
        <f t="shared" si="64"/>
        <v>0</v>
      </c>
      <c r="J1160" s="13">
        <f t="shared" si="63"/>
        <v>0</v>
      </c>
      <c r="K1160" s="112" t="b">
        <f ca="1">IF(TODAY()-'AP and Accrual Journal'!E1160&gt;'Data Inputs'!$B$47,TRUE,FALSE)</f>
        <v>1</v>
      </c>
    </row>
    <row r="1161" spans="1:11" x14ac:dyDescent="0.2">
      <c r="A1161" s="110" t="str">
        <f t="shared" si="62"/>
        <v/>
      </c>
      <c r="B1161" s="55"/>
      <c r="C1161" s="129"/>
      <c r="D1161" s="55"/>
      <c r="E1161" s="56"/>
      <c r="F1161" s="72"/>
      <c r="G1161" s="120" t="str">
        <f>IFERROR(INDEX(Vendors!$A$2:$B$500,MATCH('AP and Accrual Journal'!C1161,Vendors!$A$2:$A$500,0),2),"")</f>
        <v/>
      </c>
      <c r="H1161" s="74">
        <f>SUMIF('Cash Outflows'!E:E,'AP and Accrual Journal'!D1161,'Cash Outflows'!F:F)</f>
        <v>0</v>
      </c>
      <c r="I1161" s="73">
        <f t="shared" si="64"/>
        <v>0</v>
      </c>
      <c r="J1161" s="13">
        <f t="shared" si="63"/>
        <v>0</v>
      </c>
      <c r="K1161" s="112" t="b">
        <f ca="1">IF(TODAY()-'AP and Accrual Journal'!E1161&gt;'Data Inputs'!$B$47,TRUE,FALSE)</f>
        <v>1</v>
      </c>
    </row>
    <row r="1162" spans="1:11" x14ac:dyDescent="0.2">
      <c r="A1162" s="110" t="str">
        <f t="shared" si="62"/>
        <v/>
      </c>
      <c r="B1162" s="55"/>
      <c r="C1162" s="129"/>
      <c r="D1162" s="55"/>
      <c r="E1162" s="56"/>
      <c r="F1162" s="72"/>
      <c r="G1162" s="120" t="str">
        <f>IFERROR(INDEX(Vendors!$A$2:$B$500,MATCH('AP and Accrual Journal'!C1162,Vendors!$A$2:$A$500,0),2),"")</f>
        <v/>
      </c>
      <c r="H1162" s="74">
        <f>SUMIF('Cash Outflows'!E:E,'AP and Accrual Journal'!D1162,'Cash Outflows'!F:F)</f>
        <v>0</v>
      </c>
      <c r="I1162" s="73">
        <f t="shared" si="64"/>
        <v>0</v>
      </c>
      <c r="J1162" s="13">
        <f t="shared" si="63"/>
        <v>0</v>
      </c>
      <c r="K1162" s="112" t="b">
        <f ca="1">IF(TODAY()-'AP and Accrual Journal'!E1162&gt;'Data Inputs'!$B$47,TRUE,FALSE)</f>
        <v>1</v>
      </c>
    </row>
    <row r="1163" spans="1:11" x14ac:dyDescent="0.2">
      <c r="A1163" s="110" t="str">
        <f t="shared" si="62"/>
        <v/>
      </c>
      <c r="B1163" s="55"/>
      <c r="C1163" s="129"/>
      <c r="D1163" s="55"/>
      <c r="E1163" s="56"/>
      <c r="F1163" s="72"/>
      <c r="G1163" s="120" t="str">
        <f>IFERROR(INDEX(Vendors!$A$2:$B$500,MATCH('AP and Accrual Journal'!C1163,Vendors!$A$2:$A$500,0),2),"")</f>
        <v/>
      </c>
      <c r="H1163" s="74">
        <f>SUMIF('Cash Outflows'!E:E,'AP and Accrual Journal'!D1163,'Cash Outflows'!F:F)</f>
        <v>0</v>
      </c>
      <c r="I1163" s="73">
        <f t="shared" si="64"/>
        <v>0</v>
      </c>
      <c r="J1163" s="13">
        <f t="shared" si="63"/>
        <v>0</v>
      </c>
      <c r="K1163" s="112" t="b">
        <f ca="1">IF(TODAY()-'AP and Accrual Journal'!E1163&gt;'Data Inputs'!$B$47,TRUE,FALSE)</f>
        <v>1</v>
      </c>
    </row>
    <row r="1164" spans="1:11" x14ac:dyDescent="0.2">
      <c r="A1164" s="110" t="str">
        <f t="shared" ref="A1164:A1227" si="65">IF(E1164="","",E1164+(6-J1164))</f>
        <v/>
      </c>
      <c r="B1164" s="55"/>
      <c r="C1164" s="129"/>
      <c r="D1164" s="55"/>
      <c r="E1164" s="56"/>
      <c r="F1164" s="72"/>
      <c r="G1164" s="120" t="str">
        <f>IFERROR(INDEX(Vendors!$A$2:$B$500,MATCH('AP and Accrual Journal'!C1164,Vendors!$A$2:$A$500,0),2),"")</f>
        <v/>
      </c>
      <c r="H1164" s="74">
        <f>SUMIF('Cash Outflows'!E:E,'AP and Accrual Journal'!D1164,'Cash Outflows'!F:F)</f>
        <v>0</v>
      </c>
      <c r="I1164" s="73">
        <f t="shared" si="64"/>
        <v>0</v>
      </c>
      <c r="J1164" s="13">
        <f t="shared" ref="J1164:J1227" si="66">IF(WEEKDAY(E1164)=7,0,WEEKDAY(E1164))</f>
        <v>0</v>
      </c>
      <c r="K1164" s="112" t="b">
        <f ca="1">IF(TODAY()-'AP and Accrual Journal'!E1164&gt;'Data Inputs'!$B$47,TRUE,FALSE)</f>
        <v>1</v>
      </c>
    </row>
    <row r="1165" spans="1:11" x14ac:dyDescent="0.2">
      <c r="A1165" s="110" t="str">
        <f t="shared" si="65"/>
        <v/>
      </c>
      <c r="B1165" s="55"/>
      <c r="C1165" s="129"/>
      <c r="D1165" s="55"/>
      <c r="E1165" s="56"/>
      <c r="F1165" s="72"/>
      <c r="G1165" s="120" t="str">
        <f>IFERROR(INDEX(Vendors!$A$2:$B$500,MATCH('AP and Accrual Journal'!C1165,Vendors!$A$2:$A$500,0),2),"")</f>
        <v/>
      </c>
      <c r="H1165" s="74">
        <f>SUMIF('Cash Outflows'!E:E,'AP and Accrual Journal'!D1165,'Cash Outflows'!F:F)</f>
        <v>0</v>
      </c>
      <c r="I1165" s="73">
        <f t="shared" si="64"/>
        <v>0</v>
      </c>
      <c r="J1165" s="13">
        <f t="shared" si="66"/>
        <v>0</v>
      </c>
      <c r="K1165" s="112" t="b">
        <f ca="1">IF(TODAY()-'AP and Accrual Journal'!E1165&gt;'Data Inputs'!$B$47,TRUE,FALSE)</f>
        <v>1</v>
      </c>
    </row>
    <row r="1166" spans="1:11" x14ac:dyDescent="0.2">
      <c r="A1166" s="110" t="str">
        <f t="shared" si="65"/>
        <v/>
      </c>
      <c r="B1166" s="55"/>
      <c r="C1166" s="129"/>
      <c r="D1166" s="55"/>
      <c r="E1166" s="56"/>
      <c r="F1166" s="72"/>
      <c r="G1166" s="120" t="str">
        <f>IFERROR(INDEX(Vendors!$A$2:$B$500,MATCH('AP and Accrual Journal'!C1166,Vendors!$A$2:$A$500,0),2),"")</f>
        <v/>
      </c>
      <c r="H1166" s="74">
        <f>SUMIF('Cash Outflows'!E:E,'AP and Accrual Journal'!D1166,'Cash Outflows'!F:F)</f>
        <v>0</v>
      </c>
      <c r="I1166" s="73">
        <f t="shared" si="64"/>
        <v>0</v>
      </c>
      <c r="J1166" s="13">
        <f t="shared" si="66"/>
        <v>0</v>
      </c>
      <c r="K1166" s="112" t="b">
        <f ca="1">IF(TODAY()-'AP and Accrual Journal'!E1166&gt;'Data Inputs'!$B$47,TRUE,FALSE)</f>
        <v>1</v>
      </c>
    </row>
    <row r="1167" spans="1:11" x14ac:dyDescent="0.2">
      <c r="A1167" s="110" t="str">
        <f t="shared" si="65"/>
        <v/>
      </c>
      <c r="B1167" s="55"/>
      <c r="C1167" s="129"/>
      <c r="D1167" s="55"/>
      <c r="E1167" s="56"/>
      <c r="F1167" s="72"/>
      <c r="G1167" s="120" t="str">
        <f>IFERROR(INDEX(Vendors!$A$2:$B$500,MATCH('AP and Accrual Journal'!C1167,Vendors!$A$2:$A$500,0),2),"")</f>
        <v/>
      </c>
      <c r="H1167" s="74">
        <f>SUMIF('Cash Outflows'!E:E,'AP and Accrual Journal'!D1167,'Cash Outflows'!F:F)</f>
        <v>0</v>
      </c>
      <c r="I1167" s="73">
        <f t="shared" si="64"/>
        <v>0</v>
      </c>
      <c r="J1167" s="13">
        <f t="shared" si="66"/>
        <v>0</v>
      </c>
      <c r="K1167" s="112" t="b">
        <f ca="1">IF(TODAY()-'AP and Accrual Journal'!E1167&gt;'Data Inputs'!$B$47,TRUE,FALSE)</f>
        <v>1</v>
      </c>
    </row>
    <row r="1168" spans="1:11" x14ac:dyDescent="0.2">
      <c r="A1168" s="110" t="str">
        <f t="shared" si="65"/>
        <v/>
      </c>
      <c r="B1168" s="55"/>
      <c r="C1168" s="129"/>
      <c r="D1168" s="55"/>
      <c r="E1168" s="56"/>
      <c r="F1168" s="72"/>
      <c r="G1168" s="120" t="str">
        <f>IFERROR(INDEX(Vendors!$A$2:$B$500,MATCH('AP and Accrual Journal'!C1168,Vendors!$A$2:$A$500,0),2),"")</f>
        <v/>
      </c>
      <c r="H1168" s="74">
        <f>SUMIF('Cash Outflows'!E:E,'AP and Accrual Journal'!D1168,'Cash Outflows'!F:F)</f>
        <v>0</v>
      </c>
      <c r="I1168" s="73">
        <f t="shared" si="64"/>
        <v>0</v>
      </c>
      <c r="J1168" s="13">
        <f t="shared" si="66"/>
        <v>0</v>
      </c>
      <c r="K1168" s="112" t="b">
        <f ca="1">IF(TODAY()-'AP and Accrual Journal'!E1168&gt;'Data Inputs'!$B$47,TRUE,FALSE)</f>
        <v>1</v>
      </c>
    </row>
    <row r="1169" spans="1:11" x14ac:dyDescent="0.2">
      <c r="A1169" s="110" t="str">
        <f t="shared" si="65"/>
        <v/>
      </c>
      <c r="B1169" s="55"/>
      <c r="C1169" s="129"/>
      <c r="D1169" s="55"/>
      <c r="E1169" s="56"/>
      <c r="F1169" s="72"/>
      <c r="G1169" s="120" t="str">
        <f>IFERROR(INDEX(Vendors!$A$2:$B$500,MATCH('AP and Accrual Journal'!C1169,Vendors!$A$2:$A$500,0),2),"")</f>
        <v/>
      </c>
      <c r="H1169" s="74">
        <f>SUMIF('Cash Outflows'!E:E,'AP and Accrual Journal'!D1169,'Cash Outflows'!F:F)</f>
        <v>0</v>
      </c>
      <c r="I1169" s="73">
        <f t="shared" si="64"/>
        <v>0</v>
      </c>
      <c r="J1169" s="13">
        <f t="shared" si="66"/>
        <v>0</v>
      </c>
      <c r="K1169" s="112" t="b">
        <f ca="1">IF(TODAY()-'AP and Accrual Journal'!E1169&gt;'Data Inputs'!$B$47,TRUE,FALSE)</f>
        <v>1</v>
      </c>
    </row>
    <row r="1170" spans="1:11" x14ac:dyDescent="0.2">
      <c r="A1170" s="110" t="str">
        <f t="shared" si="65"/>
        <v/>
      </c>
      <c r="B1170" s="55"/>
      <c r="C1170" s="129"/>
      <c r="D1170" s="55"/>
      <c r="E1170" s="56"/>
      <c r="F1170" s="72"/>
      <c r="G1170" s="120" t="str">
        <f>IFERROR(INDEX(Vendors!$A$2:$B$500,MATCH('AP and Accrual Journal'!C1170,Vendors!$A$2:$A$500,0),2),"")</f>
        <v/>
      </c>
      <c r="H1170" s="74">
        <f>SUMIF('Cash Outflows'!E:E,'AP and Accrual Journal'!D1170,'Cash Outflows'!F:F)</f>
        <v>0</v>
      </c>
      <c r="I1170" s="73">
        <f t="shared" si="64"/>
        <v>0</v>
      </c>
      <c r="J1170" s="13">
        <f t="shared" si="66"/>
        <v>0</v>
      </c>
      <c r="K1170" s="112" t="b">
        <f ca="1">IF(TODAY()-'AP and Accrual Journal'!E1170&gt;'Data Inputs'!$B$47,TRUE,FALSE)</f>
        <v>1</v>
      </c>
    </row>
    <row r="1171" spans="1:11" x14ac:dyDescent="0.2">
      <c r="A1171" s="110" t="str">
        <f t="shared" si="65"/>
        <v/>
      </c>
      <c r="B1171" s="55"/>
      <c r="C1171" s="129"/>
      <c r="D1171" s="55"/>
      <c r="E1171" s="56"/>
      <c r="F1171" s="72"/>
      <c r="G1171" s="120" t="str">
        <f>IFERROR(INDEX(Vendors!$A$2:$B$500,MATCH('AP and Accrual Journal'!C1171,Vendors!$A$2:$A$500,0),2),"")</f>
        <v/>
      </c>
      <c r="H1171" s="74">
        <f>SUMIF('Cash Outflows'!E:E,'AP and Accrual Journal'!D1171,'Cash Outflows'!F:F)</f>
        <v>0</v>
      </c>
      <c r="I1171" s="73">
        <f t="shared" si="64"/>
        <v>0</v>
      </c>
      <c r="J1171" s="13">
        <f t="shared" si="66"/>
        <v>0</v>
      </c>
      <c r="K1171" s="112" t="b">
        <f ca="1">IF(TODAY()-'AP and Accrual Journal'!E1171&gt;'Data Inputs'!$B$47,TRUE,FALSE)</f>
        <v>1</v>
      </c>
    </row>
    <row r="1172" spans="1:11" x14ac:dyDescent="0.2">
      <c r="A1172" s="110" t="str">
        <f t="shared" si="65"/>
        <v/>
      </c>
      <c r="B1172" s="55"/>
      <c r="C1172" s="129"/>
      <c r="D1172" s="55"/>
      <c r="E1172" s="56"/>
      <c r="F1172" s="72"/>
      <c r="G1172" s="120" t="str">
        <f>IFERROR(INDEX(Vendors!$A$2:$B$500,MATCH('AP and Accrual Journal'!C1172,Vendors!$A$2:$A$500,0),2),"")</f>
        <v/>
      </c>
      <c r="H1172" s="74">
        <f>SUMIF('Cash Outflows'!E:E,'AP and Accrual Journal'!D1172,'Cash Outflows'!F:F)</f>
        <v>0</v>
      </c>
      <c r="I1172" s="73">
        <f t="shared" si="64"/>
        <v>0</v>
      </c>
      <c r="J1172" s="13">
        <f t="shared" si="66"/>
        <v>0</v>
      </c>
      <c r="K1172" s="112" t="b">
        <f ca="1">IF(TODAY()-'AP and Accrual Journal'!E1172&gt;'Data Inputs'!$B$47,TRUE,FALSE)</f>
        <v>1</v>
      </c>
    </row>
    <row r="1173" spans="1:11" x14ac:dyDescent="0.2">
      <c r="A1173" s="110" t="str">
        <f t="shared" si="65"/>
        <v/>
      </c>
      <c r="B1173" s="55"/>
      <c r="C1173" s="129"/>
      <c r="D1173" s="55"/>
      <c r="E1173" s="56"/>
      <c r="F1173" s="72"/>
      <c r="G1173" s="120" t="str">
        <f>IFERROR(INDEX(Vendors!$A$2:$B$500,MATCH('AP and Accrual Journal'!C1173,Vendors!$A$2:$A$500,0),2),"")</f>
        <v/>
      </c>
      <c r="H1173" s="74">
        <f>SUMIF('Cash Outflows'!E:E,'AP and Accrual Journal'!D1173,'Cash Outflows'!F:F)</f>
        <v>0</v>
      </c>
      <c r="I1173" s="73">
        <f t="shared" si="64"/>
        <v>0</v>
      </c>
      <c r="J1173" s="13">
        <f t="shared" si="66"/>
        <v>0</v>
      </c>
      <c r="K1173" s="112" t="b">
        <f ca="1">IF(TODAY()-'AP and Accrual Journal'!E1173&gt;'Data Inputs'!$B$47,TRUE,FALSE)</f>
        <v>1</v>
      </c>
    </row>
    <row r="1174" spans="1:11" x14ac:dyDescent="0.2">
      <c r="A1174" s="110" t="str">
        <f t="shared" si="65"/>
        <v/>
      </c>
      <c r="B1174" s="55"/>
      <c r="C1174" s="129"/>
      <c r="D1174" s="55"/>
      <c r="E1174" s="56"/>
      <c r="F1174" s="72"/>
      <c r="G1174" s="120" t="str">
        <f>IFERROR(INDEX(Vendors!$A$2:$B$500,MATCH('AP and Accrual Journal'!C1174,Vendors!$A$2:$A$500,0),2),"")</f>
        <v/>
      </c>
      <c r="H1174" s="74">
        <f>SUMIF('Cash Outflows'!E:E,'AP and Accrual Journal'!D1174,'Cash Outflows'!F:F)</f>
        <v>0</v>
      </c>
      <c r="I1174" s="73">
        <f t="shared" si="64"/>
        <v>0</v>
      </c>
      <c r="J1174" s="13">
        <f t="shared" si="66"/>
        <v>0</v>
      </c>
      <c r="K1174" s="112" t="b">
        <f ca="1">IF(TODAY()-'AP and Accrual Journal'!E1174&gt;'Data Inputs'!$B$47,TRUE,FALSE)</f>
        <v>1</v>
      </c>
    </row>
    <row r="1175" spans="1:11" x14ac:dyDescent="0.2">
      <c r="A1175" s="110" t="str">
        <f t="shared" si="65"/>
        <v/>
      </c>
      <c r="B1175" s="55"/>
      <c r="C1175" s="129"/>
      <c r="D1175" s="55"/>
      <c r="E1175" s="56"/>
      <c r="F1175" s="72"/>
      <c r="G1175" s="120" t="str">
        <f>IFERROR(INDEX(Vendors!$A$2:$B$500,MATCH('AP and Accrual Journal'!C1175,Vendors!$A$2:$A$500,0),2),"")</f>
        <v/>
      </c>
      <c r="H1175" s="74">
        <f>SUMIF('Cash Outflows'!E:E,'AP and Accrual Journal'!D1175,'Cash Outflows'!F:F)</f>
        <v>0</v>
      </c>
      <c r="I1175" s="73">
        <f t="shared" si="64"/>
        <v>0</v>
      </c>
      <c r="J1175" s="13">
        <f t="shared" si="66"/>
        <v>0</v>
      </c>
      <c r="K1175" s="112" t="b">
        <f ca="1">IF(TODAY()-'AP and Accrual Journal'!E1175&gt;'Data Inputs'!$B$47,TRUE,FALSE)</f>
        <v>1</v>
      </c>
    </row>
    <row r="1176" spans="1:11" x14ac:dyDescent="0.2">
      <c r="A1176" s="110" t="str">
        <f t="shared" si="65"/>
        <v/>
      </c>
      <c r="B1176" s="55"/>
      <c r="C1176" s="129"/>
      <c r="D1176" s="55"/>
      <c r="E1176" s="56"/>
      <c r="F1176" s="72"/>
      <c r="G1176" s="120" t="str">
        <f>IFERROR(INDEX(Vendors!$A$2:$B$500,MATCH('AP and Accrual Journal'!C1176,Vendors!$A$2:$A$500,0),2),"")</f>
        <v/>
      </c>
      <c r="H1176" s="74">
        <f>SUMIF('Cash Outflows'!E:E,'AP and Accrual Journal'!D1176,'Cash Outflows'!F:F)</f>
        <v>0</v>
      </c>
      <c r="I1176" s="73">
        <f t="shared" si="64"/>
        <v>0</v>
      </c>
      <c r="J1176" s="13">
        <f t="shared" si="66"/>
        <v>0</v>
      </c>
      <c r="K1176" s="112" t="b">
        <f ca="1">IF(TODAY()-'AP and Accrual Journal'!E1176&gt;'Data Inputs'!$B$47,TRUE,FALSE)</f>
        <v>1</v>
      </c>
    </row>
    <row r="1177" spans="1:11" x14ac:dyDescent="0.2">
      <c r="A1177" s="110" t="str">
        <f t="shared" si="65"/>
        <v/>
      </c>
      <c r="B1177" s="55"/>
      <c r="C1177" s="129"/>
      <c r="D1177" s="55"/>
      <c r="E1177" s="56"/>
      <c r="F1177" s="72"/>
      <c r="G1177" s="120" t="str">
        <f>IFERROR(INDEX(Vendors!$A$2:$B$500,MATCH('AP and Accrual Journal'!C1177,Vendors!$A$2:$A$500,0),2),"")</f>
        <v/>
      </c>
      <c r="H1177" s="74">
        <f>SUMIF('Cash Outflows'!E:E,'AP and Accrual Journal'!D1177,'Cash Outflows'!F:F)</f>
        <v>0</v>
      </c>
      <c r="I1177" s="73">
        <f t="shared" si="64"/>
        <v>0</v>
      </c>
      <c r="J1177" s="13">
        <f t="shared" si="66"/>
        <v>0</v>
      </c>
      <c r="K1177" s="112" t="b">
        <f ca="1">IF(TODAY()-'AP and Accrual Journal'!E1177&gt;'Data Inputs'!$B$47,TRUE,FALSE)</f>
        <v>1</v>
      </c>
    </row>
    <row r="1178" spans="1:11" x14ac:dyDescent="0.2">
      <c r="A1178" s="110" t="str">
        <f t="shared" si="65"/>
        <v/>
      </c>
      <c r="B1178" s="55"/>
      <c r="C1178" s="129"/>
      <c r="D1178" s="55"/>
      <c r="E1178" s="56"/>
      <c r="F1178" s="72"/>
      <c r="G1178" s="120" t="str">
        <f>IFERROR(INDEX(Vendors!$A$2:$B$500,MATCH('AP and Accrual Journal'!C1178,Vendors!$A$2:$A$500,0),2),"")</f>
        <v/>
      </c>
      <c r="H1178" s="74">
        <f>SUMIF('Cash Outflows'!E:E,'AP and Accrual Journal'!D1178,'Cash Outflows'!F:F)</f>
        <v>0</v>
      </c>
      <c r="I1178" s="73">
        <f t="shared" si="64"/>
        <v>0</v>
      </c>
      <c r="J1178" s="13">
        <f t="shared" si="66"/>
        <v>0</v>
      </c>
      <c r="K1178" s="112" t="b">
        <f ca="1">IF(TODAY()-'AP and Accrual Journal'!E1178&gt;'Data Inputs'!$B$47,TRUE,FALSE)</f>
        <v>1</v>
      </c>
    </row>
    <row r="1179" spans="1:11" x14ac:dyDescent="0.2">
      <c r="A1179" s="110" t="str">
        <f t="shared" si="65"/>
        <v/>
      </c>
      <c r="B1179" s="55"/>
      <c r="C1179" s="129"/>
      <c r="D1179" s="55"/>
      <c r="E1179" s="56"/>
      <c r="F1179" s="72"/>
      <c r="G1179" s="120" t="str">
        <f>IFERROR(INDEX(Vendors!$A$2:$B$500,MATCH('AP and Accrual Journal'!C1179,Vendors!$A$2:$A$500,0),2),"")</f>
        <v/>
      </c>
      <c r="H1179" s="74">
        <f>SUMIF('Cash Outflows'!E:E,'AP and Accrual Journal'!D1179,'Cash Outflows'!F:F)</f>
        <v>0</v>
      </c>
      <c r="I1179" s="73">
        <f t="shared" si="64"/>
        <v>0</v>
      </c>
      <c r="J1179" s="13">
        <f t="shared" si="66"/>
        <v>0</v>
      </c>
      <c r="K1179" s="112" t="b">
        <f ca="1">IF(TODAY()-'AP and Accrual Journal'!E1179&gt;'Data Inputs'!$B$47,TRUE,FALSE)</f>
        <v>1</v>
      </c>
    </row>
    <row r="1180" spans="1:11" x14ac:dyDescent="0.2">
      <c r="A1180" s="110" t="str">
        <f t="shared" si="65"/>
        <v/>
      </c>
      <c r="B1180" s="55"/>
      <c r="C1180" s="129"/>
      <c r="D1180" s="55"/>
      <c r="E1180" s="56"/>
      <c r="F1180" s="72"/>
      <c r="G1180" s="120" t="str">
        <f>IFERROR(INDEX(Vendors!$A$2:$B$500,MATCH('AP and Accrual Journal'!C1180,Vendors!$A$2:$A$500,0),2),"")</f>
        <v/>
      </c>
      <c r="H1180" s="74">
        <f>SUMIF('Cash Outflows'!E:E,'AP and Accrual Journal'!D1180,'Cash Outflows'!F:F)</f>
        <v>0</v>
      </c>
      <c r="I1180" s="73">
        <f t="shared" si="64"/>
        <v>0</v>
      </c>
      <c r="J1180" s="13">
        <f t="shared" si="66"/>
        <v>0</v>
      </c>
      <c r="K1180" s="112" t="b">
        <f ca="1">IF(TODAY()-'AP and Accrual Journal'!E1180&gt;'Data Inputs'!$B$47,TRUE,FALSE)</f>
        <v>1</v>
      </c>
    </row>
    <row r="1181" spans="1:11" x14ac:dyDescent="0.2">
      <c r="A1181" s="110" t="str">
        <f t="shared" si="65"/>
        <v/>
      </c>
      <c r="B1181" s="55"/>
      <c r="C1181" s="129"/>
      <c r="D1181" s="55"/>
      <c r="E1181" s="56"/>
      <c r="F1181" s="72"/>
      <c r="G1181" s="120" t="str">
        <f>IFERROR(INDEX(Vendors!$A$2:$B$500,MATCH('AP and Accrual Journal'!C1181,Vendors!$A$2:$A$500,0),2),"")</f>
        <v/>
      </c>
      <c r="H1181" s="74">
        <f>SUMIF('Cash Outflows'!E:E,'AP and Accrual Journal'!D1181,'Cash Outflows'!F:F)</f>
        <v>0</v>
      </c>
      <c r="I1181" s="73">
        <f t="shared" si="64"/>
        <v>0</v>
      </c>
      <c r="J1181" s="13">
        <f t="shared" si="66"/>
        <v>0</v>
      </c>
      <c r="K1181" s="112" t="b">
        <f ca="1">IF(TODAY()-'AP and Accrual Journal'!E1181&gt;'Data Inputs'!$B$47,TRUE,FALSE)</f>
        <v>1</v>
      </c>
    </row>
    <row r="1182" spans="1:11" x14ac:dyDescent="0.2">
      <c r="A1182" s="110" t="str">
        <f t="shared" si="65"/>
        <v/>
      </c>
      <c r="B1182" s="55"/>
      <c r="C1182" s="129"/>
      <c r="D1182" s="55"/>
      <c r="E1182" s="56"/>
      <c r="F1182" s="72"/>
      <c r="G1182" s="120" t="str">
        <f>IFERROR(INDEX(Vendors!$A$2:$B$500,MATCH('AP and Accrual Journal'!C1182,Vendors!$A$2:$A$500,0),2),"")</f>
        <v/>
      </c>
      <c r="H1182" s="74">
        <f>SUMIF('Cash Outflows'!E:E,'AP and Accrual Journal'!D1182,'Cash Outflows'!F:F)</f>
        <v>0</v>
      </c>
      <c r="I1182" s="73">
        <f t="shared" si="64"/>
        <v>0</v>
      </c>
      <c r="J1182" s="13">
        <f t="shared" si="66"/>
        <v>0</v>
      </c>
      <c r="K1182" s="112" t="b">
        <f ca="1">IF(TODAY()-'AP and Accrual Journal'!E1182&gt;'Data Inputs'!$B$47,TRUE,FALSE)</f>
        <v>1</v>
      </c>
    </row>
    <row r="1183" spans="1:11" x14ac:dyDescent="0.2">
      <c r="A1183" s="110" t="str">
        <f t="shared" si="65"/>
        <v/>
      </c>
      <c r="B1183" s="55"/>
      <c r="C1183" s="129"/>
      <c r="D1183" s="55"/>
      <c r="E1183" s="56"/>
      <c r="F1183" s="72"/>
      <c r="G1183" s="120" t="str">
        <f>IFERROR(INDEX(Vendors!$A$2:$B$500,MATCH('AP and Accrual Journal'!C1183,Vendors!$A$2:$A$500,0),2),"")</f>
        <v/>
      </c>
      <c r="H1183" s="74">
        <f>SUMIF('Cash Outflows'!E:E,'AP and Accrual Journal'!D1183,'Cash Outflows'!F:F)</f>
        <v>0</v>
      </c>
      <c r="I1183" s="73">
        <f t="shared" si="64"/>
        <v>0</v>
      </c>
      <c r="J1183" s="13">
        <f t="shared" si="66"/>
        <v>0</v>
      </c>
      <c r="K1183" s="112" t="b">
        <f ca="1">IF(TODAY()-'AP and Accrual Journal'!E1183&gt;'Data Inputs'!$B$47,TRUE,FALSE)</f>
        <v>1</v>
      </c>
    </row>
    <row r="1184" spans="1:11" x14ac:dyDescent="0.2">
      <c r="A1184" s="110" t="str">
        <f t="shared" si="65"/>
        <v/>
      </c>
      <c r="B1184" s="55"/>
      <c r="C1184" s="129"/>
      <c r="D1184" s="55"/>
      <c r="E1184" s="56"/>
      <c r="F1184" s="72"/>
      <c r="G1184" s="120" t="str">
        <f>IFERROR(INDEX(Vendors!$A$2:$B$500,MATCH('AP and Accrual Journal'!C1184,Vendors!$A$2:$A$500,0),2),"")</f>
        <v/>
      </c>
      <c r="H1184" s="74">
        <f>SUMIF('Cash Outflows'!E:E,'AP and Accrual Journal'!D1184,'Cash Outflows'!F:F)</f>
        <v>0</v>
      </c>
      <c r="I1184" s="73">
        <f t="shared" si="64"/>
        <v>0</v>
      </c>
      <c r="J1184" s="13">
        <f t="shared" si="66"/>
        <v>0</v>
      </c>
      <c r="K1184" s="112" t="b">
        <f ca="1">IF(TODAY()-'AP and Accrual Journal'!E1184&gt;'Data Inputs'!$B$47,TRUE,FALSE)</f>
        <v>1</v>
      </c>
    </row>
    <row r="1185" spans="1:11" x14ac:dyDescent="0.2">
      <c r="A1185" s="110" t="str">
        <f t="shared" si="65"/>
        <v/>
      </c>
      <c r="B1185" s="55"/>
      <c r="C1185" s="129"/>
      <c r="D1185" s="55"/>
      <c r="E1185" s="56"/>
      <c r="F1185" s="72"/>
      <c r="G1185" s="120" t="str">
        <f>IFERROR(INDEX(Vendors!$A$2:$B$500,MATCH('AP and Accrual Journal'!C1185,Vendors!$A$2:$A$500,0),2),"")</f>
        <v/>
      </c>
      <c r="H1185" s="74">
        <f>SUMIF('Cash Outflows'!E:E,'AP and Accrual Journal'!D1185,'Cash Outflows'!F:F)</f>
        <v>0</v>
      </c>
      <c r="I1185" s="73">
        <f t="shared" si="64"/>
        <v>0</v>
      </c>
      <c r="J1185" s="13">
        <f t="shared" si="66"/>
        <v>0</v>
      </c>
      <c r="K1185" s="112" t="b">
        <f ca="1">IF(TODAY()-'AP and Accrual Journal'!E1185&gt;'Data Inputs'!$B$47,TRUE,FALSE)</f>
        <v>1</v>
      </c>
    </row>
    <row r="1186" spans="1:11" x14ac:dyDescent="0.2">
      <c r="A1186" s="110" t="str">
        <f t="shared" si="65"/>
        <v/>
      </c>
      <c r="B1186" s="55"/>
      <c r="C1186" s="129"/>
      <c r="D1186" s="55"/>
      <c r="E1186" s="56"/>
      <c r="F1186" s="72"/>
      <c r="G1186" s="120" t="str">
        <f>IFERROR(INDEX(Vendors!$A$2:$B$500,MATCH('AP and Accrual Journal'!C1186,Vendors!$A$2:$A$500,0),2),"")</f>
        <v/>
      </c>
      <c r="H1186" s="74">
        <f>SUMIF('Cash Outflows'!E:E,'AP and Accrual Journal'!D1186,'Cash Outflows'!F:F)</f>
        <v>0</v>
      </c>
      <c r="I1186" s="73">
        <f t="shared" si="64"/>
        <v>0</v>
      </c>
      <c r="J1186" s="13">
        <f t="shared" si="66"/>
        <v>0</v>
      </c>
      <c r="K1186" s="112" t="b">
        <f ca="1">IF(TODAY()-'AP and Accrual Journal'!E1186&gt;'Data Inputs'!$B$47,TRUE,FALSE)</f>
        <v>1</v>
      </c>
    </row>
    <row r="1187" spans="1:11" x14ac:dyDescent="0.2">
      <c r="A1187" s="110" t="str">
        <f t="shared" si="65"/>
        <v/>
      </c>
      <c r="B1187" s="55"/>
      <c r="C1187" s="129"/>
      <c r="D1187" s="55"/>
      <c r="E1187" s="56"/>
      <c r="F1187" s="72"/>
      <c r="G1187" s="120" t="str">
        <f>IFERROR(INDEX(Vendors!$A$2:$B$500,MATCH('AP and Accrual Journal'!C1187,Vendors!$A$2:$A$500,0),2),"")</f>
        <v/>
      </c>
      <c r="H1187" s="74">
        <f>SUMIF('Cash Outflows'!E:E,'AP and Accrual Journal'!D1187,'Cash Outflows'!F:F)</f>
        <v>0</v>
      </c>
      <c r="I1187" s="73">
        <f t="shared" si="64"/>
        <v>0</v>
      </c>
      <c r="J1187" s="13">
        <f t="shared" si="66"/>
        <v>0</v>
      </c>
      <c r="K1187" s="112" t="b">
        <f ca="1">IF(TODAY()-'AP and Accrual Journal'!E1187&gt;'Data Inputs'!$B$47,TRUE,FALSE)</f>
        <v>1</v>
      </c>
    </row>
    <row r="1188" spans="1:11" x14ac:dyDescent="0.2">
      <c r="A1188" s="110" t="str">
        <f t="shared" si="65"/>
        <v/>
      </c>
      <c r="B1188" s="55"/>
      <c r="C1188" s="129"/>
      <c r="D1188" s="55"/>
      <c r="E1188" s="56"/>
      <c r="F1188" s="72"/>
      <c r="G1188" s="120" t="str">
        <f>IFERROR(INDEX(Vendors!$A$2:$B$500,MATCH('AP and Accrual Journal'!C1188,Vendors!$A$2:$A$500,0),2),"")</f>
        <v/>
      </c>
      <c r="H1188" s="74">
        <f>SUMIF('Cash Outflows'!E:E,'AP and Accrual Journal'!D1188,'Cash Outflows'!F:F)</f>
        <v>0</v>
      </c>
      <c r="I1188" s="73">
        <f t="shared" si="64"/>
        <v>0</v>
      </c>
      <c r="J1188" s="13">
        <f t="shared" si="66"/>
        <v>0</v>
      </c>
      <c r="K1188" s="112" t="b">
        <f ca="1">IF(TODAY()-'AP and Accrual Journal'!E1188&gt;'Data Inputs'!$B$47,TRUE,FALSE)</f>
        <v>1</v>
      </c>
    </row>
    <row r="1189" spans="1:11" x14ac:dyDescent="0.2">
      <c r="A1189" s="110" t="str">
        <f t="shared" si="65"/>
        <v/>
      </c>
      <c r="B1189" s="55"/>
      <c r="C1189" s="129"/>
      <c r="D1189" s="55"/>
      <c r="E1189" s="56"/>
      <c r="F1189" s="72"/>
      <c r="G1189" s="120" t="str">
        <f>IFERROR(INDEX(Vendors!$A$2:$B$500,MATCH('AP and Accrual Journal'!C1189,Vendors!$A$2:$A$500,0),2),"")</f>
        <v/>
      </c>
      <c r="H1189" s="74">
        <f>SUMIF('Cash Outflows'!E:E,'AP and Accrual Journal'!D1189,'Cash Outflows'!F:F)</f>
        <v>0</v>
      </c>
      <c r="I1189" s="73">
        <f t="shared" si="64"/>
        <v>0</v>
      </c>
      <c r="J1189" s="13">
        <f t="shared" si="66"/>
        <v>0</v>
      </c>
      <c r="K1189" s="112" t="b">
        <f ca="1">IF(TODAY()-'AP and Accrual Journal'!E1189&gt;'Data Inputs'!$B$47,TRUE,FALSE)</f>
        <v>1</v>
      </c>
    </row>
    <row r="1190" spans="1:11" x14ac:dyDescent="0.2">
      <c r="A1190" s="110" t="str">
        <f t="shared" si="65"/>
        <v/>
      </c>
      <c r="B1190" s="55"/>
      <c r="C1190" s="129"/>
      <c r="D1190" s="55"/>
      <c r="E1190" s="56"/>
      <c r="F1190" s="72"/>
      <c r="G1190" s="120" t="str">
        <f>IFERROR(INDEX(Vendors!$A$2:$B$500,MATCH('AP and Accrual Journal'!C1190,Vendors!$A$2:$A$500,0),2),"")</f>
        <v/>
      </c>
      <c r="H1190" s="74">
        <f>SUMIF('Cash Outflows'!E:E,'AP and Accrual Journal'!D1190,'Cash Outflows'!F:F)</f>
        <v>0</v>
      </c>
      <c r="I1190" s="73">
        <f t="shared" si="64"/>
        <v>0</v>
      </c>
      <c r="J1190" s="13">
        <f t="shared" si="66"/>
        <v>0</v>
      </c>
      <c r="K1190" s="112" t="b">
        <f ca="1">IF(TODAY()-'AP and Accrual Journal'!E1190&gt;'Data Inputs'!$B$47,TRUE,FALSE)</f>
        <v>1</v>
      </c>
    </row>
    <row r="1191" spans="1:11" x14ac:dyDescent="0.2">
      <c r="A1191" s="110" t="str">
        <f t="shared" si="65"/>
        <v/>
      </c>
      <c r="B1191" s="55"/>
      <c r="C1191" s="129"/>
      <c r="D1191" s="55"/>
      <c r="E1191" s="56"/>
      <c r="F1191" s="72"/>
      <c r="G1191" s="120" t="str">
        <f>IFERROR(INDEX(Vendors!$A$2:$B$500,MATCH('AP and Accrual Journal'!C1191,Vendors!$A$2:$A$500,0),2),"")</f>
        <v/>
      </c>
      <c r="H1191" s="74">
        <f>SUMIF('Cash Outflows'!E:E,'AP and Accrual Journal'!D1191,'Cash Outflows'!F:F)</f>
        <v>0</v>
      </c>
      <c r="I1191" s="73">
        <f t="shared" si="64"/>
        <v>0</v>
      </c>
      <c r="J1191" s="13">
        <f t="shared" si="66"/>
        <v>0</v>
      </c>
      <c r="K1191" s="112" t="b">
        <f ca="1">IF(TODAY()-'AP and Accrual Journal'!E1191&gt;'Data Inputs'!$B$47,TRUE,FALSE)</f>
        <v>1</v>
      </c>
    </row>
    <row r="1192" spans="1:11" x14ac:dyDescent="0.2">
      <c r="A1192" s="110" t="str">
        <f t="shared" si="65"/>
        <v/>
      </c>
      <c r="B1192" s="55"/>
      <c r="C1192" s="129"/>
      <c r="D1192" s="55"/>
      <c r="E1192" s="56"/>
      <c r="F1192" s="72"/>
      <c r="G1192" s="120" t="str">
        <f>IFERROR(INDEX(Vendors!$A$2:$B$500,MATCH('AP and Accrual Journal'!C1192,Vendors!$A$2:$A$500,0),2),"")</f>
        <v/>
      </c>
      <c r="H1192" s="74">
        <f>SUMIF('Cash Outflows'!E:E,'AP and Accrual Journal'!D1192,'Cash Outflows'!F:F)</f>
        <v>0</v>
      </c>
      <c r="I1192" s="73">
        <f t="shared" si="64"/>
        <v>0</v>
      </c>
      <c r="J1192" s="13">
        <f t="shared" si="66"/>
        <v>0</v>
      </c>
      <c r="K1192" s="112" t="b">
        <f ca="1">IF(TODAY()-'AP and Accrual Journal'!E1192&gt;'Data Inputs'!$B$47,TRUE,FALSE)</f>
        <v>1</v>
      </c>
    </row>
    <row r="1193" spans="1:11" x14ac:dyDescent="0.2">
      <c r="A1193" s="110" t="str">
        <f t="shared" si="65"/>
        <v/>
      </c>
      <c r="B1193" s="55"/>
      <c r="C1193" s="129"/>
      <c r="D1193" s="55"/>
      <c r="E1193" s="56"/>
      <c r="F1193" s="72"/>
      <c r="G1193" s="120" t="str">
        <f>IFERROR(INDEX(Vendors!$A$2:$B$500,MATCH('AP and Accrual Journal'!C1193,Vendors!$A$2:$A$500,0),2),"")</f>
        <v/>
      </c>
      <c r="H1193" s="74">
        <f>SUMIF('Cash Outflows'!E:E,'AP and Accrual Journal'!D1193,'Cash Outflows'!F:F)</f>
        <v>0</v>
      </c>
      <c r="I1193" s="73">
        <f t="shared" si="64"/>
        <v>0</v>
      </c>
      <c r="J1193" s="13">
        <f t="shared" si="66"/>
        <v>0</v>
      </c>
      <c r="K1193" s="112" t="b">
        <f ca="1">IF(TODAY()-'AP and Accrual Journal'!E1193&gt;'Data Inputs'!$B$47,TRUE,FALSE)</f>
        <v>1</v>
      </c>
    </row>
    <row r="1194" spans="1:11" x14ac:dyDescent="0.2">
      <c r="A1194" s="110" t="str">
        <f t="shared" si="65"/>
        <v/>
      </c>
      <c r="B1194" s="55"/>
      <c r="C1194" s="129"/>
      <c r="D1194" s="55"/>
      <c r="E1194" s="56"/>
      <c r="F1194" s="72"/>
      <c r="G1194" s="120" t="str">
        <f>IFERROR(INDEX(Vendors!$A$2:$B$500,MATCH('AP and Accrual Journal'!C1194,Vendors!$A$2:$A$500,0),2),"")</f>
        <v/>
      </c>
      <c r="H1194" s="74">
        <f>SUMIF('Cash Outflows'!E:E,'AP and Accrual Journal'!D1194,'Cash Outflows'!F:F)</f>
        <v>0</v>
      </c>
      <c r="I1194" s="73">
        <f t="shared" si="64"/>
        <v>0</v>
      </c>
      <c r="J1194" s="13">
        <f t="shared" si="66"/>
        <v>0</v>
      </c>
      <c r="K1194" s="112" t="b">
        <f ca="1">IF(TODAY()-'AP and Accrual Journal'!E1194&gt;'Data Inputs'!$B$47,TRUE,FALSE)</f>
        <v>1</v>
      </c>
    </row>
    <row r="1195" spans="1:11" x14ac:dyDescent="0.2">
      <c r="A1195" s="110" t="str">
        <f t="shared" si="65"/>
        <v/>
      </c>
      <c r="B1195" s="55"/>
      <c r="C1195" s="55"/>
      <c r="D1195" s="55"/>
      <c r="E1195" s="56"/>
      <c r="F1195" s="72"/>
      <c r="G1195" s="120" t="str">
        <f>IFERROR(INDEX(Vendors!$A$2:$B$500,MATCH('AP and Accrual Journal'!C1195,Vendors!$A$2:$A$500,0),2),"")</f>
        <v/>
      </c>
      <c r="H1195" s="74">
        <f>SUMIF('Cash Outflows'!E:E,'AP and Accrual Journal'!D1195,'Cash Outflows'!F:F)</f>
        <v>0</v>
      </c>
      <c r="I1195" s="73">
        <f t="shared" si="64"/>
        <v>0</v>
      </c>
      <c r="J1195" s="13">
        <f t="shared" si="66"/>
        <v>0</v>
      </c>
      <c r="K1195" s="112" t="b">
        <f ca="1">IF(TODAY()-'AP and Accrual Journal'!E1195&gt;'Data Inputs'!$B$47,TRUE,FALSE)</f>
        <v>1</v>
      </c>
    </row>
    <row r="1196" spans="1:11" x14ac:dyDescent="0.2">
      <c r="A1196" s="110" t="str">
        <f t="shared" si="65"/>
        <v/>
      </c>
      <c r="B1196" s="55"/>
      <c r="C1196" s="55"/>
      <c r="D1196" s="55"/>
      <c r="E1196" s="56"/>
      <c r="F1196" s="72"/>
      <c r="G1196" s="120" t="str">
        <f>IFERROR(INDEX(Vendors!$A$2:$B$500,MATCH('AP and Accrual Journal'!C1196,Vendors!$A$2:$A$500,0),2),"")</f>
        <v/>
      </c>
      <c r="H1196" s="74">
        <f>SUMIF('Cash Outflows'!E:E,'AP and Accrual Journal'!D1196,'Cash Outflows'!F:F)</f>
        <v>0</v>
      </c>
      <c r="I1196" s="73">
        <f t="shared" si="64"/>
        <v>0</v>
      </c>
      <c r="J1196" s="13">
        <f t="shared" si="66"/>
        <v>0</v>
      </c>
      <c r="K1196" s="112" t="b">
        <f ca="1">IF(TODAY()-'AP and Accrual Journal'!E1196&gt;'Data Inputs'!$B$47,TRUE,FALSE)</f>
        <v>1</v>
      </c>
    </row>
    <row r="1197" spans="1:11" x14ac:dyDescent="0.2">
      <c r="A1197" s="110" t="str">
        <f t="shared" si="65"/>
        <v/>
      </c>
      <c r="B1197" s="55"/>
      <c r="C1197" s="55"/>
      <c r="D1197" s="55"/>
      <c r="E1197" s="56"/>
      <c r="F1197" s="72"/>
      <c r="G1197" s="120" t="str">
        <f>IFERROR(INDEX(Vendors!$A$2:$B$500,MATCH('AP and Accrual Journal'!C1197,Vendors!$A$2:$A$500,0),2),"")</f>
        <v/>
      </c>
      <c r="H1197" s="74">
        <f>SUMIF('Cash Outflows'!E:E,'AP and Accrual Journal'!D1197,'Cash Outflows'!F:F)</f>
        <v>0</v>
      </c>
      <c r="I1197" s="73">
        <f t="shared" si="64"/>
        <v>0</v>
      </c>
      <c r="J1197" s="13">
        <f t="shared" si="66"/>
        <v>0</v>
      </c>
      <c r="K1197" s="112" t="b">
        <f ca="1">IF(TODAY()-'AP and Accrual Journal'!E1197&gt;'Data Inputs'!$B$47,TRUE,FALSE)</f>
        <v>1</v>
      </c>
    </row>
    <row r="1198" spans="1:11" x14ac:dyDescent="0.2">
      <c r="A1198" s="110" t="str">
        <f t="shared" si="65"/>
        <v/>
      </c>
      <c r="B1198" s="55"/>
      <c r="C1198" s="55"/>
      <c r="D1198" s="55"/>
      <c r="E1198" s="56"/>
      <c r="F1198" s="72"/>
      <c r="G1198" s="120" t="str">
        <f>IFERROR(INDEX(Vendors!$A$2:$B$500,MATCH('AP and Accrual Journal'!C1198,Vendors!$A$2:$A$500,0),2),"")</f>
        <v/>
      </c>
      <c r="H1198" s="74">
        <f>SUMIF('Cash Outflows'!E:E,'AP and Accrual Journal'!D1198,'Cash Outflows'!F:F)</f>
        <v>0</v>
      </c>
      <c r="I1198" s="73">
        <f t="shared" si="64"/>
        <v>0</v>
      </c>
      <c r="J1198" s="13">
        <f t="shared" si="66"/>
        <v>0</v>
      </c>
      <c r="K1198" s="112" t="b">
        <f ca="1">IF(TODAY()-'AP and Accrual Journal'!E1198&gt;'Data Inputs'!$B$47,TRUE,FALSE)</f>
        <v>1</v>
      </c>
    </row>
    <row r="1199" spans="1:11" x14ac:dyDescent="0.2">
      <c r="A1199" s="110" t="str">
        <f t="shared" si="65"/>
        <v/>
      </c>
      <c r="B1199" s="55"/>
      <c r="C1199" s="55"/>
      <c r="D1199" s="55"/>
      <c r="E1199" s="56"/>
      <c r="F1199" s="72"/>
      <c r="G1199" s="120" t="str">
        <f>IFERROR(INDEX(Vendors!$A$2:$B$500,MATCH('AP and Accrual Journal'!C1199,Vendors!$A$2:$A$500,0),2),"")</f>
        <v/>
      </c>
      <c r="H1199" s="74">
        <f>SUMIF('Cash Outflows'!E:E,'AP and Accrual Journal'!D1199,'Cash Outflows'!F:F)</f>
        <v>0</v>
      </c>
      <c r="I1199" s="73">
        <f t="shared" si="64"/>
        <v>0</v>
      </c>
      <c r="J1199" s="13">
        <f t="shared" si="66"/>
        <v>0</v>
      </c>
      <c r="K1199" s="112" t="b">
        <f ca="1">IF(TODAY()-'AP and Accrual Journal'!E1199&gt;'Data Inputs'!$B$47,TRUE,FALSE)</f>
        <v>1</v>
      </c>
    </row>
    <row r="1200" spans="1:11" x14ac:dyDescent="0.2">
      <c r="A1200" s="110" t="str">
        <f t="shared" si="65"/>
        <v/>
      </c>
      <c r="B1200" s="55"/>
      <c r="C1200" s="55"/>
      <c r="D1200" s="55"/>
      <c r="E1200" s="56"/>
      <c r="F1200" s="72"/>
      <c r="G1200" s="120" t="str">
        <f>IFERROR(INDEX(Vendors!$A$2:$B$500,MATCH('AP and Accrual Journal'!C1200,Vendors!$A$2:$A$500,0),2),"")</f>
        <v/>
      </c>
      <c r="H1200" s="74">
        <f>SUMIF('Cash Outflows'!E:E,'AP and Accrual Journal'!D1200,'Cash Outflows'!F:F)</f>
        <v>0</v>
      </c>
      <c r="I1200" s="73">
        <f t="shared" si="64"/>
        <v>0</v>
      </c>
      <c r="J1200" s="13">
        <f t="shared" si="66"/>
        <v>0</v>
      </c>
      <c r="K1200" s="112" t="b">
        <f ca="1">IF(TODAY()-'AP and Accrual Journal'!E1200&gt;'Data Inputs'!$B$47,TRUE,FALSE)</f>
        <v>1</v>
      </c>
    </row>
    <row r="1201" spans="1:11" x14ac:dyDescent="0.2">
      <c r="A1201" s="110" t="str">
        <f t="shared" si="65"/>
        <v/>
      </c>
      <c r="B1201" s="55"/>
      <c r="C1201" s="55"/>
      <c r="D1201" s="55"/>
      <c r="E1201" s="56"/>
      <c r="F1201" s="72"/>
      <c r="G1201" s="120" t="str">
        <f>IFERROR(INDEX(Vendors!$A$2:$B$500,MATCH('AP and Accrual Journal'!C1201,Vendors!$A$2:$A$500,0),2),"")</f>
        <v/>
      </c>
      <c r="H1201" s="74">
        <f>SUMIF('Cash Outflows'!E:E,'AP and Accrual Journal'!D1201,'Cash Outflows'!F:F)</f>
        <v>0</v>
      </c>
      <c r="I1201" s="73">
        <f t="shared" si="64"/>
        <v>0</v>
      </c>
      <c r="J1201" s="13">
        <f t="shared" si="66"/>
        <v>0</v>
      </c>
      <c r="K1201" s="112" t="b">
        <f ca="1">IF(TODAY()-'AP and Accrual Journal'!E1201&gt;'Data Inputs'!$B$47,TRUE,FALSE)</f>
        <v>1</v>
      </c>
    </row>
    <row r="1202" spans="1:11" x14ac:dyDescent="0.2">
      <c r="A1202" s="110" t="str">
        <f t="shared" si="65"/>
        <v/>
      </c>
      <c r="B1202" s="55"/>
      <c r="C1202" s="55"/>
      <c r="D1202" s="55"/>
      <c r="E1202" s="56"/>
      <c r="F1202" s="72"/>
      <c r="G1202" s="120" t="str">
        <f>IFERROR(INDEX(Vendors!$A$2:$B$500,MATCH('AP and Accrual Journal'!C1202,Vendors!$A$2:$A$500,0),2),"")</f>
        <v/>
      </c>
      <c r="H1202" s="74">
        <f>SUMIF('Cash Outflows'!E:E,'AP and Accrual Journal'!D1202,'Cash Outflows'!F:F)</f>
        <v>0</v>
      </c>
      <c r="I1202" s="73">
        <f t="shared" si="64"/>
        <v>0</v>
      </c>
      <c r="J1202" s="13">
        <f t="shared" si="66"/>
        <v>0</v>
      </c>
      <c r="K1202" s="112" t="b">
        <f ca="1">IF(TODAY()-'AP and Accrual Journal'!E1202&gt;'Data Inputs'!$B$47,TRUE,FALSE)</f>
        <v>1</v>
      </c>
    </row>
    <row r="1203" spans="1:11" x14ac:dyDescent="0.2">
      <c r="A1203" s="110" t="str">
        <f t="shared" si="65"/>
        <v/>
      </c>
      <c r="B1203" s="55"/>
      <c r="C1203" s="55"/>
      <c r="D1203" s="55"/>
      <c r="E1203" s="56"/>
      <c r="F1203" s="72"/>
      <c r="G1203" s="120" t="str">
        <f>IFERROR(INDEX(Vendors!$A$2:$B$500,MATCH('AP and Accrual Journal'!C1203,Vendors!$A$2:$A$500,0),2),"")</f>
        <v/>
      </c>
      <c r="H1203" s="74">
        <f>SUMIF('Cash Outflows'!E:E,'AP and Accrual Journal'!D1203,'Cash Outflows'!F:F)</f>
        <v>0</v>
      </c>
      <c r="I1203" s="73">
        <f t="shared" si="64"/>
        <v>0</v>
      </c>
      <c r="J1203" s="13">
        <f t="shared" si="66"/>
        <v>0</v>
      </c>
      <c r="K1203" s="112" t="b">
        <f ca="1">IF(TODAY()-'AP and Accrual Journal'!E1203&gt;'Data Inputs'!$B$47,TRUE,FALSE)</f>
        <v>1</v>
      </c>
    </row>
    <row r="1204" spans="1:11" x14ac:dyDescent="0.2">
      <c r="A1204" s="110" t="str">
        <f t="shared" si="65"/>
        <v/>
      </c>
      <c r="B1204" s="55"/>
      <c r="C1204" s="55"/>
      <c r="D1204" s="55"/>
      <c r="E1204" s="56"/>
      <c r="F1204" s="72"/>
      <c r="G1204" s="120" t="str">
        <f>IFERROR(INDEX(Vendors!$A$2:$B$500,MATCH('AP and Accrual Journal'!C1204,Vendors!$A$2:$A$500,0),2),"")</f>
        <v/>
      </c>
      <c r="H1204" s="74">
        <f>SUMIF('Cash Outflows'!E:E,'AP and Accrual Journal'!D1204,'Cash Outflows'!F:F)</f>
        <v>0</v>
      </c>
      <c r="I1204" s="73">
        <f t="shared" si="64"/>
        <v>0</v>
      </c>
      <c r="J1204" s="13">
        <f t="shared" si="66"/>
        <v>0</v>
      </c>
      <c r="K1204" s="112" t="b">
        <f ca="1">IF(TODAY()-'AP and Accrual Journal'!E1204&gt;'Data Inputs'!$B$47,TRUE,FALSE)</f>
        <v>1</v>
      </c>
    </row>
    <row r="1205" spans="1:11" x14ac:dyDescent="0.2">
      <c r="A1205" s="110" t="str">
        <f t="shared" si="65"/>
        <v/>
      </c>
      <c r="B1205" s="55"/>
      <c r="C1205" s="55"/>
      <c r="D1205" s="55"/>
      <c r="E1205" s="56"/>
      <c r="F1205" s="72"/>
      <c r="G1205" s="120" t="str">
        <f>IFERROR(INDEX(Vendors!$A$2:$B$500,MATCH('AP and Accrual Journal'!C1205,Vendors!$A$2:$A$500,0),2),"")</f>
        <v/>
      </c>
      <c r="H1205" s="74">
        <f>SUMIF('Cash Outflows'!E:E,'AP and Accrual Journal'!D1205,'Cash Outflows'!F:F)</f>
        <v>0</v>
      </c>
      <c r="I1205" s="73">
        <f t="shared" si="64"/>
        <v>0</v>
      </c>
      <c r="J1205" s="13">
        <f t="shared" si="66"/>
        <v>0</v>
      </c>
      <c r="K1205" s="112" t="b">
        <f ca="1">IF(TODAY()-'AP and Accrual Journal'!E1205&gt;'Data Inputs'!$B$47,TRUE,FALSE)</f>
        <v>1</v>
      </c>
    </row>
    <row r="1206" spans="1:11" x14ac:dyDescent="0.2">
      <c r="A1206" s="110" t="str">
        <f t="shared" si="65"/>
        <v/>
      </c>
      <c r="B1206" s="55"/>
      <c r="C1206" s="55"/>
      <c r="D1206" s="55"/>
      <c r="E1206" s="56"/>
      <c r="F1206" s="72"/>
      <c r="G1206" s="120" t="str">
        <f>IFERROR(INDEX(Vendors!$A$2:$B$500,MATCH('AP and Accrual Journal'!C1206,Vendors!$A$2:$A$500,0),2),"")</f>
        <v/>
      </c>
      <c r="H1206" s="74">
        <f>SUMIF('Cash Outflows'!E:E,'AP and Accrual Journal'!D1206,'Cash Outflows'!F:F)</f>
        <v>0</v>
      </c>
      <c r="I1206" s="73">
        <f t="shared" si="64"/>
        <v>0</v>
      </c>
      <c r="J1206" s="13">
        <f t="shared" si="66"/>
        <v>0</v>
      </c>
      <c r="K1206" s="112" t="b">
        <f ca="1">IF(TODAY()-'AP and Accrual Journal'!E1206&gt;'Data Inputs'!$B$47,TRUE,FALSE)</f>
        <v>1</v>
      </c>
    </row>
    <row r="1207" spans="1:11" x14ac:dyDescent="0.2">
      <c r="A1207" s="110" t="str">
        <f t="shared" si="65"/>
        <v/>
      </c>
      <c r="B1207" s="55"/>
      <c r="C1207" s="55"/>
      <c r="D1207" s="55"/>
      <c r="E1207" s="56"/>
      <c r="F1207" s="72"/>
      <c r="G1207" s="120" t="str">
        <f>IFERROR(INDEX(Vendors!$A$2:$B$500,MATCH('AP and Accrual Journal'!C1207,Vendors!$A$2:$A$500,0),2),"")</f>
        <v/>
      </c>
      <c r="H1207" s="74">
        <f>SUMIF('Cash Outflows'!E:E,'AP and Accrual Journal'!D1207,'Cash Outflows'!F:F)</f>
        <v>0</v>
      </c>
      <c r="I1207" s="73">
        <f t="shared" si="64"/>
        <v>0</v>
      </c>
      <c r="J1207" s="13">
        <f t="shared" si="66"/>
        <v>0</v>
      </c>
      <c r="K1207" s="112" t="b">
        <f ca="1">IF(TODAY()-'AP and Accrual Journal'!E1207&gt;'Data Inputs'!$B$47,TRUE,FALSE)</f>
        <v>1</v>
      </c>
    </row>
    <row r="1208" spans="1:11" x14ac:dyDescent="0.2">
      <c r="A1208" s="110" t="str">
        <f t="shared" si="65"/>
        <v/>
      </c>
      <c r="B1208" s="55"/>
      <c r="C1208" s="55"/>
      <c r="D1208" s="55"/>
      <c r="E1208" s="56"/>
      <c r="F1208" s="72"/>
      <c r="G1208" s="120" t="str">
        <f>IFERROR(INDEX(Vendors!$A$2:$B$500,MATCH('AP and Accrual Journal'!C1208,Vendors!$A$2:$A$500,0),2),"")</f>
        <v/>
      </c>
      <c r="H1208" s="74">
        <f>SUMIF('Cash Outflows'!E:E,'AP and Accrual Journal'!D1208,'Cash Outflows'!F:F)</f>
        <v>0</v>
      </c>
      <c r="I1208" s="73">
        <f t="shared" si="64"/>
        <v>0</v>
      </c>
      <c r="J1208" s="13">
        <f t="shared" si="66"/>
        <v>0</v>
      </c>
      <c r="K1208" s="112" t="b">
        <f ca="1">IF(TODAY()-'AP and Accrual Journal'!E1208&gt;'Data Inputs'!$B$47,TRUE,FALSE)</f>
        <v>1</v>
      </c>
    </row>
    <row r="1209" spans="1:11" x14ac:dyDescent="0.2">
      <c r="A1209" s="110" t="str">
        <f t="shared" si="65"/>
        <v/>
      </c>
      <c r="B1209" s="55"/>
      <c r="C1209" s="55"/>
      <c r="D1209" s="55"/>
      <c r="E1209" s="56"/>
      <c r="F1209" s="72"/>
      <c r="G1209" s="120" t="str">
        <f>IFERROR(INDEX(Vendors!$A$2:$B$500,MATCH('AP and Accrual Journal'!C1209,Vendors!$A$2:$A$500,0),2),"")</f>
        <v/>
      </c>
      <c r="H1209" s="74">
        <f>SUMIF('Cash Outflows'!E:E,'AP and Accrual Journal'!D1209,'Cash Outflows'!F:F)</f>
        <v>0</v>
      </c>
      <c r="I1209" s="73">
        <f t="shared" si="64"/>
        <v>0</v>
      </c>
      <c r="J1209" s="13">
        <f t="shared" si="66"/>
        <v>0</v>
      </c>
      <c r="K1209" s="112" t="b">
        <f ca="1">IF(TODAY()-'AP and Accrual Journal'!E1209&gt;'Data Inputs'!$B$47,TRUE,FALSE)</f>
        <v>1</v>
      </c>
    </row>
    <row r="1210" spans="1:11" x14ac:dyDescent="0.2">
      <c r="A1210" s="110" t="str">
        <f t="shared" si="65"/>
        <v/>
      </c>
      <c r="B1210" s="55"/>
      <c r="C1210" s="55"/>
      <c r="D1210" s="55"/>
      <c r="E1210" s="56"/>
      <c r="F1210" s="72"/>
      <c r="G1210" s="120" t="str">
        <f>IFERROR(INDEX(Vendors!$A$2:$B$500,MATCH('AP and Accrual Journal'!C1210,Vendors!$A$2:$A$500,0),2),"")</f>
        <v/>
      </c>
      <c r="H1210" s="74">
        <f>SUMIF('Cash Outflows'!E:E,'AP and Accrual Journal'!D1210,'Cash Outflows'!F:F)</f>
        <v>0</v>
      </c>
      <c r="I1210" s="73">
        <f t="shared" si="64"/>
        <v>0</v>
      </c>
      <c r="J1210" s="13">
        <f t="shared" si="66"/>
        <v>0</v>
      </c>
      <c r="K1210" s="112" t="b">
        <f ca="1">IF(TODAY()-'AP and Accrual Journal'!E1210&gt;'Data Inputs'!$B$47,TRUE,FALSE)</f>
        <v>1</v>
      </c>
    </row>
    <row r="1211" spans="1:11" x14ac:dyDescent="0.2">
      <c r="A1211" s="110" t="str">
        <f t="shared" si="65"/>
        <v/>
      </c>
      <c r="B1211" s="55"/>
      <c r="C1211" s="55"/>
      <c r="D1211" s="55"/>
      <c r="E1211" s="56"/>
      <c r="F1211" s="72"/>
      <c r="G1211" s="120" t="str">
        <f>IFERROR(INDEX(Vendors!$A$2:$B$500,MATCH('AP and Accrual Journal'!C1211,Vendors!$A$2:$A$500,0),2),"")</f>
        <v/>
      </c>
      <c r="H1211" s="74">
        <f>SUMIF('Cash Outflows'!E:E,'AP and Accrual Journal'!D1211,'Cash Outflows'!F:F)</f>
        <v>0</v>
      </c>
      <c r="I1211" s="73">
        <f t="shared" si="64"/>
        <v>0</v>
      </c>
      <c r="J1211" s="13">
        <f t="shared" si="66"/>
        <v>0</v>
      </c>
      <c r="K1211" s="112" t="b">
        <f ca="1">IF(TODAY()-'AP and Accrual Journal'!E1211&gt;'Data Inputs'!$B$47,TRUE,FALSE)</f>
        <v>1</v>
      </c>
    </row>
    <row r="1212" spans="1:11" x14ac:dyDescent="0.2">
      <c r="A1212" s="110" t="str">
        <f t="shared" si="65"/>
        <v/>
      </c>
      <c r="B1212" s="55"/>
      <c r="C1212" s="55"/>
      <c r="D1212" s="55"/>
      <c r="E1212" s="56"/>
      <c r="F1212" s="72"/>
      <c r="G1212" s="120" t="str">
        <f>IFERROR(INDEX(Vendors!$A$2:$B$500,MATCH('AP and Accrual Journal'!C1212,Vendors!$A$2:$A$500,0),2),"")</f>
        <v/>
      </c>
      <c r="H1212" s="74">
        <f>SUMIF('Cash Outflows'!E:E,'AP and Accrual Journal'!D1212,'Cash Outflows'!F:F)</f>
        <v>0</v>
      </c>
      <c r="I1212" s="73">
        <f t="shared" si="64"/>
        <v>0</v>
      </c>
      <c r="J1212" s="13">
        <f t="shared" si="66"/>
        <v>0</v>
      </c>
      <c r="K1212" s="112" t="b">
        <f ca="1">IF(TODAY()-'AP and Accrual Journal'!E1212&gt;'Data Inputs'!$B$47,TRUE,FALSE)</f>
        <v>1</v>
      </c>
    </row>
    <row r="1213" spans="1:11" x14ac:dyDescent="0.2">
      <c r="A1213" s="110" t="str">
        <f t="shared" si="65"/>
        <v/>
      </c>
      <c r="B1213" s="55"/>
      <c r="C1213" s="55"/>
      <c r="D1213" s="55"/>
      <c r="E1213" s="56"/>
      <c r="F1213" s="72"/>
      <c r="G1213" s="120" t="str">
        <f>IFERROR(INDEX(Vendors!$A$2:$B$500,MATCH('AP and Accrual Journal'!C1213,Vendors!$A$2:$A$500,0),2),"")</f>
        <v/>
      </c>
      <c r="H1213" s="74">
        <f>SUMIF('Cash Outflows'!E:E,'AP and Accrual Journal'!D1213,'Cash Outflows'!F:F)</f>
        <v>0</v>
      </c>
      <c r="I1213" s="73">
        <f t="shared" si="64"/>
        <v>0</v>
      </c>
      <c r="J1213" s="13">
        <f t="shared" si="66"/>
        <v>0</v>
      </c>
      <c r="K1213" s="112" t="b">
        <f ca="1">IF(TODAY()-'AP and Accrual Journal'!E1213&gt;'Data Inputs'!$B$47,TRUE,FALSE)</f>
        <v>1</v>
      </c>
    </row>
    <row r="1214" spans="1:11" x14ac:dyDescent="0.2">
      <c r="A1214" s="110" t="str">
        <f t="shared" si="65"/>
        <v/>
      </c>
      <c r="B1214" s="55"/>
      <c r="C1214" s="55"/>
      <c r="D1214" s="55"/>
      <c r="E1214" s="56"/>
      <c r="F1214" s="72"/>
      <c r="G1214" s="120" t="str">
        <f>IFERROR(INDEX(Vendors!$A$2:$B$500,MATCH('AP and Accrual Journal'!C1214,Vendors!$A$2:$A$500,0),2),"")</f>
        <v/>
      </c>
      <c r="H1214" s="74">
        <f>SUMIF('Cash Outflows'!E:E,'AP and Accrual Journal'!D1214,'Cash Outflows'!F:F)</f>
        <v>0</v>
      </c>
      <c r="I1214" s="73">
        <f t="shared" si="64"/>
        <v>0</v>
      </c>
      <c r="J1214" s="13">
        <f t="shared" si="66"/>
        <v>0</v>
      </c>
      <c r="K1214" s="112" t="b">
        <f ca="1">IF(TODAY()-'AP and Accrual Journal'!E1214&gt;'Data Inputs'!$B$47,TRUE,FALSE)</f>
        <v>1</v>
      </c>
    </row>
    <row r="1215" spans="1:11" x14ac:dyDescent="0.2">
      <c r="A1215" s="110" t="str">
        <f t="shared" si="65"/>
        <v/>
      </c>
      <c r="B1215" s="55"/>
      <c r="C1215" s="55"/>
      <c r="D1215" s="55"/>
      <c r="E1215" s="56"/>
      <c r="F1215" s="72"/>
      <c r="G1215" s="120" t="str">
        <f>IFERROR(INDEX(Vendors!$A$2:$B$500,MATCH('AP and Accrual Journal'!C1215,Vendors!$A$2:$A$500,0),2),"")</f>
        <v/>
      </c>
      <c r="H1215" s="74">
        <f>SUMIF('Cash Outflows'!E:E,'AP and Accrual Journal'!D1215,'Cash Outflows'!F:F)</f>
        <v>0</v>
      </c>
      <c r="I1215" s="73">
        <f t="shared" si="64"/>
        <v>0</v>
      </c>
      <c r="J1215" s="13">
        <f t="shared" si="66"/>
        <v>0</v>
      </c>
      <c r="K1215" s="112" t="b">
        <f ca="1">IF(TODAY()-'AP and Accrual Journal'!E1215&gt;'Data Inputs'!$B$47,TRUE,FALSE)</f>
        <v>1</v>
      </c>
    </row>
    <row r="1216" spans="1:11" x14ac:dyDescent="0.2">
      <c r="A1216" s="110" t="str">
        <f t="shared" si="65"/>
        <v/>
      </c>
      <c r="B1216" s="55"/>
      <c r="C1216" s="55"/>
      <c r="D1216" s="55"/>
      <c r="E1216" s="56"/>
      <c r="F1216" s="72"/>
      <c r="G1216" s="120" t="str">
        <f>IFERROR(INDEX(Vendors!$A$2:$B$500,MATCH('AP and Accrual Journal'!C1216,Vendors!$A$2:$A$500,0),2),"")</f>
        <v/>
      </c>
      <c r="H1216" s="74">
        <f>SUMIF('Cash Outflows'!E:E,'AP and Accrual Journal'!D1216,'Cash Outflows'!F:F)</f>
        <v>0</v>
      </c>
      <c r="I1216" s="73">
        <f t="shared" si="64"/>
        <v>0</v>
      </c>
      <c r="J1216" s="13">
        <f t="shared" si="66"/>
        <v>0</v>
      </c>
      <c r="K1216" s="112" t="b">
        <f ca="1">IF(TODAY()-'AP and Accrual Journal'!E1216&gt;'Data Inputs'!$B$47,TRUE,FALSE)</f>
        <v>1</v>
      </c>
    </row>
    <row r="1217" spans="1:11" x14ac:dyDescent="0.2">
      <c r="A1217" s="110" t="str">
        <f t="shared" si="65"/>
        <v/>
      </c>
      <c r="B1217" s="55"/>
      <c r="C1217" s="55"/>
      <c r="D1217" s="55"/>
      <c r="E1217" s="56"/>
      <c r="F1217" s="72"/>
      <c r="G1217" s="120" t="str">
        <f>IFERROR(INDEX(Vendors!$A$2:$B$500,MATCH('AP and Accrual Journal'!C1217,Vendors!$A$2:$A$500,0),2),"")</f>
        <v/>
      </c>
      <c r="H1217" s="74">
        <f>SUMIF('Cash Outflows'!E:E,'AP and Accrual Journal'!D1217,'Cash Outflows'!F:F)</f>
        <v>0</v>
      </c>
      <c r="I1217" s="73">
        <f t="shared" si="64"/>
        <v>0</v>
      </c>
      <c r="J1217" s="13">
        <f t="shared" si="66"/>
        <v>0</v>
      </c>
      <c r="K1217" s="112" t="b">
        <f ca="1">IF(TODAY()-'AP and Accrual Journal'!E1217&gt;'Data Inputs'!$B$47,TRUE,FALSE)</f>
        <v>1</v>
      </c>
    </row>
    <row r="1218" spans="1:11" x14ac:dyDescent="0.2">
      <c r="A1218" s="110" t="str">
        <f t="shared" si="65"/>
        <v/>
      </c>
      <c r="B1218" s="55"/>
      <c r="C1218" s="55"/>
      <c r="D1218" s="55"/>
      <c r="E1218" s="56"/>
      <c r="F1218" s="72"/>
      <c r="G1218" s="120" t="str">
        <f>IFERROR(INDEX(Vendors!$A$2:$B$500,MATCH('AP and Accrual Journal'!C1218,Vendors!$A$2:$A$500,0),2),"")</f>
        <v/>
      </c>
      <c r="H1218" s="74">
        <f>SUMIF('Cash Outflows'!E:E,'AP and Accrual Journal'!D1218,'Cash Outflows'!F:F)</f>
        <v>0</v>
      </c>
      <c r="I1218" s="73">
        <f t="shared" si="64"/>
        <v>0</v>
      </c>
      <c r="J1218" s="13">
        <f t="shared" si="66"/>
        <v>0</v>
      </c>
      <c r="K1218" s="112" t="b">
        <f ca="1">IF(TODAY()-'AP and Accrual Journal'!E1218&gt;'Data Inputs'!$B$47,TRUE,FALSE)</f>
        <v>1</v>
      </c>
    </row>
    <row r="1219" spans="1:11" x14ac:dyDescent="0.2">
      <c r="A1219" s="110" t="str">
        <f t="shared" si="65"/>
        <v/>
      </c>
      <c r="B1219" s="55"/>
      <c r="C1219" s="55"/>
      <c r="D1219" s="55"/>
      <c r="E1219" s="56"/>
      <c r="F1219" s="72"/>
      <c r="G1219" s="120" t="str">
        <f>IFERROR(INDEX(Vendors!$A$2:$B$500,MATCH('AP and Accrual Journal'!C1219,Vendors!$A$2:$A$500,0),2),"")</f>
        <v/>
      </c>
      <c r="H1219" s="74">
        <f>SUMIF('Cash Outflows'!E:E,'AP and Accrual Journal'!D1219,'Cash Outflows'!F:F)</f>
        <v>0</v>
      </c>
      <c r="I1219" s="73">
        <f t="shared" si="64"/>
        <v>0</v>
      </c>
      <c r="J1219" s="13">
        <f t="shared" si="66"/>
        <v>0</v>
      </c>
      <c r="K1219" s="112" t="b">
        <f ca="1">IF(TODAY()-'AP and Accrual Journal'!E1219&gt;'Data Inputs'!$B$47,TRUE,FALSE)</f>
        <v>1</v>
      </c>
    </row>
    <row r="1220" spans="1:11" x14ac:dyDescent="0.2">
      <c r="A1220" s="110" t="str">
        <f t="shared" si="65"/>
        <v/>
      </c>
      <c r="B1220" s="55"/>
      <c r="C1220" s="55"/>
      <c r="D1220" s="55"/>
      <c r="E1220" s="56"/>
      <c r="F1220" s="72"/>
      <c r="G1220" s="120" t="str">
        <f>IFERROR(INDEX(Vendors!$A$2:$B$500,MATCH('AP and Accrual Journal'!C1220,Vendors!$A$2:$A$500,0),2),"")</f>
        <v/>
      </c>
      <c r="H1220" s="74">
        <f>SUMIF('Cash Outflows'!E:E,'AP and Accrual Journal'!D1220,'Cash Outflows'!F:F)</f>
        <v>0</v>
      </c>
      <c r="I1220" s="73">
        <f t="shared" si="64"/>
        <v>0</v>
      </c>
      <c r="J1220" s="13">
        <f t="shared" si="66"/>
        <v>0</v>
      </c>
      <c r="K1220" s="112" t="b">
        <f ca="1">IF(TODAY()-'AP and Accrual Journal'!E1220&gt;'Data Inputs'!$B$47,TRUE,FALSE)</f>
        <v>1</v>
      </c>
    </row>
    <row r="1221" spans="1:11" x14ac:dyDescent="0.2">
      <c r="A1221" s="110" t="str">
        <f t="shared" si="65"/>
        <v/>
      </c>
      <c r="B1221" s="55"/>
      <c r="C1221" s="55"/>
      <c r="D1221" s="55"/>
      <c r="E1221" s="56"/>
      <c r="F1221" s="72"/>
      <c r="G1221" s="120" t="str">
        <f>IFERROR(INDEX(Vendors!$A$2:$B$500,MATCH('AP and Accrual Journal'!C1221,Vendors!$A$2:$A$500,0),2),"")</f>
        <v/>
      </c>
      <c r="H1221" s="74">
        <f>SUMIF('Cash Outflows'!E:E,'AP and Accrual Journal'!D1221,'Cash Outflows'!F:F)</f>
        <v>0</v>
      </c>
      <c r="I1221" s="73">
        <f t="shared" ref="I1221:I1284" si="67">F1221-H1221</f>
        <v>0</v>
      </c>
      <c r="J1221" s="13">
        <f t="shared" si="66"/>
        <v>0</v>
      </c>
      <c r="K1221" s="112" t="b">
        <f ca="1">IF(TODAY()-'AP and Accrual Journal'!E1221&gt;'Data Inputs'!$B$47,TRUE,FALSE)</f>
        <v>1</v>
      </c>
    </row>
    <row r="1222" spans="1:11" x14ac:dyDescent="0.2">
      <c r="A1222" s="110" t="str">
        <f t="shared" si="65"/>
        <v/>
      </c>
      <c r="B1222" s="55"/>
      <c r="C1222" s="55"/>
      <c r="D1222" s="55"/>
      <c r="E1222" s="56"/>
      <c r="F1222" s="72"/>
      <c r="G1222" s="120" t="str">
        <f>IFERROR(INDEX(Vendors!$A$2:$B$500,MATCH('AP and Accrual Journal'!C1222,Vendors!$A$2:$A$500,0),2),"")</f>
        <v/>
      </c>
      <c r="H1222" s="74">
        <f>SUMIF('Cash Outflows'!E:E,'AP and Accrual Journal'!D1222,'Cash Outflows'!F:F)</f>
        <v>0</v>
      </c>
      <c r="I1222" s="73">
        <f t="shared" si="67"/>
        <v>0</v>
      </c>
      <c r="J1222" s="13">
        <f t="shared" si="66"/>
        <v>0</v>
      </c>
      <c r="K1222" s="112" t="b">
        <f ca="1">IF(TODAY()-'AP and Accrual Journal'!E1222&gt;'Data Inputs'!$B$47,TRUE,FALSE)</f>
        <v>1</v>
      </c>
    </row>
    <row r="1223" spans="1:11" x14ac:dyDescent="0.2">
      <c r="A1223" s="110" t="str">
        <f t="shared" si="65"/>
        <v/>
      </c>
      <c r="B1223" s="55"/>
      <c r="C1223" s="55"/>
      <c r="D1223" s="55"/>
      <c r="E1223" s="56"/>
      <c r="F1223" s="72"/>
      <c r="G1223" s="120" t="str">
        <f>IFERROR(INDEX(Vendors!$A$2:$B$500,MATCH('AP and Accrual Journal'!C1223,Vendors!$A$2:$A$500,0),2),"")</f>
        <v/>
      </c>
      <c r="H1223" s="74">
        <f>SUMIF('Cash Outflows'!E:E,'AP and Accrual Journal'!D1223,'Cash Outflows'!F:F)</f>
        <v>0</v>
      </c>
      <c r="I1223" s="73">
        <f t="shared" si="67"/>
        <v>0</v>
      </c>
      <c r="J1223" s="13">
        <f t="shared" si="66"/>
        <v>0</v>
      </c>
      <c r="K1223" s="112" t="b">
        <f ca="1">IF(TODAY()-'AP and Accrual Journal'!E1223&gt;'Data Inputs'!$B$47,TRUE,FALSE)</f>
        <v>1</v>
      </c>
    </row>
    <row r="1224" spans="1:11" x14ac:dyDescent="0.2">
      <c r="A1224" s="110" t="str">
        <f t="shared" si="65"/>
        <v/>
      </c>
      <c r="B1224" s="55"/>
      <c r="C1224" s="55"/>
      <c r="D1224" s="55"/>
      <c r="E1224" s="56"/>
      <c r="F1224" s="72"/>
      <c r="G1224" s="120" t="str">
        <f>IFERROR(INDEX(Vendors!$A$2:$B$500,MATCH('AP and Accrual Journal'!C1224,Vendors!$A$2:$A$500,0),2),"")</f>
        <v/>
      </c>
      <c r="H1224" s="74">
        <f>SUMIF('Cash Outflows'!E:E,'AP and Accrual Journal'!D1224,'Cash Outflows'!F:F)</f>
        <v>0</v>
      </c>
      <c r="I1224" s="73">
        <f t="shared" si="67"/>
        <v>0</v>
      </c>
      <c r="J1224" s="13">
        <f t="shared" si="66"/>
        <v>0</v>
      </c>
      <c r="K1224" s="112" t="b">
        <f ca="1">IF(TODAY()-'AP and Accrual Journal'!E1224&gt;'Data Inputs'!$B$47,TRUE,FALSE)</f>
        <v>1</v>
      </c>
    </row>
    <row r="1225" spans="1:11" x14ac:dyDescent="0.2">
      <c r="A1225" s="110" t="str">
        <f t="shared" si="65"/>
        <v/>
      </c>
      <c r="B1225" s="55"/>
      <c r="C1225" s="55"/>
      <c r="D1225" s="55"/>
      <c r="E1225" s="56"/>
      <c r="F1225" s="72"/>
      <c r="G1225" s="120" t="str">
        <f>IFERROR(INDEX(Vendors!$A$2:$B$500,MATCH('AP and Accrual Journal'!C1225,Vendors!$A$2:$A$500,0),2),"")</f>
        <v/>
      </c>
      <c r="H1225" s="74">
        <f>SUMIF('Cash Outflows'!E:E,'AP and Accrual Journal'!D1225,'Cash Outflows'!F:F)</f>
        <v>0</v>
      </c>
      <c r="I1225" s="73">
        <f t="shared" si="67"/>
        <v>0</v>
      </c>
      <c r="J1225" s="13">
        <f t="shared" si="66"/>
        <v>0</v>
      </c>
      <c r="K1225" s="112" t="b">
        <f ca="1">IF(TODAY()-'AP and Accrual Journal'!E1225&gt;'Data Inputs'!$B$47,TRUE,FALSE)</f>
        <v>1</v>
      </c>
    </row>
    <row r="1226" spans="1:11" x14ac:dyDescent="0.2">
      <c r="A1226" s="110" t="str">
        <f t="shared" si="65"/>
        <v/>
      </c>
      <c r="B1226" s="55"/>
      <c r="C1226" s="55"/>
      <c r="D1226" s="55"/>
      <c r="E1226" s="56"/>
      <c r="F1226" s="72"/>
      <c r="G1226" s="120" t="str">
        <f>IFERROR(INDEX(Vendors!$A$2:$B$500,MATCH('AP and Accrual Journal'!C1226,Vendors!$A$2:$A$500,0),2),"")</f>
        <v/>
      </c>
      <c r="H1226" s="74">
        <f>SUMIF('Cash Outflows'!E:E,'AP and Accrual Journal'!D1226,'Cash Outflows'!F:F)</f>
        <v>0</v>
      </c>
      <c r="I1226" s="73">
        <f t="shared" si="67"/>
        <v>0</v>
      </c>
      <c r="J1226" s="13">
        <f t="shared" si="66"/>
        <v>0</v>
      </c>
      <c r="K1226" s="112" t="b">
        <f ca="1">IF(TODAY()-'AP and Accrual Journal'!E1226&gt;'Data Inputs'!$B$47,TRUE,FALSE)</f>
        <v>1</v>
      </c>
    </row>
    <row r="1227" spans="1:11" x14ac:dyDescent="0.2">
      <c r="A1227" s="110" t="str">
        <f t="shared" si="65"/>
        <v/>
      </c>
      <c r="B1227" s="55"/>
      <c r="C1227" s="55"/>
      <c r="D1227" s="55"/>
      <c r="E1227" s="56"/>
      <c r="F1227" s="72"/>
      <c r="G1227" s="120" t="str">
        <f>IFERROR(INDEX(Vendors!$A$2:$B$500,MATCH('AP and Accrual Journal'!C1227,Vendors!$A$2:$A$500,0),2),"")</f>
        <v/>
      </c>
      <c r="H1227" s="74">
        <f>SUMIF('Cash Outflows'!E:E,'AP and Accrual Journal'!D1227,'Cash Outflows'!F:F)</f>
        <v>0</v>
      </c>
      <c r="I1227" s="73">
        <f t="shared" si="67"/>
        <v>0</v>
      </c>
      <c r="J1227" s="13">
        <f t="shared" si="66"/>
        <v>0</v>
      </c>
      <c r="K1227" s="112" t="b">
        <f ca="1">IF(TODAY()-'AP and Accrual Journal'!E1227&gt;'Data Inputs'!$B$47,TRUE,FALSE)</f>
        <v>1</v>
      </c>
    </row>
    <row r="1228" spans="1:11" x14ac:dyDescent="0.2">
      <c r="A1228" s="110" t="str">
        <f t="shared" ref="A1228:A1291" si="68">IF(E1228="","",E1228+(6-J1228))</f>
        <v/>
      </c>
      <c r="B1228" s="55"/>
      <c r="C1228" s="55"/>
      <c r="D1228" s="55"/>
      <c r="E1228" s="56"/>
      <c r="F1228" s="72"/>
      <c r="G1228" s="120" t="str">
        <f>IFERROR(INDEX(Vendors!$A$2:$B$500,MATCH('AP and Accrual Journal'!C1228,Vendors!$A$2:$A$500,0),2),"")</f>
        <v/>
      </c>
      <c r="H1228" s="74">
        <f>SUMIF('Cash Outflows'!E:E,'AP and Accrual Journal'!D1228,'Cash Outflows'!F:F)</f>
        <v>0</v>
      </c>
      <c r="I1228" s="73">
        <f t="shared" si="67"/>
        <v>0</v>
      </c>
      <c r="J1228" s="13">
        <f t="shared" ref="J1228:J1291" si="69">IF(WEEKDAY(E1228)=7,0,WEEKDAY(E1228))</f>
        <v>0</v>
      </c>
      <c r="K1228" s="112" t="b">
        <f ca="1">IF(TODAY()-'AP and Accrual Journal'!E1228&gt;'Data Inputs'!$B$47,TRUE,FALSE)</f>
        <v>1</v>
      </c>
    </row>
    <row r="1229" spans="1:11" x14ac:dyDescent="0.2">
      <c r="A1229" s="110" t="str">
        <f t="shared" si="68"/>
        <v/>
      </c>
      <c r="B1229" s="55"/>
      <c r="C1229" s="55"/>
      <c r="D1229" s="55"/>
      <c r="E1229" s="56"/>
      <c r="F1229" s="72"/>
      <c r="G1229" s="120" t="str">
        <f>IFERROR(INDEX(Vendors!$A$2:$B$500,MATCH('AP and Accrual Journal'!C1229,Vendors!$A$2:$A$500,0),2),"")</f>
        <v/>
      </c>
      <c r="H1229" s="74">
        <f>SUMIF('Cash Outflows'!E:E,'AP and Accrual Journal'!D1229,'Cash Outflows'!F:F)</f>
        <v>0</v>
      </c>
      <c r="I1229" s="73">
        <f t="shared" si="67"/>
        <v>0</v>
      </c>
      <c r="J1229" s="13">
        <f t="shared" si="69"/>
        <v>0</v>
      </c>
      <c r="K1229" s="112" t="b">
        <f ca="1">IF(TODAY()-'AP and Accrual Journal'!E1229&gt;'Data Inputs'!$B$47,TRUE,FALSE)</f>
        <v>1</v>
      </c>
    </row>
    <row r="1230" spans="1:11" x14ac:dyDescent="0.2">
      <c r="A1230" s="110" t="str">
        <f t="shared" si="68"/>
        <v/>
      </c>
      <c r="B1230" s="55"/>
      <c r="C1230" s="55"/>
      <c r="D1230" s="55"/>
      <c r="E1230" s="56"/>
      <c r="F1230" s="72"/>
      <c r="G1230" s="120" t="str">
        <f>IFERROR(INDEX(Vendors!$A$2:$B$500,MATCH('AP and Accrual Journal'!C1230,Vendors!$A$2:$A$500,0),2),"")</f>
        <v/>
      </c>
      <c r="H1230" s="74">
        <f>SUMIF('Cash Outflows'!E:E,'AP and Accrual Journal'!D1230,'Cash Outflows'!F:F)</f>
        <v>0</v>
      </c>
      <c r="I1230" s="73">
        <f t="shared" si="67"/>
        <v>0</v>
      </c>
      <c r="J1230" s="13">
        <f t="shared" si="69"/>
        <v>0</v>
      </c>
      <c r="K1230" s="112" t="b">
        <f ca="1">IF(TODAY()-'AP and Accrual Journal'!E1230&gt;'Data Inputs'!$B$47,TRUE,FALSE)</f>
        <v>1</v>
      </c>
    </row>
    <row r="1231" spans="1:11" x14ac:dyDescent="0.2">
      <c r="A1231" s="110" t="str">
        <f t="shared" si="68"/>
        <v/>
      </c>
      <c r="B1231" s="55"/>
      <c r="C1231" s="55"/>
      <c r="D1231" s="55"/>
      <c r="E1231" s="56"/>
      <c r="F1231" s="72"/>
      <c r="G1231" s="120" t="str">
        <f>IFERROR(INDEX(Vendors!$A$2:$B$500,MATCH('AP and Accrual Journal'!C1231,Vendors!$A$2:$A$500,0),2),"")</f>
        <v/>
      </c>
      <c r="H1231" s="74">
        <f>SUMIF('Cash Outflows'!E:E,'AP and Accrual Journal'!D1231,'Cash Outflows'!F:F)</f>
        <v>0</v>
      </c>
      <c r="I1231" s="73">
        <f t="shared" si="67"/>
        <v>0</v>
      </c>
      <c r="J1231" s="13">
        <f t="shared" si="69"/>
        <v>0</v>
      </c>
      <c r="K1231" s="112" t="b">
        <f ca="1">IF(TODAY()-'AP and Accrual Journal'!E1231&gt;'Data Inputs'!$B$47,TRUE,FALSE)</f>
        <v>1</v>
      </c>
    </row>
    <row r="1232" spans="1:11" x14ac:dyDescent="0.2">
      <c r="A1232" s="110" t="str">
        <f t="shared" si="68"/>
        <v/>
      </c>
      <c r="B1232" s="55"/>
      <c r="C1232" s="55"/>
      <c r="D1232" s="55"/>
      <c r="E1232" s="56"/>
      <c r="F1232" s="72"/>
      <c r="G1232" s="120" t="str">
        <f>IFERROR(INDEX(Vendors!$A$2:$B$500,MATCH('AP and Accrual Journal'!C1232,Vendors!$A$2:$A$500,0),2),"")</f>
        <v/>
      </c>
      <c r="H1232" s="74">
        <f>SUMIF('Cash Outflows'!E:E,'AP and Accrual Journal'!D1232,'Cash Outflows'!F:F)</f>
        <v>0</v>
      </c>
      <c r="I1232" s="73">
        <f t="shared" si="67"/>
        <v>0</v>
      </c>
      <c r="J1232" s="13">
        <f t="shared" si="69"/>
        <v>0</v>
      </c>
      <c r="K1232" s="112" t="b">
        <f ca="1">IF(TODAY()-'AP and Accrual Journal'!E1232&gt;'Data Inputs'!$B$47,TRUE,FALSE)</f>
        <v>1</v>
      </c>
    </row>
    <row r="1233" spans="1:11" x14ac:dyDescent="0.2">
      <c r="A1233" s="110" t="str">
        <f t="shared" si="68"/>
        <v/>
      </c>
      <c r="B1233" s="55"/>
      <c r="C1233" s="55"/>
      <c r="D1233" s="55"/>
      <c r="E1233" s="56"/>
      <c r="F1233" s="72"/>
      <c r="G1233" s="120" t="str">
        <f>IFERROR(INDEX(Vendors!$A$2:$B$500,MATCH('AP and Accrual Journal'!C1233,Vendors!$A$2:$A$500,0),2),"")</f>
        <v/>
      </c>
      <c r="H1233" s="74">
        <f>SUMIF('Cash Outflows'!E:E,'AP and Accrual Journal'!D1233,'Cash Outflows'!F:F)</f>
        <v>0</v>
      </c>
      <c r="I1233" s="73">
        <f t="shared" si="67"/>
        <v>0</v>
      </c>
      <c r="J1233" s="13">
        <f t="shared" si="69"/>
        <v>0</v>
      </c>
      <c r="K1233" s="112" t="b">
        <f ca="1">IF(TODAY()-'AP and Accrual Journal'!E1233&gt;'Data Inputs'!$B$47,TRUE,FALSE)</f>
        <v>1</v>
      </c>
    </row>
    <row r="1234" spans="1:11" x14ac:dyDescent="0.2">
      <c r="A1234" s="110" t="str">
        <f t="shared" si="68"/>
        <v/>
      </c>
      <c r="B1234" s="55"/>
      <c r="C1234" s="55"/>
      <c r="D1234" s="55"/>
      <c r="E1234" s="56"/>
      <c r="F1234" s="72"/>
      <c r="G1234" s="120" t="str">
        <f>IFERROR(INDEX(Vendors!$A$2:$B$500,MATCH('AP and Accrual Journal'!C1234,Vendors!$A$2:$A$500,0),2),"")</f>
        <v/>
      </c>
      <c r="H1234" s="74">
        <f>SUMIF('Cash Outflows'!E:E,'AP and Accrual Journal'!D1234,'Cash Outflows'!F:F)</f>
        <v>0</v>
      </c>
      <c r="I1234" s="73">
        <f t="shared" si="67"/>
        <v>0</v>
      </c>
      <c r="J1234" s="13">
        <f t="shared" si="69"/>
        <v>0</v>
      </c>
      <c r="K1234" s="112" t="b">
        <f ca="1">IF(TODAY()-'AP and Accrual Journal'!E1234&gt;'Data Inputs'!$B$47,TRUE,FALSE)</f>
        <v>1</v>
      </c>
    </row>
    <row r="1235" spans="1:11" x14ac:dyDescent="0.2">
      <c r="A1235" s="110" t="str">
        <f t="shared" si="68"/>
        <v/>
      </c>
      <c r="B1235" s="55"/>
      <c r="C1235" s="55"/>
      <c r="D1235" s="55"/>
      <c r="E1235" s="56"/>
      <c r="F1235" s="72"/>
      <c r="G1235" s="120" t="str">
        <f>IFERROR(INDEX(Vendors!$A$2:$B$500,MATCH('AP and Accrual Journal'!C1235,Vendors!$A$2:$A$500,0),2),"")</f>
        <v/>
      </c>
      <c r="H1235" s="74">
        <f>SUMIF('Cash Outflows'!E:E,'AP and Accrual Journal'!D1235,'Cash Outflows'!F:F)</f>
        <v>0</v>
      </c>
      <c r="I1235" s="73">
        <f t="shared" si="67"/>
        <v>0</v>
      </c>
      <c r="J1235" s="13">
        <f t="shared" si="69"/>
        <v>0</v>
      </c>
      <c r="K1235" s="112" t="b">
        <f ca="1">IF(TODAY()-'AP and Accrual Journal'!E1235&gt;'Data Inputs'!$B$47,TRUE,FALSE)</f>
        <v>1</v>
      </c>
    </row>
    <row r="1236" spans="1:11" x14ac:dyDescent="0.2">
      <c r="A1236" s="110" t="str">
        <f t="shared" si="68"/>
        <v/>
      </c>
      <c r="B1236" s="55"/>
      <c r="C1236" s="55"/>
      <c r="D1236" s="55"/>
      <c r="E1236" s="56"/>
      <c r="F1236" s="72"/>
      <c r="G1236" s="120" t="str">
        <f>IFERROR(INDEX(Vendors!$A$2:$B$500,MATCH('AP and Accrual Journal'!C1236,Vendors!$A$2:$A$500,0),2),"")</f>
        <v/>
      </c>
      <c r="H1236" s="74">
        <f>SUMIF('Cash Outflows'!E:E,'AP and Accrual Journal'!D1236,'Cash Outflows'!F:F)</f>
        <v>0</v>
      </c>
      <c r="I1236" s="73">
        <f t="shared" si="67"/>
        <v>0</v>
      </c>
      <c r="J1236" s="13">
        <f t="shared" si="69"/>
        <v>0</v>
      </c>
      <c r="K1236" s="112" t="b">
        <f ca="1">IF(TODAY()-'AP and Accrual Journal'!E1236&gt;'Data Inputs'!$B$47,TRUE,FALSE)</f>
        <v>1</v>
      </c>
    </row>
    <row r="1237" spans="1:11" x14ac:dyDescent="0.2">
      <c r="A1237" s="110" t="str">
        <f t="shared" si="68"/>
        <v/>
      </c>
      <c r="B1237" s="55"/>
      <c r="C1237" s="55"/>
      <c r="D1237" s="55"/>
      <c r="E1237" s="56"/>
      <c r="F1237" s="72"/>
      <c r="G1237" s="120" t="str">
        <f>IFERROR(INDEX(Vendors!$A$2:$B$500,MATCH('AP and Accrual Journal'!C1237,Vendors!$A$2:$A$500,0),2),"")</f>
        <v/>
      </c>
      <c r="H1237" s="74">
        <f>SUMIF('Cash Outflows'!E:E,'AP and Accrual Journal'!D1237,'Cash Outflows'!F:F)</f>
        <v>0</v>
      </c>
      <c r="I1237" s="73">
        <f t="shared" si="67"/>
        <v>0</v>
      </c>
      <c r="J1237" s="13">
        <f t="shared" si="69"/>
        <v>0</v>
      </c>
      <c r="K1237" s="112" t="b">
        <f ca="1">IF(TODAY()-'AP and Accrual Journal'!E1237&gt;'Data Inputs'!$B$47,TRUE,FALSE)</f>
        <v>1</v>
      </c>
    </row>
    <row r="1238" spans="1:11" x14ac:dyDescent="0.2">
      <c r="A1238" s="110" t="str">
        <f t="shared" si="68"/>
        <v/>
      </c>
      <c r="B1238" s="55"/>
      <c r="C1238" s="55"/>
      <c r="D1238" s="55"/>
      <c r="E1238" s="56"/>
      <c r="F1238" s="72"/>
      <c r="G1238" s="120" t="str">
        <f>IFERROR(INDEX(Vendors!$A$2:$B$500,MATCH('AP and Accrual Journal'!C1238,Vendors!$A$2:$A$500,0),2),"")</f>
        <v/>
      </c>
      <c r="H1238" s="74">
        <f>SUMIF('Cash Outflows'!E:E,'AP and Accrual Journal'!D1238,'Cash Outflows'!F:F)</f>
        <v>0</v>
      </c>
      <c r="I1238" s="73">
        <f t="shared" si="67"/>
        <v>0</v>
      </c>
      <c r="J1238" s="13">
        <f t="shared" si="69"/>
        <v>0</v>
      </c>
      <c r="K1238" s="112" t="b">
        <f ca="1">IF(TODAY()-'AP and Accrual Journal'!E1238&gt;'Data Inputs'!$B$47,TRUE,FALSE)</f>
        <v>1</v>
      </c>
    </row>
    <row r="1239" spans="1:11" x14ac:dyDescent="0.2">
      <c r="A1239" s="110" t="str">
        <f t="shared" si="68"/>
        <v/>
      </c>
      <c r="B1239" s="55"/>
      <c r="C1239" s="55"/>
      <c r="D1239" s="55"/>
      <c r="E1239" s="56"/>
      <c r="F1239" s="72"/>
      <c r="G1239" s="120" t="str">
        <f>IFERROR(INDEX(Vendors!$A$2:$B$500,MATCH('AP and Accrual Journal'!C1239,Vendors!$A$2:$A$500,0),2),"")</f>
        <v/>
      </c>
      <c r="H1239" s="74">
        <f>SUMIF('Cash Outflows'!E:E,'AP and Accrual Journal'!D1239,'Cash Outflows'!F:F)</f>
        <v>0</v>
      </c>
      <c r="I1239" s="73">
        <f t="shared" si="67"/>
        <v>0</v>
      </c>
      <c r="J1239" s="13">
        <f t="shared" si="69"/>
        <v>0</v>
      </c>
      <c r="K1239" s="112" t="b">
        <f ca="1">IF(TODAY()-'AP and Accrual Journal'!E1239&gt;'Data Inputs'!$B$47,TRUE,FALSE)</f>
        <v>1</v>
      </c>
    </row>
    <row r="1240" spans="1:11" x14ac:dyDescent="0.2">
      <c r="A1240" s="110" t="str">
        <f t="shared" si="68"/>
        <v/>
      </c>
      <c r="B1240" s="55"/>
      <c r="C1240" s="55"/>
      <c r="D1240" s="55"/>
      <c r="E1240" s="56"/>
      <c r="F1240" s="72"/>
      <c r="G1240" s="120" t="str">
        <f>IFERROR(INDEX(Vendors!$A$2:$B$500,MATCH('AP and Accrual Journal'!C1240,Vendors!$A$2:$A$500,0),2),"")</f>
        <v/>
      </c>
      <c r="H1240" s="74">
        <f>SUMIF('Cash Outflows'!E:E,'AP and Accrual Journal'!D1240,'Cash Outflows'!F:F)</f>
        <v>0</v>
      </c>
      <c r="I1240" s="73">
        <f t="shared" si="67"/>
        <v>0</v>
      </c>
      <c r="J1240" s="13">
        <f t="shared" si="69"/>
        <v>0</v>
      </c>
      <c r="K1240" s="112" t="b">
        <f ca="1">IF(TODAY()-'AP and Accrual Journal'!E1240&gt;'Data Inputs'!$B$47,TRUE,FALSE)</f>
        <v>1</v>
      </c>
    </row>
    <row r="1241" spans="1:11" x14ac:dyDescent="0.2">
      <c r="A1241" s="110" t="str">
        <f t="shared" si="68"/>
        <v/>
      </c>
      <c r="B1241" s="55"/>
      <c r="C1241" s="55"/>
      <c r="D1241" s="55"/>
      <c r="E1241" s="56"/>
      <c r="F1241" s="72"/>
      <c r="G1241" s="120" t="str">
        <f>IFERROR(INDEX(Vendors!$A$2:$B$500,MATCH('AP and Accrual Journal'!C1241,Vendors!$A$2:$A$500,0),2),"")</f>
        <v/>
      </c>
      <c r="H1241" s="74">
        <f>SUMIF('Cash Outflows'!E:E,'AP and Accrual Journal'!D1241,'Cash Outflows'!F:F)</f>
        <v>0</v>
      </c>
      <c r="I1241" s="73">
        <f t="shared" si="67"/>
        <v>0</v>
      </c>
      <c r="J1241" s="13">
        <f t="shared" si="69"/>
        <v>0</v>
      </c>
      <c r="K1241" s="112" t="b">
        <f ca="1">IF(TODAY()-'AP and Accrual Journal'!E1241&gt;'Data Inputs'!$B$47,TRUE,FALSE)</f>
        <v>1</v>
      </c>
    </row>
    <row r="1242" spans="1:11" x14ac:dyDescent="0.2">
      <c r="A1242" s="110" t="str">
        <f t="shared" si="68"/>
        <v/>
      </c>
      <c r="B1242" s="55"/>
      <c r="C1242" s="55"/>
      <c r="D1242" s="55"/>
      <c r="E1242" s="56"/>
      <c r="F1242" s="72"/>
      <c r="G1242" s="120" t="str">
        <f>IFERROR(INDEX(Vendors!$A$2:$B$500,MATCH('AP and Accrual Journal'!C1242,Vendors!$A$2:$A$500,0),2),"")</f>
        <v/>
      </c>
      <c r="H1242" s="74">
        <f>SUMIF('Cash Outflows'!E:E,'AP and Accrual Journal'!D1242,'Cash Outflows'!F:F)</f>
        <v>0</v>
      </c>
      <c r="I1242" s="73">
        <f t="shared" si="67"/>
        <v>0</v>
      </c>
      <c r="J1242" s="13">
        <f t="shared" si="69"/>
        <v>0</v>
      </c>
      <c r="K1242" s="112" t="b">
        <f ca="1">IF(TODAY()-'AP and Accrual Journal'!E1242&gt;'Data Inputs'!$B$47,TRUE,FALSE)</f>
        <v>1</v>
      </c>
    </row>
    <row r="1243" spans="1:11" x14ac:dyDescent="0.2">
      <c r="A1243" s="110" t="str">
        <f t="shared" si="68"/>
        <v/>
      </c>
      <c r="B1243" s="55"/>
      <c r="C1243" s="55"/>
      <c r="D1243" s="55"/>
      <c r="E1243" s="56"/>
      <c r="F1243" s="72"/>
      <c r="G1243" s="120" t="str">
        <f>IFERROR(INDEX(Vendors!$A$2:$B$500,MATCH('AP and Accrual Journal'!C1243,Vendors!$A$2:$A$500,0),2),"")</f>
        <v/>
      </c>
      <c r="H1243" s="74">
        <f>SUMIF('Cash Outflows'!E:E,'AP and Accrual Journal'!D1243,'Cash Outflows'!F:F)</f>
        <v>0</v>
      </c>
      <c r="I1243" s="73">
        <f t="shared" si="67"/>
        <v>0</v>
      </c>
      <c r="J1243" s="13">
        <f t="shared" si="69"/>
        <v>0</v>
      </c>
      <c r="K1243" s="112" t="b">
        <f ca="1">IF(TODAY()-'AP and Accrual Journal'!E1243&gt;'Data Inputs'!$B$47,TRUE,FALSE)</f>
        <v>1</v>
      </c>
    </row>
    <row r="1244" spans="1:11" x14ac:dyDescent="0.2">
      <c r="A1244" s="110" t="str">
        <f t="shared" si="68"/>
        <v/>
      </c>
      <c r="B1244" s="55"/>
      <c r="C1244" s="55"/>
      <c r="D1244" s="55"/>
      <c r="E1244" s="56"/>
      <c r="F1244" s="72"/>
      <c r="G1244" s="120" t="str">
        <f>IFERROR(INDEX(Vendors!$A$2:$B$500,MATCH('AP and Accrual Journal'!C1244,Vendors!$A$2:$A$500,0),2),"")</f>
        <v/>
      </c>
      <c r="H1244" s="74">
        <f>SUMIF('Cash Outflows'!E:E,'AP and Accrual Journal'!D1244,'Cash Outflows'!F:F)</f>
        <v>0</v>
      </c>
      <c r="I1244" s="73">
        <f t="shared" si="67"/>
        <v>0</v>
      </c>
      <c r="J1244" s="13">
        <f t="shared" si="69"/>
        <v>0</v>
      </c>
      <c r="K1244" s="112" t="b">
        <f ca="1">IF(TODAY()-'AP and Accrual Journal'!E1244&gt;'Data Inputs'!$B$47,TRUE,FALSE)</f>
        <v>1</v>
      </c>
    </row>
    <row r="1245" spans="1:11" x14ac:dyDescent="0.2">
      <c r="A1245" s="110" t="str">
        <f t="shared" si="68"/>
        <v/>
      </c>
      <c r="B1245" s="55"/>
      <c r="C1245" s="55"/>
      <c r="D1245" s="55"/>
      <c r="E1245" s="56"/>
      <c r="F1245" s="72"/>
      <c r="G1245" s="120" t="str">
        <f>IFERROR(INDEX(Vendors!$A$2:$B$500,MATCH('AP and Accrual Journal'!C1245,Vendors!$A$2:$A$500,0),2),"")</f>
        <v/>
      </c>
      <c r="H1245" s="74">
        <f>SUMIF('Cash Outflows'!E:E,'AP and Accrual Journal'!D1245,'Cash Outflows'!F:F)</f>
        <v>0</v>
      </c>
      <c r="I1245" s="73">
        <f t="shared" si="67"/>
        <v>0</v>
      </c>
      <c r="J1245" s="13">
        <f t="shared" si="69"/>
        <v>0</v>
      </c>
      <c r="K1245" s="112" t="b">
        <f ca="1">IF(TODAY()-'AP and Accrual Journal'!E1245&gt;'Data Inputs'!$B$47,TRUE,FALSE)</f>
        <v>1</v>
      </c>
    </row>
    <row r="1246" spans="1:11" x14ac:dyDescent="0.2">
      <c r="A1246" s="110" t="str">
        <f t="shared" si="68"/>
        <v/>
      </c>
      <c r="B1246" s="55"/>
      <c r="C1246" s="55"/>
      <c r="D1246" s="55"/>
      <c r="E1246" s="56"/>
      <c r="F1246" s="72"/>
      <c r="G1246" s="120" t="str">
        <f>IFERROR(INDEX(Vendors!$A$2:$B$500,MATCH('AP and Accrual Journal'!C1246,Vendors!$A$2:$A$500,0),2),"")</f>
        <v/>
      </c>
      <c r="H1246" s="74">
        <f>SUMIF('Cash Outflows'!E:E,'AP and Accrual Journal'!D1246,'Cash Outflows'!F:F)</f>
        <v>0</v>
      </c>
      <c r="I1246" s="73">
        <f t="shared" si="67"/>
        <v>0</v>
      </c>
      <c r="J1246" s="13">
        <f t="shared" si="69"/>
        <v>0</v>
      </c>
      <c r="K1246" s="112" t="b">
        <f ca="1">IF(TODAY()-'AP and Accrual Journal'!E1246&gt;'Data Inputs'!$B$47,TRUE,FALSE)</f>
        <v>1</v>
      </c>
    </row>
    <row r="1247" spans="1:11" x14ac:dyDescent="0.2">
      <c r="A1247" s="110" t="str">
        <f t="shared" si="68"/>
        <v/>
      </c>
      <c r="B1247" s="55"/>
      <c r="C1247" s="55"/>
      <c r="D1247" s="55"/>
      <c r="E1247" s="56"/>
      <c r="F1247" s="72"/>
      <c r="G1247" s="120" t="str">
        <f>IFERROR(INDEX(Vendors!$A$2:$B$500,MATCH('AP and Accrual Journal'!C1247,Vendors!$A$2:$A$500,0),2),"")</f>
        <v/>
      </c>
      <c r="H1247" s="74">
        <f>SUMIF('Cash Outflows'!E:E,'AP and Accrual Journal'!D1247,'Cash Outflows'!F:F)</f>
        <v>0</v>
      </c>
      <c r="I1247" s="73">
        <f t="shared" si="67"/>
        <v>0</v>
      </c>
      <c r="J1247" s="13">
        <f t="shared" si="69"/>
        <v>0</v>
      </c>
      <c r="K1247" s="112" t="b">
        <f ca="1">IF(TODAY()-'AP and Accrual Journal'!E1247&gt;'Data Inputs'!$B$47,TRUE,FALSE)</f>
        <v>1</v>
      </c>
    </row>
    <row r="1248" spans="1:11" x14ac:dyDescent="0.2">
      <c r="A1248" s="110" t="str">
        <f t="shared" si="68"/>
        <v/>
      </c>
      <c r="B1248" s="55"/>
      <c r="C1248" s="55"/>
      <c r="D1248" s="55"/>
      <c r="E1248" s="56"/>
      <c r="F1248" s="72"/>
      <c r="G1248" s="120" t="str">
        <f>IFERROR(INDEX(Vendors!$A$2:$B$500,MATCH('AP and Accrual Journal'!C1248,Vendors!$A$2:$A$500,0),2),"")</f>
        <v/>
      </c>
      <c r="H1248" s="74">
        <f>SUMIF('Cash Outflows'!E:E,'AP and Accrual Journal'!D1248,'Cash Outflows'!F:F)</f>
        <v>0</v>
      </c>
      <c r="I1248" s="73">
        <f t="shared" si="67"/>
        <v>0</v>
      </c>
      <c r="J1248" s="13">
        <f t="shared" si="69"/>
        <v>0</v>
      </c>
      <c r="K1248" s="112" t="b">
        <f ca="1">IF(TODAY()-'AP and Accrual Journal'!E1248&gt;'Data Inputs'!$B$47,TRUE,FALSE)</f>
        <v>1</v>
      </c>
    </row>
    <row r="1249" spans="1:11" x14ac:dyDescent="0.2">
      <c r="A1249" s="110" t="str">
        <f t="shared" si="68"/>
        <v/>
      </c>
      <c r="B1249" s="55"/>
      <c r="C1249" s="55"/>
      <c r="D1249" s="55"/>
      <c r="E1249" s="56"/>
      <c r="F1249" s="72"/>
      <c r="G1249" s="120" t="str">
        <f>IFERROR(INDEX(Vendors!$A$2:$B$500,MATCH('AP and Accrual Journal'!C1249,Vendors!$A$2:$A$500,0),2),"")</f>
        <v/>
      </c>
      <c r="H1249" s="74">
        <f>SUMIF('Cash Outflows'!E:E,'AP and Accrual Journal'!D1249,'Cash Outflows'!F:F)</f>
        <v>0</v>
      </c>
      <c r="I1249" s="73">
        <f t="shared" si="67"/>
        <v>0</v>
      </c>
      <c r="J1249" s="13">
        <f t="shared" si="69"/>
        <v>0</v>
      </c>
      <c r="K1249" s="112" t="b">
        <f ca="1">IF(TODAY()-'AP and Accrual Journal'!E1249&gt;'Data Inputs'!$B$47,TRUE,FALSE)</f>
        <v>1</v>
      </c>
    </row>
    <row r="1250" spans="1:11" x14ac:dyDescent="0.2">
      <c r="A1250" s="110" t="str">
        <f t="shared" si="68"/>
        <v/>
      </c>
      <c r="B1250" s="55"/>
      <c r="C1250" s="55"/>
      <c r="D1250" s="55"/>
      <c r="E1250" s="56"/>
      <c r="F1250" s="72"/>
      <c r="G1250" s="120" t="str">
        <f>IFERROR(INDEX(Vendors!$A$2:$B$500,MATCH('AP and Accrual Journal'!C1250,Vendors!$A$2:$A$500,0),2),"")</f>
        <v/>
      </c>
      <c r="H1250" s="74">
        <f>SUMIF('Cash Outflows'!E:E,'AP and Accrual Journal'!D1250,'Cash Outflows'!F:F)</f>
        <v>0</v>
      </c>
      <c r="I1250" s="73">
        <f t="shared" si="67"/>
        <v>0</v>
      </c>
      <c r="J1250" s="13">
        <f t="shared" si="69"/>
        <v>0</v>
      </c>
      <c r="K1250" s="112" t="b">
        <f ca="1">IF(TODAY()-'AP and Accrual Journal'!E1250&gt;'Data Inputs'!$B$47,TRUE,FALSE)</f>
        <v>1</v>
      </c>
    </row>
    <row r="1251" spans="1:11" x14ac:dyDescent="0.2">
      <c r="A1251" s="110" t="str">
        <f t="shared" si="68"/>
        <v/>
      </c>
      <c r="B1251" s="55"/>
      <c r="C1251" s="55"/>
      <c r="D1251" s="55"/>
      <c r="E1251" s="56"/>
      <c r="F1251" s="72"/>
      <c r="G1251" s="120" t="str">
        <f>IFERROR(INDEX(Vendors!$A$2:$B$500,MATCH('AP and Accrual Journal'!C1251,Vendors!$A$2:$A$500,0),2),"")</f>
        <v/>
      </c>
      <c r="H1251" s="74">
        <f>SUMIF('Cash Outflows'!E:E,'AP and Accrual Journal'!D1251,'Cash Outflows'!F:F)</f>
        <v>0</v>
      </c>
      <c r="I1251" s="73">
        <f t="shared" si="67"/>
        <v>0</v>
      </c>
      <c r="J1251" s="13">
        <f t="shared" si="69"/>
        <v>0</v>
      </c>
      <c r="K1251" s="112" t="b">
        <f ca="1">IF(TODAY()-'AP and Accrual Journal'!E1251&gt;'Data Inputs'!$B$47,TRUE,FALSE)</f>
        <v>1</v>
      </c>
    </row>
    <row r="1252" spans="1:11" x14ac:dyDescent="0.2">
      <c r="A1252" s="110" t="str">
        <f t="shared" si="68"/>
        <v/>
      </c>
      <c r="B1252" s="55"/>
      <c r="C1252" s="55"/>
      <c r="D1252" s="55"/>
      <c r="E1252" s="56"/>
      <c r="F1252" s="72"/>
      <c r="G1252" s="120" t="str">
        <f>IFERROR(INDEX(Vendors!$A$2:$B$500,MATCH('AP and Accrual Journal'!C1252,Vendors!$A$2:$A$500,0),2),"")</f>
        <v/>
      </c>
      <c r="H1252" s="74">
        <f>SUMIF('Cash Outflows'!E:E,'AP and Accrual Journal'!D1252,'Cash Outflows'!F:F)</f>
        <v>0</v>
      </c>
      <c r="I1252" s="73">
        <f t="shared" si="67"/>
        <v>0</v>
      </c>
      <c r="J1252" s="13">
        <f t="shared" si="69"/>
        <v>0</v>
      </c>
      <c r="K1252" s="112" t="b">
        <f ca="1">IF(TODAY()-'AP and Accrual Journal'!E1252&gt;'Data Inputs'!$B$47,TRUE,FALSE)</f>
        <v>1</v>
      </c>
    </row>
    <row r="1253" spans="1:11" x14ac:dyDescent="0.2">
      <c r="A1253" s="110" t="str">
        <f t="shared" si="68"/>
        <v/>
      </c>
      <c r="B1253" s="55"/>
      <c r="C1253" s="55"/>
      <c r="D1253" s="55"/>
      <c r="E1253" s="56"/>
      <c r="F1253" s="72"/>
      <c r="G1253" s="120" t="str">
        <f>IFERROR(INDEX(Vendors!$A$2:$B$500,MATCH('AP and Accrual Journal'!C1253,Vendors!$A$2:$A$500,0),2),"")</f>
        <v/>
      </c>
      <c r="H1253" s="74">
        <f>SUMIF('Cash Outflows'!E:E,'AP and Accrual Journal'!D1253,'Cash Outflows'!F:F)</f>
        <v>0</v>
      </c>
      <c r="I1253" s="73">
        <f t="shared" si="67"/>
        <v>0</v>
      </c>
      <c r="J1253" s="13">
        <f t="shared" si="69"/>
        <v>0</v>
      </c>
      <c r="K1253" s="112" t="b">
        <f ca="1">IF(TODAY()-'AP and Accrual Journal'!E1253&gt;'Data Inputs'!$B$47,TRUE,FALSE)</f>
        <v>1</v>
      </c>
    </row>
    <row r="1254" spans="1:11" x14ac:dyDescent="0.2">
      <c r="A1254" s="110" t="str">
        <f t="shared" si="68"/>
        <v/>
      </c>
      <c r="B1254" s="55"/>
      <c r="C1254" s="55"/>
      <c r="D1254" s="55"/>
      <c r="E1254" s="56"/>
      <c r="F1254" s="72"/>
      <c r="G1254" s="120" t="str">
        <f>IFERROR(INDEX(Vendors!$A$2:$B$500,MATCH('AP and Accrual Journal'!C1254,Vendors!$A$2:$A$500,0),2),"")</f>
        <v/>
      </c>
      <c r="H1254" s="74">
        <f>SUMIF('Cash Outflows'!E:E,'AP and Accrual Journal'!D1254,'Cash Outflows'!F:F)</f>
        <v>0</v>
      </c>
      <c r="I1254" s="73">
        <f t="shared" si="67"/>
        <v>0</v>
      </c>
      <c r="J1254" s="13">
        <f t="shared" si="69"/>
        <v>0</v>
      </c>
      <c r="K1254" s="112" t="b">
        <f ca="1">IF(TODAY()-'AP and Accrual Journal'!E1254&gt;'Data Inputs'!$B$47,TRUE,FALSE)</f>
        <v>1</v>
      </c>
    </row>
    <row r="1255" spans="1:11" x14ac:dyDescent="0.2">
      <c r="A1255" s="110" t="str">
        <f t="shared" si="68"/>
        <v/>
      </c>
      <c r="B1255" s="55"/>
      <c r="C1255" s="55"/>
      <c r="D1255" s="55"/>
      <c r="E1255" s="56"/>
      <c r="F1255" s="72"/>
      <c r="G1255" s="120" t="str">
        <f>IFERROR(INDEX(Vendors!$A$2:$B$500,MATCH('AP and Accrual Journal'!C1255,Vendors!$A$2:$A$500,0),2),"")</f>
        <v/>
      </c>
      <c r="H1255" s="74">
        <f>SUMIF('Cash Outflows'!E:E,'AP and Accrual Journal'!D1255,'Cash Outflows'!F:F)</f>
        <v>0</v>
      </c>
      <c r="I1255" s="73">
        <f t="shared" si="67"/>
        <v>0</v>
      </c>
      <c r="J1255" s="13">
        <f t="shared" si="69"/>
        <v>0</v>
      </c>
      <c r="K1255" s="112" t="b">
        <f ca="1">IF(TODAY()-'AP and Accrual Journal'!E1255&gt;'Data Inputs'!$B$47,TRUE,FALSE)</f>
        <v>1</v>
      </c>
    </row>
    <row r="1256" spans="1:11" x14ac:dyDescent="0.2">
      <c r="A1256" s="110" t="str">
        <f t="shared" si="68"/>
        <v/>
      </c>
      <c r="B1256" s="55"/>
      <c r="C1256" s="55"/>
      <c r="D1256" s="55"/>
      <c r="E1256" s="56"/>
      <c r="F1256" s="72"/>
      <c r="G1256" s="120" t="str">
        <f>IFERROR(INDEX(Vendors!$A$2:$B$500,MATCH('AP and Accrual Journal'!C1256,Vendors!$A$2:$A$500,0),2),"")</f>
        <v/>
      </c>
      <c r="H1256" s="74">
        <f>SUMIF('Cash Outflows'!E:E,'AP and Accrual Journal'!D1256,'Cash Outflows'!F:F)</f>
        <v>0</v>
      </c>
      <c r="I1256" s="73">
        <f t="shared" si="67"/>
        <v>0</v>
      </c>
      <c r="J1256" s="13">
        <f t="shared" si="69"/>
        <v>0</v>
      </c>
      <c r="K1256" s="112" t="b">
        <f ca="1">IF(TODAY()-'AP and Accrual Journal'!E1256&gt;'Data Inputs'!$B$47,TRUE,FALSE)</f>
        <v>1</v>
      </c>
    </row>
    <row r="1257" spans="1:11" x14ac:dyDescent="0.2">
      <c r="A1257" s="110" t="str">
        <f t="shared" si="68"/>
        <v/>
      </c>
      <c r="B1257" s="55"/>
      <c r="C1257" s="55"/>
      <c r="D1257" s="55"/>
      <c r="E1257" s="56"/>
      <c r="F1257" s="72"/>
      <c r="G1257" s="120" t="str">
        <f>IFERROR(INDEX(Vendors!$A$2:$B$500,MATCH('AP and Accrual Journal'!C1257,Vendors!$A$2:$A$500,0),2),"")</f>
        <v/>
      </c>
      <c r="H1257" s="74">
        <f>SUMIF('Cash Outflows'!E:E,'AP and Accrual Journal'!D1257,'Cash Outflows'!F:F)</f>
        <v>0</v>
      </c>
      <c r="I1257" s="73">
        <f t="shared" si="67"/>
        <v>0</v>
      </c>
      <c r="J1257" s="13">
        <f t="shared" si="69"/>
        <v>0</v>
      </c>
      <c r="K1257" s="112" t="b">
        <f ca="1">IF(TODAY()-'AP and Accrual Journal'!E1257&gt;'Data Inputs'!$B$47,TRUE,FALSE)</f>
        <v>1</v>
      </c>
    </row>
    <row r="1258" spans="1:11" x14ac:dyDescent="0.2">
      <c r="A1258" s="110" t="str">
        <f t="shared" si="68"/>
        <v/>
      </c>
      <c r="B1258" s="55"/>
      <c r="C1258" s="55"/>
      <c r="D1258" s="55"/>
      <c r="E1258" s="56"/>
      <c r="F1258" s="72"/>
      <c r="G1258" s="120" t="str">
        <f>IFERROR(INDEX(Vendors!$A$2:$B$500,MATCH('AP and Accrual Journal'!C1258,Vendors!$A$2:$A$500,0),2),"")</f>
        <v/>
      </c>
      <c r="H1258" s="74">
        <f>SUMIF('Cash Outflows'!E:E,'AP and Accrual Journal'!D1258,'Cash Outflows'!F:F)</f>
        <v>0</v>
      </c>
      <c r="I1258" s="73">
        <f t="shared" si="67"/>
        <v>0</v>
      </c>
      <c r="J1258" s="13">
        <f t="shared" si="69"/>
        <v>0</v>
      </c>
      <c r="K1258" s="112" t="b">
        <f ca="1">IF(TODAY()-'AP and Accrual Journal'!E1258&gt;'Data Inputs'!$B$47,TRUE,FALSE)</f>
        <v>1</v>
      </c>
    </row>
    <row r="1259" spans="1:11" x14ac:dyDescent="0.2">
      <c r="A1259" s="110" t="str">
        <f t="shared" si="68"/>
        <v/>
      </c>
      <c r="B1259" s="55"/>
      <c r="C1259" s="55"/>
      <c r="D1259" s="55"/>
      <c r="E1259" s="56"/>
      <c r="F1259" s="72"/>
      <c r="G1259" s="120" t="str">
        <f>IFERROR(INDEX(Vendors!$A$2:$B$500,MATCH('AP and Accrual Journal'!C1259,Vendors!$A$2:$A$500,0),2),"")</f>
        <v/>
      </c>
      <c r="H1259" s="74">
        <f>SUMIF('Cash Outflows'!E:E,'AP and Accrual Journal'!D1259,'Cash Outflows'!F:F)</f>
        <v>0</v>
      </c>
      <c r="I1259" s="73">
        <f t="shared" si="67"/>
        <v>0</v>
      </c>
      <c r="J1259" s="13">
        <f t="shared" si="69"/>
        <v>0</v>
      </c>
      <c r="K1259" s="112" t="b">
        <f ca="1">IF(TODAY()-'AP and Accrual Journal'!E1259&gt;'Data Inputs'!$B$47,TRUE,FALSE)</f>
        <v>1</v>
      </c>
    </row>
    <row r="1260" spans="1:11" x14ac:dyDescent="0.2">
      <c r="A1260" s="110" t="str">
        <f t="shared" si="68"/>
        <v/>
      </c>
      <c r="B1260" s="55"/>
      <c r="C1260" s="55"/>
      <c r="D1260" s="55"/>
      <c r="E1260" s="56"/>
      <c r="F1260" s="72"/>
      <c r="G1260" s="120" t="str">
        <f>IFERROR(INDEX(Vendors!$A$2:$B$500,MATCH('AP and Accrual Journal'!C1260,Vendors!$A$2:$A$500,0),2),"")</f>
        <v/>
      </c>
      <c r="H1260" s="74">
        <f>SUMIF('Cash Outflows'!E:E,'AP and Accrual Journal'!D1260,'Cash Outflows'!F:F)</f>
        <v>0</v>
      </c>
      <c r="I1260" s="73">
        <f t="shared" si="67"/>
        <v>0</v>
      </c>
      <c r="J1260" s="13">
        <f t="shared" si="69"/>
        <v>0</v>
      </c>
      <c r="K1260" s="112" t="b">
        <f ca="1">IF(TODAY()-'AP and Accrual Journal'!E1260&gt;'Data Inputs'!$B$47,TRUE,FALSE)</f>
        <v>1</v>
      </c>
    </row>
    <row r="1261" spans="1:11" x14ac:dyDescent="0.2">
      <c r="A1261" s="110" t="str">
        <f t="shared" si="68"/>
        <v/>
      </c>
      <c r="B1261" s="55"/>
      <c r="C1261" s="55"/>
      <c r="D1261" s="55"/>
      <c r="E1261" s="56"/>
      <c r="F1261" s="72"/>
      <c r="G1261" s="120" t="str">
        <f>IFERROR(INDEX(Vendors!$A$2:$B$500,MATCH('AP and Accrual Journal'!C1261,Vendors!$A$2:$A$500,0),2),"")</f>
        <v/>
      </c>
      <c r="H1261" s="74">
        <f>SUMIF('Cash Outflows'!E:E,'AP and Accrual Journal'!D1261,'Cash Outflows'!F:F)</f>
        <v>0</v>
      </c>
      <c r="I1261" s="73">
        <f t="shared" si="67"/>
        <v>0</v>
      </c>
      <c r="J1261" s="13">
        <f t="shared" si="69"/>
        <v>0</v>
      </c>
      <c r="K1261" s="112" t="b">
        <f ca="1">IF(TODAY()-'AP and Accrual Journal'!E1261&gt;'Data Inputs'!$B$47,TRUE,FALSE)</f>
        <v>1</v>
      </c>
    </row>
    <row r="1262" spans="1:11" x14ac:dyDescent="0.2">
      <c r="A1262" s="110" t="str">
        <f t="shared" si="68"/>
        <v/>
      </c>
      <c r="B1262" s="55"/>
      <c r="C1262" s="55"/>
      <c r="D1262" s="55"/>
      <c r="E1262" s="56"/>
      <c r="F1262" s="72"/>
      <c r="G1262" s="120" t="str">
        <f>IFERROR(INDEX(Vendors!$A$2:$B$500,MATCH('AP and Accrual Journal'!C1262,Vendors!$A$2:$A$500,0),2),"")</f>
        <v/>
      </c>
      <c r="H1262" s="74">
        <f>SUMIF('Cash Outflows'!E:E,'AP and Accrual Journal'!D1262,'Cash Outflows'!F:F)</f>
        <v>0</v>
      </c>
      <c r="I1262" s="73">
        <f t="shared" si="67"/>
        <v>0</v>
      </c>
      <c r="J1262" s="13">
        <f t="shared" si="69"/>
        <v>0</v>
      </c>
      <c r="K1262" s="112" t="b">
        <f ca="1">IF(TODAY()-'AP and Accrual Journal'!E1262&gt;'Data Inputs'!$B$47,TRUE,FALSE)</f>
        <v>1</v>
      </c>
    </row>
    <row r="1263" spans="1:11" x14ac:dyDescent="0.2">
      <c r="A1263" s="110" t="str">
        <f t="shared" si="68"/>
        <v/>
      </c>
      <c r="B1263" s="55"/>
      <c r="C1263" s="55"/>
      <c r="D1263" s="55"/>
      <c r="E1263" s="56"/>
      <c r="F1263" s="72"/>
      <c r="G1263" s="120" t="str">
        <f>IFERROR(INDEX(Vendors!$A$2:$B$500,MATCH('AP and Accrual Journal'!C1263,Vendors!$A$2:$A$500,0),2),"")</f>
        <v/>
      </c>
      <c r="H1263" s="74">
        <f>SUMIF('Cash Outflows'!E:E,'AP and Accrual Journal'!D1263,'Cash Outflows'!F:F)</f>
        <v>0</v>
      </c>
      <c r="I1263" s="73">
        <f t="shared" si="67"/>
        <v>0</v>
      </c>
      <c r="J1263" s="13">
        <f t="shared" si="69"/>
        <v>0</v>
      </c>
      <c r="K1263" s="112" t="b">
        <f ca="1">IF(TODAY()-'AP and Accrual Journal'!E1263&gt;'Data Inputs'!$B$47,TRUE,FALSE)</f>
        <v>1</v>
      </c>
    </row>
    <row r="1264" spans="1:11" x14ac:dyDescent="0.2">
      <c r="A1264" s="110" t="str">
        <f t="shared" si="68"/>
        <v/>
      </c>
      <c r="B1264" s="55"/>
      <c r="C1264" s="55"/>
      <c r="D1264" s="55"/>
      <c r="E1264" s="56"/>
      <c r="F1264" s="72"/>
      <c r="G1264" s="120" t="str">
        <f>IFERROR(INDEX(Vendors!$A$2:$B$500,MATCH('AP and Accrual Journal'!C1264,Vendors!$A$2:$A$500,0),2),"")</f>
        <v/>
      </c>
      <c r="H1264" s="74">
        <f>SUMIF('Cash Outflows'!E:E,'AP and Accrual Journal'!D1264,'Cash Outflows'!F:F)</f>
        <v>0</v>
      </c>
      <c r="I1264" s="73">
        <f t="shared" si="67"/>
        <v>0</v>
      </c>
      <c r="J1264" s="13">
        <f t="shared" si="69"/>
        <v>0</v>
      </c>
      <c r="K1264" s="112" t="b">
        <f ca="1">IF(TODAY()-'AP and Accrual Journal'!E1264&gt;'Data Inputs'!$B$47,TRUE,FALSE)</f>
        <v>1</v>
      </c>
    </row>
    <row r="1265" spans="1:11" x14ac:dyDescent="0.2">
      <c r="A1265" s="110" t="str">
        <f t="shared" si="68"/>
        <v/>
      </c>
      <c r="B1265" s="55"/>
      <c r="C1265" s="55"/>
      <c r="D1265" s="55"/>
      <c r="E1265" s="56"/>
      <c r="F1265" s="72"/>
      <c r="G1265" s="120" t="str">
        <f>IFERROR(INDEX(Vendors!$A$2:$B$500,MATCH('AP and Accrual Journal'!C1265,Vendors!$A$2:$A$500,0),2),"")</f>
        <v/>
      </c>
      <c r="H1265" s="74">
        <f>SUMIF('Cash Outflows'!E:E,'AP and Accrual Journal'!D1265,'Cash Outflows'!F:F)</f>
        <v>0</v>
      </c>
      <c r="I1265" s="73">
        <f t="shared" si="67"/>
        <v>0</v>
      </c>
      <c r="J1265" s="13">
        <f t="shared" si="69"/>
        <v>0</v>
      </c>
      <c r="K1265" s="112" t="b">
        <f ca="1">IF(TODAY()-'AP and Accrual Journal'!E1265&gt;'Data Inputs'!$B$47,TRUE,FALSE)</f>
        <v>1</v>
      </c>
    </row>
    <row r="1266" spans="1:11" x14ac:dyDescent="0.2">
      <c r="A1266" s="110" t="str">
        <f t="shared" si="68"/>
        <v/>
      </c>
      <c r="B1266" s="55"/>
      <c r="C1266" s="55"/>
      <c r="D1266" s="55"/>
      <c r="E1266" s="56"/>
      <c r="F1266" s="72"/>
      <c r="G1266" s="120" t="str">
        <f>IFERROR(INDEX(Vendors!$A$2:$B$500,MATCH('AP and Accrual Journal'!C1266,Vendors!$A$2:$A$500,0),2),"")</f>
        <v/>
      </c>
      <c r="H1266" s="74">
        <f>SUMIF('Cash Outflows'!E:E,'AP and Accrual Journal'!D1266,'Cash Outflows'!F:F)</f>
        <v>0</v>
      </c>
      <c r="I1266" s="73">
        <f t="shared" si="67"/>
        <v>0</v>
      </c>
      <c r="J1266" s="13">
        <f t="shared" si="69"/>
        <v>0</v>
      </c>
      <c r="K1266" s="112" t="b">
        <f ca="1">IF(TODAY()-'AP and Accrual Journal'!E1266&gt;'Data Inputs'!$B$47,TRUE,FALSE)</f>
        <v>1</v>
      </c>
    </row>
    <row r="1267" spans="1:11" x14ac:dyDescent="0.2">
      <c r="A1267" s="110" t="str">
        <f t="shared" si="68"/>
        <v/>
      </c>
      <c r="B1267" s="55"/>
      <c r="C1267" s="55"/>
      <c r="D1267" s="55"/>
      <c r="E1267" s="56"/>
      <c r="F1267" s="72"/>
      <c r="G1267" s="120" t="str">
        <f>IFERROR(INDEX(Vendors!$A$2:$B$500,MATCH('AP and Accrual Journal'!C1267,Vendors!$A$2:$A$500,0),2),"")</f>
        <v/>
      </c>
      <c r="H1267" s="74">
        <f>SUMIF('Cash Outflows'!E:E,'AP and Accrual Journal'!D1267,'Cash Outflows'!F:F)</f>
        <v>0</v>
      </c>
      <c r="I1267" s="73">
        <f t="shared" si="67"/>
        <v>0</v>
      </c>
      <c r="J1267" s="13">
        <f t="shared" si="69"/>
        <v>0</v>
      </c>
      <c r="K1267" s="112" t="b">
        <f ca="1">IF(TODAY()-'AP and Accrual Journal'!E1267&gt;'Data Inputs'!$B$47,TRUE,FALSE)</f>
        <v>1</v>
      </c>
    </row>
    <row r="1268" spans="1:11" x14ac:dyDescent="0.2">
      <c r="A1268" s="110" t="str">
        <f t="shared" si="68"/>
        <v/>
      </c>
      <c r="B1268" s="55"/>
      <c r="C1268" s="55"/>
      <c r="D1268" s="55"/>
      <c r="E1268" s="56"/>
      <c r="F1268" s="72"/>
      <c r="G1268" s="120" t="str">
        <f>IFERROR(INDEX(Vendors!$A$2:$B$500,MATCH('AP and Accrual Journal'!C1268,Vendors!$A$2:$A$500,0),2),"")</f>
        <v/>
      </c>
      <c r="H1268" s="74">
        <f>SUMIF('Cash Outflows'!E:E,'AP and Accrual Journal'!D1268,'Cash Outflows'!F:F)</f>
        <v>0</v>
      </c>
      <c r="I1268" s="73">
        <f t="shared" si="67"/>
        <v>0</v>
      </c>
      <c r="J1268" s="13">
        <f t="shared" si="69"/>
        <v>0</v>
      </c>
      <c r="K1268" s="112" t="b">
        <f ca="1">IF(TODAY()-'AP and Accrual Journal'!E1268&gt;'Data Inputs'!$B$47,TRUE,FALSE)</f>
        <v>1</v>
      </c>
    </row>
    <row r="1269" spans="1:11" x14ac:dyDescent="0.2">
      <c r="A1269" s="110" t="str">
        <f t="shared" si="68"/>
        <v/>
      </c>
      <c r="B1269" s="55"/>
      <c r="C1269" s="55"/>
      <c r="D1269" s="55"/>
      <c r="E1269" s="56"/>
      <c r="F1269" s="72"/>
      <c r="G1269" s="120" t="str">
        <f>IFERROR(INDEX(Vendors!$A$2:$B$500,MATCH('AP and Accrual Journal'!C1269,Vendors!$A$2:$A$500,0),2),"")</f>
        <v/>
      </c>
      <c r="H1269" s="74">
        <f>SUMIF('Cash Outflows'!E:E,'AP and Accrual Journal'!D1269,'Cash Outflows'!F:F)</f>
        <v>0</v>
      </c>
      <c r="I1269" s="73">
        <f t="shared" si="67"/>
        <v>0</v>
      </c>
      <c r="J1269" s="13">
        <f t="shared" si="69"/>
        <v>0</v>
      </c>
      <c r="K1269" s="112" t="b">
        <f ca="1">IF(TODAY()-'AP and Accrual Journal'!E1269&gt;'Data Inputs'!$B$47,TRUE,FALSE)</f>
        <v>1</v>
      </c>
    </row>
    <row r="1270" spans="1:11" x14ac:dyDescent="0.2">
      <c r="A1270" s="110" t="str">
        <f t="shared" si="68"/>
        <v/>
      </c>
      <c r="B1270" s="55"/>
      <c r="C1270" s="55"/>
      <c r="D1270" s="55"/>
      <c r="E1270" s="56"/>
      <c r="F1270" s="72"/>
      <c r="G1270" s="120" t="str">
        <f>IFERROR(INDEX(Vendors!$A$2:$B$500,MATCH('AP and Accrual Journal'!C1270,Vendors!$A$2:$A$500,0),2),"")</f>
        <v/>
      </c>
      <c r="H1270" s="74">
        <f>SUMIF('Cash Outflows'!E:E,'AP and Accrual Journal'!D1270,'Cash Outflows'!F:F)</f>
        <v>0</v>
      </c>
      <c r="I1270" s="73">
        <f t="shared" si="67"/>
        <v>0</v>
      </c>
      <c r="J1270" s="13">
        <f t="shared" si="69"/>
        <v>0</v>
      </c>
      <c r="K1270" s="112" t="b">
        <f ca="1">IF(TODAY()-'AP and Accrual Journal'!E1270&gt;'Data Inputs'!$B$47,TRUE,FALSE)</f>
        <v>1</v>
      </c>
    </row>
    <row r="1271" spans="1:11" x14ac:dyDescent="0.2">
      <c r="A1271" s="110" t="str">
        <f t="shared" si="68"/>
        <v/>
      </c>
      <c r="B1271" s="55"/>
      <c r="C1271" s="55"/>
      <c r="D1271" s="55"/>
      <c r="E1271" s="56"/>
      <c r="F1271" s="72"/>
      <c r="G1271" s="120" t="str">
        <f>IFERROR(INDEX(Vendors!$A$2:$B$500,MATCH('AP and Accrual Journal'!C1271,Vendors!$A$2:$A$500,0),2),"")</f>
        <v/>
      </c>
      <c r="H1271" s="74">
        <f>SUMIF('Cash Outflows'!E:E,'AP and Accrual Journal'!D1271,'Cash Outflows'!F:F)</f>
        <v>0</v>
      </c>
      <c r="I1271" s="73">
        <f t="shared" si="67"/>
        <v>0</v>
      </c>
      <c r="J1271" s="13">
        <f t="shared" si="69"/>
        <v>0</v>
      </c>
      <c r="K1271" s="112" t="b">
        <f ca="1">IF(TODAY()-'AP and Accrual Journal'!E1271&gt;'Data Inputs'!$B$47,TRUE,FALSE)</f>
        <v>1</v>
      </c>
    </row>
    <row r="1272" spans="1:11" x14ac:dyDescent="0.2">
      <c r="A1272" s="110" t="str">
        <f t="shared" si="68"/>
        <v/>
      </c>
      <c r="B1272" s="55"/>
      <c r="C1272" s="55"/>
      <c r="D1272" s="55"/>
      <c r="E1272" s="56"/>
      <c r="F1272" s="72"/>
      <c r="G1272" s="120" t="str">
        <f>IFERROR(INDEX(Vendors!$A$2:$B$500,MATCH('AP and Accrual Journal'!C1272,Vendors!$A$2:$A$500,0),2),"")</f>
        <v/>
      </c>
      <c r="H1272" s="74">
        <f>SUMIF('Cash Outflows'!E:E,'AP and Accrual Journal'!D1272,'Cash Outflows'!F:F)</f>
        <v>0</v>
      </c>
      <c r="I1272" s="73">
        <f t="shared" si="67"/>
        <v>0</v>
      </c>
      <c r="J1272" s="13">
        <f t="shared" si="69"/>
        <v>0</v>
      </c>
      <c r="K1272" s="112" t="b">
        <f ca="1">IF(TODAY()-'AP and Accrual Journal'!E1272&gt;'Data Inputs'!$B$47,TRUE,FALSE)</f>
        <v>1</v>
      </c>
    </row>
    <row r="1273" spans="1:11" x14ac:dyDescent="0.2">
      <c r="A1273" s="110" t="str">
        <f t="shared" si="68"/>
        <v/>
      </c>
      <c r="B1273" s="55"/>
      <c r="C1273" s="55"/>
      <c r="D1273" s="55"/>
      <c r="E1273" s="56"/>
      <c r="F1273" s="72"/>
      <c r="G1273" s="120" t="str">
        <f>IFERROR(INDEX(Vendors!$A$2:$B$500,MATCH('AP and Accrual Journal'!C1273,Vendors!$A$2:$A$500,0),2),"")</f>
        <v/>
      </c>
      <c r="H1273" s="74">
        <f>SUMIF('Cash Outflows'!E:E,'AP and Accrual Journal'!D1273,'Cash Outflows'!F:F)</f>
        <v>0</v>
      </c>
      <c r="I1273" s="73">
        <f t="shared" si="67"/>
        <v>0</v>
      </c>
      <c r="J1273" s="13">
        <f t="shared" si="69"/>
        <v>0</v>
      </c>
      <c r="K1273" s="112" t="b">
        <f ca="1">IF(TODAY()-'AP and Accrual Journal'!E1273&gt;'Data Inputs'!$B$47,TRUE,FALSE)</f>
        <v>1</v>
      </c>
    </row>
    <row r="1274" spans="1:11" x14ac:dyDescent="0.2">
      <c r="A1274" s="110" t="str">
        <f t="shared" si="68"/>
        <v/>
      </c>
      <c r="B1274" s="55"/>
      <c r="C1274" s="55"/>
      <c r="D1274" s="55"/>
      <c r="E1274" s="56"/>
      <c r="F1274" s="72"/>
      <c r="G1274" s="120" t="str">
        <f>IFERROR(INDEX(Vendors!$A$2:$B$500,MATCH('AP and Accrual Journal'!C1274,Vendors!$A$2:$A$500,0),2),"")</f>
        <v/>
      </c>
      <c r="H1274" s="74">
        <f>SUMIF('Cash Outflows'!E:E,'AP and Accrual Journal'!D1274,'Cash Outflows'!F:F)</f>
        <v>0</v>
      </c>
      <c r="I1274" s="73">
        <f t="shared" si="67"/>
        <v>0</v>
      </c>
      <c r="J1274" s="13">
        <f t="shared" si="69"/>
        <v>0</v>
      </c>
      <c r="K1274" s="112" t="b">
        <f ca="1">IF(TODAY()-'AP and Accrual Journal'!E1274&gt;'Data Inputs'!$B$47,TRUE,FALSE)</f>
        <v>1</v>
      </c>
    </row>
    <row r="1275" spans="1:11" x14ac:dyDescent="0.2">
      <c r="A1275" s="110" t="str">
        <f t="shared" si="68"/>
        <v/>
      </c>
      <c r="B1275" s="55"/>
      <c r="C1275" s="55"/>
      <c r="D1275" s="55"/>
      <c r="E1275" s="56"/>
      <c r="F1275" s="72"/>
      <c r="G1275" s="120" t="str">
        <f>IFERROR(INDEX(Vendors!$A$2:$B$500,MATCH('AP and Accrual Journal'!C1275,Vendors!$A$2:$A$500,0),2),"")</f>
        <v/>
      </c>
      <c r="H1275" s="74">
        <f>SUMIF('Cash Outflows'!E:E,'AP and Accrual Journal'!D1275,'Cash Outflows'!F:F)</f>
        <v>0</v>
      </c>
      <c r="I1275" s="73">
        <f t="shared" si="67"/>
        <v>0</v>
      </c>
      <c r="J1275" s="13">
        <f t="shared" si="69"/>
        <v>0</v>
      </c>
      <c r="K1275" s="112" t="b">
        <f ca="1">IF(TODAY()-'AP and Accrual Journal'!E1275&gt;'Data Inputs'!$B$47,TRUE,FALSE)</f>
        <v>1</v>
      </c>
    </row>
    <row r="1276" spans="1:11" x14ac:dyDescent="0.2">
      <c r="A1276" s="110" t="str">
        <f t="shared" si="68"/>
        <v/>
      </c>
      <c r="B1276" s="55"/>
      <c r="C1276" s="55"/>
      <c r="D1276" s="55"/>
      <c r="E1276" s="56"/>
      <c r="F1276" s="72"/>
      <c r="G1276" s="120" t="str">
        <f>IFERROR(INDEX(Vendors!$A$2:$B$500,MATCH('AP and Accrual Journal'!C1276,Vendors!$A$2:$A$500,0),2),"")</f>
        <v/>
      </c>
      <c r="H1276" s="74">
        <f>SUMIF('Cash Outflows'!E:E,'AP and Accrual Journal'!D1276,'Cash Outflows'!F:F)</f>
        <v>0</v>
      </c>
      <c r="I1276" s="73">
        <f t="shared" si="67"/>
        <v>0</v>
      </c>
      <c r="J1276" s="13">
        <f t="shared" si="69"/>
        <v>0</v>
      </c>
      <c r="K1276" s="112" t="b">
        <f ca="1">IF(TODAY()-'AP and Accrual Journal'!E1276&gt;'Data Inputs'!$B$47,TRUE,FALSE)</f>
        <v>1</v>
      </c>
    </row>
    <row r="1277" spans="1:11" x14ac:dyDescent="0.2">
      <c r="A1277" s="110" t="str">
        <f t="shared" si="68"/>
        <v/>
      </c>
      <c r="B1277" s="55"/>
      <c r="C1277" s="55"/>
      <c r="D1277" s="55"/>
      <c r="E1277" s="56"/>
      <c r="F1277" s="72"/>
      <c r="G1277" s="120" t="str">
        <f>IFERROR(INDEX(Vendors!$A$2:$B$500,MATCH('AP and Accrual Journal'!C1277,Vendors!$A$2:$A$500,0),2),"")</f>
        <v/>
      </c>
      <c r="H1277" s="74">
        <f>SUMIF('Cash Outflows'!E:E,'AP and Accrual Journal'!D1277,'Cash Outflows'!F:F)</f>
        <v>0</v>
      </c>
      <c r="I1277" s="73">
        <f t="shared" si="67"/>
        <v>0</v>
      </c>
      <c r="J1277" s="13">
        <f t="shared" si="69"/>
        <v>0</v>
      </c>
      <c r="K1277" s="112" t="b">
        <f ca="1">IF(TODAY()-'AP and Accrual Journal'!E1277&gt;'Data Inputs'!$B$47,TRUE,FALSE)</f>
        <v>1</v>
      </c>
    </row>
    <row r="1278" spans="1:11" x14ac:dyDescent="0.2">
      <c r="A1278" s="110" t="str">
        <f t="shared" si="68"/>
        <v/>
      </c>
      <c r="B1278" s="55"/>
      <c r="C1278" s="55"/>
      <c r="D1278" s="55"/>
      <c r="E1278" s="56"/>
      <c r="F1278" s="72"/>
      <c r="G1278" s="120" t="str">
        <f>IFERROR(INDEX(Vendors!$A$2:$B$500,MATCH('AP and Accrual Journal'!C1278,Vendors!$A$2:$A$500,0),2),"")</f>
        <v/>
      </c>
      <c r="H1278" s="74">
        <f>SUMIF('Cash Outflows'!E:E,'AP and Accrual Journal'!D1278,'Cash Outflows'!F:F)</f>
        <v>0</v>
      </c>
      <c r="I1278" s="73">
        <f t="shared" si="67"/>
        <v>0</v>
      </c>
      <c r="J1278" s="13">
        <f t="shared" si="69"/>
        <v>0</v>
      </c>
      <c r="K1278" s="112" t="b">
        <f ca="1">IF(TODAY()-'AP and Accrual Journal'!E1278&gt;'Data Inputs'!$B$47,TRUE,FALSE)</f>
        <v>1</v>
      </c>
    </row>
    <row r="1279" spans="1:11" x14ac:dyDescent="0.2">
      <c r="A1279" s="110" t="str">
        <f t="shared" si="68"/>
        <v/>
      </c>
      <c r="B1279" s="55"/>
      <c r="C1279" s="55"/>
      <c r="D1279" s="55"/>
      <c r="E1279" s="56"/>
      <c r="F1279" s="72"/>
      <c r="G1279" s="120" t="str">
        <f>IFERROR(INDEX(Vendors!$A$2:$B$500,MATCH('AP and Accrual Journal'!C1279,Vendors!$A$2:$A$500,0),2),"")</f>
        <v/>
      </c>
      <c r="H1279" s="74">
        <f>SUMIF('Cash Outflows'!E:E,'AP and Accrual Journal'!D1279,'Cash Outflows'!F:F)</f>
        <v>0</v>
      </c>
      <c r="I1279" s="73">
        <f t="shared" si="67"/>
        <v>0</v>
      </c>
      <c r="J1279" s="13">
        <f t="shared" si="69"/>
        <v>0</v>
      </c>
      <c r="K1279" s="112" t="b">
        <f ca="1">IF(TODAY()-'AP and Accrual Journal'!E1279&gt;'Data Inputs'!$B$47,TRUE,FALSE)</f>
        <v>1</v>
      </c>
    </row>
    <row r="1280" spans="1:11" x14ac:dyDescent="0.2">
      <c r="A1280" s="110" t="str">
        <f t="shared" si="68"/>
        <v/>
      </c>
      <c r="B1280" s="55"/>
      <c r="C1280" s="55"/>
      <c r="D1280" s="55"/>
      <c r="E1280" s="56"/>
      <c r="F1280" s="72"/>
      <c r="G1280" s="120" t="str">
        <f>IFERROR(INDEX(Vendors!$A$2:$B$500,MATCH('AP and Accrual Journal'!C1280,Vendors!$A$2:$A$500,0),2),"")</f>
        <v/>
      </c>
      <c r="H1280" s="74">
        <f>SUMIF('Cash Outflows'!E:E,'AP and Accrual Journal'!D1280,'Cash Outflows'!F:F)</f>
        <v>0</v>
      </c>
      <c r="I1280" s="73">
        <f t="shared" si="67"/>
        <v>0</v>
      </c>
      <c r="J1280" s="13">
        <f t="shared" si="69"/>
        <v>0</v>
      </c>
      <c r="K1280" s="112" t="b">
        <f ca="1">IF(TODAY()-'AP and Accrual Journal'!E1280&gt;'Data Inputs'!$B$47,TRUE,FALSE)</f>
        <v>1</v>
      </c>
    </row>
    <row r="1281" spans="1:11" x14ac:dyDescent="0.2">
      <c r="A1281" s="110" t="str">
        <f t="shared" si="68"/>
        <v/>
      </c>
      <c r="B1281" s="55"/>
      <c r="C1281" s="55"/>
      <c r="D1281" s="55"/>
      <c r="E1281" s="56"/>
      <c r="F1281" s="72"/>
      <c r="G1281" s="120" t="str">
        <f>IFERROR(INDEX(Vendors!$A$2:$B$500,MATCH('AP and Accrual Journal'!C1281,Vendors!$A$2:$A$500,0),2),"")</f>
        <v/>
      </c>
      <c r="H1281" s="74">
        <f>SUMIF('Cash Outflows'!E:E,'AP and Accrual Journal'!D1281,'Cash Outflows'!F:F)</f>
        <v>0</v>
      </c>
      <c r="I1281" s="73">
        <f t="shared" si="67"/>
        <v>0</v>
      </c>
      <c r="J1281" s="13">
        <f t="shared" si="69"/>
        <v>0</v>
      </c>
      <c r="K1281" s="112" t="b">
        <f ca="1">IF(TODAY()-'AP and Accrual Journal'!E1281&gt;'Data Inputs'!$B$47,TRUE,FALSE)</f>
        <v>1</v>
      </c>
    </row>
    <row r="1282" spans="1:11" x14ac:dyDescent="0.2">
      <c r="A1282" s="110" t="str">
        <f t="shared" si="68"/>
        <v/>
      </c>
      <c r="B1282" s="55"/>
      <c r="C1282" s="55"/>
      <c r="D1282" s="55"/>
      <c r="E1282" s="56"/>
      <c r="F1282" s="72"/>
      <c r="G1282" s="120" t="str">
        <f>IFERROR(INDEX(Vendors!$A$2:$B$500,MATCH('AP and Accrual Journal'!C1282,Vendors!$A$2:$A$500,0),2),"")</f>
        <v/>
      </c>
      <c r="H1282" s="74">
        <f>SUMIF('Cash Outflows'!E:E,'AP and Accrual Journal'!D1282,'Cash Outflows'!F:F)</f>
        <v>0</v>
      </c>
      <c r="I1282" s="73">
        <f t="shared" si="67"/>
        <v>0</v>
      </c>
      <c r="J1282" s="13">
        <f t="shared" si="69"/>
        <v>0</v>
      </c>
      <c r="K1282" s="112" t="b">
        <f ca="1">IF(TODAY()-'AP and Accrual Journal'!E1282&gt;'Data Inputs'!$B$47,TRUE,FALSE)</f>
        <v>1</v>
      </c>
    </row>
    <row r="1283" spans="1:11" x14ac:dyDescent="0.2">
      <c r="A1283" s="110" t="str">
        <f t="shared" si="68"/>
        <v/>
      </c>
      <c r="B1283" s="55"/>
      <c r="C1283" s="55"/>
      <c r="D1283" s="55"/>
      <c r="E1283" s="56"/>
      <c r="F1283" s="72"/>
      <c r="G1283" s="120" t="str">
        <f>IFERROR(INDEX(Vendors!$A$2:$B$500,MATCH('AP and Accrual Journal'!C1283,Vendors!$A$2:$A$500,0),2),"")</f>
        <v/>
      </c>
      <c r="H1283" s="74">
        <f>SUMIF('Cash Outflows'!E:E,'AP and Accrual Journal'!D1283,'Cash Outflows'!F:F)</f>
        <v>0</v>
      </c>
      <c r="I1283" s="73">
        <f t="shared" si="67"/>
        <v>0</v>
      </c>
      <c r="J1283" s="13">
        <f t="shared" si="69"/>
        <v>0</v>
      </c>
      <c r="K1283" s="112" t="b">
        <f ca="1">IF(TODAY()-'AP and Accrual Journal'!E1283&gt;'Data Inputs'!$B$47,TRUE,FALSE)</f>
        <v>1</v>
      </c>
    </row>
    <row r="1284" spans="1:11" x14ac:dyDescent="0.2">
      <c r="A1284" s="110" t="str">
        <f t="shared" si="68"/>
        <v/>
      </c>
      <c r="B1284" s="55"/>
      <c r="C1284" s="55"/>
      <c r="D1284" s="55"/>
      <c r="E1284" s="56"/>
      <c r="F1284" s="72"/>
      <c r="G1284" s="120" t="str">
        <f>IFERROR(INDEX(Vendors!$A$2:$B$500,MATCH('AP and Accrual Journal'!C1284,Vendors!$A$2:$A$500,0),2),"")</f>
        <v/>
      </c>
      <c r="H1284" s="74">
        <f>SUMIF('Cash Outflows'!E:E,'AP and Accrual Journal'!D1284,'Cash Outflows'!F:F)</f>
        <v>0</v>
      </c>
      <c r="I1284" s="73">
        <f t="shared" si="67"/>
        <v>0</v>
      </c>
      <c r="J1284" s="13">
        <f t="shared" si="69"/>
        <v>0</v>
      </c>
      <c r="K1284" s="112" t="b">
        <f ca="1">IF(TODAY()-'AP and Accrual Journal'!E1284&gt;'Data Inputs'!$B$47,TRUE,FALSE)</f>
        <v>1</v>
      </c>
    </row>
    <row r="1285" spans="1:11" x14ac:dyDescent="0.2">
      <c r="A1285" s="110" t="str">
        <f t="shared" si="68"/>
        <v/>
      </c>
      <c r="B1285" s="55"/>
      <c r="C1285" s="55"/>
      <c r="D1285" s="55"/>
      <c r="E1285" s="56"/>
      <c r="F1285" s="72"/>
      <c r="G1285" s="120" t="str">
        <f>IFERROR(INDEX(Vendors!$A$2:$B$500,MATCH('AP and Accrual Journal'!C1285,Vendors!$A$2:$A$500,0),2),"")</f>
        <v/>
      </c>
      <c r="H1285" s="74">
        <f>SUMIF('Cash Outflows'!E:E,'AP and Accrual Journal'!D1285,'Cash Outflows'!F:F)</f>
        <v>0</v>
      </c>
      <c r="I1285" s="73">
        <f t="shared" ref="I1285:I1348" si="70">F1285-H1285</f>
        <v>0</v>
      </c>
      <c r="J1285" s="13">
        <f t="shared" si="69"/>
        <v>0</v>
      </c>
      <c r="K1285" s="112" t="b">
        <f ca="1">IF(TODAY()-'AP and Accrual Journal'!E1285&gt;'Data Inputs'!$B$47,TRUE,FALSE)</f>
        <v>1</v>
      </c>
    </row>
    <row r="1286" spans="1:11" x14ac:dyDescent="0.2">
      <c r="A1286" s="110" t="str">
        <f t="shared" si="68"/>
        <v/>
      </c>
      <c r="B1286" s="55"/>
      <c r="C1286" s="55"/>
      <c r="D1286" s="55"/>
      <c r="E1286" s="56"/>
      <c r="F1286" s="72"/>
      <c r="G1286" s="120" t="str">
        <f>IFERROR(INDEX(Vendors!$A$2:$B$500,MATCH('AP and Accrual Journal'!C1286,Vendors!$A$2:$A$500,0),2),"")</f>
        <v/>
      </c>
      <c r="H1286" s="74">
        <f>SUMIF('Cash Outflows'!E:E,'AP and Accrual Journal'!D1286,'Cash Outflows'!F:F)</f>
        <v>0</v>
      </c>
      <c r="I1286" s="73">
        <f t="shared" si="70"/>
        <v>0</v>
      </c>
      <c r="J1286" s="13">
        <f t="shared" si="69"/>
        <v>0</v>
      </c>
      <c r="K1286" s="112" t="b">
        <f ca="1">IF(TODAY()-'AP and Accrual Journal'!E1286&gt;'Data Inputs'!$B$47,TRUE,FALSE)</f>
        <v>1</v>
      </c>
    </row>
    <row r="1287" spans="1:11" x14ac:dyDescent="0.2">
      <c r="A1287" s="110" t="str">
        <f t="shared" si="68"/>
        <v/>
      </c>
      <c r="B1287" s="55"/>
      <c r="C1287" s="55"/>
      <c r="D1287" s="55"/>
      <c r="E1287" s="56"/>
      <c r="F1287" s="72"/>
      <c r="G1287" s="120" t="str">
        <f>IFERROR(INDEX(Vendors!$A$2:$B$500,MATCH('AP and Accrual Journal'!C1287,Vendors!$A$2:$A$500,0),2),"")</f>
        <v/>
      </c>
      <c r="H1287" s="74">
        <f>SUMIF('Cash Outflows'!E:E,'AP and Accrual Journal'!D1287,'Cash Outflows'!F:F)</f>
        <v>0</v>
      </c>
      <c r="I1287" s="73">
        <f t="shared" si="70"/>
        <v>0</v>
      </c>
      <c r="J1287" s="13">
        <f t="shared" si="69"/>
        <v>0</v>
      </c>
      <c r="K1287" s="112" t="b">
        <f ca="1">IF(TODAY()-'AP and Accrual Journal'!E1287&gt;'Data Inputs'!$B$47,TRUE,FALSE)</f>
        <v>1</v>
      </c>
    </row>
    <row r="1288" spans="1:11" x14ac:dyDescent="0.2">
      <c r="A1288" s="110" t="str">
        <f t="shared" si="68"/>
        <v/>
      </c>
      <c r="B1288" s="55"/>
      <c r="C1288" s="55"/>
      <c r="D1288" s="55"/>
      <c r="E1288" s="56"/>
      <c r="F1288" s="72"/>
      <c r="G1288" s="120" t="str">
        <f>IFERROR(INDEX(Vendors!$A$2:$B$500,MATCH('AP and Accrual Journal'!C1288,Vendors!$A$2:$A$500,0),2),"")</f>
        <v/>
      </c>
      <c r="H1288" s="74">
        <f>SUMIF('Cash Outflows'!E:E,'AP and Accrual Journal'!D1288,'Cash Outflows'!F:F)</f>
        <v>0</v>
      </c>
      <c r="I1288" s="73">
        <f t="shared" si="70"/>
        <v>0</v>
      </c>
      <c r="J1288" s="13">
        <f t="shared" si="69"/>
        <v>0</v>
      </c>
      <c r="K1288" s="112" t="b">
        <f ca="1">IF(TODAY()-'AP and Accrual Journal'!E1288&gt;'Data Inputs'!$B$47,TRUE,FALSE)</f>
        <v>1</v>
      </c>
    </row>
    <row r="1289" spans="1:11" x14ac:dyDescent="0.2">
      <c r="A1289" s="110" t="str">
        <f t="shared" si="68"/>
        <v/>
      </c>
      <c r="B1289" s="55"/>
      <c r="C1289" s="55"/>
      <c r="D1289" s="55"/>
      <c r="E1289" s="56"/>
      <c r="F1289" s="72"/>
      <c r="G1289" s="120" t="str">
        <f>IFERROR(INDEX(Vendors!$A$2:$B$500,MATCH('AP and Accrual Journal'!C1289,Vendors!$A$2:$A$500,0),2),"")</f>
        <v/>
      </c>
      <c r="H1289" s="74">
        <f>SUMIF('Cash Outflows'!E:E,'AP and Accrual Journal'!D1289,'Cash Outflows'!F:F)</f>
        <v>0</v>
      </c>
      <c r="I1289" s="73">
        <f t="shared" si="70"/>
        <v>0</v>
      </c>
      <c r="J1289" s="13">
        <f t="shared" si="69"/>
        <v>0</v>
      </c>
      <c r="K1289" s="112" t="b">
        <f ca="1">IF(TODAY()-'AP and Accrual Journal'!E1289&gt;'Data Inputs'!$B$47,TRUE,FALSE)</f>
        <v>1</v>
      </c>
    </row>
    <row r="1290" spans="1:11" x14ac:dyDescent="0.2">
      <c r="A1290" s="110" t="str">
        <f t="shared" si="68"/>
        <v/>
      </c>
      <c r="B1290" s="55"/>
      <c r="C1290" s="55"/>
      <c r="D1290" s="55"/>
      <c r="E1290" s="56"/>
      <c r="F1290" s="72"/>
      <c r="G1290" s="120" t="str">
        <f>IFERROR(INDEX(Vendors!$A$2:$B$500,MATCH('AP and Accrual Journal'!C1290,Vendors!$A$2:$A$500,0),2),"")</f>
        <v/>
      </c>
      <c r="H1290" s="74">
        <f>SUMIF('Cash Outflows'!E:E,'AP and Accrual Journal'!D1290,'Cash Outflows'!F:F)</f>
        <v>0</v>
      </c>
      <c r="I1290" s="73">
        <f t="shared" si="70"/>
        <v>0</v>
      </c>
      <c r="J1290" s="13">
        <f t="shared" si="69"/>
        <v>0</v>
      </c>
      <c r="K1290" s="112" t="b">
        <f ca="1">IF(TODAY()-'AP and Accrual Journal'!E1290&gt;'Data Inputs'!$B$47,TRUE,FALSE)</f>
        <v>1</v>
      </c>
    </row>
    <row r="1291" spans="1:11" x14ac:dyDescent="0.2">
      <c r="A1291" s="110" t="str">
        <f t="shared" si="68"/>
        <v/>
      </c>
      <c r="B1291" s="55"/>
      <c r="C1291" s="55"/>
      <c r="D1291" s="55"/>
      <c r="E1291" s="56"/>
      <c r="F1291" s="72"/>
      <c r="G1291" s="120" t="str">
        <f>IFERROR(INDEX(Vendors!$A$2:$B$500,MATCH('AP and Accrual Journal'!C1291,Vendors!$A$2:$A$500,0),2),"")</f>
        <v/>
      </c>
      <c r="H1291" s="74">
        <f>SUMIF('Cash Outflows'!E:E,'AP and Accrual Journal'!D1291,'Cash Outflows'!F:F)</f>
        <v>0</v>
      </c>
      <c r="I1291" s="73">
        <f t="shared" si="70"/>
        <v>0</v>
      </c>
      <c r="J1291" s="13">
        <f t="shared" si="69"/>
        <v>0</v>
      </c>
      <c r="K1291" s="112" t="b">
        <f ca="1">IF(TODAY()-'AP and Accrual Journal'!E1291&gt;'Data Inputs'!$B$47,TRUE,FALSE)</f>
        <v>1</v>
      </c>
    </row>
    <row r="1292" spans="1:11" x14ac:dyDescent="0.2">
      <c r="A1292" s="110" t="str">
        <f t="shared" ref="A1292:A1355" si="71">IF(E1292="","",E1292+(6-J1292))</f>
        <v/>
      </c>
      <c r="B1292" s="55"/>
      <c r="C1292" s="55"/>
      <c r="D1292" s="55"/>
      <c r="E1292" s="56"/>
      <c r="F1292" s="72"/>
      <c r="G1292" s="120" t="str">
        <f>IFERROR(INDEX(Vendors!$A$2:$B$500,MATCH('AP and Accrual Journal'!C1292,Vendors!$A$2:$A$500,0),2),"")</f>
        <v/>
      </c>
      <c r="H1292" s="74">
        <f>SUMIF('Cash Outflows'!E:E,'AP and Accrual Journal'!D1292,'Cash Outflows'!F:F)</f>
        <v>0</v>
      </c>
      <c r="I1292" s="73">
        <f t="shared" si="70"/>
        <v>0</v>
      </c>
      <c r="J1292" s="13">
        <f t="shared" ref="J1292:J1355" si="72">IF(WEEKDAY(E1292)=7,0,WEEKDAY(E1292))</f>
        <v>0</v>
      </c>
      <c r="K1292" s="112" t="b">
        <f ca="1">IF(TODAY()-'AP and Accrual Journal'!E1292&gt;'Data Inputs'!$B$47,TRUE,FALSE)</f>
        <v>1</v>
      </c>
    </row>
    <row r="1293" spans="1:11" x14ac:dyDescent="0.2">
      <c r="A1293" s="110" t="str">
        <f t="shared" si="71"/>
        <v/>
      </c>
      <c r="B1293" s="55"/>
      <c r="C1293" s="55"/>
      <c r="D1293" s="55"/>
      <c r="E1293" s="56"/>
      <c r="F1293" s="72"/>
      <c r="G1293" s="120" t="str">
        <f>IFERROR(INDEX(Vendors!$A$2:$B$500,MATCH('AP and Accrual Journal'!C1293,Vendors!$A$2:$A$500,0),2),"")</f>
        <v/>
      </c>
      <c r="H1293" s="74">
        <f>SUMIF('Cash Outflows'!E:E,'AP and Accrual Journal'!D1293,'Cash Outflows'!F:F)</f>
        <v>0</v>
      </c>
      <c r="I1293" s="73">
        <f t="shared" si="70"/>
        <v>0</v>
      </c>
      <c r="J1293" s="13">
        <f t="shared" si="72"/>
        <v>0</v>
      </c>
      <c r="K1293" s="112" t="b">
        <f ca="1">IF(TODAY()-'AP and Accrual Journal'!E1293&gt;'Data Inputs'!$B$47,TRUE,FALSE)</f>
        <v>1</v>
      </c>
    </row>
    <row r="1294" spans="1:11" x14ac:dyDescent="0.2">
      <c r="A1294" s="110" t="str">
        <f t="shared" si="71"/>
        <v/>
      </c>
      <c r="B1294" s="55"/>
      <c r="C1294" s="55"/>
      <c r="D1294" s="55"/>
      <c r="E1294" s="56"/>
      <c r="F1294" s="72"/>
      <c r="G1294" s="120" t="str">
        <f>IFERROR(INDEX(Vendors!$A$2:$B$500,MATCH('AP and Accrual Journal'!C1294,Vendors!$A$2:$A$500,0),2),"")</f>
        <v/>
      </c>
      <c r="H1294" s="74">
        <f>SUMIF('Cash Outflows'!E:E,'AP and Accrual Journal'!D1294,'Cash Outflows'!F:F)</f>
        <v>0</v>
      </c>
      <c r="I1294" s="73">
        <f t="shared" si="70"/>
        <v>0</v>
      </c>
      <c r="J1294" s="13">
        <f t="shared" si="72"/>
        <v>0</v>
      </c>
      <c r="K1294" s="112" t="b">
        <f ca="1">IF(TODAY()-'AP and Accrual Journal'!E1294&gt;'Data Inputs'!$B$47,TRUE,FALSE)</f>
        <v>1</v>
      </c>
    </row>
    <row r="1295" spans="1:11" x14ac:dyDescent="0.2">
      <c r="A1295" s="110" t="str">
        <f t="shared" si="71"/>
        <v/>
      </c>
      <c r="B1295" s="55"/>
      <c r="C1295" s="55"/>
      <c r="D1295" s="55"/>
      <c r="E1295" s="56"/>
      <c r="F1295" s="72"/>
      <c r="G1295" s="120" t="str">
        <f>IFERROR(INDEX(Vendors!$A$2:$B$500,MATCH('AP and Accrual Journal'!C1295,Vendors!$A$2:$A$500,0),2),"")</f>
        <v/>
      </c>
      <c r="H1295" s="74">
        <f>SUMIF('Cash Outflows'!E:E,'AP and Accrual Journal'!D1295,'Cash Outflows'!F:F)</f>
        <v>0</v>
      </c>
      <c r="I1295" s="73">
        <f t="shared" si="70"/>
        <v>0</v>
      </c>
      <c r="J1295" s="13">
        <f t="shared" si="72"/>
        <v>0</v>
      </c>
      <c r="K1295" s="112" t="b">
        <f ca="1">IF(TODAY()-'AP and Accrual Journal'!E1295&gt;'Data Inputs'!$B$47,TRUE,FALSE)</f>
        <v>1</v>
      </c>
    </row>
    <row r="1296" spans="1:11" x14ac:dyDescent="0.2">
      <c r="A1296" s="110" t="str">
        <f t="shared" si="71"/>
        <v/>
      </c>
      <c r="B1296" s="55"/>
      <c r="C1296" s="55"/>
      <c r="D1296" s="55"/>
      <c r="E1296" s="56"/>
      <c r="F1296" s="72"/>
      <c r="G1296" s="120" t="str">
        <f>IFERROR(INDEX(Vendors!$A$2:$B$500,MATCH('AP and Accrual Journal'!C1296,Vendors!$A$2:$A$500,0),2),"")</f>
        <v/>
      </c>
      <c r="H1296" s="74">
        <f>SUMIF('Cash Outflows'!E:E,'AP and Accrual Journal'!D1296,'Cash Outflows'!F:F)</f>
        <v>0</v>
      </c>
      <c r="I1296" s="73">
        <f t="shared" si="70"/>
        <v>0</v>
      </c>
      <c r="J1296" s="13">
        <f t="shared" si="72"/>
        <v>0</v>
      </c>
      <c r="K1296" s="112" t="b">
        <f ca="1">IF(TODAY()-'AP and Accrual Journal'!E1296&gt;'Data Inputs'!$B$47,TRUE,FALSE)</f>
        <v>1</v>
      </c>
    </row>
    <row r="1297" spans="1:11" x14ac:dyDescent="0.2">
      <c r="A1297" s="110" t="str">
        <f t="shared" si="71"/>
        <v/>
      </c>
      <c r="B1297" s="55"/>
      <c r="C1297" s="55"/>
      <c r="D1297" s="55"/>
      <c r="E1297" s="56"/>
      <c r="F1297" s="72"/>
      <c r="G1297" s="120" t="str">
        <f>IFERROR(INDEX(Vendors!$A$2:$B$500,MATCH('AP and Accrual Journal'!C1297,Vendors!$A$2:$A$500,0),2),"")</f>
        <v/>
      </c>
      <c r="H1297" s="74">
        <f>SUMIF('Cash Outflows'!E:E,'AP and Accrual Journal'!D1297,'Cash Outflows'!F:F)</f>
        <v>0</v>
      </c>
      <c r="I1297" s="73">
        <f t="shared" si="70"/>
        <v>0</v>
      </c>
      <c r="J1297" s="13">
        <f t="shared" si="72"/>
        <v>0</v>
      </c>
      <c r="K1297" s="112" t="b">
        <f ca="1">IF(TODAY()-'AP and Accrual Journal'!E1297&gt;'Data Inputs'!$B$47,TRUE,FALSE)</f>
        <v>1</v>
      </c>
    </row>
    <row r="1298" spans="1:11" x14ac:dyDescent="0.2">
      <c r="A1298" s="110" t="str">
        <f t="shared" si="71"/>
        <v/>
      </c>
      <c r="B1298" s="55"/>
      <c r="C1298" s="55"/>
      <c r="D1298" s="55"/>
      <c r="E1298" s="56"/>
      <c r="F1298" s="72"/>
      <c r="G1298" s="120" t="str">
        <f>IFERROR(INDEX(Vendors!$A$2:$B$500,MATCH('AP and Accrual Journal'!C1298,Vendors!$A$2:$A$500,0),2),"")</f>
        <v/>
      </c>
      <c r="H1298" s="74">
        <f>SUMIF('Cash Outflows'!E:E,'AP and Accrual Journal'!D1298,'Cash Outflows'!F:F)</f>
        <v>0</v>
      </c>
      <c r="I1298" s="73">
        <f t="shared" si="70"/>
        <v>0</v>
      </c>
      <c r="J1298" s="13">
        <f t="shared" si="72"/>
        <v>0</v>
      </c>
      <c r="K1298" s="112" t="b">
        <f ca="1">IF(TODAY()-'AP and Accrual Journal'!E1298&gt;'Data Inputs'!$B$47,TRUE,FALSE)</f>
        <v>1</v>
      </c>
    </row>
    <row r="1299" spans="1:11" x14ac:dyDescent="0.2">
      <c r="A1299" s="110" t="str">
        <f t="shared" si="71"/>
        <v/>
      </c>
      <c r="B1299" s="55"/>
      <c r="C1299" s="55"/>
      <c r="D1299" s="55"/>
      <c r="E1299" s="56"/>
      <c r="F1299" s="72"/>
      <c r="G1299" s="120" t="str">
        <f>IFERROR(INDEX(Vendors!$A$2:$B$500,MATCH('AP and Accrual Journal'!C1299,Vendors!$A$2:$A$500,0),2),"")</f>
        <v/>
      </c>
      <c r="H1299" s="74">
        <f>SUMIF('Cash Outflows'!E:E,'AP and Accrual Journal'!D1299,'Cash Outflows'!F:F)</f>
        <v>0</v>
      </c>
      <c r="I1299" s="73">
        <f t="shared" si="70"/>
        <v>0</v>
      </c>
      <c r="J1299" s="13">
        <f t="shared" si="72"/>
        <v>0</v>
      </c>
      <c r="K1299" s="112" t="b">
        <f ca="1">IF(TODAY()-'AP and Accrual Journal'!E1299&gt;'Data Inputs'!$B$47,TRUE,FALSE)</f>
        <v>1</v>
      </c>
    </row>
    <row r="1300" spans="1:11" x14ac:dyDescent="0.2">
      <c r="A1300" s="110" t="str">
        <f t="shared" si="71"/>
        <v/>
      </c>
      <c r="B1300" s="55"/>
      <c r="C1300" s="55"/>
      <c r="D1300" s="55"/>
      <c r="E1300" s="56"/>
      <c r="F1300" s="72"/>
      <c r="G1300" s="120" t="str">
        <f>IFERROR(INDEX(Vendors!$A$2:$B$500,MATCH('AP and Accrual Journal'!C1300,Vendors!$A$2:$A$500,0),2),"")</f>
        <v/>
      </c>
      <c r="H1300" s="74">
        <f>SUMIF('Cash Outflows'!E:E,'AP and Accrual Journal'!D1300,'Cash Outflows'!F:F)</f>
        <v>0</v>
      </c>
      <c r="I1300" s="73">
        <f t="shared" si="70"/>
        <v>0</v>
      </c>
      <c r="J1300" s="13">
        <f t="shared" si="72"/>
        <v>0</v>
      </c>
      <c r="K1300" s="112" t="b">
        <f ca="1">IF(TODAY()-'AP and Accrual Journal'!E1300&gt;'Data Inputs'!$B$47,TRUE,FALSE)</f>
        <v>1</v>
      </c>
    </row>
    <row r="1301" spans="1:11" x14ac:dyDescent="0.2">
      <c r="A1301" s="110" t="str">
        <f t="shared" si="71"/>
        <v/>
      </c>
      <c r="B1301" s="55"/>
      <c r="C1301" s="55"/>
      <c r="D1301" s="55"/>
      <c r="E1301" s="56"/>
      <c r="F1301" s="72"/>
      <c r="G1301" s="120" t="str">
        <f>IFERROR(INDEX(Vendors!$A$2:$B$500,MATCH('AP and Accrual Journal'!C1301,Vendors!$A$2:$A$500,0),2),"")</f>
        <v/>
      </c>
      <c r="H1301" s="74">
        <f>SUMIF('Cash Outflows'!E:E,'AP and Accrual Journal'!D1301,'Cash Outflows'!F:F)</f>
        <v>0</v>
      </c>
      <c r="I1301" s="73">
        <f t="shared" si="70"/>
        <v>0</v>
      </c>
      <c r="J1301" s="13">
        <f t="shared" si="72"/>
        <v>0</v>
      </c>
      <c r="K1301" s="112" t="b">
        <f ca="1">IF(TODAY()-'AP and Accrual Journal'!E1301&gt;'Data Inputs'!$B$47,TRUE,FALSE)</f>
        <v>1</v>
      </c>
    </row>
    <row r="1302" spans="1:11" x14ac:dyDescent="0.2">
      <c r="A1302" s="110" t="str">
        <f t="shared" si="71"/>
        <v/>
      </c>
      <c r="B1302" s="55"/>
      <c r="C1302" s="55"/>
      <c r="D1302" s="55"/>
      <c r="E1302" s="56"/>
      <c r="F1302" s="72"/>
      <c r="G1302" s="120" t="str">
        <f>IFERROR(INDEX(Vendors!$A$2:$B$500,MATCH('AP and Accrual Journal'!C1302,Vendors!$A$2:$A$500,0),2),"")</f>
        <v/>
      </c>
      <c r="H1302" s="74">
        <f>SUMIF('Cash Outflows'!E:E,'AP and Accrual Journal'!D1302,'Cash Outflows'!F:F)</f>
        <v>0</v>
      </c>
      <c r="I1302" s="73">
        <f t="shared" si="70"/>
        <v>0</v>
      </c>
      <c r="J1302" s="13">
        <f t="shared" si="72"/>
        <v>0</v>
      </c>
      <c r="K1302" s="112" t="b">
        <f ca="1">IF(TODAY()-'AP and Accrual Journal'!E1302&gt;'Data Inputs'!$B$47,TRUE,FALSE)</f>
        <v>1</v>
      </c>
    </row>
    <row r="1303" spans="1:11" x14ac:dyDescent="0.2">
      <c r="A1303" s="110" t="str">
        <f t="shared" si="71"/>
        <v/>
      </c>
      <c r="B1303" s="55"/>
      <c r="C1303" s="55"/>
      <c r="D1303" s="55"/>
      <c r="E1303" s="56"/>
      <c r="F1303" s="72"/>
      <c r="G1303" s="120" t="str">
        <f>IFERROR(INDEX(Vendors!$A$2:$B$500,MATCH('AP and Accrual Journal'!C1303,Vendors!$A$2:$A$500,0),2),"")</f>
        <v/>
      </c>
      <c r="H1303" s="74">
        <f>SUMIF('Cash Outflows'!E:E,'AP and Accrual Journal'!D1303,'Cash Outflows'!F:F)</f>
        <v>0</v>
      </c>
      <c r="I1303" s="73">
        <f t="shared" si="70"/>
        <v>0</v>
      </c>
      <c r="J1303" s="13">
        <f t="shared" si="72"/>
        <v>0</v>
      </c>
      <c r="K1303" s="112" t="b">
        <f ca="1">IF(TODAY()-'AP and Accrual Journal'!E1303&gt;'Data Inputs'!$B$47,TRUE,FALSE)</f>
        <v>1</v>
      </c>
    </row>
    <row r="1304" spans="1:11" x14ac:dyDescent="0.2">
      <c r="A1304" s="110" t="str">
        <f t="shared" si="71"/>
        <v/>
      </c>
      <c r="B1304" s="55"/>
      <c r="C1304" s="55"/>
      <c r="D1304" s="55"/>
      <c r="E1304" s="56"/>
      <c r="F1304" s="72"/>
      <c r="G1304" s="120" t="str">
        <f>IFERROR(INDEX(Vendors!$A$2:$B$500,MATCH('AP and Accrual Journal'!C1304,Vendors!$A$2:$A$500,0),2),"")</f>
        <v/>
      </c>
      <c r="H1304" s="74">
        <f>SUMIF('Cash Outflows'!E:E,'AP and Accrual Journal'!D1304,'Cash Outflows'!F:F)</f>
        <v>0</v>
      </c>
      <c r="I1304" s="73">
        <f t="shared" si="70"/>
        <v>0</v>
      </c>
      <c r="J1304" s="13">
        <f t="shared" si="72"/>
        <v>0</v>
      </c>
      <c r="K1304" s="112" t="b">
        <f ca="1">IF(TODAY()-'AP and Accrual Journal'!E1304&gt;'Data Inputs'!$B$47,TRUE,FALSE)</f>
        <v>1</v>
      </c>
    </row>
    <row r="1305" spans="1:11" x14ac:dyDescent="0.2">
      <c r="A1305" s="110" t="str">
        <f t="shared" si="71"/>
        <v/>
      </c>
      <c r="B1305" s="55"/>
      <c r="C1305" s="55"/>
      <c r="D1305" s="55"/>
      <c r="E1305" s="56"/>
      <c r="F1305" s="72"/>
      <c r="G1305" s="120" t="str">
        <f>IFERROR(INDEX(Vendors!$A$2:$B$500,MATCH('AP and Accrual Journal'!C1305,Vendors!$A$2:$A$500,0),2),"")</f>
        <v/>
      </c>
      <c r="H1305" s="74">
        <f>SUMIF('Cash Outflows'!E:E,'AP and Accrual Journal'!D1305,'Cash Outflows'!F:F)</f>
        <v>0</v>
      </c>
      <c r="I1305" s="73">
        <f t="shared" si="70"/>
        <v>0</v>
      </c>
      <c r="J1305" s="13">
        <f t="shared" si="72"/>
        <v>0</v>
      </c>
      <c r="K1305" s="112" t="b">
        <f ca="1">IF(TODAY()-'AP and Accrual Journal'!E1305&gt;'Data Inputs'!$B$47,TRUE,FALSE)</f>
        <v>1</v>
      </c>
    </row>
    <row r="1306" spans="1:11" x14ac:dyDescent="0.2">
      <c r="A1306" s="110" t="str">
        <f t="shared" si="71"/>
        <v/>
      </c>
      <c r="B1306" s="55"/>
      <c r="C1306" s="55"/>
      <c r="D1306" s="55"/>
      <c r="E1306" s="56"/>
      <c r="F1306" s="72"/>
      <c r="G1306" s="120" t="str">
        <f>IFERROR(INDEX(Vendors!$A$2:$B$500,MATCH('AP and Accrual Journal'!C1306,Vendors!$A$2:$A$500,0),2),"")</f>
        <v/>
      </c>
      <c r="H1306" s="74">
        <f>SUMIF('Cash Outflows'!E:E,'AP and Accrual Journal'!D1306,'Cash Outflows'!F:F)</f>
        <v>0</v>
      </c>
      <c r="I1306" s="73">
        <f t="shared" si="70"/>
        <v>0</v>
      </c>
      <c r="J1306" s="13">
        <f t="shared" si="72"/>
        <v>0</v>
      </c>
      <c r="K1306" s="112" t="b">
        <f ca="1">IF(TODAY()-'AP and Accrual Journal'!E1306&gt;'Data Inputs'!$B$47,TRUE,FALSE)</f>
        <v>1</v>
      </c>
    </row>
    <row r="1307" spans="1:11" x14ac:dyDescent="0.2">
      <c r="A1307" s="110" t="str">
        <f t="shared" si="71"/>
        <v/>
      </c>
      <c r="B1307" s="55"/>
      <c r="C1307" s="55"/>
      <c r="D1307" s="55"/>
      <c r="E1307" s="56"/>
      <c r="F1307" s="72"/>
      <c r="G1307" s="120" t="str">
        <f>IFERROR(INDEX(Vendors!$A$2:$B$500,MATCH('AP and Accrual Journal'!C1307,Vendors!$A$2:$A$500,0),2),"")</f>
        <v/>
      </c>
      <c r="H1307" s="74">
        <f>SUMIF('Cash Outflows'!E:E,'AP and Accrual Journal'!D1307,'Cash Outflows'!F:F)</f>
        <v>0</v>
      </c>
      <c r="I1307" s="73">
        <f t="shared" si="70"/>
        <v>0</v>
      </c>
      <c r="J1307" s="13">
        <f t="shared" si="72"/>
        <v>0</v>
      </c>
      <c r="K1307" s="112" t="b">
        <f ca="1">IF(TODAY()-'AP and Accrual Journal'!E1307&gt;'Data Inputs'!$B$47,TRUE,FALSE)</f>
        <v>1</v>
      </c>
    </row>
    <row r="1308" spans="1:11" x14ac:dyDescent="0.2">
      <c r="A1308" s="110" t="str">
        <f t="shared" si="71"/>
        <v/>
      </c>
      <c r="B1308" s="55"/>
      <c r="C1308" s="55"/>
      <c r="D1308" s="55"/>
      <c r="E1308" s="56"/>
      <c r="F1308" s="72"/>
      <c r="G1308" s="120" t="str">
        <f>IFERROR(INDEX(Vendors!$A$2:$B$500,MATCH('AP and Accrual Journal'!C1308,Vendors!$A$2:$A$500,0),2),"")</f>
        <v/>
      </c>
      <c r="H1308" s="74">
        <f>SUMIF('Cash Outflows'!E:E,'AP and Accrual Journal'!D1308,'Cash Outflows'!F:F)</f>
        <v>0</v>
      </c>
      <c r="I1308" s="73">
        <f t="shared" si="70"/>
        <v>0</v>
      </c>
      <c r="J1308" s="13">
        <f t="shared" si="72"/>
        <v>0</v>
      </c>
      <c r="K1308" s="112" t="b">
        <f ca="1">IF(TODAY()-'AP and Accrual Journal'!E1308&gt;'Data Inputs'!$B$47,TRUE,FALSE)</f>
        <v>1</v>
      </c>
    </row>
    <row r="1309" spans="1:11" x14ac:dyDescent="0.2">
      <c r="A1309" s="110" t="str">
        <f t="shared" si="71"/>
        <v/>
      </c>
      <c r="B1309" s="55"/>
      <c r="C1309" s="55"/>
      <c r="D1309" s="55"/>
      <c r="E1309" s="56"/>
      <c r="F1309" s="72"/>
      <c r="G1309" s="120" t="str">
        <f>IFERROR(INDEX(Vendors!$A$2:$B$500,MATCH('AP and Accrual Journal'!C1309,Vendors!$A$2:$A$500,0),2),"")</f>
        <v/>
      </c>
      <c r="H1309" s="74">
        <f>SUMIF('Cash Outflows'!E:E,'AP and Accrual Journal'!D1309,'Cash Outflows'!F:F)</f>
        <v>0</v>
      </c>
      <c r="I1309" s="73">
        <f t="shared" si="70"/>
        <v>0</v>
      </c>
      <c r="J1309" s="13">
        <f t="shared" si="72"/>
        <v>0</v>
      </c>
      <c r="K1309" s="112" t="b">
        <f ca="1">IF(TODAY()-'AP and Accrual Journal'!E1309&gt;'Data Inputs'!$B$47,TRUE,FALSE)</f>
        <v>1</v>
      </c>
    </row>
    <row r="1310" spans="1:11" x14ac:dyDescent="0.2">
      <c r="A1310" s="110" t="str">
        <f t="shared" si="71"/>
        <v/>
      </c>
      <c r="B1310" s="55"/>
      <c r="C1310" s="55"/>
      <c r="D1310" s="55"/>
      <c r="E1310" s="56"/>
      <c r="F1310" s="72"/>
      <c r="G1310" s="120" t="str">
        <f>IFERROR(INDEX(Vendors!$A$2:$B$500,MATCH('AP and Accrual Journal'!C1310,Vendors!$A$2:$A$500,0),2),"")</f>
        <v/>
      </c>
      <c r="H1310" s="74">
        <f>SUMIF('Cash Outflows'!E:E,'AP and Accrual Journal'!D1310,'Cash Outflows'!F:F)</f>
        <v>0</v>
      </c>
      <c r="I1310" s="73">
        <f t="shared" si="70"/>
        <v>0</v>
      </c>
      <c r="J1310" s="13">
        <f t="shared" si="72"/>
        <v>0</v>
      </c>
      <c r="K1310" s="112" t="b">
        <f ca="1">IF(TODAY()-'AP and Accrual Journal'!E1310&gt;'Data Inputs'!$B$47,TRUE,FALSE)</f>
        <v>1</v>
      </c>
    </row>
    <row r="1311" spans="1:11" x14ac:dyDescent="0.2">
      <c r="A1311" s="110" t="str">
        <f t="shared" si="71"/>
        <v/>
      </c>
      <c r="B1311" s="55"/>
      <c r="C1311" s="55"/>
      <c r="D1311" s="55"/>
      <c r="E1311" s="56"/>
      <c r="F1311" s="72"/>
      <c r="G1311" s="120" t="str">
        <f>IFERROR(INDEX(Vendors!$A$2:$B$500,MATCH('AP and Accrual Journal'!C1311,Vendors!$A$2:$A$500,0),2),"")</f>
        <v/>
      </c>
      <c r="H1311" s="74">
        <f>SUMIF('Cash Outflows'!E:E,'AP and Accrual Journal'!D1311,'Cash Outflows'!F:F)</f>
        <v>0</v>
      </c>
      <c r="I1311" s="73">
        <f t="shared" si="70"/>
        <v>0</v>
      </c>
      <c r="J1311" s="13">
        <f t="shared" si="72"/>
        <v>0</v>
      </c>
      <c r="K1311" s="112" t="b">
        <f ca="1">IF(TODAY()-'AP and Accrual Journal'!E1311&gt;'Data Inputs'!$B$47,TRUE,FALSE)</f>
        <v>1</v>
      </c>
    </row>
    <row r="1312" spans="1:11" x14ac:dyDescent="0.2">
      <c r="A1312" s="110" t="str">
        <f t="shared" si="71"/>
        <v/>
      </c>
      <c r="B1312" s="55"/>
      <c r="C1312" s="55"/>
      <c r="D1312" s="55"/>
      <c r="E1312" s="56"/>
      <c r="F1312" s="72"/>
      <c r="G1312" s="120" t="str">
        <f>IFERROR(INDEX(Vendors!$A$2:$B$500,MATCH('AP and Accrual Journal'!C1312,Vendors!$A$2:$A$500,0),2),"")</f>
        <v/>
      </c>
      <c r="H1312" s="74">
        <f>SUMIF('Cash Outflows'!E:E,'AP and Accrual Journal'!D1312,'Cash Outflows'!F:F)</f>
        <v>0</v>
      </c>
      <c r="I1312" s="73">
        <f t="shared" si="70"/>
        <v>0</v>
      </c>
      <c r="J1312" s="13">
        <f t="shared" si="72"/>
        <v>0</v>
      </c>
      <c r="K1312" s="112" t="b">
        <f ca="1">IF(TODAY()-'AP and Accrual Journal'!E1312&gt;'Data Inputs'!$B$47,TRUE,FALSE)</f>
        <v>1</v>
      </c>
    </row>
    <row r="1313" spans="1:11" x14ac:dyDescent="0.2">
      <c r="A1313" s="110" t="str">
        <f t="shared" si="71"/>
        <v/>
      </c>
      <c r="B1313" s="55"/>
      <c r="C1313" s="55"/>
      <c r="D1313" s="55"/>
      <c r="E1313" s="56"/>
      <c r="F1313" s="72"/>
      <c r="G1313" s="120" t="str">
        <f>IFERROR(INDEX(Vendors!$A$2:$B$500,MATCH('AP and Accrual Journal'!C1313,Vendors!$A$2:$A$500,0),2),"")</f>
        <v/>
      </c>
      <c r="H1313" s="74">
        <f>SUMIF('Cash Outflows'!E:E,'AP and Accrual Journal'!D1313,'Cash Outflows'!F:F)</f>
        <v>0</v>
      </c>
      <c r="I1313" s="73">
        <f t="shared" si="70"/>
        <v>0</v>
      </c>
      <c r="J1313" s="13">
        <f t="shared" si="72"/>
        <v>0</v>
      </c>
      <c r="K1313" s="112" t="b">
        <f ca="1">IF(TODAY()-'AP and Accrual Journal'!E1313&gt;'Data Inputs'!$B$47,TRUE,FALSE)</f>
        <v>1</v>
      </c>
    </row>
    <row r="1314" spans="1:11" x14ac:dyDescent="0.2">
      <c r="A1314" s="110" t="str">
        <f t="shared" si="71"/>
        <v/>
      </c>
      <c r="B1314" s="55"/>
      <c r="C1314" s="55"/>
      <c r="D1314" s="55"/>
      <c r="E1314" s="56"/>
      <c r="F1314" s="72"/>
      <c r="G1314" s="120" t="str">
        <f>IFERROR(INDEX(Vendors!$A$2:$B$500,MATCH('AP and Accrual Journal'!C1314,Vendors!$A$2:$A$500,0),2),"")</f>
        <v/>
      </c>
      <c r="H1314" s="74">
        <f>SUMIF('Cash Outflows'!E:E,'AP and Accrual Journal'!D1314,'Cash Outflows'!F:F)</f>
        <v>0</v>
      </c>
      <c r="I1314" s="73">
        <f t="shared" si="70"/>
        <v>0</v>
      </c>
      <c r="J1314" s="13">
        <f t="shared" si="72"/>
        <v>0</v>
      </c>
      <c r="K1314" s="112" t="b">
        <f ca="1">IF(TODAY()-'AP and Accrual Journal'!E1314&gt;'Data Inputs'!$B$47,TRUE,FALSE)</f>
        <v>1</v>
      </c>
    </row>
    <row r="1315" spans="1:11" x14ac:dyDescent="0.2">
      <c r="A1315" s="110" t="str">
        <f t="shared" si="71"/>
        <v/>
      </c>
      <c r="B1315" s="55"/>
      <c r="C1315" s="55"/>
      <c r="D1315" s="55"/>
      <c r="E1315" s="56"/>
      <c r="F1315" s="72"/>
      <c r="G1315" s="120" t="str">
        <f>IFERROR(INDEX(Vendors!$A$2:$B$500,MATCH('AP and Accrual Journal'!C1315,Vendors!$A$2:$A$500,0),2),"")</f>
        <v/>
      </c>
      <c r="H1315" s="74">
        <f>SUMIF('Cash Outflows'!E:E,'AP and Accrual Journal'!D1315,'Cash Outflows'!F:F)</f>
        <v>0</v>
      </c>
      <c r="I1315" s="73">
        <f t="shared" si="70"/>
        <v>0</v>
      </c>
      <c r="J1315" s="13">
        <f t="shared" si="72"/>
        <v>0</v>
      </c>
      <c r="K1315" s="112" t="b">
        <f ca="1">IF(TODAY()-'AP and Accrual Journal'!E1315&gt;'Data Inputs'!$B$47,TRUE,FALSE)</f>
        <v>1</v>
      </c>
    </row>
    <row r="1316" spans="1:11" x14ac:dyDescent="0.2">
      <c r="A1316" s="110" t="str">
        <f t="shared" si="71"/>
        <v/>
      </c>
      <c r="B1316" s="55"/>
      <c r="C1316" s="55"/>
      <c r="D1316" s="55"/>
      <c r="E1316" s="56"/>
      <c r="F1316" s="72"/>
      <c r="G1316" s="120" t="str">
        <f>IFERROR(INDEX(Vendors!$A$2:$B$500,MATCH('AP and Accrual Journal'!C1316,Vendors!$A$2:$A$500,0),2),"")</f>
        <v/>
      </c>
      <c r="H1316" s="74">
        <f>SUMIF('Cash Outflows'!E:E,'AP and Accrual Journal'!D1316,'Cash Outflows'!F:F)</f>
        <v>0</v>
      </c>
      <c r="I1316" s="73">
        <f t="shared" si="70"/>
        <v>0</v>
      </c>
      <c r="J1316" s="13">
        <f t="shared" si="72"/>
        <v>0</v>
      </c>
      <c r="K1316" s="112" t="b">
        <f ca="1">IF(TODAY()-'AP and Accrual Journal'!E1316&gt;'Data Inputs'!$B$47,TRUE,FALSE)</f>
        <v>1</v>
      </c>
    </row>
    <row r="1317" spans="1:11" x14ac:dyDescent="0.2">
      <c r="A1317" s="110" t="str">
        <f t="shared" si="71"/>
        <v/>
      </c>
      <c r="B1317" s="55"/>
      <c r="C1317" s="55"/>
      <c r="D1317" s="55"/>
      <c r="E1317" s="56"/>
      <c r="F1317" s="72"/>
      <c r="G1317" s="120" t="str">
        <f>IFERROR(INDEX(Vendors!$A$2:$B$500,MATCH('AP and Accrual Journal'!C1317,Vendors!$A$2:$A$500,0),2),"")</f>
        <v/>
      </c>
      <c r="H1317" s="74">
        <f>SUMIF('Cash Outflows'!E:E,'AP and Accrual Journal'!D1317,'Cash Outflows'!F:F)</f>
        <v>0</v>
      </c>
      <c r="I1317" s="73">
        <f t="shared" si="70"/>
        <v>0</v>
      </c>
      <c r="J1317" s="13">
        <f t="shared" si="72"/>
        <v>0</v>
      </c>
      <c r="K1317" s="112" t="b">
        <f ca="1">IF(TODAY()-'AP and Accrual Journal'!E1317&gt;'Data Inputs'!$B$47,TRUE,FALSE)</f>
        <v>1</v>
      </c>
    </row>
    <row r="1318" spans="1:11" x14ac:dyDescent="0.2">
      <c r="A1318" s="110" t="str">
        <f t="shared" si="71"/>
        <v/>
      </c>
      <c r="B1318" s="55"/>
      <c r="C1318" s="55"/>
      <c r="D1318" s="55"/>
      <c r="E1318" s="56"/>
      <c r="F1318" s="72"/>
      <c r="G1318" s="120" t="str">
        <f>IFERROR(INDEX(Vendors!$A$2:$B$500,MATCH('AP and Accrual Journal'!C1318,Vendors!$A$2:$A$500,0),2),"")</f>
        <v/>
      </c>
      <c r="H1318" s="74">
        <f>SUMIF('Cash Outflows'!E:E,'AP and Accrual Journal'!D1318,'Cash Outflows'!F:F)</f>
        <v>0</v>
      </c>
      <c r="I1318" s="73">
        <f t="shared" si="70"/>
        <v>0</v>
      </c>
      <c r="J1318" s="13">
        <f t="shared" si="72"/>
        <v>0</v>
      </c>
      <c r="K1318" s="112" t="b">
        <f ca="1">IF(TODAY()-'AP and Accrual Journal'!E1318&gt;'Data Inputs'!$B$47,TRUE,FALSE)</f>
        <v>1</v>
      </c>
    </row>
    <row r="1319" spans="1:11" x14ac:dyDescent="0.2">
      <c r="A1319" s="110" t="str">
        <f t="shared" si="71"/>
        <v/>
      </c>
      <c r="B1319" s="55"/>
      <c r="C1319" s="55"/>
      <c r="D1319" s="55"/>
      <c r="E1319" s="56"/>
      <c r="F1319" s="72"/>
      <c r="G1319" s="120" t="str">
        <f>IFERROR(INDEX(Vendors!$A$2:$B$500,MATCH('AP and Accrual Journal'!C1319,Vendors!$A$2:$A$500,0),2),"")</f>
        <v/>
      </c>
      <c r="H1319" s="74">
        <f>SUMIF('Cash Outflows'!E:E,'AP and Accrual Journal'!D1319,'Cash Outflows'!F:F)</f>
        <v>0</v>
      </c>
      <c r="I1319" s="73">
        <f t="shared" si="70"/>
        <v>0</v>
      </c>
      <c r="J1319" s="13">
        <f t="shared" si="72"/>
        <v>0</v>
      </c>
      <c r="K1319" s="112" t="b">
        <f ca="1">IF(TODAY()-'AP and Accrual Journal'!E1319&gt;'Data Inputs'!$B$47,TRUE,FALSE)</f>
        <v>1</v>
      </c>
    </row>
    <row r="1320" spans="1:11" x14ac:dyDescent="0.2">
      <c r="A1320" s="110" t="str">
        <f t="shared" si="71"/>
        <v/>
      </c>
      <c r="B1320" s="55"/>
      <c r="C1320" s="55"/>
      <c r="D1320" s="55"/>
      <c r="E1320" s="56"/>
      <c r="F1320" s="72"/>
      <c r="G1320" s="120" t="str">
        <f>IFERROR(INDEX(Vendors!$A$2:$B$500,MATCH('AP and Accrual Journal'!C1320,Vendors!$A$2:$A$500,0),2),"")</f>
        <v/>
      </c>
      <c r="H1320" s="74">
        <f>SUMIF('Cash Outflows'!E:E,'AP and Accrual Journal'!D1320,'Cash Outflows'!F:F)</f>
        <v>0</v>
      </c>
      <c r="I1320" s="73">
        <f t="shared" si="70"/>
        <v>0</v>
      </c>
      <c r="J1320" s="13">
        <f t="shared" si="72"/>
        <v>0</v>
      </c>
      <c r="K1320" s="112" t="b">
        <f ca="1">IF(TODAY()-'AP and Accrual Journal'!E1320&gt;'Data Inputs'!$B$47,TRUE,FALSE)</f>
        <v>1</v>
      </c>
    </row>
    <row r="1321" spans="1:11" x14ac:dyDescent="0.2">
      <c r="A1321" s="110" t="str">
        <f t="shared" si="71"/>
        <v/>
      </c>
      <c r="B1321" s="55"/>
      <c r="C1321" s="55"/>
      <c r="D1321" s="55"/>
      <c r="E1321" s="56"/>
      <c r="F1321" s="72"/>
      <c r="G1321" s="120" t="str">
        <f>IFERROR(INDEX(Vendors!$A$2:$B$500,MATCH('AP and Accrual Journal'!C1321,Vendors!$A$2:$A$500,0),2),"")</f>
        <v/>
      </c>
      <c r="H1321" s="74">
        <f>SUMIF('Cash Outflows'!E:E,'AP and Accrual Journal'!D1321,'Cash Outflows'!F:F)</f>
        <v>0</v>
      </c>
      <c r="I1321" s="73">
        <f t="shared" si="70"/>
        <v>0</v>
      </c>
      <c r="J1321" s="13">
        <f t="shared" si="72"/>
        <v>0</v>
      </c>
      <c r="K1321" s="112" t="b">
        <f ca="1">IF(TODAY()-'AP and Accrual Journal'!E1321&gt;'Data Inputs'!$B$47,TRUE,FALSE)</f>
        <v>1</v>
      </c>
    </row>
    <row r="1322" spans="1:11" x14ac:dyDescent="0.2">
      <c r="A1322" s="110" t="str">
        <f t="shared" si="71"/>
        <v/>
      </c>
      <c r="B1322" s="55"/>
      <c r="C1322" s="55"/>
      <c r="D1322" s="55"/>
      <c r="E1322" s="56"/>
      <c r="F1322" s="72"/>
      <c r="G1322" s="120" t="str">
        <f>IFERROR(INDEX(Vendors!$A$2:$B$500,MATCH('AP and Accrual Journal'!C1322,Vendors!$A$2:$A$500,0),2),"")</f>
        <v/>
      </c>
      <c r="H1322" s="74">
        <f>SUMIF('Cash Outflows'!E:E,'AP and Accrual Journal'!D1322,'Cash Outflows'!F:F)</f>
        <v>0</v>
      </c>
      <c r="I1322" s="73">
        <f t="shared" si="70"/>
        <v>0</v>
      </c>
      <c r="J1322" s="13">
        <f t="shared" si="72"/>
        <v>0</v>
      </c>
      <c r="K1322" s="112" t="b">
        <f ca="1">IF(TODAY()-'AP and Accrual Journal'!E1322&gt;'Data Inputs'!$B$47,TRUE,FALSE)</f>
        <v>1</v>
      </c>
    </row>
    <row r="1323" spans="1:11" x14ac:dyDescent="0.2">
      <c r="A1323" s="110" t="str">
        <f t="shared" si="71"/>
        <v/>
      </c>
      <c r="B1323" s="55"/>
      <c r="C1323" s="55"/>
      <c r="D1323" s="55"/>
      <c r="E1323" s="56"/>
      <c r="F1323" s="72"/>
      <c r="G1323" s="120" t="str">
        <f>IFERROR(INDEX(Vendors!$A$2:$B$500,MATCH('AP and Accrual Journal'!C1323,Vendors!$A$2:$A$500,0),2),"")</f>
        <v/>
      </c>
      <c r="H1323" s="74">
        <f>SUMIF('Cash Outflows'!E:E,'AP and Accrual Journal'!D1323,'Cash Outflows'!F:F)</f>
        <v>0</v>
      </c>
      <c r="I1323" s="73">
        <f t="shared" si="70"/>
        <v>0</v>
      </c>
      <c r="J1323" s="13">
        <f t="shared" si="72"/>
        <v>0</v>
      </c>
      <c r="K1323" s="112" t="b">
        <f ca="1">IF(TODAY()-'AP and Accrual Journal'!E1323&gt;'Data Inputs'!$B$47,TRUE,FALSE)</f>
        <v>1</v>
      </c>
    </row>
    <row r="1324" spans="1:11" x14ac:dyDescent="0.2">
      <c r="A1324" s="110" t="str">
        <f t="shared" si="71"/>
        <v/>
      </c>
      <c r="B1324" s="55"/>
      <c r="C1324" s="55"/>
      <c r="D1324" s="55"/>
      <c r="E1324" s="56"/>
      <c r="F1324" s="72"/>
      <c r="G1324" s="120" t="str">
        <f>IFERROR(INDEX(Vendors!$A$2:$B$500,MATCH('AP and Accrual Journal'!C1324,Vendors!$A$2:$A$500,0),2),"")</f>
        <v/>
      </c>
      <c r="H1324" s="74">
        <f>SUMIF('Cash Outflows'!E:E,'AP and Accrual Journal'!D1324,'Cash Outflows'!F:F)</f>
        <v>0</v>
      </c>
      <c r="I1324" s="73">
        <f t="shared" si="70"/>
        <v>0</v>
      </c>
      <c r="J1324" s="13">
        <f t="shared" si="72"/>
        <v>0</v>
      </c>
      <c r="K1324" s="112" t="b">
        <f ca="1">IF(TODAY()-'AP and Accrual Journal'!E1324&gt;'Data Inputs'!$B$47,TRUE,FALSE)</f>
        <v>1</v>
      </c>
    </row>
    <row r="1325" spans="1:11" x14ac:dyDescent="0.2">
      <c r="A1325" s="110" t="str">
        <f t="shared" si="71"/>
        <v/>
      </c>
      <c r="B1325" s="55"/>
      <c r="C1325" s="55"/>
      <c r="D1325" s="55"/>
      <c r="E1325" s="56"/>
      <c r="F1325" s="72"/>
      <c r="G1325" s="120" t="str">
        <f>IFERROR(INDEX(Vendors!$A$2:$B$500,MATCH('AP and Accrual Journal'!C1325,Vendors!$A$2:$A$500,0),2),"")</f>
        <v/>
      </c>
      <c r="H1325" s="74">
        <f>SUMIF('Cash Outflows'!E:E,'AP and Accrual Journal'!D1325,'Cash Outflows'!F:F)</f>
        <v>0</v>
      </c>
      <c r="I1325" s="73">
        <f t="shared" si="70"/>
        <v>0</v>
      </c>
      <c r="J1325" s="13">
        <f t="shared" si="72"/>
        <v>0</v>
      </c>
      <c r="K1325" s="112" t="b">
        <f ca="1">IF(TODAY()-'AP and Accrual Journal'!E1325&gt;'Data Inputs'!$B$47,TRUE,FALSE)</f>
        <v>1</v>
      </c>
    </row>
    <row r="1326" spans="1:11" x14ac:dyDescent="0.2">
      <c r="A1326" s="110" t="str">
        <f t="shared" si="71"/>
        <v/>
      </c>
      <c r="B1326" s="55"/>
      <c r="C1326" s="55"/>
      <c r="D1326" s="55"/>
      <c r="E1326" s="56"/>
      <c r="F1326" s="72"/>
      <c r="G1326" s="120" t="str">
        <f>IFERROR(INDEX(Vendors!$A$2:$B$500,MATCH('AP and Accrual Journal'!C1326,Vendors!$A$2:$A$500,0),2),"")</f>
        <v/>
      </c>
      <c r="H1326" s="74">
        <f>SUMIF('Cash Outflows'!E:E,'AP and Accrual Journal'!D1326,'Cash Outflows'!F:F)</f>
        <v>0</v>
      </c>
      <c r="I1326" s="73">
        <f t="shared" si="70"/>
        <v>0</v>
      </c>
      <c r="J1326" s="13">
        <f t="shared" si="72"/>
        <v>0</v>
      </c>
      <c r="K1326" s="112" t="b">
        <f ca="1">IF(TODAY()-'AP and Accrual Journal'!E1326&gt;'Data Inputs'!$B$47,TRUE,FALSE)</f>
        <v>1</v>
      </c>
    </row>
    <row r="1327" spans="1:11" x14ac:dyDescent="0.2">
      <c r="A1327" s="110" t="str">
        <f t="shared" si="71"/>
        <v/>
      </c>
      <c r="B1327" s="55"/>
      <c r="C1327" s="55"/>
      <c r="D1327" s="55"/>
      <c r="E1327" s="56"/>
      <c r="F1327" s="72"/>
      <c r="G1327" s="120" t="str">
        <f>IFERROR(INDEX(Vendors!$A$2:$B$500,MATCH('AP and Accrual Journal'!C1327,Vendors!$A$2:$A$500,0),2),"")</f>
        <v/>
      </c>
      <c r="H1327" s="74">
        <f>SUMIF('Cash Outflows'!E:E,'AP and Accrual Journal'!D1327,'Cash Outflows'!F:F)</f>
        <v>0</v>
      </c>
      <c r="I1327" s="73">
        <f t="shared" si="70"/>
        <v>0</v>
      </c>
      <c r="J1327" s="13">
        <f t="shared" si="72"/>
        <v>0</v>
      </c>
      <c r="K1327" s="112" t="b">
        <f ca="1">IF(TODAY()-'AP and Accrual Journal'!E1327&gt;'Data Inputs'!$B$47,TRUE,FALSE)</f>
        <v>1</v>
      </c>
    </row>
    <row r="1328" spans="1:11" x14ac:dyDescent="0.2">
      <c r="A1328" s="110" t="str">
        <f t="shared" si="71"/>
        <v/>
      </c>
      <c r="B1328" s="55"/>
      <c r="C1328" s="55"/>
      <c r="D1328" s="55"/>
      <c r="E1328" s="56"/>
      <c r="F1328" s="72"/>
      <c r="G1328" s="120" t="str">
        <f>IFERROR(INDEX(Vendors!$A$2:$B$500,MATCH('AP and Accrual Journal'!C1328,Vendors!$A$2:$A$500,0),2),"")</f>
        <v/>
      </c>
      <c r="H1328" s="74">
        <f>SUMIF('Cash Outflows'!E:E,'AP and Accrual Journal'!D1328,'Cash Outflows'!F:F)</f>
        <v>0</v>
      </c>
      <c r="I1328" s="73">
        <f t="shared" si="70"/>
        <v>0</v>
      </c>
      <c r="J1328" s="13">
        <f t="shared" si="72"/>
        <v>0</v>
      </c>
      <c r="K1328" s="112" t="b">
        <f ca="1">IF(TODAY()-'AP and Accrual Journal'!E1328&gt;'Data Inputs'!$B$47,TRUE,FALSE)</f>
        <v>1</v>
      </c>
    </row>
    <row r="1329" spans="1:11" x14ac:dyDescent="0.2">
      <c r="A1329" s="110" t="str">
        <f t="shared" si="71"/>
        <v/>
      </c>
      <c r="B1329" s="55"/>
      <c r="C1329" s="55"/>
      <c r="D1329" s="55"/>
      <c r="E1329" s="56"/>
      <c r="F1329" s="72"/>
      <c r="G1329" s="120" t="str">
        <f>IFERROR(INDEX(Vendors!$A$2:$B$500,MATCH('AP and Accrual Journal'!C1329,Vendors!$A$2:$A$500,0),2),"")</f>
        <v/>
      </c>
      <c r="H1329" s="74">
        <f>SUMIF('Cash Outflows'!E:E,'AP and Accrual Journal'!D1329,'Cash Outflows'!F:F)</f>
        <v>0</v>
      </c>
      <c r="I1329" s="73">
        <f t="shared" si="70"/>
        <v>0</v>
      </c>
      <c r="J1329" s="13">
        <f t="shared" si="72"/>
        <v>0</v>
      </c>
      <c r="K1329" s="112" t="b">
        <f ca="1">IF(TODAY()-'AP and Accrual Journal'!E1329&gt;'Data Inputs'!$B$47,TRUE,FALSE)</f>
        <v>1</v>
      </c>
    </row>
    <row r="1330" spans="1:11" x14ac:dyDescent="0.2">
      <c r="A1330" s="110" t="str">
        <f t="shared" si="71"/>
        <v/>
      </c>
      <c r="B1330" s="55"/>
      <c r="C1330" s="55"/>
      <c r="D1330" s="55"/>
      <c r="E1330" s="56"/>
      <c r="F1330" s="72"/>
      <c r="G1330" s="120" t="str">
        <f>IFERROR(INDEX(Vendors!$A$2:$B$500,MATCH('AP and Accrual Journal'!C1330,Vendors!$A$2:$A$500,0),2),"")</f>
        <v/>
      </c>
      <c r="H1330" s="74">
        <f>SUMIF('Cash Outflows'!E:E,'AP and Accrual Journal'!D1330,'Cash Outflows'!F:F)</f>
        <v>0</v>
      </c>
      <c r="I1330" s="73">
        <f t="shared" si="70"/>
        <v>0</v>
      </c>
      <c r="J1330" s="13">
        <f t="shared" si="72"/>
        <v>0</v>
      </c>
      <c r="K1330" s="112" t="b">
        <f ca="1">IF(TODAY()-'AP and Accrual Journal'!E1330&gt;'Data Inputs'!$B$47,TRUE,FALSE)</f>
        <v>1</v>
      </c>
    </row>
    <row r="1331" spans="1:11" x14ac:dyDescent="0.2">
      <c r="A1331" s="110" t="str">
        <f t="shared" si="71"/>
        <v/>
      </c>
      <c r="B1331" s="55"/>
      <c r="C1331" s="55"/>
      <c r="D1331" s="55"/>
      <c r="E1331" s="56"/>
      <c r="F1331" s="72"/>
      <c r="G1331" s="120" t="str">
        <f>IFERROR(INDEX(Vendors!$A$2:$B$500,MATCH('AP and Accrual Journal'!C1331,Vendors!$A$2:$A$500,0),2),"")</f>
        <v/>
      </c>
      <c r="H1331" s="74">
        <f>SUMIF('Cash Outflows'!E:E,'AP and Accrual Journal'!D1331,'Cash Outflows'!F:F)</f>
        <v>0</v>
      </c>
      <c r="I1331" s="73">
        <f t="shared" si="70"/>
        <v>0</v>
      </c>
      <c r="J1331" s="13">
        <f t="shared" si="72"/>
        <v>0</v>
      </c>
      <c r="K1331" s="112" t="b">
        <f ca="1">IF(TODAY()-'AP and Accrual Journal'!E1331&gt;'Data Inputs'!$B$47,TRUE,FALSE)</f>
        <v>1</v>
      </c>
    </row>
    <row r="1332" spans="1:11" x14ac:dyDescent="0.2">
      <c r="A1332" s="110" t="str">
        <f t="shared" si="71"/>
        <v/>
      </c>
      <c r="B1332" s="55"/>
      <c r="C1332" s="55"/>
      <c r="D1332" s="55"/>
      <c r="E1332" s="56"/>
      <c r="F1332" s="72"/>
      <c r="G1332" s="120" t="str">
        <f>IFERROR(INDEX(Vendors!$A$2:$B$500,MATCH('AP and Accrual Journal'!C1332,Vendors!$A$2:$A$500,0),2),"")</f>
        <v/>
      </c>
      <c r="H1332" s="74">
        <f>SUMIF('Cash Outflows'!E:E,'AP and Accrual Journal'!D1332,'Cash Outflows'!F:F)</f>
        <v>0</v>
      </c>
      <c r="I1332" s="73">
        <f t="shared" si="70"/>
        <v>0</v>
      </c>
      <c r="J1332" s="13">
        <f t="shared" si="72"/>
        <v>0</v>
      </c>
      <c r="K1332" s="112" t="b">
        <f ca="1">IF(TODAY()-'AP and Accrual Journal'!E1332&gt;'Data Inputs'!$B$47,TRUE,FALSE)</f>
        <v>1</v>
      </c>
    </row>
    <row r="1333" spans="1:11" x14ac:dyDescent="0.2">
      <c r="A1333" s="110" t="str">
        <f t="shared" si="71"/>
        <v/>
      </c>
      <c r="B1333" s="55"/>
      <c r="C1333" s="55"/>
      <c r="D1333" s="55"/>
      <c r="E1333" s="56"/>
      <c r="F1333" s="72"/>
      <c r="G1333" s="120" t="str">
        <f>IFERROR(INDEX(Vendors!$A$2:$B$500,MATCH('AP and Accrual Journal'!C1333,Vendors!$A$2:$A$500,0),2),"")</f>
        <v/>
      </c>
      <c r="H1333" s="74">
        <f>SUMIF('Cash Outflows'!E:E,'AP and Accrual Journal'!D1333,'Cash Outflows'!F:F)</f>
        <v>0</v>
      </c>
      <c r="I1333" s="73">
        <f t="shared" si="70"/>
        <v>0</v>
      </c>
      <c r="J1333" s="13">
        <f t="shared" si="72"/>
        <v>0</v>
      </c>
      <c r="K1333" s="112" t="b">
        <f ca="1">IF(TODAY()-'AP and Accrual Journal'!E1333&gt;'Data Inputs'!$B$47,TRUE,FALSE)</f>
        <v>1</v>
      </c>
    </row>
    <row r="1334" spans="1:11" x14ac:dyDescent="0.2">
      <c r="A1334" s="110" t="str">
        <f t="shared" si="71"/>
        <v/>
      </c>
      <c r="B1334" s="55"/>
      <c r="C1334" s="55"/>
      <c r="D1334" s="55"/>
      <c r="E1334" s="56"/>
      <c r="F1334" s="72"/>
      <c r="G1334" s="120" t="str">
        <f>IFERROR(INDEX(Vendors!$A$2:$B$500,MATCH('AP and Accrual Journal'!C1334,Vendors!$A$2:$A$500,0),2),"")</f>
        <v/>
      </c>
      <c r="H1334" s="74">
        <f>SUMIF('Cash Outflows'!E:E,'AP and Accrual Journal'!D1334,'Cash Outflows'!F:F)</f>
        <v>0</v>
      </c>
      <c r="I1334" s="73">
        <f t="shared" si="70"/>
        <v>0</v>
      </c>
      <c r="J1334" s="13">
        <f t="shared" si="72"/>
        <v>0</v>
      </c>
      <c r="K1334" s="112" t="b">
        <f ca="1">IF(TODAY()-'AP and Accrual Journal'!E1334&gt;'Data Inputs'!$B$47,TRUE,FALSE)</f>
        <v>1</v>
      </c>
    </row>
    <row r="1335" spans="1:11" x14ac:dyDescent="0.2">
      <c r="A1335" s="110" t="str">
        <f t="shared" si="71"/>
        <v/>
      </c>
      <c r="B1335" s="55"/>
      <c r="C1335" s="55"/>
      <c r="D1335" s="55"/>
      <c r="E1335" s="56"/>
      <c r="F1335" s="72"/>
      <c r="G1335" s="120" t="str">
        <f>IFERROR(INDEX(Vendors!$A$2:$B$500,MATCH('AP and Accrual Journal'!C1335,Vendors!$A$2:$A$500,0),2),"")</f>
        <v/>
      </c>
      <c r="H1335" s="74">
        <f>SUMIF('Cash Outflows'!E:E,'AP and Accrual Journal'!D1335,'Cash Outflows'!F:F)</f>
        <v>0</v>
      </c>
      <c r="I1335" s="73">
        <f t="shared" si="70"/>
        <v>0</v>
      </c>
      <c r="J1335" s="13">
        <f t="shared" si="72"/>
        <v>0</v>
      </c>
      <c r="K1335" s="112" t="b">
        <f ca="1">IF(TODAY()-'AP and Accrual Journal'!E1335&gt;'Data Inputs'!$B$47,TRUE,FALSE)</f>
        <v>1</v>
      </c>
    </row>
    <row r="1336" spans="1:11" x14ac:dyDescent="0.2">
      <c r="A1336" s="110" t="str">
        <f t="shared" si="71"/>
        <v/>
      </c>
      <c r="B1336" s="55"/>
      <c r="C1336" s="55"/>
      <c r="D1336" s="55"/>
      <c r="E1336" s="56"/>
      <c r="F1336" s="72"/>
      <c r="G1336" s="120" t="str">
        <f>IFERROR(INDEX(Vendors!$A$2:$B$500,MATCH('AP and Accrual Journal'!C1336,Vendors!$A$2:$A$500,0),2),"")</f>
        <v/>
      </c>
      <c r="H1336" s="74">
        <f>SUMIF('Cash Outflows'!E:E,'AP and Accrual Journal'!D1336,'Cash Outflows'!F:F)</f>
        <v>0</v>
      </c>
      <c r="I1336" s="73">
        <f t="shared" si="70"/>
        <v>0</v>
      </c>
      <c r="J1336" s="13">
        <f t="shared" si="72"/>
        <v>0</v>
      </c>
      <c r="K1336" s="112" t="b">
        <f ca="1">IF(TODAY()-'AP and Accrual Journal'!E1336&gt;'Data Inputs'!$B$47,TRUE,FALSE)</f>
        <v>1</v>
      </c>
    </row>
    <row r="1337" spans="1:11" x14ac:dyDescent="0.2">
      <c r="A1337" s="110" t="str">
        <f t="shared" si="71"/>
        <v/>
      </c>
      <c r="B1337" s="55"/>
      <c r="C1337" s="55"/>
      <c r="D1337" s="55"/>
      <c r="E1337" s="56"/>
      <c r="F1337" s="72"/>
      <c r="G1337" s="120" t="str">
        <f>IFERROR(INDEX(Vendors!$A$2:$B$500,MATCH('AP and Accrual Journal'!C1337,Vendors!$A$2:$A$500,0),2),"")</f>
        <v/>
      </c>
      <c r="H1337" s="74">
        <f>SUMIF('Cash Outflows'!E:E,'AP and Accrual Journal'!D1337,'Cash Outflows'!F:F)</f>
        <v>0</v>
      </c>
      <c r="I1337" s="73">
        <f t="shared" si="70"/>
        <v>0</v>
      </c>
      <c r="J1337" s="13">
        <f t="shared" si="72"/>
        <v>0</v>
      </c>
      <c r="K1337" s="112" t="b">
        <f ca="1">IF(TODAY()-'AP and Accrual Journal'!E1337&gt;'Data Inputs'!$B$47,TRUE,FALSE)</f>
        <v>1</v>
      </c>
    </row>
    <row r="1338" spans="1:11" x14ac:dyDescent="0.2">
      <c r="A1338" s="110" t="str">
        <f t="shared" si="71"/>
        <v/>
      </c>
      <c r="B1338" s="55"/>
      <c r="C1338" s="55"/>
      <c r="D1338" s="55"/>
      <c r="E1338" s="56"/>
      <c r="F1338" s="72"/>
      <c r="G1338" s="120" t="str">
        <f>IFERROR(INDEX(Vendors!$A$2:$B$500,MATCH('AP and Accrual Journal'!C1338,Vendors!$A$2:$A$500,0),2),"")</f>
        <v/>
      </c>
      <c r="H1338" s="74">
        <f>SUMIF('Cash Outflows'!E:E,'AP and Accrual Journal'!D1338,'Cash Outflows'!F:F)</f>
        <v>0</v>
      </c>
      <c r="I1338" s="73">
        <f t="shared" si="70"/>
        <v>0</v>
      </c>
      <c r="J1338" s="13">
        <f t="shared" si="72"/>
        <v>0</v>
      </c>
      <c r="K1338" s="112" t="b">
        <f ca="1">IF(TODAY()-'AP and Accrual Journal'!E1338&gt;'Data Inputs'!$B$47,TRUE,FALSE)</f>
        <v>1</v>
      </c>
    </row>
    <row r="1339" spans="1:11" x14ac:dyDescent="0.2">
      <c r="A1339" s="110" t="str">
        <f t="shared" si="71"/>
        <v/>
      </c>
      <c r="B1339" s="55"/>
      <c r="C1339" s="55"/>
      <c r="D1339" s="55"/>
      <c r="E1339" s="56"/>
      <c r="F1339" s="72"/>
      <c r="G1339" s="120" t="str">
        <f>IFERROR(INDEX(Vendors!$A$2:$B$500,MATCH('AP and Accrual Journal'!C1339,Vendors!$A$2:$A$500,0),2),"")</f>
        <v/>
      </c>
      <c r="H1339" s="74">
        <f>SUMIF('Cash Outflows'!E:E,'AP and Accrual Journal'!D1339,'Cash Outflows'!F:F)</f>
        <v>0</v>
      </c>
      <c r="I1339" s="73">
        <f t="shared" si="70"/>
        <v>0</v>
      </c>
      <c r="J1339" s="13">
        <f t="shared" si="72"/>
        <v>0</v>
      </c>
      <c r="K1339" s="112" t="b">
        <f ca="1">IF(TODAY()-'AP and Accrual Journal'!E1339&gt;'Data Inputs'!$B$47,TRUE,FALSE)</f>
        <v>1</v>
      </c>
    </row>
    <row r="1340" spans="1:11" x14ac:dyDescent="0.2">
      <c r="A1340" s="110" t="str">
        <f t="shared" si="71"/>
        <v/>
      </c>
      <c r="B1340" s="55"/>
      <c r="C1340" s="55"/>
      <c r="D1340" s="55"/>
      <c r="E1340" s="56"/>
      <c r="F1340" s="72"/>
      <c r="G1340" s="120" t="str">
        <f>IFERROR(INDEX(Vendors!$A$2:$B$500,MATCH('AP and Accrual Journal'!C1340,Vendors!$A$2:$A$500,0),2),"")</f>
        <v/>
      </c>
      <c r="H1340" s="74">
        <f>SUMIF('Cash Outflows'!E:E,'AP and Accrual Journal'!D1340,'Cash Outflows'!F:F)</f>
        <v>0</v>
      </c>
      <c r="I1340" s="73">
        <f t="shared" si="70"/>
        <v>0</v>
      </c>
      <c r="J1340" s="13">
        <f t="shared" si="72"/>
        <v>0</v>
      </c>
      <c r="K1340" s="112" t="b">
        <f ca="1">IF(TODAY()-'AP and Accrual Journal'!E1340&gt;'Data Inputs'!$B$47,TRUE,FALSE)</f>
        <v>1</v>
      </c>
    </row>
    <row r="1341" spans="1:11" x14ac:dyDescent="0.2">
      <c r="A1341" s="110" t="str">
        <f t="shared" si="71"/>
        <v/>
      </c>
      <c r="B1341" s="55"/>
      <c r="C1341" s="55"/>
      <c r="D1341" s="55"/>
      <c r="E1341" s="56"/>
      <c r="F1341" s="72"/>
      <c r="G1341" s="120" t="str">
        <f>IFERROR(INDEX(Vendors!$A$2:$B$500,MATCH('AP and Accrual Journal'!C1341,Vendors!$A$2:$A$500,0),2),"")</f>
        <v/>
      </c>
      <c r="H1341" s="74">
        <f>SUMIF('Cash Outflows'!E:E,'AP and Accrual Journal'!D1341,'Cash Outflows'!F:F)</f>
        <v>0</v>
      </c>
      <c r="I1341" s="73">
        <f t="shared" si="70"/>
        <v>0</v>
      </c>
      <c r="J1341" s="13">
        <f t="shared" si="72"/>
        <v>0</v>
      </c>
      <c r="K1341" s="112" t="b">
        <f ca="1">IF(TODAY()-'AP and Accrual Journal'!E1341&gt;'Data Inputs'!$B$47,TRUE,FALSE)</f>
        <v>1</v>
      </c>
    </row>
    <row r="1342" spans="1:11" x14ac:dyDescent="0.2">
      <c r="A1342" s="110" t="str">
        <f t="shared" si="71"/>
        <v/>
      </c>
      <c r="B1342" s="55"/>
      <c r="C1342" s="55"/>
      <c r="D1342" s="55"/>
      <c r="E1342" s="56"/>
      <c r="F1342" s="72"/>
      <c r="G1342" s="120" t="str">
        <f>IFERROR(INDEX(Vendors!$A$2:$B$500,MATCH('AP and Accrual Journal'!C1342,Vendors!$A$2:$A$500,0),2),"")</f>
        <v/>
      </c>
      <c r="H1342" s="74">
        <f>SUMIF('Cash Outflows'!E:E,'AP and Accrual Journal'!D1342,'Cash Outflows'!F:F)</f>
        <v>0</v>
      </c>
      <c r="I1342" s="73">
        <f t="shared" si="70"/>
        <v>0</v>
      </c>
      <c r="J1342" s="13">
        <f t="shared" si="72"/>
        <v>0</v>
      </c>
      <c r="K1342" s="112" t="b">
        <f ca="1">IF(TODAY()-'AP and Accrual Journal'!E1342&gt;'Data Inputs'!$B$47,TRUE,FALSE)</f>
        <v>1</v>
      </c>
    </row>
    <row r="1343" spans="1:11" x14ac:dyDescent="0.2">
      <c r="A1343" s="110" t="str">
        <f t="shared" si="71"/>
        <v/>
      </c>
      <c r="B1343" s="55"/>
      <c r="C1343" s="55"/>
      <c r="D1343" s="55"/>
      <c r="E1343" s="56"/>
      <c r="F1343" s="72"/>
      <c r="G1343" s="120" t="str">
        <f>IFERROR(INDEX(Vendors!$A$2:$B$500,MATCH('AP and Accrual Journal'!C1343,Vendors!$A$2:$A$500,0),2),"")</f>
        <v/>
      </c>
      <c r="H1343" s="74">
        <f>SUMIF('Cash Outflows'!E:E,'AP and Accrual Journal'!D1343,'Cash Outflows'!F:F)</f>
        <v>0</v>
      </c>
      <c r="I1343" s="73">
        <f t="shared" si="70"/>
        <v>0</v>
      </c>
      <c r="J1343" s="13">
        <f t="shared" si="72"/>
        <v>0</v>
      </c>
      <c r="K1343" s="112" t="b">
        <f ca="1">IF(TODAY()-'AP and Accrual Journal'!E1343&gt;'Data Inputs'!$B$47,TRUE,FALSE)</f>
        <v>1</v>
      </c>
    </row>
    <row r="1344" spans="1:11" x14ac:dyDescent="0.2">
      <c r="A1344" s="110" t="str">
        <f t="shared" si="71"/>
        <v/>
      </c>
      <c r="B1344" s="55"/>
      <c r="C1344" s="55"/>
      <c r="D1344" s="55"/>
      <c r="E1344" s="56"/>
      <c r="F1344" s="72"/>
      <c r="G1344" s="120" t="str">
        <f>IFERROR(INDEX(Vendors!$A$2:$B$500,MATCH('AP and Accrual Journal'!C1344,Vendors!$A$2:$A$500,0),2),"")</f>
        <v/>
      </c>
      <c r="H1344" s="74">
        <f>SUMIF('Cash Outflows'!E:E,'AP and Accrual Journal'!D1344,'Cash Outflows'!F:F)</f>
        <v>0</v>
      </c>
      <c r="I1344" s="73">
        <f t="shared" si="70"/>
        <v>0</v>
      </c>
      <c r="J1344" s="13">
        <f t="shared" si="72"/>
        <v>0</v>
      </c>
      <c r="K1344" s="112" t="b">
        <f ca="1">IF(TODAY()-'AP and Accrual Journal'!E1344&gt;'Data Inputs'!$B$47,TRUE,FALSE)</f>
        <v>1</v>
      </c>
    </row>
    <row r="1345" spans="1:11" x14ac:dyDescent="0.2">
      <c r="A1345" s="110" t="str">
        <f t="shared" si="71"/>
        <v/>
      </c>
      <c r="B1345" s="55"/>
      <c r="C1345" s="55"/>
      <c r="D1345" s="55"/>
      <c r="E1345" s="56"/>
      <c r="F1345" s="72"/>
      <c r="G1345" s="120" t="str">
        <f>IFERROR(INDEX(Vendors!$A$2:$B$500,MATCH('AP and Accrual Journal'!C1345,Vendors!$A$2:$A$500,0),2),"")</f>
        <v/>
      </c>
      <c r="H1345" s="74">
        <f>SUMIF('Cash Outflows'!E:E,'AP and Accrual Journal'!D1345,'Cash Outflows'!F:F)</f>
        <v>0</v>
      </c>
      <c r="I1345" s="73">
        <f t="shared" si="70"/>
        <v>0</v>
      </c>
      <c r="J1345" s="13">
        <f t="shared" si="72"/>
        <v>0</v>
      </c>
      <c r="K1345" s="112" t="b">
        <f ca="1">IF(TODAY()-'AP and Accrual Journal'!E1345&gt;'Data Inputs'!$B$47,TRUE,FALSE)</f>
        <v>1</v>
      </c>
    </row>
    <row r="1346" spans="1:11" x14ac:dyDescent="0.2">
      <c r="A1346" s="110" t="str">
        <f t="shared" si="71"/>
        <v/>
      </c>
      <c r="B1346" s="55"/>
      <c r="C1346" s="55"/>
      <c r="D1346" s="55"/>
      <c r="E1346" s="56"/>
      <c r="F1346" s="72"/>
      <c r="G1346" s="120" t="str">
        <f>IFERROR(INDEX(Vendors!$A$2:$B$500,MATCH('AP and Accrual Journal'!C1346,Vendors!$A$2:$A$500,0),2),"")</f>
        <v/>
      </c>
      <c r="H1346" s="74">
        <f>SUMIF('Cash Outflows'!E:E,'AP and Accrual Journal'!D1346,'Cash Outflows'!F:F)</f>
        <v>0</v>
      </c>
      <c r="I1346" s="73">
        <f t="shared" si="70"/>
        <v>0</v>
      </c>
      <c r="J1346" s="13">
        <f t="shared" si="72"/>
        <v>0</v>
      </c>
      <c r="K1346" s="112" t="b">
        <f ca="1">IF(TODAY()-'AP and Accrual Journal'!E1346&gt;'Data Inputs'!$B$47,TRUE,FALSE)</f>
        <v>1</v>
      </c>
    </row>
    <row r="1347" spans="1:11" x14ac:dyDescent="0.2">
      <c r="A1347" s="110" t="str">
        <f t="shared" si="71"/>
        <v/>
      </c>
      <c r="B1347" s="55"/>
      <c r="C1347" s="55"/>
      <c r="D1347" s="55"/>
      <c r="E1347" s="56"/>
      <c r="F1347" s="72"/>
      <c r="G1347" s="120" t="str">
        <f>IFERROR(INDEX(Vendors!$A$2:$B$500,MATCH('AP and Accrual Journal'!C1347,Vendors!$A$2:$A$500,0),2),"")</f>
        <v/>
      </c>
      <c r="H1347" s="74">
        <f>SUMIF('Cash Outflows'!E:E,'AP and Accrual Journal'!D1347,'Cash Outflows'!F:F)</f>
        <v>0</v>
      </c>
      <c r="I1347" s="73">
        <f t="shared" si="70"/>
        <v>0</v>
      </c>
      <c r="J1347" s="13">
        <f t="shared" si="72"/>
        <v>0</v>
      </c>
      <c r="K1347" s="112" t="b">
        <f ca="1">IF(TODAY()-'AP and Accrual Journal'!E1347&gt;'Data Inputs'!$B$47,TRUE,FALSE)</f>
        <v>1</v>
      </c>
    </row>
    <row r="1348" spans="1:11" x14ac:dyDescent="0.2">
      <c r="A1348" s="110" t="str">
        <f t="shared" si="71"/>
        <v/>
      </c>
      <c r="B1348" s="55"/>
      <c r="C1348" s="55"/>
      <c r="D1348" s="55"/>
      <c r="E1348" s="56"/>
      <c r="F1348" s="72"/>
      <c r="G1348" s="120" t="str">
        <f>IFERROR(INDEX(Vendors!$A$2:$B$500,MATCH('AP and Accrual Journal'!C1348,Vendors!$A$2:$A$500,0),2),"")</f>
        <v/>
      </c>
      <c r="H1348" s="74">
        <f>SUMIF('Cash Outflows'!E:E,'AP and Accrual Journal'!D1348,'Cash Outflows'!F:F)</f>
        <v>0</v>
      </c>
      <c r="I1348" s="73">
        <f t="shared" si="70"/>
        <v>0</v>
      </c>
      <c r="J1348" s="13">
        <f t="shared" si="72"/>
        <v>0</v>
      </c>
      <c r="K1348" s="112" t="b">
        <f ca="1">IF(TODAY()-'AP and Accrual Journal'!E1348&gt;'Data Inputs'!$B$47,TRUE,FALSE)</f>
        <v>1</v>
      </c>
    </row>
    <row r="1349" spans="1:11" x14ac:dyDescent="0.2">
      <c r="A1349" s="110" t="str">
        <f t="shared" si="71"/>
        <v/>
      </c>
      <c r="B1349" s="55"/>
      <c r="C1349" s="55"/>
      <c r="D1349" s="55"/>
      <c r="E1349" s="56"/>
      <c r="F1349" s="72"/>
      <c r="G1349" s="120" t="str">
        <f>IFERROR(INDEX(Vendors!$A$2:$B$500,MATCH('AP and Accrual Journal'!C1349,Vendors!$A$2:$A$500,0),2),"")</f>
        <v/>
      </c>
      <c r="H1349" s="74">
        <f>SUMIF('Cash Outflows'!E:E,'AP and Accrual Journal'!D1349,'Cash Outflows'!F:F)</f>
        <v>0</v>
      </c>
      <c r="I1349" s="73">
        <f t="shared" ref="I1349:I1412" si="73">F1349-H1349</f>
        <v>0</v>
      </c>
      <c r="J1349" s="13">
        <f t="shared" si="72"/>
        <v>0</v>
      </c>
      <c r="K1349" s="112" t="b">
        <f ca="1">IF(TODAY()-'AP and Accrual Journal'!E1349&gt;'Data Inputs'!$B$47,TRUE,FALSE)</f>
        <v>1</v>
      </c>
    </row>
    <row r="1350" spans="1:11" x14ac:dyDescent="0.2">
      <c r="A1350" s="110" t="str">
        <f t="shared" si="71"/>
        <v/>
      </c>
      <c r="B1350" s="55"/>
      <c r="C1350" s="55"/>
      <c r="D1350" s="55"/>
      <c r="E1350" s="56"/>
      <c r="F1350" s="72"/>
      <c r="G1350" s="120" t="str">
        <f>IFERROR(INDEX(Vendors!$A$2:$B$500,MATCH('AP and Accrual Journal'!C1350,Vendors!$A$2:$A$500,0),2),"")</f>
        <v/>
      </c>
      <c r="H1350" s="74">
        <f>SUMIF('Cash Outflows'!E:E,'AP and Accrual Journal'!D1350,'Cash Outflows'!F:F)</f>
        <v>0</v>
      </c>
      <c r="I1350" s="73">
        <f t="shared" si="73"/>
        <v>0</v>
      </c>
      <c r="J1350" s="13">
        <f t="shared" si="72"/>
        <v>0</v>
      </c>
      <c r="K1350" s="112" t="b">
        <f ca="1">IF(TODAY()-'AP and Accrual Journal'!E1350&gt;'Data Inputs'!$B$47,TRUE,FALSE)</f>
        <v>1</v>
      </c>
    </row>
    <row r="1351" spans="1:11" x14ac:dyDescent="0.2">
      <c r="A1351" s="110" t="str">
        <f t="shared" si="71"/>
        <v/>
      </c>
      <c r="B1351" s="55"/>
      <c r="C1351" s="55"/>
      <c r="D1351" s="55"/>
      <c r="E1351" s="56"/>
      <c r="F1351" s="72"/>
      <c r="G1351" s="120" t="str">
        <f>IFERROR(INDEX(Vendors!$A$2:$B$500,MATCH('AP and Accrual Journal'!C1351,Vendors!$A$2:$A$500,0),2),"")</f>
        <v/>
      </c>
      <c r="H1351" s="74">
        <f>SUMIF('Cash Outflows'!E:E,'AP and Accrual Journal'!D1351,'Cash Outflows'!F:F)</f>
        <v>0</v>
      </c>
      <c r="I1351" s="73">
        <f t="shared" si="73"/>
        <v>0</v>
      </c>
      <c r="J1351" s="13">
        <f t="shared" si="72"/>
        <v>0</v>
      </c>
      <c r="K1351" s="112" t="b">
        <f ca="1">IF(TODAY()-'AP and Accrual Journal'!E1351&gt;'Data Inputs'!$B$47,TRUE,FALSE)</f>
        <v>1</v>
      </c>
    </row>
    <row r="1352" spans="1:11" x14ac:dyDescent="0.2">
      <c r="A1352" s="110" t="str">
        <f t="shared" si="71"/>
        <v/>
      </c>
      <c r="B1352" s="55"/>
      <c r="C1352" s="55"/>
      <c r="D1352" s="55"/>
      <c r="E1352" s="56"/>
      <c r="F1352" s="72"/>
      <c r="G1352" s="120" t="str">
        <f>IFERROR(INDEX(Vendors!$A$2:$B$500,MATCH('AP and Accrual Journal'!C1352,Vendors!$A$2:$A$500,0),2),"")</f>
        <v/>
      </c>
      <c r="H1352" s="74">
        <f>SUMIF('Cash Outflows'!E:E,'AP and Accrual Journal'!D1352,'Cash Outflows'!F:F)</f>
        <v>0</v>
      </c>
      <c r="I1352" s="73">
        <f t="shared" si="73"/>
        <v>0</v>
      </c>
      <c r="J1352" s="13">
        <f t="shared" si="72"/>
        <v>0</v>
      </c>
      <c r="K1352" s="112" t="b">
        <f ca="1">IF(TODAY()-'AP and Accrual Journal'!E1352&gt;'Data Inputs'!$B$47,TRUE,FALSE)</f>
        <v>1</v>
      </c>
    </row>
    <row r="1353" spans="1:11" x14ac:dyDescent="0.2">
      <c r="A1353" s="110" t="str">
        <f t="shared" si="71"/>
        <v/>
      </c>
      <c r="B1353" s="55"/>
      <c r="C1353" s="55"/>
      <c r="D1353" s="55"/>
      <c r="E1353" s="56"/>
      <c r="F1353" s="72"/>
      <c r="G1353" s="120" t="str">
        <f>IFERROR(INDEX(Vendors!$A$2:$B$500,MATCH('AP and Accrual Journal'!C1353,Vendors!$A$2:$A$500,0),2),"")</f>
        <v/>
      </c>
      <c r="H1353" s="74">
        <f>SUMIF('Cash Outflows'!E:E,'AP and Accrual Journal'!D1353,'Cash Outflows'!F:F)</f>
        <v>0</v>
      </c>
      <c r="I1353" s="73">
        <f t="shared" si="73"/>
        <v>0</v>
      </c>
      <c r="J1353" s="13">
        <f t="shared" si="72"/>
        <v>0</v>
      </c>
      <c r="K1353" s="112" t="b">
        <f ca="1">IF(TODAY()-'AP and Accrual Journal'!E1353&gt;'Data Inputs'!$B$47,TRUE,FALSE)</f>
        <v>1</v>
      </c>
    </row>
    <row r="1354" spans="1:11" x14ac:dyDescent="0.2">
      <c r="A1354" s="110" t="str">
        <f t="shared" si="71"/>
        <v/>
      </c>
      <c r="B1354" s="55"/>
      <c r="C1354" s="55"/>
      <c r="D1354" s="55"/>
      <c r="E1354" s="56"/>
      <c r="F1354" s="72"/>
      <c r="G1354" s="120" t="str">
        <f>IFERROR(INDEX(Vendors!$A$2:$B$500,MATCH('AP and Accrual Journal'!C1354,Vendors!$A$2:$A$500,0),2),"")</f>
        <v/>
      </c>
      <c r="H1354" s="74">
        <f>SUMIF('Cash Outflows'!E:E,'AP and Accrual Journal'!D1354,'Cash Outflows'!F:F)</f>
        <v>0</v>
      </c>
      <c r="I1354" s="73">
        <f t="shared" si="73"/>
        <v>0</v>
      </c>
      <c r="J1354" s="13">
        <f t="shared" si="72"/>
        <v>0</v>
      </c>
      <c r="K1354" s="112" t="b">
        <f ca="1">IF(TODAY()-'AP and Accrual Journal'!E1354&gt;'Data Inputs'!$B$47,TRUE,FALSE)</f>
        <v>1</v>
      </c>
    </row>
    <row r="1355" spans="1:11" x14ac:dyDescent="0.2">
      <c r="A1355" s="110" t="str">
        <f t="shared" si="71"/>
        <v/>
      </c>
      <c r="B1355" s="55"/>
      <c r="C1355" s="55"/>
      <c r="D1355" s="55"/>
      <c r="E1355" s="56"/>
      <c r="F1355" s="72"/>
      <c r="G1355" s="120" t="str">
        <f>IFERROR(INDEX(Vendors!$A$2:$B$500,MATCH('AP and Accrual Journal'!C1355,Vendors!$A$2:$A$500,0),2),"")</f>
        <v/>
      </c>
      <c r="H1355" s="74">
        <f>SUMIF('Cash Outflows'!E:E,'AP and Accrual Journal'!D1355,'Cash Outflows'!F:F)</f>
        <v>0</v>
      </c>
      <c r="I1355" s="73">
        <f t="shared" si="73"/>
        <v>0</v>
      </c>
      <c r="J1355" s="13">
        <f t="shared" si="72"/>
        <v>0</v>
      </c>
      <c r="K1355" s="112" t="b">
        <f ca="1">IF(TODAY()-'AP and Accrual Journal'!E1355&gt;'Data Inputs'!$B$47,TRUE,FALSE)</f>
        <v>1</v>
      </c>
    </row>
    <row r="1356" spans="1:11" x14ac:dyDescent="0.2">
      <c r="A1356" s="110" t="str">
        <f t="shared" ref="A1356:A1419" si="74">IF(E1356="","",E1356+(6-J1356))</f>
        <v/>
      </c>
      <c r="B1356" s="55"/>
      <c r="C1356" s="55"/>
      <c r="D1356" s="55"/>
      <c r="E1356" s="56"/>
      <c r="F1356" s="72"/>
      <c r="G1356" s="120" t="str">
        <f>IFERROR(INDEX(Vendors!$A$2:$B$500,MATCH('AP and Accrual Journal'!C1356,Vendors!$A$2:$A$500,0),2),"")</f>
        <v/>
      </c>
      <c r="H1356" s="74">
        <f>SUMIF('Cash Outflows'!E:E,'AP and Accrual Journal'!D1356,'Cash Outflows'!F:F)</f>
        <v>0</v>
      </c>
      <c r="I1356" s="73">
        <f t="shared" si="73"/>
        <v>0</v>
      </c>
      <c r="J1356" s="13">
        <f t="shared" ref="J1356:J1419" si="75">IF(WEEKDAY(E1356)=7,0,WEEKDAY(E1356))</f>
        <v>0</v>
      </c>
      <c r="K1356" s="112" t="b">
        <f ca="1">IF(TODAY()-'AP and Accrual Journal'!E1356&gt;'Data Inputs'!$B$47,TRUE,FALSE)</f>
        <v>1</v>
      </c>
    </row>
    <row r="1357" spans="1:11" x14ac:dyDescent="0.2">
      <c r="A1357" s="110" t="str">
        <f t="shared" si="74"/>
        <v/>
      </c>
      <c r="B1357" s="55"/>
      <c r="C1357" s="55"/>
      <c r="D1357" s="55"/>
      <c r="E1357" s="56"/>
      <c r="F1357" s="72"/>
      <c r="G1357" s="120" t="str">
        <f>IFERROR(INDEX(Vendors!$A$2:$B$500,MATCH('AP and Accrual Journal'!C1357,Vendors!$A$2:$A$500,0),2),"")</f>
        <v/>
      </c>
      <c r="H1357" s="74">
        <f>SUMIF('Cash Outflows'!E:E,'AP and Accrual Journal'!D1357,'Cash Outflows'!F:F)</f>
        <v>0</v>
      </c>
      <c r="I1357" s="73">
        <f t="shared" si="73"/>
        <v>0</v>
      </c>
      <c r="J1357" s="13">
        <f t="shared" si="75"/>
        <v>0</v>
      </c>
      <c r="K1357" s="112" t="b">
        <f ca="1">IF(TODAY()-'AP and Accrual Journal'!E1357&gt;'Data Inputs'!$B$47,TRUE,FALSE)</f>
        <v>1</v>
      </c>
    </row>
    <row r="1358" spans="1:11" x14ac:dyDescent="0.2">
      <c r="A1358" s="110" t="str">
        <f t="shared" si="74"/>
        <v/>
      </c>
      <c r="B1358" s="55"/>
      <c r="C1358" s="55"/>
      <c r="D1358" s="55"/>
      <c r="E1358" s="56"/>
      <c r="F1358" s="72"/>
      <c r="G1358" s="120" t="str">
        <f>IFERROR(INDEX(Vendors!$A$2:$B$500,MATCH('AP and Accrual Journal'!C1358,Vendors!$A$2:$A$500,0),2),"")</f>
        <v/>
      </c>
      <c r="H1358" s="74">
        <f>SUMIF('Cash Outflows'!E:E,'AP and Accrual Journal'!D1358,'Cash Outflows'!F:F)</f>
        <v>0</v>
      </c>
      <c r="I1358" s="73">
        <f t="shared" si="73"/>
        <v>0</v>
      </c>
      <c r="J1358" s="13">
        <f t="shared" si="75"/>
        <v>0</v>
      </c>
      <c r="K1358" s="112" t="b">
        <f ca="1">IF(TODAY()-'AP and Accrual Journal'!E1358&gt;'Data Inputs'!$B$47,TRUE,FALSE)</f>
        <v>1</v>
      </c>
    </row>
    <row r="1359" spans="1:11" x14ac:dyDescent="0.2">
      <c r="A1359" s="110" t="str">
        <f t="shared" si="74"/>
        <v/>
      </c>
      <c r="B1359" s="55"/>
      <c r="C1359" s="55"/>
      <c r="D1359" s="55"/>
      <c r="E1359" s="56"/>
      <c r="F1359" s="72"/>
      <c r="G1359" s="120" t="str">
        <f>IFERROR(INDEX(Vendors!$A$2:$B$500,MATCH('AP and Accrual Journal'!C1359,Vendors!$A$2:$A$500,0),2),"")</f>
        <v/>
      </c>
      <c r="H1359" s="74">
        <f>SUMIF('Cash Outflows'!E:E,'AP and Accrual Journal'!D1359,'Cash Outflows'!F:F)</f>
        <v>0</v>
      </c>
      <c r="I1359" s="73">
        <f t="shared" si="73"/>
        <v>0</v>
      </c>
      <c r="J1359" s="13">
        <f t="shared" si="75"/>
        <v>0</v>
      </c>
      <c r="K1359" s="112" t="b">
        <f ca="1">IF(TODAY()-'AP and Accrual Journal'!E1359&gt;'Data Inputs'!$B$47,TRUE,FALSE)</f>
        <v>1</v>
      </c>
    </row>
    <row r="1360" spans="1:11" x14ac:dyDescent="0.2">
      <c r="A1360" s="110" t="str">
        <f t="shared" si="74"/>
        <v/>
      </c>
      <c r="B1360" s="55"/>
      <c r="C1360" s="55"/>
      <c r="D1360" s="55"/>
      <c r="E1360" s="56"/>
      <c r="F1360" s="72"/>
      <c r="G1360" s="120" t="str">
        <f>IFERROR(INDEX(Vendors!$A$2:$B$500,MATCH('AP and Accrual Journal'!C1360,Vendors!$A$2:$A$500,0),2),"")</f>
        <v/>
      </c>
      <c r="H1360" s="74">
        <f>SUMIF('Cash Outflows'!E:E,'AP and Accrual Journal'!D1360,'Cash Outflows'!F:F)</f>
        <v>0</v>
      </c>
      <c r="I1360" s="73">
        <f t="shared" si="73"/>
        <v>0</v>
      </c>
      <c r="J1360" s="13">
        <f t="shared" si="75"/>
        <v>0</v>
      </c>
      <c r="K1360" s="112" t="b">
        <f ca="1">IF(TODAY()-'AP and Accrual Journal'!E1360&gt;'Data Inputs'!$B$47,TRUE,FALSE)</f>
        <v>1</v>
      </c>
    </row>
    <row r="1361" spans="1:11" x14ac:dyDescent="0.2">
      <c r="A1361" s="110" t="str">
        <f t="shared" si="74"/>
        <v/>
      </c>
      <c r="B1361" s="55"/>
      <c r="C1361" s="55"/>
      <c r="D1361" s="55"/>
      <c r="E1361" s="56"/>
      <c r="F1361" s="72"/>
      <c r="G1361" s="120" t="str">
        <f>IFERROR(INDEX(Vendors!$A$2:$B$500,MATCH('AP and Accrual Journal'!C1361,Vendors!$A$2:$A$500,0),2),"")</f>
        <v/>
      </c>
      <c r="H1361" s="74">
        <f>SUMIF('Cash Outflows'!E:E,'AP and Accrual Journal'!D1361,'Cash Outflows'!F:F)</f>
        <v>0</v>
      </c>
      <c r="I1361" s="73">
        <f t="shared" si="73"/>
        <v>0</v>
      </c>
      <c r="J1361" s="13">
        <f t="shared" si="75"/>
        <v>0</v>
      </c>
      <c r="K1361" s="112" t="b">
        <f ca="1">IF(TODAY()-'AP and Accrual Journal'!E1361&gt;'Data Inputs'!$B$47,TRUE,FALSE)</f>
        <v>1</v>
      </c>
    </row>
    <row r="1362" spans="1:11" x14ac:dyDescent="0.2">
      <c r="A1362" s="110" t="str">
        <f t="shared" si="74"/>
        <v/>
      </c>
      <c r="B1362" s="55"/>
      <c r="C1362" s="55"/>
      <c r="D1362" s="55"/>
      <c r="E1362" s="56"/>
      <c r="F1362" s="72"/>
      <c r="G1362" s="120" t="str">
        <f>IFERROR(INDEX(Vendors!$A$2:$B$500,MATCH('AP and Accrual Journal'!C1362,Vendors!$A$2:$A$500,0),2),"")</f>
        <v/>
      </c>
      <c r="H1362" s="74">
        <f>SUMIF('Cash Outflows'!E:E,'AP and Accrual Journal'!D1362,'Cash Outflows'!F:F)</f>
        <v>0</v>
      </c>
      <c r="I1362" s="73">
        <f t="shared" si="73"/>
        <v>0</v>
      </c>
      <c r="J1362" s="13">
        <f t="shared" si="75"/>
        <v>0</v>
      </c>
      <c r="K1362" s="112" t="b">
        <f ca="1">IF(TODAY()-'AP and Accrual Journal'!E1362&gt;'Data Inputs'!$B$47,TRUE,FALSE)</f>
        <v>1</v>
      </c>
    </row>
    <row r="1363" spans="1:11" x14ac:dyDescent="0.2">
      <c r="A1363" s="110" t="str">
        <f t="shared" si="74"/>
        <v/>
      </c>
      <c r="B1363" s="55"/>
      <c r="C1363" s="55"/>
      <c r="D1363" s="55"/>
      <c r="E1363" s="56"/>
      <c r="F1363" s="72"/>
      <c r="G1363" s="120" t="str">
        <f>IFERROR(INDEX(Vendors!$A$2:$B$500,MATCH('AP and Accrual Journal'!C1363,Vendors!$A$2:$A$500,0),2),"")</f>
        <v/>
      </c>
      <c r="H1363" s="74">
        <f>SUMIF('Cash Outflows'!E:E,'AP and Accrual Journal'!D1363,'Cash Outflows'!F:F)</f>
        <v>0</v>
      </c>
      <c r="I1363" s="73">
        <f t="shared" si="73"/>
        <v>0</v>
      </c>
      <c r="J1363" s="13">
        <f t="shared" si="75"/>
        <v>0</v>
      </c>
      <c r="K1363" s="112" t="b">
        <f ca="1">IF(TODAY()-'AP and Accrual Journal'!E1363&gt;'Data Inputs'!$B$47,TRUE,FALSE)</f>
        <v>1</v>
      </c>
    </row>
    <row r="1364" spans="1:11" x14ac:dyDescent="0.2">
      <c r="A1364" s="110" t="str">
        <f t="shared" si="74"/>
        <v/>
      </c>
      <c r="B1364" s="55"/>
      <c r="C1364" s="55"/>
      <c r="D1364" s="55"/>
      <c r="E1364" s="56"/>
      <c r="F1364" s="72"/>
      <c r="G1364" s="120" t="str">
        <f>IFERROR(INDEX(Vendors!$A$2:$B$500,MATCH('AP and Accrual Journal'!C1364,Vendors!$A$2:$A$500,0),2),"")</f>
        <v/>
      </c>
      <c r="H1364" s="74">
        <f>SUMIF('Cash Outflows'!E:E,'AP and Accrual Journal'!D1364,'Cash Outflows'!F:F)</f>
        <v>0</v>
      </c>
      <c r="I1364" s="73">
        <f t="shared" si="73"/>
        <v>0</v>
      </c>
      <c r="J1364" s="13">
        <f t="shared" si="75"/>
        <v>0</v>
      </c>
      <c r="K1364" s="112" t="b">
        <f ca="1">IF(TODAY()-'AP and Accrual Journal'!E1364&gt;'Data Inputs'!$B$47,TRUE,FALSE)</f>
        <v>1</v>
      </c>
    </row>
    <row r="1365" spans="1:11" x14ac:dyDescent="0.2">
      <c r="A1365" s="110" t="str">
        <f t="shared" si="74"/>
        <v/>
      </c>
      <c r="B1365" s="55"/>
      <c r="C1365" s="55"/>
      <c r="D1365" s="55"/>
      <c r="E1365" s="56"/>
      <c r="F1365" s="72"/>
      <c r="G1365" s="120" t="str">
        <f>IFERROR(INDEX(Vendors!$A$2:$B$500,MATCH('AP and Accrual Journal'!C1365,Vendors!$A$2:$A$500,0),2),"")</f>
        <v/>
      </c>
      <c r="H1365" s="74">
        <f>SUMIF('Cash Outflows'!E:E,'AP and Accrual Journal'!D1365,'Cash Outflows'!F:F)</f>
        <v>0</v>
      </c>
      <c r="I1365" s="73">
        <f t="shared" si="73"/>
        <v>0</v>
      </c>
      <c r="J1365" s="13">
        <f t="shared" si="75"/>
        <v>0</v>
      </c>
      <c r="K1365" s="112" t="b">
        <f ca="1">IF(TODAY()-'AP and Accrual Journal'!E1365&gt;'Data Inputs'!$B$47,TRUE,FALSE)</f>
        <v>1</v>
      </c>
    </row>
    <row r="1366" spans="1:11" x14ac:dyDescent="0.2">
      <c r="A1366" s="110" t="str">
        <f t="shared" si="74"/>
        <v/>
      </c>
      <c r="B1366" s="55"/>
      <c r="C1366" s="55"/>
      <c r="D1366" s="55"/>
      <c r="E1366" s="56"/>
      <c r="F1366" s="72"/>
      <c r="G1366" s="120" t="str">
        <f>IFERROR(INDEX(Vendors!$A$2:$B$500,MATCH('AP and Accrual Journal'!C1366,Vendors!$A$2:$A$500,0),2),"")</f>
        <v/>
      </c>
      <c r="H1366" s="74">
        <f>SUMIF('Cash Outflows'!E:E,'AP and Accrual Journal'!D1366,'Cash Outflows'!F:F)</f>
        <v>0</v>
      </c>
      <c r="I1366" s="73">
        <f t="shared" si="73"/>
        <v>0</v>
      </c>
      <c r="J1366" s="13">
        <f t="shared" si="75"/>
        <v>0</v>
      </c>
      <c r="K1366" s="112" t="b">
        <f ca="1">IF(TODAY()-'AP and Accrual Journal'!E1366&gt;'Data Inputs'!$B$47,TRUE,FALSE)</f>
        <v>1</v>
      </c>
    </row>
    <row r="1367" spans="1:11" x14ac:dyDescent="0.2">
      <c r="A1367" s="110" t="str">
        <f t="shared" si="74"/>
        <v/>
      </c>
      <c r="B1367" s="55"/>
      <c r="C1367" s="55"/>
      <c r="D1367" s="55"/>
      <c r="E1367" s="56"/>
      <c r="F1367" s="72"/>
      <c r="G1367" s="120" t="str">
        <f>IFERROR(INDEX(Vendors!$A$2:$B$500,MATCH('AP and Accrual Journal'!C1367,Vendors!$A$2:$A$500,0),2),"")</f>
        <v/>
      </c>
      <c r="H1367" s="74">
        <f>SUMIF('Cash Outflows'!E:E,'AP and Accrual Journal'!D1367,'Cash Outflows'!F:F)</f>
        <v>0</v>
      </c>
      <c r="I1367" s="73">
        <f t="shared" si="73"/>
        <v>0</v>
      </c>
      <c r="J1367" s="13">
        <f t="shared" si="75"/>
        <v>0</v>
      </c>
      <c r="K1367" s="112" t="b">
        <f ca="1">IF(TODAY()-'AP and Accrual Journal'!E1367&gt;'Data Inputs'!$B$47,TRUE,FALSE)</f>
        <v>1</v>
      </c>
    </row>
    <row r="1368" spans="1:11" x14ac:dyDescent="0.2">
      <c r="A1368" s="110" t="str">
        <f t="shared" si="74"/>
        <v/>
      </c>
      <c r="B1368" s="55"/>
      <c r="C1368" s="55"/>
      <c r="D1368" s="55"/>
      <c r="E1368" s="56"/>
      <c r="F1368" s="72"/>
      <c r="G1368" s="120" t="str">
        <f>IFERROR(INDEX(Vendors!$A$2:$B$500,MATCH('AP and Accrual Journal'!C1368,Vendors!$A$2:$A$500,0),2),"")</f>
        <v/>
      </c>
      <c r="H1368" s="74">
        <f>SUMIF('Cash Outflows'!E:E,'AP and Accrual Journal'!D1368,'Cash Outflows'!F:F)</f>
        <v>0</v>
      </c>
      <c r="I1368" s="73">
        <f t="shared" si="73"/>
        <v>0</v>
      </c>
      <c r="J1368" s="13">
        <f t="shared" si="75"/>
        <v>0</v>
      </c>
      <c r="K1368" s="112" t="b">
        <f ca="1">IF(TODAY()-'AP and Accrual Journal'!E1368&gt;'Data Inputs'!$B$47,TRUE,FALSE)</f>
        <v>1</v>
      </c>
    </row>
    <row r="1369" spans="1:11" x14ac:dyDescent="0.2">
      <c r="A1369" s="110" t="str">
        <f t="shared" si="74"/>
        <v/>
      </c>
      <c r="B1369" s="55"/>
      <c r="C1369" s="55"/>
      <c r="D1369" s="55"/>
      <c r="E1369" s="56"/>
      <c r="F1369" s="72"/>
      <c r="G1369" s="120" t="str">
        <f>IFERROR(INDEX(Vendors!$A$2:$B$500,MATCH('AP and Accrual Journal'!C1369,Vendors!$A$2:$A$500,0),2),"")</f>
        <v/>
      </c>
      <c r="H1369" s="74">
        <f>SUMIF('Cash Outflows'!E:E,'AP and Accrual Journal'!D1369,'Cash Outflows'!F:F)</f>
        <v>0</v>
      </c>
      <c r="I1369" s="73">
        <f t="shared" si="73"/>
        <v>0</v>
      </c>
      <c r="J1369" s="13">
        <f t="shared" si="75"/>
        <v>0</v>
      </c>
      <c r="K1369" s="112" t="b">
        <f ca="1">IF(TODAY()-'AP and Accrual Journal'!E1369&gt;'Data Inputs'!$B$47,TRUE,FALSE)</f>
        <v>1</v>
      </c>
    </row>
    <row r="1370" spans="1:11" x14ac:dyDescent="0.2">
      <c r="A1370" s="110" t="str">
        <f t="shared" si="74"/>
        <v/>
      </c>
      <c r="B1370" s="55"/>
      <c r="C1370" s="55"/>
      <c r="D1370" s="55"/>
      <c r="E1370" s="56"/>
      <c r="F1370" s="72"/>
      <c r="G1370" s="120" t="str">
        <f>IFERROR(INDEX(Vendors!$A$2:$B$500,MATCH('AP and Accrual Journal'!C1370,Vendors!$A$2:$A$500,0),2),"")</f>
        <v/>
      </c>
      <c r="H1370" s="74">
        <f>SUMIF('Cash Outflows'!E:E,'AP and Accrual Journal'!D1370,'Cash Outflows'!F:F)</f>
        <v>0</v>
      </c>
      <c r="I1370" s="73">
        <f t="shared" si="73"/>
        <v>0</v>
      </c>
      <c r="J1370" s="13">
        <f t="shared" si="75"/>
        <v>0</v>
      </c>
      <c r="K1370" s="112" t="b">
        <f ca="1">IF(TODAY()-'AP and Accrual Journal'!E1370&gt;'Data Inputs'!$B$47,TRUE,FALSE)</f>
        <v>1</v>
      </c>
    </row>
    <row r="1371" spans="1:11" x14ac:dyDescent="0.2">
      <c r="A1371" s="110" t="str">
        <f t="shared" si="74"/>
        <v/>
      </c>
      <c r="B1371" s="55"/>
      <c r="C1371" s="55"/>
      <c r="D1371" s="55"/>
      <c r="E1371" s="56"/>
      <c r="F1371" s="72"/>
      <c r="G1371" s="120" t="str">
        <f>IFERROR(INDEX(Vendors!$A$2:$B$500,MATCH('AP and Accrual Journal'!C1371,Vendors!$A$2:$A$500,0),2),"")</f>
        <v/>
      </c>
      <c r="H1371" s="74">
        <f>SUMIF('Cash Outflows'!E:E,'AP and Accrual Journal'!D1371,'Cash Outflows'!F:F)</f>
        <v>0</v>
      </c>
      <c r="I1371" s="73">
        <f t="shared" si="73"/>
        <v>0</v>
      </c>
      <c r="J1371" s="13">
        <f t="shared" si="75"/>
        <v>0</v>
      </c>
      <c r="K1371" s="112" t="b">
        <f ca="1">IF(TODAY()-'AP and Accrual Journal'!E1371&gt;'Data Inputs'!$B$47,TRUE,FALSE)</f>
        <v>1</v>
      </c>
    </row>
    <row r="1372" spans="1:11" x14ac:dyDescent="0.2">
      <c r="A1372" s="110" t="str">
        <f t="shared" si="74"/>
        <v/>
      </c>
      <c r="B1372" s="55"/>
      <c r="C1372" s="55"/>
      <c r="D1372" s="55"/>
      <c r="E1372" s="56"/>
      <c r="F1372" s="72"/>
      <c r="G1372" s="120" t="str">
        <f>IFERROR(INDEX(Vendors!$A$2:$B$500,MATCH('AP and Accrual Journal'!C1372,Vendors!$A$2:$A$500,0),2),"")</f>
        <v/>
      </c>
      <c r="H1372" s="74">
        <f>SUMIF('Cash Outflows'!E:E,'AP and Accrual Journal'!D1372,'Cash Outflows'!F:F)</f>
        <v>0</v>
      </c>
      <c r="I1372" s="73">
        <f t="shared" si="73"/>
        <v>0</v>
      </c>
      <c r="J1372" s="13">
        <f t="shared" si="75"/>
        <v>0</v>
      </c>
      <c r="K1372" s="112" t="b">
        <f ca="1">IF(TODAY()-'AP and Accrual Journal'!E1372&gt;'Data Inputs'!$B$47,TRUE,FALSE)</f>
        <v>1</v>
      </c>
    </row>
    <row r="1373" spans="1:11" x14ac:dyDescent="0.2">
      <c r="A1373" s="110" t="str">
        <f t="shared" si="74"/>
        <v/>
      </c>
      <c r="B1373" s="55"/>
      <c r="C1373" s="55"/>
      <c r="D1373" s="55"/>
      <c r="E1373" s="56"/>
      <c r="F1373" s="72"/>
      <c r="G1373" s="120" t="str">
        <f>IFERROR(INDEX(Vendors!$A$2:$B$500,MATCH('AP and Accrual Journal'!C1373,Vendors!$A$2:$A$500,0),2),"")</f>
        <v/>
      </c>
      <c r="H1373" s="74">
        <f>SUMIF('Cash Outflows'!E:E,'AP and Accrual Journal'!D1373,'Cash Outflows'!F:F)</f>
        <v>0</v>
      </c>
      <c r="I1373" s="73">
        <f t="shared" si="73"/>
        <v>0</v>
      </c>
      <c r="J1373" s="13">
        <f t="shared" si="75"/>
        <v>0</v>
      </c>
      <c r="K1373" s="112" t="b">
        <f ca="1">IF(TODAY()-'AP and Accrual Journal'!E1373&gt;'Data Inputs'!$B$47,TRUE,FALSE)</f>
        <v>1</v>
      </c>
    </row>
    <row r="1374" spans="1:11" x14ac:dyDescent="0.2">
      <c r="A1374" s="110" t="str">
        <f t="shared" si="74"/>
        <v/>
      </c>
      <c r="B1374" s="55"/>
      <c r="C1374" s="55"/>
      <c r="D1374" s="55"/>
      <c r="E1374" s="56"/>
      <c r="F1374" s="72"/>
      <c r="G1374" s="120" t="str">
        <f>IFERROR(INDEX(Vendors!$A$2:$B$500,MATCH('AP and Accrual Journal'!C1374,Vendors!$A$2:$A$500,0),2),"")</f>
        <v/>
      </c>
      <c r="H1374" s="74">
        <f>SUMIF('Cash Outflows'!E:E,'AP and Accrual Journal'!D1374,'Cash Outflows'!F:F)</f>
        <v>0</v>
      </c>
      <c r="I1374" s="73">
        <f t="shared" si="73"/>
        <v>0</v>
      </c>
      <c r="J1374" s="13">
        <f t="shared" si="75"/>
        <v>0</v>
      </c>
      <c r="K1374" s="112" t="b">
        <f ca="1">IF(TODAY()-'AP and Accrual Journal'!E1374&gt;'Data Inputs'!$B$47,TRUE,FALSE)</f>
        <v>1</v>
      </c>
    </row>
    <row r="1375" spans="1:11" x14ac:dyDescent="0.2">
      <c r="A1375" s="110" t="str">
        <f t="shared" si="74"/>
        <v/>
      </c>
      <c r="B1375" s="55"/>
      <c r="C1375" s="55"/>
      <c r="D1375" s="55"/>
      <c r="E1375" s="56"/>
      <c r="F1375" s="72"/>
      <c r="G1375" s="120" t="str">
        <f>IFERROR(INDEX(Vendors!$A$2:$B$500,MATCH('AP and Accrual Journal'!C1375,Vendors!$A$2:$A$500,0),2),"")</f>
        <v/>
      </c>
      <c r="H1375" s="74">
        <f>SUMIF('Cash Outflows'!E:E,'AP and Accrual Journal'!D1375,'Cash Outflows'!F:F)</f>
        <v>0</v>
      </c>
      <c r="I1375" s="73">
        <f t="shared" si="73"/>
        <v>0</v>
      </c>
      <c r="J1375" s="13">
        <f t="shared" si="75"/>
        <v>0</v>
      </c>
      <c r="K1375" s="112" t="b">
        <f ca="1">IF(TODAY()-'AP and Accrual Journal'!E1375&gt;'Data Inputs'!$B$47,TRUE,FALSE)</f>
        <v>1</v>
      </c>
    </row>
    <row r="1376" spans="1:11" x14ac:dyDescent="0.2">
      <c r="A1376" s="110" t="str">
        <f t="shared" si="74"/>
        <v/>
      </c>
      <c r="B1376" s="55"/>
      <c r="C1376" s="55"/>
      <c r="D1376" s="55"/>
      <c r="E1376" s="56"/>
      <c r="F1376" s="72"/>
      <c r="G1376" s="120" t="str">
        <f>IFERROR(INDEX(Vendors!$A$2:$B$500,MATCH('AP and Accrual Journal'!C1376,Vendors!$A$2:$A$500,0),2),"")</f>
        <v/>
      </c>
      <c r="H1376" s="74">
        <f>SUMIF('Cash Outflows'!E:E,'AP and Accrual Journal'!D1376,'Cash Outflows'!F:F)</f>
        <v>0</v>
      </c>
      <c r="I1376" s="73">
        <f t="shared" si="73"/>
        <v>0</v>
      </c>
      <c r="J1376" s="13">
        <f t="shared" si="75"/>
        <v>0</v>
      </c>
      <c r="K1376" s="112" t="b">
        <f ca="1">IF(TODAY()-'AP and Accrual Journal'!E1376&gt;'Data Inputs'!$B$47,TRUE,FALSE)</f>
        <v>1</v>
      </c>
    </row>
    <row r="1377" spans="1:11" x14ac:dyDescent="0.2">
      <c r="A1377" s="110" t="str">
        <f t="shared" si="74"/>
        <v/>
      </c>
      <c r="B1377" s="55"/>
      <c r="C1377" s="55"/>
      <c r="D1377" s="55"/>
      <c r="E1377" s="56"/>
      <c r="F1377" s="72"/>
      <c r="G1377" s="120" t="str">
        <f>IFERROR(INDEX(Vendors!$A$2:$B$500,MATCH('AP and Accrual Journal'!C1377,Vendors!$A$2:$A$500,0),2),"")</f>
        <v/>
      </c>
      <c r="H1377" s="74">
        <f>SUMIF('Cash Outflows'!E:E,'AP and Accrual Journal'!D1377,'Cash Outflows'!F:F)</f>
        <v>0</v>
      </c>
      <c r="I1377" s="73">
        <f t="shared" si="73"/>
        <v>0</v>
      </c>
      <c r="J1377" s="13">
        <f t="shared" si="75"/>
        <v>0</v>
      </c>
      <c r="K1377" s="112" t="b">
        <f ca="1">IF(TODAY()-'AP and Accrual Journal'!E1377&gt;'Data Inputs'!$B$47,TRUE,FALSE)</f>
        <v>1</v>
      </c>
    </row>
    <row r="1378" spans="1:11" x14ac:dyDescent="0.2">
      <c r="A1378" s="110" t="str">
        <f t="shared" si="74"/>
        <v/>
      </c>
      <c r="B1378" s="55"/>
      <c r="C1378" s="55"/>
      <c r="D1378" s="55"/>
      <c r="E1378" s="56"/>
      <c r="F1378" s="72"/>
      <c r="G1378" s="120" t="str">
        <f>IFERROR(INDEX(Vendors!$A$2:$B$500,MATCH('AP and Accrual Journal'!C1378,Vendors!$A$2:$A$500,0),2),"")</f>
        <v/>
      </c>
      <c r="H1378" s="74">
        <f>SUMIF('Cash Outflows'!E:E,'AP and Accrual Journal'!D1378,'Cash Outflows'!F:F)</f>
        <v>0</v>
      </c>
      <c r="I1378" s="73">
        <f t="shared" si="73"/>
        <v>0</v>
      </c>
      <c r="J1378" s="13">
        <f t="shared" si="75"/>
        <v>0</v>
      </c>
      <c r="K1378" s="112" t="b">
        <f ca="1">IF(TODAY()-'AP and Accrual Journal'!E1378&gt;'Data Inputs'!$B$47,TRUE,FALSE)</f>
        <v>1</v>
      </c>
    </row>
    <row r="1379" spans="1:11" x14ac:dyDescent="0.2">
      <c r="A1379" s="110" t="str">
        <f t="shared" si="74"/>
        <v/>
      </c>
      <c r="B1379" s="55"/>
      <c r="C1379" s="55"/>
      <c r="D1379" s="55"/>
      <c r="E1379" s="56"/>
      <c r="F1379" s="72"/>
      <c r="G1379" s="120" t="str">
        <f>IFERROR(INDEX(Vendors!$A$2:$B$500,MATCH('AP and Accrual Journal'!C1379,Vendors!$A$2:$A$500,0),2),"")</f>
        <v/>
      </c>
      <c r="H1379" s="74">
        <f>SUMIF('Cash Outflows'!E:E,'AP and Accrual Journal'!D1379,'Cash Outflows'!F:F)</f>
        <v>0</v>
      </c>
      <c r="I1379" s="73">
        <f t="shared" si="73"/>
        <v>0</v>
      </c>
      <c r="J1379" s="13">
        <f t="shared" si="75"/>
        <v>0</v>
      </c>
      <c r="K1379" s="112" t="b">
        <f ca="1">IF(TODAY()-'AP and Accrual Journal'!E1379&gt;'Data Inputs'!$B$47,TRUE,FALSE)</f>
        <v>1</v>
      </c>
    </row>
    <row r="1380" spans="1:11" x14ac:dyDescent="0.2">
      <c r="A1380" s="110" t="str">
        <f t="shared" si="74"/>
        <v/>
      </c>
      <c r="B1380" s="55"/>
      <c r="C1380" s="55"/>
      <c r="D1380" s="55"/>
      <c r="E1380" s="56"/>
      <c r="F1380" s="72"/>
      <c r="G1380" s="120" t="str">
        <f>IFERROR(INDEX(Vendors!$A$2:$B$500,MATCH('AP and Accrual Journal'!C1380,Vendors!$A$2:$A$500,0),2),"")</f>
        <v/>
      </c>
      <c r="H1380" s="74">
        <f>SUMIF('Cash Outflows'!E:E,'AP and Accrual Journal'!D1380,'Cash Outflows'!F:F)</f>
        <v>0</v>
      </c>
      <c r="I1380" s="73">
        <f t="shared" si="73"/>
        <v>0</v>
      </c>
      <c r="J1380" s="13">
        <f t="shared" si="75"/>
        <v>0</v>
      </c>
      <c r="K1380" s="112" t="b">
        <f ca="1">IF(TODAY()-'AP and Accrual Journal'!E1380&gt;'Data Inputs'!$B$47,TRUE,FALSE)</f>
        <v>1</v>
      </c>
    </row>
    <row r="1381" spans="1:11" x14ac:dyDescent="0.2">
      <c r="A1381" s="110" t="str">
        <f t="shared" si="74"/>
        <v/>
      </c>
      <c r="B1381" s="55"/>
      <c r="C1381" s="55"/>
      <c r="D1381" s="55"/>
      <c r="E1381" s="56"/>
      <c r="F1381" s="72"/>
      <c r="G1381" s="120" t="str">
        <f>IFERROR(INDEX(Vendors!$A$2:$B$500,MATCH('AP and Accrual Journal'!C1381,Vendors!$A$2:$A$500,0),2),"")</f>
        <v/>
      </c>
      <c r="H1381" s="74">
        <f>SUMIF('Cash Outflows'!E:E,'AP and Accrual Journal'!D1381,'Cash Outflows'!F:F)</f>
        <v>0</v>
      </c>
      <c r="I1381" s="73">
        <f t="shared" si="73"/>
        <v>0</v>
      </c>
      <c r="J1381" s="13">
        <f t="shared" si="75"/>
        <v>0</v>
      </c>
      <c r="K1381" s="112" t="b">
        <f ca="1">IF(TODAY()-'AP and Accrual Journal'!E1381&gt;'Data Inputs'!$B$47,TRUE,FALSE)</f>
        <v>1</v>
      </c>
    </row>
    <row r="1382" spans="1:11" x14ac:dyDescent="0.2">
      <c r="A1382" s="110" t="str">
        <f t="shared" si="74"/>
        <v/>
      </c>
      <c r="B1382" s="55"/>
      <c r="C1382" s="55"/>
      <c r="D1382" s="55"/>
      <c r="E1382" s="56"/>
      <c r="F1382" s="72"/>
      <c r="G1382" s="120" t="str">
        <f>IFERROR(INDEX(Vendors!$A$2:$B$500,MATCH('AP and Accrual Journal'!C1382,Vendors!$A$2:$A$500,0),2),"")</f>
        <v/>
      </c>
      <c r="H1382" s="74">
        <f>SUMIF('Cash Outflows'!E:E,'AP and Accrual Journal'!D1382,'Cash Outflows'!F:F)</f>
        <v>0</v>
      </c>
      <c r="I1382" s="73">
        <f t="shared" si="73"/>
        <v>0</v>
      </c>
      <c r="J1382" s="13">
        <f t="shared" si="75"/>
        <v>0</v>
      </c>
      <c r="K1382" s="112" t="b">
        <f ca="1">IF(TODAY()-'AP and Accrual Journal'!E1382&gt;'Data Inputs'!$B$47,TRUE,FALSE)</f>
        <v>1</v>
      </c>
    </row>
    <row r="1383" spans="1:11" x14ac:dyDescent="0.2">
      <c r="A1383" s="110" t="str">
        <f t="shared" si="74"/>
        <v/>
      </c>
      <c r="B1383" s="55"/>
      <c r="C1383" s="55"/>
      <c r="D1383" s="55"/>
      <c r="E1383" s="56"/>
      <c r="F1383" s="72"/>
      <c r="G1383" s="120" t="str">
        <f>IFERROR(INDEX(Vendors!$A$2:$B$500,MATCH('AP and Accrual Journal'!C1383,Vendors!$A$2:$A$500,0),2),"")</f>
        <v/>
      </c>
      <c r="H1383" s="74">
        <f>SUMIF('Cash Outflows'!E:E,'AP and Accrual Journal'!D1383,'Cash Outflows'!F:F)</f>
        <v>0</v>
      </c>
      <c r="I1383" s="73">
        <f t="shared" si="73"/>
        <v>0</v>
      </c>
      <c r="J1383" s="13">
        <f t="shared" si="75"/>
        <v>0</v>
      </c>
      <c r="K1383" s="112" t="b">
        <f ca="1">IF(TODAY()-'AP and Accrual Journal'!E1383&gt;'Data Inputs'!$B$47,TRUE,FALSE)</f>
        <v>1</v>
      </c>
    </row>
    <row r="1384" spans="1:11" x14ac:dyDescent="0.2">
      <c r="A1384" s="110" t="str">
        <f t="shared" si="74"/>
        <v/>
      </c>
      <c r="B1384" s="55"/>
      <c r="C1384" s="55"/>
      <c r="D1384" s="55"/>
      <c r="E1384" s="56"/>
      <c r="F1384" s="72"/>
      <c r="G1384" s="120" t="str">
        <f>IFERROR(INDEX(Vendors!$A$2:$B$500,MATCH('AP and Accrual Journal'!C1384,Vendors!$A$2:$A$500,0),2),"")</f>
        <v/>
      </c>
      <c r="H1384" s="74">
        <f>SUMIF('Cash Outflows'!E:E,'AP and Accrual Journal'!D1384,'Cash Outflows'!F:F)</f>
        <v>0</v>
      </c>
      <c r="I1384" s="73">
        <f t="shared" si="73"/>
        <v>0</v>
      </c>
      <c r="J1384" s="13">
        <f t="shared" si="75"/>
        <v>0</v>
      </c>
      <c r="K1384" s="112" t="b">
        <f ca="1">IF(TODAY()-'AP and Accrual Journal'!E1384&gt;'Data Inputs'!$B$47,TRUE,FALSE)</f>
        <v>1</v>
      </c>
    </row>
    <row r="1385" spans="1:11" x14ac:dyDescent="0.2">
      <c r="A1385" s="110" t="str">
        <f t="shared" si="74"/>
        <v/>
      </c>
      <c r="B1385" s="55"/>
      <c r="C1385" s="55"/>
      <c r="D1385" s="55"/>
      <c r="E1385" s="56"/>
      <c r="F1385" s="72"/>
      <c r="G1385" s="120" t="str">
        <f>IFERROR(INDEX(Vendors!$A$2:$B$500,MATCH('AP and Accrual Journal'!C1385,Vendors!$A$2:$A$500,0),2),"")</f>
        <v/>
      </c>
      <c r="H1385" s="74">
        <f>SUMIF('Cash Outflows'!E:E,'AP and Accrual Journal'!D1385,'Cash Outflows'!F:F)</f>
        <v>0</v>
      </c>
      <c r="I1385" s="73">
        <f t="shared" si="73"/>
        <v>0</v>
      </c>
      <c r="J1385" s="13">
        <f t="shared" si="75"/>
        <v>0</v>
      </c>
      <c r="K1385" s="112" t="b">
        <f ca="1">IF(TODAY()-'AP and Accrual Journal'!E1385&gt;'Data Inputs'!$B$47,TRUE,FALSE)</f>
        <v>1</v>
      </c>
    </row>
    <row r="1386" spans="1:11" x14ac:dyDescent="0.2">
      <c r="A1386" s="110" t="str">
        <f t="shared" si="74"/>
        <v/>
      </c>
      <c r="B1386" s="55"/>
      <c r="C1386" s="55"/>
      <c r="D1386" s="55"/>
      <c r="E1386" s="56"/>
      <c r="F1386" s="72"/>
      <c r="G1386" s="120" t="str">
        <f>IFERROR(INDEX(Vendors!$A$2:$B$500,MATCH('AP and Accrual Journal'!C1386,Vendors!$A$2:$A$500,0),2),"")</f>
        <v/>
      </c>
      <c r="H1386" s="74">
        <f>SUMIF('Cash Outflows'!E:E,'AP and Accrual Journal'!D1386,'Cash Outflows'!F:F)</f>
        <v>0</v>
      </c>
      <c r="I1386" s="73">
        <f t="shared" si="73"/>
        <v>0</v>
      </c>
      <c r="J1386" s="13">
        <f t="shared" si="75"/>
        <v>0</v>
      </c>
      <c r="K1386" s="112" t="b">
        <f ca="1">IF(TODAY()-'AP and Accrual Journal'!E1386&gt;'Data Inputs'!$B$47,TRUE,FALSE)</f>
        <v>1</v>
      </c>
    </row>
    <row r="1387" spans="1:11" x14ac:dyDescent="0.2">
      <c r="A1387" s="110" t="str">
        <f t="shared" si="74"/>
        <v/>
      </c>
      <c r="B1387" s="55"/>
      <c r="C1387" s="55"/>
      <c r="D1387" s="55"/>
      <c r="E1387" s="56"/>
      <c r="F1387" s="72"/>
      <c r="G1387" s="120" t="str">
        <f>IFERROR(INDEX(Vendors!$A$2:$B$500,MATCH('AP and Accrual Journal'!C1387,Vendors!$A$2:$A$500,0),2),"")</f>
        <v/>
      </c>
      <c r="H1387" s="74">
        <f>SUMIF('Cash Outflows'!E:E,'AP and Accrual Journal'!D1387,'Cash Outflows'!F:F)</f>
        <v>0</v>
      </c>
      <c r="I1387" s="73">
        <f t="shared" si="73"/>
        <v>0</v>
      </c>
      <c r="J1387" s="13">
        <f t="shared" si="75"/>
        <v>0</v>
      </c>
      <c r="K1387" s="112" t="b">
        <f ca="1">IF(TODAY()-'AP and Accrual Journal'!E1387&gt;'Data Inputs'!$B$47,TRUE,FALSE)</f>
        <v>1</v>
      </c>
    </row>
    <row r="1388" spans="1:11" x14ac:dyDescent="0.2">
      <c r="A1388" s="110" t="str">
        <f t="shared" si="74"/>
        <v/>
      </c>
      <c r="B1388" s="55"/>
      <c r="C1388" s="55"/>
      <c r="D1388" s="55"/>
      <c r="E1388" s="56"/>
      <c r="F1388" s="72"/>
      <c r="G1388" s="120" t="str">
        <f>IFERROR(INDEX(Vendors!$A$2:$B$500,MATCH('AP and Accrual Journal'!C1388,Vendors!$A$2:$A$500,0),2),"")</f>
        <v/>
      </c>
      <c r="H1388" s="74">
        <f>SUMIF('Cash Outflows'!E:E,'AP and Accrual Journal'!D1388,'Cash Outflows'!F:F)</f>
        <v>0</v>
      </c>
      <c r="I1388" s="73">
        <f t="shared" si="73"/>
        <v>0</v>
      </c>
      <c r="J1388" s="13">
        <f t="shared" si="75"/>
        <v>0</v>
      </c>
      <c r="K1388" s="112" t="b">
        <f ca="1">IF(TODAY()-'AP and Accrual Journal'!E1388&gt;'Data Inputs'!$B$47,TRUE,FALSE)</f>
        <v>1</v>
      </c>
    </row>
    <row r="1389" spans="1:11" x14ac:dyDescent="0.2">
      <c r="A1389" s="110" t="str">
        <f t="shared" si="74"/>
        <v/>
      </c>
      <c r="B1389" s="55"/>
      <c r="C1389" s="55"/>
      <c r="D1389" s="55"/>
      <c r="E1389" s="56"/>
      <c r="F1389" s="72"/>
      <c r="G1389" s="120" t="str">
        <f>IFERROR(INDEX(Vendors!$A$2:$B$500,MATCH('AP and Accrual Journal'!C1389,Vendors!$A$2:$A$500,0),2),"")</f>
        <v/>
      </c>
      <c r="H1389" s="74">
        <f>SUMIF('Cash Outflows'!E:E,'AP and Accrual Journal'!D1389,'Cash Outflows'!F:F)</f>
        <v>0</v>
      </c>
      <c r="I1389" s="73">
        <f t="shared" si="73"/>
        <v>0</v>
      </c>
      <c r="J1389" s="13">
        <f t="shared" si="75"/>
        <v>0</v>
      </c>
      <c r="K1389" s="112" t="b">
        <f ca="1">IF(TODAY()-'AP and Accrual Journal'!E1389&gt;'Data Inputs'!$B$47,TRUE,FALSE)</f>
        <v>1</v>
      </c>
    </row>
    <row r="1390" spans="1:11" x14ac:dyDescent="0.2">
      <c r="A1390" s="110" t="str">
        <f t="shared" si="74"/>
        <v/>
      </c>
      <c r="B1390" s="55"/>
      <c r="C1390" s="55"/>
      <c r="D1390" s="55"/>
      <c r="E1390" s="56"/>
      <c r="F1390" s="72"/>
      <c r="G1390" s="120" t="str">
        <f>IFERROR(INDEX(Vendors!$A$2:$B$500,MATCH('AP and Accrual Journal'!C1390,Vendors!$A$2:$A$500,0),2),"")</f>
        <v/>
      </c>
      <c r="H1390" s="74">
        <f>SUMIF('Cash Outflows'!E:E,'AP and Accrual Journal'!D1390,'Cash Outflows'!F:F)</f>
        <v>0</v>
      </c>
      <c r="I1390" s="73">
        <f t="shared" si="73"/>
        <v>0</v>
      </c>
      <c r="J1390" s="13">
        <f t="shared" si="75"/>
        <v>0</v>
      </c>
      <c r="K1390" s="112" t="b">
        <f ca="1">IF(TODAY()-'AP and Accrual Journal'!E1390&gt;'Data Inputs'!$B$47,TRUE,FALSE)</f>
        <v>1</v>
      </c>
    </row>
    <row r="1391" spans="1:11" x14ac:dyDescent="0.2">
      <c r="A1391" s="110" t="str">
        <f t="shared" si="74"/>
        <v/>
      </c>
      <c r="B1391" s="55"/>
      <c r="C1391" s="55"/>
      <c r="D1391" s="55"/>
      <c r="E1391" s="56"/>
      <c r="F1391" s="72"/>
      <c r="G1391" s="120" t="str">
        <f>IFERROR(INDEX(Vendors!$A$2:$B$500,MATCH('AP and Accrual Journal'!C1391,Vendors!$A$2:$A$500,0),2),"")</f>
        <v/>
      </c>
      <c r="H1391" s="74">
        <f>SUMIF('Cash Outflows'!E:E,'AP and Accrual Journal'!D1391,'Cash Outflows'!F:F)</f>
        <v>0</v>
      </c>
      <c r="I1391" s="73">
        <f t="shared" si="73"/>
        <v>0</v>
      </c>
      <c r="J1391" s="13">
        <f t="shared" si="75"/>
        <v>0</v>
      </c>
      <c r="K1391" s="112" t="b">
        <f ca="1">IF(TODAY()-'AP and Accrual Journal'!E1391&gt;'Data Inputs'!$B$47,TRUE,FALSE)</f>
        <v>1</v>
      </c>
    </row>
    <row r="1392" spans="1:11" x14ac:dyDescent="0.2">
      <c r="A1392" s="110" t="str">
        <f t="shared" si="74"/>
        <v/>
      </c>
      <c r="B1392" s="55"/>
      <c r="C1392" s="55"/>
      <c r="D1392" s="55"/>
      <c r="E1392" s="56"/>
      <c r="F1392" s="72"/>
      <c r="G1392" s="120" t="str">
        <f>IFERROR(INDEX(Vendors!$A$2:$B$500,MATCH('AP and Accrual Journal'!C1392,Vendors!$A$2:$A$500,0),2),"")</f>
        <v/>
      </c>
      <c r="H1392" s="74">
        <f>SUMIF('Cash Outflows'!E:E,'AP and Accrual Journal'!D1392,'Cash Outflows'!F:F)</f>
        <v>0</v>
      </c>
      <c r="I1392" s="73">
        <f t="shared" si="73"/>
        <v>0</v>
      </c>
      <c r="J1392" s="13">
        <f t="shared" si="75"/>
        <v>0</v>
      </c>
      <c r="K1392" s="112" t="b">
        <f ca="1">IF(TODAY()-'AP and Accrual Journal'!E1392&gt;'Data Inputs'!$B$47,TRUE,FALSE)</f>
        <v>1</v>
      </c>
    </row>
    <row r="1393" spans="1:11" x14ac:dyDescent="0.2">
      <c r="A1393" s="110" t="str">
        <f t="shared" si="74"/>
        <v/>
      </c>
      <c r="B1393" s="55"/>
      <c r="C1393" s="55"/>
      <c r="D1393" s="55"/>
      <c r="E1393" s="56"/>
      <c r="F1393" s="72"/>
      <c r="G1393" s="120" t="str">
        <f>IFERROR(INDEX(Vendors!$A$2:$B$500,MATCH('AP and Accrual Journal'!C1393,Vendors!$A$2:$A$500,0),2),"")</f>
        <v/>
      </c>
      <c r="H1393" s="74">
        <f>SUMIF('Cash Outflows'!E:E,'AP and Accrual Journal'!D1393,'Cash Outflows'!F:F)</f>
        <v>0</v>
      </c>
      <c r="I1393" s="73">
        <f t="shared" si="73"/>
        <v>0</v>
      </c>
      <c r="J1393" s="13">
        <f t="shared" si="75"/>
        <v>0</v>
      </c>
      <c r="K1393" s="112" t="b">
        <f ca="1">IF(TODAY()-'AP and Accrual Journal'!E1393&gt;'Data Inputs'!$B$47,TRUE,FALSE)</f>
        <v>1</v>
      </c>
    </row>
    <row r="1394" spans="1:11" x14ac:dyDescent="0.2">
      <c r="A1394" s="110" t="str">
        <f t="shared" si="74"/>
        <v/>
      </c>
      <c r="B1394" s="55"/>
      <c r="C1394" s="55"/>
      <c r="D1394" s="55"/>
      <c r="E1394" s="56"/>
      <c r="F1394" s="72"/>
      <c r="G1394" s="120" t="str">
        <f>IFERROR(INDEX(Vendors!$A$2:$B$500,MATCH('AP and Accrual Journal'!C1394,Vendors!$A$2:$A$500,0),2),"")</f>
        <v/>
      </c>
      <c r="H1394" s="74">
        <f>SUMIF('Cash Outflows'!E:E,'AP and Accrual Journal'!D1394,'Cash Outflows'!F:F)</f>
        <v>0</v>
      </c>
      <c r="I1394" s="73">
        <f t="shared" si="73"/>
        <v>0</v>
      </c>
      <c r="J1394" s="13">
        <f t="shared" si="75"/>
        <v>0</v>
      </c>
      <c r="K1394" s="112" t="b">
        <f ca="1">IF(TODAY()-'AP and Accrual Journal'!E1394&gt;'Data Inputs'!$B$47,TRUE,FALSE)</f>
        <v>1</v>
      </c>
    </row>
    <row r="1395" spans="1:11" x14ac:dyDescent="0.2">
      <c r="A1395" s="110" t="str">
        <f t="shared" si="74"/>
        <v/>
      </c>
      <c r="B1395" s="55"/>
      <c r="C1395" s="55"/>
      <c r="D1395" s="55"/>
      <c r="E1395" s="56"/>
      <c r="F1395" s="72"/>
      <c r="G1395" s="120" t="str">
        <f>IFERROR(INDEX(Vendors!$A$2:$B$500,MATCH('AP and Accrual Journal'!C1395,Vendors!$A$2:$A$500,0),2),"")</f>
        <v/>
      </c>
      <c r="H1395" s="74">
        <f>SUMIF('Cash Outflows'!E:E,'AP and Accrual Journal'!D1395,'Cash Outflows'!F:F)</f>
        <v>0</v>
      </c>
      <c r="I1395" s="73">
        <f t="shared" si="73"/>
        <v>0</v>
      </c>
      <c r="J1395" s="13">
        <f t="shared" si="75"/>
        <v>0</v>
      </c>
      <c r="K1395" s="112" t="b">
        <f ca="1">IF(TODAY()-'AP and Accrual Journal'!E1395&gt;'Data Inputs'!$B$47,TRUE,FALSE)</f>
        <v>1</v>
      </c>
    </row>
    <row r="1396" spans="1:11" x14ac:dyDescent="0.2">
      <c r="A1396" s="110" t="str">
        <f t="shared" si="74"/>
        <v/>
      </c>
      <c r="B1396" s="55"/>
      <c r="C1396" s="55"/>
      <c r="D1396" s="55"/>
      <c r="E1396" s="56"/>
      <c r="F1396" s="72"/>
      <c r="G1396" s="120" t="str">
        <f>IFERROR(INDEX(Vendors!$A$2:$B$500,MATCH('AP and Accrual Journal'!C1396,Vendors!$A$2:$A$500,0),2),"")</f>
        <v/>
      </c>
      <c r="H1396" s="74">
        <f>SUMIF('Cash Outflows'!E:E,'AP and Accrual Journal'!D1396,'Cash Outflows'!F:F)</f>
        <v>0</v>
      </c>
      <c r="I1396" s="73">
        <f t="shared" si="73"/>
        <v>0</v>
      </c>
      <c r="J1396" s="13">
        <f t="shared" si="75"/>
        <v>0</v>
      </c>
      <c r="K1396" s="112" t="b">
        <f ca="1">IF(TODAY()-'AP and Accrual Journal'!E1396&gt;'Data Inputs'!$B$47,TRUE,FALSE)</f>
        <v>1</v>
      </c>
    </row>
    <row r="1397" spans="1:11" x14ac:dyDescent="0.2">
      <c r="A1397" s="110" t="str">
        <f t="shared" si="74"/>
        <v/>
      </c>
      <c r="B1397" s="55"/>
      <c r="C1397" s="55"/>
      <c r="D1397" s="55"/>
      <c r="E1397" s="56"/>
      <c r="F1397" s="72"/>
      <c r="G1397" s="120" t="str">
        <f>IFERROR(INDEX(Vendors!$A$2:$B$500,MATCH('AP and Accrual Journal'!C1397,Vendors!$A$2:$A$500,0),2),"")</f>
        <v/>
      </c>
      <c r="H1397" s="74">
        <f>SUMIF('Cash Outflows'!E:E,'AP and Accrual Journal'!D1397,'Cash Outflows'!F:F)</f>
        <v>0</v>
      </c>
      <c r="I1397" s="73">
        <f t="shared" si="73"/>
        <v>0</v>
      </c>
      <c r="J1397" s="13">
        <f t="shared" si="75"/>
        <v>0</v>
      </c>
      <c r="K1397" s="112" t="b">
        <f ca="1">IF(TODAY()-'AP and Accrual Journal'!E1397&gt;'Data Inputs'!$B$47,TRUE,FALSE)</f>
        <v>1</v>
      </c>
    </row>
    <row r="1398" spans="1:11" x14ac:dyDescent="0.2">
      <c r="A1398" s="110" t="str">
        <f t="shared" si="74"/>
        <v/>
      </c>
      <c r="B1398" s="55"/>
      <c r="C1398" s="55"/>
      <c r="D1398" s="55"/>
      <c r="E1398" s="56"/>
      <c r="F1398" s="72"/>
      <c r="G1398" s="120" t="str">
        <f>IFERROR(INDEX(Vendors!$A$2:$B$500,MATCH('AP and Accrual Journal'!C1398,Vendors!$A$2:$A$500,0),2),"")</f>
        <v/>
      </c>
      <c r="H1398" s="74">
        <f>SUMIF('Cash Outflows'!E:E,'AP and Accrual Journal'!D1398,'Cash Outflows'!F:F)</f>
        <v>0</v>
      </c>
      <c r="I1398" s="73">
        <f t="shared" si="73"/>
        <v>0</v>
      </c>
      <c r="J1398" s="13">
        <f t="shared" si="75"/>
        <v>0</v>
      </c>
      <c r="K1398" s="112" t="b">
        <f ca="1">IF(TODAY()-'AP and Accrual Journal'!E1398&gt;'Data Inputs'!$B$47,TRUE,FALSE)</f>
        <v>1</v>
      </c>
    </row>
    <row r="1399" spans="1:11" x14ac:dyDescent="0.2">
      <c r="A1399" s="110" t="str">
        <f t="shared" si="74"/>
        <v/>
      </c>
      <c r="B1399" s="55"/>
      <c r="C1399" s="55"/>
      <c r="D1399" s="55"/>
      <c r="E1399" s="56"/>
      <c r="F1399" s="72"/>
      <c r="G1399" s="120" t="str">
        <f>IFERROR(INDEX(Vendors!$A$2:$B$500,MATCH('AP and Accrual Journal'!C1399,Vendors!$A$2:$A$500,0),2),"")</f>
        <v/>
      </c>
      <c r="H1399" s="74">
        <f>SUMIF('Cash Outflows'!E:E,'AP and Accrual Journal'!D1399,'Cash Outflows'!F:F)</f>
        <v>0</v>
      </c>
      <c r="I1399" s="73">
        <f t="shared" si="73"/>
        <v>0</v>
      </c>
      <c r="J1399" s="13">
        <f t="shared" si="75"/>
        <v>0</v>
      </c>
      <c r="K1399" s="112" t="b">
        <f ca="1">IF(TODAY()-'AP and Accrual Journal'!E1399&gt;'Data Inputs'!$B$47,TRUE,FALSE)</f>
        <v>1</v>
      </c>
    </row>
    <row r="1400" spans="1:11" x14ac:dyDescent="0.2">
      <c r="A1400" s="110" t="str">
        <f t="shared" si="74"/>
        <v/>
      </c>
      <c r="B1400" s="55"/>
      <c r="C1400" s="55"/>
      <c r="D1400" s="55"/>
      <c r="E1400" s="56"/>
      <c r="F1400" s="72"/>
      <c r="G1400" s="120" t="str">
        <f>IFERROR(INDEX(Vendors!$A$2:$B$500,MATCH('AP and Accrual Journal'!C1400,Vendors!$A$2:$A$500,0),2),"")</f>
        <v/>
      </c>
      <c r="H1400" s="74">
        <f>SUMIF('Cash Outflows'!E:E,'AP and Accrual Journal'!D1400,'Cash Outflows'!F:F)</f>
        <v>0</v>
      </c>
      <c r="I1400" s="73">
        <f t="shared" si="73"/>
        <v>0</v>
      </c>
      <c r="J1400" s="13">
        <f t="shared" si="75"/>
        <v>0</v>
      </c>
      <c r="K1400" s="112" t="b">
        <f ca="1">IF(TODAY()-'AP and Accrual Journal'!E1400&gt;'Data Inputs'!$B$47,TRUE,FALSE)</f>
        <v>1</v>
      </c>
    </row>
    <row r="1401" spans="1:11" x14ac:dyDescent="0.2">
      <c r="A1401" s="110" t="str">
        <f t="shared" si="74"/>
        <v/>
      </c>
      <c r="B1401" s="55"/>
      <c r="C1401" s="55"/>
      <c r="D1401" s="55"/>
      <c r="E1401" s="56"/>
      <c r="F1401" s="72"/>
      <c r="G1401" s="120" t="str">
        <f>IFERROR(INDEX(Vendors!$A$2:$B$500,MATCH('AP and Accrual Journal'!C1401,Vendors!$A$2:$A$500,0),2),"")</f>
        <v/>
      </c>
      <c r="H1401" s="74">
        <f>SUMIF('Cash Outflows'!E:E,'AP and Accrual Journal'!D1401,'Cash Outflows'!F:F)</f>
        <v>0</v>
      </c>
      <c r="I1401" s="73">
        <f t="shared" si="73"/>
        <v>0</v>
      </c>
      <c r="J1401" s="13">
        <f t="shared" si="75"/>
        <v>0</v>
      </c>
      <c r="K1401" s="112" t="b">
        <f ca="1">IF(TODAY()-'AP and Accrual Journal'!E1401&gt;'Data Inputs'!$B$47,TRUE,FALSE)</f>
        <v>1</v>
      </c>
    </row>
    <row r="1402" spans="1:11" x14ac:dyDescent="0.2">
      <c r="A1402" s="110" t="str">
        <f t="shared" si="74"/>
        <v/>
      </c>
      <c r="B1402" s="55"/>
      <c r="C1402" s="55"/>
      <c r="D1402" s="55"/>
      <c r="E1402" s="56"/>
      <c r="F1402" s="72"/>
      <c r="G1402" s="120" t="str">
        <f>IFERROR(INDEX(Vendors!$A$2:$B$500,MATCH('AP and Accrual Journal'!C1402,Vendors!$A$2:$A$500,0),2),"")</f>
        <v/>
      </c>
      <c r="H1402" s="74">
        <f>SUMIF('Cash Outflows'!E:E,'AP and Accrual Journal'!D1402,'Cash Outflows'!F:F)</f>
        <v>0</v>
      </c>
      <c r="I1402" s="73">
        <f t="shared" si="73"/>
        <v>0</v>
      </c>
      <c r="J1402" s="13">
        <f t="shared" si="75"/>
        <v>0</v>
      </c>
      <c r="K1402" s="112" t="b">
        <f ca="1">IF(TODAY()-'AP and Accrual Journal'!E1402&gt;'Data Inputs'!$B$47,TRUE,FALSE)</f>
        <v>1</v>
      </c>
    </row>
    <row r="1403" spans="1:11" x14ac:dyDescent="0.2">
      <c r="A1403" s="110" t="str">
        <f t="shared" si="74"/>
        <v/>
      </c>
      <c r="B1403" s="55"/>
      <c r="C1403" s="55"/>
      <c r="D1403" s="55"/>
      <c r="E1403" s="56"/>
      <c r="F1403" s="72"/>
      <c r="G1403" s="120" t="str">
        <f>IFERROR(INDEX(Vendors!$A$2:$B$500,MATCH('AP and Accrual Journal'!C1403,Vendors!$A$2:$A$500,0),2),"")</f>
        <v/>
      </c>
      <c r="H1403" s="74">
        <f>SUMIF('Cash Outflows'!E:E,'AP and Accrual Journal'!D1403,'Cash Outflows'!F:F)</f>
        <v>0</v>
      </c>
      <c r="I1403" s="73">
        <f t="shared" si="73"/>
        <v>0</v>
      </c>
      <c r="J1403" s="13">
        <f t="shared" si="75"/>
        <v>0</v>
      </c>
      <c r="K1403" s="112" t="b">
        <f ca="1">IF(TODAY()-'AP and Accrual Journal'!E1403&gt;'Data Inputs'!$B$47,TRUE,FALSE)</f>
        <v>1</v>
      </c>
    </row>
    <row r="1404" spans="1:11" x14ac:dyDescent="0.2">
      <c r="A1404" s="110" t="str">
        <f t="shared" si="74"/>
        <v/>
      </c>
      <c r="B1404" s="55"/>
      <c r="C1404" s="55"/>
      <c r="D1404" s="55"/>
      <c r="E1404" s="56"/>
      <c r="F1404" s="72"/>
      <c r="G1404" s="120" t="str">
        <f>IFERROR(INDEX(Vendors!$A$2:$B$500,MATCH('AP and Accrual Journal'!C1404,Vendors!$A$2:$A$500,0),2),"")</f>
        <v/>
      </c>
      <c r="H1404" s="74">
        <f>SUMIF('Cash Outflows'!E:E,'AP and Accrual Journal'!D1404,'Cash Outflows'!F:F)</f>
        <v>0</v>
      </c>
      <c r="I1404" s="73">
        <f t="shared" si="73"/>
        <v>0</v>
      </c>
      <c r="J1404" s="13">
        <f t="shared" si="75"/>
        <v>0</v>
      </c>
      <c r="K1404" s="112" t="b">
        <f ca="1">IF(TODAY()-'AP and Accrual Journal'!E1404&gt;'Data Inputs'!$B$47,TRUE,FALSE)</f>
        <v>1</v>
      </c>
    </row>
    <row r="1405" spans="1:11" x14ac:dyDescent="0.2">
      <c r="A1405" s="110" t="str">
        <f t="shared" si="74"/>
        <v/>
      </c>
      <c r="B1405" s="55"/>
      <c r="C1405" s="55"/>
      <c r="D1405" s="55"/>
      <c r="E1405" s="56"/>
      <c r="F1405" s="72"/>
      <c r="G1405" s="120" t="str">
        <f>IFERROR(INDEX(Vendors!$A$2:$B$500,MATCH('AP and Accrual Journal'!C1405,Vendors!$A$2:$A$500,0),2),"")</f>
        <v/>
      </c>
      <c r="H1405" s="74">
        <f>SUMIF('Cash Outflows'!E:E,'AP and Accrual Journal'!D1405,'Cash Outflows'!F:F)</f>
        <v>0</v>
      </c>
      <c r="I1405" s="73">
        <f t="shared" si="73"/>
        <v>0</v>
      </c>
      <c r="J1405" s="13">
        <f t="shared" si="75"/>
        <v>0</v>
      </c>
      <c r="K1405" s="112" t="b">
        <f ca="1">IF(TODAY()-'AP and Accrual Journal'!E1405&gt;'Data Inputs'!$B$47,TRUE,FALSE)</f>
        <v>1</v>
      </c>
    </row>
    <row r="1406" spans="1:11" x14ac:dyDescent="0.2">
      <c r="A1406" s="110" t="str">
        <f t="shared" si="74"/>
        <v/>
      </c>
      <c r="B1406" s="55"/>
      <c r="C1406" s="55"/>
      <c r="D1406" s="55"/>
      <c r="E1406" s="56"/>
      <c r="F1406" s="72"/>
      <c r="G1406" s="120" t="str">
        <f>IFERROR(INDEX(Vendors!$A$2:$B$500,MATCH('AP and Accrual Journal'!C1406,Vendors!$A$2:$A$500,0),2),"")</f>
        <v/>
      </c>
      <c r="H1406" s="74">
        <f>SUMIF('Cash Outflows'!E:E,'AP and Accrual Journal'!D1406,'Cash Outflows'!F:F)</f>
        <v>0</v>
      </c>
      <c r="I1406" s="73">
        <f t="shared" si="73"/>
        <v>0</v>
      </c>
      <c r="J1406" s="13">
        <f t="shared" si="75"/>
        <v>0</v>
      </c>
      <c r="K1406" s="112" t="b">
        <f ca="1">IF(TODAY()-'AP and Accrual Journal'!E1406&gt;'Data Inputs'!$B$47,TRUE,FALSE)</f>
        <v>1</v>
      </c>
    </row>
    <row r="1407" spans="1:11" x14ac:dyDescent="0.2">
      <c r="A1407" s="110" t="str">
        <f t="shared" si="74"/>
        <v/>
      </c>
      <c r="B1407" s="55"/>
      <c r="C1407" s="55"/>
      <c r="D1407" s="55"/>
      <c r="E1407" s="56"/>
      <c r="F1407" s="72"/>
      <c r="G1407" s="120" t="str">
        <f>IFERROR(INDEX(Vendors!$A$2:$B$500,MATCH('AP and Accrual Journal'!C1407,Vendors!$A$2:$A$500,0),2),"")</f>
        <v/>
      </c>
      <c r="H1407" s="74">
        <f>SUMIF('Cash Outflows'!E:E,'AP and Accrual Journal'!D1407,'Cash Outflows'!F:F)</f>
        <v>0</v>
      </c>
      <c r="I1407" s="73">
        <f t="shared" si="73"/>
        <v>0</v>
      </c>
      <c r="J1407" s="13">
        <f t="shared" si="75"/>
        <v>0</v>
      </c>
      <c r="K1407" s="112" t="b">
        <f ca="1">IF(TODAY()-'AP and Accrual Journal'!E1407&gt;'Data Inputs'!$B$47,TRUE,FALSE)</f>
        <v>1</v>
      </c>
    </row>
    <row r="1408" spans="1:11" x14ac:dyDescent="0.2">
      <c r="A1408" s="110" t="str">
        <f t="shared" si="74"/>
        <v/>
      </c>
      <c r="B1408" s="55"/>
      <c r="C1408" s="55"/>
      <c r="D1408" s="55"/>
      <c r="E1408" s="56"/>
      <c r="F1408" s="72"/>
      <c r="G1408" s="120" t="str">
        <f>IFERROR(INDEX(Vendors!$A$2:$B$500,MATCH('AP and Accrual Journal'!C1408,Vendors!$A$2:$A$500,0),2),"")</f>
        <v/>
      </c>
      <c r="H1408" s="74">
        <f>SUMIF('Cash Outflows'!E:E,'AP and Accrual Journal'!D1408,'Cash Outflows'!F:F)</f>
        <v>0</v>
      </c>
      <c r="I1408" s="73">
        <f t="shared" si="73"/>
        <v>0</v>
      </c>
      <c r="J1408" s="13">
        <f t="shared" si="75"/>
        <v>0</v>
      </c>
      <c r="K1408" s="112" t="b">
        <f ca="1">IF(TODAY()-'AP and Accrual Journal'!E1408&gt;'Data Inputs'!$B$47,TRUE,FALSE)</f>
        <v>1</v>
      </c>
    </row>
    <row r="1409" spans="1:11" x14ac:dyDescent="0.2">
      <c r="A1409" s="110" t="str">
        <f t="shared" si="74"/>
        <v/>
      </c>
      <c r="B1409" s="55"/>
      <c r="C1409" s="55"/>
      <c r="D1409" s="55"/>
      <c r="E1409" s="56"/>
      <c r="F1409" s="72"/>
      <c r="G1409" s="120" t="str">
        <f>IFERROR(INDEX(Vendors!$A$2:$B$500,MATCH('AP and Accrual Journal'!C1409,Vendors!$A$2:$A$500,0),2),"")</f>
        <v/>
      </c>
      <c r="H1409" s="74">
        <f>SUMIF('Cash Outflows'!E:E,'AP and Accrual Journal'!D1409,'Cash Outflows'!F:F)</f>
        <v>0</v>
      </c>
      <c r="I1409" s="73">
        <f t="shared" si="73"/>
        <v>0</v>
      </c>
      <c r="J1409" s="13">
        <f t="shared" si="75"/>
        <v>0</v>
      </c>
      <c r="K1409" s="112" t="b">
        <f ca="1">IF(TODAY()-'AP and Accrual Journal'!E1409&gt;'Data Inputs'!$B$47,TRUE,FALSE)</f>
        <v>1</v>
      </c>
    </row>
    <row r="1410" spans="1:11" x14ac:dyDescent="0.2">
      <c r="A1410" s="110" t="str">
        <f t="shared" si="74"/>
        <v/>
      </c>
      <c r="B1410" s="55"/>
      <c r="C1410" s="55"/>
      <c r="D1410" s="55"/>
      <c r="E1410" s="56"/>
      <c r="F1410" s="72"/>
      <c r="G1410" s="120" t="str">
        <f>IFERROR(INDEX(Vendors!$A$2:$B$500,MATCH('AP and Accrual Journal'!C1410,Vendors!$A$2:$A$500,0),2),"")</f>
        <v/>
      </c>
      <c r="H1410" s="74">
        <f>SUMIF('Cash Outflows'!E:E,'AP and Accrual Journal'!D1410,'Cash Outflows'!F:F)</f>
        <v>0</v>
      </c>
      <c r="I1410" s="73">
        <f t="shared" si="73"/>
        <v>0</v>
      </c>
      <c r="J1410" s="13">
        <f t="shared" si="75"/>
        <v>0</v>
      </c>
      <c r="K1410" s="112" t="b">
        <f ca="1">IF(TODAY()-'AP and Accrual Journal'!E1410&gt;'Data Inputs'!$B$47,TRUE,FALSE)</f>
        <v>1</v>
      </c>
    </row>
    <row r="1411" spans="1:11" x14ac:dyDescent="0.2">
      <c r="A1411" s="110" t="str">
        <f t="shared" si="74"/>
        <v/>
      </c>
      <c r="B1411" s="55"/>
      <c r="C1411" s="55"/>
      <c r="D1411" s="55"/>
      <c r="E1411" s="56"/>
      <c r="F1411" s="72"/>
      <c r="G1411" s="120" t="str">
        <f>IFERROR(INDEX(Vendors!$A$2:$B$500,MATCH('AP and Accrual Journal'!C1411,Vendors!$A$2:$A$500,0),2),"")</f>
        <v/>
      </c>
      <c r="H1411" s="74">
        <f>SUMIF('Cash Outflows'!E:E,'AP and Accrual Journal'!D1411,'Cash Outflows'!F:F)</f>
        <v>0</v>
      </c>
      <c r="I1411" s="73">
        <f t="shared" si="73"/>
        <v>0</v>
      </c>
      <c r="J1411" s="13">
        <f t="shared" si="75"/>
        <v>0</v>
      </c>
      <c r="K1411" s="112" t="b">
        <f ca="1">IF(TODAY()-'AP and Accrual Journal'!E1411&gt;'Data Inputs'!$B$47,TRUE,FALSE)</f>
        <v>1</v>
      </c>
    </row>
    <row r="1412" spans="1:11" x14ac:dyDescent="0.2">
      <c r="A1412" s="110" t="str">
        <f t="shared" si="74"/>
        <v/>
      </c>
      <c r="B1412" s="55"/>
      <c r="C1412" s="55"/>
      <c r="D1412" s="55"/>
      <c r="E1412" s="56"/>
      <c r="F1412" s="72"/>
      <c r="G1412" s="120" t="str">
        <f>IFERROR(INDEX(Vendors!$A$2:$B$500,MATCH('AP and Accrual Journal'!C1412,Vendors!$A$2:$A$500,0),2),"")</f>
        <v/>
      </c>
      <c r="H1412" s="74">
        <f>SUMIF('Cash Outflows'!E:E,'AP and Accrual Journal'!D1412,'Cash Outflows'!F:F)</f>
        <v>0</v>
      </c>
      <c r="I1412" s="73">
        <f t="shared" si="73"/>
        <v>0</v>
      </c>
      <c r="J1412" s="13">
        <f t="shared" si="75"/>
        <v>0</v>
      </c>
      <c r="K1412" s="112" t="b">
        <f ca="1">IF(TODAY()-'AP and Accrual Journal'!E1412&gt;'Data Inputs'!$B$47,TRUE,FALSE)</f>
        <v>1</v>
      </c>
    </row>
    <row r="1413" spans="1:11" x14ac:dyDescent="0.2">
      <c r="A1413" s="110" t="str">
        <f t="shared" si="74"/>
        <v/>
      </c>
      <c r="B1413" s="55"/>
      <c r="C1413" s="55"/>
      <c r="D1413" s="55"/>
      <c r="E1413" s="56"/>
      <c r="F1413" s="72"/>
      <c r="G1413" s="120" t="str">
        <f>IFERROR(INDEX(Vendors!$A$2:$B$500,MATCH('AP and Accrual Journal'!C1413,Vendors!$A$2:$A$500,0),2),"")</f>
        <v/>
      </c>
      <c r="H1413" s="74">
        <f>SUMIF('Cash Outflows'!E:E,'AP and Accrual Journal'!D1413,'Cash Outflows'!F:F)</f>
        <v>0</v>
      </c>
      <c r="I1413" s="73">
        <f t="shared" ref="I1413:I1476" si="76">F1413-H1413</f>
        <v>0</v>
      </c>
      <c r="J1413" s="13">
        <f t="shared" si="75"/>
        <v>0</v>
      </c>
      <c r="K1413" s="112" t="b">
        <f ca="1">IF(TODAY()-'AP and Accrual Journal'!E1413&gt;'Data Inputs'!$B$47,TRUE,FALSE)</f>
        <v>1</v>
      </c>
    </row>
    <row r="1414" spans="1:11" x14ac:dyDescent="0.2">
      <c r="A1414" s="110" t="str">
        <f t="shared" si="74"/>
        <v/>
      </c>
      <c r="B1414" s="55"/>
      <c r="C1414" s="55"/>
      <c r="D1414" s="55"/>
      <c r="E1414" s="56"/>
      <c r="F1414" s="72"/>
      <c r="G1414" s="120" t="str">
        <f>IFERROR(INDEX(Vendors!$A$2:$B$500,MATCH('AP and Accrual Journal'!C1414,Vendors!$A$2:$A$500,0),2),"")</f>
        <v/>
      </c>
      <c r="H1414" s="74">
        <f>SUMIF('Cash Outflows'!E:E,'AP and Accrual Journal'!D1414,'Cash Outflows'!F:F)</f>
        <v>0</v>
      </c>
      <c r="I1414" s="73">
        <f t="shared" si="76"/>
        <v>0</v>
      </c>
      <c r="J1414" s="13">
        <f t="shared" si="75"/>
        <v>0</v>
      </c>
      <c r="K1414" s="112" t="b">
        <f ca="1">IF(TODAY()-'AP and Accrual Journal'!E1414&gt;'Data Inputs'!$B$47,TRUE,FALSE)</f>
        <v>1</v>
      </c>
    </row>
    <row r="1415" spans="1:11" x14ac:dyDescent="0.2">
      <c r="A1415" s="110" t="str">
        <f t="shared" si="74"/>
        <v/>
      </c>
      <c r="B1415" s="55"/>
      <c r="C1415" s="55"/>
      <c r="D1415" s="55"/>
      <c r="E1415" s="56"/>
      <c r="F1415" s="72"/>
      <c r="G1415" s="120" t="str">
        <f>IFERROR(INDEX(Vendors!$A$2:$B$500,MATCH('AP and Accrual Journal'!C1415,Vendors!$A$2:$A$500,0),2),"")</f>
        <v/>
      </c>
      <c r="H1415" s="74">
        <f>SUMIF('Cash Outflows'!E:E,'AP and Accrual Journal'!D1415,'Cash Outflows'!F:F)</f>
        <v>0</v>
      </c>
      <c r="I1415" s="73">
        <f t="shared" si="76"/>
        <v>0</v>
      </c>
      <c r="J1415" s="13">
        <f t="shared" si="75"/>
        <v>0</v>
      </c>
      <c r="K1415" s="112" t="b">
        <f ca="1">IF(TODAY()-'AP and Accrual Journal'!E1415&gt;'Data Inputs'!$B$47,TRUE,FALSE)</f>
        <v>1</v>
      </c>
    </row>
    <row r="1416" spans="1:11" x14ac:dyDescent="0.2">
      <c r="A1416" s="110" t="str">
        <f t="shared" si="74"/>
        <v/>
      </c>
      <c r="B1416" s="55"/>
      <c r="C1416" s="55"/>
      <c r="D1416" s="55"/>
      <c r="E1416" s="56"/>
      <c r="F1416" s="72"/>
      <c r="G1416" s="120" t="str">
        <f>IFERROR(INDEX(Vendors!$A$2:$B$500,MATCH('AP and Accrual Journal'!C1416,Vendors!$A$2:$A$500,0),2),"")</f>
        <v/>
      </c>
      <c r="H1416" s="74">
        <f>SUMIF('Cash Outflows'!E:E,'AP and Accrual Journal'!D1416,'Cash Outflows'!F:F)</f>
        <v>0</v>
      </c>
      <c r="I1416" s="73">
        <f t="shared" si="76"/>
        <v>0</v>
      </c>
      <c r="J1416" s="13">
        <f t="shared" si="75"/>
        <v>0</v>
      </c>
      <c r="K1416" s="112" t="b">
        <f ca="1">IF(TODAY()-'AP and Accrual Journal'!E1416&gt;'Data Inputs'!$B$47,TRUE,FALSE)</f>
        <v>1</v>
      </c>
    </row>
    <row r="1417" spans="1:11" x14ac:dyDescent="0.2">
      <c r="A1417" s="110" t="str">
        <f t="shared" si="74"/>
        <v/>
      </c>
      <c r="B1417" s="55"/>
      <c r="C1417" s="55"/>
      <c r="D1417" s="55"/>
      <c r="E1417" s="56"/>
      <c r="F1417" s="72"/>
      <c r="G1417" s="120" t="str">
        <f>IFERROR(INDEX(Vendors!$A$2:$B$500,MATCH('AP and Accrual Journal'!C1417,Vendors!$A$2:$A$500,0),2),"")</f>
        <v/>
      </c>
      <c r="H1417" s="74">
        <f>SUMIF('Cash Outflows'!E:E,'AP and Accrual Journal'!D1417,'Cash Outflows'!F:F)</f>
        <v>0</v>
      </c>
      <c r="I1417" s="73">
        <f t="shared" si="76"/>
        <v>0</v>
      </c>
      <c r="J1417" s="13">
        <f t="shared" si="75"/>
        <v>0</v>
      </c>
      <c r="K1417" s="112" t="b">
        <f ca="1">IF(TODAY()-'AP and Accrual Journal'!E1417&gt;'Data Inputs'!$B$47,TRUE,FALSE)</f>
        <v>1</v>
      </c>
    </row>
    <row r="1418" spans="1:11" x14ac:dyDescent="0.2">
      <c r="A1418" s="110" t="str">
        <f t="shared" si="74"/>
        <v/>
      </c>
      <c r="B1418" s="55"/>
      <c r="C1418" s="55"/>
      <c r="D1418" s="55"/>
      <c r="E1418" s="56"/>
      <c r="F1418" s="72"/>
      <c r="G1418" s="120" t="str">
        <f>IFERROR(INDEX(Vendors!$A$2:$B$500,MATCH('AP and Accrual Journal'!C1418,Vendors!$A$2:$A$500,0),2),"")</f>
        <v/>
      </c>
      <c r="H1418" s="74">
        <f>SUMIF('Cash Outflows'!E:E,'AP and Accrual Journal'!D1418,'Cash Outflows'!F:F)</f>
        <v>0</v>
      </c>
      <c r="I1418" s="73">
        <f t="shared" si="76"/>
        <v>0</v>
      </c>
      <c r="J1418" s="13">
        <f t="shared" si="75"/>
        <v>0</v>
      </c>
      <c r="K1418" s="112" t="b">
        <f ca="1">IF(TODAY()-'AP and Accrual Journal'!E1418&gt;'Data Inputs'!$B$47,TRUE,FALSE)</f>
        <v>1</v>
      </c>
    </row>
    <row r="1419" spans="1:11" x14ac:dyDescent="0.2">
      <c r="A1419" s="110" t="str">
        <f t="shared" si="74"/>
        <v/>
      </c>
      <c r="B1419" s="55"/>
      <c r="C1419" s="55"/>
      <c r="D1419" s="55"/>
      <c r="E1419" s="56"/>
      <c r="F1419" s="72"/>
      <c r="G1419" s="120" t="str">
        <f>IFERROR(INDEX(Vendors!$A$2:$B$500,MATCH('AP and Accrual Journal'!C1419,Vendors!$A$2:$A$500,0),2),"")</f>
        <v/>
      </c>
      <c r="H1419" s="74">
        <f>SUMIF('Cash Outflows'!E:E,'AP and Accrual Journal'!D1419,'Cash Outflows'!F:F)</f>
        <v>0</v>
      </c>
      <c r="I1419" s="73">
        <f t="shared" si="76"/>
        <v>0</v>
      </c>
      <c r="J1419" s="13">
        <f t="shared" si="75"/>
        <v>0</v>
      </c>
      <c r="K1419" s="112" t="b">
        <f ca="1">IF(TODAY()-'AP and Accrual Journal'!E1419&gt;'Data Inputs'!$B$47,TRUE,FALSE)</f>
        <v>1</v>
      </c>
    </row>
    <row r="1420" spans="1:11" x14ac:dyDescent="0.2">
      <c r="A1420" s="110" t="str">
        <f t="shared" ref="A1420:A1483" si="77">IF(E1420="","",E1420+(6-J1420))</f>
        <v/>
      </c>
      <c r="B1420" s="55"/>
      <c r="C1420" s="55"/>
      <c r="D1420" s="55"/>
      <c r="E1420" s="56"/>
      <c r="F1420" s="72"/>
      <c r="G1420" s="120" t="str">
        <f>IFERROR(INDEX(Vendors!$A$2:$B$500,MATCH('AP and Accrual Journal'!C1420,Vendors!$A$2:$A$500,0),2),"")</f>
        <v/>
      </c>
      <c r="H1420" s="74">
        <f>SUMIF('Cash Outflows'!E:E,'AP and Accrual Journal'!D1420,'Cash Outflows'!F:F)</f>
        <v>0</v>
      </c>
      <c r="I1420" s="73">
        <f t="shared" si="76"/>
        <v>0</v>
      </c>
      <c r="J1420" s="13">
        <f t="shared" ref="J1420:J1483" si="78">IF(WEEKDAY(E1420)=7,0,WEEKDAY(E1420))</f>
        <v>0</v>
      </c>
      <c r="K1420" s="112" t="b">
        <f ca="1">IF(TODAY()-'AP and Accrual Journal'!E1420&gt;'Data Inputs'!$B$47,TRUE,FALSE)</f>
        <v>1</v>
      </c>
    </row>
    <row r="1421" spans="1:11" x14ac:dyDescent="0.2">
      <c r="A1421" s="110" t="str">
        <f t="shared" si="77"/>
        <v/>
      </c>
      <c r="B1421" s="55"/>
      <c r="C1421" s="55"/>
      <c r="D1421" s="55"/>
      <c r="E1421" s="56"/>
      <c r="F1421" s="72"/>
      <c r="G1421" s="120" t="str">
        <f>IFERROR(INDEX(Vendors!$A$2:$B$500,MATCH('AP and Accrual Journal'!C1421,Vendors!$A$2:$A$500,0),2),"")</f>
        <v/>
      </c>
      <c r="H1421" s="74">
        <f>SUMIF('Cash Outflows'!E:E,'AP and Accrual Journal'!D1421,'Cash Outflows'!F:F)</f>
        <v>0</v>
      </c>
      <c r="I1421" s="73">
        <f t="shared" si="76"/>
        <v>0</v>
      </c>
      <c r="J1421" s="13">
        <f t="shared" si="78"/>
        <v>0</v>
      </c>
      <c r="K1421" s="112" t="b">
        <f ca="1">IF(TODAY()-'AP and Accrual Journal'!E1421&gt;'Data Inputs'!$B$47,TRUE,FALSE)</f>
        <v>1</v>
      </c>
    </row>
    <row r="1422" spans="1:11" x14ac:dyDescent="0.2">
      <c r="A1422" s="110" t="str">
        <f t="shared" si="77"/>
        <v/>
      </c>
      <c r="B1422" s="55"/>
      <c r="C1422" s="55"/>
      <c r="D1422" s="55"/>
      <c r="E1422" s="56"/>
      <c r="F1422" s="72"/>
      <c r="G1422" s="120" t="str">
        <f>IFERROR(INDEX(Vendors!$A$2:$B$500,MATCH('AP and Accrual Journal'!C1422,Vendors!$A$2:$A$500,0),2),"")</f>
        <v/>
      </c>
      <c r="H1422" s="74">
        <f>SUMIF('Cash Outflows'!E:E,'AP and Accrual Journal'!D1422,'Cash Outflows'!F:F)</f>
        <v>0</v>
      </c>
      <c r="I1422" s="73">
        <f t="shared" si="76"/>
        <v>0</v>
      </c>
      <c r="J1422" s="13">
        <f t="shared" si="78"/>
        <v>0</v>
      </c>
      <c r="K1422" s="112" t="b">
        <f ca="1">IF(TODAY()-'AP and Accrual Journal'!E1422&gt;'Data Inputs'!$B$47,TRUE,FALSE)</f>
        <v>1</v>
      </c>
    </row>
    <row r="1423" spans="1:11" x14ac:dyDescent="0.2">
      <c r="A1423" s="110" t="str">
        <f t="shared" si="77"/>
        <v/>
      </c>
      <c r="B1423" s="55"/>
      <c r="C1423" s="55"/>
      <c r="D1423" s="55"/>
      <c r="E1423" s="56"/>
      <c r="F1423" s="72"/>
      <c r="G1423" s="120" t="str">
        <f>IFERROR(INDEX(Vendors!$A$2:$B$500,MATCH('AP and Accrual Journal'!C1423,Vendors!$A$2:$A$500,0),2),"")</f>
        <v/>
      </c>
      <c r="H1423" s="74">
        <f>SUMIF('Cash Outflows'!E:E,'AP and Accrual Journal'!D1423,'Cash Outflows'!F:F)</f>
        <v>0</v>
      </c>
      <c r="I1423" s="73">
        <f t="shared" si="76"/>
        <v>0</v>
      </c>
      <c r="J1423" s="13">
        <f t="shared" si="78"/>
        <v>0</v>
      </c>
      <c r="K1423" s="112" t="b">
        <f ca="1">IF(TODAY()-'AP and Accrual Journal'!E1423&gt;'Data Inputs'!$B$47,TRUE,FALSE)</f>
        <v>1</v>
      </c>
    </row>
    <row r="1424" spans="1:11" x14ac:dyDescent="0.2">
      <c r="A1424" s="110" t="str">
        <f t="shared" si="77"/>
        <v/>
      </c>
      <c r="B1424" s="55"/>
      <c r="C1424" s="55"/>
      <c r="D1424" s="55"/>
      <c r="E1424" s="56"/>
      <c r="F1424" s="72"/>
      <c r="G1424" s="120" t="str">
        <f>IFERROR(INDEX(Vendors!$A$2:$B$500,MATCH('AP and Accrual Journal'!C1424,Vendors!$A$2:$A$500,0),2),"")</f>
        <v/>
      </c>
      <c r="H1424" s="74">
        <f>SUMIF('Cash Outflows'!E:E,'AP and Accrual Journal'!D1424,'Cash Outflows'!F:F)</f>
        <v>0</v>
      </c>
      <c r="I1424" s="73">
        <f t="shared" si="76"/>
        <v>0</v>
      </c>
      <c r="J1424" s="13">
        <f t="shared" si="78"/>
        <v>0</v>
      </c>
      <c r="K1424" s="112" t="b">
        <f ca="1">IF(TODAY()-'AP and Accrual Journal'!E1424&gt;'Data Inputs'!$B$47,TRUE,FALSE)</f>
        <v>1</v>
      </c>
    </row>
    <row r="1425" spans="1:11" x14ac:dyDescent="0.2">
      <c r="A1425" s="110" t="str">
        <f t="shared" si="77"/>
        <v/>
      </c>
      <c r="B1425" s="55"/>
      <c r="C1425" s="55"/>
      <c r="D1425" s="55"/>
      <c r="E1425" s="56"/>
      <c r="F1425" s="72"/>
      <c r="G1425" s="120" t="str">
        <f>IFERROR(INDEX(Vendors!$A$2:$B$500,MATCH('AP and Accrual Journal'!C1425,Vendors!$A$2:$A$500,0),2),"")</f>
        <v/>
      </c>
      <c r="H1425" s="74">
        <f>SUMIF('Cash Outflows'!E:E,'AP and Accrual Journal'!D1425,'Cash Outflows'!F:F)</f>
        <v>0</v>
      </c>
      <c r="I1425" s="73">
        <f t="shared" si="76"/>
        <v>0</v>
      </c>
      <c r="J1425" s="13">
        <f t="shared" si="78"/>
        <v>0</v>
      </c>
      <c r="K1425" s="112" t="b">
        <f ca="1">IF(TODAY()-'AP and Accrual Journal'!E1425&gt;'Data Inputs'!$B$47,TRUE,FALSE)</f>
        <v>1</v>
      </c>
    </row>
    <row r="1426" spans="1:11" x14ac:dyDescent="0.2">
      <c r="A1426" s="110" t="str">
        <f t="shared" si="77"/>
        <v/>
      </c>
      <c r="B1426" s="55"/>
      <c r="C1426" s="55"/>
      <c r="D1426" s="55"/>
      <c r="E1426" s="56"/>
      <c r="F1426" s="72"/>
      <c r="G1426" s="120" t="str">
        <f>IFERROR(INDEX(Vendors!$A$2:$B$500,MATCH('AP and Accrual Journal'!C1426,Vendors!$A$2:$A$500,0),2),"")</f>
        <v/>
      </c>
      <c r="H1426" s="74">
        <f>SUMIF('Cash Outflows'!E:E,'AP and Accrual Journal'!D1426,'Cash Outflows'!F:F)</f>
        <v>0</v>
      </c>
      <c r="I1426" s="73">
        <f t="shared" si="76"/>
        <v>0</v>
      </c>
      <c r="J1426" s="13">
        <f t="shared" si="78"/>
        <v>0</v>
      </c>
      <c r="K1426" s="112" t="b">
        <f ca="1">IF(TODAY()-'AP and Accrual Journal'!E1426&gt;'Data Inputs'!$B$47,TRUE,FALSE)</f>
        <v>1</v>
      </c>
    </row>
    <row r="1427" spans="1:11" x14ac:dyDescent="0.2">
      <c r="A1427" s="110" t="str">
        <f t="shared" si="77"/>
        <v/>
      </c>
      <c r="B1427" s="55"/>
      <c r="C1427" s="55"/>
      <c r="D1427" s="55"/>
      <c r="E1427" s="56"/>
      <c r="F1427" s="72"/>
      <c r="G1427" s="120" t="str">
        <f>IFERROR(INDEX(Vendors!$A$2:$B$500,MATCH('AP and Accrual Journal'!C1427,Vendors!$A$2:$A$500,0),2),"")</f>
        <v/>
      </c>
      <c r="H1427" s="74">
        <f>SUMIF('Cash Outflows'!E:E,'AP and Accrual Journal'!D1427,'Cash Outflows'!F:F)</f>
        <v>0</v>
      </c>
      <c r="I1427" s="73">
        <f t="shared" si="76"/>
        <v>0</v>
      </c>
      <c r="J1427" s="13">
        <f t="shared" si="78"/>
        <v>0</v>
      </c>
      <c r="K1427" s="112" t="b">
        <f ca="1">IF(TODAY()-'AP and Accrual Journal'!E1427&gt;'Data Inputs'!$B$47,TRUE,FALSE)</f>
        <v>1</v>
      </c>
    </row>
    <row r="1428" spans="1:11" x14ac:dyDescent="0.2">
      <c r="A1428" s="110" t="str">
        <f t="shared" si="77"/>
        <v/>
      </c>
      <c r="B1428" s="55"/>
      <c r="C1428" s="55"/>
      <c r="D1428" s="55"/>
      <c r="E1428" s="56"/>
      <c r="F1428" s="72"/>
      <c r="G1428" s="120" t="str">
        <f>IFERROR(INDEX(Vendors!$A$2:$B$500,MATCH('AP and Accrual Journal'!C1428,Vendors!$A$2:$A$500,0),2),"")</f>
        <v/>
      </c>
      <c r="H1428" s="74">
        <f>SUMIF('Cash Outflows'!E:E,'AP and Accrual Journal'!D1428,'Cash Outflows'!F:F)</f>
        <v>0</v>
      </c>
      <c r="I1428" s="73">
        <f t="shared" si="76"/>
        <v>0</v>
      </c>
      <c r="J1428" s="13">
        <f t="shared" si="78"/>
        <v>0</v>
      </c>
      <c r="K1428" s="112" t="b">
        <f ca="1">IF(TODAY()-'AP and Accrual Journal'!E1428&gt;'Data Inputs'!$B$47,TRUE,FALSE)</f>
        <v>1</v>
      </c>
    </row>
    <row r="1429" spans="1:11" x14ac:dyDescent="0.2">
      <c r="A1429" s="110" t="str">
        <f t="shared" si="77"/>
        <v/>
      </c>
      <c r="B1429" s="55"/>
      <c r="C1429" s="55"/>
      <c r="D1429" s="55"/>
      <c r="E1429" s="56"/>
      <c r="F1429" s="72"/>
      <c r="G1429" s="120" t="str">
        <f>IFERROR(INDEX(Vendors!$A$2:$B$500,MATCH('AP and Accrual Journal'!C1429,Vendors!$A$2:$A$500,0),2),"")</f>
        <v/>
      </c>
      <c r="H1429" s="74">
        <f>SUMIF('Cash Outflows'!E:E,'AP and Accrual Journal'!D1429,'Cash Outflows'!F:F)</f>
        <v>0</v>
      </c>
      <c r="I1429" s="73">
        <f t="shared" si="76"/>
        <v>0</v>
      </c>
      <c r="J1429" s="13">
        <f t="shared" si="78"/>
        <v>0</v>
      </c>
      <c r="K1429" s="112" t="b">
        <f ca="1">IF(TODAY()-'AP and Accrual Journal'!E1429&gt;'Data Inputs'!$B$47,TRUE,FALSE)</f>
        <v>1</v>
      </c>
    </row>
    <row r="1430" spans="1:11" x14ac:dyDescent="0.2">
      <c r="A1430" s="110" t="str">
        <f t="shared" si="77"/>
        <v/>
      </c>
      <c r="B1430" s="55"/>
      <c r="C1430" s="55"/>
      <c r="D1430" s="55"/>
      <c r="E1430" s="56"/>
      <c r="F1430" s="72"/>
      <c r="G1430" s="120" t="str">
        <f>IFERROR(INDEX(Vendors!$A$2:$B$500,MATCH('AP and Accrual Journal'!C1430,Vendors!$A$2:$A$500,0),2),"")</f>
        <v/>
      </c>
      <c r="H1430" s="74">
        <f>SUMIF('Cash Outflows'!E:E,'AP and Accrual Journal'!D1430,'Cash Outflows'!F:F)</f>
        <v>0</v>
      </c>
      <c r="I1430" s="73">
        <f t="shared" si="76"/>
        <v>0</v>
      </c>
      <c r="J1430" s="13">
        <f t="shared" si="78"/>
        <v>0</v>
      </c>
      <c r="K1430" s="112" t="b">
        <f ca="1">IF(TODAY()-'AP and Accrual Journal'!E1430&gt;'Data Inputs'!$B$47,TRUE,FALSE)</f>
        <v>1</v>
      </c>
    </row>
    <row r="1431" spans="1:11" x14ac:dyDescent="0.2">
      <c r="A1431" s="110" t="str">
        <f t="shared" si="77"/>
        <v/>
      </c>
      <c r="B1431" s="55"/>
      <c r="C1431" s="55"/>
      <c r="D1431" s="55"/>
      <c r="E1431" s="56"/>
      <c r="F1431" s="72"/>
      <c r="G1431" s="120" t="str">
        <f>IFERROR(INDEX(Vendors!$A$2:$B$500,MATCH('AP and Accrual Journal'!C1431,Vendors!$A$2:$A$500,0),2),"")</f>
        <v/>
      </c>
      <c r="H1431" s="74">
        <f>SUMIF('Cash Outflows'!E:E,'AP and Accrual Journal'!D1431,'Cash Outflows'!F:F)</f>
        <v>0</v>
      </c>
      <c r="I1431" s="73">
        <f t="shared" si="76"/>
        <v>0</v>
      </c>
      <c r="J1431" s="13">
        <f t="shared" si="78"/>
        <v>0</v>
      </c>
      <c r="K1431" s="112" t="b">
        <f ca="1">IF(TODAY()-'AP and Accrual Journal'!E1431&gt;'Data Inputs'!$B$47,TRUE,FALSE)</f>
        <v>1</v>
      </c>
    </row>
    <row r="1432" spans="1:11" x14ac:dyDescent="0.2">
      <c r="A1432" s="110" t="str">
        <f t="shared" si="77"/>
        <v/>
      </c>
      <c r="B1432" s="55"/>
      <c r="C1432" s="55"/>
      <c r="D1432" s="55"/>
      <c r="E1432" s="56"/>
      <c r="F1432" s="72"/>
      <c r="G1432" s="120" t="str">
        <f>IFERROR(INDEX(Vendors!$A$2:$B$500,MATCH('AP and Accrual Journal'!C1432,Vendors!$A$2:$A$500,0),2),"")</f>
        <v/>
      </c>
      <c r="H1432" s="74">
        <f>SUMIF('Cash Outflows'!E:E,'AP and Accrual Journal'!D1432,'Cash Outflows'!F:F)</f>
        <v>0</v>
      </c>
      <c r="I1432" s="73">
        <f t="shared" si="76"/>
        <v>0</v>
      </c>
      <c r="J1432" s="13">
        <f t="shared" si="78"/>
        <v>0</v>
      </c>
      <c r="K1432" s="112" t="b">
        <f ca="1">IF(TODAY()-'AP and Accrual Journal'!E1432&gt;'Data Inputs'!$B$47,TRUE,FALSE)</f>
        <v>1</v>
      </c>
    </row>
    <row r="1433" spans="1:11" x14ac:dyDescent="0.2">
      <c r="A1433" s="110" t="str">
        <f t="shared" si="77"/>
        <v/>
      </c>
      <c r="B1433" s="55"/>
      <c r="C1433" s="55"/>
      <c r="D1433" s="55"/>
      <c r="E1433" s="56"/>
      <c r="F1433" s="72"/>
      <c r="G1433" s="120" t="str">
        <f>IFERROR(INDEX(Vendors!$A$2:$B$500,MATCH('AP and Accrual Journal'!C1433,Vendors!$A$2:$A$500,0),2),"")</f>
        <v/>
      </c>
      <c r="H1433" s="74">
        <f>SUMIF('Cash Outflows'!E:E,'AP and Accrual Journal'!D1433,'Cash Outflows'!F:F)</f>
        <v>0</v>
      </c>
      <c r="I1433" s="73">
        <f t="shared" si="76"/>
        <v>0</v>
      </c>
      <c r="J1433" s="13">
        <f t="shared" si="78"/>
        <v>0</v>
      </c>
      <c r="K1433" s="112" t="b">
        <f ca="1">IF(TODAY()-'AP and Accrual Journal'!E1433&gt;'Data Inputs'!$B$47,TRUE,FALSE)</f>
        <v>1</v>
      </c>
    </row>
    <row r="1434" spans="1:11" x14ac:dyDescent="0.2">
      <c r="A1434" s="110" t="str">
        <f t="shared" si="77"/>
        <v/>
      </c>
      <c r="B1434" s="55"/>
      <c r="C1434" s="55"/>
      <c r="D1434" s="55"/>
      <c r="E1434" s="56"/>
      <c r="F1434" s="72"/>
      <c r="G1434" s="120" t="str">
        <f>IFERROR(INDEX(Vendors!$A$2:$B$500,MATCH('AP and Accrual Journal'!C1434,Vendors!$A$2:$A$500,0),2),"")</f>
        <v/>
      </c>
      <c r="H1434" s="74">
        <f>SUMIF('Cash Outflows'!E:E,'AP and Accrual Journal'!D1434,'Cash Outflows'!F:F)</f>
        <v>0</v>
      </c>
      <c r="I1434" s="73">
        <f t="shared" si="76"/>
        <v>0</v>
      </c>
      <c r="J1434" s="13">
        <f t="shared" si="78"/>
        <v>0</v>
      </c>
      <c r="K1434" s="112" t="b">
        <f ca="1">IF(TODAY()-'AP and Accrual Journal'!E1434&gt;'Data Inputs'!$B$47,TRUE,FALSE)</f>
        <v>1</v>
      </c>
    </row>
    <row r="1435" spans="1:11" x14ac:dyDescent="0.2">
      <c r="A1435" s="110" t="str">
        <f t="shared" si="77"/>
        <v/>
      </c>
      <c r="B1435" s="55"/>
      <c r="C1435" s="55"/>
      <c r="D1435" s="55"/>
      <c r="E1435" s="56"/>
      <c r="F1435" s="72"/>
      <c r="G1435" s="120" t="str">
        <f>IFERROR(INDEX(Vendors!$A$2:$B$500,MATCH('AP and Accrual Journal'!C1435,Vendors!$A$2:$A$500,0),2),"")</f>
        <v/>
      </c>
      <c r="H1435" s="74">
        <f>SUMIF('Cash Outflows'!E:E,'AP and Accrual Journal'!D1435,'Cash Outflows'!F:F)</f>
        <v>0</v>
      </c>
      <c r="I1435" s="73">
        <f t="shared" si="76"/>
        <v>0</v>
      </c>
      <c r="J1435" s="13">
        <f t="shared" si="78"/>
        <v>0</v>
      </c>
      <c r="K1435" s="112" t="b">
        <f ca="1">IF(TODAY()-'AP and Accrual Journal'!E1435&gt;'Data Inputs'!$B$47,TRUE,FALSE)</f>
        <v>1</v>
      </c>
    </row>
    <row r="1436" spans="1:11" x14ac:dyDescent="0.2">
      <c r="A1436" s="110" t="str">
        <f t="shared" si="77"/>
        <v/>
      </c>
      <c r="B1436" s="55"/>
      <c r="C1436" s="55"/>
      <c r="D1436" s="55"/>
      <c r="E1436" s="56"/>
      <c r="F1436" s="72"/>
      <c r="G1436" s="120" t="str">
        <f>IFERROR(INDEX(Vendors!$A$2:$B$500,MATCH('AP and Accrual Journal'!C1436,Vendors!$A$2:$A$500,0),2),"")</f>
        <v/>
      </c>
      <c r="H1436" s="74">
        <f>SUMIF('Cash Outflows'!E:E,'AP and Accrual Journal'!D1436,'Cash Outflows'!F:F)</f>
        <v>0</v>
      </c>
      <c r="I1436" s="73">
        <f t="shared" si="76"/>
        <v>0</v>
      </c>
      <c r="J1436" s="13">
        <f t="shared" si="78"/>
        <v>0</v>
      </c>
      <c r="K1436" s="112" t="b">
        <f ca="1">IF(TODAY()-'AP and Accrual Journal'!E1436&gt;'Data Inputs'!$B$47,TRUE,FALSE)</f>
        <v>1</v>
      </c>
    </row>
    <row r="1437" spans="1:11" x14ac:dyDescent="0.2">
      <c r="A1437" s="110" t="str">
        <f t="shared" si="77"/>
        <v/>
      </c>
      <c r="B1437" s="55"/>
      <c r="C1437" s="55"/>
      <c r="D1437" s="55"/>
      <c r="E1437" s="56"/>
      <c r="F1437" s="72"/>
      <c r="G1437" s="120" t="str">
        <f>IFERROR(INDEX(Vendors!$A$2:$B$500,MATCH('AP and Accrual Journal'!C1437,Vendors!$A$2:$A$500,0),2),"")</f>
        <v/>
      </c>
      <c r="H1437" s="74">
        <f>SUMIF('Cash Outflows'!E:E,'AP and Accrual Journal'!D1437,'Cash Outflows'!F:F)</f>
        <v>0</v>
      </c>
      <c r="I1437" s="73">
        <f t="shared" si="76"/>
        <v>0</v>
      </c>
      <c r="J1437" s="13">
        <f t="shared" si="78"/>
        <v>0</v>
      </c>
      <c r="K1437" s="112" t="b">
        <f ca="1">IF(TODAY()-'AP and Accrual Journal'!E1437&gt;'Data Inputs'!$B$47,TRUE,FALSE)</f>
        <v>1</v>
      </c>
    </row>
    <row r="1438" spans="1:11" x14ac:dyDescent="0.2">
      <c r="A1438" s="110" t="str">
        <f t="shared" si="77"/>
        <v/>
      </c>
      <c r="B1438" s="55"/>
      <c r="C1438" s="55"/>
      <c r="D1438" s="55"/>
      <c r="E1438" s="56"/>
      <c r="F1438" s="72"/>
      <c r="G1438" s="120" t="str">
        <f>IFERROR(INDEX(Vendors!$A$2:$B$500,MATCH('AP and Accrual Journal'!C1438,Vendors!$A$2:$A$500,0),2),"")</f>
        <v/>
      </c>
      <c r="H1438" s="74">
        <f>SUMIF('Cash Outflows'!E:E,'AP and Accrual Journal'!D1438,'Cash Outflows'!F:F)</f>
        <v>0</v>
      </c>
      <c r="I1438" s="73">
        <f t="shared" si="76"/>
        <v>0</v>
      </c>
      <c r="J1438" s="13">
        <f t="shared" si="78"/>
        <v>0</v>
      </c>
      <c r="K1438" s="112" t="b">
        <f ca="1">IF(TODAY()-'AP and Accrual Journal'!E1438&gt;'Data Inputs'!$B$47,TRUE,FALSE)</f>
        <v>1</v>
      </c>
    </row>
    <row r="1439" spans="1:11" x14ac:dyDescent="0.2">
      <c r="A1439" s="110" t="str">
        <f t="shared" si="77"/>
        <v/>
      </c>
      <c r="B1439" s="55"/>
      <c r="C1439" s="55"/>
      <c r="D1439" s="55"/>
      <c r="E1439" s="56"/>
      <c r="F1439" s="72"/>
      <c r="G1439" s="120" t="str">
        <f>IFERROR(INDEX(Vendors!$A$2:$B$500,MATCH('AP and Accrual Journal'!C1439,Vendors!$A$2:$A$500,0),2),"")</f>
        <v/>
      </c>
      <c r="H1439" s="74">
        <f>SUMIF('Cash Outflows'!E:E,'AP and Accrual Journal'!D1439,'Cash Outflows'!F:F)</f>
        <v>0</v>
      </c>
      <c r="I1439" s="73">
        <f t="shared" si="76"/>
        <v>0</v>
      </c>
      <c r="J1439" s="13">
        <f t="shared" si="78"/>
        <v>0</v>
      </c>
      <c r="K1439" s="112" t="b">
        <f ca="1">IF(TODAY()-'AP and Accrual Journal'!E1439&gt;'Data Inputs'!$B$47,TRUE,FALSE)</f>
        <v>1</v>
      </c>
    </row>
    <row r="1440" spans="1:11" x14ac:dyDescent="0.2">
      <c r="A1440" s="110" t="str">
        <f t="shared" si="77"/>
        <v/>
      </c>
      <c r="B1440" s="55"/>
      <c r="C1440" s="55"/>
      <c r="D1440" s="55"/>
      <c r="E1440" s="56"/>
      <c r="F1440" s="72"/>
      <c r="G1440" s="120" t="str">
        <f>IFERROR(INDEX(Vendors!$A$2:$B$500,MATCH('AP and Accrual Journal'!C1440,Vendors!$A$2:$A$500,0),2),"")</f>
        <v/>
      </c>
      <c r="H1440" s="74">
        <f>SUMIF('Cash Outflows'!E:E,'AP and Accrual Journal'!D1440,'Cash Outflows'!F:F)</f>
        <v>0</v>
      </c>
      <c r="I1440" s="73">
        <f t="shared" si="76"/>
        <v>0</v>
      </c>
      <c r="J1440" s="13">
        <f t="shared" si="78"/>
        <v>0</v>
      </c>
      <c r="K1440" s="112" t="b">
        <f ca="1">IF(TODAY()-'AP and Accrual Journal'!E1440&gt;'Data Inputs'!$B$47,TRUE,FALSE)</f>
        <v>1</v>
      </c>
    </row>
    <row r="1441" spans="1:11" x14ac:dyDescent="0.2">
      <c r="A1441" s="110" t="str">
        <f t="shared" si="77"/>
        <v/>
      </c>
      <c r="B1441" s="55"/>
      <c r="C1441" s="55"/>
      <c r="D1441" s="55"/>
      <c r="E1441" s="56"/>
      <c r="F1441" s="72"/>
      <c r="G1441" s="120" t="str">
        <f>IFERROR(INDEX(Vendors!$A$2:$B$500,MATCH('AP and Accrual Journal'!C1441,Vendors!$A$2:$A$500,0),2),"")</f>
        <v/>
      </c>
      <c r="H1441" s="74">
        <f>SUMIF('Cash Outflows'!E:E,'AP and Accrual Journal'!D1441,'Cash Outflows'!F:F)</f>
        <v>0</v>
      </c>
      <c r="I1441" s="73">
        <f t="shared" si="76"/>
        <v>0</v>
      </c>
      <c r="J1441" s="13">
        <f t="shared" si="78"/>
        <v>0</v>
      </c>
      <c r="K1441" s="112" t="b">
        <f ca="1">IF(TODAY()-'AP and Accrual Journal'!E1441&gt;'Data Inputs'!$B$47,TRUE,FALSE)</f>
        <v>1</v>
      </c>
    </row>
    <row r="1442" spans="1:11" x14ac:dyDescent="0.2">
      <c r="A1442" s="110" t="str">
        <f t="shared" si="77"/>
        <v/>
      </c>
      <c r="B1442" s="55"/>
      <c r="C1442" s="55"/>
      <c r="D1442" s="55"/>
      <c r="E1442" s="56"/>
      <c r="F1442" s="72"/>
      <c r="G1442" s="120" t="str">
        <f>IFERROR(INDEX(Vendors!$A$2:$B$500,MATCH('AP and Accrual Journal'!C1442,Vendors!$A$2:$A$500,0),2),"")</f>
        <v/>
      </c>
      <c r="H1442" s="74">
        <f>SUMIF('Cash Outflows'!E:E,'AP and Accrual Journal'!D1442,'Cash Outflows'!F:F)</f>
        <v>0</v>
      </c>
      <c r="I1442" s="73">
        <f t="shared" si="76"/>
        <v>0</v>
      </c>
      <c r="J1442" s="13">
        <f t="shared" si="78"/>
        <v>0</v>
      </c>
      <c r="K1442" s="112" t="b">
        <f ca="1">IF(TODAY()-'AP and Accrual Journal'!E1442&gt;'Data Inputs'!$B$47,TRUE,FALSE)</f>
        <v>1</v>
      </c>
    </row>
    <row r="1443" spans="1:11" x14ac:dyDescent="0.2">
      <c r="A1443" s="110" t="str">
        <f t="shared" si="77"/>
        <v/>
      </c>
      <c r="B1443" s="55"/>
      <c r="C1443" s="55"/>
      <c r="D1443" s="55"/>
      <c r="E1443" s="56"/>
      <c r="F1443" s="72"/>
      <c r="G1443" s="120" t="str">
        <f>IFERROR(INDEX(Vendors!$A$2:$B$500,MATCH('AP and Accrual Journal'!C1443,Vendors!$A$2:$A$500,0),2),"")</f>
        <v/>
      </c>
      <c r="H1443" s="74">
        <f>SUMIF('Cash Outflows'!E:E,'AP and Accrual Journal'!D1443,'Cash Outflows'!F:F)</f>
        <v>0</v>
      </c>
      <c r="I1443" s="73">
        <f t="shared" si="76"/>
        <v>0</v>
      </c>
      <c r="J1443" s="13">
        <f t="shared" si="78"/>
        <v>0</v>
      </c>
      <c r="K1443" s="112" t="b">
        <f ca="1">IF(TODAY()-'AP and Accrual Journal'!E1443&gt;'Data Inputs'!$B$47,TRUE,FALSE)</f>
        <v>1</v>
      </c>
    </row>
    <row r="1444" spans="1:11" x14ac:dyDescent="0.2">
      <c r="A1444" s="110" t="str">
        <f t="shared" si="77"/>
        <v/>
      </c>
      <c r="B1444" s="55"/>
      <c r="C1444" s="55"/>
      <c r="D1444" s="55"/>
      <c r="E1444" s="56"/>
      <c r="F1444" s="72"/>
      <c r="G1444" s="120" t="str">
        <f>IFERROR(INDEX(Vendors!$A$2:$B$500,MATCH('AP and Accrual Journal'!C1444,Vendors!$A$2:$A$500,0),2),"")</f>
        <v/>
      </c>
      <c r="H1444" s="74">
        <f>SUMIF('Cash Outflows'!E:E,'AP and Accrual Journal'!D1444,'Cash Outflows'!F:F)</f>
        <v>0</v>
      </c>
      <c r="I1444" s="73">
        <f t="shared" si="76"/>
        <v>0</v>
      </c>
      <c r="J1444" s="13">
        <f t="shared" si="78"/>
        <v>0</v>
      </c>
      <c r="K1444" s="112" t="b">
        <f ca="1">IF(TODAY()-'AP and Accrual Journal'!E1444&gt;'Data Inputs'!$B$47,TRUE,FALSE)</f>
        <v>1</v>
      </c>
    </row>
    <row r="1445" spans="1:11" x14ac:dyDescent="0.2">
      <c r="A1445" s="110" t="str">
        <f t="shared" si="77"/>
        <v/>
      </c>
      <c r="B1445" s="55"/>
      <c r="C1445" s="55"/>
      <c r="D1445" s="55"/>
      <c r="E1445" s="56"/>
      <c r="F1445" s="72"/>
      <c r="G1445" s="120" t="str">
        <f>IFERROR(INDEX(Vendors!$A$2:$B$500,MATCH('AP and Accrual Journal'!C1445,Vendors!$A$2:$A$500,0),2),"")</f>
        <v/>
      </c>
      <c r="H1445" s="74">
        <f>SUMIF('Cash Outflows'!E:E,'AP and Accrual Journal'!D1445,'Cash Outflows'!F:F)</f>
        <v>0</v>
      </c>
      <c r="I1445" s="73">
        <f t="shared" si="76"/>
        <v>0</v>
      </c>
      <c r="J1445" s="13">
        <f t="shared" si="78"/>
        <v>0</v>
      </c>
      <c r="K1445" s="112" t="b">
        <f ca="1">IF(TODAY()-'AP and Accrual Journal'!E1445&gt;'Data Inputs'!$B$47,TRUE,FALSE)</f>
        <v>1</v>
      </c>
    </row>
    <row r="1446" spans="1:11" x14ac:dyDescent="0.2">
      <c r="A1446" s="110" t="str">
        <f t="shared" si="77"/>
        <v/>
      </c>
      <c r="B1446" s="55"/>
      <c r="C1446" s="55"/>
      <c r="D1446" s="55"/>
      <c r="E1446" s="56"/>
      <c r="F1446" s="72"/>
      <c r="G1446" s="120" t="str">
        <f>IFERROR(INDEX(Vendors!$A$2:$B$500,MATCH('AP and Accrual Journal'!C1446,Vendors!$A$2:$A$500,0),2),"")</f>
        <v/>
      </c>
      <c r="H1446" s="74">
        <f>SUMIF('Cash Outflows'!E:E,'AP and Accrual Journal'!D1446,'Cash Outflows'!F:F)</f>
        <v>0</v>
      </c>
      <c r="I1446" s="73">
        <f t="shared" si="76"/>
        <v>0</v>
      </c>
      <c r="J1446" s="13">
        <f t="shared" si="78"/>
        <v>0</v>
      </c>
      <c r="K1446" s="112" t="b">
        <f ca="1">IF(TODAY()-'AP and Accrual Journal'!E1446&gt;'Data Inputs'!$B$47,TRUE,FALSE)</f>
        <v>1</v>
      </c>
    </row>
    <row r="1447" spans="1:11" x14ac:dyDescent="0.2">
      <c r="A1447" s="110" t="str">
        <f t="shared" si="77"/>
        <v/>
      </c>
      <c r="B1447" s="55"/>
      <c r="C1447" s="55"/>
      <c r="D1447" s="55"/>
      <c r="E1447" s="56"/>
      <c r="F1447" s="72"/>
      <c r="G1447" s="120" t="str">
        <f>IFERROR(INDEX(Vendors!$A$2:$B$500,MATCH('AP and Accrual Journal'!C1447,Vendors!$A$2:$A$500,0),2),"")</f>
        <v/>
      </c>
      <c r="H1447" s="74">
        <f>SUMIF('Cash Outflows'!E:E,'AP and Accrual Journal'!D1447,'Cash Outflows'!F:F)</f>
        <v>0</v>
      </c>
      <c r="I1447" s="73">
        <f t="shared" si="76"/>
        <v>0</v>
      </c>
      <c r="J1447" s="13">
        <f t="shared" si="78"/>
        <v>0</v>
      </c>
      <c r="K1447" s="112" t="b">
        <f ca="1">IF(TODAY()-'AP and Accrual Journal'!E1447&gt;'Data Inputs'!$B$47,TRUE,FALSE)</f>
        <v>1</v>
      </c>
    </row>
    <row r="1448" spans="1:11" x14ac:dyDescent="0.2">
      <c r="A1448" s="110" t="str">
        <f t="shared" si="77"/>
        <v/>
      </c>
      <c r="B1448" s="55"/>
      <c r="C1448" s="55"/>
      <c r="D1448" s="55"/>
      <c r="E1448" s="56"/>
      <c r="F1448" s="72"/>
      <c r="G1448" s="120" t="str">
        <f>IFERROR(INDEX(Vendors!$A$2:$B$500,MATCH('AP and Accrual Journal'!C1448,Vendors!$A$2:$A$500,0),2),"")</f>
        <v/>
      </c>
      <c r="H1448" s="74">
        <f>SUMIF('Cash Outflows'!E:E,'AP and Accrual Journal'!D1448,'Cash Outflows'!F:F)</f>
        <v>0</v>
      </c>
      <c r="I1448" s="73">
        <f t="shared" si="76"/>
        <v>0</v>
      </c>
      <c r="J1448" s="13">
        <f t="shared" si="78"/>
        <v>0</v>
      </c>
      <c r="K1448" s="112" t="b">
        <f ca="1">IF(TODAY()-'AP and Accrual Journal'!E1448&gt;'Data Inputs'!$B$47,TRUE,FALSE)</f>
        <v>1</v>
      </c>
    </row>
    <row r="1449" spans="1:11" x14ac:dyDescent="0.2">
      <c r="A1449" s="110" t="str">
        <f t="shared" si="77"/>
        <v/>
      </c>
      <c r="B1449" s="55"/>
      <c r="C1449" s="55"/>
      <c r="D1449" s="55"/>
      <c r="E1449" s="56"/>
      <c r="F1449" s="72"/>
      <c r="G1449" s="120" t="str">
        <f>IFERROR(INDEX(Vendors!$A$2:$B$500,MATCH('AP and Accrual Journal'!C1449,Vendors!$A$2:$A$500,0),2),"")</f>
        <v/>
      </c>
      <c r="H1449" s="74">
        <f>SUMIF('Cash Outflows'!E:E,'AP and Accrual Journal'!D1449,'Cash Outflows'!F:F)</f>
        <v>0</v>
      </c>
      <c r="I1449" s="73">
        <f t="shared" si="76"/>
        <v>0</v>
      </c>
      <c r="J1449" s="13">
        <f t="shared" si="78"/>
        <v>0</v>
      </c>
      <c r="K1449" s="112" t="b">
        <f ca="1">IF(TODAY()-'AP and Accrual Journal'!E1449&gt;'Data Inputs'!$B$47,TRUE,FALSE)</f>
        <v>1</v>
      </c>
    </row>
    <row r="1450" spans="1:11" x14ac:dyDescent="0.2">
      <c r="A1450" s="110" t="str">
        <f t="shared" si="77"/>
        <v/>
      </c>
      <c r="B1450" s="55"/>
      <c r="C1450" s="55"/>
      <c r="D1450" s="55"/>
      <c r="E1450" s="56"/>
      <c r="F1450" s="72"/>
      <c r="G1450" s="120" t="str">
        <f>IFERROR(INDEX(Vendors!$A$2:$B$500,MATCH('AP and Accrual Journal'!C1450,Vendors!$A$2:$A$500,0),2),"")</f>
        <v/>
      </c>
      <c r="H1450" s="74">
        <f>SUMIF('Cash Outflows'!E:E,'AP and Accrual Journal'!D1450,'Cash Outflows'!F:F)</f>
        <v>0</v>
      </c>
      <c r="I1450" s="73">
        <f t="shared" si="76"/>
        <v>0</v>
      </c>
      <c r="J1450" s="13">
        <f t="shared" si="78"/>
        <v>0</v>
      </c>
      <c r="K1450" s="112" t="b">
        <f ca="1">IF(TODAY()-'AP and Accrual Journal'!E1450&gt;'Data Inputs'!$B$47,TRUE,FALSE)</f>
        <v>1</v>
      </c>
    </row>
    <row r="1451" spans="1:11" x14ac:dyDescent="0.2">
      <c r="A1451" s="110" t="str">
        <f t="shared" si="77"/>
        <v/>
      </c>
      <c r="B1451" s="55"/>
      <c r="C1451" s="55"/>
      <c r="D1451" s="55"/>
      <c r="E1451" s="56"/>
      <c r="F1451" s="72"/>
      <c r="G1451" s="120" t="str">
        <f>IFERROR(INDEX(Vendors!$A$2:$B$500,MATCH('AP and Accrual Journal'!C1451,Vendors!$A$2:$A$500,0),2),"")</f>
        <v/>
      </c>
      <c r="H1451" s="74">
        <f>SUMIF('Cash Outflows'!E:E,'AP and Accrual Journal'!D1451,'Cash Outflows'!F:F)</f>
        <v>0</v>
      </c>
      <c r="I1451" s="73">
        <f t="shared" si="76"/>
        <v>0</v>
      </c>
      <c r="J1451" s="13">
        <f t="shared" si="78"/>
        <v>0</v>
      </c>
      <c r="K1451" s="112" t="b">
        <f ca="1">IF(TODAY()-'AP and Accrual Journal'!E1451&gt;'Data Inputs'!$B$47,TRUE,FALSE)</f>
        <v>1</v>
      </c>
    </row>
    <row r="1452" spans="1:11" x14ac:dyDescent="0.2">
      <c r="A1452" s="110" t="str">
        <f t="shared" si="77"/>
        <v/>
      </c>
      <c r="B1452" s="55"/>
      <c r="C1452" s="55"/>
      <c r="D1452" s="55"/>
      <c r="E1452" s="56"/>
      <c r="F1452" s="72"/>
      <c r="G1452" s="120" t="str">
        <f>IFERROR(INDEX(Vendors!$A$2:$B$500,MATCH('AP and Accrual Journal'!C1452,Vendors!$A$2:$A$500,0),2),"")</f>
        <v/>
      </c>
      <c r="H1452" s="74">
        <f>SUMIF('Cash Outflows'!E:E,'AP and Accrual Journal'!D1452,'Cash Outflows'!F:F)</f>
        <v>0</v>
      </c>
      <c r="I1452" s="73">
        <f t="shared" si="76"/>
        <v>0</v>
      </c>
      <c r="J1452" s="13">
        <f t="shared" si="78"/>
        <v>0</v>
      </c>
      <c r="K1452" s="112" t="b">
        <f ca="1">IF(TODAY()-'AP and Accrual Journal'!E1452&gt;'Data Inputs'!$B$47,TRUE,FALSE)</f>
        <v>1</v>
      </c>
    </row>
    <row r="1453" spans="1:11" x14ac:dyDescent="0.2">
      <c r="A1453" s="110" t="str">
        <f t="shared" si="77"/>
        <v/>
      </c>
      <c r="B1453" s="55"/>
      <c r="C1453" s="55"/>
      <c r="D1453" s="55"/>
      <c r="E1453" s="56"/>
      <c r="F1453" s="72"/>
      <c r="G1453" s="120" t="str">
        <f>IFERROR(INDEX(Vendors!$A$2:$B$500,MATCH('AP and Accrual Journal'!C1453,Vendors!$A$2:$A$500,0),2),"")</f>
        <v/>
      </c>
      <c r="H1453" s="74">
        <f>SUMIF('Cash Outflows'!E:E,'AP and Accrual Journal'!D1453,'Cash Outflows'!F:F)</f>
        <v>0</v>
      </c>
      <c r="I1453" s="73">
        <f t="shared" si="76"/>
        <v>0</v>
      </c>
      <c r="J1453" s="13">
        <f t="shared" si="78"/>
        <v>0</v>
      </c>
      <c r="K1453" s="112" t="b">
        <f ca="1">IF(TODAY()-'AP and Accrual Journal'!E1453&gt;'Data Inputs'!$B$47,TRUE,FALSE)</f>
        <v>1</v>
      </c>
    </row>
    <row r="1454" spans="1:11" x14ac:dyDescent="0.2">
      <c r="A1454" s="110" t="str">
        <f t="shared" si="77"/>
        <v/>
      </c>
      <c r="B1454" s="55"/>
      <c r="C1454" s="55"/>
      <c r="D1454" s="55"/>
      <c r="E1454" s="56"/>
      <c r="F1454" s="72"/>
      <c r="G1454" s="120" t="str">
        <f>IFERROR(INDEX(Vendors!$A$2:$B$500,MATCH('AP and Accrual Journal'!C1454,Vendors!$A$2:$A$500,0),2),"")</f>
        <v/>
      </c>
      <c r="H1454" s="74">
        <f>SUMIF('Cash Outflows'!E:E,'AP and Accrual Journal'!D1454,'Cash Outflows'!F:F)</f>
        <v>0</v>
      </c>
      <c r="I1454" s="73">
        <f t="shared" si="76"/>
        <v>0</v>
      </c>
      <c r="J1454" s="13">
        <f t="shared" si="78"/>
        <v>0</v>
      </c>
      <c r="K1454" s="112" t="b">
        <f ca="1">IF(TODAY()-'AP and Accrual Journal'!E1454&gt;'Data Inputs'!$B$47,TRUE,FALSE)</f>
        <v>1</v>
      </c>
    </row>
    <row r="1455" spans="1:11" x14ac:dyDescent="0.2">
      <c r="A1455" s="110" t="str">
        <f t="shared" si="77"/>
        <v/>
      </c>
      <c r="B1455" s="55"/>
      <c r="C1455" s="55"/>
      <c r="D1455" s="55"/>
      <c r="E1455" s="56"/>
      <c r="F1455" s="72"/>
      <c r="G1455" s="120" t="str">
        <f>IFERROR(INDEX(Vendors!$A$2:$B$500,MATCH('AP and Accrual Journal'!C1455,Vendors!$A$2:$A$500,0),2),"")</f>
        <v/>
      </c>
      <c r="H1455" s="74">
        <f>SUMIF('Cash Outflows'!E:E,'AP and Accrual Journal'!D1455,'Cash Outflows'!F:F)</f>
        <v>0</v>
      </c>
      <c r="I1455" s="73">
        <f t="shared" si="76"/>
        <v>0</v>
      </c>
      <c r="J1455" s="13">
        <f t="shared" si="78"/>
        <v>0</v>
      </c>
      <c r="K1455" s="112" t="b">
        <f ca="1">IF(TODAY()-'AP and Accrual Journal'!E1455&gt;'Data Inputs'!$B$47,TRUE,FALSE)</f>
        <v>1</v>
      </c>
    </row>
    <row r="1456" spans="1:11" x14ac:dyDescent="0.2">
      <c r="A1456" s="110" t="str">
        <f t="shared" si="77"/>
        <v/>
      </c>
      <c r="B1456" s="55"/>
      <c r="C1456" s="55"/>
      <c r="D1456" s="55"/>
      <c r="E1456" s="56"/>
      <c r="F1456" s="72"/>
      <c r="G1456" s="120" t="str">
        <f>IFERROR(INDEX(Vendors!$A$2:$B$500,MATCH('AP and Accrual Journal'!C1456,Vendors!$A$2:$A$500,0),2),"")</f>
        <v/>
      </c>
      <c r="H1456" s="74">
        <f>SUMIF('Cash Outflows'!E:E,'AP and Accrual Journal'!D1456,'Cash Outflows'!F:F)</f>
        <v>0</v>
      </c>
      <c r="I1456" s="73">
        <f t="shared" si="76"/>
        <v>0</v>
      </c>
      <c r="J1456" s="13">
        <f t="shared" si="78"/>
        <v>0</v>
      </c>
      <c r="K1456" s="112" t="b">
        <f ca="1">IF(TODAY()-'AP and Accrual Journal'!E1456&gt;'Data Inputs'!$B$47,TRUE,FALSE)</f>
        <v>1</v>
      </c>
    </row>
    <row r="1457" spans="1:11" x14ac:dyDescent="0.2">
      <c r="A1457" s="110" t="str">
        <f t="shared" si="77"/>
        <v/>
      </c>
      <c r="B1457" s="55"/>
      <c r="C1457" s="55"/>
      <c r="D1457" s="55"/>
      <c r="E1457" s="56"/>
      <c r="F1457" s="72"/>
      <c r="G1457" s="120" t="str">
        <f>IFERROR(INDEX(Vendors!$A$2:$B$500,MATCH('AP and Accrual Journal'!C1457,Vendors!$A$2:$A$500,0),2),"")</f>
        <v/>
      </c>
      <c r="H1457" s="74">
        <f>SUMIF('Cash Outflows'!E:E,'AP and Accrual Journal'!D1457,'Cash Outflows'!F:F)</f>
        <v>0</v>
      </c>
      <c r="I1457" s="73">
        <f t="shared" si="76"/>
        <v>0</v>
      </c>
      <c r="J1457" s="13">
        <f t="shared" si="78"/>
        <v>0</v>
      </c>
      <c r="K1457" s="112" t="b">
        <f ca="1">IF(TODAY()-'AP and Accrual Journal'!E1457&gt;'Data Inputs'!$B$47,TRUE,FALSE)</f>
        <v>1</v>
      </c>
    </row>
    <row r="1458" spans="1:11" x14ac:dyDescent="0.2">
      <c r="A1458" s="110" t="str">
        <f t="shared" si="77"/>
        <v/>
      </c>
      <c r="B1458" s="55"/>
      <c r="C1458" s="55"/>
      <c r="D1458" s="55"/>
      <c r="E1458" s="56"/>
      <c r="F1458" s="72"/>
      <c r="G1458" s="120" t="str">
        <f>IFERROR(INDEX(Vendors!$A$2:$B$500,MATCH('AP and Accrual Journal'!C1458,Vendors!$A$2:$A$500,0),2),"")</f>
        <v/>
      </c>
      <c r="H1458" s="74">
        <f>SUMIF('Cash Outflows'!E:E,'AP and Accrual Journal'!D1458,'Cash Outflows'!F:F)</f>
        <v>0</v>
      </c>
      <c r="I1458" s="73">
        <f t="shared" si="76"/>
        <v>0</v>
      </c>
      <c r="J1458" s="13">
        <f t="shared" si="78"/>
        <v>0</v>
      </c>
      <c r="K1458" s="112" t="b">
        <f ca="1">IF(TODAY()-'AP and Accrual Journal'!E1458&gt;'Data Inputs'!$B$47,TRUE,FALSE)</f>
        <v>1</v>
      </c>
    </row>
    <row r="1459" spans="1:11" x14ac:dyDescent="0.2">
      <c r="A1459" s="110" t="str">
        <f t="shared" si="77"/>
        <v/>
      </c>
      <c r="B1459" s="55"/>
      <c r="C1459" s="55"/>
      <c r="D1459" s="55"/>
      <c r="E1459" s="56"/>
      <c r="F1459" s="72"/>
      <c r="G1459" s="120" t="str">
        <f>IFERROR(INDEX(Vendors!$A$2:$B$500,MATCH('AP and Accrual Journal'!C1459,Vendors!$A$2:$A$500,0),2),"")</f>
        <v/>
      </c>
      <c r="H1459" s="74">
        <f>SUMIF('Cash Outflows'!E:E,'AP and Accrual Journal'!D1459,'Cash Outflows'!F:F)</f>
        <v>0</v>
      </c>
      <c r="I1459" s="73">
        <f t="shared" si="76"/>
        <v>0</v>
      </c>
      <c r="J1459" s="13">
        <f t="shared" si="78"/>
        <v>0</v>
      </c>
      <c r="K1459" s="112" t="b">
        <f ca="1">IF(TODAY()-'AP and Accrual Journal'!E1459&gt;'Data Inputs'!$B$47,TRUE,FALSE)</f>
        <v>1</v>
      </c>
    </row>
    <row r="1460" spans="1:11" x14ac:dyDescent="0.2">
      <c r="A1460" s="110" t="str">
        <f t="shared" si="77"/>
        <v/>
      </c>
      <c r="B1460" s="55"/>
      <c r="C1460" s="55"/>
      <c r="D1460" s="55"/>
      <c r="E1460" s="56"/>
      <c r="F1460" s="72"/>
      <c r="G1460" s="120" t="str">
        <f>IFERROR(INDEX(Vendors!$A$2:$B$500,MATCH('AP and Accrual Journal'!C1460,Vendors!$A$2:$A$500,0),2),"")</f>
        <v/>
      </c>
      <c r="H1460" s="74">
        <f>SUMIF('Cash Outflows'!E:E,'AP and Accrual Journal'!D1460,'Cash Outflows'!F:F)</f>
        <v>0</v>
      </c>
      <c r="I1460" s="73">
        <f t="shared" si="76"/>
        <v>0</v>
      </c>
      <c r="J1460" s="13">
        <f t="shared" si="78"/>
        <v>0</v>
      </c>
      <c r="K1460" s="112" t="b">
        <f ca="1">IF(TODAY()-'AP and Accrual Journal'!E1460&gt;'Data Inputs'!$B$47,TRUE,FALSE)</f>
        <v>1</v>
      </c>
    </row>
    <row r="1461" spans="1:11" x14ac:dyDescent="0.2">
      <c r="A1461" s="110" t="str">
        <f t="shared" si="77"/>
        <v/>
      </c>
      <c r="B1461" s="55"/>
      <c r="C1461" s="55"/>
      <c r="D1461" s="55"/>
      <c r="E1461" s="56"/>
      <c r="F1461" s="72"/>
      <c r="G1461" s="120" t="str">
        <f>IFERROR(INDEX(Vendors!$A$2:$B$500,MATCH('AP and Accrual Journal'!C1461,Vendors!$A$2:$A$500,0),2),"")</f>
        <v/>
      </c>
      <c r="H1461" s="74">
        <f>SUMIF('Cash Outflows'!E:E,'AP and Accrual Journal'!D1461,'Cash Outflows'!F:F)</f>
        <v>0</v>
      </c>
      <c r="I1461" s="73">
        <f t="shared" si="76"/>
        <v>0</v>
      </c>
      <c r="J1461" s="13">
        <f t="shared" si="78"/>
        <v>0</v>
      </c>
      <c r="K1461" s="112" t="b">
        <f ca="1">IF(TODAY()-'AP and Accrual Journal'!E1461&gt;'Data Inputs'!$B$47,TRUE,FALSE)</f>
        <v>1</v>
      </c>
    </row>
    <row r="1462" spans="1:11" x14ac:dyDescent="0.2">
      <c r="A1462" s="110" t="str">
        <f t="shared" si="77"/>
        <v/>
      </c>
      <c r="B1462" s="55"/>
      <c r="C1462" s="55"/>
      <c r="D1462" s="55"/>
      <c r="E1462" s="56"/>
      <c r="F1462" s="72"/>
      <c r="G1462" s="120" t="str">
        <f>IFERROR(INDEX(Vendors!$A$2:$B$500,MATCH('AP and Accrual Journal'!C1462,Vendors!$A$2:$A$500,0),2),"")</f>
        <v/>
      </c>
      <c r="H1462" s="74">
        <f>SUMIF('Cash Outflows'!E:E,'AP and Accrual Journal'!D1462,'Cash Outflows'!F:F)</f>
        <v>0</v>
      </c>
      <c r="I1462" s="73">
        <f t="shared" si="76"/>
        <v>0</v>
      </c>
      <c r="J1462" s="13">
        <f t="shared" si="78"/>
        <v>0</v>
      </c>
      <c r="K1462" s="112" t="b">
        <f ca="1">IF(TODAY()-'AP and Accrual Journal'!E1462&gt;'Data Inputs'!$B$47,TRUE,FALSE)</f>
        <v>1</v>
      </c>
    </row>
    <row r="1463" spans="1:11" x14ac:dyDescent="0.2">
      <c r="A1463" s="110" t="str">
        <f t="shared" si="77"/>
        <v/>
      </c>
      <c r="B1463" s="55"/>
      <c r="C1463" s="55"/>
      <c r="D1463" s="55"/>
      <c r="E1463" s="56"/>
      <c r="F1463" s="72"/>
      <c r="G1463" s="120" t="str">
        <f>IFERROR(INDEX(Vendors!$A$2:$B$500,MATCH('AP and Accrual Journal'!C1463,Vendors!$A$2:$A$500,0),2),"")</f>
        <v/>
      </c>
      <c r="H1463" s="74">
        <f>SUMIF('Cash Outflows'!E:E,'AP and Accrual Journal'!D1463,'Cash Outflows'!F:F)</f>
        <v>0</v>
      </c>
      <c r="I1463" s="73">
        <f t="shared" si="76"/>
        <v>0</v>
      </c>
      <c r="J1463" s="13">
        <f t="shared" si="78"/>
        <v>0</v>
      </c>
      <c r="K1463" s="112" t="b">
        <f ca="1">IF(TODAY()-'AP and Accrual Journal'!E1463&gt;'Data Inputs'!$B$47,TRUE,FALSE)</f>
        <v>1</v>
      </c>
    </row>
    <row r="1464" spans="1:11" x14ac:dyDescent="0.2">
      <c r="A1464" s="110" t="str">
        <f t="shared" si="77"/>
        <v/>
      </c>
      <c r="B1464" s="55"/>
      <c r="C1464" s="55"/>
      <c r="D1464" s="55"/>
      <c r="E1464" s="56"/>
      <c r="F1464" s="72"/>
      <c r="G1464" s="120" t="str">
        <f>IFERROR(INDEX(Vendors!$A$2:$B$500,MATCH('AP and Accrual Journal'!C1464,Vendors!$A$2:$A$500,0),2),"")</f>
        <v/>
      </c>
      <c r="H1464" s="74">
        <f>SUMIF('Cash Outflows'!E:E,'AP and Accrual Journal'!D1464,'Cash Outflows'!F:F)</f>
        <v>0</v>
      </c>
      <c r="I1464" s="73">
        <f t="shared" si="76"/>
        <v>0</v>
      </c>
      <c r="J1464" s="13">
        <f t="shared" si="78"/>
        <v>0</v>
      </c>
      <c r="K1464" s="112" t="b">
        <f ca="1">IF(TODAY()-'AP and Accrual Journal'!E1464&gt;'Data Inputs'!$B$47,TRUE,FALSE)</f>
        <v>1</v>
      </c>
    </row>
    <row r="1465" spans="1:11" x14ac:dyDescent="0.2">
      <c r="A1465" s="110" t="str">
        <f t="shared" si="77"/>
        <v/>
      </c>
      <c r="B1465" s="55"/>
      <c r="C1465" s="55"/>
      <c r="D1465" s="55"/>
      <c r="E1465" s="56"/>
      <c r="F1465" s="72"/>
      <c r="G1465" s="120" t="str">
        <f>IFERROR(INDEX(Vendors!$A$2:$B$500,MATCH('AP and Accrual Journal'!C1465,Vendors!$A$2:$A$500,0),2),"")</f>
        <v/>
      </c>
      <c r="H1465" s="74">
        <f>SUMIF('Cash Outflows'!E:E,'AP and Accrual Journal'!D1465,'Cash Outflows'!F:F)</f>
        <v>0</v>
      </c>
      <c r="I1465" s="73">
        <f t="shared" si="76"/>
        <v>0</v>
      </c>
      <c r="J1465" s="13">
        <f t="shared" si="78"/>
        <v>0</v>
      </c>
      <c r="K1465" s="112" t="b">
        <f ca="1">IF(TODAY()-'AP and Accrual Journal'!E1465&gt;'Data Inputs'!$B$47,TRUE,FALSE)</f>
        <v>1</v>
      </c>
    </row>
    <row r="1466" spans="1:11" x14ac:dyDescent="0.2">
      <c r="A1466" s="110" t="str">
        <f t="shared" si="77"/>
        <v/>
      </c>
      <c r="B1466" s="55"/>
      <c r="C1466" s="55"/>
      <c r="D1466" s="55"/>
      <c r="E1466" s="56"/>
      <c r="F1466" s="72"/>
      <c r="G1466" s="120" t="str">
        <f>IFERROR(INDEX(Vendors!$A$2:$B$500,MATCH('AP and Accrual Journal'!C1466,Vendors!$A$2:$A$500,0),2),"")</f>
        <v/>
      </c>
      <c r="H1466" s="74">
        <f>SUMIF('Cash Outflows'!E:E,'AP and Accrual Journal'!D1466,'Cash Outflows'!F:F)</f>
        <v>0</v>
      </c>
      <c r="I1466" s="73">
        <f t="shared" si="76"/>
        <v>0</v>
      </c>
      <c r="J1466" s="13">
        <f t="shared" si="78"/>
        <v>0</v>
      </c>
      <c r="K1466" s="112" t="b">
        <f ca="1">IF(TODAY()-'AP and Accrual Journal'!E1466&gt;'Data Inputs'!$B$47,TRUE,FALSE)</f>
        <v>1</v>
      </c>
    </row>
    <row r="1467" spans="1:11" x14ac:dyDescent="0.2">
      <c r="A1467" s="110" t="str">
        <f t="shared" si="77"/>
        <v/>
      </c>
      <c r="B1467" s="55"/>
      <c r="C1467" s="55"/>
      <c r="D1467" s="55"/>
      <c r="E1467" s="56"/>
      <c r="F1467" s="72"/>
      <c r="G1467" s="120" t="str">
        <f>IFERROR(INDEX(Vendors!$A$2:$B$500,MATCH('AP and Accrual Journal'!C1467,Vendors!$A$2:$A$500,0),2),"")</f>
        <v/>
      </c>
      <c r="H1467" s="74">
        <f>SUMIF('Cash Outflows'!E:E,'AP and Accrual Journal'!D1467,'Cash Outflows'!F:F)</f>
        <v>0</v>
      </c>
      <c r="I1467" s="73">
        <f t="shared" si="76"/>
        <v>0</v>
      </c>
      <c r="J1467" s="13">
        <f t="shared" si="78"/>
        <v>0</v>
      </c>
      <c r="K1467" s="112" t="b">
        <f ca="1">IF(TODAY()-'AP and Accrual Journal'!E1467&gt;'Data Inputs'!$B$47,TRUE,FALSE)</f>
        <v>1</v>
      </c>
    </row>
    <row r="1468" spans="1:11" x14ac:dyDescent="0.2">
      <c r="A1468" s="110" t="str">
        <f t="shared" si="77"/>
        <v/>
      </c>
      <c r="B1468" s="55"/>
      <c r="C1468" s="55"/>
      <c r="D1468" s="55"/>
      <c r="E1468" s="56"/>
      <c r="F1468" s="72"/>
      <c r="G1468" s="120" t="str">
        <f>IFERROR(INDEX(Vendors!$A$2:$B$500,MATCH('AP and Accrual Journal'!C1468,Vendors!$A$2:$A$500,0),2),"")</f>
        <v/>
      </c>
      <c r="H1468" s="74">
        <f>SUMIF('Cash Outflows'!E:E,'AP and Accrual Journal'!D1468,'Cash Outflows'!F:F)</f>
        <v>0</v>
      </c>
      <c r="I1468" s="73">
        <f t="shared" si="76"/>
        <v>0</v>
      </c>
      <c r="J1468" s="13">
        <f t="shared" si="78"/>
        <v>0</v>
      </c>
      <c r="K1468" s="112" t="b">
        <f ca="1">IF(TODAY()-'AP and Accrual Journal'!E1468&gt;'Data Inputs'!$B$47,TRUE,FALSE)</f>
        <v>1</v>
      </c>
    </row>
    <row r="1469" spans="1:11" x14ac:dyDescent="0.2">
      <c r="A1469" s="110" t="str">
        <f t="shared" si="77"/>
        <v/>
      </c>
      <c r="B1469" s="55"/>
      <c r="C1469" s="55"/>
      <c r="D1469" s="55"/>
      <c r="E1469" s="56"/>
      <c r="F1469" s="72"/>
      <c r="G1469" s="120" t="str">
        <f>IFERROR(INDEX(Vendors!$A$2:$B$500,MATCH('AP and Accrual Journal'!C1469,Vendors!$A$2:$A$500,0),2),"")</f>
        <v/>
      </c>
      <c r="H1469" s="74">
        <f>SUMIF('Cash Outflows'!E:E,'AP and Accrual Journal'!D1469,'Cash Outflows'!F:F)</f>
        <v>0</v>
      </c>
      <c r="I1469" s="73">
        <f t="shared" si="76"/>
        <v>0</v>
      </c>
      <c r="J1469" s="13">
        <f t="shared" si="78"/>
        <v>0</v>
      </c>
      <c r="K1469" s="112" t="b">
        <f ca="1">IF(TODAY()-'AP and Accrual Journal'!E1469&gt;'Data Inputs'!$B$47,TRUE,FALSE)</f>
        <v>1</v>
      </c>
    </row>
    <row r="1470" spans="1:11" x14ac:dyDescent="0.2">
      <c r="A1470" s="110" t="str">
        <f t="shared" si="77"/>
        <v/>
      </c>
      <c r="B1470" s="55"/>
      <c r="C1470" s="55"/>
      <c r="D1470" s="55"/>
      <c r="E1470" s="56"/>
      <c r="F1470" s="72"/>
      <c r="G1470" s="120" t="str">
        <f>IFERROR(INDEX(Vendors!$A$2:$B$500,MATCH('AP and Accrual Journal'!C1470,Vendors!$A$2:$A$500,0),2),"")</f>
        <v/>
      </c>
      <c r="H1470" s="74">
        <f>SUMIF('Cash Outflows'!E:E,'AP and Accrual Journal'!D1470,'Cash Outflows'!F:F)</f>
        <v>0</v>
      </c>
      <c r="I1470" s="73">
        <f t="shared" si="76"/>
        <v>0</v>
      </c>
      <c r="J1470" s="13">
        <f t="shared" si="78"/>
        <v>0</v>
      </c>
      <c r="K1470" s="112" t="b">
        <f ca="1">IF(TODAY()-'AP and Accrual Journal'!E1470&gt;'Data Inputs'!$B$47,TRUE,FALSE)</f>
        <v>1</v>
      </c>
    </row>
    <row r="1471" spans="1:11" x14ac:dyDescent="0.2">
      <c r="A1471" s="110" t="str">
        <f t="shared" si="77"/>
        <v/>
      </c>
      <c r="B1471" s="55"/>
      <c r="C1471" s="55"/>
      <c r="D1471" s="55"/>
      <c r="E1471" s="56"/>
      <c r="F1471" s="72"/>
      <c r="G1471" s="120" t="str">
        <f>IFERROR(INDEX(Vendors!$A$2:$B$500,MATCH('AP and Accrual Journal'!C1471,Vendors!$A$2:$A$500,0),2),"")</f>
        <v/>
      </c>
      <c r="H1471" s="74">
        <f>SUMIF('Cash Outflows'!E:E,'AP and Accrual Journal'!D1471,'Cash Outflows'!F:F)</f>
        <v>0</v>
      </c>
      <c r="I1471" s="73">
        <f t="shared" si="76"/>
        <v>0</v>
      </c>
      <c r="J1471" s="13">
        <f t="shared" si="78"/>
        <v>0</v>
      </c>
      <c r="K1471" s="112" t="b">
        <f ca="1">IF(TODAY()-'AP and Accrual Journal'!E1471&gt;'Data Inputs'!$B$47,TRUE,FALSE)</f>
        <v>1</v>
      </c>
    </row>
    <row r="1472" spans="1:11" x14ac:dyDescent="0.2">
      <c r="A1472" s="110" t="str">
        <f t="shared" si="77"/>
        <v/>
      </c>
      <c r="B1472" s="55"/>
      <c r="C1472" s="55"/>
      <c r="D1472" s="55"/>
      <c r="E1472" s="56"/>
      <c r="F1472" s="72"/>
      <c r="G1472" s="120" t="str">
        <f>IFERROR(INDEX(Vendors!$A$2:$B$500,MATCH('AP and Accrual Journal'!C1472,Vendors!$A$2:$A$500,0),2),"")</f>
        <v/>
      </c>
      <c r="H1472" s="74">
        <f>SUMIF('Cash Outflows'!E:E,'AP and Accrual Journal'!D1472,'Cash Outflows'!F:F)</f>
        <v>0</v>
      </c>
      <c r="I1472" s="73">
        <f t="shared" si="76"/>
        <v>0</v>
      </c>
      <c r="J1472" s="13">
        <f t="shared" si="78"/>
        <v>0</v>
      </c>
      <c r="K1472" s="112" t="b">
        <f ca="1">IF(TODAY()-'AP and Accrual Journal'!E1472&gt;'Data Inputs'!$B$47,TRUE,FALSE)</f>
        <v>1</v>
      </c>
    </row>
    <row r="1473" spans="1:11" x14ac:dyDescent="0.2">
      <c r="A1473" s="110" t="str">
        <f t="shared" si="77"/>
        <v/>
      </c>
      <c r="B1473" s="55"/>
      <c r="C1473" s="55"/>
      <c r="D1473" s="55"/>
      <c r="E1473" s="56"/>
      <c r="F1473" s="72"/>
      <c r="G1473" s="120" t="str">
        <f>IFERROR(INDEX(Vendors!$A$2:$B$500,MATCH('AP and Accrual Journal'!C1473,Vendors!$A$2:$A$500,0),2),"")</f>
        <v/>
      </c>
      <c r="H1473" s="74">
        <f>SUMIF('Cash Outflows'!E:E,'AP and Accrual Journal'!D1473,'Cash Outflows'!F:F)</f>
        <v>0</v>
      </c>
      <c r="I1473" s="73">
        <f t="shared" si="76"/>
        <v>0</v>
      </c>
      <c r="J1473" s="13">
        <f t="shared" si="78"/>
        <v>0</v>
      </c>
      <c r="K1473" s="112" t="b">
        <f ca="1">IF(TODAY()-'AP and Accrual Journal'!E1473&gt;'Data Inputs'!$B$47,TRUE,FALSE)</f>
        <v>1</v>
      </c>
    </row>
    <row r="1474" spans="1:11" x14ac:dyDescent="0.2">
      <c r="A1474" s="110" t="str">
        <f t="shared" si="77"/>
        <v/>
      </c>
      <c r="B1474" s="55"/>
      <c r="C1474" s="55"/>
      <c r="D1474" s="55"/>
      <c r="E1474" s="56"/>
      <c r="F1474" s="72"/>
      <c r="G1474" s="120" t="str">
        <f>IFERROR(INDEX(Vendors!$A$2:$B$500,MATCH('AP and Accrual Journal'!C1474,Vendors!$A$2:$A$500,0),2),"")</f>
        <v/>
      </c>
      <c r="H1474" s="74">
        <f>SUMIF('Cash Outflows'!E:E,'AP and Accrual Journal'!D1474,'Cash Outflows'!F:F)</f>
        <v>0</v>
      </c>
      <c r="I1474" s="73">
        <f t="shared" si="76"/>
        <v>0</v>
      </c>
      <c r="J1474" s="13">
        <f t="shared" si="78"/>
        <v>0</v>
      </c>
      <c r="K1474" s="112" t="b">
        <f ca="1">IF(TODAY()-'AP and Accrual Journal'!E1474&gt;'Data Inputs'!$B$47,TRUE,FALSE)</f>
        <v>1</v>
      </c>
    </row>
    <row r="1475" spans="1:11" x14ac:dyDescent="0.2">
      <c r="A1475" s="110" t="str">
        <f t="shared" si="77"/>
        <v/>
      </c>
      <c r="B1475" s="55"/>
      <c r="C1475" s="55"/>
      <c r="D1475" s="55"/>
      <c r="E1475" s="56"/>
      <c r="F1475" s="72"/>
      <c r="G1475" s="120" t="str">
        <f>IFERROR(INDEX(Vendors!$A$2:$B$500,MATCH('AP and Accrual Journal'!C1475,Vendors!$A$2:$A$500,0),2),"")</f>
        <v/>
      </c>
      <c r="H1475" s="74">
        <f>SUMIF('Cash Outflows'!E:E,'AP and Accrual Journal'!D1475,'Cash Outflows'!F:F)</f>
        <v>0</v>
      </c>
      <c r="I1475" s="73">
        <f t="shared" si="76"/>
        <v>0</v>
      </c>
      <c r="J1475" s="13">
        <f t="shared" si="78"/>
        <v>0</v>
      </c>
      <c r="K1475" s="112" t="b">
        <f ca="1">IF(TODAY()-'AP and Accrual Journal'!E1475&gt;'Data Inputs'!$B$47,TRUE,FALSE)</f>
        <v>1</v>
      </c>
    </row>
    <row r="1476" spans="1:11" x14ac:dyDescent="0.2">
      <c r="A1476" s="110" t="str">
        <f t="shared" si="77"/>
        <v/>
      </c>
      <c r="B1476" s="55"/>
      <c r="C1476" s="55"/>
      <c r="D1476" s="55"/>
      <c r="E1476" s="56"/>
      <c r="F1476" s="72"/>
      <c r="G1476" s="120" t="str">
        <f>IFERROR(INDEX(Vendors!$A$2:$B$500,MATCH('AP and Accrual Journal'!C1476,Vendors!$A$2:$A$500,0),2),"")</f>
        <v/>
      </c>
      <c r="H1476" s="74">
        <f>SUMIF('Cash Outflows'!E:E,'AP and Accrual Journal'!D1476,'Cash Outflows'!F:F)</f>
        <v>0</v>
      </c>
      <c r="I1476" s="73">
        <f t="shared" si="76"/>
        <v>0</v>
      </c>
      <c r="J1476" s="13">
        <f t="shared" si="78"/>
        <v>0</v>
      </c>
      <c r="K1476" s="112" t="b">
        <f ca="1">IF(TODAY()-'AP and Accrual Journal'!E1476&gt;'Data Inputs'!$B$47,TRUE,FALSE)</f>
        <v>1</v>
      </c>
    </row>
    <row r="1477" spans="1:11" x14ac:dyDescent="0.2">
      <c r="A1477" s="110" t="str">
        <f t="shared" si="77"/>
        <v/>
      </c>
      <c r="B1477" s="55"/>
      <c r="C1477" s="55"/>
      <c r="D1477" s="55"/>
      <c r="E1477" s="56"/>
      <c r="F1477" s="72"/>
      <c r="G1477" s="120" t="str">
        <f>IFERROR(INDEX(Vendors!$A$2:$B$500,MATCH('AP and Accrual Journal'!C1477,Vendors!$A$2:$A$500,0),2),"")</f>
        <v/>
      </c>
      <c r="H1477" s="74">
        <f>SUMIF('Cash Outflows'!E:E,'AP and Accrual Journal'!D1477,'Cash Outflows'!F:F)</f>
        <v>0</v>
      </c>
      <c r="I1477" s="73">
        <f t="shared" ref="I1477:I1540" si="79">F1477-H1477</f>
        <v>0</v>
      </c>
      <c r="J1477" s="13">
        <f t="shared" si="78"/>
        <v>0</v>
      </c>
      <c r="K1477" s="112" t="b">
        <f ca="1">IF(TODAY()-'AP and Accrual Journal'!E1477&gt;'Data Inputs'!$B$47,TRUE,FALSE)</f>
        <v>1</v>
      </c>
    </row>
    <row r="1478" spans="1:11" x14ac:dyDescent="0.2">
      <c r="A1478" s="110" t="str">
        <f t="shared" si="77"/>
        <v/>
      </c>
      <c r="B1478" s="55"/>
      <c r="C1478" s="55"/>
      <c r="D1478" s="55"/>
      <c r="E1478" s="56"/>
      <c r="F1478" s="72"/>
      <c r="G1478" s="120" t="str">
        <f>IFERROR(INDEX(Vendors!$A$2:$B$500,MATCH('AP and Accrual Journal'!C1478,Vendors!$A$2:$A$500,0),2),"")</f>
        <v/>
      </c>
      <c r="H1478" s="74">
        <f>SUMIF('Cash Outflows'!E:E,'AP and Accrual Journal'!D1478,'Cash Outflows'!F:F)</f>
        <v>0</v>
      </c>
      <c r="I1478" s="73">
        <f t="shared" si="79"/>
        <v>0</v>
      </c>
      <c r="J1478" s="13">
        <f t="shared" si="78"/>
        <v>0</v>
      </c>
      <c r="K1478" s="112" t="b">
        <f ca="1">IF(TODAY()-'AP and Accrual Journal'!E1478&gt;'Data Inputs'!$B$47,TRUE,FALSE)</f>
        <v>1</v>
      </c>
    </row>
    <row r="1479" spans="1:11" x14ac:dyDescent="0.2">
      <c r="A1479" s="110" t="str">
        <f t="shared" si="77"/>
        <v/>
      </c>
      <c r="B1479" s="55"/>
      <c r="C1479" s="55"/>
      <c r="D1479" s="55"/>
      <c r="E1479" s="56"/>
      <c r="F1479" s="72"/>
      <c r="G1479" s="120" t="str">
        <f>IFERROR(INDEX(Vendors!$A$2:$B$500,MATCH('AP and Accrual Journal'!C1479,Vendors!$A$2:$A$500,0),2),"")</f>
        <v/>
      </c>
      <c r="H1479" s="74">
        <f>SUMIF('Cash Outflows'!E:E,'AP and Accrual Journal'!D1479,'Cash Outflows'!F:F)</f>
        <v>0</v>
      </c>
      <c r="I1479" s="73">
        <f t="shared" si="79"/>
        <v>0</v>
      </c>
      <c r="J1479" s="13">
        <f t="shared" si="78"/>
        <v>0</v>
      </c>
      <c r="K1479" s="112" t="b">
        <f ca="1">IF(TODAY()-'AP and Accrual Journal'!E1479&gt;'Data Inputs'!$B$47,TRUE,FALSE)</f>
        <v>1</v>
      </c>
    </row>
    <row r="1480" spans="1:11" x14ac:dyDescent="0.2">
      <c r="A1480" s="110" t="str">
        <f t="shared" si="77"/>
        <v/>
      </c>
      <c r="B1480" s="55"/>
      <c r="C1480" s="55"/>
      <c r="D1480" s="55"/>
      <c r="E1480" s="56"/>
      <c r="F1480" s="72"/>
      <c r="G1480" s="120" t="str">
        <f>IFERROR(INDEX(Vendors!$A$2:$B$500,MATCH('AP and Accrual Journal'!C1480,Vendors!$A$2:$A$500,0),2),"")</f>
        <v/>
      </c>
      <c r="H1480" s="74">
        <f>SUMIF('Cash Outflows'!E:E,'AP and Accrual Journal'!D1480,'Cash Outflows'!F:F)</f>
        <v>0</v>
      </c>
      <c r="I1480" s="73">
        <f t="shared" si="79"/>
        <v>0</v>
      </c>
      <c r="J1480" s="13">
        <f t="shared" si="78"/>
        <v>0</v>
      </c>
      <c r="K1480" s="112" t="b">
        <f ca="1">IF(TODAY()-'AP and Accrual Journal'!E1480&gt;'Data Inputs'!$B$47,TRUE,FALSE)</f>
        <v>1</v>
      </c>
    </row>
    <row r="1481" spans="1:11" x14ac:dyDescent="0.2">
      <c r="A1481" s="110" t="str">
        <f t="shared" si="77"/>
        <v/>
      </c>
      <c r="B1481" s="55"/>
      <c r="C1481" s="55"/>
      <c r="D1481" s="55"/>
      <c r="E1481" s="56"/>
      <c r="F1481" s="72"/>
      <c r="G1481" s="120" t="str">
        <f>IFERROR(INDEX(Vendors!$A$2:$B$500,MATCH('AP and Accrual Journal'!C1481,Vendors!$A$2:$A$500,0),2),"")</f>
        <v/>
      </c>
      <c r="H1481" s="74">
        <f>SUMIF('Cash Outflows'!E:E,'AP and Accrual Journal'!D1481,'Cash Outflows'!F:F)</f>
        <v>0</v>
      </c>
      <c r="I1481" s="73">
        <f t="shared" si="79"/>
        <v>0</v>
      </c>
      <c r="J1481" s="13">
        <f t="shared" si="78"/>
        <v>0</v>
      </c>
      <c r="K1481" s="112" t="b">
        <f ca="1">IF(TODAY()-'AP and Accrual Journal'!E1481&gt;'Data Inputs'!$B$47,TRUE,FALSE)</f>
        <v>1</v>
      </c>
    </row>
    <row r="1482" spans="1:11" x14ac:dyDescent="0.2">
      <c r="A1482" s="110" t="str">
        <f t="shared" si="77"/>
        <v/>
      </c>
      <c r="B1482" s="55"/>
      <c r="C1482" s="55"/>
      <c r="D1482" s="55"/>
      <c r="E1482" s="56"/>
      <c r="F1482" s="72"/>
      <c r="G1482" s="120" t="str">
        <f>IFERROR(INDEX(Vendors!$A$2:$B$500,MATCH('AP and Accrual Journal'!C1482,Vendors!$A$2:$A$500,0),2),"")</f>
        <v/>
      </c>
      <c r="H1482" s="74">
        <f>SUMIF('Cash Outflows'!E:E,'AP and Accrual Journal'!D1482,'Cash Outflows'!F:F)</f>
        <v>0</v>
      </c>
      <c r="I1482" s="73">
        <f t="shared" si="79"/>
        <v>0</v>
      </c>
      <c r="J1482" s="13">
        <f t="shared" si="78"/>
        <v>0</v>
      </c>
      <c r="K1482" s="112" t="b">
        <f ca="1">IF(TODAY()-'AP and Accrual Journal'!E1482&gt;'Data Inputs'!$B$47,TRUE,FALSE)</f>
        <v>1</v>
      </c>
    </row>
    <row r="1483" spans="1:11" x14ac:dyDescent="0.2">
      <c r="A1483" s="110" t="str">
        <f t="shared" si="77"/>
        <v/>
      </c>
      <c r="B1483" s="55"/>
      <c r="C1483" s="55"/>
      <c r="D1483" s="55"/>
      <c r="E1483" s="56"/>
      <c r="F1483" s="72"/>
      <c r="G1483" s="120" t="str">
        <f>IFERROR(INDEX(Vendors!$A$2:$B$500,MATCH('AP and Accrual Journal'!C1483,Vendors!$A$2:$A$500,0),2),"")</f>
        <v/>
      </c>
      <c r="H1483" s="74">
        <f>SUMIF('Cash Outflows'!E:E,'AP and Accrual Journal'!D1483,'Cash Outflows'!F:F)</f>
        <v>0</v>
      </c>
      <c r="I1483" s="73">
        <f t="shared" si="79"/>
        <v>0</v>
      </c>
      <c r="J1483" s="13">
        <f t="shared" si="78"/>
        <v>0</v>
      </c>
      <c r="K1483" s="112" t="b">
        <f ca="1">IF(TODAY()-'AP and Accrual Journal'!E1483&gt;'Data Inputs'!$B$47,TRUE,FALSE)</f>
        <v>1</v>
      </c>
    </row>
    <row r="1484" spans="1:11" x14ac:dyDescent="0.2">
      <c r="A1484" s="110" t="str">
        <f t="shared" ref="A1484:A1547" si="80">IF(E1484="","",E1484+(6-J1484))</f>
        <v/>
      </c>
      <c r="B1484" s="55"/>
      <c r="C1484" s="55"/>
      <c r="D1484" s="55"/>
      <c r="E1484" s="56"/>
      <c r="F1484" s="72"/>
      <c r="G1484" s="120" t="str">
        <f>IFERROR(INDEX(Vendors!$A$2:$B$500,MATCH('AP and Accrual Journal'!C1484,Vendors!$A$2:$A$500,0),2),"")</f>
        <v/>
      </c>
      <c r="H1484" s="74">
        <f>SUMIF('Cash Outflows'!E:E,'AP and Accrual Journal'!D1484,'Cash Outflows'!F:F)</f>
        <v>0</v>
      </c>
      <c r="I1484" s="73">
        <f t="shared" si="79"/>
        <v>0</v>
      </c>
      <c r="J1484" s="13">
        <f t="shared" ref="J1484:J1547" si="81">IF(WEEKDAY(E1484)=7,0,WEEKDAY(E1484))</f>
        <v>0</v>
      </c>
      <c r="K1484" s="112" t="b">
        <f ca="1">IF(TODAY()-'AP and Accrual Journal'!E1484&gt;'Data Inputs'!$B$47,TRUE,FALSE)</f>
        <v>1</v>
      </c>
    </row>
    <row r="1485" spans="1:11" x14ac:dyDescent="0.2">
      <c r="A1485" s="110" t="str">
        <f t="shared" si="80"/>
        <v/>
      </c>
      <c r="B1485" s="55"/>
      <c r="C1485" s="55"/>
      <c r="D1485" s="55"/>
      <c r="E1485" s="56"/>
      <c r="F1485" s="72"/>
      <c r="G1485" s="120" t="str">
        <f>IFERROR(INDEX(Vendors!$A$2:$B$500,MATCH('AP and Accrual Journal'!C1485,Vendors!$A$2:$A$500,0),2),"")</f>
        <v/>
      </c>
      <c r="H1485" s="74">
        <f>SUMIF('Cash Outflows'!E:E,'AP and Accrual Journal'!D1485,'Cash Outflows'!F:F)</f>
        <v>0</v>
      </c>
      <c r="I1485" s="73">
        <f t="shared" si="79"/>
        <v>0</v>
      </c>
      <c r="J1485" s="13">
        <f t="shared" si="81"/>
        <v>0</v>
      </c>
      <c r="K1485" s="112" t="b">
        <f ca="1">IF(TODAY()-'AP and Accrual Journal'!E1485&gt;'Data Inputs'!$B$47,TRUE,FALSE)</f>
        <v>1</v>
      </c>
    </row>
    <row r="1486" spans="1:11" x14ac:dyDescent="0.2">
      <c r="A1486" s="110" t="str">
        <f t="shared" si="80"/>
        <v/>
      </c>
      <c r="B1486" s="55"/>
      <c r="C1486" s="55"/>
      <c r="D1486" s="55"/>
      <c r="E1486" s="56"/>
      <c r="F1486" s="72"/>
      <c r="G1486" s="120" t="str">
        <f>IFERROR(INDEX(Vendors!$A$2:$B$500,MATCH('AP and Accrual Journal'!C1486,Vendors!$A$2:$A$500,0),2),"")</f>
        <v/>
      </c>
      <c r="H1486" s="74">
        <f>SUMIF('Cash Outflows'!E:E,'AP and Accrual Journal'!D1486,'Cash Outflows'!F:F)</f>
        <v>0</v>
      </c>
      <c r="I1486" s="73">
        <f t="shared" si="79"/>
        <v>0</v>
      </c>
      <c r="J1486" s="13">
        <f t="shared" si="81"/>
        <v>0</v>
      </c>
      <c r="K1486" s="112" t="b">
        <f ca="1">IF(TODAY()-'AP and Accrual Journal'!E1486&gt;'Data Inputs'!$B$47,TRUE,FALSE)</f>
        <v>1</v>
      </c>
    </row>
    <row r="1487" spans="1:11" x14ac:dyDescent="0.2">
      <c r="A1487" s="110" t="str">
        <f t="shared" si="80"/>
        <v/>
      </c>
      <c r="B1487" s="55"/>
      <c r="C1487" s="55"/>
      <c r="D1487" s="55"/>
      <c r="E1487" s="56"/>
      <c r="F1487" s="72"/>
      <c r="G1487" s="120" t="str">
        <f>IFERROR(INDEX(Vendors!$A$2:$B$500,MATCH('AP and Accrual Journal'!C1487,Vendors!$A$2:$A$500,0),2),"")</f>
        <v/>
      </c>
      <c r="H1487" s="74">
        <f>SUMIF('Cash Outflows'!E:E,'AP and Accrual Journal'!D1487,'Cash Outflows'!F:F)</f>
        <v>0</v>
      </c>
      <c r="I1487" s="73">
        <f t="shared" si="79"/>
        <v>0</v>
      </c>
      <c r="J1487" s="13">
        <f t="shared" si="81"/>
        <v>0</v>
      </c>
      <c r="K1487" s="112" t="b">
        <f ca="1">IF(TODAY()-'AP and Accrual Journal'!E1487&gt;'Data Inputs'!$B$47,TRUE,FALSE)</f>
        <v>1</v>
      </c>
    </row>
    <row r="1488" spans="1:11" x14ac:dyDescent="0.2">
      <c r="A1488" s="110" t="str">
        <f t="shared" si="80"/>
        <v/>
      </c>
      <c r="B1488" s="55"/>
      <c r="C1488" s="55"/>
      <c r="D1488" s="55"/>
      <c r="E1488" s="56"/>
      <c r="F1488" s="72"/>
      <c r="G1488" s="120" t="str">
        <f>IFERROR(INDEX(Vendors!$A$2:$B$500,MATCH('AP and Accrual Journal'!C1488,Vendors!$A$2:$A$500,0),2),"")</f>
        <v/>
      </c>
      <c r="H1488" s="74">
        <f>SUMIF('Cash Outflows'!E:E,'AP and Accrual Journal'!D1488,'Cash Outflows'!F:F)</f>
        <v>0</v>
      </c>
      <c r="I1488" s="73">
        <f t="shared" si="79"/>
        <v>0</v>
      </c>
      <c r="J1488" s="13">
        <f t="shared" si="81"/>
        <v>0</v>
      </c>
      <c r="K1488" s="112" t="b">
        <f ca="1">IF(TODAY()-'AP and Accrual Journal'!E1488&gt;'Data Inputs'!$B$47,TRUE,FALSE)</f>
        <v>1</v>
      </c>
    </row>
    <row r="1489" spans="1:11" x14ac:dyDescent="0.2">
      <c r="A1489" s="110" t="str">
        <f t="shared" si="80"/>
        <v/>
      </c>
      <c r="B1489" s="55"/>
      <c r="C1489" s="55"/>
      <c r="D1489" s="55"/>
      <c r="E1489" s="56"/>
      <c r="F1489" s="72"/>
      <c r="G1489" s="120" t="str">
        <f>IFERROR(INDEX(Vendors!$A$2:$B$500,MATCH('AP and Accrual Journal'!C1489,Vendors!$A$2:$A$500,0),2),"")</f>
        <v/>
      </c>
      <c r="H1489" s="74">
        <f>SUMIF('Cash Outflows'!E:E,'AP and Accrual Journal'!D1489,'Cash Outflows'!F:F)</f>
        <v>0</v>
      </c>
      <c r="I1489" s="73">
        <f t="shared" si="79"/>
        <v>0</v>
      </c>
      <c r="J1489" s="13">
        <f t="shared" si="81"/>
        <v>0</v>
      </c>
      <c r="K1489" s="112" t="b">
        <f ca="1">IF(TODAY()-'AP and Accrual Journal'!E1489&gt;'Data Inputs'!$B$47,TRUE,FALSE)</f>
        <v>1</v>
      </c>
    </row>
    <row r="1490" spans="1:11" x14ac:dyDescent="0.2">
      <c r="A1490" s="110" t="str">
        <f t="shared" si="80"/>
        <v/>
      </c>
      <c r="B1490" s="55"/>
      <c r="C1490" s="55"/>
      <c r="D1490" s="55"/>
      <c r="E1490" s="56"/>
      <c r="F1490" s="72"/>
      <c r="G1490" s="120" t="str">
        <f>IFERROR(INDEX(Vendors!$A$2:$B$500,MATCH('AP and Accrual Journal'!C1490,Vendors!$A$2:$A$500,0),2),"")</f>
        <v/>
      </c>
      <c r="H1490" s="74">
        <f>SUMIF('Cash Outflows'!E:E,'AP and Accrual Journal'!D1490,'Cash Outflows'!F:F)</f>
        <v>0</v>
      </c>
      <c r="I1490" s="73">
        <f t="shared" si="79"/>
        <v>0</v>
      </c>
      <c r="J1490" s="13">
        <f t="shared" si="81"/>
        <v>0</v>
      </c>
      <c r="K1490" s="112" t="b">
        <f ca="1">IF(TODAY()-'AP and Accrual Journal'!E1490&gt;'Data Inputs'!$B$47,TRUE,FALSE)</f>
        <v>1</v>
      </c>
    </row>
    <row r="1491" spans="1:11" x14ac:dyDescent="0.2">
      <c r="A1491" s="110" t="str">
        <f t="shared" si="80"/>
        <v/>
      </c>
      <c r="B1491" s="55"/>
      <c r="C1491" s="55"/>
      <c r="D1491" s="55"/>
      <c r="E1491" s="56"/>
      <c r="F1491" s="72"/>
      <c r="G1491" s="120" t="str">
        <f>IFERROR(INDEX(Vendors!$A$2:$B$500,MATCH('AP and Accrual Journal'!C1491,Vendors!$A$2:$A$500,0),2),"")</f>
        <v/>
      </c>
      <c r="H1491" s="74">
        <f>SUMIF('Cash Outflows'!E:E,'AP and Accrual Journal'!D1491,'Cash Outflows'!F:F)</f>
        <v>0</v>
      </c>
      <c r="I1491" s="73">
        <f t="shared" si="79"/>
        <v>0</v>
      </c>
      <c r="J1491" s="13">
        <f t="shared" si="81"/>
        <v>0</v>
      </c>
      <c r="K1491" s="112" t="b">
        <f ca="1">IF(TODAY()-'AP and Accrual Journal'!E1491&gt;'Data Inputs'!$B$47,TRUE,FALSE)</f>
        <v>1</v>
      </c>
    </row>
    <row r="1492" spans="1:11" x14ac:dyDescent="0.2">
      <c r="A1492" s="110" t="str">
        <f t="shared" si="80"/>
        <v/>
      </c>
      <c r="B1492" s="55"/>
      <c r="C1492" s="55"/>
      <c r="D1492" s="55"/>
      <c r="E1492" s="56"/>
      <c r="F1492" s="72"/>
      <c r="G1492" s="120" t="str">
        <f>IFERROR(INDEX(Vendors!$A$2:$B$500,MATCH('AP and Accrual Journal'!C1492,Vendors!$A$2:$A$500,0),2),"")</f>
        <v/>
      </c>
      <c r="H1492" s="74">
        <f>SUMIF('Cash Outflows'!E:E,'AP and Accrual Journal'!D1492,'Cash Outflows'!F:F)</f>
        <v>0</v>
      </c>
      <c r="I1492" s="73">
        <f t="shared" si="79"/>
        <v>0</v>
      </c>
      <c r="J1492" s="13">
        <f t="shared" si="81"/>
        <v>0</v>
      </c>
      <c r="K1492" s="112" t="b">
        <f ca="1">IF(TODAY()-'AP and Accrual Journal'!E1492&gt;'Data Inputs'!$B$47,TRUE,FALSE)</f>
        <v>1</v>
      </c>
    </row>
    <row r="1493" spans="1:11" x14ac:dyDescent="0.2">
      <c r="A1493" s="110" t="str">
        <f t="shared" si="80"/>
        <v/>
      </c>
      <c r="B1493" s="55"/>
      <c r="C1493" s="55"/>
      <c r="D1493" s="55"/>
      <c r="E1493" s="56"/>
      <c r="F1493" s="72"/>
      <c r="G1493" s="120" t="str">
        <f>IFERROR(INDEX(Vendors!$A$2:$B$500,MATCH('AP and Accrual Journal'!C1493,Vendors!$A$2:$A$500,0),2),"")</f>
        <v/>
      </c>
      <c r="H1493" s="74">
        <f>SUMIF('Cash Outflows'!E:E,'AP and Accrual Journal'!D1493,'Cash Outflows'!F:F)</f>
        <v>0</v>
      </c>
      <c r="I1493" s="73">
        <f t="shared" si="79"/>
        <v>0</v>
      </c>
      <c r="J1493" s="13">
        <f t="shared" si="81"/>
        <v>0</v>
      </c>
      <c r="K1493" s="112" t="b">
        <f ca="1">IF(TODAY()-'AP and Accrual Journal'!E1493&gt;'Data Inputs'!$B$47,TRUE,FALSE)</f>
        <v>1</v>
      </c>
    </row>
    <row r="1494" spans="1:11" x14ac:dyDescent="0.2">
      <c r="A1494" s="110" t="str">
        <f t="shared" si="80"/>
        <v/>
      </c>
      <c r="B1494" s="55"/>
      <c r="C1494" s="55"/>
      <c r="D1494" s="55"/>
      <c r="E1494" s="56"/>
      <c r="F1494" s="72"/>
      <c r="G1494" s="120" t="str">
        <f>IFERROR(INDEX(Vendors!$A$2:$B$500,MATCH('AP and Accrual Journal'!C1494,Vendors!$A$2:$A$500,0),2),"")</f>
        <v/>
      </c>
      <c r="H1494" s="74">
        <f>SUMIF('Cash Outflows'!E:E,'AP and Accrual Journal'!D1494,'Cash Outflows'!F:F)</f>
        <v>0</v>
      </c>
      <c r="I1494" s="73">
        <f t="shared" si="79"/>
        <v>0</v>
      </c>
      <c r="J1494" s="13">
        <f t="shared" si="81"/>
        <v>0</v>
      </c>
      <c r="K1494" s="112" t="b">
        <f ca="1">IF(TODAY()-'AP and Accrual Journal'!E1494&gt;'Data Inputs'!$B$47,TRUE,FALSE)</f>
        <v>1</v>
      </c>
    </row>
    <row r="1495" spans="1:11" x14ac:dyDescent="0.2">
      <c r="A1495" s="110" t="str">
        <f t="shared" si="80"/>
        <v/>
      </c>
      <c r="B1495" s="55"/>
      <c r="C1495" s="55"/>
      <c r="D1495" s="55"/>
      <c r="E1495" s="56"/>
      <c r="F1495" s="72"/>
      <c r="G1495" s="120" t="str">
        <f>IFERROR(INDEX(Vendors!$A$2:$B$500,MATCH('AP and Accrual Journal'!C1495,Vendors!$A$2:$A$500,0),2),"")</f>
        <v/>
      </c>
      <c r="H1495" s="74">
        <f>SUMIF('Cash Outflows'!E:E,'AP and Accrual Journal'!D1495,'Cash Outflows'!F:F)</f>
        <v>0</v>
      </c>
      <c r="I1495" s="73">
        <f t="shared" si="79"/>
        <v>0</v>
      </c>
      <c r="J1495" s="13">
        <f t="shared" si="81"/>
        <v>0</v>
      </c>
      <c r="K1495" s="112" t="b">
        <f ca="1">IF(TODAY()-'AP and Accrual Journal'!E1495&gt;'Data Inputs'!$B$47,TRUE,FALSE)</f>
        <v>1</v>
      </c>
    </row>
    <row r="1496" spans="1:11" x14ac:dyDescent="0.2">
      <c r="A1496" s="110" t="str">
        <f t="shared" si="80"/>
        <v/>
      </c>
      <c r="B1496" s="55"/>
      <c r="C1496" s="55"/>
      <c r="D1496" s="55"/>
      <c r="E1496" s="56"/>
      <c r="F1496" s="72"/>
      <c r="G1496" s="120" t="str">
        <f>IFERROR(INDEX(Vendors!$A$2:$B$500,MATCH('AP and Accrual Journal'!C1496,Vendors!$A$2:$A$500,0),2),"")</f>
        <v/>
      </c>
      <c r="H1496" s="74">
        <f>SUMIF('Cash Outflows'!E:E,'AP and Accrual Journal'!D1496,'Cash Outflows'!F:F)</f>
        <v>0</v>
      </c>
      <c r="I1496" s="73">
        <f t="shared" si="79"/>
        <v>0</v>
      </c>
      <c r="J1496" s="13">
        <f t="shared" si="81"/>
        <v>0</v>
      </c>
      <c r="K1496" s="112" t="b">
        <f ca="1">IF(TODAY()-'AP and Accrual Journal'!E1496&gt;'Data Inputs'!$B$47,TRUE,FALSE)</f>
        <v>1</v>
      </c>
    </row>
    <row r="1497" spans="1:11" x14ac:dyDescent="0.2">
      <c r="A1497" s="110" t="str">
        <f t="shared" si="80"/>
        <v/>
      </c>
      <c r="B1497" s="55"/>
      <c r="C1497" s="55"/>
      <c r="D1497" s="55"/>
      <c r="E1497" s="56"/>
      <c r="F1497" s="72"/>
      <c r="G1497" s="120" t="str">
        <f>IFERROR(INDEX(Vendors!$A$2:$B$500,MATCH('AP and Accrual Journal'!C1497,Vendors!$A$2:$A$500,0),2),"")</f>
        <v/>
      </c>
      <c r="H1497" s="74">
        <f>SUMIF('Cash Outflows'!E:E,'AP and Accrual Journal'!D1497,'Cash Outflows'!F:F)</f>
        <v>0</v>
      </c>
      <c r="I1497" s="73">
        <f t="shared" si="79"/>
        <v>0</v>
      </c>
      <c r="J1497" s="13">
        <f t="shared" si="81"/>
        <v>0</v>
      </c>
      <c r="K1497" s="112" t="b">
        <f ca="1">IF(TODAY()-'AP and Accrual Journal'!E1497&gt;'Data Inputs'!$B$47,TRUE,FALSE)</f>
        <v>1</v>
      </c>
    </row>
    <row r="1498" spans="1:11" x14ac:dyDescent="0.2">
      <c r="A1498" s="110" t="str">
        <f t="shared" si="80"/>
        <v/>
      </c>
      <c r="B1498" s="55"/>
      <c r="C1498" s="55"/>
      <c r="D1498" s="55"/>
      <c r="E1498" s="56"/>
      <c r="F1498" s="72"/>
      <c r="G1498" s="120" t="str">
        <f>IFERROR(INDEX(Vendors!$A$2:$B$500,MATCH('AP and Accrual Journal'!C1498,Vendors!$A$2:$A$500,0),2),"")</f>
        <v/>
      </c>
      <c r="H1498" s="74">
        <f>SUMIF('Cash Outflows'!E:E,'AP and Accrual Journal'!D1498,'Cash Outflows'!F:F)</f>
        <v>0</v>
      </c>
      <c r="I1498" s="73">
        <f t="shared" si="79"/>
        <v>0</v>
      </c>
      <c r="J1498" s="13">
        <f t="shared" si="81"/>
        <v>0</v>
      </c>
      <c r="K1498" s="112" t="b">
        <f ca="1">IF(TODAY()-'AP and Accrual Journal'!E1498&gt;'Data Inputs'!$B$47,TRUE,FALSE)</f>
        <v>1</v>
      </c>
    </row>
    <row r="1499" spans="1:11" x14ac:dyDescent="0.2">
      <c r="A1499" s="110" t="str">
        <f t="shared" si="80"/>
        <v/>
      </c>
      <c r="B1499" s="55"/>
      <c r="C1499" s="55"/>
      <c r="D1499" s="55"/>
      <c r="E1499" s="56"/>
      <c r="F1499" s="72"/>
      <c r="G1499" s="120" t="str">
        <f>IFERROR(INDEX(Vendors!$A$2:$B$500,MATCH('AP and Accrual Journal'!C1499,Vendors!$A$2:$A$500,0),2),"")</f>
        <v/>
      </c>
      <c r="H1499" s="74">
        <f>SUMIF('Cash Outflows'!E:E,'AP and Accrual Journal'!D1499,'Cash Outflows'!F:F)</f>
        <v>0</v>
      </c>
      <c r="I1499" s="73">
        <f t="shared" si="79"/>
        <v>0</v>
      </c>
      <c r="J1499" s="13">
        <f t="shared" si="81"/>
        <v>0</v>
      </c>
      <c r="K1499" s="112" t="b">
        <f ca="1">IF(TODAY()-'AP and Accrual Journal'!E1499&gt;'Data Inputs'!$B$47,TRUE,FALSE)</f>
        <v>1</v>
      </c>
    </row>
    <row r="1500" spans="1:11" x14ac:dyDescent="0.2">
      <c r="A1500" s="110" t="str">
        <f t="shared" si="80"/>
        <v/>
      </c>
      <c r="B1500" s="55"/>
      <c r="C1500" s="55"/>
      <c r="D1500" s="55"/>
      <c r="E1500" s="56"/>
      <c r="F1500" s="72"/>
      <c r="G1500" s="120" t="str">
        <f>IFERROR(INDEX(Vendors!$A$2:$B$500,MATCH('AP and Accrual Journal'!C1500,Vendors!$A$2:$A$500,0),2),"")</f>
        <v/>
      </c>
      <c r="H1500" s="74">
        <f>SUMIF('Cash Outflows'!E:E,'AP and Accrual Journal'!D1500,'Cash Outflows'!F:F)</f>
        <v>0</v>
      </c>
      <c r="I1500" s="73">
        <f t="shared" si="79"/>
        <v>0</v>
      </c>
      <c r="J1500" s="13">
        <f t="shared" si="81"/>
        <v>0</v>
      </c>
      <c r="K1500" s="112" t="b">
        <f ca="1">IF(TODAY()-'AP and Accrual Journal'!E1500&gt;'Data Inputs'!$B$47,TRUE,FALSE)</f>
        <v>1</v>
      </c>
    </row>
    <row r="1501" spans="1:11" x14ac:dyDescent="0.2">
      <c r="A1501" s="110" t="str">
        <f t="shared" si="80"/>
        <v/>
      </c>
      <c r="B1501" s="55"/>
      <c r="C1501" s="55"/>
      <c r="D1501" s="55"/>
      <c r="E1501" s="56"/>
      <c r="F1501" s="72"/>
      <c r="G1501" s="120" t="str">
        <f>IFERROR(INDEX(Vendors!$A$2:$B$500,MATCH('AP and Accrual Journal'!C1501,Vendors!$A$2:$A$500,0),2),"")</f>
        <v/>
      </c>
      <c r="H1501" s="74">
        <f>SUMIF('Cash Outflows'!E:E,'AP and Accrual Journal'!D1501,'Cash Outflows'!F:F)</f>
        <v>0</v>
      </c>
      <c r="I1501" s="73">
        <f t="shared" si="79"/>
        <v>0</v>
      </c>
      <c r="J1501" s="13">
        <f t="shared" si="81"/>
        <v>0</v>
      </c>
      <c r="K1501" s="112" t="b">
        <f ca="1">IF(TODAY()-'AP and Accrual Journal'!E1501&gt;'Data Inputs'!$B$47,TRUE,FALSE)</f>
        <v>1</v>
      </c>
    </row>
    <row r="1502" spans="1:11" x14ac:dyDescent="0.2">
      <c r="A1502" s="110" t="str">
        <f t="shared" si="80"/>
        <v/>
      </c>
      <c r="B1502" s="55"/>
      <c r="C1502" s="55"/>
      <c r="D1502" s="55"/>
      <c r="E1502" s="56"/>
      <c r="F1502" s="72"/>
      <c r="G1502" s="120" t="str">
        <f>IFERROR(INDEX(Vendors!$A$2:$B$500,MATCH('AP and Accrual Journal'!C1502,Vendors!$A$2:$A$500,0),2),"")</f>
        <v/>
      </c>
      <c r="H1502" s="74">
        <f>SUMIF('Cash Outflows'!E:E,'AP and Accrual Journal'!D1502,'Cash Outflows'!F:F)</f>
        <v>0</v>
      </c>
      <c r="I1502" s="73">
        <f t="shared" si="79"/>
        <v>0</v>
      </c>
      <c r="J1502" s="13">
        <f t="shared" si="81"/>
        <v>0</v>
      </c>
      <c r="K1502" s="112" t="b">
        <f ca="1">IF(TODAY()-'AP and Accrual Journal'!E1502&gt;'Data Inputs'!$B$47,TRUE,FALSE)</f>
        <v>1</v>
      </c>
    </row>
    <row r="1503" spans="1:11" x14ac:dyDescent="0.2">
      <c r="A1503" s="110" t="str">
        <f t="shared" si="80"/>
        <v/>
      </c>
      <c r="B1503" s="55"/>
      <c r="C1503" s="55"/>
      <c r="D1503" s="55"/>
      <c r="E1503" s="56"/>
      <c r="F1503" s="72"/>
      <c r="G1503" s="120" t="str">
        <f>IFERROR(INDEX(Vendors!$A$2:$B$500,MATCH('AP and Accrual Journal'!C1503,Vendors!$A$2:$A$500,0),2),"")</f>
        <v/>
      </c>
      <c r="H1503" s="74">
        <f>SUMIF('Cash Outflows'!E:E,'AP and Accrual Journal'!D1503,'Cash Outflows'!F:F)</f>
        <v>0</v>
      </c>
      <c r="I1503" s="73">
        <f t="shared" si="79"/>
        <v>0</v>
      </c>
      <c r="J1503" s="13">
        <f t="shared" si="81"/>
        <v>0</v>
      </c>
      <c r="K1503" s="112" t="b">
        <f ca="1">IF(TODAY()-'AP and Accrual Journal'!E1503&gt;'Data Inputs'!$B$47,TRUE,FALSE)</f>
        <v>1</v>
      </c>
    </row>
    <row r="1504" spans="1:11" x14ac:dyDescent="0.2">
      <c r="A1504" s="110" t="str">
        <f t="shared" si="80"/>
        <v/>
      </c>
      <c r="B1504" s="55"/>
      <c r="C1504" s="55"/>
      <c r="D1504" s="55"/>
      <c r="E1504" s="56"/>
      <c r="F1504" s="72"/>
      <c r="G1504" s="120" t="str">
        <f>IFERROR(INDEX(Vendors!$A$2:$B$500,MATCH('AP and Accrual Journal'!C1504,Vendors!$A$2:$A$500,0),2),"")</f>
        <v/>
      </c>
      <c r="H1504" s="74">
        <f>SUMIF('Cash Outflows'!E:E,'AP and Accrual Journal'!D1504,'Cash Outflows'!F:F)</f>
        <v>0</v>
      </c>
      <c r="I1504" s="73">
        <f t="shared" si="79"/>
        <v>0</v>
      </c>
      <c r="J1504" s="13">
        <f t="shared" si="81"/>
        <v>0</v>
      </c>
      <c r="K1504" s="112" t="b">
        <f ca="1">IF(TODAY()-'AP and Accrual Journal'!E1504&gt;'Data Inputs'!$B$47,TRUE,FALSE)</f>
        <v>1</v>
      </c>
    </row>
    <row r="1505" spans="1:11" x14ac:dyDescent="0.2">
      <c r="A1505" s="110" t="str">
        <f t="shared" si="80"/>
        <v/>
      </c>
      <c r="B1505" s="55"/>
      <c r="C1505" s="55"/>
      <c r="D1505" s="55"/>
      <c r="E1505" s="56"/>
      <c r="F1505" s="72"/>
      <c r="G1505" s="120" t="str">
        <f>IFERROR(INDEX(Vendors!$A$2:$B$500,MATCH('AP and Accrual Journal'!C1505,Vendors!$A$2:$A$500,0),2),"")</f>
        <v/>
      </c>
      <c r="H1505" s="74">
        <f>SUMIF('Cash Outflows'!E:E,'AP and Accrual Journal'!D1505,'Cash Outflows'!F:F)</f>
        <v>0</v>
      </c>
      <c r="I1505" s="73">
        <f t="shared" si="79"/>
        <v>0</v>
      </c>
      <c r="J1505" s="13">
        <f t="shared" si="81"/>
        <v>0</v>
      </c>
      <c r="K1505" s="112" t="b">
        <f ca="1">IF(TODAY()-'AP and Accrual Journal'!E1505&gt;'Data Inputs'!$B$47,TRUE,FALSE)</f>
        <v>1</v>
      </c>
    </row>
    <row r="1506" spans="1:11" x14ac:dyDescent="0.2">
      <c r="A1506" s="110" t="str">
        <f t="shared" si="80"/>
        <v/>
      </c>
      <c r="B1506" s="55"/>
      <c r="C1506" s="55"/>
      <c r="D1506" s="55"/>
      <c r="E1506" s="56"/>
      <c r="F1506" s="72"/>
      <c r="G1506" s="120" t="str">
        <f>IFERROR(INDEX(Vendors!$A$2:$B$500,MATCH('AP and Accrual Journal'!C1506,Vendors!$A$2:$A$500,0),2),"")</f>
        <v/>
      </c>
      <c r="H1506" s="74">
        <f>SUMIF('Cash Outflows'!E:E,'AP and Accrual Journal'!D1506,'Cash Outflows'!F:F)</f>
        <v>0</v>
      </c>
      <c r="I1506" s="73">
        <f t="shared" si="79"/>
        <v>0</v>
      </c>
      <c r="J1506" s="13">
        <f t="shared" si="81"/>
        <v>0</v>
      </c>
      <c r="K1506" s="112" t="b">
        <f ca="1">IF(TODAY()-'AP and Accrual Journal'!E1506&gt;'Data Inputs'!$B$47,TRUE,FALSE)</f>
        <v>1</v>
      </c>
    </row>
    <row r="1507" spans="1:11" x14ac:dyDescent="0.2">
      <c r="A1507" s="110" t="str">
        <f t="shared" si="80"/>
        <v/>
      </c>
      <c r="B1507" s="55"/>
      <c r="C1507" s="55"/>
      <c r="D1507" s="55"/>
      <c r="E1507" s="56"/>
      <c r="F1507" s="72"/>
      <c r="G1507" s="120" t="str">
        <f>IFERROR(INDEX(Vendors!$A$2:$B$500,MATCH('AP and Accrual Journal'!C1507,Vendors!$A$2:$A$500,0),2),"")</f>
        <v/>
      </c>
      <c r="H1507" s="74">
        <f>SUMIF('Cash Outflows'!E:E,'AP and Accrual Journal'!D1507,'Cash Outflows'!F:F)</f>
        <v>0</v>
      </c>
      <c r="I1507" s="73">
        <f t="shared" si="79"/>
        <v>0</v>
      </c>
      <c r="J1507" s="13">
        <f t="shared" si="81"/>
        <v>0</v>
      </c>
      <c r="K1507" s="112" t="b">
        <f ca="1">IF(TODAY()-'AP and Accrual Journal'!E1507&gt;'Data Inputs'!$B$47,TRUE,FALSE)</f>
        <v>1</v>
      </c>
    </row>
    <row r="1508" spans="1:11" x14ac:dyDescent="0.2">
      <c r="A1508" s="110" t="str">
        <f t="shared" si="80"/>
        <v/>
      </c>
      <c r="B1508" s="55"/>
      <c r="C1508" s="55"/>
      <c r="D1508" s="55"/>
      <c r="E1508" s="56"/>
      <c r="F1508" s="72"/>
      <c r="G1508" s="120" t="str">
        <f>IFERROR(INDEX(Vendors!$A$2:$B$500,MATCH('AP and Accrual Journal'!C1508,Vendors!$A$2:$A$500,0),2),"")</f>
        <v/>
      </c>
      <c r="H1508" s="74">
        <f>SUMIF('Cash Outflows'!E:E,'AP and Accrual Journal'!D1508,'Cash Outflows'!F:F)</f>
        <v>0</v>
      </c>
      <c r="I1508" s="73">
        <f t="shared" si="79"/>
        <v>0</v>
      </c>
      <c r="J1508" s="13">
        <f t="shared" si="81"/>
        <v>0</v>
      </c>
      <c r="K1508" s="112" t="b">
        <f ca="1">IF(TODAY()-'AP and Accrual Journal'!E1508&gt;'Data Inputs'!$B$47,TRUE,FALSE)</f>
        <v>1</v>
      </c>
    </row>
    <row r="1509" spans="1:11" x14ac:dyDescent="0.2">
      <c r="A1509" s="110" t="str">
        <f t="shared" si="80"/>
        <v/>
      </c>
      <c r="B1509" s="55"/>
      <c r="C1509" s="55"/>
      <c r="D1509" s="55"/>
      <c r="E1509" s="56"/>
      <c r="F1509" s="72"/>
      <c r="G1509" s="120" t="str">
        <f>IFERROR(INDEX(Vendors!$A$2:$B$500,MATCH('AP and Accrual Journal'!C1509,Vendors!$A$2:$A$500,0),2),"")</f>
        <v/>
      </c>
      <c r="H1509" s="74">
        <f>SUMIF('Cash Outflows'!E:E,'AP and Accrual Journal'!D1509,'Cash Outflows'!F:F)</f>
        <v>0</v>
      </c>
      <c r="I1509" s="73">
        <f t="shared" si="79"/>
        <v>0</v>
      </c>
      <c r="J1509" s="13">
        <f t="shared" si="81"/>
        <v>0</v>
      </c>
      <c r="K1509" s="112" t="b">
        <f ca="1">IF(TODAY()-'AP and Accrual Journal'!E1509&gt;'Data Inputs'!$B$47,TRUE,FALSE)</f>
        <v>1</v>
      </c>
    </row>
    <row r="1510" spans="1:11" x14ac:dyDescent="0.2">
      <c r="A1510" s="110" t="str">
        <f t="shared" si="80"/>
        <v/>
      </c>
      <c r="B1510" s="55"/>
      <c r="C1510" s="55"/>
      <c r="D1510" s="55"/>
      <c r="E1510" s="56"/>
      <c r="F1510" s="72"/>
      <c r="G1510" s="120" t="str">
        <f>IFERROR(INDEX(Vendors!$A$2:$B$500,MATCH('AP and Accrual Journal'!C1510,Vendors!$A$2:$A$500,0),2),"")</f>
        <v/>
      </c>
      <c r="H1510" s="74">
        <f>SUMIF('Cash Outflows'!E:E,'AP and Accrual Journal'!D1510,'Cash Outflows'!F:F)</f>
        <v>0</v>
      </c>
      <c r="I1510" s="73">
        <f t="shared" si="79"/>
        <v>0</v>
      </c>
      <c r="J1510" s="13">
        <f t="shared" si="81"/>
        <v>0</v>
      </c>
      <c r="K1510" s="112" t="b">
        <f ca="1">IF(TODAY()-'AP and Accrual Journal'!E1510&gt;'Data Inputs'!$B$47,TRUE,FALSE)</f>
        <v>1</v>
      </c>
    </row>
    <row r="1511" spans="1:11" x14ac:dyDescent="0.2">
      <c r="A1511" s="110" t="str">
        <f t="shared" si="80"/>
        <v/>
      </c>
      <c r="B1511" s="55"/>
      <c r="C1511" s="55"/>
      <c r="D1511" s="55"/>
      <c r="E1511" s="56"/>
      <c r="F1511" s="72"/>
      <c r="G1511" s="120" t="str">
        <f>IFERROR(INDEX(Vendors!$A$2:$B$500,MATCH('AP and Accrual Journal'!C1511,Vendors!$A$2:$A$500,0),2),"")</f>
        <v/>
      </c>
      <c r="H1511" s="74">
        <f>SUMIF('Cash Outflows'!E:E,'AP and Accrual Journal'!D1511,'Cash Outflows'!F:F)</f>
        <v>0</v>
      </c>
      <c r="I1511" s="73">
        <f t="shared" si="79"/>
        <v>0</v>
      </c>
      <c r="J1511" s="13">
        <f t="shared" si="81"/>
        <v>0</v>
      </c>
      <c r="K1511" s="112" t="b">
        <f ca="1">IF(TODAY()-'AP and Accrual Journal'!E1511&gt;'Data Inputs'!$B$47,TRUE,FALSE)</f>
        <v>1</v>
      </c>
    </row>
    <row r="1512" spans="1:11" x14ac:dyDescent="0.2">
      <c r="A1512" s="110" t="str">
        <f t="shared" si="80"/>
        <v/>
      </c>
      <c r="B1512" s="55"/>
      <c r="C1512" s="55"/>
      <c r="D1512" s="55"/>
      <c r="E1512" s="56"/>
      <c r="F1512" s="72"/>
      <c r="G1512" s="120" t="str">
        <f>IFERROR(INDEX(Vendors!$A$2:$B$500,MATCH('AP and Accrual Journal'!C1512,Vendors!$A$2:$A$500,0),2),"")</f>
        <v/>
      </c>
      <c r="H1512" s="74">
        <f>SUMIF('Cash Outflows'!E:E,'AP and Accrual Journal'!D1512,'Cash Outflows'!F:F)</f>
        <v>0</v>
      </c>
      <c r="I1512" s="73">
        <f t="shared" si="79"/>
        <v>0</v>
      </c>
      <c r="J1512" s="13">
        <f t="shared" si="81"/>
        <v>0</v>
      </c>
      <c r="K1512" s="112" t="b">
        <f ca="1">IF(TODAY()-'AP and Accrual Journal'!E1512&gt;'Data Inputs'!$B$47,TRUE,FALSE)</f>
        <v>1</v>
      </c>
    </row>
    <row r="1513" spans="1:11" x14ac:dyDescent="0.2">
      <c r="A1513" s="110" t="str">
        <f t="shared" si="80"/>
        <v/>
      </c>
      <c r="B1513" s="55"/>
      <c r="C1513" s="55"/>
      <c r="D1513" s="55"/>
      <c r="E1513" s="56"/>
      <c r="F1513" s="72"/>
      <c r="G1513" s="120" t="str">
        <f>IFERROR(INDEX(Vendors!$A$2:$B$500,MATCH('AP and Accrual Journal'!C1513,Vendors!$A$2:$A$500,0),2),"")</f>
        <v/>
      </c>
      <c r="H1513" s="74">
        <f>SUMIF('Cash Outflows'!E:E,'AP and Accrual Journal'!D1513,'Cash Outflows'!F:F)</f>
        <v>0</v>
      </c>
      <c r="I1513" s="73">
        <f t="shared" si="79"/>
        <v>0</v>
      </c>
      <c r="J1513" s="13">
        <f t="shared" si="81"/>
        <v>0</v>
      </c>
      <c r="K1513" s="112" t="b">
        <f ca="1">IF(TODAY()-'AP and Accrual Journal'!E1513&gt;'Data Inputs'!$B$47,TRUE,FALSE)</f>
        <v>1</v>
      </c>
    </row>
    <row r="1514" spans="1:11" x14ac:dyDescent="0.2">
      <c r="A1514" s="110" t="str">
        <f t="shared" si="80"/>
        <v/>
      </c>
      <c r="B1514" s="55"/>
      <c r="C1514" s="55"/>
      <c r="D1514" s="55"/>
      <c r="E1514" s="56"/>
      <c r="F1514" s="72"/>
      <c r="G1514" s="120" t="str">
        <f>IFERROR(INDEX(Vendors!$A$2:$B$500,MATCH('AP and Accrual Journal'!C1514,Vendors!$A$2:$A$500,0),2),"")</f>
        <v/>
      </c>
      <c r="H1514" s="74">
        <f>SUMIF('Cash Outflows'!E:E,'AP and Accrual Journal'!D1514,'Cash Outflows'!F:F)</f>
        <v>0</v>
      </c>
      <c r="I1514" s="73">
        <f t="shared" si="79"/>
        <v>0</v>
      </c>
      <c r="J1514" s="13">
        <f t="shared" si="81"/>
        <v>0</v>
      </c>
      <c r="K1514" s="112" t="b">
        <f ca="1">IF(TODAY()-'AP and Accrual Journal'!E1514&gt;'Data Inputs'!$B$47,TRUE,FALSE)</f>
        <v>1</v>
      </c>
    </row>
    <row r="1515" spans="1:11" x14ac:dyDescent="0.2">
      <c r="A1515" s="110" t="str">
        <f t="shared" si="80"/>
        <v/>
      </c>
      <c r="B1515" s="55"/>
      <c r="C1515" s="55"/>
      <c r="D1515" s="55"/>
      <c r="E1515" s="56"/>
      <c r="F1515" s="72"/>
      <c r="G1515" s="120" t="str">
        <f>IFERROR(INDEX(Vendors!$A$2:$B$500,MATCH('AP and Accrual Journal'!C1515,Vendors!$A$2:$A$500,0),2),"")</f>
        <v/>
      </c>
      <c r="H1515" s="74">
        <f>SUMIF('Cash Outflows'!E:E,'AP and Accrual Journal'!D1515,'Cash Outflows'!F:F)</f>
        <v>0</v>
      </c>
      <c r="I1515" s="73">
        <f t="shared" si="79"/>
        <v>0</v>
      </c>
      <c r="J1515" s="13">
        <f t="shared" si="81"/>
        <v>0</v>
      </c>
      <c r="K1515" s="112" t="b">
        <f ca="1">IF(TODAY()-'AP and Accrual Journal'!E1515&gt;'Data Inputs'!$B$47,TRUE,FALSE)</f>
        <v>1</v>
      </c>
    </row>
    <row r="1516" spans="1:11" x14ac:dyDescent="0.2">
      <c r="A1516" s="110" t="str">
        <f t="shared" si="80"/>
        <v/>
      </c>
      <c r="B1516" s="55"/>
      <c r="C1516" s="55"/>
      <c r="D1516" s="55"/>
      <c r="E1516" s="56"/>
      <c r="F1516" s="72"/>
      <c r="G1516" s="120" t="str">
        <f>IFERROR(INDEX(Vendors!$A$2:$B$500,MATCH('AP and Accrual Journal'!C1516,Vendors!$A$2:$A$500,0),2),"")</f>
        <v/>
      </c>
      <c r="H1516" s="74">
        <f>SUMIF('Cash Outflows'!E:E,'AP and Accrual Journal'!D1516,'Cash Outflows'!F:F)</f>
        <v>0</v>
      </c>
      <c r="I1516" s="73">
        <f t="shared" si="79"/>
        <v>0</v>
      </c>
      <c r="J1516" s="13">
        <f t="shared" si="81"/>
        <v>0</v>
      </c>
      <c r="K1516" s="112" t="b">
        <f ca="1">IF(TODAY()-'AP and Accrual Journal'!E1516&gt;'Data Inputs'!$B$47,TRUE,FALSE)</f>
        <v>1</v>
      </c>
    </row>
    <row r="1517" spans="1:11" x14ac:dyDescent="0.2">
      <c r="A1517" s="110" t="str">
        <f t="shared" si="80"/>
        <v/>
      </c>
      <c r="B1517" s="55"/>
      <c r="C1517" s="55"/>
      <c r="D1517" s="55"/>
      <c r="E1517" s="56"/>
      <c r="F1517" s="72"/>
      <c r="G1517" s="120" t="str">
        <f>IFERROR(INDEX(Vendors!$A$2:$B$500,MATCH('AP and Accrual Journal'!C1517,Vendors!$A$2:$A$500,0),2),"")</f>
        <v/>
      </c>
      <c r="H1517" s="74">
        <f>SUMIF('Cash Outflows'!E:E,'AP and Accrual Journal'!D1517,'Cash Outflows'!F:F)</f>
        <v>0</v>
      </c>
      <c r="I1517" s="73">
        <f t="shared" si="79"/>
        <v>0</v>
      </c>
      <c r="J1517" s="13">
        <f t="shared" si="81"/>
        <v>0</v>
      </c>
      <c r="K1517" s="112" t="b">
        <f ca="1">IF(TODAY()-'AP and Accrual Journal'!E1517&gt;'Data Inputs'!$B$47,TRUE,FALSE)</f>
        <v>1</v>
      </c>
    </row>
    <row r="1518" spans="1:11" x14ac:dyDescent="0.2">
      <c r="A1518" s="110" t="str">
        <f t="shared" si="80"/>
        <v/>
      </c>
      <c r="B1518" s="55"/>
      <c r="C1518" s="55"/>
      <c r="D1518" s="55"/>
      <c r="E1518" s="56"/>
      <c r="F1518" s="72"/>
      <c r="G1518" s="120" t="str">
        <f>IFERROR(INDEX(Vendors!$A$2:$B$500,MATCH('AP and Accrual Journal'!C1518,Vendors!$A$2:$A$500,0),2),"")</f>
        <v/>
      </c>
      <c r="H1518" s="74">
        <f>SUMIF('Cash Outflows'!E:E,'AP and Accrual Journal'!D1518,'Cash Outflows'!F:F)</f>
        <v>0</v>
      </c>
      <c r="I1518" s="73">
        <f t="shared" si="79"/>
        <v>0</v>
      </c>
      <c r="J1518" s="13">
        <f t="shared" si="81"/>
        <v>0</v>
      </c>
      <c r="K1518" s="112" t="b">
        <f ca="1">IF(TODAY()-'AP and Accrual Journal'!E1518&gt;'Data Inputs'!$B$47,TRUE,FALSE)</f>
        <v>1</v>
      </c>
    </row>
    <row r="1519" spans="1:11" x14ac:dyDescent="0.2">
      <c r="A1519" s="110" t="str">
        <f t="shared" si="80"/>
        <v/>
      </c>
      <c r="B1519" s="55"/>
      <c r="C1519" s="55"/>
      <c r="D1519" s="55"/>
      <c r="E1519" s="56"/>
      <c r="F1519" s="72"/>
      <c r="G1519" s="120" t="str">
        <f>IFERROR(INDEX(Vendors!$A$2:$B$500,MATCH('AP and Accrual Journal'!C1519,Vendors!$A$2:$A$500,0),2),"")</f>
        <v/>
      </c>
      <c r="H1519" s="74">
        <f>SUMIF('Cash Outflows'!E:E,'AP and Accrual Journal'!D1519,'Cash Outflows'!F:F)</f>
        <v>0</v>
      </c>
      <c r="I1519" s="73">
        <f t="shared" si="79"/>
        <v>0</v>
      </c>
      <c r="J1519" s="13">
        <f t="shared" si="81"/>
        <v>0</v>
      </c>
      <c r="K1519" s="112" t="b">
        <f ca="1">IF(TODAY()-'AP and Accrual Journal'!E1519&gt;'Data Inputs'!$B$47,TRUE,FALSE)</f>
        <v>1</v>
      </c>
    </row>
    <row r="1520" spans="1:11" x14ac:dyDescent="0.2">
      <c r="A1520" s="110" t="str">
        <f t="shared" si="80"/>
        <v/>
      </c>
      <c r="B1520" s="55"/>
      <c r="C1520" s="55"/>
      <c r="D1520" s="55"/>
      <c r="E1520" s="56"/>
      <c r="F1520" s="72"/>
      <c r="G1520" s="120" t="str">
        <f>IFERROR(INDEX(Vendors!$A$2:$B$500,MATCH('AP and Accrual Journal'!C1520,Vendors!$A$2:$A$500,0),2),"")</f>
        <v/>
      </c>
      <c r="H1520" s="74">
        <f>SUMIF('Cash Outflows'!E:E,'AP and Accrual Journal'!D1520,'Cash Outflows'!F:F)</f>
        <v>0</v>
      </c>
      <c r="I1520" s="73">
        <f t="shared" si="79"/>
        <v>0</v>
      </c>
      <c r="J1520" s="13">
        <f t="shared" si="81"/>
        <v>0</v>
      </c>
      <c r="K1520" s="112" t="b">
        <f ca="1">IF(TODAY()-'AP and Accrual Journal'!E1520&gt;'Data Inputs'!$B$47,TRUE,FALSE)</f>
        <v>1</v>
      </c>
    </row>
    <row r="1521" spans="1:11" x14ac:dyDescent="0.2">
      <c r="A1521" s="110" t="str">
        <f t="shared" si="80"/>
        <v/>
      </c>
      <c r="B1521" s="55"/>
      <c r="C1521" s="129"/>
      <c r="D1521" s="55"/>
      <c r="E1521" s="56"/>
      <c r="F1521" s="72"/>
      <c r="G1521" s="120" t="str">
        <f>IFERROR(INDEX(Vendors!$A$2:$B$500,MATCH('AP and Accrual Journal'!C1521,Vendors!$A$2:$A$500,0),2),"")</f>
        <v/>
      </c>
      <c r="H1521" s="74">
        <f>SUMIF('Cash Outflows'!E:E,'AP and Accrual Journal'!D1521,'Cash Outflows'!F:F)</f>
        <v>0</v>
      </c>
      <c r="I1521" s="73">
        <f t="shared" si="79"/>
        <v>0</v>
      </c>
      <c r="J1521" s="13">
        <f t="shared" si="81"/>
        <v>0</v>
      </c>
      <c r="K1521" s="112" t="b">
        <f ca="1">IF(TODAY()-'AP and Accrual Journal'!E1521&gt;'Data Inputs'!$B$47,TRUE,FALSE)</f>
        <v>1</v>
      </c>
    </row>
    <row r="1522" spans="1:11" x14ac:dyDescent="0.2">
      <c r="A1522" s="110" t="str">
        <f t="shared" si="80"/>
        <v/>
      </c>
      <c r="B1522" s="55"/>
      <c r="C1522" s="129"/>
      <c r="D1522" s="55"/>
      <c r="E1522" s="56"/>
      <c r="F1522" s="72"/>
      <c r="G1522" s="120" t="str">
        <f>IFERROR(INDEX(Vendors!$A$2:$B$500,MATCH('AP and Accrual Journal'!C1522,Vendors!$A$2:$A$500,0),2),"")</f>
        <v/>
      </c>
      <c r="H1522" s="74">
        <f>SUMIF('Cash Outflows'!E:E,'AP and Accrual Journal'!D1522,'Cash Outflows'!F:F)</f>
        <v>0</v>
      </c>
      <c r="I1522" s="73">
        <f t="shared" si="79"/>
        <v>0</v>
      </c>
      <c r="J1522" s="13">
        <f t="shared" si="81"/>
        <v>0</v>
      </c>
      <c r="K1522" s="112" t="b">
        <f ca="1">IF(TODAY()-'AP and Accrual Journal'!E1522&gt;'Data Inputs'!$B$47,TRUE,FALSE)</f>
        <v>1</v>
      </c>
    </row>
    <row r="1523" spans="1:11" x14ac:dyDescent="0.2">
      <c r="A1523" s="110" t="str">
        <f t="shared" si="80"/>
        <v/>
      </c>
      <c r="B1523" s="55"/>
      <c r="C1523" s="129"/>
      <c r="D1523" s="55"/>
      <c r="E1523" s="56"/>
      <c r="F1523" s="72"/>
      <c r="G1523" s="120" t="str">
        <f>IFERROR(INDEX(Vendors!$A$2:$B$500,MATCH('AP and Accrual Journal'!C1523,Vendors!$A$2:$A$500,0),2),"")</f>
        <v/>
      </c>
      <c r="H1523" s="74">
        <f>SUMIF('Cash Outflows'!E:E,'AP and Accrual Journal'!D1523,'Cash Outflows'!F:F)</f>
        <v>0</v>
      </c>
      <c r="I1523" s="73">
        <f t="shared" si="79"/>
        <v>0</v>
      </c>
      <c r="J1523" s="13">
        <f t="shared" si="81"/>
        <v>0</v>
      </c>
      <c r="K1523" s="112" t="b">
        <f ca="1">IF(TODAY()-'AP and Accrual Journal'!E1523&gt;'Data Inputs'!$B$47,TRUE,FALSE)</f>
        <v>1</v>
      </c>
    </row>
    <row r="1524" spans="1:11" x14ac:dyDescent="0.2">
      <c r="A1524" s="110" t="str">
        <f t="shared" si="80"/>
        <v/>
      </c>
      <c r="B1524" s="55"/>
      <c r="C1524" s="129"/>
      <c r="D1524" s="55"/>
      <c r="E1524" s="56"/>
      <c r="F1524" s="72"/>
      <c r="G1524" s="120" t="str">
        <f>IFERROR(INDEX(Vendors!$A$2:$B$500,MATCH('AP and Accrual Journal'!C1524,Vendors!$A$2:$A$500,0),2),"")</f>
        <v/>
      </c>
      <c r="H1524" s="74">
        <f>SUMIF('Cash Outflows'!E:E,'AP and Accrual Journal'!D1524,'Cash Outflows'!F:F)</f>
        <v>0</v>
      </c>
      <c r="I1524" s="73">
        <f t="shared" si="79"/>
        <v>0</v>
      </c>
      <c r="J1524" s="13">
        <f t="shared" si="81"/>
        <v>0</v>
      </c>
      <c r="K1524" s="112" t="b">
        <f ca="1">IF(TODAY()-'AP and Accrual Journal'!E1524&gt;'Data Inputs'!$B$47,TRUE,FALSE)</f>
        <v>1</v>
      </c>
    </row>
    <row r="1525" spans="1:11" x14ac:dyDescent="0.2">
      <c r="A1525" s="110" t="str">
        <f t="shared" si="80"/>
        <v/>
      </c>
      <c r="B1525" s="55"/>
      <c r="C1525" s="129"/>
      <c r="D1525" s="55"/>
      <c r="E1525" s="56"/>
      <c r="F1525" s="72"/>
      <c r="G1525" s="120" t="str">
        <f>IFERROR(INDEX(Vendors!$A$2:$B$500,MATCH('AP and Accrual Journal'!C1525,Vendors!$A$2:$A$500,0),2),"")</f>
        <v/>
      </c>
      <c r="H1525" s="74">
        <f>SUMIF('Cash Outflows'!E:E,'AP and Accrual Journal'!D1525,'Cash Outflows'!F:F)</f>
        <v>0</v>
      </c>
      <c r="I1525" s="73">
        <f t="shared" si="79"/>
        <v>0</v>
      </c>
      <c r="J1525" s="13">
        <f t="shared" si="81"/>
        <v>0</v>
      </c>
      <c r="K1525" s="112" t="b">
        <f ca="1">IF(TODAY()-'AP and Accrual Journal'!E1525&gt;'Data Inputs'!$B$47,TRUE,FALSE)</f>
        <v>1</v>
      </c>
    </row>
    <row r="1526" spans="1:11" x14ac:dyDescent="0.2">
      <c r="A1526" s="110" t="str">
        <f t="shared" si="80"/>
        <v/>
      </c>
      <c r="B1526" s="55"/>
      <c r="C1526" s="129"/>
      <c r="D1526" s="55"/>
      <c r="E1526" s="56"/>
      <c r="F1526" s="72"/>
      <c r="G1526" s="120" t="str">
        <f>IFERROR(INDEX(Vendors!$A$2:$B$500,MATCH('AP and Accrual Journal'!C1526,Vendors!$A$2:$A$500,0),2),"")</f>
        <v/>
      </c>
      <c r="H1526" s="74">
        <f>SUMIF('Cash Outflows'!E:E,'AP and Accrual Journal'!D1526,'Cash Outflows'!F:F)</f>
        <v>0</v>
      </c>
      <c r="I1526" s="73">
        <f t="shared" si="79"/>
        <v>0</v>
      </c>
      <c r="J1526" s="13">
        <f t="shared" si="81"/>
        <v>0</v>
      </c>
      <c r="K1526" s="112" t="b">
        <f ca="1">IF(TODAY()-'AP and Accrual Journal'!E1526&gt;'Data Inputs'!$B$47,TRUE,FALSE)</f>
        <v>1</v>
      </c>
    </row>
    <row r="1527" spans="1:11" x14ac:dyDescent="0.2">
      <c r="A1527" s="110" t="str">
        <f t="shared" si="80"/>
        <v/>
      </c>
      <c r="B1527" s="55"/>
      <c r="C1527" s="129"/>
      <c r="D1527" s="55"/>
      <c r="E1527" s="56"/>
      <c r="F1527" s="72"/>
      <c r="G1527" s="120" t="str">
        <f>IFERROR(INDEX(Vendors!$A$2:$B$500,MATCH('AP and Accrual Journal'!C1527,Vendors!$A$2:$A$500,0),2),"")</f>
        <v/>
      </c>
      <c r="H1527" s="74">
        <f>SUMIF('Cash Outflows'!E:E,'AP and Accrual Journal'!D1527,'Cash Outflows'!F:F)</f>
        <v>0</v>
      </c>
      <c r="I1527" s="73">
        <f t="shared" si="79"/>
        <v>0</v>
      </c>
      <c r="J1527" s="13">
        <f t="shared" si="81"/>
        <v>0</v>
      </c>
      <c r="K1527" s="112" t="b">
        <f ca="1">IF(TODAY()-'AP and Accrual Journal'!E1527&gt;'Data Inputs'!$B$47,TRUE,FALSE)</f>
        <v>1</v>
      </c>
    </row>
    <row r="1528" spans="1:11" x14ac:dyDescent="0.2">
      <c r="A1528" s="110" t="str">
        <f t="shared" si="80"/>
        <v/>
      </c>
      <c r="B1528" s="55"/>
      <c r="C1528" s="129"/>
      <c r="D1528" s="55"/>
      <c r="E1528" s="56"/>
      <c r="F1528" s="72"/>
      <c r="G1528" s="120" t="str">
        <f>IFERROR(INDEX(Vendors!$A$2:$B$500,MATCH('AP and Accrual Journal'!C1528,Vendors!$A$2:$A$500,0),2),"")</f>
        <v/>
      </c>
      <c r="H1528" s="74">
        <f>SUMIF('Cash Outflows'!E:E,'AP and Accrual Journal'!D1528,'Cash Outflows'!F:F)</f>
        <v>0</v>
      </c>
      <c r="I1528" s="73">
        <f t="shared" si="79"/>
        <v>0</v>
      </c>
      <c r="J1528" s="13">
        <f t="shared" si="81"/>
        <v>0</v>
      </c>
      <c r="K1528" s="112" t="b">
        <f ca="1">IF(TODAY()-'AP and Accrual Journal'!E1528&gt;'Data Inputs'!$B$47,TRUE,FALSE)</f>
        <v>1</v>
      </c>
    </row>
    <row r="1529" spans="1:11" x14ac:dyDescent="0.2">
      <c r="A1529" s="110" t="str">
        <f t="shared" si="80"/>
        <v/>
      </c>
      <c r="B1529" s="55"/>
      <c r="C1529" s="129"/>
      <c r="D1529" s="55"/>
      <c r="E1529" s="56"/>
      <c r="F1529" s="72"/>
      <c r="G1529" s="120" t="str">
        <f>IFERROR(INDEX(Vendors!$A$2:$B$500,MATCH('AP and Accrual Journal'!C1529,Vendors!$A$2:$A$500,0),2),"")</f>
        <v/>
      </c>
      <c r="H1529" s="74">
        <f>SUMIF('Cash Outflows'!E:E,'AP and Accrual Journal'!D1529,'Cash Outflows'!F:F)</f>
        <v>0</v>
      </c>
      <c r="I1529" s="73">
        <f t="shared" si="79"/>
        <v>0</v>
      </c>
      <c r="J1529" s="13">
        <f t="shared" si="81"/>
        <v>0</v>
      </c>
      <c r="K1529" s="112" t="b">
        <f ca="1">IF(TODAY()-'AP and Accrual Journal'!E1529&gt;'Data Inputs'!$B$47,TRUE,FALSE)</f>
        <v>1</v>
      </c>
    </row>
    <row r="1530" spans="1:11" x14ac:dyDescent="0.2">
      <c r="A1530" s="110" t="str">
        <f t="shared" si="80"/>
        <v/>
      </c>
      <c r="B1530" s="55"/>
      <c r="C1530" s="129"/>
      <c r="D1530" s="55"/>
      <c r="E1530" s="56"/>
      <c r="F1530" s="72"/>
      <c r="G1530" s="120" t="str">
        <f>IFERROR(INDEX(Vendors!$A$2:$B$500,MATCH('AP and Accrual Journal'!C1530,Vendors!$A$2:$A$500,0),2),"")</f>
        <v/>
      </c>
      <c r="H1530" s="74">
        <f>SUMIF('Cash Outflows'!E:E,'AP and Accrual Journal'!D1530,'Cash Outflows'!F:F)</f>
        <v>0</v>
      </c>
      <c r="I1530" s="73">
        <f t="shared" si="79"/>
        <v>0</v>
      </c>
      <c r="J1530" s="13">
        <f t="shared" si="81"/>
        <v>0</v>
      </c>
      <c r="K1530" s="112" t="b">
        <f ca="1">IF(TODAY()-'AP and Accrual Journal'!E1530&gt;'Data Inputs'!$B$47,TRUE,FALSE)</f>
        <v>1</v>
      </c>
    </row>
    <row r="1531" spans="1:11" x14ac:dyDescent="0.2">
      <c r="A1531" s="110" t="str">
        <f t="shared" si="80"/>
        <v/>
      </c>
      <c r="B1531" s="55"/>
      <c r="C1531" s="129"/>
      <c r="D1531" s="55"/>
      <c r="E1531" s="56"/>
      <c r="F1531" s="72"/>
      <c r="G1531" s="120" t="str">
        <f>IFERROR(INDEX(Vendors!$A$2:$B$500,MATCH('AP and Accrual Journal'!C1531,Vendors!$A$2:$A$500,0),2),"")</f>
        <v/>
      </c>
      <c r="H1531" s="74">
        <f>SUMIF('Cash Outflows'!E:E,'AP and Accrual Journal'!D1531,'Cash Outflows'!F:F)</f>
        <v>0</v>
      </c>
      <c r="I1531" s="73">
        <f t="shared" si="79"/>
        <v>0</v>
      </c>
      <c r="J1531" s="13">
        <f t="shared" si="81"/>
        <v>0</v>
      </c>
      <c r="K1531" s="112" t="b">
        <f ca="1">IF(TODAY()-'AP and Accrual Journal'!E1531&gt;'Data Inputs'!$B$47,TRUE,FALSE)</f>
        <v>1</v>
      </c>
    </row>
    <row r="1532" spans="1:11" x14ac:dyDescent="0.2">
      <c r="A1532" s="110" t="str">
        <f t="shared" si="80"/>
        <v/>
      </c>
      <c r="B1532" s="55"/>
      <c r="C1532" s="129"/>
      <c r="D1532" s="55"/>
      <c r="E1532" s="56"/>
      <c r="F1532" s="72"/>
      <c r="G1532" s="120" t="str">
        <f>IFERROR(INDEX(Vendors!$A$2:$B$500,MATCH('AP and Accrual Journal'!C1532,Vendors!$A$2:$A$500,0),2),"")</f>
        <v/>
      </c>
      <c r="H1532" s="74">
        <f>SUMIF('Cash Outflows'!E:E,'AP and Accrual Journal'!D1532,'Cash Outflows'!F:F)</f>
        <v>0</v>
      </c>
      <c r="I1532" s="73">
        <f t="shared" si="79"/>
        <v>0</v>
      </c>
      <c r="J1532" s="13">
        <f t="shared" si="81"/>
        <v>0</v>
      </c>
      <c r="K1532" s="112" t="b">
        <f ca="1">IF(TODAY()-'AP and Accrual Journal'!E1532&gt;'Data Inputs'!$B$47,TRUE,FALSE)</f>
        <v>1</v>
      </c>
    </row>
    <row r="1533" spans="1:11" x14ac:dyDescent="0.2">
      <c r="A1533" s="110" t="str">
        <f t="shared" si="80"/>
        <v/>
      </c>
      <c r="B1533" s="55"/>
      <c r="C1533" s="129"/>
      <c r="D1533" s="55"/>
      <c r="E1533" s="56"/>
      <c r="F1533" s="72"/>
      <c r="G1533" s="120" t="str">
        <f>IFERROR(INDEX(Vendors!$A$2:$B$500,MATCH('AP and Accrual Journal'!C1533,Vendors!$A$2:$A$500,0),2),"")</f>
        <v/>
      </c>
      <c r="H1533" s="74">
        <f>SUMIF('Cash Outflows'!E:E,'AP and Accrual Journal'!D1533,'Cash Outflows'!F:F)</f>
        <v>0</v>
      </c>
      <c r="I1533" s="73">
        <f t="shared" si="79"/>
        <v>0</v>
      </c>
      <c r="J1533" s="13">
        <f t="shared" si="81"/>
        <v>0</v>
      </c>
      <c r="K1533" s="112" t="b">
        <f ca="1">IF(TODAY()-'AP and Accrual Journal'!E1533&gt;'Data Inputs'!$B$47,TRUE,FALSE)</f>
        <v>1</v>
      </c>
    </row>
    <row r="1534" spans="1:11" x14ac:dyDescent="0.2">
      <c r="A1534" s="110" t="str">
        <f t="shared" si="80"/>
        <v/>
      </c>
      <c r="B1534" s="55"/>
      <c r="C1534" s="129"/>
      <c r="D1534" s="55"/>
      <c r="E1534" s="56"/>
      <c r="F1534" s="72"/>
      <c r="G1534" s="120" t="str">
        <f>IFERROR(INDEX(Vendors!$A$2:$B$500,MATCH('AP and Accrual Journal'!C1534,Vendors!$A$2:$A$500,0),2),"")</f>
        <v/>
      </c>
      <c r="H1534" s="74">
        <f>SUMIF('Cash Outflows'!E:E,'AP and Accrual Journal'!D1534,'Cash Outflows'!F:F)</f>
        <v>0</v>
      </c>
      <c r="I1534" s="73">
        <f t="shared" si="79"/>
        <v>0</v>
      </c>
      <c r="J1534" s="13">
        <f t="shared" si="81"/>
        <v>0</v>
      </c>
      <c r="K1534" s="112" t="b">
        <f ca="1">IF(TODAY()-'AP and Accrual Journal'!E1534&gt;'Data Inputs'!$B$47,TRUE,FALSE)</f>
        <v>1</v>
      </c>
    </row>
    <row r="1535" spans="1:11" x14ac:dyDescent="0.2">
      <c r="A1535" s="110" t="str">
        <f t="shared" si="80"/>
        <v/>
      </c>
      <c r="B1535" s="55"/>
      <c r="C1535" s="129"/>
      <c r="D1535" s="55"/>
      <c r="E1535" s="56"/>
      <c r="F1535" s="72"/>
      <c r="G1535" s="120" t="str">
        <f>IFERROR(INDEX(Vendors!$A$2:$B$500,MATCH('AP and Accrual Journal'!C1535,Vendors!$A$2:$A$500,0),2),"")</f>
        <v/>
      </c>
      <c r="H1535" s="74">
        <f>SUMIF('Cash Outflows'!E:E,'AP and Accrual Journal'!D1535,'Cash Outflows'!F:F)</f>
        <v>0</v>
      </c>
      <c r="I1535" s="73">
        <f t="shared" si="79"/>
        <v>0</v>
      </c>
      <c r="J1535" s="13">
        <f t="shared" si="81"/>
        <v>0</v>
      </c>
      <c r="K1535" s="112" t="b">
        <f ca="1">IF(TODAY()-'AP and Accrual Journal'!E1535&gt;'Data Inputs'!$B$47,TRUE,FALSE)</f>
        <v>1</v>
      </c>
    </row>
    <row r="1536" spans="1:11" x14ac:dyDescent="0.2">
      <c r="A1536" s="110" t="str">
        <f t="shared" si="80"/>
        <v/>
      </c>
      <c r="B1536" s="55"/>
      <c r="C1536" s="129"/>
      <c r="D1536" s="55"/>
      <c r="E1536" s="56"/>
      <c r="F1536" s="72"/>
      <c r="G1536" s="120" t="str">
        <f>IFERROR(INDEX(Vendors!$A$2:$B$500,MATCH('AP and Accrual Journal'!C1536,Vendors!$A$2:$A$500,0),2),"")</f>
        <v/>
      </c>
      <c r="H1536" s="74">
        <f>SUMIF('Cash Outflows'!E:E,'AP and Accrual Journal'!D1536,'Cash Outflows'!F:F)</f>
        <v>0</v>
      </c>
      <c r="I1536" s="73">
        <f t="shared" si="79"/>
        <v>0</v>
      </c>
      <c r="J1536" s="13">
        <f t="shared" si="81"/>
        <v>0</v>
      </c>
      <c r="K1536" s="112" t="b">
        <f ca="1">IF(TODAY()-'AP and Accrual Journal'!E1536&gt;'Data Inputs'!$B$47,TRUE,FALSE)</f>
        <v>1</v>
      </c>
    </row>
    <row r="1537" spans="1:11" x14ac:dyDescent="0.2">
      <c r="A1537" s="110" t="str">
        <f t="shared" si="80"/>
        <v/>
      </c>
      <c r="B1537" s="55"/>
      <c r="C1537" s="129"/>
      <c r="D1537" s="55"/>
      <c r="E1537" s="56"/>
      <c r="F1537" s="72"/>
      <c r="G1537" s="120" t="str">
        <f>IFERROR(INDEX(Vendors!$A$2:$B$500,MATCH('AP and Accrual Journal'!C1537,Vendors!$A$2:$A$500,0),2),"")</f>
        <v/>
      </c>
      <c r="H1537" s="74">
        <f>SUMIF('Cash Outflows'!E:E,'AP and Accrual Journal'!D1537,'Cash Outflows'!F:F)</f>
        <v>0</v>
      </c>
      <c r="I1537" s="73">
        <f t="shared" si="79"/>
        <v>0</v>
      </c>
      <c r="J1537" s="13">
        <f t="shared" si="81"/>
        <v>0</v>
      </c>
      <c r="K1537" s="112" t="b">
        <f ca="1">IF(TODAY()-'AP and Accrual Journal'!E1537&gt;'Data Inputs'!$B$47,TRUE,FALSE)</f>
        <v>1</v>
      </c>
    </row>
    <row r="1538" spans="1:11" x14ac:dyDescent="0.2">
      <c r="A1538" s="110" t="str">
        <f t="shared" si="80"/>
        <v/>
      </c>
      <c r="B1538" s="55"/>
      <c r="C1538" s="129"/>
      <c r="D1538" s="55"/>
      <c r="E1538" s="56"/>
      <c r="F1538" s="72"/>
      <c r="G1538" s="120" t="str">
        <f>IFERROR(INDEX(Vendors!$A$2:$B$500,MATCH('AP and Accrual Journal'!C1538,Vendors!$A$2:$A$500,0),2),"")</f>
        <v/>
      </c>
      <c r="H1538" s="74">
        <f>SUMIF('Cash Outflows'!E:E,'AP and Accrual Journal'!D1538,'Cash Outflows'!F:F)</f>
        <v>0</v>
      </c>
      <c r="I1538" s="73">
        <f t="shared" si="79"/>
        <v>0</v>
      </c>
      <c r="J1538" s="13">
        <f t="shared" si="81"/>
        <v>0</v>
      </c>
      <c r="K1538" s="112" t="b">
        <f ca="1">IF(TODAY()-'AP and Accrual Journal'!E1538&gt;'Data Inputs'!$B$47,TRUE,FALSE)</f>
        <v>1</v>
      </c>
    </row>
    <row r="1539" spans="1:11" x14ac:dyDescent="0.2">
      <c r="A1539" s="110" t="str">
        <f t="shared" si="80"/>
        <v/>
      </c>
      <c r="B1539" s="55"/>
      <c r="C1539" s="129"/>
      <c r="D1539" s="55"/>
      <c r="E1539" s="56"/>
      <c r="F1539" s="72"/>
      <c r="G1539" s="120" t="str">
        <f>IFERROR(INDEX(Vendors!$A$2:$B$500,MATCH('AP and Accrual Journal'!C1539,Vendors!$A$2:$A$500,0),2),"")</f>
        <v/>
      </c>
      <c r="H1539" s="74">
        <f>SUMIF('Cash Outflows'!E:E,'AP and Accrual Journal'!D1539,'Cash Outflows'!F:F)</f>
        <v>0</v>
      </c>
      <c r="I1539" s="73">
        <f t="shared" si="79"/>
        <v>0</v>
      </c>
      <c r="J1539" s="13">
        <f t="shared" si="81"/>
        <v>0</v>
      </c>
      <c r="K1539" s="112" t="b">
        <f ca="1">IF(TODAY()-'AP and Accrual Journal'!E1539&gt;'Data Inputs'!$B$47,TRUE,FALSE)</f>
        <v>1</v>
      </c>
    </row>
    <row r="1540" spans="1:11" x14ac:dyDescent="0.2">
      <c r="A1540" s="110" t="str">
        <f t="shared" si="80"/>
        <v/>
      </c>
      <c r="B1540" s="55"/>
      <c r="C1540" s="129"/>
      <c r="D1540" s="55"/>
      <c r="E1540" s="56"/>
      <c r="F1540" s="72"/>
      <c r="G1540" s="120" t="str">
        <f>IFERROR(INDEX(Vendors!$A$2:$B$500,MATCH('AP and Accrual Journal'!C1540,Vendors!$A$2:$A$500,0),2),"")</f>
        <v/>
      </c>
      <c r="H1540" s="74">
        <f>SUMIF('Cash Outflows'!E:E,'AP and Accrual Journal'!D1540,'Cash Outflows'!F:F)</f>
        <v>0</v>
      </c>
      <c r="I1540" s="73">
        <f t="shared" si="79"/>
        <v>0</v>
      </c>
      <c r="J1540" s="13">
        <f t="shared" si="81"/>
        <v>0</v>
      </c>
      <c r="K1540" s="112" t="b">
        <f ca="1">IF(TODAY()-'AP and Accrual Journal'!E1540&gt;'Data Inputs'!$B$47,TRUE,FALSE)</f>
        <v>1</v>
      </c>
    </row>
    <row r="1541" spans="1:11" x14ac:dyDescent="0.2">
      <c r="A1541" s="110" t="str">
        <f t="shared" si="80"/>
        <v/>
      </c>
      <c r="B1541" s="55"/>
      <c r="C1541" s="129"/>
      <c r="D1541" s="55"/>
      <c r="E1541" s="56"/>
      <c r="F1541" s="72"/>
      <c r="G1541" s="120" t="str">
        <f>IFERROR(INDEX(Vendors!$A$2:$B$500,MATCH('AP and Accrual Journal'!C1541,Vendors!$A$2:$A$500,0),2),"")</f>
        <v/>
      </c>
      <c r="H1541" s="74">
        <f>SUMIF('Cash Outflows'!E:E,'AP and Accrual Journal'!D1541,'Cash Outflows'!F:F)</f>
        <v>0</v>
      </c>
      <c r="I1541" s="73">
        <f t="shared" ref="I1541:I1604" si="82">F1541-H1541</f>
        <v>0</v>
      </c>
      <c r="J1541" s="13">
        <f t="shared" si="81"/>
        <v>0</v>
      </c>
      <c r="K1541" s="112" t="b">
        <f ca="1">IF(TODAY()-'AP and Accrual Journal'!E1541&gt;'Data Inputs'!$B$47,TRUE,FALSE)</f>
        <v>1</v>
      </c>
    </row>
    <row r="1542" spans="1:11" x14ac:dyDescent="0.2">
      <c r="A1542" s="110" t="str">
        <f t="shared" si="80"/>
        <v/>
      </c>
      <c r="B1542" s="55"/>
      <c r="C1542" s="129"/>
      <c r="D1542" s="55"/>
      <c r="E1542" s="56"/>
      <c r="F1542" s="72"/>
      <c r="G1542" s="120" t="str">
        <f>IFERROR(INDEX(Vendors!$A$2:$B$500,MATCH('AP and Accrual Journal'!C1542,Vendors!$A$2:$A$500,0),2),"")</f>
        <v/>
      </c>
      <c r="H1542" s="74">
        <f>SUMIF('Cash Outflows'!E:E,'AP and Accrual Journal'!D1542,'Cash Outflows'!F:F)</f>
        <v>0</v>
      </c>
      <c r="I1542" s="73">
        <f t="shared" si="82"/>
        <v>0</v>
      </c>
      <c r="J1542" s="13">
        <f t="shared" si="81"/>
        <v>0</v>
      </c>
      <c r="K1542" s="112" t="b">
        <f ca="1">IF(TODAY()-'AP and Accrual Journal'!E1542&gt;'Data Inputs'!$B$47,TRUE,FALSE)</f>
        <v>1</v>
      </c>
    </row>
    <row r="1543" spans="1:11" x14ac:dyDescent="0.2">
      <c r="A1543" s="110" t="str">
        <f t="shared" si="80"/>
        <v/>
      </c>
      <c r="B1543" s="55"/>
      <c r="C1543" s="129"/>
      <c r="D1543" s="55"/>
      <c r="E1543" s="56"/>
      <c r="F1543" s="72"/>
      <c r="G1543" s="120" t="str">
        <f>IFERROR(INDEX(Vendors!$A$2:$B$500,MATCH('AP and Accrual Journal'!C1543,Vendors!$A$2:$A$500,0),2),"")</f>
        <v/>
      </c>
      <c r="H1543" s="74">
        <f>SUMIF('Cash Outflows'!E:E,'AP and Accrual Journal'!D1543,'Cash Outflows'!F:F)</f>
        <v>0</v>
      </c>
      <c r="I1543" s="73">
        <f t="shared" si="82"/>
        <v>0</v>
      </c>
      <c r="J1543" s="13">
        <f t="shared" si="81"/>
        <v>0</v>
      </c>
      <c r="K1543" s="112" t="b">
        <f ca="1">IF(TODAY()-'AP and Accrual Journal'!E1543&gt;'Data Inputs'!$B$47,TRUE,FALSE)</f>
        <v>1</v>
      </c>
    </row>
    <row r="1544" spans="1:11" x14ac:dyDescent="0.2">
      <c r="A1544" s="110" t="str">
        <f t="shared" si="80"/>
        <v/>
      </c>
      <c r="B1544" s="55"/>
      <c r="C1544" s="129"/>
      <c r="D1544" s="55"/>
      <c r="E1544" s="56"/>
      <c r="F1544" s="72"/>
      <c r="G1544" s="120" t="str">
        <f>IFERROR(INDEX(Vendors!$A$2:$B$500,MATCH('AP and Accrual Journal'!C1544,Vendors!$A$2:$A$500,0),2),"")</f>
        <v/>
      </c>
      <c r="H1544" s="74">
        <f>SUMIF('Cash Outflows'!E:E,'AP and Accrual Journal'!D1544,'Cash Outflows'!F:F)</f>
        <v>0</v>
      </c>
      <c r="I1544" s="73">
        <f t="shared" si="82"/>
        <v>0</v>
      </c>
      <c r="J1544" s="13">
        <f t="shared" si="81"/>
        <v>0</v>
      </c>
      <c r="K1544" s="112" t="b">
        <f ca="1">IF(TODAY()-'AP and Accrual Journal'!E1544&gt;'Data Inputs'!$B$47,TRUE,FALSE)</f>
        <v>1</v>
      </c>
    </row>
    <row r="1545" spans="1:11" x14ac:dyDescent="0.2">
      <c r="A1545" s="110" t="str">
        <f t="shared" si="80"/>
        <v/>
      </c>
      <c r="B1545" s="55"/>
      <c r="C1545" s="129"/>
      <c r="D1545" s="55"/>
      <c r="E1545" s="56"/>
      <c r="F1545" s="72"/>
      <c r="G1545" s="120" t="str">
        <f>IFERROR(INDEX(Vendors!$A$2:$B$500,MATCH('AP and Accrual Journal'!C1545,Vendors!$A$2:$A$500,0),2),"")</f>
        <v/>
      </c>
      <c r="H1545" s="74">
        <f>SUMIF('Cash Outflows'!E:E,'AP and Accrual Journal'!D1545,'Cash Outflows'!F:F)</f>
        <v>0</v>
      </c>
      <c r="I1545" s="73">
        <f t="shared" si="82"/>
        <v>0</v>
      </c>
      <c r="J1545" s="13">
        <f t="shared" si="81"/>
        <v>0</v>
      </c>
      <c r="K1545" s="112" t="b">
        <f ca="1">IF(TODAY()-'AP and Accrual Journal'!E1545&gt;'Data Inputs'!$B$47,TRUE,FALSE)</f>
        <v>1</v>
      </c>
    </row>
    <row r="1546" spans="1:11" x14ac:dyDescent="0.2">
      <c r="A1546" s="110" t="str">
        <f t="shared" si="80"/>
        <v/>
      </c>
      <c r="B1546" s="55"/>
      <c r="C1546" s="129"/>
      <c r="D1546" s="55"/>
      <c r="E1546" s="56"/>
      <c r="F1546" s="72"/>
      <c r="G1546" s="120" t="str">
        <f>IFERROR(INDEX(Vendors!$A$2:$B$500,MATCH('AP and Accrual Journal'!C1546,Vendors!$A$2:$A$500,0),2),"")</f>
        <v/>
      </c>
      <c r="H1546" s="74">
        <f>SUMIF('Cash Outflows'!E:E,'AP and Accrual Journal'!D1546,'Cash Outflows'!F:F)</f>
        <v>0</v>
      </c>
      <c r="I1546" s="73">
        <f t="shared" si="82"/>
        <v>0</v>
      </c>
      <c r="J1546" s="13">
        <f t="shared" si="81"/>
        <v>0</v>
      </c>
      <c r="K1546" s="112" t="b">
        <f ca="1">IF(TODAY()-'AP and Accrual Journal'!E1546&gt;'Data Inputs'!$B$47,TRUE,FALSE)</f>
        <v>1</v>
      </c>
    </row>
    <row r="1547" spans="1:11" x14ac:dyDescent="0.2">
      <c r="A1547" s="110" t="str">
        <f t="shared" si="80"/>
        <v/>
      </c>
      <c r="B1547" s="55"/>
      <c r="C1547" s="129"/>
      <c r="D1547" s="55"/>
      <c r="E1547" s="56"/>
      <c r="F1547" s="72"/>
      <c r="G1547" s="120" t="str">
        <f>IFERROR(INDEX(Vendors!$A$2:$B$500,MATCH('AP and Accrual Journal'!C1547,Vendors!$A$2:$A$500,0),2),"")</f>
        <v/>
      </c>
      <c r="H1547" s="74">
        <f>SUMIF('Cash Outflows'!E:E,'AP and Accrual Journal'!D1547,'Cash Outflows'!F:F)</f>
        <v>0</v>
      </c>
      <c r="I1547" s="73">
        <f t="shared" si="82"/>
        <v>0</v>
      </c>
      <c r="J1547" s="13">
        <f t="shared" si="81"/>
        <v>0</v>
      </c>
      <c r="K1547" s="112" t="b">
        <f ca="1">IF(TODAY()-'AP and Accrual Journal'!E1547&gt;'Data Inputs'!$B$47,TRUE,FALSE)</f>
        <v>1</v>
      </c>
    </row>
    <row r="1548" spans="1:11" x14ac:dyDescent="0.2">
      <c r="A1548" s="110" t="str">
        <f t="shared" ref="A1548" si="83">IF(E1548="","",E1548+(6-J1548))</f>
        <v/>
      </c>
      <c r="B1548" s="55"/>
      <c r="C1548" s="129"/>
      <c r="D1548" s="55"/>
      <c r="E1548" s="56"/>
      <c r="F1548" s="72"/>
      <c r="G1548" s="120" t="str">
        <f>IFERROR(INDEX(Vendors!$A$2:$B$500,MATCH('AP and Accrual Journal'!C1548,Vendors!$A$2:$A$500,0),2),"")</f>
        <v/>
      </c>
      <c r="H1548" s="74">
        <f>SUMIF('Cash Outflows'!E:E,'AP and Accrual Journal'!D1548,'Cash Outflows'!F:F)</f>
        <v>0</v>
      </c>
      <c r="I1548" s="73">
        <f t="shared" si="82"/>
        <v>0</v>
      </c>
      <c r="J1548" s="13">
        <f t="shared" ref="J1548:J1611" si="84">IF(WEEKDAY(E1548)=7,0,WEEKDAY(E1548))</f>
        <v>0</v>
      </c>
      <c r="K1548" s="112" t="b">
        <f ca="1">IF(TODAY()-'AP and Accrual Journal'!E1548&gt;'Data Inputs'!$B$47,TRUE,FALSE)</f>
        <v>1</v>
      </c>
    </row>
    <row r="1549" spans="1:11" x14ac:dyDescent="0.2">
      <c r="A1549" s="110" t="str">
        <f t="shared" ref="A1549:A1611" si="85">IF(E1549="","",E1549+(6-J1549))</f>
        <v/>
      </c>
      <c r="B1549" s="55"/>
      <c r="C1549" s="129"/>
      <c r="D1549" s="55"/>
      <c r="E1549" s="56"/>
      <c r="F1549" s="72"/>
      <c r="G1549" s="120" t="str">
        <f>IFERROR(INDEX(Vendors!$A$2:$B$500,MATCH('AP and Accrual Journal'!C1549,Vendors!$A$2:$A$500,0),2),"")</f>
        <v/>
      </c>
      <c r="H1549" s="74">
        <f>SUMIF('Cash Outflows'!E:E,'AP and Accrual Journal'!D1549,'Cash Outflows'!F:F)</f>
        <v>0</v>
      </c>
      <c r="I1549" s="73">
        <f t="shared" si="82"/>
        <v>0</v>
      </c>
      <c r="J1549" s="13">
        <f t="shared" si="84"/>
        <v>0</v>
      </c>
      <c r="K1549" s="112" t="b">
        <f ca="1">IF(TODAY()-'AP and Accrual Journal'!E1549&gt;'Data Inputs'!$B$47,TRUE,FALSE)</f>
        <v>1</v>
      </c>
    </row>
    <row r="1550" spans="1:11" x14ac:dyDescent="0.2">
      <c r="A1550" s="110" t="str">
        <f t="shared" si="85"/>
        <v/>
      </c>
      <c r="B1550" s="55"/>
      <c r="C1550" s="129"/>
      <c r="D1550" s="55"/>
      <c r="E1550" s="56"/>
      <c r="F1550" s="72"/>
      <c r="G1550" s="120" t="str">
        <f>IFERROR(INDEX(Vendors!$A$2:$B$500,MATCH('AP and Accrual Journal'!C1550,Vendors!$A$2:$A$500,0),2),"")</f>
        <v/>
      </c>
      <c r="H1550" s="74">
        <f>SUMIF('Cash Outflows'!E:E,'AP and Accrual Journal'!D1550,'Cash Outflows'!F:F)</f>
        <v>0</v>
      </c>
      <c r="I1550" s="73">
        <f t="shared" si="82"/>
        <v>0</v>
      </c>
      <c r="J1550" s="13">
        <f t="shared" si="84"/>
        <v>0</v>
      </c>
      <c r="K1550" s="112" t="b">
        <f ca="1">IF(TODAY()-'AP and Accrual Journal'!E1550&gt;'Data Inputs'!$B$47,TRUE,FALSE)</f>
        <v>1</v>
      </c>
    </row>
    <row r="1551" spans="1:11" x14ac:dyDescent="0.2">
      <c r="A1551" s="110" t="str">
        <f t="shared" si="85"/>
        <v/>
      </c>
      <c r="B1551" s="55"/>
      <c r="C1551" s="129"/>
      <c r="D1551" s="55"/>
      <c r="E1551" s="56"/>
      <c r="F1551" s="72"/>
      <c r="G1551" s="120" t="str">
        <f>IFERROR(INDEX(Vendors!$A$2:$B$500,MATCH('AP and Accrual Journal'!C1551,Vendors!$A$2:$A$500,0),2),"")</f>
        <v/>
      </c>
      <c r="H1551" s="74">
        <f>SUMIF('Cash Outflows'!E:E,'AP and Accrual Journal'!D1551,'Cash Outflows'!F:F)</f>
        <v>0</v>
      </c>
      <c r="I1551" s="73">
        <f t="shared" si="82"/>
        <v>0</v>
      </c>
      <c r="J1551" s="13">
        <f t="shared" si="84"/>
        <v>0</v>
      </c>
      <c r="K1551" s="112" t="b">
        <f ca="1">IF(TODAY()-'AP and Accrual Journal'!E1551&gt;'Data Inputs'!$B$47,TRUE,FALSE)</f>
        <v>1</v>
      </c>
    </row>
    <row r="1552" spans="1:11" x14ac:dyDescent="0.2">
      <c r="A1552" s="110" t="str">
        <f t="shared" si="85"/>
        <v/>
      </c>
      <c r="B1552" s="55"/>
      <c r="C1552" s="129"/>
      <c r="D1552" s="55"/>
      <c r="E1552" s="56"/>
      <c r="F1552" s="72"/>
      <c r="G1552" s="120" t="str">
        <f>IFERROR(INDEX(Vendors!$A$2:$B$500,MATCH('AP and Accrual Journal'!C1552,Vendors!$A$2:$A$500,0),2),"")</f>
        <v/>
      </c>
      <c r="H1552" s="74">
        <f>SUMIF('Cash Outflows'!E:E,'AP and Accrual Journal'!D1552,'Cash Outflows'!F:F)</f>
        <v>0</v>
      </c>
      <c r="I1552" s="73">
        <f t="shared" si="82"/>
        <v>0</v>
      </c>
      <c r="J1552" s="13">
        <f t="shared" si="84"/>
        <v>0</v>
      </c>
      <c r="K1552" s="112" t="b">
        <f ca="1">IF(TODAY()-'AP and Accrual Journal'!E1552&gt;'Data Inputs'!$B$47,TRUE,FALSE)</f>
        <v>1</v>
      </c>
    </row>
    <row r="1553" spans="1:11" x14ac:dyDescent="0.2">
      <c r="A1553" s="110" t="str">
        <f t="shared" si="85"/>
        <v/>
      </c>
      <c r="B1553" s="55"/>
      <c r="C1553" s="129"/>
      <c r="D1553" s="55"/>
      <c r="E1553" s="56"/>
      <c r="F1553" s="72"/>
      <c r="G1553" s="120" t="str">
        <f>IFERROR(INDEX(Vendors!$A$2:$B$500,MATCH('AP and Accrual Journal'!C1553,Vendors!$A$2:$A$500,0),2),"")</f>
        <v/>
      </c>
      <c r="H1553" s="74">
        <f>SUMIF('Cash Outflows'!E:E,'AP and Accrual Journal'!D1553,'Cash Outflows'!F:F)</f>
        <v>0</v>
      </c>
      <c r="I1553" s="73">
        <f t="shared" si="82"/>
        <v>0</v>
      </c>
      <c r="J1553" s="13">
        <f t="shared" si="84"/>
        <v>0</v>
      </c>
      <c r="K1553" s="112" t="b">
        <f ca="1">IF(TODAY()-'AP and Accrual Journal'!E1553&gt;'Data Inputs'!$B$47,TRUE,FALSE)</f>
        <v>1</v>
      </c>
    </row>
    <row r="1554" spans="1:11" x14ac:dyDescent="0.2">
      <c r="A1554" s="110" t="str">
        <f t="shared" si="85"/>
        <v/>
      </c>
      <c r="B1554" s="55"/>
      <c r="C1554" s="129"/>
      <c r="D1554" s="55"/>
      <c r="E1554" s="56"/>
      <c r="F1554" s="72"/>
      <c r="G1554" s="120" t="str">
        <f>IFERROR(INDEX(Vendors!$A$2:$B$500,MATCH('AP and Accrual Journal'!C1554,Vendors!$A$2:$A$500,0),2),"")</f>
        <v/>
      </c>
      <c r="H1554" s="74">
        <f>SUMIF('Cash Outflows'!E:E,'AP and Accrual Journal'!D1554,'Cash Outflows'!F:F)</f>
        <v>0</v>
      </c>
      <c r="I1554" s="73">
        <f t="shared" si="82"/>
        <v>0</v>
      </c>
      <c r="J1554" s="13">
        <f t="shared" si="84"/>
        <v>0</v>
      </c>
      <c r="K1554" s="112" t="b">
        <f ca="1">IF(TODAY()-'AP and Accrual Journal'!E1554&gt;'Data Inputs'!$B$47,TRUE,FALSE)</f>
        <v>1</v>
      </c>
    </row>
    <row r="1555" spans="1:11" x14ac:dyDescent="0.2">
      <c r="A1555" s="110" t="str">
        <f t="shared" si="85"/>
        <v/>
      </c>
      <c r="B1555" s="55"/>
      <c r="C1555" s="129"/>
      <c r="D1555" s="55"/>
      <c r="E1555" s="56"/>
      <c r="F1555" s="72"/>
      <c r="G1555" s="120" t="str">
        <f>IFERROR(INDEX(Vendors!$A$2:$B$500,MATCH('AP and Accrual Journal'!C1555,Vendors!$A$2:$A$500,0),2),"")</f>
        <v/>
      </c>
      <c r="H1555" s="74">
        <f>SUMIF('Cash Outflows'!E:E,'AP and Accrual Journal'!D1555,'Cash Outflows'!F:F)</f>
        <v>0</v>
      </c>
      <c r="I1555" s="73">
        <f t="shared" si="82"/>
        <v>0</v>
      </c>
      <c r="J1555" s="13">
        <f t="shared" si="84"/>
        <v>0</v>
      </c>
      <c r="K1555" s="112" t="b">
        <f ca="1">IF(TODAY()-'AP and Accrual Journal'!E1555&gt;'Data Inputs'!$B$47,TRUE,FALSE)</f>
        <v>1</v>
      </c>
    </row>
    <row r="1556" spans="1:11" x14ac:dyDescent="0.2">
      <c r="A1556" s="110" t="str">
        <f t="shared" si="85"/>
        <v/>
      </c>
      <c r="B1556" s="55"/>
      <c r="C1556" s="129"/>
      <c r="D1556" s="55"/>
      <c r="E1556" s="56"/>
      <c r="F1556" s="72"/>
      <c r="G1556" s="120" t="str">
        <f>IFERROR(INDEX(Vendors!$A$2:$B$500,MATCH('AP and Accrual Journal'!C1556,Vendors!$A$2:$A$500,0),2),"")</f>
        <v/>
      </c>
      <c r="H1556" s="74">
        <f>SUMIF('Cash Outflows'!E:E,'AP and Accrual Journal'!D1556,'Cash Outflows'!F:F)</f>
        <v>0</v>
      </c>
      <c r="I1556" s="73">
        <f t="shared" si="82"/>
        <v>0</v>
      </c>
      <c r="J1556" s="13">
        <f t="shared" si="84"/>
        <v>0</v>
      </c>
      <c r="K1556" s="112" t="b">
        <f ca="1">IF(TODAY()-'AP and Accrual Journal'!E1556&gt;'Data Inputs'!$B$47,TRUE,FALSE)</f>
        <v>1</v>
      </c>
    </row>
    <row r="1557" spans="1:11" x14ac:dyDescent="0.2">
      <c r="A1557" s="110" t="str">
        <f t="shared" si="85"/>
        <v/>
      </c>
      <c r="B1557" s="55"/>
      <c r="C1557" s="129"/>
      <c r="D1557" s="55"/>
      <c r="E1557" s="56"/>
      <c r="F1557" s="72"/>
      <c r="G1557" s="120" t="str">
        <f>IFERROR(INDEX(Vendors!$A$2:$B$500,MATCH('AP and Accrual Journal'!C1557,Vendors!$A$2:$A$500,0),2),"")</f>
        <v/>
      </c>
      <c r="H1557" s="74">
        <f>SUMIF('Cash Outflows'!E:E,'AP and Accrual Journal'!D1557,'Cash Outflows'!F:F)</f>
        <v>0</v>
      </c>
      <c r="I1557" s="73">
        <f t="shared" si="82"/>
        <v>0</v>
      </c>
      <c r="J1557" s="13">
        <f t="shared" si="84"/>
        <v>0</v>
      </c>
      <c r="K1557" s="112" t="b">
        <f ca="1">IF(TODAY()-'AP and Accrual Journal'!E1557&gt;'Data Inputs'!$B$47,TRUE,FALSE)</f>
        <v>1</v>
      </c>
    </row>
    <row r="1558" spans="1:11" x14ac:dyDescent="0.2">
      <c r="A1558" s="110" t="str">
        <f t="shared" si="85"/>
        <v/>
      </c>
      <c r="B1558" s="55"/>
      <c r="C1558" s="129"/>
      <c r="D1558" s="55"/>
      <c r="E1558" s="56"/>
      <c r="F1558" s="72"/>
      <c r="G1558" s="120" t="str">
        <f>IFERROR(INDEX(Vendors!$A$2:$B$500,MATCH('AP and Accrual Journal'!C1558,Vendors!$A$2:$A$500,0),2),"")</f>
        <v/>
      </c>
      <c r="H1558" s="74">
        <f>SUMIF('Cash Outflows'!E:E,'AP and Accrual Journal'!D1558,'Cash Outflows'!F:F)</f>
        <v>0</v>
      </c>
      <c r="I1558" s="73">
        <f t="shared" si="82"/>
        <v>0</v>
      </c>
      <c r="J1558" s="13">
        <f t="shared" si="84"/>
        <v>0</v>
      </c>
      <c r="K1558" s="112" t="b">
        <f ca="1">IF(TODAY()-'AP and Accrual Journal'!E1558&gt;'Data Inputs'!$B$47,TRUE,FALSE)</f>
        <v>1</v>
      </c>
    </row>
    <row r="1559" spans="1:11" x14ac:dyDescent="0.2">
      <c r="A1559" s="110" t="str">
        <f t="shared" si="85"/>
        <v/>
      </c>
      <c r="B1559" s="55"/>
      <c r="C1559" s="129"/>
      <c r="D1559" s="55"/>
      <c r="E1559" s="56"/>
      <c r="F1559" s="72"/>
      <c r="G1559" s="120" t="str">
        <f>IFERROR(INDEX(Vendors!$A$2:$B$500,MATCH('AP and Accrual Journal'!C1559,Vendors!$A$2:$A$500,0),2),"")</f>
        <v/>
      </c>
      <c r="H1559" s="74">
        <f>SUMIF('Cash Outflows'!E:E,'AP and Accrual Journal'!D1559,'Cash Outflows'!F:F)</f>
        <v>0</v>
      </c>
      <c r="I1559" s="73">
        <f t="shared" si="82"/>
        <v>0</v>
      </c>
      <c r="J1559" s="13">
        <f t="shared" si="84"/>
        <v>0</v>
      </c>
      <c r="K1559" s="112" t="b">
        <f ca="1">IF(TODAY()-'AP and Accrual Journal'!E1559&gt;'Data Inputs'!$B$47,TRUE,FALSE)</f>
        <v>1</v>
      </c>
    </row>
    <row r="1560" spans="1:11" x14ac:dyDescent="0.2">
      <c r="A1560" s="110" t="str">
        <f t="shared" si="85"/>
        <v/>
      </c>
      <c r="B1560" s="55"/>
      <c r="C1560" s="129"/>
      <c r="D1560" s="55"/>
      <c r="E1560" s="56"/>
      <c r="F1560" s="72"/>
      <c r="G1560" s="120" t="str">
        <f>IFERROR(INDEX(Vendors!$A$2:$B$500,MATCH('AP and Accrual Journal'!C1560,Vendors!$A$2:$A$500,0),2),"")</f>
        <v/>
      </c>
      <c r="H1560" s="74">
        <f>SUMIF('Cash Outflows'!E:E,'AP and Accrual Journal'!D1560,'Cash Outflows'!F:F)</f>
        <v>0</v>
      </c>
      <c r="I1560" s="73">
        <f t="shared" si="82"/>
        <v>0</v>
      </c>
      <c r="J1560" s="13">
        <f t="shared" si="84"/>
        <v>0</v>
      </c>
      <c r="K1560" s="112" t="b">
        <f ca="1">IF(TODAY()-'AP and Accrual Journal'!E1560&gt;'Data Inputs'!$B$47,TRUE,FALSE)</f>
        <v>1</v>
      </c>
    </row>
    <row r="1561" spans="1:11" x14ac:dyDescent="0.2">
      <c r="A1561" s="110" t="str">
        <f t="shared" si="85"/>
        <v/>
      </c>
      <c r="B1561" s="55"/>
      <c r="C1561" s="129"/>
      <c r="D1561" s="55"/>
      <c r="E1561" s="56"/>
      <c r="F1561" s="72"/>
      <c r="G1561" s="120" t="str">
        <f>IFERROR(INDEX(Vendors!$A$2:$B$500,MATCH('AP and Accrual Journal'!C1561,Vendors!$A$2:$A$500,0),2),"")</f>
        <v/>
      </c>
      <c r="H1561" s="74">
        <f>SUMIF('Cash Outflows'!E:E,'AP and Accrual Journal'!D1561,'Cash Outflows'!F:F)</f>
        <v>0</v>
      </c>
      <c r="I1561" s="73">
        <f t="shared" si="82"/>
        <v>0</v>
      </c>
      <c r="J1561" s="13">
        <f t="shared" si="84"/>
        <v>0</v>
      </c>
      <c r="K1561" s="112" t="b">
        <f ca="1">IF(TODAY()-'AP and Accrual Journal'!E1561&gt;'Data Inputs'!$B$47,TRUE,FALSE)</f>
        <v>1</v>
      </c>
    </row>
    <row r="1562" spans="1:11" x14ac:dyDescent="0.2">
      <c r="A1562" s="110" t="str">
        <f t="shared" si="85"/>
        <v/>
      </c>
      <c r="B1562" s="55"/>
      <c r="C1562" s="129"/>
      <c r="D1562" s="55"/>
      <c r="E1562" s="56"/>
      <c r="F1562" s="72"/>
      <c r="G1562" s="120" t="str">
        <f>IFERROR(INDEX(Vendors!$A$2:$B$500,MATCH('AP and Accrual Journal'!C1562,Vendors!$A$2:$A$500,0),2),"")</f>
        <v/>
      </c>
      <c r="H1562" s="74">
        <f>SUMIF('Cash Outflows'!E:E,'AP and Accrual Journal'!D1562,'Cash Outflows'!F:F)</f>
        <v>0</v>
      </c>
      <c r="I1562" s="73">
        <f t="shared" si="82"/>
        <v>0</v>
      </c>
      <c r="J1562" s="13">
        <f t="shared" si="84"/>
        <v>0</v>
      </c>
      <c r="K1562" s="112" t="b">
        <f ca="1">IF(TODAY()-'AP and Accrual Journal'!E1562&gt;'Data Inputs'!$B$47,TRUE,FALSE)</f>
        <v>1</v>
      </c>
    </row>
    <row r="1563" spans="1:11" x14ac:dyDescent="0.2">
      <c r="A1563" s="110" t="str">
        <f t="shared" si="85"/>
        <v/>
      </c>
      <c r="B1563" s="55"/>
      <c r="C1563" s="129"/>
      <c r="D1563" s="55"/>
      <c r="E1563" s="56"/>
      <c r="F1563" s="72"/>
      <c r="G1563" s="120" t="str">
        <f>IFERROR(INDEX(Vendors!$A$2:$B$500,MATCH('AP and Accrual Journal'!C1563,Vendors!$A$2:$A$500,0),2),"")</f>
        <v/>
      </c>
      <c r="H1563" s="74">
        <f>SUMIF('Cash Outflows'!E:E,'AP and Accrual Journal'!D1563,'Cash Outflows'!F:F)</f>
        <v>0</v>
      </c>
      <c r="I1563" s="73">
        <f t="shared" si="82"/>
        <v>0</v>
      </c>
      <c r="J1563" s="13">
        <f t="shared" si="84"/>
        <v>0</v>
      </c>
      <c r="K1563" s="112" t="b">
        <f ca="1">IF(TODAY()-'AP and Accrual Journal'!E1563&gt;'Data Inputs'!$B$47,TRUE,FALSE)</f>
        <v>1</v>
      </c>
    </row>
    <row r="1564" spans="1:11" x14ac:dyDescent="0.2">
      <c r="A1564" s="110" t="str">
        <f t="shared" si="85"/>
        <v/>
      </c>
      <c r="B1564" s="55"/>
      <c r="C1564" s="129"/>
      <c r="D1564" s="55"/>
      <c r="E1564" s="56"/>
      <c r="F1564" s="72"/>
      <c r="G1564" s="120" t="str">
        <f>IFERROR(INDEX(Vendors!$A$2:$B$500,MATCH('AP and Accrual Journal'!C1564,Vendors!$A$2:$A$500,0),2),"")</f>
        <v/>
      </c>
      <c r="H1564" s="74">
        <f>SUMIF('Cash Outflows'!E:E,'AP and Accrual Journal'!D1564,'Cash Outflows'!F:F)</f>
        <v>0</v>
      </c>
      <c r="I1564" s="73">
        <f t="shared" si="82"/>
        <v>0</v>
      </c>
      <c r="J1564" s="13">
        <f t="shared" si="84"/>
        <v>0</v>
      </c>
      <c r="K1564" s="112" t="b">
        <f ca="1">IF(TODAY()-'AP and Accrual Journal'!E1564&gt;'Data Inputs'!$B$47,TRUE,FALSE)</f>
        <v>1</v>
      </c>
    </row>
    <row r="1565" spans="1:11" x14ac:dyDescent="0.2">
      <c r="A1565" s="110" t="str">
        <f t="shared" si="85"/>
        <v/>
      </c>
      <c r="B1565" s="55"/>
      <c r="C1565" s="129"/>
      <c r="D1565" s="55"/>
      <c r="E1565" s="56"/>
      <c r="F1565" s="72"/>
      <c r="G1565" s="120" t="str">
        <f>IFERROR(INDEX(Vendors!$A$2:$B$500,MATCH('AP and Accrual Journal'!C1565,Vendors!$A$2:$A$500,0),2),"")</f>
        <v/>
      </c>
      <c r="H1565" s="74">
        <f>SUMIF('Cash Outflows'!E:E,'AP and Accrual Journal'!D1565,'Cash Outflows'!F:F)</f>
        <v>0</v>
      </c>
      <c r="I1565" s="73">
        <f t="shared" si="82"/>
        <v>0</v>
      </c>
      <c r="J1565" s="13">
        <f t="shared" si="84"/>
        <v>0</v>
      </c>
      <c r="K1565" s="112" t="b">
        <f ca="1">IF(TODAY()-'AP and Accrual Journal'!E1565&gt;'Data Inputs'!$B$47,TRUE,FALSE)</f>
        <v>1</v>
      </c>
    </row>
    <row r="1566" spans="1:11" x14ac:dyDescent="0.2">
      <c r="A1566" s="110" t="str">
        <f t="shared" si="85"/>
        <v/>
      </c>
      <c r="B1566" s="55"/>
      <c r="C1566" s="129"/>
      <c r="D1566" s="55"/>
      <c r="E1566" s="56"/>
      <c r="F1566" s="72"/>
      <c r="G1566" s="120" t="str">
        <f>IFERROR(INDEX(Vendors!$A$2:$B$500,MATCH('AP and Accrual Journal'!C1566,Vendors!$A$2:$A$500,0),2),"")</f>
        <v/>
      </c>
      <c r="H1566" s="74">
        <f>SUMIF('Cash Outflows'!E:E,'AP and Accrual Journal'!D1566,'Cash Outflows'!F:F)</f>
        <v>0</v>
      </c>
      <c r="I1566" s="73">
        <f t="shared" si="82"/>
        <v>0</v>
      </c>
      <c r="J1566" s="13">
        <f t="shared" si="84"/>
        <v>0</v>
      </c>
      <c r="K1566" s="112" t="b">
        <f ca="1">IF(TODAY()-'AP and Accrual Journal'!E1566&gt;'Data Inputs'!$B$47,TRUE,FALSE)</f>
        <v>1</v>
      </c>
    </row>
    <row r="1567" spans="1:11" x14ac:dyDescent="0.2">
      <c r="A1567" s="110" t="str">
        <f t="shared" si="85"/>
        <v/>
      </c>
      <c r="B1567" s="55"/>
      <c r="C1567" s="129"/>
      <c r="D1567" s="55"/>
      <c r="E1567" s="56"/>
      <c r="F1567" s="72"/>
      <c r="G1567" s="120" t="str">
        <f>IFERROR(INDEX(Vendors!$A$2:$B$500,MATCH('AP and Accrual Journal'!C1567,Vendors!$A$2:$A$500,0),2),"")</f>
        <v/>
      </c>
      <c r="H1567" s="74">
        <f>SUMIF('Cash Outflows'!E:E,'AP and Accrual Journal'!D1567,'Cash Outflows'!F:F)</f>
        <v>0</v>
      </c>
      <c r="I1567" s="73">
        <f t="shared" si="82"/>
        <v>0</v>
      </c>
      <c r="J1567" s="13">
        <f t="shared" si="84"/>
        <v>0</v>
      </c>
      <c r="K1567" s="112" t="b">
        <f ca="1">IF(TODAY()-'AP and Accrual Journal'!E1567&gt;'Data Inputs'!$B$47,TRUE,FALSE)</f>
        <v>1</v>
      </c>
    </row>
    <row r="1568" spans="1:11" x14ac:dyDescent="0.2">
      <c r="A1568" s="110" t="str">
        <f t="shared" si="85"/>
        <v/>
      </c>
      <c r="B1568" s="55"/>
      <c r="C1568" s="129"/>
      <c r="D1568" s="55"/>
      <c r="E1568" s="56"/>
      <c r="F1568" s="72"/>
      <c r="G1568" s="120" t="str">
        <f>IFERROR(INDEX(Vendors!$A$2:$B$500,MATCH('AP and Accrual Journal'!C1568,Vendors!$A$2:$A$500,0),2),"")</f>
        <v/>
      </c>
      <c r="H1568" s="74">
        <f>SUMIF('Cash Outflows'!E:E,'AP and Accrual Journal'!D1568,'Cash Outflows'!F:F)</f>
        <v>0</v>
      </c>
      <c r="I1568" s="73">
        <f t="shared" si="82"/>
        <v>0</v>
      </c>
      <c r="J1568" s="13">
        <f t="shared" si="84"/>
        <v>0</v>
      </c>
      <c r="K1568" s="112" t="b">
        <f ca="1">IF(TODAY()-'AP and Accrual Journal'!E1568&gt;'Data Inputs'!$B$47,TRUE,FALSE)</f>
        <v>1</v>
      </c>
    </row>
    <row r="1569" spans="1:11" x14ac:dyDescent="0.2">
      <c r="A1569" s="110" t="str">
        <f t="shared" si="85"/>
        <v/>
      </c>
      <c r="B1569" s="55"/>
      <c r="C1569" s="129"/>
      <c r="D1569" s="55"/>
      <c r="E1569" s="56"/>
      <c r="F1569" s="72"/>
      <c r="G1569" s="120" t="str">
        <f>IFERROR(INDEX(Vendors!$A$2:$B$500,MATCH('AP and Accrual Journal'!C1569,Vendors!$A$2:$A$500,0),2),"")</f>
        <v/>
      </c>
      <c r="H1569" s="74">
        <f>SUMIF('Cash Outflows'!E:E,'AP and Accrual Journal'!D1569,'Cash Outflows'!F:F)</f>
        <v>0</v>
      </c>
      <c r="I1569" s="73">
        <f t="shared" si="82"/>
        <v>0</v>
      </c>
      <c r="J1569" s="13">
        <f t="shared" si="84"/>
        <v>0</v>
      </c>
      <c r="K1569" s="112" t="b">
        <f ca="1">IF(TODAY()-'AP and Accrual Journal'!E1569&gt;'Data Inputs'!$B$47,TRUE,FALSE)</f>
        <v>1</v>
      </c>
    </row>
    <row r="1570" spans="1:11" x14ac:dyDescent="0.2">
      <c r="A1570" s="110" t="str">
        <f t="shared" si="85"/>
        <v/>
      </c>
      <c r="B1570" s="55"/>
      <c r="C1570" s="129"/>
      <c r="D1570" s="55"/>
      <c r="E1570" s="56"/>
      <c r="F1570" s="72"/>
      <c r="G1570" s="120" t="str">
        <f>IFERROR(INDEX(Vendors!$A$2:$B$500,MATCH('AP and Accrual Journal'!C1570,Vendors!$A$2:$A$500,0),2),"")</f>
        <v/>
      </c>
      <c r="H1570" s="74">
        <f>SUMIF('Cash Outflows'!E:E,'AP and Accrual Journal'!D1570,'Cash Outflows'!F:F)</f>
        <v>0</v>
      </c>
      <c r="I1570" s="73">
        <f t="shared" si="82"/>
        <v>0</v>
      </c>
      <c r="J1570" s="13">
        <f t="shared" si="84"/>
        <v>0</v>
      </c>
      <c r="K1570" s="112" t="b">
        <f ca="1">IF(TODAY()-'AP and Accrual Journal'!E1570&gt;'Data Inputs'!$B$47,TRUE,FALSE)</f>
        <v>1</v>
      </c>
    </row>
    <row r="1571" spans="1:11" x14ac:dyDescent="0.2">
      <c r="A1571" s="110" t="str">
        <f t="shared" si="85"/>
        <v/>
      </c>
      <c r="B1571" s="55"/>
      <c r="C1571" s="129"/>
      <c r="D1571" s="55"/>
      <c r="E1571" s="56"/>
      <c r="F1571" s="72"/>
      <c r="G1571" s="120" t="str">
        <f>IFERROR(INDEX(Vendors!$A$2:$B$500,MATCH('AP and Accrual Journal'!C1571,Vendors!$A$2:$A$500,0),2),"")</f>
        <v/>
      </c>
      <c r="H1571" s="74">
        <f>SUMIF('Cash Outflows'!E:E,'AP and Accrual Journal'!D1571,'Cash Outflows'!F:F)</f>
        <v>0</v>
      </c>
      <c r="I1571" s="73">
        <f t="shared" si="82"/>
        <v>0</v>
      </c>
      <c r="J1571" s="13">
        <f t="shared" si="84"/>
        <v>0</v>
      </c>
      <c r="K1571" s="112" t="b">
        <f ca="1">IF(TODAY()-'AP and Accrual Journal'!E1571&gt;'Data Inputs'!$B$47,TRUE,FALSE)</f>
        <v>1</v>
      </c>
    </row>
    <row r="1572" spans="1:11" x14ac:dyDescent="0.2">
      <c r="A1572" s="110" t="str">
        <f t="shared" si="85"/>
        <v/>
      </c>
      <c r="B1572" s="55"/>
      <c r="C1572" s="129"/>
      <c r="D1572" s="55"/>
      <c r="E1572" s="56"/>
      <c r="F1572" s="72"/>
      <c r="G1572" s="120" t="str">
        <f>IFERROR(INDEX(Vendors!$A$2:$B$500,MATCH('AP and Accrual Journal'!C1572,Vendors!$A$2:$A$500,0),2),"")</f>
        <v/>
      </c>
      <c r="H1572" s="74">
        <f>SUMIF('Cash Outflows'!E:E,'AP and Accrual Journal'!D1572,'Cash Outflows'!F:F)</f>
        <v>0</v>
      </c>
      <c r="I1572" s="73">
        <f t="shared" si="82"/>
        <v>0</v>
      </c>
      <c r="J1572" s="13">
        <f t="shared" si="84"/>
        <v>0</v>
      </c>
      <c r="K1572" s="112" t="b">
        <f ca="1">IF(TODAY()-'AP and Accrual Journal'!E1572&gt;'Data Inputs'!$B$47,TRUE,FALSE)</f>
        <v>1</v>
      </c>
    </row>
    <row r="1573" spans="1:11" x14ac:dyDescent="0.2">
      <c r="A1573" s="110" t="str">
        <f t="shared" si="85"/>
        <v/>
      </c>
      <c r="B1573" s="55"/>
      <c r="C1573" s="129"/>
      <c r="D1573" s="55"/>
      <c r="E1573" s="56"/>
      <c r="F1573" s="72"/>
      <c r="G1573" s="120" t="str">
        <f>IFERROR(INDEX(Vendors!$A$2:$B$500,MATCH('AP and Accrual Journal'!C1573,Vendors!$A$2:$A$500,0),2),"")</f>
        <v/>
      </c>
      <c r="H1573" s="74">
        <f>SUMIF('Cash Outflows'!E:E,'AP and Accrual Journal'!D1573,'Cash Outflows'!F:F)</f>
        <v>0</v>
      </c>
      <c r="I1573" s="73">
        <f t="shared" si="82"/>
        <v>0</v>
      </c>
      <c r="J1573" s="13">
        <f t="shared" si="84"/>
        <v>0</v>
      </c>
      <c r="K1573" s="112" t="b">
        <f ca="1">IF(TODAY()-'AP and Accrual Journal'!E1573&gt;'Data Inputs'!$B$47,TRUE,FALSE)</f>
        <v>1</v>
      </c>
    </row>
    <row r="1574" spans="1:11" x14ac:dyDescent="0.2">
      <c r="A1574" s="110" t="str">
        <f t="shared" si="85"/>
        <v/>
      </c>
      <c r="B1574" s="55"/>
      <c r="C1574" s="129"/>
      <c r="D1574" s="55"/>
      <c r="E1574" s="56"/>
      <c r="F1574" s="72"/>
      <c r="G1574" s="120" t="str">
        <f>IFERROR(INDEX(Vendors!$A$2:$B$500,MATCH('AP and Accrual Journal'!C1574,Vendors!$A$2:$A$500,0),2),"")</f>
        <v/>
      </c>
      <c r="H1574" s="74">
        <f>SUMIF('Cash Outflows'!E:E,'AP and Accrual Journal'!D1574,'Cash Outflows'!F:F)</f>
        <v>0</v>
      </c>
      <c r="I1574" s="73">
        <f t="shared" si="82"/>
        <v>0</v>
      </c>
      <c r="J1574" s="13">
        <f t="shared" si="84"/>
        <v>0</v>
      </c>
      <c r="K1574" s="112" t="b">
        <f ca="1">IF(TODAY()-'AP and Accrual Journal'!E1574&gt;'Data Inputs'!$B$47,TRUE,FALSE)</f>
        <v>1</v>
      </c>
    </row>
    <row r="1575" spans="1:11" x14ac:dyDescent="0.2">
      <c r="A1575" s="110" t="str">
        <f t="shared" si="85"/>
        <v/>
      </c>
      <c r="B1575" s="55"/>
      <c r="C1575" s="129"/>
      <c r="D1575" s="55"/>
      <c r="E1575" s="56"/>
      <c r="F1575" s="72"/>
      <c r="G1575" s="120" t="str">
        <f>IFERROR(INDEX(Vendors!$A$2:$B$500,MATCH('AP and Accrual Journal'!C1575,Vendors!$A$2:$A$500,0),2),"")</f>
        <v/>
      </c>
      <c r="H1575" s="74">
        <f>SUMIF('Cash Outflows'!E:E,'AP and Accrual Journal'!D1575,'Cash Outflows'!F:F)</f>
        <v>0</v>
      </c>
      <c r="I1575" s="73">
        <f t="shared" si="82"/>
        <v>0</v>
      </c>
      <c r="J1575" s="13">
        <f t="shared" si="84"/>
        <v>0</v>
      </c>
      <c r="K1575" s="112" t="b">
        <f ca="1">IF(TODAY()-'AP and Accrual Journal'!E1575&gt;'Data Inputs'!$B$47,TRUE,FALSE)</f>
        <v>1</v>
      </c>
    </row>
    <row r="1576" spans="1:11" x14ac:dyDescent="0.2">
      <c r="A1576" s="110" t="str">
        <f t="shared" si="85"/>
        <v/>
      </c>
      <c r="B1576" s="55"/>
      <c r="C1576" s="129"/>
      <c r="D1576" s="55"/>
      <c r="E1576" s="56"/>
      <c r="F1576" s="72"/>
      <c r="G1576" s="120" t="str">
        <f>IFERROR(INDEX(Vendors!$A$2:$B$500,MATCH('AP and Accrual Journal'!C1576,Vendors!$A$2:$A$500,0),2),"")</f>
        <v/>
      </c>
      <c r="H1576" s="74">
        <f>SUMIF('Cash Outflows'!E:E,'AP and Accrual Journal'!D1576,'Cash Outflows'!F:F)</f>
        <v>0</v>
      </c>
      <c r="I1576" s="73">
        <f t="shared" si="82"/>
        <v>0</v>
      </c>
      <c r="J1576" s="13">
        <f t="shared" si="84"/>
        <v>0</v>
      </c>
      <c r="K1576" s="112" t="b">
        <f ca="1">IF(TODAY()-'AP and Accrual Journal'!E1576&gt;'Data Inputs'!$B$47,TRUE,FALSE)</f>
        <v>1</v>
      </c>
    </row>
    <row r="1577" spans="1:11" x14ac:dyDescent="0.2">
      <c r="A1577" s="110" t="str">
        <f t="shared" si="85"/>
        <v/>
      </c>
      <c r="B1577" s="55"/>
      <c r="C1577" s="129"/>
      <c r="D1577" s="55"/>
      <c r="E1577" s="56"/>
      <c r="F1577" s="72"/>
      <c r="G1577" s="120" t="str">
        <f>IFERROR(INDEX(Vendors!$A$2:$B$500,MATCH('AP and Accrual Journal'!C1577,Vendors!$A$2:$A$500,0),2),"")</f>
        <v/>
      </c>
      <c r="H1577" s="74">
        <f>SUMIF('Cash Outflows'!E:E,'AP and Accrual Journal'!D1577,'Cash Outflows'!F:F)</f>
        <v>0</v>
      </c>
      <c r="I1577" s="73">
        <f t="shared" si="82"/>
        <v>0</v>
      </c>
      <c r="J1577" s="13">
        <f t="shared" si="84"/>
        <v>0</v>
      </c>
      <c r="K1577" s="112" t="b">
        <f ca="1">IF(TODAY()-'AP and Accrual Journal'!E1577&gt;'Data Inputs'!$B$47,TRUE,FALSE)</f>
        <v>1</v>
      </c>
    </row>
    <row r="1578" spans="1:11" x14ac:dyDescent="0.2">
      <c r="A1578" s="110" t="str">
        <f t="shared" si="85"/>
        <v/>
      </c>
      <c r="B1578" s="55"/>
      <c r="C1578" s="129"/>
      <c r="D1578" s="55"/>
      <c r="E1578" s="56"/>
      <c r="F1578" s="72"/>
      <c r="G1578" s="120" t="str">
        <f>IFERROR(INDEX(Vendors!$A$2:$B$500,MATCH('AP and Accrual Journal'!C1578,Vendors!$A$2:$A$500,0),2),"")</f>
        <v/>
      </c>
      <c r="H1578" s="74">
        <f>SUMIF('Cash Outflows'!E:E,'AP and Accrual Journal'!D1578,'Cash Outflows'!F:F)</f>
        <v>0</v>
      </c>
      <c r="I1578" s="73">
        <f t="shared" si="82"/>
        <v>0</v>
      </c>
      <c r="J1578" s="13">
        <f t="shared" si="84"/>
        <v>0</v>
      </c>
      <c r="K1578" s="112" t="b">
        <f ca="1">IF(TODAY()-'AP and Accrual Journal'!E1578&gt;'Data Inputs'!$B$47,TRUE,FALSE)</f>
        <v>1</v>
      </c>
    </row>
    <row r="1579" spans="1:11" x14ac:dyDescent="0.2">
      <c r="A1579" s="110" t="str">
        <f t="shared" si="85"/>
        <v/>
      </c>
      <c r="B1579" s="55"/>
      <c r="C1579" s="129"/>
      <c r="D1579" s="55"/>
      <c r="E1579" s="56"/>
      <c r="F1579" s="72"/>
      <c r="G1579" s="120" t="str">
        <f>IFERROR(INDEX(Vendors!$A$2:$B$500,MATCH('AP and Accrual Journal'!C1579,Vendors!$A$2:$A$500,0),2),"")</f>
        <v/>
      </c>
      <c r="H1579" s="74">
        <f>SUMIF('Cash Outflows'!E:E,'AP and Accrual Journal'!D1579,'Cash Outflows'!F:F)</f>
        <v>0</v>
      </c>
      <c r="I1579" s="73">
        <f t="shared" si="82"/>
        <v>0</v>
      </c>
      <c r="J1579" s="13">
        <f t="shared" si="84"/>
        <v>0</v>
      </c>
      <c r="K1579" s="112" t="b">
        <f ca="1">IF(TODAY()-'AP and Accrual Journal'!E1579&gt;'Data Inputs'!$B$47,TRUE,FALSE)</f>
        <v>1</v>
      </c>
    </row>
    <row r="1580" spans="1:11" x14ac:dyDescent="0.2">
      <c r="A1580" s="110" t="str">
        <f t="shared" si="85"/>
        <v/>
      </c>
      <c r="B1580" s="55"/>
      <c r="C1580" s="129"/>
      <c r="D1580" s="55"/>
      <c r="E1580" s="56"/>
      <c r="F1580" s="72"/>
      <c r="G1580" s="120" t="str">
        <f>IFERROR(INDEX(Vendors!$A$2:$B$500,MATCH('AP and Accrual Journal'!C1580,Vendors!$A$2:$A$500,0),2),"")</f>
        <v/>
      </c>
      <c r="H1580" s="74">
        <f>SUMIF('Cash Outflows'!E:E,'AP and Accrual Journal'!D1580,'Cash Outflows'!F:F)</f>
        <v>0</v>
      </c>
      <c r="I1580" s="73">
        <f t="shared" si="82"/>
        <v>0</v>
      </c>
      <c r="J1580" s="13">
        <f t="shared" si="84"/>
        <v>0</v>
      </c>
      <c r="K1580" s="112" t="b">
        <f ca="1">IF(TODAY()-'AP and Accrual Journal'!E1580&gt;'Data Inputs'!$B$47,TRUE,FALSE)</f>
        <v>1</v>
      </c>
    </row>
    <row r="1581" spans="1:11" x14ac:dyDescent="0.2">
      <c r="A1581" s="110" t="str">
        <f t="shared" si="85"/>
        <v/>
      </c>
      <c r="B1581" s="55"/>
      <c r="C1581" s="129"/>
      <c r="D1581" s="55"/>
      <c r="E1581" s="56"/>
      <c r="F1581" s="72"/>
      <c r="G1581" s="120" t="str">
        <f>IFERROR(INDEX(Vendors!$A$2:$B$500,MATCH('AP and Accrual Journal'!C1581,Vendors!$A$2:$A$500,0),2),"")</f>
        <v/>
      </c>
      <c r="H1581" s="74">
        <f>SUMIF('Cash Outflows'!E:E,'AP and Accrual Journal'!D1581,'Cash Outflows'!F:F)</f>
        <v>0</v>
      </c>
      <c r="I1581" s="73">
        <f t="shared" si="82"/>
        <v>0</v>
      </c>
      <c r="J1581" s="13">
        <f t="shared" si="84"/>
        <v>0</v>
      </c>
      <c r="K1581" s="112" t="b">
        <f ca="1">IF(TODAY()-'AP and Accrual Journal'!E1581&gt;'Data Inputs'!$B$47,TRUE,FALSE)</f>
        <v>1</v>
      </c>
    </row>
    <row r="1582" spans="1:11" x14ac:dyDescent="0.2">
      <c r="A1582" s="110" t="str">
        <f t="shared" si="85"/>
        <v/>
      </c>
      <c r="B1582" s="55"/>
      <c r="C1582" s="129"/>
      <c r="D1582" s="55"/>
      <c r="E1582" s="56"/>
      <c r="F1582" s="72"/>
      <c r="G1582" s="120" t="str">
        <f>IFERROR(INDEX(Vendors!$A$2:$B$500,MATCH('AP and Accrual Journal'!C1582,Vendors!$A$2:$A$500,0),2),"")</f>
        <v/>
      </c>
      <c r="H1582" s="74">
        <f>SUMIF('Cash Outflows'!E:E,'AP and Accrual Journal'!D1582,'Cash Outflows'!F:F)</f>
        <v>0</v>
      </c>
      <c r="I1582" s="73">
        <f t="shared" si="82"/>
        <v>0</v>
      </c>
      <c r="J1582" s="13">
        <f t="shared" si="84"/>
        <v>0</v>
      </c>
      <c r="K1582" s="112" t="b">
        <f ca="1">IF(TODAY()-'AP and Accrual Journal'!E1582&gt;'Data Inputs'!$B$47,TRUE,FALSE)</f>
        <v>1</v>
      </c>
    </row>
    <row r="1583" spans="1:11" x14ac:dyDescent="0.2">
      <c r="A1583" s="110" t="str">
        <f t="shared" si="85"/>
        <v/>
      </c>
      <c r="B1583" s="55"/>
      <c r="C1583" s="129"/>
      <c r="D1583" s="55"/>
      <c r="E1583" s="56"/>
      <c r="F1583" s="72"/>
      <c r="G1583" s="120" t="str">
        <f>IFERROR(INDEX(Vendors!$A$2:$B$500,MATCH('AP and Accrual Journal'!C1583,Vendors!$A$2:$A$500,0),2),"")</f>
        <v/>
      </c>
      <c r="H1583" s="74">
        <f>SUMIF('Cash Outflows'!E:E,'AP and Accrual Journal'!D1583,'Cash Outflows'!F:F)</f>
        <v>0</v>
      </c>
      <c r="I1583" s="73">
        <f t="shared" si="82"/>
        <v>0</v>
      </c>
      <c r="J1583" s="13">
        <f t="shared" si="84"/>
        <v>0</v>
      </c>
      <c r="K1583" s="112" t="b">
        <f ca="1">IF(TODAY()-'AP and Accrual Journal'!E1583&gt;'Data Inputs'!$B$47,TRUE,FALSE)</f>
        <v>1</v>
      </c>
    </row>
    <row r="1584" spans="1:11" x14ac:dyDescent="0.2">
      <c r="A1584" s="110" t="str">
        <f t="shared" si="85"/>
        <v/>
      </c>
      <c r="B1584" s="55"/>
      <c r="C1584" s="129"/>
      <c r="D1584" s="55"/>
      <c r="E1584" s="56"/>
      <c r="F1584" s="72"/>
      <c r="G1584" s="120" t="str">
        <f>IFERROR(INDEX(Vendors!$A$2:$B$500,MATCH('AP and Accrual Journal'!C1584,Vendors!$A$2:$A$500,0),2),"")</f>
        <v/>
      </c>
      <c r="H1584" s="74">
        <f>SUMIF('Cash Outflows'!E:E,'AP and Accrual Journal'!D1584,'Cash Outflows'!F:F)</f>
        <v>0</v>
      </c>
      <c r="I1584" s="73">
        <f t="shared" si="82"/>
        <v>0</v>
      </c>
      <c r="J1584" s="13">
        <f t="shared" si="84"/>
        <v>0</v>
      </c>
      <c r="K1584" s="112" t="b">
        <f ca="1">IF(TODAY()-'AP and Accrual Journal'!E1584&gt;'Data Inputs'!$B$47,TRUE,FALSE)</f>
        <v>1</v>
      </c>
    </row>
    <row r="1585" spans="1:11" x14ac:dyDescent="0.2">
      <c r="A1585" s="110" t="str">
        <f t="shared" si="85"/>
        <v/>
      </c>
      <c r="B1585" s="55"/>
      <c r="C1585" s="129"/>
      <c r="D1585" s="55"/>
      <c r="E1585" s="56"/>
      <c r="F1585" s="72"/>
      <c r="G1585" s="120" t="str">
        <f>IFERROR(INDEX(Vendors!$A$2:$B$500,MATCH('AP and Accrual Journal'!C1585,Vendors!$A$2:$A$500,0),2),"")</f>
        <v/>
      </c>
      <c r="H1585" s="74">
        <f>SUMIF('Cash Outflows'!E:E,'AP and Accrual Journal'!D1585,'Cash Outflows'!F:F)</f>
        <v>0</v>
      </c>
      <c r="I1585" s="73">
        <f t="shared" si="82"/>
        <v>0</v>
      </c>
      <c r="J1585" s="13">
        <f t="shared" si="84"/>
        <v>0</v>
      </c>
      <c r="K1585" s="112" t="b">
        <f ca="1">IF(TODAY()-'AP and Accrual Journal'!E1585&gt;'Data Inputs'!$B$47,TRUE,FALSE)</f>
        <v>1</v>
      </c>
    </row>
    <row r="1586" spans="1:11" x14ac:dyDescent="0.2">
      <c r="A1586" s="110" t="str">
        <f t="shared" si="85"/>
        <v/>
      </c>
      <c r="B1586" s="55"/>
      <c r="C1586" s="129"/>
      <c r="D1586" s="55"/>
      <c r="E1586" s="56"/>
      <c r="F1586" s="72"/>
      <c r="G1586" s="120" t="str">
        <f>IFERROR(INDEX(Vendors!$A$2:$B$500,MATCH('AP and Accrual Journal'!C1586,Vendors!$A$2:$A$500,0),2),"")</f>
        <v/>
      </c>
      <c r="H1586" s="74">
        <f>SUMIF('Cash Outflows'!E:E,'AP and Accrual Journal'!D1586,'Cash Outflows'!F:F)</f>
        <v>0</v>
      </c>
      <c r="I1586" s="73">
        <f t="shared" si="82"/>
        <v>0</v>
      </c>
      <c r="J1586" s="13">
        <f t="shared" si="84"/>
        <v>0</v>
      </c>
      <c r="K1586" s="112" t="b">
        <f ca="1">IF(TODAY()-'AP and Accrual Journal'!E1586&gt;'Data Inputs'!$B$47,TRUE,FALSE)</f>
        <v>1</v>
      </c>
    </row>
    <row r="1587" spans="1:11" x14ac:dyDescent="0.2">
      <c r="A1587" s="110" t="str">
        <f t="shared" si="85"/>
        <v/>
      </c>
      <c r="B1587" s="55"/>
      <c r="C1587" s="129"/>
      <c r="D1587" s="55"/>
      <c r="E1587" s="56"/>
      <c r="F1587" s="72"/>
      <c r="G1587" s="120" t="str">
        <f>IFERROR(INDEX(Vendors!$A$2:$B$500,MATCH('AP and Accrual Journal'!C1587,Vendors!$A$2:$A$500,0),2),"")</f>
        <v/>
      </c>
      <c r="H1587" s="74">
        <f>SUMIF('Cash Outflows'!E:E,'AP and Accrual Journal'!D1587,'Cash Outflows'!F:F)</f>
        <v>0</v>
      </c>
      <c r="I1587" s="73">
        <f t="shared" si="82"/>
        <v>0</v>
      </c>
      <c r="J1587" s="13">
        <f t="shared" si="84"/>
        <v>0</v>
      </c>
      <c r="K1587" s="112" t="b">
        <f ca="1">IF(TODAY()-'AP and Accrual Journal'!E1587&gt;'Data Inputs'!$B$47,TRUE,FALSE)</f>
        <v>1</v>
      </c>
    </row>
    <row r="1588" spans="1:11" x14ac:dyDescent="0.2">
      <c r="A1588" s="110" t="str">
        <f t="shared" si="85"/>
        <v/>
      </c>
      <c r="B1588" s="55"/>
      <c r="C1588" s="129"/>
      <c r="D1588" s="55"/>
      <c r="E1588" s="56"/>
      <c r="F1588" s="72"/>
      <c r="G1588" s="120" t="str">
        <f>IFERROR(INDEX(Vendors!$A$2:$B$500,MATCH('AP and Accrual Journal'!C1588,Vendors!$A$2:$A$500,0),2),"")</f>
        <v/>
      </c>
      <c r="H1588" s="74">
        <f>SUMIF('Cash Outflows'!E:E,'AP and Accrual Journal'!D1588,'Cash Outflows'!F:F)</f>
        <v>0</v>
      </c>
      <c r="I1588" s="73">
        <f t="shared" si="82"/>
        <v>0</v>
      </c>
      <c r="J1588" s="13">
        <f t="shared" si="84"/>
        <v>0</v>
      </c>
      <c r="K1588" s="112" t="b">
        <f ca="1">IF(TODAY()-'AP and Accrual Journal'!E1588&gt;'Data Inputs'!$B$47,TRUE,FALSE)</f>
        <v>1</v>
      </c>
    </row>
    <row r="1589" spans="1:11" x14ac:dyDescent="0.2">
      <c r="A1589" s="110" t="str">
        <f t="shared" si="85"/>
        <v/>
      </c>
      <c r="B1589" s="55"/>
      <c r="C1589" s="129"/>
      <c r="D1589" s="55"/>
      <c r="E1589" s="56"/>
      <c r="F1589" s="72"/>
      <c r="G1589" s="120" t="str">
        <f>IFERROR(INDEX(Vendors!$A$2:$B$500,MATCH('AP and Accrual Journal'!C1589,Vendors!$A$2:$A$500,0),2),"")</f>
        <v/>
      </c>
      <c r="H1589" s="74">
        <f>SUMIF('Cash Outflows'!E:E,'AP and Accrual Journal'!D1589,'Cash Outflows'!F:F)</f>
        <v>0</v>
      </c>
      <c r="I1589" s="73">
        <f t="shared" si="82"/>
        <v>0</v>
      </c>
      <c r="J1589" s="13">
        <f t="shared" si="84"/>
        <v>0</v>
      </c>
      <c r="K1589" s="112" t="b">
        <f ca="1">IF(TODAY()-'AP and Accrual Journal'!E1589&gt;'Data Inputs'!$B$47,TRUE,FALSE)</f>
        <v>1</v>
      </c>
    </row>
    <row r="1590" spans="1:11" x14ac:dyDescent="0.2">
      <c r="A1590" s="110" t="str">
        <f t="shared" si="85"/>
        <v/>
      </c>
      <c r="B1590" s="55"/>
      <c r="C1590" s="129"/>
      <c r="D1590" s="55"/>
      <c r="E1590" s="56"/>
      <c r="F1590" s="72"/>
      <c r="G1590" s="120" t="str">
        <f>IFERROR(INDEX(Vendors!$A$2:$B$500,MATCH('AP and Accrual Journal'!C1590,Vendors!$A$2:$A$500,0),2),"")</f>
        <v/>
      </c>
      <c r="H1590" s="74">
        <f>SUMIF('Cash Outflows'!E:E,'AP and Accrual Journal'!D1590,'Cash Outflows'!F:F)</f>
        <v>0</v>
      </c>
      <c r="I1590" s="73">
        <f t="shared" si="82"/>
        <v>0</v>
      </c>
      <c r="J1590" s="13">
        <f t="shared" si="84"/>
        <v>0</v>
      </c>
      <c r="K1590" s="112" t="b">
        <f ca="1">IF(TODAY()-'AP and Accrual Journal'!E1590&gt;'Data Inputs'!$B$47,TRUE,FALSE)</f>
        <v>1</v>
      </c>
    </row>
    <row r="1591" spans="1:11" x14ac:dyDescent="0.2">
      <c r="A1591" s="110" t="str">
        <f t="shared" si="85"/>
        <v/>
      </c>
      <c r="B1591" s="55"/>
      <c r="C1591" s="129"/>
      <c r="D1591" s="55"/>
      <c r="E1591" s="56"/>
      <c r="F1591" s="72"/>
      <c r="G1591" s="120" t="str">
        <f>IFERROR(INDEX(Vendors!$A$2:$B$500,MATCH('AP and Accrual Journal'!C1591,Vendors!$A$2:$A$500,0),2),"")</f>
        <v/>
      </c>
      <c r="H1591" s="74">
        <f>SUMIF('Cash Outflows'!E:E,'AP and Accrual Journal'!D1591,'Cash Outflows'!F:F)</f>
        <v>0</v>
      </c>
      <c r="I1591" s="73">
        <f t="shared" si="82"/>
        <v>0</v>
      </c>
      <c r="J1591" s="13">
        <f t="shared" si="84"/>
        <v>0</v>
      </c>
      <c r="K1591" s="112" t="b">
        <f ca="1">IF(TODAY()-'AP and Accrual Journal'!E1591&gt;'Data Inputs'!$B$47,TRUE,FALSE)</f>
        <v>1</v>
      </c>
    </row>
    <row r="1592" spans="1:11" x14ac:dyDescent="0.2">
      <c r="A1592" s="110" t="str">
        <f t="shared" si="85"/>
        <v/>
      </c>
      <c r="B1592" s="55"/>
      <c r="C1592" s="129"/>
      <c r="D1592" s="55"/>
      <c r="E1592" s="56"/>
      <c r="F1592" s="72"/>
      <c r="G1592" s="120" t="str">
        <f>IFERROR(INDEX(Vendors!$A$2:$B$500,MATCH('AP and Accrual Journal'!C1592,Vendors!$A$2:$A$500,0),2),"")</f>
        <v/>
      </c>
      <c r="H1592" s="74">
        <f>SUMIF('Cash Outflows'!E:E,'AP and Accrual Journal'!D1592,'Cash Outflows'!F:F)</f>
        <v>0</v>
      </c>
      <c r="I1592" s="73">
        <f t="shared" si="82"/>
        <v>0</v>
      </c>
      <c r="J1592" s="13">
        <f t="shared" si="84"/>
        <v>0</v>
      </c>
      <c r="K1592" s="112" t="b">
        <f ca="1">IF(TODAY()-'AP and Accrual Journal'!E1592&gt;'Data Inputs'!$B$47,TRUE,FALSE)</f>
        <v>1</v>
      </c>
    </row>
    <row r="1593" spans="1:11" x14ac:dyDescent="0.2">
      <c r="A1593" s="110" t="str">
        <f t="shared" si="85"/>
        <v/>
      </c>
      <c r="B1593" s="55"/>
      <c r="C1593" s="129"/>
      <c r="D1593" s="55"/>
      <c r="E1593" s="56"/>
      <c r="F1593" s="72"/>
      <c r="G1593" s="120" t="str">
        <f>IFERROR(INDEX(Vendors!$A$2:$B$500,MATCH('AP and Accrual Journal'!C1593,Vendors!$A$2:$A$500,0),2),"")</f>
        <v/>
      </c>
      <c r="H1593" s="74">
        <f>SUMIF('Cash Outflows'!E:E,'AP and Accrual Journal'!D1593,'Cash Outflows'!F:F)</f>
        <v>0</v>
      </c>
      <c r="I1593" s="73">
        <f t="shared" si="82"/>
        <v>0</v>
      </c>
      <c r="J1593" s="13">
        <f t="shared" si="84"/>
        <v>0</v>
      </c>
      <c r="K1593" s="112" t="b">
        <f ca="1">IF(TODAY()-'AP and Accrual Journal'!E1593&gt;'Data Inputs'!$B$47,TRUE,FALSE)</f>
        <v>1</v>
      </c>
    </row>
    <row r="1594" spans="1:11" x14ac:dyDescent="0.2">
      <c r="A1594" s="110" t="str">
        <f t="shared" si="85"/>
        <v/>
      </c>
      <c r="B1594" s="55"/>
      <c r="C1594" s="129"/>
      <c r="D1594" s="55"/>
      <c r="E1594" s="56"/>
      <c r="F1594" s="72"/>
      <c r="G1594" s="120" t="str">
        <f>IFERROR(INDEX(Vendors!$A$2:$B$500,MATCH('AP and Accrual Journal'!C1594,Vendors!$A$2:$A$500,0),2),"")</f>
        <v/>
      </c>
      <c r="H1594" s="74">
        <f>SUMIF('Cash Outflows'!E:E,'AP and Accrual Journal'!D1594,'Cash Outflows'!F:F)</f>
        <v>0</v>
      </c>
      <c r="I1594" s="73">
        <f t="shared" si="82"/>
        <v>0</v>
      </c>
      <c r="J1594" s="13">
        <f t="shared" si="84"/>
        <v>0</v>
      </c>
      <c r="K1594" s="112" t="b">
        <f ca="1">IF(TODAY()-'AP and Accrual Journal'!E1594&gt;'Data Inputs'!$B$47,TRUE,FALSE)</f>
        <v>1</v>
      </c>
    </row>
    <row r="1595" spans="1:11" x14ac:dyDescent="0.2">
      <c r="A1595" s="110" t="str">
        <f t="shared" si="85"/>
        <v/>
      </c>
      <c r="B1595" s="55"/>
      <c r="C1595" s="129"/>
      <c r="D1595" s="55"/>
      <c r="E1595" s="56"/>
      <c r="F1595" s="72"/>
      <c r="G1595" s="120" t="str">
        <f>IFERROR(INDEX(Vendors!$A$2:$B$500,MATCH('AP and Accrual Journal'!C1595,Vendors!$A$2:$A$500,0),2),"")</f>
        <v/>
      </c>
      <c r="H1595" s="74">
        <f>SUMIF('Cash Outflows'!E:E,'AP and Accrual Journal'!D1595,'Cash Outflows'!F:F)</f>
        <v>0</v>
      </c>
      <c r="I1595" s="73">
        <f t="shared" si="82"/>
        <v>0</v>
      </c>
      <c r="J1595" s="13">
        <f t="shared" si="84"/>
        <v>0</v>
      </c>
      <c r="K1595" s="112" t="b">
        <f ca="1">IF(TODAY()-'AP and Accrual Journal'!E1595&gt;'Data Inputs'!$B$47,TRUE,FALSE)</f>
        <v>1</v>
      </c>
    </row>
    <row r="1596" spans="1:11" x14ac:dyDescent="0.2">
      <c r="A1596" s="110" t="str">
        <f t="shared" si="85"/>
        <v/>
      </c>
      <c r="B1596" s="55"/>
      <c r="C1596" s="129"/>
      <c r="D1596" s="55"/>
      <c r="E1596" s="56"/>
      <c r="F1596" s="72"/>
      <c r="G1596" s="120" t="str">
        <f>IFERROR(INDEX(Vendors!$A$2:$B$500,MATCH('AP and Accrual Journal'!C1596,Vendors!$A$2:$A$500,0),2),"")</f>
        <v/>
      </c>
      <c r="H1596" s="74">
        <f>SUMIF('Cash Outflows'!E:E,'AP and Accrual Journal'!D1596,'Cash Outflows'!F:F)</f>
        <v>0</v>
      </c>
      <c r="I1596" s="73">
        <f t="shared" si="82"/>
        <v>0</v>
      </c>
      <c r="J1596" s="13">
        <f t="shared" si="84"/>
        <v>0</v>
      </c>
      <c r="K1596" s="112" t="b">
        <f ca="1">IF(TODAY()-'AP and Accrual Journal'!E1596&gt;'Data Inputs'!$B$47,TRUE,FALSE)</f>
        <v>1</v>
      </c>
    </row>
    <row r="1597" spans="1:11" x14ac:dyDescent="0.2">
      <c r="A1597" s="110" t="str">
        <f t="shared" si="85"/>
        <v/>
      </c>
      <c r="B1597" s="55"/>
      <c r="C1597" s="129"/>
      <c r="D1597" s="55"/>
      <c r="E1597" s="56"/>
      <c r="F1597" s="72"/>
      <c r="G1597" s="120" t="str">
        <f>IFERROR(INDEX(Vendors!$A$2:$B$500,MATCH('AP and Accrual Journal'!C1597,Vendors!$A$2:$A$500,0),2),"")</f>
        <v/>
      </c>
      <c r="H1597" s="74">
        <f>SUMIF('Cash Outflows'!E:E,'AP and Accrual Journal'!D1597,'Cash Outflows'!F:F)</f>
        <v>0</v>
      </c>
      <c r="I1597" s="73">
        <f t="shared" si="82"/>
        <v>0</v>
      </c>
      <c r="J1597" s="13">
        <f t="shared" si="84"/>
        <v>0</v>
      </c>
      <c r="K1597" s="112" t="b">
        <f ca="1">IF(TODAY()-'AP and Accrual Journal'!E1597&gt;'Data Inputs'!$B$47,TRUE,FALSE)</f>
        <v>1</v>
      </c>
    </row>
    <row r="1598" spans="1:11" x14ac:dyDescent="0.2">
      <c r="A1598" s="110" t="str">
        <f t="shared" si="85"/>
        <v/>
      </c>
      <c r="B1598" s="55"/>
      <c r="C1598" s="129"/>
      <c r="D1598" s="55"/>
      <c r="E1598" s="56"/>
      <c r="F1598" s="72"/>
      <c r="G1598" s="120" t="str">
        <f>IFERROR(INDEX(Vendors!$A$2:$B$500,MATCH('AP and Accrual Journal'!C1598,Vendors!$A$2:$A$500,0),2),"")</f>
        <v/>
      </c>
      <c r="H1598" s="74">
        <f>SUMIF('Cash Outflows'!E:E,'AP and Accrual Journal'!D1598,'Cash Outflows'!F:F)</f>
        <v>0</v>
      </c>
      <c r="I1598" s="73">
        <f t="shared" si="82"/>
        <v>0</v>
      </c>
      <c r="J1598" s="13">
        <f t="shared" si="84"/>
        <v>0</v>
      </c>
      <c r="K1598" s="112" t="b">
        <f ca="1">IF(TODAY()-'AP and Accrual Journal'!E1598&gt;'Data Inputs'!$B$47,TRUE,FALSE)</f>
        <v>1</v>
      </c>
    </row>
    <row r="1599" spans="1:11" x14ac:dyDescent="0.2">
      <c r="A1599" s="110" t="str">
        <f t="shared" si="85"/>
        <v/>
      </c>
      <c r="B1599" s="55"/>
      <c r="C1599" s="129"/>
      <c r="D1599" s="55"/>
      <c r="E1599" s="56"/>
      <c r="F1599" s="72"/>
      <c r="G1599" s="120" t="str">
        <f>IFERROR(INDEX(Vendors!$A$2:$B$500,MATCH('AP and Accrual Journal'!C1599,Vendors!$A$2:$A$500,0),2),"")</f>
        <v/>
      </c>
      <c r="H1599" s="74">
        <f>SUMIF('Cash Outflows'!E:E,'AP and Accrual Journal'!D1599,'Cash Outflows'!F:F)</f>
        <v>0</v>
      </c>
      <c r="I1599" s="73">
        <f t="shared" si="82"/>
        <v>0</v>
      </c>
      <c r="J1599" s="13">
        <f t="shared" si="84"/>
        <v>0</v>
      </c>
      <c r="K1599" s="112" t="b">
        <f ca="1">IF(TODAY()-'AP and Accrual Journal'!E1599&gt;'Data Inputs'!$B$47,TRUE,FALSE)</f>
        <v>1</v>
      </c>
    </row>
    <row r="1600" spans="1:11" x14ac:dyDescent="0.2">
      <c r="A1600" s="110" t="str">
        <f t="shared" si="85"/>
        <v/>
      </c>
      <c r="B1600" s="55"/>
      <c r="C1600" s="129"/>
      <c r="D1600" s="55"/>
      <c r="E1600" s="56"/>
      <c r="F1600" s="72"/>
      <c r="G1600" s="120" t="str">
        <f>IFERROR(INDEX(Vendors!$A$2:$B$500,MATCH('AP and Accrual Journal'!C1600,Vendors!$A$2:$A$500,0),2),"")</f>
        <v/>
      </c>
      <c r="H1600" s="74">
        <f>SUMIF('Cash Outflows'!E:E,'AP and Accrual Journal'!D1600,'Cash Outflows'!F:F)</f>
        <v>0</v>
      </c>
      <c r="I1600" s="73">
        <f t="shared" si="82"/>
        <v>0</v>
      </c>
      <c r="J1600" s="13">
        <f t="shared" si="84"/>
        <v>0</v>
      </c>
      <c r="K1600" s="112" t="b">
        <f ca="1">IF(TODAY()-'AP and Accrual Journal'!E1600&gt;'Data Inputs'!$B$47,TRUE,FALSE)</f>
        <v>1</v>
      </c>
    </row>
    <row r="1601" spans="1:11" x14ac:dyDescent="0.2">
      <c r="A1601" s="110" t="str">
        <f t="shared" si="85"/>
        <v/>
      </c>
      <c r="B1601" s="55"/>
      <c r="C1601" s="129"/>
      <c r="D1601" s="55"/>
      <c r="E1601" s="56"/>
      <c r="F1601" s="72"/>
      <c r="G1601" s="120" t="str">
        <f>IFERROR(INDEX(Vendors!$A$2:$B$500,MATCH('AP and Accrual Journal'!C1601,Vendors!$A$2:$A$500,0),2),"")</f>
        <v/>
      </c>
      <c r="H1601" s="74">
        <f>SUMIF('Cash Outflows'!E:E,'AP and Accrual Journal'!D1601,'Cash Outflows'!F:F)</f>
        <v>0</v>
      </c>
      <c r="I1601" s="73">
        <f t="shared" si="82"/>
        <v>0</v>
      </c>
      <c r="J1601" s="13">
        <f t="shared" si="84"/>
        <v>0</v>
      </c>
      <c r="K1601" s="112" t="b">
        <f ca="1">IF(TODAY()-'AP and Accrual Journal'!E1601&gt;'Data Inputs'!$B$47,TRUE,FALSE)</f>
        <v>1</v>
      </c>
    </row>
    <row r="1602" spans="1:11" x14ac:dyDescent="0.2">
      <c r="A1602" s="110" t="str">
        <f t="shared" si="85"/>
        <v/>
      </c>
      <c r="B1602" s="55"/>
      <c r="C1602" s="129"/>
      <c r="D1602" s="55"/>
      <c r="E1602" s="56"/>
      <c r="F1602" s="72"/>
      <c r="G1602" s="120" t="str">
        <f>IFERROR(INDEX(Vendors!$A$2:$B$500,MATCH('AP and Accrual Journal'!C1602,Vendors!$A$2:$A$500,0),2),"")</f>
        <v/>
      </c>
      <c r="H1602" s="74">
        <f>SUMIF('Cash Outflows'!E:E,'AP and Accrual Journal'!D1602,'Cash Outflows'!F:F)</f>
        <v>0</v>
      </c>
      <c r="I1602" s="73">
        <f t="shared" si="82"/>
        <v>0</v>
      </c>
      <c r="J1602" s="13">
        <f t="shared" si="84"/>
        <v>0</v>
      </c>
      <c r="K1602" s="112" t="b">
        <f ca="1">IF(TODAY()-'AP and Accrual Journal'!E1602&gt;'Data Inputs'!$B$47,TRUE,FALSE)</f>
        <v>1</v>
      </c>
    </row>
    <row r="1603" spans="1:11" x14ac:dyDescent="0.2">
      <c r="A1603" s="110" t="str">
        <f t="shared" si="85"/>
        <v/>
      </c>
      <c r="B1603" s="55"/>
      <c r="C1603" s="129"/>
      <c r="D1603" s="55"/>
      <c r="E1603" s="56"/>
      <c r="F1603" s="72"/>
      <c r="G1603" s="120" t="str">
        <f>IFERROR(INDEX(Vendors!$A$2:$B$500,MATCH('AP and Accrual Journal'!C1603,Vendors!$A$2:$A$500,0),2),"")</f>
        <v/>
      </c>
      <c r="H1603" s="74">
        <f>SUMIF('Cash Outflows'!E:E,'AP and Accrual Journal'!D1603,'Cash Outflows'!F:F)</f>
        <v>0</v>
      </c>
      <c r="I1603" s="73">
        <f t="shared" si="82"/>
        <v>0</v>
      </c>
      <c r="J1603" s="13">
        <f t="shared" si="84"/>
        <v>0</v>
      </c>
      <c r="K1603" s="112" t="b">
        <f ca="1">IF(TODAY()-'AP and Accrual Journal'!E1603&gt;'Data Inputs'!$B$47,TRUE,FALSE)</f>
        <v>1</v>
      </c>
    </row>
    <row r="1604" spans="1:11" x14ac:dyDescent="0.2">
      <c r="A1604" s="110" t="str">
        <f t="shared" si="85"/>
        <v/>
      </c>
      <c r="B1604" s="55"/>
      <c r="C1604" s="129"/>
      <c r="D1604" s="55"/>
      <c r="E1604" s="56"/>
      <c r="F1604" s="72"/>
      <c r="G1604" s="120" t="str">
        <f>IFERROR(INDEX(Vendors!$A$2:$B$500,MATCH('AP and Accrual Journal'!C1604,Vendors!$A$2:$A$500,0),2),"")</f>
        <v/>
      </c>
      <c r="H1604" s="74">
        <f>SUMIF('Cash Outflows'!E:E,'AP and Accrual Journal'!D1604,'Cash Outflows'!F:F)</f>
        <v>0</v>
      </c>
      <c r="I1604" s="73">
        <f t="shared" si="82"/>
        <v>0</v>
      </c>
      <c r="J1604" s="13">
        <f t="shared" si="84"/>
        <v>0</v>
      </c>
      <c r="K1604" s="112" t="b">
        <f ca="1">IF(TODAY()-'AP and Accrual Journal'!E1604&gt;'Data Inputs'!$B$47,TRUE,FALSE)</f>
        <v>1</v>
      </c>
    </row>
    <row r="1605" spans="1:11" x14ac:dyDescent="0.2">
      <c r="A1605" s="110" t="str">
        <f t="shared" si="85"/>
        <v/>
      </c>
      <c r="B1605" s="55"/>
      <c r="C1605" s="129"/>
      <c r="D1605" s="55"/>
      <c r="E1605" s="56"/>
      <c r="F1605" s="72"/>
      <c r="G1605" s="120" t="str">
        <f>IFERROR(INDEX(Vendors!$A$2:$B$500,MATCH('AP and Accrual Journal'!C1605,Vendors!$A$2:$A$500,0),2),"")</f>
        <v/>
      </c>
      <c r="H1605" s="74">
        <f>SUMIF('Cash Outflows'!E:E,'AP and Accrual Journal'!D1605,'Cash Outflows'!F:F)</f>
        <v>0</v>
      </c>
      <c r="I1605" s="73">
        <f t="shared" ref="I1605:I1668" si="86">F1605-H1605</f>
        <v>0</v>
      </c>
      <c r="J1605" s="13">
        <f t="shared" si="84"/>
        <v>0</v>
      </c>
      <c r="K1605" s="112" t="b">
        <f ca="1">IF(TODAY()-'AP and Accrual Journal'!E1605&gt;'Data Inputs'!$B$47,TRUE,FALSE)</f>
        <v>1</v>
      </c>
    </row>
    <row r="1606" spans="1:11" x14ac:dyDescent="0.2">
      <c r="A1606" s="110" t="str">
        <f t="shared" si="85"/>
        <v/>
      </c>
      <c r="B1606" s="55"/>
      <c r="C1606" s="129"/>
      <c r="D1606" s="55"/>
      <c r="E1606" s="56"/>
      <c r="F1606" s="72"/>
      <c r="G1606" s="120" t="str">
        <f>IFERROR(INDEX(Vendors!$A$2:$B$500,MATCH('AP and Accrual Journal'!C1606,Vendors!$A$2:$A$500,0),2),"")</f>
        <v/>
      </c>
      <c r="H1606" s="74">
        <f>SUMIF('Cash Outflows'!E:E,'AP and Accrual Journal'!D1606,'Cash Outflows'!F:F)</f>
        <v>0</v>
      </c>
      <c r="I1606" s="73">
        <f t="shared" si="86"/>
        <v>0</v>
      </c>
      <c r="J1606" s="13">
        <f t="shared" si="84"/>
        <v>0</v>
      </c>
      <c r="K1606" s="112" t="b">
        <f ca="1">IF(TODAY()-'AP and Accrual Journal'!E1606&gt;'Data Inputs'!$B$47,TRUE,FALSE)</f>
        <v>1</v>
      </c>
    </row>
    <row r="1607" spans="1:11" x14ac:dyDescent="0.2">
      <c r="A1607" s="110" t="str">
        <f t="shared" si="85"/>
        <v/>
      </c>
      <c r="B1607" s="55"/>
      <c r="C1607" s="129"/>
      <c r="D1607" s="55"/>
      <c r="E1607" s="56"/>
      <c r="F1607" s="72"/>
      <c r="G1607" s="120" t="str">
        <f>IFERROR(INDEX(Vendors!$A$2:$B$500,MATCH('AP and Accrual Journal'!C1607,Vendors!$A$2:$A$500,0),2),"")</f>
        <v/>
      </c>
      <c r="H1607" s="74">
        <f>SUMIF('Cash Outflows'!E:E,'AP and Accrual Journal'!D1607,'Cash Outflows'!F:F)</f>
        <v>0</v>
      </c>
      <c r="I1607" s="73">
        <f t="shared" si="86"/>
        <v>0</v>
      </c>
      <c r="J1607" s="13">
        <f t="shared" si="84"/>
        <v>0</v>
      </c>
      <c r="K1607" s="112" t="b">
        <f ca="1">IF(TODAY()-'AP and Accrual Journal'!E1607&gt;'Data Inputs'!$B$47,TRUE,FALSE)</f>
        <v>1</v>
      </c>
    </row>
    <row r="1608" spans="1:11" x14ac:dyDescent="0.2">
      <c r="A1608" s="110" t="str">
        <f t="shared" si="85"/>
        <v/>
      </c>
      <c r="B1608" s="55"/>
      <c r="C1608" s="129"/>
      <c r="D1608" s="55"/>
      <c r="E1608" s="56"/>
      <c r="F1608" s="72"/>
      <c r="G1608" s="120" t="str">
        <f>IFERROR(INDEX(Vendors!$A$2:$B$500,MATCH('AP and Accrual Journal'!C1608,Vendors!$A$2:$A$500,0),2),"")</f>
        <v/>
      </c>
      <c r="H1608" s="74">
        <f>SUMIF('Cash Outflows'!E:E,'AP and Accrual Journal'!D1608,'Cash Outflows'!F:F)</f>
        <v>0</v>
      </c>
      <c r="I1608" s="73">
        <f t="shared" si="86"/>
        <v>0</v>
      </c>
      <c r="J1608" s="13">
        <f t="shared" si="84"/>
        <v>0</v>
      </c>
      <c r="K1608" s="112" t="b">
        <f ca="1">IF(TODAY()-'AP and Accrual Journal'!E1608&gt;'Data Inputs'!$B$47,TRUE,FALSE)</f>
        <v>1</v>
      </c>
    </row>
    <row r="1609" spans="1:11" x14ac:dyDescent="0.2">
      <c r="A1609" s="110" t="str">
        <f t="shared" si="85"/>
        <v/>
      </c>
      <c r="B1609" s="55"/>
      <c r="C1609" s="129"/>
      <c r="D1609" s="55"/>
      <c r="E1609" s="56"/>
      <c r="F1609" s="72"/>
      <c r="G1609" s="120" t="str">
        <f>IFERROR(INDEX(Vendors!$A$2:$B$500,MATCH('AP and Accrual Journal'!C1609,Vendors!$A$2:$A$500,0),2),"")</f>
        <v/>
      </c>
      <c r="H1609" s="74">
        <f>SUMIF('Cash Outflows'!E:E,'AP and Accrual Journal'!D1609,'Cash Outflows'!F:F)</f>
        <v>0</v>
      </c>
      <c r="I1609" s="73">
        <f t="shared" si="86"/>
        <v>0</v>
      </c>
      <c r="J1609" s="13">
        <f t="shared" si="84"/>
        <v>0</v>
      </c>
      <c r="K1609" s="112" t="b">
        <f ca="1">IF(TODAY()-'AP and Accrual Journal'!E1609&gt;'Data Inputs'!$B$47,TRUE,FALSE)</f>
        <v>1</v>
      </c>
    </row>
    <row r="1610" spans="1:11" x14ac:dyDescent="0.2">
      <c r="A1610" s="110" t="str">
        <f t="shared" si="85"/>
        <v/>
      </c>
      <c r="B1610" s="55"/>
      <c r="C1610" s="129"/>
      <c r="D1610" s="55"/>
      <c r="E1610" s="56"/>
      <c r="F1610" s="72"/>
      <c r="G1610" s="120" t="str">
        <f>IFERROR(INDEX(Vendors!$A$2:$B$500,MATCH('AP and Accrual Journal'!C1610,Vendors!$A$2:$A$500,0),2),"")</f>
        <v/>
      </c>
      <c r="H1610" s="74">
        <f>SUMIF('Cash Outflows'!E:E,'AP and Accrual Journal'!D1610,'Cash Outflows'!F:F)</f>
        <v>0</v>
      </c>
      <c r="I1610" s="73">
        <f t="shared" si="86"/>
        <v>0</v>
      </c>
      <c r="J1610" s="13">
        <f t="shared" si="84"/>
        <v>0</v>
      </c>
      <c r="K1610" s="112" t="b">
        <f ca="1">IF(TODAY()-'AP and Accrual Journal'!E1610&gt;'Data Inputs'!$B$47,TRUE,FALSE)</f>
        <v>1</v>
      </c>
    </row>
    <row r="1611" spans="1:11" x14ac:dyDescent="0.2">
      <c r="A1611" s="110" t="str">
        <f t="shared" si="85"/>
        <v/>
      </c>
      <c r="B1611" s="55"/>
      <c r="C1611" s="129"/>
      <c r="D1611" s="55"/>
      <c r="E1611" s="56"/>
      <c r="F1611" s="72"/>
      <c r="G1611" s="120" t="str">
        <f>IFERROR(INDEX(Vendors!$A$2:$B$500,MATCH('AP and Accrual Journal'!C1611,Vendors!$A$2:$A$500,0),2),"")</f>
        <v/>
      </c>
      <c r="H1611" s="74">
        <f>SUMIF('Cash Outflows'!E:E,'AP and Accrual Journal'!D1611,'Cash Outflows'!F:F)</f>
        <v>0</v>
      </c>
      <c r="I1611" s="73">
        <f t="shared" si="86"/>
        <v>0</v>
      </c>
      <c r="J1611" s="13">
        <f t="shared" si="84"/>
        <v>0</v>
      </c>
      <c r="K1611" s="112" t="b">
        <f ca="1">IF(TODAY()-'AP and Accrual Journal'!E1611&gt;'Data Inputs'!$B$47,TRUE,FALSE)</f>
        <v>1</v>
      </c>
    </row>
    <row r="1612" spans="1:11" x14ac:dyDescent="0.2">
      <c r="A1612" s="110" t="str">
        <f t="shared" ref="A1612:A1675" si="87">IF(E1612="","",E1612+(6-J1612))</f>
        <v/>
      </c>
      <c r="B1612" s="55"/>
      <c r="C1612" s="129"/>
      <c r="D1612" s="55"/>
      <c r="E1612" s="56"/>
      <c r="F1612" s="72"/>
      <c r="G1612" s="120" t="str">
        <f>IFERROR(INDEX(Vendors!$A$2:$B$500,MATCH('AP and Accrual Journal'!C1612,Vendors!$A$2:$A$500,0),2),"")</f>
        <v/>
      </c>
      <c r="H1612" s="74">
        <f>SUMIF('Cash Outflows'!E:E,'AP and Accrual Journal'!D1612,'Cash Outflows'!F:F)</f>
        <v>0</v>
      </c>
      <c r="I1612" s="73">
        <f t="shared" si="86"/>
        <v>0</v>
      </c>
      <c r="J1612" s="13">
        <f t="shared" ref="J1612:J1675" si="88">IF(WEEKDAY(E1612)=7,0,WEEKDAY(E1612))</f>
        <v>0</v>
      </c>
      <c r="K1612" s="112" t="b">
        <f ca="1">IF(TODAY()-'AP and Accrual Journal'!E1612&gt;'Data Inputs'!$B$47,TRUE,FALSE)</f>
        <v>1</v>
      </c>
    </row>
    <row r="1613" spans="1:11" x14ac:dyDescent="0.2">
      <c r="A1613" s="110" t="str">
        <f t="shared" si="87"/>
        <v/>
      </c>
      <c r="B1613" s="55"/>
      <c r="C1613" s="129"/>
      <c r="D1613" s="55"/>
      <c r="E1613" s="56"/>
      <c r="F1613" s="72"/>
      <c r="G1613" s="120" t="str">
        <f>IFERROR(INDEX(Vendors!$A$2:$B$500,MATCH('AP and Accrual Journal'!C1613,Vendors!$A$2:$A$500,0),2),"")</f>
        <v/>
      </c>
      <c r="H1613" s="74">
        <f>SUMIF('Cash Outflows'!E:E,'AP and Accrual Journal'!D1613,'Cash Outflows'!F:F)</f>
        <v>0</v>
      </c>
      <c r="I1613" s="73">
        <f t="shared" si="86"/>
        <v>0</v>
      </c>
      <c r="J1613" s="13">
        <f t="shared" si="88"/>
        <v>0</v>
      </c>
      <c r="K1613" s="112" t="b">
        <f ca="1">IF(TODAY()-'AP and Accrual Journal'!E1613&gt;'Data Inputs'!$B$47,TRUE,FALSE)</f>
        <v>1</v>
      </c>
    </row>
    <row r="1614" spans="1:11" x14ac:dyDescent="0.2">
      <c r="A1614" s="110" t="str">
        <f t="shared" si="87"/>
        <v/>
      </c>
      <c r="B1614" s="55"/>
      <c r="C1614" s="129"/>
      <c r="D1614" s="55"/>
      <c r="E1614" s="56"/>
      <c r="F1614" s="72"/>
      <c r="G1614" s="120" t="str">
        <f>IFERROR(INDEX(Vendors!$A$2:$B$500,MATCH('AP and Accrual Journal'!C1614,Vendors!$A$2:$A$500,0),2),"")</f>
        <v/>
      </c>
      <c r="H1614" s="74">
        <f>SUMIF('Cash Outflows'!E:E,'AP and Accrual Journal'!D1614,'Cash Outflows'!F:F)</f>
        <v>0</v>
      </c>
      <c r="I1614" s="73">
        <f t="shared" si="86"/>
        <v>0</v>
      </c>
      <c r="J1614" s="13">
        <f t="shared" si="88"/>
        <v>0</v>
      </c>
      <c r="K1614" s="112" t="b">
        <f ca="1">IF(TODAY()-'AP and Accrual Journal'!E1614&gt;'Data Inputs'!$B$47,TRUE,FALSE)</f>
        <v>1</v>
      </c>
    </row>
    <row r="1615" spans="1:11" x14ac:dyDescent="0.2">
      <c r="A1615" s="110" t="str">
        <f t="shared" si="87"/>
        <v/>
      </c>
      <c r="B1615" s="55"/>
      <c r="C1615" s="129"/>
      <c r="D1615" s="55"/>
      <c r="E1615" s="56"/>
      <c r="F1615" s="72"/>
      <c r="G1615" s="120" t="str">
        <f>IFERROR(INDEX(Vendors!$A$2:$B$500,MATCH('AP and Accrual Journal'!C1615,Vendors!$A$2:$A$500,0),2),"")</f>
        <v/>
      </c>
      <c r="H1615" s="74">
        <f>SUMIF('Cash Outflows'!E:E,'AP and Accrual Journal'!D1615,'Cash Outflows'!F:F)</f>
        <v>0</v>
      </c>
      <c r="I1615" s="73">
        <f t="shared" si="86"/>
        <v>0</v>
      </c>
      <c r="J1615" s="13">
        <f t="shared" si="88"/>
        <v>0</v>
      </c>
      <c r="K1615" s="112" t="b">
        <f ca="1">IF(TODAY()-'AP and Accrual Journal'!E1615&gt;'Data Inputs'!$B$47,TRUE,FALSE)</f>
        <v>1</v>
      </c>
    </row>
    <row r="1616" spans="1:11" x14ac:dyDescent="0.2">
      <c r="A1616" s="110" t="str">
        <f t="shared" si="87"/>
        <v/>
      </c>
      <c r="B1616" s="55"/>
      <c r="C1616" s="129"/>
      <c r="D1616" s="55"/>
      <c r="E1616" s="56"/>
      <c r="F1616" s="72"/>
      <c r="G1616" s="120" t="str">
        <f>IFERROR(INDEX(Vendors!$A$2:$B$500,MATCH('AP and Accrual Journal'!C1616,Vendors!$A$2:$A$500,0),2),"")</f>
        <v/>
      </c>
      <c r="H1616" s="74">
        <f>SUMIF('Cash Outflows'!E:E,'AP and Accrual Journal'!D1616,'Cash Outflows'!F:F)</f>
        <v>0</v>
      </c>
      <c r="I1616" s="73">
        <f t="shared" si="86"/>
        <v>0</v>
      </c>
      <c r="J1616" s="13">
        <f t="shared" si="88"/>
        <v>0</v>
      </c>
      <c r="K1616" s="112" t="b">
        <f ca="1">IF(TODAY()-'AP and Accrual Journal'!E1616&gt;'Data Inputs'!$B$47,TRUE,FALSE)</f>
        <v>1</v>
      </c>
    </row>
    <row r="1617" spans="1:11" x14ac:dyDescent="0.2">
      <c r="A1617" s="110" t="str">
        <f t="shared" si="87"/>
        <v/>
      </c>
      <c r="B1617" s="55"/>
      <c r="C1617" s="129"/>
      <c r="D1617" s="55"/>
      <c r="E1617" s="56"/>
      <c r="F1617" s="72"/>
      <c r="G1617" s="120" t="str">
        <f>IFERROR(INDEX(Vendors!$A$2:$B$500,MATCH('AP and Accrual Journal'!C1617,Vendors!$A$2:$A$500,0),2),"")</f>
        <v/>
      </c>
      <c r="H1617" s="74">
        <f>SUMIF('Cash Outflows'!E:E,'AP and Accrual Journal'!D1617,'Cash Outflows'!F:F)</f>
        <v>0</v>
      </c>
      <c r="I1617" s="73">
        <f t="shared" si="86"/>
        <v>0</v>
      </c>
      <c r="J1617" s="13">
        <f t="shared" si="88"/>
        <v>0</v>
      </c>
      <c r="K1617" s="112" t="b">
        <f ca="1">IF(TODAY()-'AP and Accrual Journal'!E1617&gt;'Data Inputs'!$B$47,TRUE,FALSE)</f>
        <v>1</v>
      </c>
    </row>
    <row r="1618" spans="1:11" x14ac:dyDescent="0.2">
      <c r="A1618" s="110" t="str">
        <f t="shared" si="87"/>
        <v/>
      </c>
      <c r="B1618" s="55"/>
      <c r="C1618" s="129"/>
      <c r="D1618" s="55"/>
      <c r="E1618" s="56"/>
      <c r="F1618" s="72"/>
      <c r="G1618" s="120" t="str">
        <f>IFERROR(INDEX(Vendors!$A$2:$B$500,MATCH('AP and Accrual Journal'!C1618,Vendors!$A$2:$A$500,0),2),"")</f>
        <v/>
      </c>
      <c r="H1618" s="74">
        <f>SUMIF('Cash Outflows'!E:E,'AP and Accrual Journal'!D1618,'Cash Outflows'!F:F)</f>
        <v>0</v>
      </c>
      <c r="I1618" s="73">
        <f t="shared" si="86"/>
        <v>0</v>
      </c>
      <c r="J1618" s="13">
        <f t="shared" si="88"/>
        <v>0</v>
      </c>
      <c r="K1618" s="112" t="b">
        <f ca="1">IF(TODAY()-'AP and Accrual Journal'!E1618&gt;'Data Inputs'!$B$47,TRUE,FALSE)</f>
        <v>1</v>
      </c>
    </row>
    <row r="1619" spans="1:11" x14ac:dyDescent="0.2">
      <c r="A1619" s="110" t="str">
        <f t="shared" si="87"/>
        <v/>
      </c>
      <c r="B1619" s="55"/>
      <c r="C1619" s="129"/>
      <c r="D1619" s="55"/>
      <c r="E1619" s="56"/>
      <c r="F1619" s="72"/>
      <c r="G1619" s="120" t="str">
        <f>IFERROR(INDEX(Vendors!$A$2:$B$500,MATCH('AP and Accrual Journal'!C1619,Vendors!$A$2:$A$500,0),2),"")</f>
        <v/>
      </c>
      <c r="H1619" s="74">
        <f>SUMIF('Cash Outflows'!E:E,'AP and Accrual Journal'!D1619,'Cash Outflows'!F:F)</f>
        <v>0</v>
      </c>
      <c r="I1619" s="73">
        <f t="shared" si="86"/>
        <v>0</v>
      </c>
      <c r="J1619" s="13">
        <f t="shared" si="88"/>
        <v>0</v>
      </c>
      <c r="K1619" s="112" t="b">
        <f ca="1">IF(TODAY()-'AP and Accrual Journal'!E1619&gt;'Data Inputs'!$B$47,TRUE,FALSE)</f>
        <v>1</v>
      </c>
    </row>
    <row r="1620" spans="1:11" x14ac:dyDescent="0.2">
      <c r="A1620" s="110" t="str">
        <f t="shared" si="87"/>
        <v/>
      </c>
      <c r="B1620" s="55"/>
      <c r="C1620" s="129"/>
      <c r="D1620" s="55"/>
      <c r="E1620" s="56"/>
      <c r="F1620" s="72"/>
      <c r="G1620" s="120" t="str">
        <f>IFERROR(INDEX(Vendors!$A$2:$B$500,MATCH('AP and Accrual Journal'!C1620,Vendors!$A$2:$A$500,0),2),"")</f>
        <v/>
      </c>
      <c r="H1620" s="74">
        <f>SUMIF('Cash Outflows'!E:E,'AP and Accrual Journal'!D1620,'Cash Outflows'!F:F)</f>
        <v>0</v>
      </c>
      <c r="I1620" s="73">
        <f t="shared" si="86"/>
        <v>0</v>
      </c>
      <c r="J1620" s="13">
        <f t="shared" si="88"/>
        <v>0</v>
      </c>
      <c r="K1620" s="112" t="b">
        <f ca="1">IF(TODAY()-'AP and Accrual Journal'!E1620&gt;'Data Inputs'!$B$47,TRUE,FALSE)</f>
        <v>1</v>
      </c>
    </row>
    <row r="1621" spans="1:11" x14ac:dyDescent="0.2">
      <c r="A1621" s="110" t="str">
        <f t="shared" si="87"/>
        <v/>
      </c>
      <c r="B1621" s="55"/>
      <c r="C1621" s="129"/>
      <c r="D1621" s="55"/>
      <c r="E1621" s="56"/>
      <c r="F1621" s="72"/>
      <c r="G1621" s="120" t="str">
        <f>IFERROR(INDEX(Vendors!$A$2:$B$500,MATCH('AP and Accrual Journal'!C1621,Vendors!$A$2:$A$500,0),2),"")</f>
        <v/>
      </c>
      <c r="H1621" s="74">
        <f>SUMIF('Cash Outflows'!E:E,'AP and Accrual Journal'!D1621,'Cash Outflows'!F:F)</f>
        <v>0</v>
      </c>
      <c r="I1621" s="73">
        <f t="shared" si="86"/>
        <v>0</v>
      </c>
      <c r="J1621" s="13">
        <f t="shared" si="88"/>
        <v>0</v>
      </c>
      <c r="K1621" s="112" t="b">
        <f ca="1">IF(TODAY()-'AP and Accrual Journal'!E1621&gt;'Data Inputs'!$B$47,TRUE,FALSE)</f>
        <v>1</v>
      </c>
    </row>
    <row r="1622" spans="1:11" x14ac:dyDescent="0.2">
      <c r="A1622" s="110" t="str">
        <f t="shared" si="87"/>
        <v/>
      </c>
      <c r="B1622" s="55"/>
      <c r="C1622" s="129"/>
      <c r="D1622" s="55"/>
      <c r="E1622" s="56"/>
      <c r="F1622" s="72"/>
      <c r="G1622" s="120" t="str">
        <f>IFERROR(INDEX(Vendors!$A$2:$B$500,MATCH('AP and Accrual Journal'!C1622,Vendors!$A$2:$A$500,0),2),"")</f>
        <v/>
      </c>
      <c r="H1622" s="74">
        <f>SUMIF('Cash Outflows'!E:E,'AP and Accrual Journal'!D1622,'Cash Outflows'!F:F)</f>
        <v>0</v>
      </c>
      <c r="I1622" s="73">
        <f t="shared" si="86"/>
        <v>0</v>
      </c>
      <c r="J1622" s="13">
        <f t="shared" si="88"/>
        <v>0</v>
      </c>
      <c r="K1622" s="112" t="b">
        <f ca="1">IF(TODAY()-'AP and Accrual Journal'!E1622&gt;'Data Inputs'!$B$47,TRUE,FALSE)</f>
        <v>1</v>
      </c>
    </row>
    <row r="1623" spans="1:11" x14ac:dyDescent="0.2">
      <c r="A1623" s="110" t="str">
        <f t="shared" si="87"/>
        <v/>
      </c>
      <c r="B1623" s="55"/>
      <c r="C1623" s="129"/>
      <c r="D1623" s="55"/>
      <c r="E1623" s="56"/>
      <c r="F1623" s="72"/>
      <c r="G1623" s="120" t="str">
        <f>IFERROR(INDEX(Vendors!$A$2:$B$500,MATCH('AP and Accrual Journal'!C1623,Vendors!$A$2:$A$500,0),2),"")</f>
        <v/>
      </c>
      <c r="H1623" s="74">
        <f>SUMIF('Cash Outflows'!E:E,'AP and Accrual Journal'!D1623,'Cash Outflows'!F:F)</f>
        <v>0</v>
      </c>
      <c r="I1623" s="73">
        <f t="shared" si="86"/>
        <v>0</v>
      </c>
      <c r="J1623" s="13">
        <f t="shared" si="88"/>
        <v>0</v>
      </c>
      <c r="K1623" s="112" t="b">
        <f ca="1">IF(TODAY()-'AP and Accrual Journal'!E1623&gt;'Data Inputs'!$B$47,TRUE,FALSE)</f>
        <v>1</v>
      </c>
    </row>
    <row r="1624" spans="1:11" x14ac:dyDescent="0.2">
      <c r="A1624" s="110" t="str">
        <f t="shared" si="87"/>
        <v/>
      </c>
      <c r="B1624" s="55"/>
      <c r="C1624" s="129"/>
      <c r="D1624" s="55"/>
      <c r="E1624" s="56"/>
      <c r="F1624" s="72"/>
      <c r="G1624" s="120" t="str">
        <f>IFERROR(INDEX(Vendors!$A$2:$B$500,MATCH('AP and Accrual Journal'!C1624,Vendors!$A$2:$A$500,0),2),"")</f>
        <v/>
      </c>
      <c r="H1624" s="74">
        <f>SUMIF('Cash Outflows'!E:E,'AP and Accrual Journal'!D1624,'Cash Outflows'!F:F)</f>
        <v>0</v>
      </c>
      <c r="I1624" s="73">
        <f t="shared" si="86"/>
        <v>0</v>
      </c>
      <c r="J1624" s="13">
        <f t="shared" si="88"/>
        <v>0</v>
      </c>
      <c r="K1624" s="112" t="b">
        <f ca="1">IF(TODAY()-'AP and Accrual Journal'!E1624&gt;'Data Inputs'!$B$47,TRUE,FALSE)</f>
        <v>1</v>
      </c>
    </row>
    <row r="1625" spans="1:11" x14ac:dyDescent="0.2">
      <c r="A1625" s="110" t="str">
        <f t="shared" si="87"/>
        <v/>
      </c>
      <c r="B1625" s="55"/>
      <c r="C1625" s="129"/>
      <c r="D1625" s="55"/>
      <c r="E1625" s="56"/>
      <c r="F1625" s="72"/>
      <c r="G1625" s="120" t="str">
        <f>IFERROR(INDEX(Vendors!$A$2:$B$500,MATCH('AP and Accrual Journal'!C1625,Vendors!$A$2:$A$500,0),2),"")</f>
        <v/>
      </c>
      <c r="H1625" s="74">
        <f>SUMIF('Cash Outflows'!E:E,'AP and Accrual Journal'!D1625,'Cash Outflows'!F:F)</f>
        <v>0</v>
      </c>
      <c r="I1625" s="73">
        <f t="shared" si="86"/>
        <v>0</v>
      </c>
      <c r="J1625" s="13">
        <f t="shared" si="88"/>
        <v>0</v>
      </c>
      <c r="K1625" s="112" t="b">
        <f ca="1">IF(TODAY()-'AP and Accrual Journal'!E1625&gt;'Data Inputs'!$B$47,TRUE,FALSE)</f>
        <v>1</v>
      </c>
    </row>
    <row r="1626" spans="1:11" x14ac:dyDescent="0.2">
      <c r="A1626" s="110" t="str">
        <f t="shared" si="87"/>
        <v/>
      </c>
      <c r="B1626" s="55"/>
      <c r="C1626" s="129"/>
      <c r="D1626" s="55"/>
      <c r="E1626" s="56"/>
      <c r="F1626" s="72"/>
      <c r="G1626" s="120" t="str">
        <f>IFERROR(INDEX(Vendors!$A$2:$B$500,MATCH('AP and Accrual Journal'!C1626,Vendors!$A$2:$A$500,0),2),"")</f>
        <v/>
      </c>
      <c r="H1626" s="74">
        <f>SUMIF('Cash Outflows'!E:E,'AP and Accrual Journal'!D1626,'Cash Outflows'!F:F)</f>
        <v>0</v>
      </c>
      <c r="I1626" s="73">
        <f t="shared" si="86"/>
        <v>0</v>
      </c>
      <c r="J1626" s="13">
        <f t="shared" si="88"/>
        <v>0</v>
      </c>
      <c r="K1626" s="112" t="b">
        <f ca="1">IF(TODAY()-'AP and Accrual Journal'!E1626&gt;'Data Inputs'!$B$47,TRUE,FALSE)</f>
        <v>1</v>
      </c>
    </row>
    <row r="1627" spans="1:11" x14ac:dyDescent="0.2">
      <c r="A1627" s="110" t="str">
        <f t="shared" si="87"/>
        <v/>
      </c>
      <c r="B1627" s="55"/>
      <c r="C1627" s="129"/>
      <c r="D1627" s="55"/>
      <c r="E1627" s="56"/>
      <c r="F1627" s="72"/>
      <c r="G1627" s="120" t="str">
        <f>IFERROR(INDEX(Vendors!$A$2:$B$500,MATCH('AP and Accrual Journal'!C1627,Vendors!$A$2:$A$500,0),2),"")</f>
        <v/>
      </c>
      <c r="H1627" s="74">
        <f>SUMIF('Cash Outflows'!E:E,'AP and Accrual Journal'!D1627,'Cash Outflows'!F:F)</f>
        <v>0</v>
      </c>
      <c r="I1627" s="73">
        <f t="shared" si="86"/>
        <v>0</v>
      </c>
      <c r="J1627" s="13">
        <f t="shared" si="88"/>
        <v>0</v>
      </c>
      <c r="K1627" s="112" t="b">
        <f ca="1">IF(TODAY()-'AP and Accrual Journal'!E1627&gt;'Data Inputs'!$B$47,TRUE,FALSE)</f>
        <v>1</v>
      </c>
    </row>
    <row r="1628" spans="1:11" x14ac:dyDescent="0.2">
      <c r="A1628" s="110" t="str">
        <f t="shared" si="87"/>
        <v/>
      </c>
      <c r="B1628" s="55"/>
      <c r="C1628" s="129"/>
      <c r="D1628" s="55"/>
      <c r="E1628" s="56"/>
      <c r="F1628" s="72"/>
      <c r="G1628" s="120" t="str">
        <f>IFERROR(INDEX(Vendors!$A$2:$B$500,MATCH('AP and Accrual Journal'!C1628,Vendors!$A$2:$A$500,0),2),"")</f>
        <v/>
      </c>
      <c r="H1628" s="74">
        <f>SUMIF('Cash Outflows'!E:E,'AP and Accrual Journal'!D1628,'Cash Outflows'!F:F)</f>
        <v>0</v>
      </c>
      <c r="I1628" s="73">
        <f t="shared" si="86"/>
        <v>0</v>
      </c>
      <c r="J1628" s="13">
        <f t="shared" si="88"/>
        <v>0</v>
      </c>
      <c r="K1628" s="112" t="b">
        <f ca="1">IF(TODAY()-'AP and Accrual Journal'!E1628&gt;'Data Inputs'!$B$47,TRUE,FALSE)</f>
        <v>1</v>
      </c>
    </row>
    <row r="1629" spans="1:11" x14ac:dyDescent="0.2">
      <c r="A1629" s="110" t="str">
        <f t="shared" si="87"/>
        <v/>
      </c>
      <c r="B1629" s="55"/>
      <c r="C1629" s="129"/>
      <c r="D1629" s="55"/>
      <c r="E1629" s="56"/>
      <c r="F1629" s="72"/>
      <c r="G1629" s="120" t="str">
        <f>IFERROR(INDEX(Vendors!$A$2:$B$500,MATCH('AP and Accrual Journal'!C1629,Vendors!$A$2:$A$500,0),2),"")</f>
        <v/>
      </c>
      <c r="H1629" s="74">
        <f>SUMIF('Cash Outflows'!E:E,'AP and Accrual Journal'!D1629,'Cash Outflows'!F:F)</f>
        <v>0</v>
      </c>
      <c r="I1629" s="73">
        <f t="shared" si="86"/>
        <v>0</v>
      </c>
      <c r="J1629" s="13">
        <f t="shared" si="88"/>
        <v>0</v>
      </c>
      <c r="K1629" s="112" t="b">
        <f ca="1">IF(TODAY()-'AP and Accrual Journal'!E1629&gt;'Data Inputs'!$B$47,TRUE,FALSE)</f>
        <v>1</v>
      </c>
    </row>
    <row r="1630" spans="1:11" x14ac:dyDescent="0.2">
      <c r="A1630" s="110" t="str">
        <f t="shared" si="87"/>
        <v/>
      </c>
      <c r="B1630" s="55"/>
      <c r="C1630" s="129"/>
      <c r="D1630" s="55"/>
      <c r="E1630" s="56"/>
      <c r="F1630" s="72"/>
      <c r="G1630" s="120" t="str">
        <f>IFERROR(INDEX(Vendors!$A$2:$B$500,MATCH('AP and Accrual Journal'!C1630,Vendors!$A$2:$A$500,0),2),"")</f>
        <v/>
      </c>
      <c r="H1630" s="74">
        <f>SUMIF('Cash Outflows'!E:E,'AP and Accrual Journal'!D1630,'Cash Outflows'!F:F)</f>
        <v>0</v>
      </c>
      <c r="I1630" s="73">
        <f t="shared" si="86"/>
        <v>0</v>
      </c>
      <c r="J1630" s="13">
        <f t="shared" si="88"/>
        <v>0</v>
      </c>
      <c r="K1630" s="112" t="b">
        <f ca="1">IF(TODAY()-'AP and Accrual Journal'!E1630&gt;'Data Inputs'!$B$47,TRUE,FALSE)</f>
        <v>1</v>
      </c>
    </row>
    <row r="1631" spans="1:11" x14ac:dyDescent="0.2">
      <c r="A1631" s="110" t="str">
        <f t="shared" si="87"/>
        <v/>
      </c>
      <c r="B1631" s="55"/>
      <c r="C1631" s="129"/>
      <c r="D1631" s="55"/>
      <c r="E1631" s="56"/>
      <c r="F1631" s="72"/>
      <c r="G1631" s="120" t="str">
        <f>IFERROR(INDEX(Vendors!$A$2:$B$500,MATCH('AP and Accrual Journal'!C1631,Vendors!$A$2:$A$500,0),2),"")</f>
        <v/>
      </c>
      <c r="H1631" s="74">
        <f>SUMIF('Cash Outflows'!E:E,'AP and Accrual Journal'!D1631,'Cash Outflows'!F:F)</f>
        <v>0</v>
      </c>
      <c r="I1631" s="73">
        <f t="shared" si="86"/>
        <v>0</v>
      </c>
      <c r="J1631" s="13">
        <f t="shared" si="88"/>
        <v>0</v>
      </c>
      <c r="K1631" s="112" t="b">
        <f ca="1">IF(TODAY()-'AP and Accrual Journal'!E1631&gt;'Data Inputs'!$B$47,TRUE,FALSE)</f>
        <v>1</v>
      </c>
    </row>
    <row r="1632" spans="1:11" x14ac:dyDescent="0.2">
      <c r="A1632" s="110" t="str">
        <f t="shared" si="87"/>
        <v/>
      </c>
      <c r="B1632" s="55"/>
      <c r="C1632" s="129"/>
      <c r="D1632" s="55"/>
      <c r="E1632" s="56"/>
      <c r="F1632" s="72"/>
      <c r="G1632" s="120" t="str">
        <f>IFERROR(INDEX(Vendors!$A$2:$B$500,MATCH('AP and Accrual Journal'!C1632,Vendors!$A$2:$A$500,0),2),"")</f>
        <v/>
      </c>
      <c r="H1632" s="74">
        <f>SUMIF('Cash Outflows'!E:E,'AP and Accrual Journal'!D1632,'Cash Outflows'!F:F)</f>
        <v>0</v>
      </c>
      <c r="I1632" s="73">
        <f t="shared" si="86"/>
        <v>0</v>
      </c>
      <c r="J1632" s="13">
        <f t="shared" si="88"/>
        <v>0</v>
      </c>
      <c r="K1632" s="112" t="b">
        <f ca="1">IF(TODAY()-'AP and Accrual Journal'!E1632&gt;'Data Inputs'!$B$47,TRUE,FALSE)</f>
        <v>1</v>
      </c>
    </row>
    <row r="1633" spans="1:11" x14ac:dyDescent="0.2">
      <c r="A1633" s="110" t="str">
        <f t="shared" si="87"/>
        <v/>
      </c>
      <c r="B1633" s="55"/>
      <c r="C1633" s="129"/>
      <c r="D1633" s="55"/>
      <c r="E1633" s="56"/>
      <c r="F1633" s="72"/>
      <c r="G1633" s="120" t="str">
        <f>IFERROR(INDEX(Vendors!$A$2:$B$500,MATCH('AP and Accrual Journal'!C1633,Vendors!$A$2:$A$500,0),2),"")</f>
        <v/>
      </c>
      <c r="H1633" s="74">
        <f>SUMIF('Cash Outflows'!E:E,'AP and Accrual Journal'!D1633,'Cash Outflows'!F:F)</f>
        <v>0</v>
      </c>
      <c r="I1633" s="73">
        <f t="shared" si="86"/>
        <v>0</v>
      </c>
      <c r="J1633" s="13">
        <f t="shared" si="88"/>
        <v>0</v>
      </c>
      <c r="K1633" s="112" t="b">
        <f ca="1">IF(TODAY()-'AP and Accrual Journal'!E1633&gt;'Data Inputs'!$B$47,TRUE,FALSE)</f>
        <v>1</v>
      </c>
    </row>
    <row r="1634" spans="1:11" x14ac:dyDescent="0.2">
      <c r="A1634" s="110" t="str">
        <f t="shared" si="87"/>
        <v/>
      </c>
      <c r="B1634" s="55"/>
      <c r="C1634" s="129"/>
      <c r="D1634" s="55"/>
      <c r="E1634" s="56"/>
      <c r="F1634" s="72"/>
      <c r="G1634" s="120" t="str">
        <f>IFERROR(INDEX(Vendors!$A$2:$B$500,MATCH('AP and Accrual Journal'!C1634,Vendors!$A$2:$A$500,0),2),"")</f>
        <v/>
      </c>
      <c r="H1634" s="74">
        <f>SUMIF('Cash Outflows'!E:E,'AP and Accrual Journal'!D1634,'Cash Outflows'!F:F)</f>
        <v>0</v>
      </c>
      <c r="I1634" s="73">
        <f t="shared" si="86"/>
        <v>0</v>
      </c>
      <c r="J1634" s="13">
        <f t="shared" si="88"/>
        <v>0</v>
      </c>
      <c r="K1634" s="112" t="b">
        <f ca="1">IF(TODAY()-'AP and Accrual Journal'!E1634&gt;'Data Inputs'!$B$47,TRUE,FALSE)</f>
        <v>1</v>
      </c>
    </row>
    <row r="1635" spans="1:11" x14ac:dyDescent="0.2">
      <c r="A1635" s="110" t="str">
        <f t="shared" si="87"/>
        <v/>
      </c>
      <c r="B1635" s="55"/>
      <c r="C1635" s="129"/>
      <c r="D1635" s="55"/>
      <c r="E1635" s="56"/>
      <c r="F1635" s="72"/>
      <c r="G1635" s="120" t="str">
        <f>IFERROR(INDEX(Vendors!$A$2:$B$500,MATCH('AP and Accrual Journal'!C1635,Vendors!$A$2:$A$500,0),2),"")</f>
        <v/>
      </c>
      <c r="H1635" s="74">
        <f>SUMIF('Cash Outflows'!E:E,'AP and Accrual Journal'!D1635,'Cash Outflows'!F:F)</f>
        <v>0</v>
      </c>
      <c r="I1635" s="73">
        <f t="shared" si="86"/>
        <v>0</v>
      </c>
      <c r="J1635" s="13">
        <f t="shared" si="88"/>
        <v>0</v>
      </c>
      <c r="K1635" s="112" t="b">
        <f ca="1">IF(TODAY()-'AP and Accrual Journal'!E1635&gt;'Data Inputs'!$B$47,TRUE,FALSE)</f>
        <v>1</v>
      </c>
    </row>
    <row r="1636" spans="1:11" x14ac:dyDescent="0.2">
      <c r="A1636" s="110" t="str">
        <f t="shared" si="87"/>
        <v/>
      </c>
      <c r="B1636" s="55"/>
      <c r="C1636" s="129"/>
      <c r="D1636" s="55"/>
      <c r="E1636" s="56"/>
      <c r="F1636" s="72"/>
      <c r="G1636" s="120" t="str">
        <f>IFERROR(INDEX(Vendors!$A$2:$B$500,MATCH('AP and Accrual Journal'!C1636,Vendors!$A$2:$A$500,0),2),"")</f>
        <v/>
      </c>
      <c r="H1636" s="74">
        <f>SUMIF('Cash Outflows'!E:E,'AP and Accrual Journal'!D1636,'Cash Outflows'!F:F)</f>
        <v>0</v>
      </c>
      <c r="I1636" s="73">
        <f t="shared" si="86"/>
        <v>0</v>
      </c>
      <c r="J1636" s="13">
        <f t="shared" si="88"/>
        <v>0</v>
      </c>
      <c r="K1636" s="112" t="b">
        <f ca="1">IF(TODAY()-'AP and Accrual Journal'!E1636&gt;'Data Inputs'!$B$47,TRUE,FALSE)</f>
        <v>1</v>
      </c>
    </row>
    <row r="1637" spans="1:11" x14ac:dyDescent="0.2">
      <c r="A1637" s="110" t="str">
        <f t="shared" si="87"/>
        <v/>
      </c>
      <c r="B1637" s="55"/>
      <c r="C1637" s="129"/>
      <c r="D1637" s="55"/>
      <c r="E1637" s="56"/>
      <c r="F1637" s="72"/>
      <c r="G1637" s="120" t="str">
        <f>IFERROR(INDEX(Vendors!$A$2:$B$500,MATCH('AP and Accrual Journal'!C1637,Vendors!$A$2:$A$500,0),2),"")</f>
        <v/>
      </c>
      <c r="H1637" s="74">
        <f>SUMIF('Cash Outflows'!E:E,'AP and Accrual Journal'!D1637,'Cash Outflows'!F:F)</f>
        <v>0</v>
      </c>
      <c r="I1637" s="73">
        <f t="shared" si="86"/>
        <v>0</v>
      </c>
      <c r="J1637" s="13">
        <f t="shared" si="88"/>
        <v>0</v>
      </c>
      <c r="K1637" s="112" t="b">
        <f ca="1">IF(TODAY()-'AP and Accrual Journal'!E1637&gt;'Data Inputs'!$B$47,TRUE,FALSE)</f>
        <v>1</v>
      </c>
    </row>
    <row r="1638" spans="1:11" x14ac:dyDescent="0.2">
      <c r="A1638" s="110" t="str">
        <f t="shared" si="87"/>
        <v/>
      </c>
      <c r="B1638" s="55"/>
      <c r="C1638" s="129"/>
      <c r="D1638" s="55"/>
      <c r="E1638" s="56"/>
      <c r="F1638" s="72"/>
      <c r="G1638" s="120" t="str">
        <f>IFERROR(INDEX(Vendors!$A$2:$B$500,MATCH('AP and Accrual Journal'!C1638,Vendors!$A$2:$A$500,0),2),"")</f>
        <v/>
      </c>
      <c r="H1638" s="74">
        <f>SUMIF('Cash Outflows'!E:E,'AP and Accrual Journal'!D1638,'Cash Outflows'!F:F)</f>
        <v>0</v>
      </c>
      <c r="I1638" s="73">
        <f t="shared" si="86"/>
        <v>0</v>
      </c>
      <c r="J1638" s="13">
        <f t="shared" si="88"/>
        <v>0</v>
      </c>
      <c r="K1638" s="112" t="b">
        <f ca="1">IF(TODAY()-'AP and Accrual Journal'!E1638&gt;'Data Inputs'!$B$47,TRUE,FALSE)</f>
        <v>1</v>
      </c>
    </row>
    <row r="1639" spans="1:11" x14ac:dyDescent="0.2">
      <c r="A1639" s="110" t="str">
        <f t="shared" si="87"/>
        <v/>
      </c>
      <c r="B1639" s="55"/>
      <c r="C1639" s="129"/>
      <c r="D1639" s="55"/>
      <c r="E1639" s="56"/>
      <c r="F1639" s="72"/>
      <c r="G1639" s="120" t="str">
        <f>IFERROR(INDEX(Vendors!$A$2:$B$500,MATCH('AP and Accrual Journal'!C1639,Vendors!$A$2:$A$500,0),2),"")</f>
        <v/>
      </c>
      <c r="H1639" s="74">
        <f>SUMIF('Cash Outflows'!E:E,'AP and Accrual Journal'!D1639,'Cash Outflows'!F:F)</f>
        <v>0</v>
      </c>
      <c r="I1639" s="73">
        <f t="shared" si="86"/>
        <v>0</v>
      </c>
      <c r="J1639" s="13">
        <f t="shared" si="88"/>
        <v>0</v>
      </c>
      <c r="K1639" s="112" t="b">
        <f ca="1">IF(TODAY()-'AP and Accrual Journal'!E1639&gt;'Data Inputs'!$B$47,TRUE,FALSE)</f>
        <v>1</v>
      </c>
    </row>
    <row r="1640" spans="1:11" x14ac:dyDescent="0.2">
      <c r="A1640" s="110" t="str">
        <f t="shared" si="87"/>
        <v/>
      </c>
      <c r="B1640" s="55"/>
      <c r="C1640" s="129"/>
      <c r="D1640" s="55"/>
      <c r="E1640" s="56"/>
      <c r="F1640" s="72"/>
      <c r="G1640" s="120" t="str">
        <f>IFERROR(INDEX(Vendors!$A$2:$B$500,MATCH('AP and Accrual Journal'!C1640,Vendors!$A$2:$A$500,0),2),"")</f>
        <v/>
      </c>
      <c r="H1640" s="74">
        <f>SUMIF('Cash Outflows'!E:E,'AP and Accrual Journal'!D1640,'Cash Outflows'!F:F)</f>
        <v>0</v>
      </c>
      <c r="I1640" s="73">
        <f t="shared" si="86"/>
        <v>0</v>
      </c>
      <c r="J1640" s="13">
        <f t="shared" si="88"/>
        <v>0</v>
      </c>
      <c r="K1640" s="112" t="b">
        <f ca="1">IF(TODAY()-'AP and Accrual Journal'!E1640&gt;'Data Inputs'!$B$47,TRUE,FALSE)</f>
        <v>1</v>
      </c>
    </row>
    <row r="1641" spans="1:11" x14ac:dyDescent="0.2">
      <c r="A1641" s="110" t="str">
        <f t="shared" si="87"/>
        <v/>
      </c>
      <c r="B1641" s="55"/>
      <c r="C1641" s="129"/>
      <c r="D1641" s="55"/>
      <c r="E1641" s="56"/>
      <c r="F1641" s="72"/>
      <c r="G1641" s="120" t="str">
        <f>IFERROR(INDEX(Vendors!$A$2:$B$500,MATCH('AP and Accrual Journal'!C1641,Vendors!$A$2:$A$500,0),2),"")</f>
        <v/>
      </c>
      <c r="H1641" s="74">
        <f>SUMIF('Cash Outflows'!E:E,'AP and Accrual Journal'!D1641,'Cash Outflows'!F:F)</f>
        <v>0</v>
      </c>
      <c r="I1641" s="73">
        <f t="shared" si="86"/>
        <v>0</v>
      </c>
      <c r="J1641" s="13">
        <f t="shared" si="88"/>
        <v>0</v>
      </c>
      <c r="K1641" s="112" t="b">
        <f ca="1">IF(TODAY()-'AP and Accrual Journal'!E1641&gt;'Data Inputs'!$B$47,TRUE,FALSE)</f>
        <v>1</v>
      </c>
    </row>
    <row r="1642" spans="1:11" x14ac:dyDescent="0.2">
      <c r="A1642" s="110" t="str">
        <f t="shared" si="87"/>
        <v/>
      </c>
      <c r="B1642" s="55"/>
      <c r="C1642" s="129"/>
      <c r="D1642" s="55"/>
      <c r="E1642" s="56"/>
      <c r="F1642" s="72"/>
      <c r="G1642" s="120" t="str">
        <f>IFERROR(INDEX(Vendors!$A$2:$B$500,MATCH('AP and Accrual Journal'!C1642,Vendors!$A$2:$A$500,0),2),"")</f>
        <v/>
      </c>
      <c r="H1642" s="74">
        <f>SUMIF('Cash Outflows'!E:E,'AP and Accrual Journal'!D1642,'Cash Outflows'!F:F)</f>
        <v>0</v>
      </c>
      <c r="I1642" s="73">
        <f t="shared" si="86"/>
        <v>0</v>
      </c>
      <c r="J1642" s="13">
        <f t="shared" si="88"/>
        <v>0</v>
      </c>
      <c r="K1642" s="112" t="b">
        <f ca="1">IF(TODAY()-'AP and Accrual Journal'!E1642&gt;'Data Inputs'!$B$47,TRUE,FALSE)</f>
        <v>1</v>
      </c>
    </row>
    <row r="1643" spans="1:11" x14ac:dyDescent="0.2">
      <c r="A1643" s="110" t="str">
        <f t="shared" si="87"/>
        <v/>
      </c>
      <c r="B1643" s="55"/>
      <c r="C1643" s="129"/>
      <c r="D1643" s="55"/>
      <c r="E1643" s="56"/>
      <c r="F1643" s="72"/>
      <c r="G1643" s="120" t="str">
        <f>IFERROR(INDEX(Vendors!$A$2:$B$500,MATCH('AP and Accrual Journal'!C1643,Vendors!$A$2:$A$500,0),2),"")</f>
        <v/>
      </c>
      <c r="H1643" s="74">
        <f>SUMIF('Cash Outflows'!E:E,'AP and Accrual Journal'!D1643,'Cash Outflows'!F:F)</f>
        <v>0</v>
      </c>
      <c r="I1643" s="73">
        <f t="shared" si="86"/>
        <v>0</v>
      </c>
      <c r="J1643" s="13">
        <f t="shared" si="88"/>
        <v>0</v>
      </c>
      <c r="K1643" s="112" t="b">
        <f ca="1">IF(TODAY()-'AP and Accrual Journal'!E1643&gt;'Data Inputs'!$B$47,TRUE,FALSE)</f>
        <v>1</v>
      </c>
    </row>
    <row r="1644" spans="1:11" x14ac:dyDescent="0.2">
      <c r="A1644" s="110" t="str">
        <f t="shared" si="87"/>
        <v/>
      </c>
      <c r="B1644" s="55"/>
      <c r="C1644" s="129"/>
      <c r="D1644" s="55"/>
      <c r="E1644" s="56"/>
      <c r="F1644" s="72"/>
      <c r="G1644" s="120" t="str">
        <f>IFERROR(INDEX(Vendors!$A$2:$B$500,MATCH('AP and Accrual Journal'!C1644,Vendors!$A$2:$A$500,0),2),"")</f>
        <v/>
      </c>
      <c r="H1644" s="74">
        <f>SUMIF('Cash Outflows'!E:E,'AP and Accrual Journal'!D1644,'Cash Outflows'!F:F)</f>
        <v>0</v>
      </c>
      <c r="I1644" s="73">
        <f t="shared" si="86"/>
        <v>0</v>
      </c>
      <c r="J1644" s="13">
        <f t="shared" si="88"/>
        <v>0</v>
      </c>
      <c r="K1644" s="112" t="b">
        <f ca="1">IF(TODAY()-'AP and Accrual Journal'!E1644&gt;'Data Inputs'!$B$47,TRUE,FALSE)</f>
        <v>1</v>
      </c>
    </row>
    <row r="1645" spans="1:11" x14ac:dyDescent="0.2">
      <c r="A1645" s="110" t="str">
        <f t="shared" si="87"/>
        <v/>
      </c>
      <c r="B1645" s="55"/>
      <c r="C1645" s="129"/>
      <c r="D1645" s="55"/>
      <c r="E1645" s="56"/>
      <c r="F1645" s="72"/>
      <c r="G1645" s="120" t="str">
        <f>IFERROR(INDEX(Vendors!$A$2:$B$500,MATCH('AP and Accrual Journal'!C1645,Vendors!$A$2:$A$500,0),2),"")</f>
        <v/>
      </c>
      <c r="H1645" s="74">
        <f>SUMIF('Cash Outflows'!E:E,'AP and Accrual Journal'!D1645,'Cash Outflows'!F:F)</f>
        <v>0</v>
      </c>
      <c r="I1645" s="73">
        <f t="shared" si="86"/>
        <v>0</v>
      </c>
      <c r="J1645" s="13">
        <f t="shared" si="88"/>
        <v>0</v>
      </c>
      <c r="K1645" s="112" t="b">
        <f ca="1">IF(TODAY()-'AP and Accrual Journal'!E1645&gt;'Data Inputs'!$B$47,TRUE,FALSE)</f>
        <v>1</v>
      </c>
    </row>
    <row r="1646" spans="1:11" x14ac:dyDescent="0.2">
      <c r="A1646" s="110" t="str">
        <f t="shared" si="87"/>
        <v/>
      </c>
      <c r="B1646" s="55"/>
      <c r="C1646" s="129"/>
      <c r="D1646" s="55"/>
      <c r="E1646" s="56"/>
      <c r="F1646" s="72"/>
      <c r="G1646" s="120" t="str">
        <f>IFERROR(INDEX(Vendors!$A$2:$B$500,MATCH('AP and Accrual Journal'!C1646,Vendors!$A$2:$A$500,0),2),"")</f>
        <v/>
      </c>
      <c r="H1646" s="74">
        <f>SUMIF('Cash Outflows'!E:E,'AP and Accrual Journal'!D1646,'Cash Outflows'!F:F)</f>
        <v>0</v>
      </c>
      <c r="I1646" s="73">
        <f t="shared" si="86"/>
        <v>0</v>
      </c>
      <c r="J1646" s="13">
        <f t="shared" si="88"/>
        <v>0</v>
      </c>
      <c r="K1646" s="112" t="b">
        <f ca="1">IF(TODAY()-'AP and Accrual Journal'!E1646&gt;'Data Inputs'!$B$47,TRUE,FALSE)</f>
        <v>1</v>
      </c>
    </row>
    <row r="1647" spans="1:11" x14ac:dyDescent="0.2">
      <c r="A1647" s="110" t="str">
        <f t="shared" si="87"/>
        <v/>
      </c>
      <c r="B1647" s="55"/>
      <c r="C1647" s="129"/>
      <c r="D1647" s="55"/>
      <c r="E1647" s="56"/>
      <c r="F1647" s="72"/>
      <c r="G1647" s="120" t="str">
        <f>IFERROR(INDEX(Vendors!$A$2:$B$500,MATCH('AP and Accrual Journal'!C1647,Vendors!$A$2:$A$500,0),2),"")</f>
        <v/>
      </c>
      <c r="H1647" s="74">
        <f>SUMIF('Cash Outflows'!E:E,'AP and Accrual Journal'!D1647,'Cash Outflows'!F:F)</f>
        <v>0</v>
      </c>
      <c r="I1647" s="73">
        <f t="shared" si="86"/>
        <v>0</v>
      </c>
      <c r="J1647" s="13">
        <f t="shared" si="88"/>
        <v>0</v>
      </c>
      <c r="K1647" s="112" t="b">
        <f ca="1">IF(TODAY()-'AP and Accrual Journal'!E1647&gt;'Data Inputs'!$B$47,TRUE,FALSE)</f>
        <v>1</v>
      </c>
    </row>
    <row r="1648" spans="1:11" x14ac:dyDescent="0.2">
      <c r="A1648" s="110" t="str">
        <f t="shared" si="87"/>
        <v/>
      </c>
      <c r="B1648" s="55"/>
      <c r="C1648" s="129"/>
      <c r="D1648" s="55"/>
      <c r="E1648" s="56"/>
      <c r="F1648" s="72"/>
      <c r="G1648" s="120" t="str">
        <f>IFERROR(INDEX(Vendors!$A$2:$B$500,MATCH('AP and Accrual Journal'!C1648,Vendors!$A$2:$A$500,0),2),"")</f>
        <v/>
      </c>
      <c r="H1648" s="74">
        <f>SUMIF('Cash Outflows'!E:E,'AP and Accrual Journal'!D1648,'Cash Outflows'!F:F)</f>
        <v>0</v>
      </c>
      <c r="I1648" s="73">
        <f t="shared" si="86"/>
        <v>0</v>
      </c>
      <c r="J1648" s="13">
        <f t="shared" si="88"/>
        <v>0</v>
      </c>
      <c r="K1648" s="112" t="b">
        <f ca="1">IF(TODAY()-'AP and Accrual Journal'!E1648&gt;'Data Inputs'!$B$47,TRUE,FALSE)</f>
        <v>1</v>
      </c>
    </row>
    <row r="1649" spans="1:11" x14ac:dyDescent="0.2">
      <c r="A1649" s="110" t="str">
        <f t="shared" si="87"/>
        <v/>
      </c>
      <c r="B1649" s="55"/>
      <c r="C1649" s="129"/>
      <c r="D1649" s="55"/>
      <c r="E1649" s="56"/>
      <c r="F1649" s="72"/>
      <c r="G1649" s="120" t="str">
        <f>IFERROR(INDEX(Vendors!$A$2:$B$500,MATCH('AP and Accrual Journal'!C1649,Vendors!$A$2:$A$500,0),2),"")</f>
        <v/>
      </c>
      <c r="H1649" s="74">
        <f>SUMIF('Cash Outflows'!E:E,'AP and Accrual Journal'!D1649,'Cash Outflows'!F:F)</f>
        <v>0</v>
      </c>
      <c r="I1649" s="73">
        <f t="shared" si="86"/>
        <v>0</v>
      </c>
      <c r="J1649" s="13">
        <f t="shared" si="88"/>
        <v>0</v>
      </c>
      <c r="K1649" s="112" t="b">
        <f ca="1">IF(TODAY()-'AP and Accrual Journal'!E1649&gt;'Data Inputs'!$B$47,TRUE,FALSE)</f>
        <v>1</v>
      </c>
    </row>
    <row r="1650" spans="1:11" x14ac:dyDescent="0.2">
      <c r="A1650" s="110" t="str">
        <f t="shared" si="87"/>
        <v/>
      </c>
      <c r="B1650" s="55"/>
      <c r="C1650" s="129"/>
      <c r="D1650" s="55"/>
      <c r="E1650" s="56"/>
      <c r="F1650" s="72"/>
      <c r="G1650" s="120" t="str">
        <f>IFERROR(INDEX(Vendors!$A$2:$B$500,MATCH('AP and Accrual Journal'!C1650,Vendors!$A$2:$A$500,0),2),"")</f>
        <v/>
      </c>
      <c r="H1650" s="74">
        <f>SUMIF('Cash Outflows'!E:E,'AP and Accrual Journal'!D1650,'Cash Outflows'!F:F)</f>
        <v>0</v>
      </c>
      <c r="I1650" s="73">
        <f t="shared" si="86"/>
        <v>0</v>
      </c>
      <c r="J1650" s="13">
        <f t="shared" si="88"/>
        <v>0</v>
      </c>
      <c r="K1650" s="112" t="b">
        <f ca="1">IF(TODAY()-'AP and Accrual Journal'!E1650&gt;'Data Inputs'!$B$47,TRUE,FALSE)</f>
        <v>1</v>
      </c>
    </row>
    <row r="1651" spans="1:11" x14ac:dyDescent="0.2">
      <c r="A1651" s="110" t="str">
        <f t="shared" si="87"/>
        <v/>
      </c>
      <c r="B1651" s="55"/>
      <c r="C1651" s="129"/>
      <c r="D1651" s="55"/>
      <c r="E1651" s="56"/>
      <c r="F1651" s="72"/>
      <c r="G1651" s="120" t="str">
        <f>IFERROR(INDEX(Vendors!$A$2:$B$500,MATCH('AP and Accrual Journal'!C1651,Vendors!$A$2:$A$500,0),2),"")</f>
        <v/>
      </c>
      <c r="H1651" s="74">
        <f>SUMIF('Cash Outflows'!E:E,'AP and Accrual Journal'!D1651,'Cash Outflows'!F:F)</f>
        <v>0</v>
      </c>
      <c r="I1651" s="73">
        <f t="shared" si="86"/>
        <v>0</v>
      </c>
      <c r="J1651" s="13">
        <f t="shared" si="88"/>
        <v>0</v>
      </c>
      <c r="K1651" s="112" t="b">
        <f ca="1">IF(TODAY()-'AP and Accrual Journal'!E1651&gt;'Data Inputs'!$B$47,TRUE,FALSE)</f>
        <v>1</v>
      </c>
    </row>
    <row r="1652" spans="1:11" x14ac:dyDescent="0.2">
      <c r="A1652" s="110" t="str">
        <f t="shared" si="87"/>
        <v/>
      </c>
      <c r="B1652" s="55"/>
      <c r="C1652" s="129"/>
      <c r="D1652" s="55"/>
      <c r="E1652" s="56"/>
      <c r="F1652" s="72"/>
      <c r="G1652" s="120" t="str">
        <f>IFERROR(INDEX(Vendors!$A$2:$B$500,MATCH('AP and Accrual Journal'!C1652,Vendors!$A$2:$A$500,0),2),"")</f>
        <v/>
      </c>
      <c r="H1652" s="74">
        <f>SUMIF('Cash Outflows'!E:E,'AP and Accrual Journal'!D1652,'Cash Outflows'!F:F)</f>
        <v>0</v>
      </c>
      <c r="I1652" s="73">
        <f t="shared" si="86"/>
        <v>0</v>
      </c>
      <c r="J1652" s="13">
        <f t="shared" si="88"/>
        <v>0</v>
      </c>
      <c r="K1652" s="112" t="b">
        <f ca="1">IF(TODAY()-'AP and Accrual Journal'!E1652&gt;'Data Inputs'!$B$47,TRUE,FALSE)</f>
        <v>1</v>
      </c>
    </row>
    <row r="1653" spans="1:11" x14ac:dyDescent="0.2">
      <c r="A1653" s="110" t="str">
        <f t="shared" si="87"/>
        <v/>
      </c>
      <c r="B1653" s="55"/>
      <c r="C1653" s="129"/>
      <c r="D1653" s="55"/>
      <c r="E1653" s="56"/>
      <c r="F1653" s="72"/>
      <c r="G1653" s="120" t="str">
        <f>IFERROR(INDEX(Vendors!$A$2:$B$500,MATCH('AP and Accrual Journal'!C1653,Vendors!$A$2:$A$500,0),2),"")</f>
        <v/>
      </c>
      <c r="H1653" s="74">
        <f>SUMIF('Cash Outflows'!E:E,'AP and Accrual Journal'!D1653,'Cash Outflows'!F:F)</f>
        <v>0</v>
      </c>
      <c r="I1653" s="73">
        <f t="shared" si="86"/>
        <v>0</v>
      </c>
      <c r="J1653" s="13">
        <f t="shared" si="88"/>
        <v>0</v>
      </c>
      <c r="K1653" s="112" t="b">
        <f ca="1">IF(TODAY()-'AP and Accrual Journal'!E1653&gt;'Data Inputs'!$B$47,TRUE,FALSE)</f>
        <v>1</v>
      </c>
    </row>
    <row r="1654" spans="1:11" x14ac:dyDescent="0.2">
      <c r="A1654" s="110" t="str">
        <f t="shared" si="87"/>
        <v/>
      </c>
      <c r="B1654" s="55"/>
      <c r="C1654" s="129"/>
      <c r="D1654" s="55"/>
      <c r="E1654" s="56"/>
      <c r="F1654" s="72"/>
      <c r="G1654" s="120" t="str">
        <f>IFERROR(INDEX(Vendors!$A$2:$B$500,MATCH('AP and Accrual Journal'!C1654,Vendors!$A$2:$A$500,0),2),"")</f>
        <v/>
      </c>
      <c r="H1654" s="74">
        <f>SUMIF('Cash Outflows'!E:E,'AP and Accrual Journal'!D1654,'Cash Outflows'!F:F)</f>
        <v>0</v>
      </c>
      <c r="I1654" s="73">
        <f t="shared" si="86"/>
        <v>0</v>
      </c>
      <c r="J1654" s="13">
        <f t="shared" si="88"/>
        <v>0</v>
      </c>
      <c r="K1654" s="112" t="b">
        <f ca="1">IF(TODAY()-'AP and Accrual Journal'!E1654&gt;'Data Inputs'!$B$47,TRUE,FALSE)</f>
        <v>1</v>
      </c>
    </row>
    <row r="1655" spans="1:11" x14ac:dyDescent="0.2">
      <c r="A1655" s="110" t="str">
        <f t="shared" si="87"/>
        <v/>
      </c>
      <c r="B1655" s="55"/>
      <c r="C1655" s="129"/>
      <c r="D1655" s="55"/>
      <c r="E1655" s="56"/>
      <c r="F1655" s="72"/>
      <c r="G1655" s="120" t="str">
        <f>IFERROR(INDEX(Vendors!$A$2:$B$500,MATCH('AP and Accrual Journal'!C1655,Vendors!$A$2:$A$500,0),2),"")</f>
        <v/>
      </c>
      <c r="H1655" s="74">
        <f>SUMIF('Cash Outflows'!E:E,'AP and Accrual Journal'!D1655,'Cash Outflows'!F:F)</f>
        <v>0</v>
      </c>
      <c r="I1655" s="73">
        <f t="shared" si="86"/>
        <v>0</v>
      </c>
      <c r="J1655" s="13">
        <f t="shared" si="88"/>
        <v>0</v>
      </c>
      <c r="K1655" s="112" t="b">
        <f ca="1">IF(TODAY()-'AP and Accrual Journal'!E1655&gt;'Data Inputs'!$B$47,TRUE,FALSE)</f>
        <v>1</v>
      </c>
    </row>
    <row r="1656" spans="1:11" x14ac:dyDescent="0.2">
      <c r="A1656" s="110" t="str">
        <f t="shared" si="87"/>
        <v/>
      </c>
      <c r="B1656" s="55"/>
      <c r="C1656" s="129"/>
      <c r="D1656" s="55"/>
      <c r="E1656" s="56"/>
      <c r="F1656" s="72"/>
      <c r="G1656" s="120" t="str">
        <f>IFERROR(INDEX(Vendors!$A$2:$B$500,MATCH('AP and Accrual Journal'!C1656,Vendors!$A$2:$A$500,0),2),"")</f>
        <v/>
      </c>
      <c r="H1656" s="74">
        <f>SUMIF('Cash Outflows'!E:E,'AP and Accrual Journal'!D1656,'Cash Outflows'!F:F)</f>
        <v>0</v>
      </c>
      <c r="I1656" s="73">
        <f t="shared" si="86"/>
        <v>0</v>
      </c>
      <c r="J1656" s="13">
        <f t="shared" si="88"/>
        <v>0</v>
      </c>
      <c r="K1656" s="112" t="b">
        <f ca="1">IF(TODAY()-'AP and Accrual Journal'!E1656&gt;'Data Inputs'!$B$47,TRUE,FALSE)</f>
        <v>1</v>
      </c>
    </row>
    <row r="1657" spans="1:11" x14ac:dyDescent="0.2">
      <c r="A1657" s="110" t="str">
        <f t="shared" si="87"/>
        <v/>
      </c>
      <c r="B1657" s="55"/>
      <c r="C1657" s="129"/>
      <c r="D1657" s="55"/>
      <c r="E1657" s="56"/>
      <c r="F1657" s="72"/>
      <c r="G1657" s="120" t="str">
        <f>IFERROR(INDEX(Vendors!$A$2:$B$500,MATCH('AP and Accrual Journal'!C1657,Vendors!$A$2:$A$500,0),2),"")</f>
        <v/>
      </c>
      <c r="H1657" s="74">
        <f>SUMIF('Cash Outflows'!E:E,'AP and Accrual Journal'!D1657,'Cash Outflows'!F:F)</f>
        <v>0</v>
      </c>
      <c r="I1657" s="73">
        <f t="shared" si="86"/>
        <v>0</v>
      </c>
      <c r="J1657" s="13">
        <f t="shared" si="88"/>
        <v>0</v>
      </c>
      <c r="K1657" s="112" t="b">
        <f ca="1">IF(TODAY()-'AP and Accrual Journal'!E1657&gt;'Data Inputs'!$B$47,TRUE,FALSE)</f>
        <v>1</v>
      </c>
    </row>
    <row r="1658" spans="1:11" x14ac:dyDescent="0.2">
      <c r="A1658" s="110" t="str">
        <f t="shared" si="87"/>
        <v/>
      </c>
      <c r="B1658" s="55"/>
      <c r="C1658" s="129"/>
      <c r="D1658" s="55"/>
      <c r="E1658" s="56"/>
      <c r="F1658" s="72"/>
      <c r="G1658" s="120" t="str">
        <f>IFERROR(INDEX(Vendors!$A$2:$B$500,MATCH('AP and Accrual Journal'!C1658,Vendors!$A$2:$A$500,0),2),"")</f>
        <v/>
      </c>
      <c r="H1658" s="74">
        <f>SUMIF('Cash Outflows'!E:E,'AP and Accrual Journal'!D1658,'Cash Outflows'!F:F)</f>
        <v>0</v>
      </c>
      <c r="I1658" s="73">
        <f t="shared" si="86"/>
        <v>0</v>
      </c>
      <c r="J1658" s="13">
        <f t="shared" si="88"/>
        <v>0</v>
      </c>
      <c r="K1658" s="112" t="b">
        <f ca="1">IF(TODAY()-'AP and Accrual Journal'!E1658&gt;'Data Inputs'!$B$47,TRUE,FALSE)</f>
        <v>1</v>
      </c>
    </row>
    <row r="1659" spans="1:11" x14ac:dyDescent="0.2">
      <c r="A1659" s="110" t="str">
        <f t="shared" si="87"/>
        <v/>
      </c>
      <c r="B1659" s="55"/>
      <c r="C1659" s="129"/>
      <c r="D1659" s="55"/>
      <c r="E1659" s="56"/>
      <c r="F1659" s="72"/>
      <c r="G1659" s="120" t="str">
        <f>IFERROR(INDEX(Vendors!$A$2:$B$500,MATCH('AP and Accrual Journal'!C1659,Vendors!$A$2:$A$500,0),2),"")</f>
        <v/>
      </c>
      <c r="H1659" s="74">
        <f>SUMIF('Cash Outflows'!E:E,'AP and Accrual Journal'!D1659,'Cash Outflows'!F:F)</f>
        <v>0</v>
      </c>
      <c r="I1659" s="73">
        <f t="shared" si="86"/>
        <v>0</v>
      </c>
      <c r="J1659" s="13">
        <f t="shared" si="88"/>
        <v>0</v>
      </c>
      <c r="K1659" s="112" t="b">
        <f ca="1">IF(TODAY()-'AP and Accrual Journal'!E1659&gt;'Data Inputs'!$B$47,TRUE,FALSE)</f>
        <v>1</v>
      </c>
    </row>
    <row r="1660" spans="1:11" x14ac:dyDescent="0.2">
      <c r="A1660" s="110" t="str">
        <f t="shared" si="87"/>
        <v/>
      </c>
      <c r="B1660" s="55"/>
      <c r="C1660" s="129"/>
      <c r="D1660" s="55"/>
      <c r="E1660" s="56"/>
      <c r="F1660" s="72"/>
      <c r="G1660" s="120" t="str">
        <f>IFERROR(INDEX(Vendors!$A$2:$B$500,MATCH('AP and Accrual Journal'!C1660,Vendors!$A$2:$A$500,0),2),"")</f>
        <v/>
      </c>
      <c r="H1660" s="74">
        <f>SUMIF('Cash Outflows'!E:E,'AP and Accrual Journal'!D1660,'Cash Outflows'!F:F)</f>
        <v>0</v>
      </c>
      <c r="I1660" s="73">
        <f t="shared" si="86"/>
        <v>0</v>
      </c>
      <c r="J1660" s="13">
        <f t="shared" si="88"/>
        <v>0</v>
      </c>
      <c r="K1660" s="112" t="b">
        <f ca="1">IF(TODAY()-'AP and Accrual Journal'!E1660&gt;'Data Inputs'!$B$47,TRUE,FALSE)</f>
        <v>1</v>
      </c>
    </row>
    <row r="1661" spans="1:11" x14ac:dyDescent="0.2">
      <c r="A1661" s="110" t="str">
        <f t="shared" si="87"/>
        <v/>
      </c>
      <c r="B1661" s="55"/>
      <c r="C1661" s="129"/>
      <c r="D1661" s="55"/>
      <c r="E1661" s="56"/>
      <c r="F1661" s="72"/>
      <c r="G1661" s="120" t="str">
        <f>IFERROR(INDEX(Vendors!$A$2:$B$500,MATCH('AP and Accrual Journal'!C1661,Vendors!$A$2:$A$500,0),2),"")</f>
        <v/>
      </c>
      <c r="H1661" s="74">
        <f>SUMIF('Cash Outflows'!E:E,'AP and Accrual Journal'!D1661,'Cash Outflows'!F:F)</f>
        <v>0</v>
      </c>
      <c r="I1661" s="73">
        <f t="shared" si="86"/>
        <v>0</v>
      </c>
      <c r="J1661" s="13">
        <f t="shared" si="88"/>
        <v>0</v>
      </c>
      <c r="K1661" s="112" t="b">
        <f ca="1">IF(TODAY()-'AP and Accrual Journal'!E1661&gt;'Data Inputs'!$B$47,TRUE,FALSE)</f>
        <v>1</v>
      </c>
    </row>
    <row r="1662" spans="1:11" x14ac:dyDescent="0.2">
      <c r="A1662" s="110" t="str">
        <f t="shared" si="87"/>
        <v/>
      </c>
      <c r="B1662" s="55"/>
      <c r="C1662" s="129"/>
      <c r="D1662" s="55"/>
      <c r="E1662" s="56"/>
      <c r="F1662" s="72"/>
      <c r="G1662" s="120" t="str">
        <f>IFERROR(INDEX(Vendors!$A$2:$B$500,MATCH('AP and Accrual Journal'!C1662,Vendors!$A$2:$A$500,0),2),"")</f>
        <v/>
      </c>
      <c r="H1662" s="74">
        <f>SUMIF('Cash Outflows'!E:E,'AP and Accrual Journal'!D1662,'Cash Outflows'!F:F)</f>
        <v>0</v>
      </c>
      <c r="I1662" s="73">
        <f t="shared" si="86"/>
        <v>0</v>
      </c>
      <c r="J1662" s="13">
        <f t="shared" si="88"/>
        <v>0</v>
      </c>
      <c r="K1662" s="112" t="b">
        <f ca="1">IF(TODAY()-'AP and Accrual Journal'!E1662&gt;'Data Inputs'!$B$47,TRUE,FALSE)</f>
        <v>1</v>
      </c>
    </row>
    <row r="1663" spans="1:11" x14ac:dyDescent="0.2">
      <c r="A1663" s="110" t="str">
        <f t="shared" si="87"/>
        <v/>
      </c>
      <c r="B1663" s="55"/>
      <c r="C1663" s="129"/>
      <c r="D1663" s="55"/>
      <c r="E1663" s="56"/>
      <c r="F1663" s="72"/>
      <c r="G1663" s="120" t="str">
        <f>IFERROR(INDEX(Vendors!$A$2:$B$500,MATCH('AP and Accrual Journal'!C1663,Vendors!$A$2:$A$500,0),2),"")</f>
        <v/>
      </c>
      <c r="H1663" s="74">
        <f>SUMIF('Cash Outflows'!E:E,'AP and Accrual Journal'!D1663,'Cash Outflows'!F:F)</f>
        <v>0</v>
      </c>
      <c r="I1663" s="73">
        <f t="shared" si="86"/>
        <v>0</v>
      </c>
      <c r="J1663" s="13">
        <f t="shared" si="88"/>
        <v>0</v>
      </c>
      <c r="K1663" s="112" t="b">
        <f ca="1">IF(TODAY()-'AP and Accrual Journal'!E1663&gt;'Data Inputs'!$B$47,TRUE,FALSE)</f>
        <v>1</v>
      </c>
    </row>
    <row r="1664" spans="1:11" x14ac:dyDescent="0.2">
      <c r="A1664" s="110" t="str">
        <f t="shared" si="87"/>
        <v/>
      </c>
      <c r="B1664" s="55"/>
      <c r="C1664" s="129"/>
      <c r="D1664" s="55"/>
      <c r="E1664" s="56"/>
      <c r="F1664" s="72"/>
      <c r="G1664" s="120" t="str">
        <f>IFERROR(INDEX(Vendors!$A$2:$B$500,MATCH('AP and Accrual Journal'!C1664,Vendors!$A$2:$A$500,0),2),"")</f>
        <v/>
      </c>
      <c r="H1664" s="74">
        <f>SUMIF('Cash Outflows'!E:E,'AP and Accrual Journal'!D1664,'Cash Outflows'!F:F)</f>
        <v>0</v>
      </c>
      <c r="I1664" s="73">
        <f t="shared" si="86"/>
        <v>0</v>
      </c>
      <c r="J1664" s="13">
        <f t="shared" si="88"/>
        <v>0</v>
      </c>
      <c r="K1664" s="112" t="b">
        <f ca="1">IF(TODAY()-'AP and Accrual Journal'!E1664&gt;'Data Inputs'!$B$47,TRUE,FALSE)</f>
        <v>1</v>
      </c>
    </row>
    <row r="1665" spans="1:11" x14ac:dyDescent="0.2">
      <c r="A1665" s="110" t="str">
        <f t="shared" si="87"/>
        <v/>
      </c>
      <c r="B1665" s="55"/>
      <c r="C1665" s="129"/>
      <c r="D1665" s="55"/>
      <c r="E1665" s="56"/>
      <c r="F1665" s="72"/>
      <c r="G1665" s="120" t="str">
        <f>IFERROR(INDEX(Vendors!$A$2:$B$500,MATCH('AP and Accrual Journal'!C1665,Vendors!$A$2:$A$500,0),2),"")</f>
        <v/>
      </c>
      <c r="H1665" s="74">
        <f>SUMIF('Cash Outflows'!E:E,'AP and Accrual Journal'!D1665,'Cash Outflows'!F:F)</f>
        <v>0</v>
      </c>
      <c r="I1665" s="73">
        <f t="shared" si="86"/>
        <v>0</v>
      </c>
      <c r="J1665" s="13">
        <f t="shared" si="88"/>
        <v>0</v>
      </c>
      <c r="K1665" s="112" t="b">
        <f ca="1">IF(TODAY()-'AP and Accrual Journal'!E1665&gt;'Data Inputs'!$B$47,TRUE,FALSE)</f>
        <v>1</v>
      </c>
    </row>
    <row r="1666" spans="1:11" x14ac:dyDescent="0.2">
      <c r="A1666" s="110" t="str">
        <f t="shared" si="87"/>
        <v/>
      </c>
      <c r="B1666" s="55"/>
      <c r="C1666" s="129"/>
      <c r="D1666" s="55"/>
      <c r="E1666" s="56"/>
      <c r="F1666" s="72"/>
      <c r="G1666" s="120" t="str">
        <f>IFERROR(INDEX(Vendors!$A$2:$B$500,MATCH('AP and Accrual Journal'!C1666,Vendors!$A$2:$A$500,0),2),"")</f>
        <v/>
      </c>
      <c r="H1666" s="74">
        <f>SUMIF('Cash Outflows'!E:E,'AP and Accrual Journal'!D1666,'Cash Outflows'!F:F)</f>
        <v>0</v>
      </c>
      <c r="I1666" s="73">
        <f t="shared" si="86"/>
        <v>0</v>
      </c>
      <c r="J1666" s="13">
        <f t="shared" si="88"/>
        <v>0</v>
      </c>
      <c r="K1666" s="112" t="b">
        <f ca="1">IF(TODAY()-'AP and Accrual Journal'!E1666&gt;'Data Inputs'!$B$47,TRUE,FALSE)</f>
        <v>1</v>
      </c>
    </row>
    <row r="1667" spans="1:11" x14ac:dyDescent="0.2">
      <c r="A1667" s="110" t="str">
        <f t="shared" si="87"/>
        <v/>
      </c>
      <c r="B1667" s="55"/>
      <c r="C1667" s="129"/>
      <c r="D1667" s="55"/>
      <c r="E1667" s="56"/>
      <c r="F1667" s="72"/>
      <c r="G1667" s="120" t="str">
        <f>IFERROR(INDEX(Vendors!$A$2:$B$500,MATCH('AP and Accrual Journal'!C1667,Vendors!$A$2:$A$500,0),2),"")</f>
        <v/>
      </c>
      <c r="H1667" s="74">
        <f>SUMIF('Cash Outflows'!E:E,'AP and Accrual Journal'!D1667,'Cash Outflows'!F:F)</f>
        <v>0</v>
      </c>
      <c r="I1667" s="73">
        <f t="shared" si="86"/>
        <v>0</v>
      </c>
      <c r="J1667" s="13">
        <f t="shared" si="88"/>
        <v>0</v>
      </c>
      <c r="K1667" s="112" t="b">
        <f ca="1">IF(TODAY()-'AP and Accrual Journal'!E1667&gt;'Data Inputs'!$B$47,TRUE,FALSE)</f>
        <v>1</v>
      </c>
    </row>
    <row r="1668" spans="1:11" x14ac:dyDescent="0.2">
      <c r="A1668" s="110" t="str">
        <f t="shared" si="87"/>
        <v/>
      </c>
      <c r="B1668" s="55"/>
      <c r="C1668" s="129"/>
      <c r="D1668" s="55"/>
      <c r="E1668" s="56"/>
      <c r="F1668" s="72"/>
      <c r="G1668" s="120" t="str">
        <f>IFERROR(INDEX(Vendors!$A$2:$B$500,MATCH('AP and Accrual Journal'!C1668,Vendors!$A$2:$A$500,0),2),"")</f>
        <v/>
      </c>
      <c r="H1668" s="74">
        <f>SUMIF('Cash Outflows'!E:E,'AP and Accrual Journal'!D1668,'Cash Outflows'!F:F)</f>
        <v>0</v>
      </c>
      <c r="I1668" s="73">
        <f t="shared" si="86"/>
        <v>0</v>
      </c>
      <c r="J1668" s="13">
        <f t="shared" si="88"/>
        <v>0</v>
      </c>
      <c r="K1668" s="112" t="b">
        <f ca="1">IF(TODAY()-'AP and Accrual Journal'!E1668&gt;'Data Inputs'!$B$47,TRUE,FALSE)</f>
        <v>1</v>
      </c>
    </row>
    <row r="1669" spans="1:11" x14ac:dyDescent="0.2">
      <c r="A1669" s="110" t="str">
        <f t="shared" si="87"/>
        <v/>
      </c>
      <c r="B1669" s="55"/>
      <c r="C1669" s="129"/>
      <c r="D1669" s="55"/>
      <c r="E1669" s="56"/>
      <c r="F1669" s="72"/>
      <c r="G1669" s="120" t="str">
        <f>IFERROR(INDEX(Vendors!$A$2:$B$500,MATCH('AP and Accrual Journal'!C1669,Vendors!$A$2:$A$500,0),2),"")</f>
        <v/>
      </c>
      <c r="H1669" s="74">
        <f>SUMIF('Cash Outflows'!E:E,'AP and Accrual Journal'!D1669,'Cash Outflows'!F:F)</f>
        <v>0</v>
      </c>
      <c r="I1669" s="73">
        <f t="shared" ref="I1669:I1732" si="89">F1669-H1669</f>
        <v>0</v>
      </c>
      <c r="J1669" s="13">
        <f t="shared" si="88"/>
        <v>0</v>
      </c>
      <c r="K1669" s="112" t="b">
        <f ca="1">IF(TODAY()-'AP and Accrual Journal'!E1669&gt;'Data Inputs'!$B$47,TRUE,FALSE)</f>
        <v>1</v>
      </c>
    </row>
    <row r="1670" spans="1:11" x14ac:dyDescent="0.2">
      <c r="A1670" s="110" t="str">
        <f t="shared" si="87"/>
        <v/>
      </c>
      <c r="B1670" s="55"/>
      <c r="C1670" s="129"/>
      <c r="D1670" s="55"/>
      <c r="E1670" s="56"/>
      <c r="F1670" s="72"/>
      <c r="G1670" s="120" t="str">
        <f>IFERROR(INDEX(Vendors!$A$2:$B$500,MATCH('AP and Accrual Journal'!C1670,Vendors!$A$2:$A$500,0),2),"")</f>
        <v/>
      </c>
      <c r="H1670" s="74">
        <f>SUMIF('Cash Outflows'!E:E,'AP and Accrual Journal'!D1670,'Cash Outflows'!F:F)</f>
        <v>0</v>
      </c>
      <c r="I1670" s="73">
        <f t="shared" si="89"/>
        <v>0</v>
      </c>
      <c r="J1670" s="13">
        <f t="shared" si="88"/>
        <v>0</v>
      </c>
      <c r="K1670" s="112" t="b">
        <f ca="1">IF(TODAY()-'AP and Accrual Journal'!E1670&gt;'Data Inputs'!$B$47,TRUE,FALSE)</f>
        <v>1</v>
      </c>
    </row>
    <row r="1671" spans="1:11" x14ac:dyDescent="0.2">
      <c r="A1671" s="110" t="str">
        <f t="shared" si="87"/>
        <v/>
      </c>
      <c r="B1671" s="55"/>
      <c r="C1671" s="129"/>
      <c r="D1671" s="55"/>
      <c r="E1671" s="56"/>
      <c r="F1671" s="72"/>
      <c r="G1671" s="120" t="str">
        <f>IFERROR(INDEX(Vendors!$A$2:$B$500,MATCH('AP and Accrual Journal'!C1671,Vendors!$A$2:$A$500,0),2),"")</f>
        <v/>
      </c>
      <c r="H1671" s="74">
        <f>SUMIF('Cash Outflows'!E:E,'AP and Accrual Journal'!D1671,'Cash Outflows'!F:F)</f>
        <v>0</v>
      </c>
      <c r="I1671" s="73">
        <f t="shared" si="89"/>
        <v>0</v>
      </c>
      <c r="J1671" s="13">
        <f t="shared" si="88"/>
        <v>0</v>
      </c>
      <c r="K1671" s="112" t="b">
        <f ca="1">IF(TODAY()-'AP and Accrual Journal'!E1671&gt;'Data Inputs'!$B$47,TRUE,FALSE)</f>
        <v>1</v>
      </c>
    </row>
    <row r="1672" spans="1:11" x14ac:dyDescent="0.2">
      <c r="A1672" s="110" t="str">
        <f t="shared" si="87"/>
        <v/>
      </c>
      <c r="B1672" s="55"/>
      <c r="C1672" s="129"/>
      <c r="D1672" s="55"/>
      <c r="E1672" s="56"/>
      <c r="F1672" s="72"/>
      <c r="G1672" s="120" t="str">
        <f>IFERROR(INDEX(Vendors!$A$2:$B$500,MATCH('AP and Accrual Journal'!C1672,Vendors!$A$2:$A$500,0),2),"")</f>
        <v/>
      </c>
      <c r="H1672" s="74">
        <f>SUMIF('Cash Outflows'!E:E,'AP and Accrual Journal'!D1672,'Cash Outflows'!F:F)</f>
        <v>0</v>
      </c>
      <c r="I1672" s="73">
        <f t="shared" si="89"/>
        <v>0</v>
      </c>
      <c r="J1672" s="13">
        <f t="shared" si="88"/>
        <v>0</v>
      </c>
      <c r="K1672" s="112" t="b">
        <f ca="1">IF(TODAY()-'AP and Accrual Journal'!E1672&gt;'Data Inputs'!$B$47,TRUE,FALSE)</f>
        <v>1</v>
      </c>
    </row>
    <row r="1673" spans="1:11" x14ac:dyDescent="0.2">
      <c r="A1673" s="110" t="str">
        <f t="shared" si="87"/>
        <v/>
      </c>
      <c r="B1673" s="55"/>
      <c r="C1673" s="129"/>
      <c r="D1673" s="55"/>
      <c r="E1673" s="56"/>
      <c r="F1673" s="72"/>
      <c r="G1673" s="120" t="str">
        <f>IFERROR(INDEX(Vendors!$A$2:$B$500,MATCH('AP and Accrual Journal'!C1673,Vendors!$A$2:$A$500,0),2),"")</f>
        <v/>
      </c>
      <c r="H1673" s="74">
        <f>SUMIF('Cash Outflows'!E:E,'AP and Accrual Journal'!D1673,'Cash Outflows'!F:F)</f>
        <v>0</v>
      </c>
      <c r="I1673" s="73">
        <f t="shared" si="89"/>
        <v>0</v>
      </c>
      <c r="J1673" s="13">
        <f t="shared" si="88"/>
        <v>0</v>
      </c>
      <c r="K1673" s="112" t="b">
        <f ca="1">IF(TODAY()-'AP and Accrual Journal'!E1673&gt;'Data Inputs'!$B$47,TRUE,FALSE)</f>
        <v>1</v>
      </c>
    </row>
    <row r="1674" spans="1:11" x14ac:dyDescent="0.2">
      <c r="A1674" s="110" t="str">
        <f t="shared" si="87"/>
        <v/>
      </c>
      <c r="B1674" s="55"/>
      <c r="C1674" s="129"/>
      <c r="D1674" s="55"/>
      <c r="E1674" s="56"/>
      <c r="F1674" s="72"/>
      <c r="G1674" s="120" t="str">
        <f>IFERROR(INDEX(Vendors!$A$2:$B$500,MATCH('AP and Accrual Journal'!C1674,Vendors!$A$2:$A$500,0),2),"")</f>
        <v/>
      </c>
      <c r="H1674" s="74">
        <f>SUMIF('Cash Outflows'!E:E,'AP and Accrual Journal'!D1674,'Cash Outflows'!F:F)</f>
        <v>0</v>
      </c>
      <c r="I1674" s="73">
        <f t="shared" si="89"/>
        <v>0</v>
      </c>
      <c r="J1674" s="13">
        <f t="shared" si="88"/>
        <v>0</v>
      </c>
      <c r="K1674" s="112" t="b">
        <f ca="1">IF(TODAY()-'AP and Accrual Journal'!E1674&gt;'Data Inputs'!$B$47,TRUE,FALSE)</f>
        <v>1</v>
      </c>
    </row>
    <row r="1675" spans="1:11" x14ac:dyDescent="0.2">
      <c r="A1675" s="110" t="str">
        <f t="shared" si="87"/>
        <v/>
      </c>
      <c r="B1675" s="55"/>
      <c r="C1675" s="129"/>
      <c r="D1675" s="55"/>
      <c r="E1675" s="56"/>
      <c r="F1675" s="72"/>
      <c r="G1675" s="120" t="str">
        <f>IFERROR(INDEX(Vendors!$A$2:$B$500,MATCH('AP and Accrual Journal'!C1675,Vendors!$A$2:$A$500,0),2),"")</f>
        <v/>
      </c>
      <c r="H1675" s="74">
        <f>SUMIF('Cash Outflows'!E:E,'AP and Accrual Journal'!D1675,'Cash Outflows'!F:F)</f>
        <v>0</v>
      </c>
      <c r="I1675" s="73">
        <f t="shared" si="89"/>
        <v>0</v>
      </c>
      <c r="J1675" s="13">
        <f t="shared" si="88"/>
        <v>0</v>
      </c>
      <c r="K1675" s="112" t="b">
        <f ca="1">IF(TODAY()-'AP and Accrual Journal'!E1675&gt;'Data Inputs'!$B$47,TRUE,FALSE)</f>
        <v>1</v>
      </c>
    </row>
    <row r="1676" spans="1:11" x14ac:dyDescent="0.2">
      <c r="A1676" s="110" t="str">
        <f t="shared" ref="A1676:A1739" si="90">IF(E1676="","",E1676+(6-J1676))</f>
        <v/>
      </c>
      <c r="B1676" s="55"/>
      <c r="C1676" s="129"/>
      <c r="D1676" s="55"/>
      <c r="E1676" s="56"/>
      <c r="F1676" s="72"/>
      <c r="G1676" s="120" t="str">
        <f>IFERROR(INDEX(Vendors!$A$2:$B$500,MATCH('AP and Accrual Journal'!C1676,Vendors!$A$2:$A$500,0),2),"")</f>
        <v/>
      </c>
      <c r="H1676" s="74">
        <f>SUMIF('Cash Outflows'!E:E,'AP and Accrual Journal'!D1676,'Cash Outflows'!F:F)</f>
        <v>0</v>
      </c>
      <c r="I1676" s="73">
        <f t="shared" si="89"/>
        <v>0</v>
      </c>
      <c r="J1676" s="13">
        <f t="shared" ref="J1676:J1739" si="91">IF(WEEKDAY(E1676)=7,0,WEEKDAY(E1676))</f>
        <v>0</v>
      </c>
      <c r="K1676" s="112" t="b">
        <f ca="1">IF(TODAY()-'AP and Accrual Journal'!E1676&gt;'Data Inputs'!$B$47,TRUE,FALSE)</f>
        <v>1</v>
      </c>
    </row>
    <row r="1677" spans="1:11" x14ac:dyDescent="0.2">
      <c r="A1677" s="110" t="str">
        <f t="shared" si="90"/>
        <v/>
      </c>
      <c r="B1677" s="55"/>
      <c r="C1677" s="129"/>
      <c r="D1677" s="55"/>
      <c r="E1677" s="56"/>
      <c r="F1677" s="72"/>
      <c r="G1677" s="120" t="str">
        <f>IFERROR(INDEX(Vendors!$A$2:$B$500,MATCH('AP and Accrual Journal'!C1677,Vendors!$A$2:$A$500,0),2),"")</f>
        <v/>
      </c>
      <c r="H1677" s="74">
        <f>SUMIF('Cash Outflows'!E:E,'AP and Accrual Journal'!D1677,'Cash Outflows'!F:F)</f>
        <v>0</v>
      </c>
      <c r="I1677" s="73">
        <f t="shared" si="89"/>
        <v>0</v>
      </c>
      <c r="J1677" s="13">
        <f t="shared" si="91"/>
        <v>0</v>
      </c>
      <c r="K1677" s="112" t="b">
        <f ca="1">IF(TODAY()-'AP and Accrual Journal'!E1677&gt;'Data Inputs'!$B$47,TRUE,FALSE)</f>
        <v>1</v>
      </c>
    </row>
    <row r="1678" spans="1:11" x14ac:dyDescent="0.2">
      <c r="A1678" s="110" t="str">
        <f t="shared" si="90"/>
        <v/>
      </c>
      <c r="B1678" s="55"/>
      <c r="C1678" s="129"/>
      <c r="D1678" s="55"/>
      <c r="E1678" s="56"/>
      <c r="F1678" s="72"/>
      <c r="G1678" s="120" t="str">
        <f>IFERROR(INDEX(Vendors!$A$2:$B$500,MATCH('AP and Accrual Journal'!C1678,Vendors!$A$2:$A$500,0),2),"")</f>
        <v/>
      </c>
      <c r="H1678" s="74">
        <f>SUMIF('Cash Outflows'!E:E,'AP and Accrual Journal'!D1678,'Cash Outflows'!F:F)</f>
        <v>0</v>
      </c>
      <c r="I1678" s="73">
        <f t="shared" si="89"/>
        <v>0</v>
      </c>
      <c r="J1678" s="13">
        <f t="shared" si="91"/>
        <v>0</v>
      </c>
      <c r="K1678" s="112" t="b">
        <f ca="1">IF(TODAY()-'AP and Accrual Journal'!E1678&gt;'Data Inputs'!$B$47,TRUE,FALSE)</f>
        <v>1</v>
      </c>
    </row>
    <row r="1679" spans="1:11" x14ac:dyDescent="0.2">
      <c r="A1679" s="110" t="str">
        <f t="shared" si="90"/>
        <v/>
      </c>
      <c r="B1679" s="55"/>
      <c r="C1679" s="129"/>
      <c r="D1679" s="55"/>
      <c r="E1679" s="56"/>
      <c r="F1679" s="72"/>
      <c r="G1679" s="120" t="str">
        <f>IFERROR(INDEX(Vendors!$A$2:$B$500,MATCH('AP and Accrual Journal'!C1679,Vendors!$A$2:$A$500,0),2),"")</f>
        <v/>
      </c>
      <c r="H1679" s="74">
        <f>SUMIF('Cash Outflows'!E:E,'AP and Accrual Journal'!D1679,'Cash Outflows'!F:F)</f>
        <v>0</v>
      </c>
      <c r="I1679" s="73">
        <f t="shared" si="89"/>
        <v>0</v>
      </c>
      <c r="J1679" s="13">
        <f t="shared" si="91"/>
        <v>0</v>
      </c>
      <c r="K1679" s="112" t="b">
        <f ca="1">IF(TODAY()-'AP and Accrual Journal'!E1679&gt;'Data Inputs'!$B$47,TRUE,FALSE)</f>
        <v>1</v>
      </c>
    </row>
    <row r="1680" spans="1:11" x14ac:dyDescent="0.2">
      <c r="A1680" s="110" t="str">
        <f t="shared" si="90"/>
        <v/>
      </c>
      <c r="B1680" s="55"/>
      <c r="C1680" s="129"/>
      <c r="D1680" s="55"/>
      <c r="E1680" s="56"/>
      <c r="F1680" s="72"/>
      <c r="G1680" s="120" t="str">
        <f>IFERROR(INDEX(Vendors!$A$2:$B$500,MATCH('AP and Accrual Journal'!C1680,Vendors!$A$2:$A$500,0),2),"")</f>
        <v/>
      </c>
      <c r="H1680" s="74">
        <f>SUMIF('Cash Outflows'!E:E,'AP and Accrual Journal'!D1680,'Cash Outflows'!F:F)</f>
        <v>0</v>
      </c>
      <c r="I1680" s="73">
        <f t="shared" si="89"/>
        <v>0</v>
      </c>
      <c r="J1680" s="13">
        <f t="shared" si="91"/>
        <v>0</v>
      </c>
      <c r="K1680" s="112" t="b">
        <f ca="1">IF(TODAY()-'AP and Accrual Journal'!E1680&gt;'Data Inputs'!$B$47,TRUE,FALSE)</f>
        <v>1</v>
      </c>
    </row>
    <row r="1681" spans="1:11" x14ac:dyDescent="0.2">
      <c r="A1681" s="110" t="str">
        <f t="shared" si="90"/>
        <v/>
      </c>
      <c r="B1681" s="55"/>
      <c r="C1681" s="129"/>
      <c r="D1681" s="55"/>
      <c r="E1681" s="56"/>
      <c r="F1681" s="72"/>
      <c r="G1681" s="120" t="str">
        <f>IFERROR(INDEX(Vendors!$A$2:$B$500,MATCH('AP and Accrual Journal'!C1681,Vendors!$A$2:$A$500,0),2),"")</f>
        <v/>
      </c>
      <c r="H1681" s="74">
        <f>SUMIF('Cash Outflows'!E:E,'AP and Accrual Journal'!D1681,'Cash Outflows'!F:F)</f>
        <v>0</v>
      </c>
      <c r="I1681" s="73">
        <f t="shared" si="89"/>
        <v>0</v>
      </c>
      <c r="J1681" s="13">
        <f t="shared" si="91"/>
        <v>0</v>
      </c>
      <c r="K1681" s="112" t="b">
        <f ca="1">IF(TODAY()-'AP and Accrual Journal'!E1681&gt;'Data Inputs'!$B$47,TRUE,FALSE)</f>
        <v>1</v>
      </c>
    </row>
    <row r="1682" spans="1:11" x14ac:dyDescent="0.2">
      <c r="A1682" s="110" t="str">
        <f t="shared" si="90"/>
        <v/>
      </c>
      <c r="B1682" s="55"/>
      <c r="C1682" s="129"/>
      <c r="D1682" s="55"/>
      <c r="E1682" s="56"/>
      <c r="F1682" s="72"/>
      <c r="G1682" s="120" t="str">
        <f>IFERROR(INDEX(Vendors!$A$2:$B$500,MATCH('AP and Accrual Journal'!C1682,Vendors!$A$2:$A$500,0),2),"")</f>
        <v/>
      </c>
      <c r="H1682" s="74">
        <f>SUMIF('Cash Outflows'!E:E,'AP and Accrual Journal'!D1682,'Cash Outflows'!F:F)</f>
        <v>0</v>
      </c>
      <c r="I1682" s="73">
        <f t="shared" si="89"/>
        <v>0</v>
      </c>
      <c r="J1682" s="13">
        <f t="shared" si="91"/>
        <v>0</v>
      </c>
      <c r="K1682" s="112" t="b">
        <f ca="1">IF(TODAY()-'AP and Accrual Journal'!E1682&gt;'Data Inputs'!$B$47,TRUE,FALSE)</f>
        <v>1</v>
      </c>
    </row>
    <row r="1683" spans="1:11" x14ac:dyDescent="0.2">
      <c r="A1683" s="110" t="str">
        <f t="shared" si="90"/>
        <v/>
      </c>
      <c r="B1683" s="55"/>
      <c r="C1683" s="129"/>
      <c r="D1683" s="55"/>
      <c r="E1683" s="56"/>
      <c r="F1683" s="72"/>
      <c r="G1683" s="120" t="str">
        <f>IFERROR(INDEX(Vendors!$A$2:$B$500,MATCH('AP and Accrual Journal'!C1683,Vendors!$A$2:$A$500,0),2),"")</f>
        <v/>
      </c>
      <c r="H1683" s="74">
        <f>SUMIF('Cash Outflows'!E:E,'AP and Accrual Journal'!D1683,'Cash Outflows'!F:F)</f>
        <v>0</v>
      </c>
      <c r="I1683" s="73">
        <f t="shared" si="89"/>
        <v>0</v>
      </c>
      <c r="J1683" s="13">
        <f t="shared" si="91"/>
        <v>0</v>
      </c>
      <c r="K1683" s="112" t="b">
        <f ca="1">IF(TODAY()-'AP and Accrual Journal'!E1683&gt;'Data Inputs'!$B$47,TRUE,FALSE)</f>
        <v>1</v>
      </c>
    </row>
    <row r="1684" spans="1:11" x14ac:dyDescent="0.2">
      <c r="A1684" s="110" t="str">
        <f t="shared" si="90"/>
        <v/>
      </c>
      <c r="B1684" s="55"/>
      <c r="C1684" s="129"/>
      <c r="D1684" s="55"/>
      <c r="E1684" s="56"/>
      <c r="F1684" s="72"/>
      <c r="G1684" s="120" t="str">
        <f>IFERROR(INDEX(Vendors!$A$2:$B$500,MATCH('AP and Accrual Journal'!C1684,Vendors!$A$2:$A$500,0),2),"")</f>
        <v/>
      </c>
      <c r="H1684" s="74">
        <f>SUMIF('Cash Outflows'!E:E,'AP and Accrual Journal'!D1684,'Cash Outflows'!F:F)</f>
        <v>0</v>
      </c>
      <c r="I1684" s="73">
        <f t="shared" si="89"/>
        <v>0</v>
      </c>
      <c r="J1684" s="13">
        <f t="shared" si="91"/>
        <v>0</v>
      </c>
      <c r="K1684" s="112" t="b">
        <f ca="1">IF(TODAY()-'AP and Accrual Journal'!E1684&gt;'Data Inputs'!$B$47,TRUE,FALSE)</f>
        <v>1</v>
      </c>
    </row>
    <row r="1685" spans="1:11" x14ac:dyDescent="0.2">
      <c r="A1685" s="110" t="str">
        <f t="shared" si="90"/>
        <v/>
      </c>
      <c r="B1685" s="55"/>
      <c r="C1685" s="129"/>
      <c r="D1685" s="55"/>
      <c r="E1685" s="56"/>
      <c r="F1685" s="72"/>
      <c r="G1685" s="120" t="str">
        <f>IFERROR(INDEX(Vendors!$A$2:$B$500,MATCH('AP and Accrual Journal'!C1685,Vendors!$A$2:$A$500,0),2),"")</f>
        <v/>
      </c>
      <c r="H1685" s="74">
        <f>SUMIF('Cash Outflows'!E:E,'AP and Accrual Journal'!D1685,'Cash Outflows'!F:F)</f>
        <v>0</v>
      </c>
      <c r="I1685" s="73">
        <f t="shared" si="89"/>
        <v>0</v>
      </c>
      <c r="J1685" s="13">
        <f t="shared" si="91"/>
        <v>0</v>
      </c>
      <c r="K1685" s="112" t="b">
        <f ca="1">IF(TODAY()-'AP and Accrual Journal'!E1685&gt;'Data Inputs'!$B$47,TRUE,FALSE)</f>
        <v>1</v>
      </c>
    </row>
    <row r="1686" spans="1:11" x14ac:dyDescent="0.2">
      <c r="A1686" s="110" t="str">
        <f t="shared" si="90"/>
        <v/>
      </c>
      <c r="B1686" s="55"/>
      <c r="C1686" s="129"/>
      <c r="D1686" s="55"/>
      <c r="E1686" s="56"/>
      <c r="F1686" s="72"/>
      <c r="G1686" s="120" t="str">
        <f>IFERROR(INDEX(Vendors!$A$2:$B$500,MATCH('AP and Accrual Journal'!C1686,Vendors!$A$2:$A$500,0),2),"")</f>
        <v/>
      </c>
      <c r="H1686" s="74">
        <f>SUMIF('Cash Outflows'!E:E,'AP and Accrual Journal'!D1686,'Cash Outflows'!F:F)</f>
        <v>0</v>
      </c>
      <c r="I1686" s="73">
        <f t="shared" si="89"/>
        <v>0</v>
      </c>
      <c r="J1686" s="13">
        <f t="shared" si="91"/>
        <v>0</v>
      </c>
      <c r="K1686" s="112" t="b">
        <f ca="1">IF(TODAY()-'AP and Accrual Journal'!E1686&gt;'Data Inputs'!$B$47,TRUE,FALSE)</f>
        <v>1</v>
      </c>
    </row>
    <row r="1687" spans="1:11" x14ac:dyDescent="0.2">
      <c r="A1687" s="110" t="str">
        <f t="shared" si="90"/>
        <v/>
      </c>
      <c r="B1687" s="55"/>
      <c r="C1687" s="129"/>
      <c r="D1687" s="55"/>
      <c r="E1687" s="56"/>
      <c r="F1687" s="72"/>
      <c r="G1687" s="120" t="str">
        <f>IFERROR(INDEX(Vendors!$A$2:$B$500,MATCH('AP and Accrual Journal'!C1687,Vendors!$A$2:$A$500,0),2),"")</f>
        <v/>
      </c>
      <c r="H1687" s="74">
        <f>SUMIF('Cash Outflows'!E:E,'AP and Accrual Journal'!D1687,'Cash Outflows'!F:F)</f>
        <v>0</v>
      </c>
      <c r="I1687" s="73">
        <f t="shared" si="89"/>
        <v>0</v>
      </c>
      <c r="J1687" s="13">
        <f t="shared" si="91"/>
        <v>0</v>
      </c>
      <c r="K1687" s="112" t="b">
        <f ca="1">IF(TODAY()-'AP and Accrual Journal'!E1687&gt;'Data Inputs'!$B$47,TRUE,FALSE)</f>
        <v>1</v>
      </c>
    </row>
    <row r="1688" spans="1:11" x14ac:dyDescent="0.2">
      <c r="A1688" s="110" t="str">
        <f t="shared" si="90"/>
        <v/>
      </c>
      <c r="B1688" s="55"/>
      <c r="C1688" s="129"/>
      <c r="D1688" s="55"/>
      <c r="E1688" s="56"/>
      <c r="F1688" s="72"/>
      <c r="G1688" s="120" t="str">
        <f>IFERROR(INDEX(Vendors!$A$2:$B$500,MATCH('AP and Accrual Journal'!C1688,Vendors!$A$2:$A$500,0),2),"")</f>
        <v/>
      </c>
      <c r="H1688" s="74">
        <f>SUMIF('Cash Outflows'!E:E,'AP and Accrual Journal'!D1688,'Cash Outflows'!F:F)</f>
        <v>0</v>
      </c>
      <c r="I1688" s="73">
        <f t="shared" si="89"/>
        <v>0</v>
      </c>
      <c r="J1688" s="13">
        <f t="shared" si="91"/>
        <v>0</v>
      </c>
      <c r="K1688" s="112" t="b">
        <f ca="1">IF(TODAY()-'AP and Accrual Journal'!E1688&gt;'Data Inputs'!$B$47,TRUE,FALSE)</f>
        <v>1</v>
      </c>
    </row>
    <row r="1689" spans="1:11" x14ac:dyDescent="0.2">
      <c r="A1689" s="110" t="str">
        <f t="shared" si="90"/>
        <v/>
      </c>
      <c r="B1689" s="55"/>
      <c r="C1689" s="129"/>
      <c r="D1689" s="55"/>
      <c r="E1689" s="56"/>
      <c r="F1689" s="72"/>
      <c r="G1689" s="120" t="str">
        <f>IFERROR(INDEX(Vendors!$A$2:$B$500,MATCH('AP and Accrual Journal'!C1689,Vendors!$A$2:$A$500,0),2),"")</f>
        <v/>
      </c>
      <c r="H1689" s="74">
        <f>SUMIF('Cash Outflows'!E:E,'AP and Accrual Journal'!D1689,'Cash Outflows'!F:F)</f>
        <v>0</v>
      </c>
      <c r="I1689" s="73">
        <f t="shared" si="89"/>
        <v>0</v>
      </c>
      <c r="J1689" s="13">
        <f t="shared" si="91"/>
        <v>0</v>
      </c>
      <c r="K1689" s="112" t="b">
        <f ca="1">IF(TODAY()-'AP and Accrual Journal'!E1689&gt;'Data Inputs'!$B$47,TRUE,FALSE)</f>
        <v>1</v>
      </c>
    </row>
    <row r="1690" spans="1:11" x14ac:dyDescent="0.2">
      <c r="A1690" s="110" t="str">
        <f t="shared" si="90"/>
        <v/>
      </c>
      <c r="B1690" s="55"/>
      <c r="C1690" s="129"/>
      <c r="D1690" s="55"/>
      <c r="E1690" s="56"/>
      <c r="F1690" s="72"/>
      <c r="G1690" s="120" t="str">
        <f>IFERROR(INDEX(Vendors!$A$2:$B$500,MATCH('AP and Accrual Journal'!C1690,Vendors!$A$2:$A$500,0),2),"")</f>
        <v/>
      </c>
      <c r="H1690" s="74">
        <f>SUMIF('Cash Outflows'!E:E,'AP and Accrual Journal'!D1690,'Cash Outflows'!F:F)</f>
        <v>0</v>
      </c>
      <c r="I1690" s="73">
        <f t="shared" si="89"/>
        <v>0</v>
      </c>
      <c r="J1690" s="13">
        <f t="shared" si="91"/>
        <v>0</v>
      </c>
      <c r="K1690" s="112" t="b">
        <f ca="1">IF(TODAY()-'AP and Accrual Journal'!E1690&gt;'Data Inputs'!$B$47,TRUE,FALSE)</f>
        <v>1</v>
      </c>
    </row>
    <row r="1691" spans="1:11" x14ac:dyDescent="0.2">
      <c r="A1691" s="110" t="str">
        <f t="shared" si="90"/>
        <v/>
      </c>
      <c r="B1691" s="55"/>
      <c r="C1691" s="129"/>
      <c r="D1691" s="55"/>
      <c r="E1691" s="56"/>
      <c r="F1691" s="72"/>
      <c r="G1691" s="120" t="str">
        <f>IFERROR(INDEX(Vendors!$A$2:$B$500,MATCH('AP and Accrual Journal'!C1691,Vendors!$A$2:$A$500,0),2),"")</f>
        <v/>
      </c>
      <c r="H1691" s="74">
        <f>SUMIF('Cash Outflows'!E:E,'AP and Accrual Journal'!D1691,'Cash Outflows'!F:F)</f>
        <v>0</v>
      </c>
      <c r="I1691" s="73">
        <f t="shared" si="89"/>
        <v>0</v>
      </c>
      <c r="J1691" s="13">
        <f t="shared" si="91"/>
        <v>0</v>
      </c>
      <c r="K1691" s="112" t="b">
        <f ca="1">IF(TODAY()-'AP and Accrual Journal'!E1691&gt;'Data Inputs'!$B$47,TRUE,FALSE)</f>
        <v>1</v>
      </c>
    </row>
    <row r="1692" spans="1:11" x14ac:dyDescent="0.2">
      <c r="A1692" s="110" t="str">
        <f t="shared" si="90"/>
        <v/>
      </c>
      <c r="B1692" s="55"/>
      <c r="C1692" s="129"/>
      <c r="D1692" s="55"/>
      <c r="E1692" s="56"/>
      <c r="F1692" s="72"/>
      <c r="G1692" s="120" t="str">
        <f>IFERROR(INDEX(Vendors!$A$2:$B$500,MATCH('AP and Accrual Journal'!C1692,Vendors!$A$2:$A$500,0),2),"")</f>
        <v/>
      </c>
      <c r="H1692" s="74">
        <f>SUMIF('Cash Outflows'!E:E,'AP and Accrual Journal'!D1692,'Cash Outflows'!F:F)</f>
        <v>0</v>
      </c>
      <c r="I1692" s="73">
        <f t="shared" si="89"/>
        <v>0</v>
      </c>
      <c r="J1692" s="13">
        <f t="shared" si="91"/>
        <v>0</v>
      </c>
      <c r="K1692" s="112" t="b">
        <f ca="1">IF(TODAY()-'AP and Accrual Journal'!E1692&gt;'Data Inputs'!$B$47,TRUE,FALSE)</f>
        <v>1</v>
      </c>
    </row>
    <row r="1693" spans="1:11" x14ac:dyDescent="0.2">
      <c r="A1693" s="110" t="str">
        <f t="shared" si="90"/>
        <v/>
      </c>
      <c r="B1693" s="55"/>
      <c r="C1693" s="129"/>
      <c r="D1693" s="55"/>
      <c r="E1693" s="56"/>
      <c r="F1693" s="72"/>
      <c r="G1693" s="120" t="str">
        <f>IFERROR(INDEX(Vendors!$A$2:$B$500,MATCH('AP and Accrual Journal'!C1693,Vendors!$A$2:$A$500,0),2),"")</f>
        <v/>
      </c>
      <c r="H1693" s="74">
        <f>SUMIF('Cash Outflows'!E:E,'AP and Accrual Journal'!D1693,'Cash Outflows'!F:F)</f>
        <v>0</v>
      </c>
      <c r="I1693" s="73">
        <f t="shared" si="89"/>
        <v>0</v>
      </c>
      <c r="J1693" s="13">
        <f t="shared" si="91"/>
        <v>0</v>
      </c>
      <c r="K1693" s="112" t="b">
        <f ca="1">IF(TODAY()-'AP and Accrual Journal'!E1693&gt;'Data Inputs'!$B$47,TRUE,FALSE)</f>
        <v>1</v>
      </c>
    </row>
    <row r="1694" spans="1:11" x14ac:dyDescent="0.2">
      <c r="A1694" s="110" t="str">
        <f t="shared" si="90"/>
        <v/>
      </c>
      <c r="B1694" s="55"/>
      <c r="C1694" s="129"/>
      <c r="D1694" s="55"/>
      <c r="E1694" s="56"/>
      <c r="F1694" s="72"/>
      <c r="G1694" s="120" t="str">
        <f>IFERROR(INDEX(Vendors!$A$2:$B$500,MATCH('AP and Accrual Journal'!C1694,Vendors!$A$2:$A$500,0),2),"")</f>
        <v/>
      </c>
      <c r="H1694" s="74">
        <f>SUMIF('Cash Outflows'!E:E,'AP and Accrual Journal'!D1694,'Cash Outflows'!F:F)</f>
        <v>0</v>
      </c>
      <c r="I1694" s="73">
        <f t="shared" si="89"/>
        <v>0</v>
      </c>
      <c r="J1694" s="13">
        <f t="shared" si="91"/>
        <v>0</v>
      </c>
      <c r="K1694" s="112" t="b">
        <f ca="1">IF(TODAY()-'AP and Accrual Journal'!E1694&gt;'Data Inputs'!$B$47,TRUE,FALSE)</f>
        <v>1</v>
      </c>
    </row>
    <row r="1695" spans="1:11" x14ac:dyDescent="0.2">
      <c r="A1695" s="110" t="str">
        <f t="shared" si="90"/>
        <v/>
      </c>
      <c r="B1695" s="55"/>
      <c r="C1695" s="129"/>
      <c r="D1695" s="55"/>
      <c r="E1695" s="56"/>
      <c r="F1695" s="72"/>
      <c r="G1695" s="120" t="str">
        <f>IFERROR(INDEX(Vendors!$A$2:$B$500,MATCH('AP and Accrual Journal'!C1695,Vendors!$A$2:$A$500,0),2),"")</f>
        <v/>
      </c>
      <c r="H1695" s="74">
        <f>SUMIF('Cash Outflows'!E:E,'AP and Accrual Journal'!D1695,'Cash Outflows'!F:F)</f>
        <v>0</v>
      </c>
      <c r="I1695" s="73">
        <f t="shared" si="89"/>
        <v>0</v>
      </c>
      <c r="J1695" s="13">
        <f t="shared" si="91"/>
        <v>0</v>
      </c>
      <c r="K1695" s="112" t="b">
        <f ca="1">IF(TODAY()-'AP and Accrual Journal'!E1695&gt;'Data Inputs'!$B$47,TRUE,FALSE)</f>
        <v>1</v>
      </c>
    </row>
    <row r="1696" spans="1:11" x14ac:dyDescent="0.2">
      <c r="A1696" s="110" t="str">
        <f t="shared" si="90"/>
        <v/>
      </c>
      <c r="B1696" s="55"/>
      <c r="C1696" s="129"/>
      <c r="D1696" s="55"/>
      <c r="E1696" s="56"/>
      <c r="F1696" s="72"/>
      <c r="G1696" s="120" t="str">
        <f>IFERROR(INDEX(Vendors!$A$2:$B$500,MATCH('AP and Accrual Journal'!C1696,Vendors!$A$2:$A$500,0),2),"")</f>
        <v/>
      </c>
      <c r="H1696" s="74">
        <f>SUMIF('Cash Outflows'!E:E,'AP and Accrual Journal'!D1696,'Cash Outflows'!F:F)</f>
        <v>0</v>
      </c>
      <c r="I1696" s="73">
        <f t="shared" si="89"/>
        <v>0</v>
      </c>
      <c r="J1696" s="13">
        <f t="shared" si="91"/>
        <v>0</v>
      </c>
      <c r="K1696" s="112" t="b">
        <f ca="1">IF(TODAY()-'AP and Accrual Journal'!E1696&gt;'Data Inputs'!$B$47,TRUE,FALSE)</f>
        <v>1</v>
      </c>
    </row>
    <row r="1697" spans="1:11" x14ac:dyDescent="0.2">
      <c r="A1697" s="110" t="str">
        <f t="shared" si="90"/>
        <v/>
      </c>
      <c r="B1697" s="55"/>
      <c r="C1697" s="129"/>
      <c r="D1697" s="55"/>
      <c r="E1697" s="56"/>
      <c r="F1697" s="72"/>
      <c r="G1697" s="120" t="str">
        <f>IFERROR(INDEX(Vendors!$A$2:$B$500,MATCH('AP and Accrual Journal'!C1697,Vendors!$A$2:$A$500,0),2),"")</f>
        <v/>
      </c>
      <c r="H1697" s="74">
        <f>SUMIF('Cash Outflows'!E:E,'AP and Accrual Journal'!D1697,'Cash Outflows'!F:F)</f>
        <v>0</v>
      </c>
      <c r="I1697" s="73">
        <f t="shared" si="89"/>
        <v>0</v>
      </c>
      <c r="J1697" s="13">
        <f t="shared" si="91"/>
        <v>0</v>
      </c>
      <c r="K1697" s="112" t="b">
        <f ca="1">IF(TODAY()-'AP and Accrual Journal'!E1697&gt;'Data Inputs'!$B$47,TRUE,FALSE)</f>
        <v>1</v>
      </c>
    </row>
    <row r="1698" spans="1:11" x14ac:dyDescent="0.2">
      <c r="A1698" s="110" t="str">
        <f t="shared" si="90"/>
        <v/>
      </c>
      <c r="B1698" s="55"/>
      <c r="C1698" s="129"/>
      <c r="D1698" s="55"/>
      <c r="E1698" s="56"/>
      <c r="F1698" s="72"/>
      <c r="G1698" s="120" t="str">
        <f>IFERROR(INDEX(Vendors!$A$2:$B$500,MATCH('AP and Accrual Journal'!C1698,Vendors!$A$2:$A$500,0),2),"")</f>
        <v/>
      </c>
      <c r="H1698" s="74">
        <f>SUMIF('Cash Outflows'!E:E,'AP and Accrual Journal'!D1698,'Cash Outflows'!F:F)</f>
        <v>0</v>
      </c>
      <c r="I1698" s="73">
        <f t="shared" si="89"/>
        <v>0</v>
      </c>
      <c r="J1698" s="13">
        <f t="shared" si="91"/>
        <v>0</v>
      </c>
      <c r="K1698" s="112" t="b">
        <f ca="1">IF(TODAY()-'AP and Accrual Journal'!E1698&gt;'Data Inputs'!$B$47,TRUE,FALSE)</f>
        <v>1</v>
      </c>
    </row>
    <row r="1699" spans="1:11" x14ac:dyDescent="0.2">
      <c r="A1699" s="110" t="str">
        <f t="shared" si="90"/>
        <v/>
      </c>
      <c r="B1699" s="55"/>
      <c r="C1699" s="129"/>
      <c r="D1699" s="55"/>
      <c r="E1699" s="56"/>
      <c r="F1699" s="72"/>
      <c r="G1699" s="120" t="str">
        <f>IFERROR(INDEX(Vendors!$A$2:$B$500,MATCH('AP and Accrual Journal'!C1699,Vendors!$A$2:$A$500,0),2),"")</f>
        <v/>
      </c>
      <c r="H1699" s="74">
        <f>SUMIF('Cash Outflows'!E:E,'AP and Accrual Journal'!D1699,'Cash Outflows'!F:F)</f>
        <v>0</v>
      </c>
      <c r="I1699" s="73">
        <f t="shared" si="89"/>
        <v>0</v>
      </c>
      <c r="J1699" s="13">
        <f t="shared" si="91"/>
        <v>0</v>
      </c>
      <c r="K1699" s="112" t="b">
        <f ca="1">IF(TODAY()-'AP and Accrual Journal'!E1699&gt;'Data Inputs'!$B$47,TRUE,FALSE)</f>
        <v>1</v>
      </c>
    </row>
    <row r="1700" spans="1:11" x14ac:dyDescent="0.2">
      <c r="A1700" s="110" t="str">
        <f t="shared" si="90"/>
        <v/>
      </c>
      <c r="B1700" s="55"/>
      <c r="C1700" s="129"/>
      <c r="D1700" s="55"/>
      <c r="E1700" s="56"/>
      <c r="F1700" s="72"/>
      <c r="G1700" s="120" t="str">
        <f>IFERROR(INDEX(Vendors!$A$2:$B$500,MATCH('AP and Accrual Journal'!C1700,Vendors!$A$2:$A$500,0),2),"")</f>
        <v/>
      </c>
      <c r="H1700" s="74">
        <f>SUMIF('Cash Outflows'!E:E,'AP and Accrual Journal'!D1700,'Cash Outflows'!F:F)</f>
        <v>0</v>
      </c>
      <c r="I1700" s="73">
        <f t="shared" si="89"/>
        <v>0</v>
      </c>
      <c r="J1700" s="13">
        <f t="shared" si="91"/>
        <v>0</v>
      </c>
      <c r="K1700" s="112" t="b">
        <f ca="1">IF(TODAY()-'AP and Accrual Journal'!E1700&gt;'Data Inputs'!$B$47,TRUE,FALSE)</f>
        <v>1</v>
      </c>
    </row>
    <row r="1701" spans="1:11" x14ac:dyDescent="0.2">
      <c r="A1701" s="110" t="str">
        <f t="shared" si="90"/>
        <v/>
      </c>
      <c r="B1701" s="55"/>
      <c r="C1701" s="129"/>
      <c r="D1701" s="55"/>
      <c r="E1701" s="56"/>
      <c r="F1701" s="72"/>
      <c r="G1701" s="120" t="str">
        <f>IFERROR(INDEX(Vendors!$A$2:$B$500,MATCH('AP and Accrual Journal'!C1701,Vendors!$A$2:$A$500,0),2),"")</f>
        <v/>
      </c>
      <c r="H1701" s="74">
        <f>SUMIF('Cash Outflows'!E:E,'AP and Accrual Journal'!D1701,'Cash Outflows'!F:F)</f>
        <v>0</v>
      </c>
      <c r="I1701" s="73">
        <f t="shared" si="89"/>
        <v>0</v>
      </c>
      <c r="J1701" s="13">
        <f t="shared" si="91"/>
        <v>0</v>
      </c>
      <c r="K1701" s="112" t="b">
        <f ca="1">IF(TODAY()-'AP and Accrual Journal'!E1701&gt;'Data Inputs'!$B$47,TRUE,FALSE)</f>
        <v>1</v>
      </c>
    </row>
    <row r="1702" spans="1:11" x14ac:dyDescent="0.2">
      <c r="A1702" s="110" t="str">
        <f t="shared" si="90"/>
        <v/>
      </c>
      <c r="B1702" s="55"/>
      <c r="C1702" s="129"/>
      <c r="D1702" s="55"/>
      <c r="E1702" s="56"/>
      <c r="F1702" s="72"/>
      <c r="G1702" s="120" t="str">
        <f>IFERROR(INDEX(Vendors!$A$2:$B$500,MATCH('AP and Accrual Journal'!C1702,Vendors!$A$2:$A$500,0),2),"")</f>
        <v/>
      </c>
      <c r="H1702" s="74">
        <f>SUMIF('Cash Outflows'!E:E,'AP and Accrual Journal'!D1702,'Cash Outflows'!F:F)</f>
        <v>0</v>
      </c>
      <c r="I1702" s="73">
        <f t="shared" si="89"/>
        <v>0</v>
      </c>
      <c r="J1702" s="13">
        <f t="shared" si="91"/>
        <v>0</v>
      </c>
      <c r="K1702" s="112" t="b">
        <f ca="1">IF(TODAY()-'AP and Accrual Journal'!E1702&gt;'Data Inputs'!$B$47,TRUE,FALSE)</f>
        <v>1</v>
      </c>
    </row>
    <row r="1703" spans="1:11" x14ac:dyDescent="0.2">
      <c r="A1703" s="110" t="str">
        <f t="shared" si="90"/>
        <v/>
      </c>
      <c r="B1703" s="55"/>
      <c r="C1703" s="129"/>
      <c r="D1703" s="55"/>
      <c r="E1703" s="56"/>
      <c r="F1703" s="72"/>
      <c r="G1703" s="120" t="str">
        <f>IFERROR(INDEX(Vendors!$A$2:$B$500,MATCH('AP and Accrual Journal'!C1703,Vendors!$A$2:$A$500,0),2),"")</f>
        <v/>
      </c>
      <c r="H1703" s="74">
        <f>SUMIF('Cash Outflows'!E:E,'AP and Accrual Journal'!D1703,'Cash Outflows'!F:F)</f>
        <v>0</v>
      </c>
      <c r="I1703" s="73">
        <f t="shared" si="89"/>
        <v>0</v>
      </c>
      <c r="J1703" s="13">
        <f t="shared" si="91"/>
        <v>0</v>
      </c>
      <c r="K1703" s="112" t="b">
        <f ca="1">IF(TODAY()-'AP and Accrual Journal'!E1703&gt;'Data Inputs'!$B$47,TRUE,FALSE)</f>
        <v>1</v>
      </c>
    </row>
    <row r="1704" spans="1:11" x14ac:dyDescent="0.2">
      <c r="A1704" s="110" t="str">
        <f t="shared" si="90"/>
        <v/>
      </c>
      <c r="B1704" s="55"/>
      <c r="C1704" s="129"/>
      <c r="D1704" s="55"/>
      <c r="E1704" s="56"/>
      <c r="F1704" s="72"/>
      <c r="G1704" s="120" t="str">
        <f>IFERROR(INDEX(Vendors!$A$2:$B$500,MATCH('AP and Accrual Journal'!C1704,Vendors!$A$2:$A$500,0),2),"")</f>
        <v/>
      </c>
      <c r="H1704" s="74">
        <f>SUMIF('Cash Outflows'!E:E,'AP and Accrual Journal'!D1704,'Cash Outflows'!F:F)</f>
        <v>0</v>
      </c>
      <c r="I1704" s="73">
        <f t="shared" si="89"/>
        <v>0</v>
      </c>
      <c r="J1704" s="13">
        <f t="shared" si="91"/>
        <v>0</v>
      </c>
      <c r="K1704" s="112" t="b">
        <f ca="1">IF(TODAY()-'AP and Accrual Journal'!E1704&gt;'Data Inputs'!$B$47,TRUE,FALSE)</f>
        <v>1</v>
      </c>
    </row>
    <row r="1705" spans="1:11" x14ac:dyDescent="0.2">
      <c r="A1705" s="110" t="str">
        <f t="shared" si="90"/>
        <v/>
      </c>
      <c r="B1705" s="55"/>
      <c r="C1705" s="129"/>
      <c r="D1705" s="55"/>
      <c r="E1705" s="56"/>
      <c r="F1705" s="72"/>
      <c r="G1705" s="120" t="str">
        <f>IFERROR(INDEX(Vendors!$A$2:$B$500,MATCH('AP and Accrual Journal'!C1705,Vendors!$A$2:$A$500,0),2),"")</f>
        <v/>
      </c>
      <c r="H1705" s="74">
        <f>SUMIF('Cash Outflows'!E:E,'AP and Accrual Journal'!D1705,'Cash Outflows'!F:F)</f>
        <v>0</v>
      </c>
      <c r="I1705" s="73">
        <f t="shared" si="89"/>
        <v>0</v>
      </c>
      <c r="J1705" s="13">
        <f t="shared" si="91"/>
        <v>0</v>
      </c>
      <c r="K1705" s="112" t="b">
        <f ca="1">IF(TODAY()-'AP and Accrual Journal'!E1705&gt;'Data Inputs'!$B$47,TRUE,FALSE)</f>
        <v>1</v>
      </c>
    </row>
    <row r="1706" spans="1:11" x14ac:dyDescent="0.2">
      <c r="A1706" s="110" t="str">
        <f t="shared" si="90"/>
        <v/>
      </c>
      <c r="B1706" s="55"/>
      <c r="C1706" s="129"/>
      <c r="D1706" s="55"/>
      <c r="E1706" s="56"/>
      <c r="F1706" s="72"/>
      <c r="G1706" s="120" t="str">
        <f>IFERROR(INDEX(Vendors!$A$2:$B$500,MATCH('AP and Accrual Journal'!C1706,Vendors!$A$2:$A$500,0),2),"")</f>
        <v/>
      </c>
      <c r="H1706" s="74">
        <f>SUMIF('Cash Outflows'!E:E,'AP and Accrual Journal'!D1706,'Cash Outflows'!F:F)</f>
        <v>0</v>
      </c>
      <c r="I1706" s="73">
        <f t="shared" si="89"/>
        <v>0</v>
      </c>
      <c r="J1706" s="13">
        <f t="shared" si="91"/>
        <v>0</v>
      </c>
      <c r="K1706" s="112" t="b">
        <f ca="1">IF(TODAY()-'AP and Accrual Journal'!E1706&gt;'Data Inputs'!$B$47,TRUE,FALSE)</f>
        <v>1</v>
      </c>
    </row>
    <row r="1707" spans="1:11" x14ac:dyDescent="0.2">
      <c r="A1707" s="110" t="str">
        <f t="shared" si="90"/>
        <v/>
      </c>
      <c r="B1707" s="55"/>
      <c r="C1707" s="129"/>
      <c r="D1707" s="55"/>
      <c r="E1707" s="56"/>
      <c r="F1707" s="72"/>
      <c r="G1707" s="120" t="str">
        <f>IFERROR(INDEX(Vendors!$A$2:$B$500,MATCH('AP and Accrual Journal'!C1707,Vendors!$A$2:$A$500,0),2),"")</f>
        <v/>
      </c>
      <c r="H1707" s="74">
        <f>SUMIF('Cash Outflows'!E:E,'AP and Accrual Journal'!D1707,'Cash Outflows'!F:F)</f>
        <v>0</v>
      </c>
      <c r="I1707" s="73">
        <f t="shared" si="89"/>
        <v>0</v>
      </c>
      <c r="J1707" s="13">
        <f t="shared" si="91"/>
        <v>0</v>
      </c>
      <c r="K1707" s="112" t="b">
        <f ca="1">IF(TODAY()-'AP and Accrual Journal'!E1707&gt;'Data Inputs'!$B$47,TRUE,FALSE)</f>
        <v>1</v>
      </c>
    </row>
    <row r="1708" spans="1:11" x14ac:dyDescent="0.2">
      <c r="A1708" s="110" t="str">
        <f t="shared" si="90"/>
        <v/>
      </c>
      <c r="B1708" s="55"/>
      <c r="C1708" s="129"/>
      <c r="D1708" s="55"/>
      <c r="E1708" s="56"/>
      <c r="F1708" s="72"/>
      <c r="G1708" s="120" t="str">
        <f>IFERROR(INDEX(Vendors!$A$2:$B$500,MATCH('AP and Accrual Journal'!C1708,Vendors!$A$2:$A$500,0),2),"")</f>
        <v/>
      </c>
      <c r="H1708" s="74">
        <f>SUMIF('Cash Outflows'!E:E,'AP and Accrual Journal'!D1708,'Cash Outflows'!F:F)</f>
        <v>0</v>
      </c>
      <c r="I1708" s="73">
        <f t="shared" si="89"/>
        <v>0</v>
      </c>
      <c r="J1708" s="13">
        <f t="shared" si="91"/>
        <v>0</v>
      </c>
      <c r="K1708" s="112" t="b">
        <f ca="1">IF(TODAY()-'AP and Accrual Journal'!E1708&gt;'Data Inputs'!$B$47,TRUE,FALSE)</f>
        <v>1</v>
      </c>
    </row>
    <row r="1709" spans="1:11" x14ac:dyDescent="0.2">
      <c r="A1709" s="110" t="str">
        <f t="shared" si="90"/>
        <v/>
      </c>
      <c r="B1709" s="55"/>
      <c r="C1709" s="129"/>
      <c r="D1709" s="55"/>
      <c r="E1709" s="56"/>
      <c r="F1709" s="72"/>
      <c r="G1709" s="120" t="str">
        <f>IFERROR(INDEX(Vendors!$A$2:$B$500,MATCH('AP and Accrual Journal'!C1709,Vendors!$A$2:$A$500,0),2),"")</f>
        <v/>
      </c>
      <c r="H1709" s="74">
        <f>SUMIF('Cash Outflows'!E:E,'AP and Accrual Journal'!D1709,'Cash Outflows'!F:F)</f>
        <v>0</v>
      </c>
      <c r="I1709" s="73">
        <f t="shared" si="89"/>
        <v>0</v>
      </c>
      <c r="J1709" s="13">
        <f t="shared" si="91"/>
        <v>0</v>
      </c>
      <c r="K1709" s="112" t="b">
        <f ca="1">IF(TODAY()-'AP and Accrual Journal'!E1709&gt;'Data Inputs'!$B$47,TRUE,FALSE)</f>
        <v>1</v>
      </c>
    </row>
    <row r="1710" spans="1:11" x14ac:dyDescent="0.2">
      <c r="A1710" s="110" t="str">
        <f t="shared" si="90"/>
        <v/>
      </c>
      <c r="B1710" s="55"/>
      <c r="C1710" s="129"/>
      <c r="D1710" s="55"/>
      <c r="E1710" s="56"/>
      <c r="F1710" s="72"/>
      <c r="G1710" s="120" t="str">
        <f>IFERROR(INDEX(Vendors!$A$2:$B$500,MATCH('AP and Accrual Journal'!C1710,Vendors!$A$2:$A$500,0),2),"")</f>
        <v/>
      </c>
      <c r="H1710" s="74">
        <f>SUMIF('Cash Outflows'!E:E,'AP and Accrual Journal'!D1710,'Cash Outflows'!F:F)</f>
        <v>0</v>
      </c>
      <c r="I1710" s="73">
        <f t="shared" si="89"/>
        <v>0</v>
      </c>
      <c r="J1710" s="13">
        <f t="shared" si="91"/>
        <v>0</v>
      </c>
      <c r="K1710" s="112" t="b">
        <f ca="1">IF(TODAY()-'AP and Accrual Journal'!E1710&gt;'Data Inputs'!$B$47,TRUE,FALSE)</f>
        <v>1</v>
      </c>
    </row>
    <row r="1711" spans="1:11" x14ac:dyDescent="0.2">
      <c r="A1711" s="110" t="str">
        <f t="shared" si="90"/>
        <v/>
      </c>
      <c r="B1711" s="55"/>
      <c r="C1711" s="129"/>
      <c r="D1711" s="55"/>
      <c r="E1711" s="56"/>
      <c r="F1711" s="72"/>
      <c r="G1711" s="120" t="str">
        <f>IFERROR(INDEX(Vendors!$A$2:$B$500,MATCH('AP and Accrual Journal'!C1711,Vendors!$A$2:$A$500,0),2),"")</f>
        <v/>
      </c>
      <c r="H1711" s="74">
        <f>SUMIF('Cash Outflows'!E:E,'AP and Accrual Journal'!D1711,'Cash Outflows'!F:F)</f>
        <v>0</v>
      </c>
      <c r="I1711" s="73">
        <f t="shared" si="89"/>
        <v>0</v>
      </c>
      <c r="J1711" s="13">
        <f t="shared" si="91"/>
        <v>0</v>
      </c>
      <c r="K1711" s="112" t="b">
        <f ca="1">IF(TODAY()-'AP and Accrual Journal'!E1711&gt;'Data Inputs'!$B$47,TRUE,FALSE)</f>
        <v>1</v>
      </c>
    </row>
    <row r="1712" spans="1:11" x14ac:dyDescent="0.2">
      <c r="A1712" s="110" t="str">
        <f t="shared" si="90"/>
        <v/>
      </c>
      <c r="B1712" s="55"/>
      <c r="C1712" s="129"/>
      <c r="D1712" s="55"/>
      <c r="E1712" s="56"/>
      <c r="F1712" s="72"/>
      <c r="G1712" s="120" t="str">
        <f>IFERROR(INDEX(Vendors!$A$2:$B$500,MATCH('AP and Accrual Journal'!C1712,Vendors!$A$2:$A$500,0),2),"")</f>
        <v/>
      </c>
      <c r="H1712" s="74">
        <f>SUMIF('Cash Outflows'!E:E,'AP and Accrual Journal'!D1712,'Cash Outflows'!F:F)</f>
        <v>0</v>
      </c>
      <c r="I1712" s="73">
        <f t="shared" si="89"/>
        <v>0</v>
      </c>
      <c r="J1712" s="13">
        <f t="shared" si="91"/>
        <v>0</v>
      </c>
      <c r="K1712" s="112" t="b">
        <f ca="1">IF(TODAY()-'AP and Accrual Journal'!E1712&gt;'Data Inputs'!$B$47,TRUE,FALSE)</f>
        <v>1</v>
      </c>
    </row>
    <row r="1713" spans="1:11" x14ac:dyDescent="0.2">
      <c r="A1713" s="110" t="str">
        <f t="shared" si="90"/>
        <v/>
      </c>
      <c r="B1713" s="55"/>
      <c r="C1713" s="129"/>
      <c r="D1713" s="55"/>
      <c r="E1713" s="56"/>
      <c r="F1713" s="72"/>
      <c r="G1713" s="120" t="str">
        <f>IFERROR(INDEX(Vendors!$A$2:$B$500,MATCH('AP and Accrual Journal'!C1713,Vendors!$A$2:$A$500,0),2),"")</f>
        <v/>
      </c>
      <c r="H1713" s="74">
        <f>SUMIF('Cash Outflows'!E:E,'AP and Accrual Journal'!D1713,'Cash Outflows'!F:F)</f>
        <v>0</v>
      </c>
      <c r="I1713" s="73">
        <f t="shared" si="89"/>
        <v>0</v>
      </c>
      <c r="J1713" s="13">
        <f t="shared" si="91"/>
        <v>0</v>
      </c>
      <c r="K1713" s="112" t="b">
        <f ca="1">IF(TODAY()-'AP and Accrual Journal'!E1713&gt;'Data Inputs'!$B$47,TRUE,FALSE)</f>
        <v>1</v>
      </c>
    </row>
    <row r="1714" spans="1:11" x14ac:dyDescent="0.2">
      <c r="A1714" s="110" t="str">
        <f t="shared" si="90"/>
        <v/>
      </c>
      <c r="B1714" s="55"/>
      <c r="C1714" s="129"/>
      <c r="D1714" s="55"/>
      <c r="E1714" s="56"/>
      <c r="F1714" s="72"/>
      <c r="G1714" s="120" t="str">
        <f>IFERROR(INDEX(Vendors!$A$2:$B$500,MATCH('AP and Accrual Journal'!C1714,Vendors!$A$2:$A$500,0),2),"")</f>
        <v/>
      </c>
      <c r="H1714" s="74">
        <f>SUMIF('Cash Outflows'!E:E,'AP and Accrual Journal'!D1714,'Cash Outflows'!F:F)</f>
        <v>0</v>
      </c>
      <c r="I1714" s="73">
        <f t="shared" si="89"/>
        <v>0</v>
      </c>
      <c r="J1714" s="13">
        <f t="shared" si="91"/>
        <v>0</v>
      </c>
      <c r="K1714" s="112" t="b">
        <f ca="1">IF(TODAY()-'AP and Accrual Journal'!E1714&gt;'Data Inputs'!$B$47,TRUE,FALSE)</f>
        <v>1</v>
      </c>
    </row>
    <row r="1715" spans="1:11" x14ac:dyDescent="0.2">
      <c r="A1715" s="110" t="str">
        <f t="shared" si="90"/>
        <v/>
      </c>
      <c r="B1715" s="55"/>
      <c r="C1715" s="129"/>
      <c r="D1715" s="55"/>
      <c r="E1715" s="56"/>
      <c r="F1715" s="72"/>
      <c r="G1715" s="120" t="str">
        <f>IFERROR(INDEX(Vendors!$A$2:$B$500,MATCH('AP and Accrual Journal'!C1715,Vendors!$A$2:$A$500,0),2),"")</f>
        <v/>
      </c>
      <c r="H1715" s="74">
        <f>SUMIF('Cash Outflows'!E:E,'AP and Accrual Journal'!D1715,'Cash Outflows'!F:F)</f>
        <v>0</v>
      </c>
      <c r="I1715" s="73">
        <f t="shared" si="89"/>
        <v>0</v>
      </c>
      <c r="J1715" s="13">
        <f t="shared" si="91"/>
        <v>0</v>
      </c>
      <c r="K1715" s="112" t="b">
        <f ca="1">IF(TODAY()-'AP and Accrual Journal'!E1715&gt;'Data Inputs'!$B$47,TRUE,FALSE)</f>
        <v>1</v>
      </c>
    </row>
    <row r="1716" spans="1:11" x14ac:dyDescent="0.2">
      <c r="A1716" s="110" t="str">
        <f t="shared" si="90"/>
        <v/>
      </c>
      <c r="B1716" s="55"/>
      <c r="C1716" s="129"/>
      <c r="D1716" s="55"/>
      <c r="E1716" s="56"/>
      <c r="F1716" s="72"/>
      <c r="G1716" s="120" t="str">
        <f>IFERROR(INDEX(Vendors!$A$2:$B$500,MATCH('AP and Accrual Journal'!C1716,Vendors!$A$2:$A$500,0),2),"")</f>
        <v/>
      </c>
      <c r="H1716" s="74">
        <f>SUMIF('Cash Outflows'!E:E,'AP and Accrual Journal'!D1716,'Cash Outflows'!F:F)</f>
        <v>0</v>
      </c>
      <c r="I1716" s="73">
        <f t="shared" si="89"/>
        <v>0</v>
      </c>
      <c r="J1716" s="13">
        <f t="shared" si="91"/>
        <v>0</v>
      </c>
      <c r="K1716" s="112" t="b">
        <f ca="1">IF(TODAY()-'AP and Accrual Journal'!E1716&gt;'Data Inputs'!$B$47,TRUE,FALSE)</f>
        <v>1</v>
      </c>
    </row>
    <row r="1717" spans="1:11" x14ac:dyDescent="0.2">
      <c r="A1717" s="110" t="str">
        <f t="shared" si="90"/>
        <v/>
      </c>
      <c r="B1717" s="55"/>
      <c r="C1717" s="129"/>
      <c r="D1717" s="55"/>
      <c r="E1717" s="56"/>
      <c r="F1717" s="72"/>
      <c r="G1717" s="120" t="str">
        <f>IFERROR(INDEX(Vendors!$A$2:$B$500,MATCH('AP and Accrual Journal'!C1717,Vendors!$A$2:$A$500,0),2),"")</f>
        <v/>
      </c>
      <c r="H1717" s="74">
        <f>SUMIF('Cash Outflows'!E:E,'AP and Accrual Journal'!D1717,'Cash Outflows'!F:F)</f>
        <v>0</v>
      </c>
      <c r="I1717" s="73">
        <f t="shared" si="89"/>
        <v>0</v>
      </c>
      <c r="J1717" s="13">
        <f t="shared" si="91"/>
        <v>0</v>
      </c>
      <c r="K1717" s="112" t="b">
        <f ca="1">IF(TODAY()-'AP and Accrual Journal'!E1717&gt;'Data Inputs'!$B$47,TRUE,FALSE)</f>
        <v>1</v>
      </c>
    </row>
    <row r="1718" spans="1:11" x14ac:dyDescent="0.2">
      <c r="A1718" s="110" t="str">
        <f t="shared" si="90"/>
        <v/>
      </c>
      <c r="B1718" s="55"/>
      <c r="C1718" s="129"/>
      <c r="D1718" s="55"/>
      <c r="E1718" s="56"/>
      <c r="F1718" s="72"/>
      <c r="G1718" s="120" t="str">
        <f>IFERROR(INDEX(Vendors!$A$2:$B$500,MATCH('AP and Accrual Journal'!C1718,Vendors!$A$2:$A$500,0),2),"")</f>
        <v/>
      </c>
      <c r="H1718" s="74">
        <f>SUMIF('Cash Outflows'!E:E,'AP and Accrual Journal'!D1718,'Cash Outflows'!F:F)</f>
        <v>0</v>
      </c>
      <c r="I1718" s="73">
        <f t="shared" si="89"/>
        <v>0</v>
      </c>
      <c r="J1718" s="13">
        <f t="shared" si="91"/>
        <v>0</v>
      </c>
      <c r="K1718" s="112" t="b">
        <f ca="1">IF(TODAY()-'AP and Accrual Journal'!E1718&gt;'Data Inputs'!$B$47,TRUE,FALSE)</f>
        <v>1</v>
      </c>
    </row>
    <row r="1719" spans="1:11" x14ac:dyDescent="0.2">
      <c r="A1719" s="110" t="str">
        <f t="shared" si="90"/>
        <v/>
      </c>
      <c r="B1719" s="55"/>
      <c r="C1719" s="129"/>
      <c r="D1719" s="55"/>
      <c r="E1719" s="56"/>
      <c r="F1719" s="72"/>
      <c r="G1719" s="120" t="str">
        <f>IFERROR(INDEX(Vendors!$A$2:$B$500,MATCH('AP and Accrual Journal'!C1719,Vendors!$A$2:$A$500,0),2),"")</f>
        <v/>
      </c>
      <c r="H1719" s="74">
        <f>SUMIF('Cash Outflows'!E:E,'AP and Accrual Journal'!D1719,'Cash Outflows'!F:F)</f>
        <v>0</v>
      </c>
      <c r="I1719" s="73">
        <f t="shared" si="89"/>
        <v>0</v>
      </c>
      <c r="J1719" s="13">
        <f t="shared" si="91"/>
        <v>0</v>
      </c>
      <c r="K1719" s="112" t="b">
        <f ca="1">IF(TODAY()-'AP and Accrual Journal'!E1719&gt;'Data Inputs'!$B$47,TRUE,FALSE)</f>
        <v>1</v>
      </c>
    </row>
    <row r="1720" spans="1:11" x14ac:dyDescent="0.2">
      <c r="A1720" s="110" t="str">
        <f t="shared" si="90"/>
        <v/>
      </c>
      <c r="B1720" s="55"/>
      <c r="C1720" s="129"/>
      <c r="D1720" s="55"/>
      <c r="E1720" s="56"/>
      <c r="F1720" s="72"/>
      <c r="G1720" s="120" t="str">
        <f>IFERROR(INDEX(Vendors!$A$2:$B$500,MATCH('AP and Accrual Journal'!C1720,Vendors!$A$2:$A$500,0),2),"")</f>
        <v/>
      </c>
      <c r="H1720" s="74">
        <f>SUMIF('Cash Outflows'!E:E,'AP and Accrual Journal'!D1720,'Cash Outflows'!F:F)</f>
        <v>0</v>
      </c>
      <c r="I1720" s="73">
        <f t="shared" si="89"/>
        <v>0</v>
      </c>
      <c r="J1720" s="13">
        <f t="shared" si="91"/>
        <v>0</v>
      </c>
      <c r="K1720" s="112" t="b">
        <f ca="1">IF(TODAY()-'AP and Accrual Journal'!E1720&gt;'Data Inputs'!$B$47,TRUE,FALSE)</f>
        <v>1</v>
      </c>
    </row>
    <row r="1721" spans="1:11" x14ac:dyDescent="0.2">
      <c r="A1721" s="110" t="str">
        <f t="shared" si="90"/>
        <v/>
      </c>
      <c r="B1721" s="55"/>
      <c r="C1721" s="129"/>
      <c r="D1721" s="55"/>
      <c r="E1721" s="56"/>
      <c r="F1721" s="72"/>
      <c r="G1721" s="120" t="str">
        <f>IFERROR(INDEX(Vendors!$A$2:$B$500,MATCH('AP and Accrual Journal'!C1721,Vendors!$A$2:$A$500,0),2),"")</f>
        <v/>
      </c>
      <c r="H1721" s="74">
        <f>SUMIF('Cash Outflows'!E:E,'AP and Accrual Journal'!D1721,'Cash Outflows'!F:F)</f>
        <v>0</v>
      </c>
      <c r="I1721" s="73">
        <f t="shared" si="89"/>
        <v>0</v>
      </c>
      <c r="J1721" s="13">
        <f t="shared" si="91"/>
        <v>0</v>
      </c>
      <c r="K1721" s="112" t="b">
        <f ca="1">IF(TODAY()-'AP and Accrual Journal'!E1721&gt;'Data Inputs'!$B$47,TRUE,FALSE)</f>
        <v>1</v>
      </c>
    </row>
    <row r="1722" spans="1:11" x14ac:dyDescent="0.2">
      <c r="A1722" s="110" t="str">
        <f t="shared" si="90"/>
        <v/>
      </c>
      <c r="B1722" s="55"/>
      <c r="C1722" s="129"/>
      <c r="D1722" s="55"/>
      <c r="E1722" s="56"/>
      <c r="F1722" s="72"/>
      <c r="G1722" s="120" t="str">
        <f>IFERROR(INDEX(Vendors!$A$2:$B$500,MATCH('AP and Accrual Journal'!C1722,Vendors!$A$2:$A$500,0),2),"")</f>
        <v/>
      </c>
      <c r="H1722" s="74">
        <f>SUMIF('Cash Outflows'!E:E,'AP and Accrual Journal'!D1722,'Cash Outflows'!F:F)</f>
        <v>0</v>
      </c>
      <c r="I1722" s="73">
        <f t="shared" si="89"/>
        <v>0</v>
      </c>
      <c r="J1722" s="13">
        <f t="shared" si="91"/>
        <v>0</v>
      </c>
      <c r="K1722" s="112" t="b">
        <f ca="1">IF(TODAY()-'AP and Accrual Journal'!E1722&gt;'Data Inputs'!$B$47,TRUE,FALSE)</f>
        <v>1</v>
      </c>
    </row>
    <row r="1723" spans="1:11" x14ac:dyDescent="0.2">
      <c r="A1723" s="110" t="str">
        <f t="shared" si="90"/>
        <v/>
      </c>
      <c r="B1723" s="55"/>
      <c r="C1723" s="129"/>
      <c r="D1723" s="55"/>
      <c r="E1723" s="56"/>
      <c r="F1723" s="72"/>
      <c r="G1723" s="120" t="str">
        <f>IFERROR(INDEX(Vendors!$A$2:$B$500,MATCH('AP and Accrual Journal'!C1723,Vendors!$A$2:$A$500,0),2),"")</f>
        <v/>
      </c>
      <c r="H1723" s="74">
        <f>SUMIF('Cash Outflows'!E:E,'AP and Accrual Journal'!D1723,'Cash Outflows'!F:F)</f>
        <v>0</v>
      </c>
      <c r="I1723" s="73">
        <f t="shared" si="89"/>
        <v>0</v>
      </c>
      <c r="J1723" s="13">
        <f t="shared" si="91"/>
        <v>0</v>
      </c>
      <c r="K1723" s="112" t="b">
        <f ca="1">IF(TODAY()-'AP and Accrual Journal'!E1723&gt;'Data Inputs'!$B$47,TRUE,FALSE)</f>
        <v>1</v>
      </c>
    </row>
    <row r="1724" spans="1:11" x14ac:dyDescent="0.2">
      <c r="A1724" s="110" t="str">
        <f t="shared" si="90"/>
        <v/>
      </c>
      <c r="B1724" s="55"/>
      <c r="C1724" s="129"/>
      <c r="D1724" s="55"/>
      <c r="E1724" s="56"/>
      <c r="F1724" s="72"/>
      <c r="G1724" s="120" t="str">
        <f>IFERROR(INDEX(Vendors!$A$2:$B$500,MATCH('AP and Accrual Journal'!C1724,Vendors!$A$2:$A$500,0),2),"")</f>
        <v/>
      </c>
      <c r="H1724" s="74">
        <f>SUMIF('Cash Outflows'!E:E,'AP and Accrual Journal'!D1724,'Cash Outflows'!F:F)</f>
        <v>0</v>
      </c>
      <c r="I1724" s="73">
        <f t="shared" si="89"/>
        <v>0</v>
      </c>
      <c r="J1724" s="13">
        <f t="shared" si="91"/>
        <v>0</v>
      </c>
      <c r="K1724" s="112" t="b">
        <f ca="1">IF(TODAY()-'AP and Accrual Journal'!E1724&gt;'Data Inputs'!$B$47,TRUE,FALSE)</f>
        <v>1</v>
      </c>
    </row>
    <row r="1725" spans="1:11" x14ac:dyDescent="0.2">
      <c r="A1725" s="110" t="str">
        <f t="shared" si="90"/>
        <v/>
      </c>
      <c r="B1725" s="55"/>
      <c r="C1725" s="129"/>
      <c r="D1725" s="55"/>
      <c r="E1725" s="56"/>
      <c r="F1725" s="72"/>
      <c r="G1725" s="120" t="str">
        <f>IFERROR(INDEX(Vendors!$A$2:$B$500,MATCH('AP and Accrual Journal'!C1725,Vendors!$A$2:$A$500,0),2),"")</f>
        <v/>
      </c>
      <c r="H1725" s="74">
        <f>SUMIF('Cash Outflows'!E:E,'AP and Accrual Journal'!D1725,'Cash Outflows'!F:F)</f>
        <v>0</v>
      </c>
      <c r="I1725" s="73">
        <f t="shared" si="89"/>
        <v>0</v>
      </c>
      <c r="J1725" s="13">
        <f t="shared" si="91"/>
        <v>0</v>
      </c>
      <c r="K1725" s="112" t="b">
        <f ca="1">IF(TODAY()-'AP and Accrual Journal'!E1725&gt;'Data Inputs'!$B$47,TRUE,FALSE)</f>
        <v>1</v>
      </c>
    </row>
    <row r="1726" spans="1:11" x14ac:dyDescent="0.2">
      <c r="A1726" s="110" t="str">
        <f t="shared" si="90"/>
        <v/>
      </c>
      <c r="B1726" s="55"/>
      <c r="C1726" s="129"/>
      <c r="D1726" s="55"/>
      <c r="E1726" s="56"/>
      <c r="F1726" s="72"/>
      <c r="G1726" s="120" t="str">
        <f>IFERROR(INDEX(Vendors!$A$2:$B$500,MATCH('AP and Accrual Journal'!C1726,Vendors!$A$2:$A$500,0),2),"")</f>
        <v/>
      </c>
      <c r="H1726" s="74">
        <f>SUMIF('Cash Outflows'!E:E,'AP and Accrual Journal'!D1726,'Cash Outflows'!F:F)</f>
        <v>0</v>
      </c>
      <c r="I1726" s="73">
        <f t="shared" si="89"/>
        <v>0</v>
      </c>
      <c r="J1726" s="13">
        <f t="shared" si="91"/>
        <v>0</v>
      </c>
      <c r="K1726" s="112" t="b">
        <f ca="1">IF(TODAY()-'AP and Accrual Journal'!E1726&gt;'Data Inputs'!$B$47,TRUE,FALSE)</f>
        <v>1</v>
      </c>
    </row>
    <row r="1727" spans="1:11" x14ac:dyDescent="0.2">
      <c r="A1727" s="110" t="str">
        <f t="shared" si="90"/>
        <v/>
      </c>
      <c r="B1727" s="55"/>
      <c r="C1727" s="129"/>
      <c r="D1727" s="55"/>
      <c r="E1727" s="56"/>
      <c r="F1727" s="72"/>
      <c r="G1727" s="120" t="str">
        <f>IFERROR(INDEX(Vendors!$A$2:$B$500,MATCH('AP and Accrual Journal'!C1727,Vendors!$A$2:$A$500,0),2),"")</f>
        <v/>
      </c>
      <c r="H1727" s="74">
        <f>SUMIF('Cash Outflows'!E:E,'AP and Accrual Journal'!D1727,'Cash Outflows'!F:F)</f>
        <v>0</v>
      </c>
      <c r="I1727" s="73">
        <f t="shared" si="89"/>
        <v>0</v>
      </c>
      <c r="J1727" s="13">
        <f t="shared" si="91"/>
        <v>0</v>
      </c>
      <c r="K1727" s="112" t="b">
        <f ca="1">IF(TODAY()-'AP and Accrual Journal'!E1727&gt;'Data Inputs'!$B$47,TRUE,FALSE)</f>
        <v>1</v>
      </c>
    </row>
    <row r="1728" spans="1:11" x14ac:dyDescent="0.2">
      <c r="A1728" s="110" t="str">
        <f t="shared" si="90"/>
        <v/>
      </c>
      <c r="B1728" s="55"/>
      <c r="C1728" s="129"/>
      <c r="D1728" s="55"/>
      <c r="E1728" s="56"/>
      <c r="F1728" s="72"/>
      <c r="G1728" s="120" t="str">
        <f>IFERROR(INDEX(Vendors!$A$2:$B$500,MATCH('AP and Accrual Journal'!C1728,Vendors!$A$2:$A$500,0),2),"")</f>
        <v/>
      </c>
      <c r="H1728" s="74">
        <f>SUMIF('Cash Outflows'!E:E,'AP and Accrual Journal'!D1728,'Cash Outflows'!F:F)</f>
        <v>0</v>
      </c>
      <c r="I1728" s="73">
        <f t="shared" si="89"/>
        <v>0</v>
      </c>
      <c r="J1728" s="13">
        <f t="shared" si="91"/>
        <v>0</v>
      </c>
      <c r="K1728" s="112" t="b">
        <f ca="1">IF(TODAY()-'AP and Accrual Journal'!E1728&gt;'Data Inputs'!$B$47,TRUE,FALSE)</f>
        <v>1</v>
      </c>
    </row>
    <row r="1729" spans="1:11" x14ac:dyDescent="0.2">
      <c r="A1729" s="110" t="str">
        <f t="shared" si="90"/>
        <v/>
      </c>
      <c r="B1729" s="55"/>
      <c r="C1729" s="129"/>
      <c r="D1729" s="55"/>
      <c r="E1729" s="56"/>
      <c r="F1729" s="72"/>
      <c r="G1729" s="120" t="str">
        <f>IFERROR(INDEX(Vendors!$A$2:$B$500,MATCH('AP and Accrual Journal'!C1729,Vendors!$A$2:$A$500,0),2),"")</f>
        <v/>
      </c>
      <c r="H1729" s="74">
        <f>SUMIF('Cash Outflows'!E:E,'AP and Accrual Journal'!D1729,'Cash Outflows'!F:F)</f>
        <v>0</v>
      </c>
      <c r="I1729" s="73">
        <f t="shared" si="89"/>
        <v>0</v>
      </c>
      <c r="J1729" s="13">
        <f t="shared" si="91"/>
        <v>0</v>
      </c>
      <c r="K1729" s="112" t="b">
        <f ca="1">IF(TODAY()-'AP and Accrual Journal'!E1729&gt;'Data Inputs'!$B$47,TRUE,FALSE)</f>
        <v>1</v>
      </c>
    </row>
    <row r="1730" spans="1:11" x14ac:dyDescent="0.2">
      <c r="A1730" s="110" t="str">
        <f t="shared" si="90"/>
        <v/>
      </c>
      <c r="B1730" s="55"/>
      <c r="C1730" s="129"/>
      <c r="D1730" s="55"/>
      <c r="E1730" s="56"/>
      <c r="F1730" s="72"/>
      <c r="G1730" s="120" t="str">
        <f>IFERROR(INDEX(Vendors!$A$2:$B$500,MATCH('AP and Accrual Journal'!C1730,Vendors!$A$2:$A$500,0),2),"")</f>
        <v/>
      </c>
      <c r="H1730" s="74">
        <f>SUMIF('Cash Outflows'!E:E,'AP and Accrual Journal'!D1730,'Cash Outflows'!F:F)</f>
        <v>0</v>
      </c>
      <c r="I1730" s="73">
        <f t="shared" si="89"/>
        <v>0</v>
      </c>
      <c r="J1730" s="13">
        <f t="shared" si="91"/>
        <v>0</v>
      </c>
      <c r="K1730" s="112" t="b">
        <f ca="1">IF(TODAY()-'AP and Accrual Journal'!E1730&gt;'Data Inputs'!$B$47,TRUE,FALSE)</f>
        <v>1</v>
      </c>
    </row>
    <row r="1731" spans="1:11" x14ac:dyDescent="0.2">
      <c r="A1731" s="110" t="str">
        <f t="shared" si="90"/>
        <v/>
      </c>
      <c r="B1731" s="55"/>
      <c r="C1731" s="129"/>
      <c r="D1731" s="55"/>
      <c r="E1731" s="56"/>
      <c r="F1731" s="72"/>
      <c r="G1731" s="120" t="str">
        <f>IFERROR(INDEX(Vendors!$A$2:$B$500,MATCH('AP and Accrual Journal'!C1731,Vendors!$A$2:$A$500,0),2),"")</f>
        <v/>
      </c>
      <c r="H1731" s="74">
        <f>SUMIF('Cash Outflows'!E:E,'AP and Accrual Journal'!D1731,'Cash Outflows'!F:F)</f>
        <v>0</v>
      </c>
      <c r="I1731" s="73">
        <f t="shared" si="89"/>
        <v>0</v>
      </c>
      <c r="J1731" s="13">
        <f t="shared" si="91"/>
        <v>0</v>
      </c>
      <c r="K1731" s="112" t="b">
        <f ca="1">IF(TODAY()-'AP and Accrual Journal'!E1731&gt;'Data Inputs'!$B$47,TRUE,FALSE)</f>
        <v>1</v>
      </c>
    </row>
    <row r="1732" spans="1:11" x14ac:dyDescent="0.2">
      <c r="A1732" s="110" t="str">
        <f t="shared" si="90"/>
        <v/>
      </c>
      <c r="B1732" s="55"/>
      <c r="C1732" s="129"/>
      <c r="D1732" s="55"/>
      <c r="E1732" s="56"/>
      <c r="F1732" s="72"/>
      <c r="G1732" s="120" t="str">
        <f>IFERROR(INDEX(Vendors!$A$2:$B$500,MATCH('AP and Accrual Journal'!C1732,Vendors!$A$2:$A$500,0),2),"")</f>
        <v/>
      </c>
      <c r="H1732" s="74">
        <f>SUMIF('Cash Outflows'!E:E,'AP and Accrual Journal'!D1732,'Cash Outflows'!F:F)</f>
        <v>0</v>
      </c>
      <c r="I1732" s="73">
        <f t="shared" si="89"/>
        <v>0</v>
      </c>
      <c r="J1732" s="13">
        <f t="shared" si="91"/>
        <v>0</v>
      </c>
      <c r="K1732" s="112" t="b">
        <f ca="1">IF(TODAY()-'AP and Accrual Journal'!E1732&gt;'Data Inputs'!$B$47,TRUE,FALSE)</f>
        <v>1</v>
      </c>
    </row>
    <row r="1733" spans="1:11" x14ac:dyDescent="0.2">
      <c r="A1733" s="110" t="str">
        <f t="shared" si="90"/>
        <v/>
      </c>
      <c r="B1733" s="55"/>
      <c r="C1733" s="129"/>
      <c r="D1733" s="55"/>
      <c r="E1733" s="56"/>
      <c r="F1733" s="72"/>
      <c r="G1733" s="120" t="str">
        <f>IFERROR(INDEX(Vendors!$A$2:$B$500,MATCH('AP and Accrual Journal'!C1733,Vendors!$A$2:$A$500,0),2),"")</f>
        <v/>
      </c>
      <c r="H1733" s="74">
        <f>SUMIF('Cash Outflows'!E:E,'AP and Accrual Journal'!D1733,'Cash Outflows'!F:F)</f>
        <v>0</v>
      </c>
      <c r="I1733" s="73">
        <f t="shared" ref="I1733:I1796" si="92">F1733-H1733</f>
        <v>0</v>
      </c>
      <c r="J1733" s="13">
        <f t="shared" si="91"/>
        <v>0</v>
      </c>
      <c r="K1733" s="112" t="b">
        <f ca="1">IF(TODAY()-'AP and Accrual Journal'!E1733&gt;'Data Inputs'!$B$47,TRUE,FALSE)</f>
        <v>1</v>
      </c>
    </row>
    <row r="1734" spans="1:11" x14ac:dyDescent="0.2">
      <c r="A1734" s="110" t="str">
        <f t="shared" si="90"/>
        <v/>
      </c>
      <c r="B1734" s="55"/>
      <c r="C1734" s="129"/>
      <c r="D1734" s="55"/>
      <c r="E1734" s="56"/>
      <c r="F1734" s="72"/>
      <c r="G1734" s="120" t="str">
        <f>IFERROR(INDEX(Vendors!$A$2:$B$500,MATCH('AP and Accrual Journal'!C1734,Vendors!$A$2:$A$500,0),2),"")</f>
        <v/>
      </c>
      <c r="H1734" s="74">
        <f>SUMIF('Cash Outflows'!E:E,'AP and Accrual Journal'!D1734,'Cash Outflows'!F:F)</f>
        <v>0</v>
      </c>
      <c r="I1734" s="73">
        <f t="shared" si="92"/>
        <v>0</v>
      </c>
      <c r="J1734" s="13">
        <f t="shared" si="91"/>
        <v>0</v>
      </c>
      <c r="K1734" s="112" t="b">
        <f ca="1">IF(TODAY()-'AP and Accrual Journal'!E1734&gt;'Data Inputs'!$B$47,TRUE,FALSE)</f>
        <v>1</v>
      </c>
    </row>
    <row r="1735" spans="1:11" x14ac:dyDescent="0.2">
      <c r="A1735" s="110" t="str">
        <f t="shared" si="90"/>
        <v/>
      </c>
      <c r="B1735" s="55"/>
      <c r="C1735" s="129"/>
      <c r="D1735" s="55"/>
      <c r="E1735" s="56"/>
      <c r="F1735" s="72"/>
      <c r="G1735" s="120" t="str">
        <f>IFERROR(INDEX(Vendors!$A$2:$B$500,MATCH('AP and Accrual Journal'!C1735,Vendors!$A$2:$A$500,0),2),"")</f>
        <v/>
      </c>
      <c r="H1735" s="74">
        <f>SUMIF('Cash Outflows'!E:E,'AP and Accrual Journal'!D1735,'Cash Outflows'!F:F)</f>
        <v>0</v>
      </c>
      <c r="I1735" s="73">
        <f t="shared" si="92"/>
        <v>0</v>
      </c>
      <c r="J1735" s="13">
        <f t="shared" si="91"/>
        <v>0</v>
      </c>
      <c r="K1735" s="112" t="b">
        <f ca="1">IF(TODAY()-'AP and Accrual Journal'!E1735&gt;'Data Inputs'!$B$47,TRUE,FALSE)</f>
        <v>1</v>
      </c>
    </row>
    <row r="1736" spans="1:11" x14ac:dyDescent="0.2">
      <c r="A1736" s="110" t="str">
        <f t="shared" si="90"/>
        <v/>
      </c>
      <c r="B1736" s="55"/>
      <c r="C1736" s="129"/>
      <c r="D1736" s="55"/>
      <c r="E1736" s="56"/>
      <c r="F1736" s="72"/>
      <c r="G1736" s="120" t="str">
        <f>IFERROR(INDEX(Vendors!$A$2:$B$500,MATCH('AP and Accrual Journal'!C1736,Vendors!$A$2:$A$500,0),2),"")</f>
        <v/>
      </c>
      <c r="H1736" s="74">
        <f>SUMIF('Cash Outflows'!E:E,'AP and Accrual Journal'!D1736,'Cash Outflows'!F:F)</f>
        <v>0</v>
      </c>
      <c r="I1736" s="73">
        <f t="shared" si="92"/>
        <v>0</v>
      </c>
      <c r="J1736" s="13">
        <f t="shared" si="91"/>
        <v>0</v>
      </c>
      <c r="K1736" s="112" t="b">
        <f ca="1">IF(TODAY()-'AP and Accrual Journal'!E1736&gt;'Data Inputs'!$B$47,TRUE,FALSE)</f>
        <v>1</v>
      </c>
    </row>
    <row r="1737" spans="1:11" x14ac:dyDescent="0.2">
      <c r="A1737" s="110" t="str">
        <f t="shared" si="90"/>
        <v/>
      </c>
      <c r="B1737" s="55"/>
      <c r="C1737" s="129"/>
      <c r="D1737" s="55"/>
      <c r="E1737" s="56"/>
      <c r="F1737" s="72"/>
      <c r="G1737" s="120" t="str">
        <f>IFERROR(INDEX(Vendors!$A$2:$B$500,MATCH('AP and Accrual Journal'!C1737,Vendors!$A$2:$A$500,0),2),"")</f>
        <v/>
      </c>
      <c r="H1737" s="74">
        <f>SUMIF('Cash Outflows'!E:E,'AP and Accrual Journal'!D1737,'Cash Outflows'!F:F)</f>
        <v>0</v>
      </c>
      <c r="I1737" s="73">
        <f t="shared" si="92"/>
        <v>0</v>
      </c>
      <c r="J1737" s="13">
        <f t="shared" si="91"/>
        <v>0</v>
      </c>
      <c r="K1737" s="112" t="b">
        <f ca="1">IF(TODAY()-'AP and Accrual Journal'!E1737&gt;'Data Inputs'!$B$47,TRUE,FALSE)</f>
        <v>1</v>
      </c>
    </row>
    <row r="1738" spans="1:11" x14ac:dyDescent="0.2">
      <c r="A1738" s="110" t="str">
        <f t="shared" si="90"/>
        <v/>
      </c>
      <c r="B1738" s="55"/>
      <c r="C1738" s="129"/>
      <c r="D1738" s="55"/>
      <c r="E1738" s="56"/>
      <c r="F1738" s="72"/>
      <c r="G1738" s="120" t="str">
        <f>IFERROR(INDEX(Vendors!$A$2:$B$500,MATCH('AP and Accrual Journal'!C1738,Vendors!$A$2:$A$500,0),2),"")</f>
        <v/>
      </c>
      <c r="H1738" s="74">
        <f>SUMIF('Cash Outflows'!E:E,'AP and Accrual Journal'!D1738,'Cash Outflows'!F:F)</f>
        <v>0</v>
      </c>
      <c r="I1738" s="73">
        <f t="shared" si="92"/>
        <v>0</v>
      </c>
      <c r="J1738" s="13">
        <f t="shared" si="91"/>
        <v>0</v>
      </c>
      <c r="K1738" s="112" t="b">
        <f ca="1">IF(TODAY()-'AP and Accrual Journal'!E1738&gt;'Data Inputs'!$B$47,TRUE,FALSE)</f>
        <v>1</v>
      </c>
    </row>
    <row r="1739" spans="1:11" x14ac:dyDescent="0.2">
      <c r="A1739" s="110" t="str">
        <f t="shared" si="90"/>
        <v/>
      </c>
      <c r="B1739" s="55"/>
      <c r="C1739" s="129"/>
      <c r="D1739" s="55"/>
      <c r="E1739" s="56"/>
      <c r="F1739" s="72"/>
      <c r="G1739" s="120" t="str">
        <f>IFERROR(INDEX(Vendors!$A$2:$B$500,MATCH('AP and Accrual Journal'!C1739,Vendors!$A$2:$A$500,0),2),"")</f>
        <v/>
      </c>
      <c r="H1739" s="74">
        <f>SUMIF('Cash Outflows'!E:E,'AP and Accrual Journal'!D1739,'Cash Outflows'!F:F)</f>
        <v>0</v>
      </c>
      <c r="I1739" s="73">
        <f t="shared" si="92"/>
        <v>0</v>
      </c>
      <c r="J1739" s="13">
        <f t="shared" si="91"/>
        <v>0</v>
      </c>
      <c r="K1739" s="112" t="b">
        <f ca="1">IF(TODAY()-'AP and Accrual Journal'!E1739&gt;'Data Inputs'!$B$47,TRUE,FALSE)</f>
        <v>1</v>
      </c>
    </row>
    <row r="1740" spans="1:11" x14ac:dyDescent="0.2">
      <c r="A1740" s="110" t="str">
        <f t="shared" ref="A1740:A1803" si="93">IF(E1740="","",E1740+(6-J1740))</f>
        <v/>
      </c>
      <c r="B1740" s="55"/>
      <c r="C1740" s="129"/>
      <c r="D1740" s="55"/>
      <c r="E1740" s="56"/>
      <c r="F1740" s="72"/>
      <c r="G1740" s="120" t="str">
        <f>IFERROR(INDEX(Vendors!$A$2:$B$500,MATCH('AP and Accrual Journal'!C1740,Vendors!$A$2:$A$500,0),2),"")</f>
        <v/>
      </c>
      <c r="H1740" s="74">
        <f>SUMIF('Cash Outflows'!E:E,'AP and Accrual Journal'!D1740,'Cash Outflows'!F:F)</f>
        <v>0</v>
      </c>
      <c r="I1740" s="73">
        <f t="shared" si="92"/>
        <v>0</v>
      </c>
      <c r="J1740" s="13">
        <f t="shared" ref="J1740:J1803" si="94">IF(WEEKDAY(E1740)=7,0,WEEKDAY(E1740))</f>
        <v>0</v>
      </c>
      <c r="K1740" s="112" t="b">
        <f ca="1">IF(TODAY()-'AP and Accrual Journal'!E1740&gt;'Data Inputs'!$B$47,TRUE,FALSE)</f>
        <v>1</v>
      </c>
    </row>
    <row r="1741" spans="1:11" x14ac:dyDescent="0.2">
      <c r="A1741" s="110" t="str">
        <f t="shared" si="93"/>
        <v/>
      </c>
      <c r="B1741" s="55"/>
      <c r="C1741" s="129"/>
      <c r="D1741" s="55"/>
      <c r="E1741" s="56"/>
      <c r="F1741" s="72"/>
      <c r="G1741" s="120" t="str">
        <f>IFERROR(INDEX(Vendors!$A$2:$B$500,MATCH('AP and Accrual Journal'!C1741,Vendors!$A$2:$A$500,0),2),"")</f>
        <v/>
      </c>
      <c r="H1741" s="74">
        <f>SUMIF('Cash Outflows'!E:E,'AP and Accrual Journal'!D1741,'Cash Outflows'!F:F)</f>
        <v>0</v>
      </c>
      <c r="I1741" s="73">
        <f t="shared" si="92"/>
        <v>0</v>
      </c>
      <c r="J1741" s="13">
        <f t="shared" si="94"/>
        <v>0</v>
      </c>
      <c r="K1741" s="112" t="b">
        <f ca="1">IF(TODAY()-'AP and Accrual Journal'!E1741&gt;'Data Inputs'!$B$47,TRUE,FALSE)</f>
        <v>1</v>
      </c>
    </row>
    <row r="1742" spans="1:11" x14ac:dyDescent="0.2">
      <c r="A1742" s="110" t="str">
        <f t="shared" si="93"/>
        <v/>
      </c>
      <c r="B1742" s="55"/>
      <c r="C1742" s="129"/>
      <c r="D1742" s="55"/>
      <c r="E1742" s="56"/>
      <c r="F1742" s="72"/>
      <c r="G1742" s="120" t="str">
        <f>IFERROR(INDEX(Vendors!$A$2:$B$500,MATCH('AP and Accrual Journal'!C1742,Vendors!$A$2:$A$500,0),2),"")</f>
        <v/>
      </c>
      <c r="H1742" s="74">
        <f>SUMIF('Cash Outflows'!E:E,'AP and Accrual Journal'!D1742,'Cash Outflows'!F:F)</f>
        <v>0</v>
      </c>
      <c r="I1742" s="73">
        <f t="shared" si="92"/>
        <v>0</v>
      </c>
      <c r="J1742" s="13">
        <f t="shared" si="94"/>
        <v>0</v>
      </c>
      <c r="K1742" s="112" t="b">
        <f ca="1">IF(TODAY()-'AP and Accrual Journal'!E1742&gt;'Data Inputs'!$B$47,TRUE,FALSE)</f>
        <v>1</v>
      </c>
    </row>
    <row r="1743" spans="1:11" x14ac:dyDescent="0.2">
      <c r="A1743" s="110" t="str">
        <f t="shared" si="93"/>
        <v/>
      </c>
      <c r="B1743" s="55"/>
      <c r="C1743" s="129"/>
      <c r="D1743" s="55"/>
      <c r="E1743" s="56"/>
      <c r="F1743" s="72"/>
      <c r="G1743" s="120" t="str">
        <f>IFERROR(INDEX(Vendors!$A$2:$B$500,MATCH('AP and Accrual Journal'!C1743,Vendors!$A$2:$A$500,0),2),"")</f>
        <v/>
      </c>
      <c r="H1743" s="74">
        <f>SUMIF('Cash Outflows'!E:E,'AP and Accrual Journal'!D1743,'Cash Outflows'!F:F)</f>
        <v>0</v>
      </c>
      <c r="I1743" s="73">
        <f t="shared" si="92"/>
        <v>0</v>
      </c>
      <c r="J1743" s="13">
        <f t="shared" si="94"/>
        <v>0</v>
      </c>
      <c r="K1743" s="112" t="b">
        <f ca="1">IF(TODAY()-'AP and Accrual Journal'!E1743&gt;'Data Inputs'!$B$47,TRUE,FALSE)</f>
        <v>1</v>
      </c>
    </row>
    <row r="1744" spans="1:11" x14ac:dyDescent="0.2">
      <c r="A1744" s="110" t="str">
        <f t="shared" si="93"/>
        <v/>
      </c>
      <c r="B1744" s="55"/>
      <c r="C1744" s="129"/>
      <c r="D1744" s="55"/>
      <c r="E1744" s="56"/>
      <c r="F1744" s="72"/>
      <c r="G1744" s="120" t="str">
        <f>IFERROR(INDEX(Vendors!$A$2:$B$500,MATCH('AP and Accrual Journal'!C1744,Vendors!$A$2:$A$500,0),2),"")</f>
        <v/>
      </c>
      <c r="H1744" s="74">
        <f>SUMIF('Cash Outflows'!E:E,'AP and Accrual Journal'!D1744,'Cash Outflows'!F:F)</f>
        <v>0</v>
      </c>
      <c r="I1744" s="73">
        <f t="shared" si="92"/>
        <v>0</v>
      </c>
      <c r="J1744" s="13">
        <f t="shared" si="94"/>
        <v>0</v>
      </c>
      <c r="K1744" s="112" t="b">
        <f ca="1">IF(TODAY()-'AP and Accrual Journal'!E1744&gt;'Data Inputs'!$B$47,TRUE,FALSE)</f>
        <v>1</v>
      </c>
    </row>
    <row r="1745" spans="1:11" x14ac:dyDescent="0.2">
      <c r="A1745" s="110" t="str">
        <f t="shared" si="93"/>
        <v/>
      </c>
      <c r="B1745" s="55"/>
      <c r="C1745" s="129"/>
      <c r="D1745" s="55"/>
      <c r="E1745" s="56"/>
      <c r="F1745" s="72"/>
      <c r="G1745" s="120" t="str">
        <f>IFERROR(INDEX(Vendors!$A$2:$B$500,MATCH('AP and Accrual Journal'!C1745,Vendors!$A$2:$A$500,0),2),"")</f>
        <v/>
      </c>
      <c r="H1745" s="74">
        <f>SUMIF('Cash Outflows'!E:E,'AP and Accrual Journal'!D1745,'Cash Outflows'!F:F)</f>
        <v>0</v>
      </c>
      <c r="I1745" s="73">
        <f t="shared" si="92"/>
        <v>0</v>
      </c>
      <c r="J1745" s="13">
        <f t="shared" si="94"/>
        <v>0</v>
      </c>
      <c r="K1745" s="112" t="b">
        <f ca="1">IF(TODAY()-'AP and Accrual Journal'!E1745&gt;'Data Inputs'!$B$47,TRUE,FALSE)</f>
        <v>1</v>
      </c>
    </row>
    <row r="1746" spans="1:11" x14ac:dyDescent="0.2">
      <c r="A1746" s="110" t="str">
        <f t="shared" si="93"/>
        <v/>
      </c>
      <c r="B1746" s="55"/>
      <c r="C1746" s="129"/>
      <c r="D1746" s="55"/>
      <c r="E1746" s="56"/>
      <c r="F1746" s="72"/>
      <c r="G1746" s="120" t="str">
        <f>IFERROR(INDEX(Vendors!$A$2:$B$500,MATCH('AP and Accrual Journal'!C1746,Vendors!$A$2:$A$500,0),2),"")</f>
        <v/>
      </c>
      <c r="H1746" s="74">
        <f>SUMIF('Cash Outflows'!E:E,'AP and Accrual Journal'!D1746,'Cash Outflows'!F:F)</f>
        <v>0</v>
      </c>
      <c r="I1746" s="73">
        <f t="shared" si="92"/>
        <v>0</v>
      </c>
      <c r="J1746" s="13">
        <f t="shared" si="94"/>
        <v>0</v>
      </c>
      <c r="K1746" s="112" t="b">
        <f ca="1">IF(TODAY()-'AP and Accrual Journal'!E1746&gt;'Data Inputs'!$B$47,TRUE,FALSE)</f>
        <v>1</v>
      </c>
    </row>
    <row r="1747" spans="1:11" x14ac:dyDescent="0.2">
      <c r="A1747" s="110" t="str">
        <f t="shared" si="93"/>
        <v/>
      </c>
      <c r="B1747" s="55"/>
      <c r="C1747" s="129"/>
      <c r="D1747" s="55"/>
      <c r="E1747" s="56"/>
      <c r="F1747" s="72"/>
      <c r="G1747" s="120" t="str">
        <f>IFERROR(INDEX(Vendors!$A$2:$B$500,MATCH('AP and Accrual Journal'!C1747,Vendors!$A$2:$A$500,0),2),"")</f>
        <v/>
      </c>
      <c r="H1747" s="74">
        <f>SUMIF('Cash Outflows'!E:E,'AP and Accrual Journal'!D1747,'Cash Outflows'!F:F)</f>
        <v>0</v>
      </c>
      <c r="I1747" s="73">
        <f t="shared" si="92"/>
        <v>0</v>
      </c>
      <c r="J1747" s="13">
        <f t="shared" si="94"/>
        <v>0</v>
      </c>
      <c r="K1747" s="112" t="b">
        <f ca="1">IF(TODAY()-'AP and Accrual Journal'!E1747&gt;'Data Inputs'!$B$47,TRUE,FALSE)</f>
        <v>1</v>
      </c>
    </row>
    <row r="1748" spans="1:11" x14ac:dyDescent="0.2">
      <c r="A1748" s="110" t="str">
        <f t="shared" si="93"/>
        <v/>
      </c>
      <c r="B1748" s="55"/>
      <c r="C1748" s="129"/>
      <c r="D1748" s="55"/>
      <c r="E1748" s="56"/>
      <c r="F1748" s="72"/>
      <c r="G1748" s="120" t="str">
        <f>IFERROR(INDEX(Vendors!$A$2:$B$500,MATCH('AP and Accrual Journal'!C1748,Vendors!$A$2:$A$500,0),2),"")</f>
        <v/>
      </c>
      <c r="H1748" s="74">
        <f>SUMIF('Cash Outflows'!E:E,'AP and Accrual Journal'!D1748,'Cash Outflows'!F:F)</f>
        <v>0</v>
      </c>
      <c r="I1748" s="73">
        <f t="shared" si="92"/>
        <v>0</v>
      </c>
      <c r="J1748" s="13">
        <f t="shared" si="94"/>
        <v>0</v>
      </c>
      <c r="K1748" s="112" t="b">
        <f ca="1">IF(TODAY()-'AP and Accrual Journal'!E1748&gt;'Data Inputs'!$B$47,TRUE,FALSE)</f>
        <v>1</v>
      </c>
    </row>
    <row r="1749" spans="1:11" x14ac:dyDescent="0.2">
      <c r="A1749" s="110" t="str">
        <f t="shared" si="93"/>
        <v/>
      </c>
      <c r="B1749" s="55"/>
      <c r="C1749" s="129"/>
      <c r="D1749" s="55"/>
      <c r="E1749" s="56"/>
      <c r="F1749" s="72"/>
      <c r="G1749" s="120" t="str">
        <f>IFERROR(INDEX(Vendors!$A$2:$B$500,MATCH('AP and Accrual Journal'!C1749,Vendors!$A$2:$A$500,0),2),"")</f>
        <v/>
      </c>
      <c r="H1749" s="74">
        <f>SUMIF('Cash Outflows'!E:E,'AP and Accrual Journal'!D1749,'Cash Outflows'!F:F)</f>
        <v>0</v>
      </c>
      <c r="I1749" s="73">
        <f t="shared" si="92"/>
        <v>0</v>
      </c>
      <c r="J1749" s="13">
        <f t="shared" si="94"/>
        <v>0</v>
      </c>
      <c r="K1749" s="112" t="b">
        <f ca="1">IF(TODAY()-'AP and Accrual Journal'!E1749&gt;'Data Inputs'!$B$47,TRUE,FALSE)</f>
        <v>1</v>
      </c>
    </row>
    <row r="1750" spans="1:11" x14ac:dyDescent="0.2">
      <c r="A1750" s="110" t="str">
        <f t="shared" si="93"/>
        <v/>
      </c>
      <c r="B1750" s="55"/>
      <c r="C1750" s="129"/>
      <c r="D1750" s="55"/>
      <c r="E1750" s="56"/>
      <c r="F1750" s="72"/>
      <c r="G1750" s="120" t="str">
        <f>IFERROR(INDEX(Vendors!$A$2:$B$500,MATCH('AP and Accrual Journal'!C1750,Vendors!$A$2:$A$500,0),2),"")</f>
        <v/>
      </c>
      <c r="H1750" s="74">
        <f>SUMIF('Cash Outflows'!E:E,'AP and Accrual Journal'!D1750,'Cash Outflows'!F:F)</f>
        <v>0</v>
      </c>
      <c r="I1750" s="73">
        <f t="shared" si="92"/>
        <v>0</v>
      </c>
      <c r="J1750" s="13">
        <f t="shared" si="94"/>
        <v>0</v>
      </c>
      <c r="K1750" s="112" t="b">
        <f ca="1">IF(TODAY()-'AP and Accrual Journal'!E1750&gt;'Data Inputs'!$B$47,TRUE,FALSE)</f>
        <v>1</v>
      </c>
    </row>
    <row r="1751" spans="1:11" x14ac:dyDescent="0.2">
      <c r="A1751" s="110" t="str">
        <f t="shared" si="93"/>
        <v/>
      </c>
      <c r="B1751" s="55"/>
      <c r="C1751" s="129"/>
      <c r="D1751" s="55"/>
      <c r="E1751" s="56"/>
      <c r="F1751" s="72"/>
      <c r="G1751" s="120" t="str">
        <f>IFERROR(INDEX(Vendors!$A$2:$B$500,MATCH('AP and Accrual Journal'!C1751,Vendors!$A$2:$A$500,0),2),"")</f>
        <v/>
      </c>
      <c r="H1751" s="74">
        <f>SUMIF('Cash Outflows'!E:E,'AP and Accrual Journal'!D1751,'Cash Outflows'!F:F)</f>
        <v>0</v>
      </c>
      <c r="I1751" s="73">
        <f t="shared" si="92"/>
        <v>0</v>
      </c>
      <c r="J1751" s="13">
        <f t="shared" si="94"/>
        <v>0</v>
      </c>
      <c r="K1751" s="112" t="b">
        <f ca="1">IF(TODAY()-'AP and Accrual Journal'!E1751&gt;'Data Inputs'!$B$47,TRUE,FALSE)</f>
        <v>1</v>
      </c>
    </row>
    <row r="1752" spans="1:11" x14ac:dyDescent="0.2">
      <c r="A1752" s="110" t="str">
        <f t="shared" si="93"/>
        <v/>
      </c>
      <c r="B1752" s="55"/>
      <c r="C1752" s="129"/>
      <c r="D1752" s="55"/>
      <c r="E1752" s="56"/>
      <c r="F1752" s="72"/>
      <c r="G1752" s="120" t="str">
        <f>IFERROR(INDEX(Vendors!$A$2:$B$500,MATCH('AP and Accrual Journal'!C1752,Vendors!$A$2:$A$500,0),2),"")</f>
        <v/>
      </c>
      <c r="H1752" s="74">
        <f>SUMIF('Cash Outflows'!E:E,'AP and Accrual Journal'!D1752,'Cash Outflows'!F:F)</f>
        <v>0</v>
      </c>
      <c r="I1752" s="73">
        <f t="shared" si="92"/>
        <v>0</v>
      </c>
      <c r="J1752" s="13">
        <f t="shared" si="94"/>
        <v>0</v>
      </c>
      <c r="K1752" s="112" t="b">
        <f ca="1">IF(TODAY()-'AP and Accrual Journal'!E1752&gt;'Data Inputs'!$B$47,TRUE,FALSE)</f>
        <v>1</v>
      </c>
    </row>
    <row r="1753" spans="1:11" x14ac:dyDescent="0.2">
      <c r="A1753" s="110" t="str">
        <f t="shared" si="93"/>
        <v/>
      </c>
      <c r="B1753" s="55"/>
      <c r="C1753" s="129"/>
      <c r="D1753" s="55"/>
      <c r="E1753" s="56"/>
      <c r="F1753" s="72"/>
      <c r="G1753" s="120" t="str">
        <f>IFERROR(INDEX(Vendors!$A$2:$B$500,MATCH('AP and Accrual Journal'!C1753,Vendors!$A$2:$A$500,0),2),"")</f>
        <v/>
      </c>
      <c r="H1753" s="74">
        <f>SUMIF('Cash Outflows'!E:E,'AP and Accrual Journal'!D1753,'Cash Outflows'!F:F)</f>
        <v>0</v>
      </c>
      <c r="I1753" s="73">
        <f t="shared" si="92"/>
        <v>0</v>
      </c>
      <c r="J1753" s="13">
        <f t="shared" si="94"/>
        <v>0</v>
      </c>
      <c r="K1753" s="112" t="b">
        <f ca="1">IF(TODAY()-'AP and Accrual Journal'!E1753&gt;'Data Inputs'!$B$47,TRUE,FALSE)</f>
        <v>1</v>
      </c>
    </row>
    <row r="1754" spans="1:11" x14ac:dyDescent="0.2">
      <c r="A1754" s="110" t="str">
        <f t="shared" si="93"/>
        <v/>
      </c>
      <c r="B1754" s="55"/>
      <c r="C1754" s="129"/>
      <c r="D1754" s="55"/>
      <c r="E1754" s="56"/>
      <c r="F1754" s="72"/>
      <c r="G1754" s="120" t="str">
        <f>IFERROR(INDEX(Vendors!$A$2:$B$500,MATCH('AP and Accrual Journal'!C1754,Vendors!$A$2:$A$500,0),2),"")</f>
        <v/>
      </c>
      <c r="H1754" s="74">
        <f>SUMIF('Cash Outflows'!E:E,'AP and Accrual Journal'!D1754,'Cash Outflows'!F:F)</f>
        <v>0</v>
      </c>
      <c r="I1754" s="73">
        <f t="shared" si="92"/>
        <v>0</v>
      </c>
      <c r="J1754" s="13">
        <f t="shared" si="94"/>
        <v>0</v>
      </c>
      <c r="K1754" s="112" t="b">
        <f ca="1">IF(TODAY()-'AP and Accrual Journal'!E1754&gt;'Data Inputs'!$B$47,TRUE,FALSE)</f>
        <v>1</v>
      </c>
    </row>
    <row r="1755" spans="1:11" x14ac:dyDescent="0.2">
      <c r="A1755" s="110" t="str">
        <f t="shared" si="93"/>
        <v/>
      </c>
      <c r="B1755" s="55"/>
      <c r="C1755" s="129"/>
      <c r="D1755" s="55"/>
      <c r="E1755" s="56"/>
      <c r="F1755" s="72"/>
      <c r="G1755" s="120" t="str">
        <f>IFERROR(INDEX(Vendors!$A$2:$B$500,MATCH('AP and Accrual Journal'!C1755,Vendors!$A$2:$A$500,0),2),"")</f>
        <v/>
      </c>
      <c r="H1755" s="74">
        <f>SUMIF('Cash Outflows'!E:E,'AP and Accrual Journal'!D1755,'Cash Outflows'!F:F)</f>
        <v>0</v>
      </c>
      <c r="I1755" s="73">
        <f t="shared" si="92"/>
        <v>0</v>
      </c>
      <c r="J1755" s="13">
        <f t="shared" si="94"/>
        <v>0</v>
      </c>
      <c r="K1755" s="112" t="b">
        <f ca="1">IF(TODAY()-'AP and Accrual Journal'!E1755&gt;'Data Inputs'!$B$47,TRUE,FALSE)</f>
        <v>1</v>
      </c>
    </row>
    <row r="1756" spans="1:11" x14ac:dyDescent="0.2">
      <c r="A1756" s="110" t="str">
        <f t="shared" si="93"/>
        <v/>
      </c>
      <c r="B1756" s="55"/>
      <c r="C1756" s="129"/>
      <c r="D1756" s="55"/>
      <c r="E1756" s="56"/>
      <c r="F1756" s="72"/>
      <c r="G1756" s="120" t="str">
        <f>IFERROR(INDEX(Vendors!$A$2:$B$500,MATCH('AP and Accrual Journal'!C1756,Vendors!$A$2:$A$500,0),2),"")</f>
        <v/>
      </c>
      <c r="H1756" s="74">
        <f>SUMIF('Cash Outflows'!E:E,'AP and Accrual Journal'!D1756,'Cash Outflows'!F:F)</f>
        <v>0</v>
      </c>
      <c r="I1756" s="73">
        <f t="shared" si="92"/>
        <v>0</v>
      </c>
      <c r="J1756" s="13">
        <f t="shared" si="94"/>
        <v>0</v>
      </c>
      <c r="K1756" s="112" t="b">
        <f ca="1">IF(TODAY()-'AP and Accrual Journal'!E1756&gt;'Data Inputs'!$B$47,TRUE,FALSE)</f>
        <v>1</v>
      </c>
    </row>
    <row r="1757" spans="1:11" x14ac:dyDescent="0.2">
      <c r="A1757" s="110" t="str">
        <f t="shared" si="93"/>
        <v/>
      </c>
      <c r="B1757" s="55"/>
      <c r="C1757" s="129"/>
      <c r="D1757" s="55"/>
      <c r="E1757" s="56"/>
      <c r="F1757" s="72"/>
      <c r="G1757" s="120" t="str">
        <f>IFERROR(INDEX(Vendors!$A$2:$B$500,MATCH('AP and Accrual Journal'!C1757,Vendors!$A$2:$A$500,0),2),"")</f>
        <v/>
      </c>
      <c r="H1757" s="74">
        <f>SUMIF('Cash Outflows'!E:E,'AP and Accrual Journal'!D1757,'Cash Outflows'!F:F)</f>
        <v>0</v>
      </c>
      <c r="I1757" s="73">
        <f t="shared" si="92"/>
        <v>0</v>
      </c>
      <c r="J1757" s="13">
        <f t="shared" si="94"/>
        <v>0</v>
      </c>
      <c r="K1757" s="112" t="b">
        <f ca="1">IF(TODAY()-'AP and Accrual Journal'!E1757&gt;'Data Inputs'!$B$47,TRUE,FALSE)</f>
        <v>1</v>
      </c>
    </row>
    <row r="1758" spans="1:11" x14ac:dyDescent="0.2">
      <c r="A1758" s="110" t="str">
        <f t="shared" si="93"/>
        <v/>
      </c>
      <c r="B1758" s="55"/>
      <c r="C1758" s="129"/>
      <c r="D1758" s="55"/>
      <c r="E1758" s="56"/>
      <c r="F1758" s="72"/>
      <c r="G1758" s="120" t="str">
        <f>IFERROR(INDEX(Vendors!$A$2:$B$500,MATCH('AP and Accrual Journal'!C1758,Vendors!$A$2:$A$500,0),2),"")</f>
        <v/>
      </c>
      <c r="H1758" s="74">
        <f>SUMIF('Cash Outflows'!E:E,'AP and Accrual Journal'!D1758,'Cash Outflows'!F:F)</f>
        <v>0</v>
      </c>
      <c r="I1758" s="73">
        <f t="shared" si="92"/>
        <v>0</v>
      </c>
      <c r="J1758" s="13">
        <f t="shared" si="94"/>
        <v>0</v>
      </c>
      <c r="K1758" s="112" t="b">
        <f ca="1">IF(TODAY()-'AP and Accrual Journal'!E1758&gt;'Data Inputs'!$B$47,TRUE,FALSE)</f>
        <v>1</v>
      </c>
    </row>
    <row r="1759" spans="1:11" x14ac:dyDescent="0.2">
      <c r="A1759" s="110" t="str">
        <f t="shared" si="93"/>
        <v/>
      </c>
      <c r="B1759" s="55"/>
      <c r="C1759" s="129"/>
      <c r="D1759" s="55"/>
      <c r="E1759" s="56"/>
      <c r="F1759" s="72"/>
      <c r="G1759" s="120" t="str">
        <f>IFERROR(INDEX(Vendors!$A$2:$B$500,MATCH('AP and Accrual Journal'!C1759,Vendors!$A$2:$A$500,0),2),"")</f>
        <v/>
      </c>
      <c r="H1759" s="74">
        <f>SUMIF('Cash Outflows'!E:E,'AP and Accrual Journal'!D1759,'Cash Outflows'!F:F)</f>
        <v>0</v>
      </c>
      <c r="I1759" s="73">
        <f t="shared" si="92"/>
        <v>0</v>
      </c>
      <c r="J1759" s="13">
        <f t="shared" si="94"/>
        <v>0</v>
      </c>
      <c r="K1759" s="112" t="b">
        <f ca="1">IF(TODAY()-'AP and Accrual Journal'!E1759&gt;'Data Inputs'!$B$47,TRUE,FALSE)</f>
        <v>1</v>
      </c>
    </row>
    <row r="1760" spans="1:11" x14ac:dyDescent="0.2">
      <c r="A1760" s="110" t="str">
        <f t="shared" si="93"/>
        <v/>
      </c>
      <c r="B1760" s="55"/>
      <c r="C1760" s="129"/>
      <c r="D1760" s="55"/>
      <c r="E1760" s="56"/>
      <c r="F1760" s="72"/>
      <c r="G1760" s="120" t="str">
        <f>IFERROR(INDEX(Vendors!$A$2:$B$500,MATCH('AP and Accrual Journal'!C1760,Vendors!$A$2:$A$500,0),2),"")</f>
        <v/>
      </c>
      <c r="H1760" s="74">
        <f>SUMIF('Cash Outflows'!E:E,'AP and Accrual Journal'!D1760,'Cash Outflows'!F:F)</f>
        <v>0</v>
      </c>
      <c r="I1760" s="73">
        <f t="shared" si="92"/>
        <v>0</v>
      </c>
      <c r="J1760" s="13">
        <f t="shared" si="94"/>
        <v>0</v>
      </c>
      <c r="K1760" s="112" t="b">
        <f ca="1">IF(TODAY()-'AP and Accrual Journal'!E1760&gt;'Data Inputs'!$B$47,TRUE,FALSE)</f>
        <v>1</v>
      </c>
    </row>
    <row r="1761" spans="1:11" x14ac:dyDescent="0.2">
      <c r="A1761" s="110" t="str">
        <f t="shared" si="93"/>
        <v/>
      </c>
      <c r="B1761" s="55"/>
      <c r="C1761" s="129"/>
      <c r="D1761" s="55"/>
      <c r="E1761" s="56"/>
      <c r="F1761" s="72"/>
      <c r="G1761" s="120" t="str">
        <f>IFERROR(INDEX(Vendors!$A$2:$B$500,MATCH('AP and Accrual Journal'!C1761,Vendors!$A$2:$A$500,0),2),"")</f>
        <v/>
      </c>
      <c r="H1761" s="74">
        <f>SUMIF('Cash Outflows'!E:E,'AP and Accrual Journal'!D1761,'Cash Outflows'!F:F)</f>
        <v>0</v>
      </c>
      <c r="I1761" s="73">
        <f t="shared" si="92"/>
        <v>0</v>
      </c>
      <c r="J1761" s="13">
        <f t="shared" si="94"/>
        <v>0</v>
      </c>
      <c r="K1761" s="112" t="b">
        <f ca="1">IF(TODAY()-'AP and Accrual Journal'!E1761&gt;'Data Inputs'!$B$47,TRUE,FALSE)</f>
        <v>1</v>
      </c>
    </row>
    <row r="1762" spans="1:11" x14ac:dyDescent="0.2">
      <c r="A1762" s="110" t="str">
        <f t="shared" si="93"/>
        <v/>
      </c>
      <c r="B1762" s="55"/>
      <c r="C1762" s="129"/>
      <c r="D1762" s="55"/>
      <c r="E1762" s="56"/>
      <c r="F1762" s="72"/>
      <c r="G1762" s="120" t="str">
        <f>IFERROR(INDEX(Vendors!$A$2:$B$500,MATCH('AP and Accrual Journal'!C1762,Vendors!$A$2:$A$500,0),2),"")</f>
        <v/>
      </c>
      <c r="H1762" s="74">
        <f>SUMIF('Cash Outflows'!E:E,'AP and Accrual Journal'!D1762,'Cash Outflows'!F:F)</f>
        <v>0</v>
      </c>
      <c r="I1762" s="73">
        <f t="shared" si="92"/>
        <v>0</v>
      </c>
      <c r="J1762" s="13">
        <f t="shared" si="94"/>
        <v>0</v>
      </c>
      <c r="K1762" s="112" t="b">
        <f ca="1">IF(TODAY()-'AP and Accrual Journal'!E1762&gt;'Data Inputs'!$B$47,TRUE,FALSE)</f>
        <v>1</v>
      </c>
    </row>
    <row r="1763" spans="1:11" x14ac:dyDescent="0.2">
      <c r="A1763" s="110" t="str">
        <f t="shared" si="93"/>
        <v/>
      </c>
      <c r="B1763" s="55"/>
      <c r="C1763" s="129"/>
      <c r="D1763" s="55"/>
      <c r="E1763" s="56"/>
      <c r="F1763" s="72"/>
      <c r="G1763" s="120" t="str">
        <f>IFERROR(INDEX(Vendors!$A$2:$B$500,MATCH('AP and Accrual Journal'!C1763,Vendors!$A$2:$A$500,0),2),"")</f>
        <v/>
      </c>
      <c r="H1763" s="74">
        <f>SUMIF('Cash Outflows'!E:E,'AP and Accrual Journal'!D1763,'Cash Outflows'!F:F)</f>
        <v>0</v>
      </c>
      <c r="I1763" s="73">
        <f t="shared" si="92"/>
        <v>0</v>
      </c>
      <c r="J1763" s="13">
        <f t="shared" si="94"/>
        <v>0</v>
      </c>
      <c r="K1763" s="112" t="b">
        <f ca="1">IF(TODAY()-'AP and Accrual Journal'!E1763&gt;'Data Inputs'!$B$47,TRUE,FALSE)</f>
        <v>1</v>
      </c>
    </row>
    <row r="1764" spans="1:11" x14ac:dyDescent="0.2">
      <c r="A1764" s="110" t="str">
        <f t="shared" si="93"/>
        <v/>
      </c>
      <c r="B1764" s="55"/>
      <c r="C1764" s="129"/>
      <c r="D1764" s="55"/>
      <c r="E1764" s="56"/>
      <c r="F1764" s="72"/>
      <c r="G1764" s="120" t="str">
        <f>IFERROR(INDEX(Vendors!$A$2:$B$500,MATCH('AP and Accrual Journal'!C1764,Vendors!$A$2:$A$500,0),2),"")</f>
        <v/>
      </c>
      <c r="H1764" s="74">
        <f>SUMIF('Cash Outflows'!E:E,'AP and Accrual Journal'!D1764,'Cash Outflows'!F:F)</f>
        <v>0</v>
      </c>
      <c r="I1764" s="73">
        <f t="shared" si="92"/>
        <v>0</v>
      </c>
      <c r="J1764" s="13">
        <f t="shared" si="94"/>
        <v>0</v>
      </c>
      <c r="K1764" s="112" t="b">
        <f ca="1">IF(TODAY()-'AP and Accrual Journal'!E1764&gt;'Data Inputs'!$B$47,TRUE,FALSE)</f>
        <v>1</v>
      </c>
    </row>
    <row r="1765" spans="1:11" x14ac:dyDescent="0.2">
      <c r="A1765" s="110" t="str">
        <f t="shared" si="93"/>
        <v/>
      </c>
      <c r="B1765" s="55"/>
      <c r="C1765" s="129"/>
      <c r="D1765" s="55"/>
      <c r="E1765" s="56"/>
      <c r="F1765" s="72"/>
      <c r="G1765" s="120" t="str">
        <f>IFERROR(INDEX(Vendors!$A$2:$B$500,MATCH('AP and Accrual Journal'!C1765,Vendors!$A$2:$A$500,0),2),"")</f>
        <v/>
      </c>
      <c r="H1765" s="74">
        <f>SUMIF('Cash Outflows'!E:E,'AP and Accrual Journal'!D1765,'Cash Outflows'!F:F)</f>
        <v>0</v>
      </c>
      <c r="I1765" s="73">
        <f t="shared" si="92"/>
        <v>0</v>
      </c>
      <c r="J1765" s="13">
        <f t="shared" si="94"/>
        <v>0</v>
      </c>
      <c r="K1765" s="112" t="b">
        <f ca="1">IF(TODAY()-'AP and Accrual Journal'!E1765&gt;'Data Inputs'!$B$47,TRUE,FALSE)</f>
        <v>1</v>
      </c>
    </row>
    <row r="1766" spans="1:11" x14ac:dyDescent="0.2">
      <c r="A1766" s="110" t="str">
        <f t="shared" si="93"/>
        <v/>
      </c>
      <c r="B1766" s="55"/>
      <c r="C1766" s="129"/>
      <c r="D1766" s="55"/>
      <c r="E1766" s="56"/>
      <c r="F1766" s="72"/>
      <c r="G1766" s="120" t="str">
        <f>IFERROR(INDEX(Vendors!$A$2:$B$500,MATCH('AP and Accrual Journal'!C1766,Vendors!$A$2:$A$500,0),2),"")</f>
        <v/>
      </c>
      <c r="H1766" s="74">
        <f>SUMIF('Cash Outflows'!E:E,'AP and Accrual Journal'!D1766,'Cash Outflows'!F:F)</f>
        <v>0</v>
      </c>
      <c r="I1766" s="73">
        <f t="shared" si="92"/>
        <v>0</v>
      </c>
      <c r="J1766" s="13">
        <f t="shared" si="94"/>
        <v>0</v>
      </c>
      <c r="K1766" s="112" t="b">
        <f ca="1">IF(TODAY()-'AP and Accrual Journal'!E1766&gt;'Data Inputs'!$B$47,TRUE,FALSE)</f>
        <v>1</v>
      </c>
    </row>
    <row r="1767" spans="1:11" x14ac:dyDescent="0.2">
      <c r="A1767" s="110" t="str">
        <f t="shared" si="93"/>
        <v/>
      </c>
      <c r="B1767" s="55"/>
      <c r="C1767" s="129"/>
      <c r="D1767" s="55"/>
      <c r="E1767" s="56"/>
      <c r="F1767" s="72"/>
      <c r="G1767" s="120" t="str">
        <f>IFERROR(INDEX(Vendors!$A$2:$B$500,MATCH('AP and Accrual Journal'!C1767,Vendors!$A$2:$A$500,0),2),"")</f>
        <v/>
      </c>
      <c r="H1767" s="74">
        <f>SUMIF('Cash Outflows'!E:E,'AP and Accrual Journal'!D1767,'Cash Outflows'!F:F)</f>
        <v>0</v>
      </c>
      <c r="I1767" s="73">
        <f t="shared" si="92"/>
        <v>0</v>
      </c>
      <c r="J1767" s="13">
        <f t="shared" si="94"/>
        <v>0</v>
      </c>
      <c r="K1767" s="112" t="b">
        <f ca="1">IF(TODAY()-'AP and Accrual Journal'!E1767&gt;'Data Inputs'!$B$47,TRUE,FALSE)</f>
        <v>1</v>
      </c>
    </row>
    <row r="1768" spans="1:11" x14ac:dyDescent="0.2">
      <c r="A1768" s="110" t="str">
        <f t="shared" si="93"/>
        <v/>
      </c>
      <c r="B1768" s="55"/>
      <c r="C1768" s="129"/>
      <c r="D1768" s="55"/>
      <c r="E1768" s="56"/>
      <c r="F1768" s="72"/>
      <c r="G1768" s="120" t="str">
        <f>IFERROR(INDEX(Vendors!$A$2:$B$500,MATCH('AP and Accrual Journal'!C1768,Vendors!$A$2:$A$500,0),2),"")</f>
        <v/>
      </c>
      <c r="H1768" s="74">
        <f>SUMIF('Cash Outflows'!E:E,'AP and Accrual Journal'!D1768,'Cash Outflows'!F:F)</f>
        <v>0</v>
      </c>
      <c r="I1768" s="73">
        <f t="shared" si="92"/>
        <v>0</v>
      </c>
      <c r="J1768" s="13">
        <f t="shared" si="94"/>
        <v>0</v>
      </c>
      <c r="K1768" s="112" t="b">
        <f ca="1">IF(TODAY()-'AP and Accrual Journal'!E1768&gt;'Data Inputs'!$B$47,TRUE,FALSE)</f>
        <v>1</v>
      </c>
    </row>
    <row r="1769" spans="1:11" x14ac:dyDescent="0.2">
      <c r="A1769" s="110" t="str">
        <f t="shared" si="93"/>
        <v/>
      </c>
      <c r="B1769" s="55"/>
      <c r="C1769" s="129"/>
      <c r="D1769" s="55"/>
      <c r="E1769" s="56"/>
      <c r="F1769" s="72"/>
      <c r="G1769" s="120" t="str">
        <f>IFERROR(INDEX(Vendors!$A$2:$B$500,MATCH('AP and Accrual Journal'!C1769,Vendors!$A$2:$A$500,0),2),"")</f>
        <v/>
      </c>
      <c r="H1769" s="74">
        <f>SUMIF('Cash Outflows'!E:E,'AP and Accrual Journal'!D1769,'Cash Outflows'!F:F)</f>
        <v>0</v>
      </c>
      <c r="I1769" s="73">
        <f t="shared" si="92"/>
        <v>0</v>
      </c>
      <c r="J1769" s="13">
        <f t="shared" si="94"/>
        <v>0</v>
      </c>
      <c r="K1769" s="112" t="b">
        <f ca="1">IF(TODAY()-'AP and Accrual Journal'!E1769&gt;'Data Inputs'!$B$47,TRUE,FALSE)</f>
        <v>1</v>
      </c>
    </row>
    <row r="1770" spans="1:11" x14ac:dyDescent="0.2">
      <c r="A1770" s="110" t="str">
        <f t="shared" si="93"/>
        <v/>
      </c>
      <c r="B1770" s="55"/>
      <c r="C1770" s="129"/>
      <c r="D1770" s="55"/>
      <c r="E1770" s="56"/>
      <c r="F1770" s="72"/>
      <c r="G1770" s="120" t="str">
        <f>IFERROR(INDEX(Vendors!$A$2:$B$500,MATCH('AP and Accrual Journal'!C1770,Vendors!$A$2:$A$500,0),2),"")</f>
        <v/>
      </c>
      <c r="H1770" s="74">
        <f>SUMIF('Cash Outflows'!E:E,'AP and Accrual Journal'!D1770,'Cash Outflows'!F:F)</f>
        <v>0</v>
      </c>
      <c r="I1770" s="73">
        <f t="shared" si="92"/>
        <v>0</v>
      </c>
      <c r="J1770" s="13">
        <f t="shared" si="94"/>
        <v>0</v>
      </c>
      <c r="K1770" s="112" t="b">
        <f ca="1">IF(TODAY()-'AP and Accrual Journal'!E1770&gt;'Data Inputs'!$B$47,TRUE,FALSE)</f>
        <v>1</v>
      </c>
    </row>
    <row r="1771" spans="1:11" x14ac:dyDescent="0.2">
      <c r="A1771" s="110" t="str">
        <f t="shared" si="93"/>
        <v/>
      </c>
      <c r="B1771" s="55"/>
      <c r="C1771" s="129"/>
      <c r="D1771" s="55"/>
      <c r="E1771" s="56"/>
      <c r="F1771" s="72"/>
      <c r="G1771" s="120" t="str">
        <f>IFERROR(INDEX(Vendors!$A$2:$B$500,MATCH('AP and Accrual Journal'!C1771,Vendors!$A$2:$A$500,0),2),"")</f>
        <v/>
      </c>
      <c r="H1771" s="74">
        <f>SUMIF('Cash Outflows'!E:E,'AP and Accrual Journal'!D1771,'Cash Outflows'!F:F)</f>
        <v>0</v>
      </c>
      <c r="I1771" s="73">
        <f t="shared" si="92"/>
        <v>0</v>
      </c>
      <c r="J1771" s="13">
        <f t="shared" si="94"/>
        <v>0</v>
      </c>
      <c r="K1771" s="112" t="b">
        <f ca="1">IF(TODAY()-'AP and Accrual Journal'!E1771&gt;'Data Inputs'!$B$47,TRUE,FALSE)</f>
        <v>1</v>
      </c>
    </row>
    <row r="1772" spans="1:11" x14ac:dyDescent="0.2">
      <c r="A1772" s="110" t="str">
        <f t="shared" si="93"/>
        <v/>
      </c>
      <c r="B1772" s="55"/>
      <c r="C1772" s="129"/>
      <c r="D1772" s="55"/>
      <c r="E1772" s="56"/>
      <c r="F1772" s="72"/>
      <c r="G1772" s="120" t="str">
        <f>IFERROR(INDEX(Vendors!$A$2:$B$500,MATCH('AP and Accrual Journal'!C1772,Vendors!$A$2:$A$500,0),2),"")</f>
        <v/>
      </c>
      <c r="H1772" s="74">
        <f>SUMIF('Cash Outflows'!E:E,'AP and Accrual Journal'!D1772,'Cash Outflows'!F:F)</f>
        <v>0</v>
      </c>
      <c r="I1772" s="73">
        <f t="shared" si="92"/>
        <v>0</v>
      </c>
      <c r="J1772" s="13">
        <f t="shared" si="94"/>
        <v>0</v>
      </c>
      <c r="K1772" s="112" t="b">
        <f ca="1">IF(TODAY()-'AP and Accrual Journal'!E1772&gt;'Data Inputs'!$B$47,TRUE,FALSE)</f>
        <v>1</v>
      </c>
    </row>
    <row r="1773" spans="1:11" x14ac:dyDescent="0.2">
      <c r="A1773" s="110" t="str">
        <f t="shared" si="93"/>
        <v/>
      </c>
      <c r="B1773" s="55"/>
      <c r="C1773" s="129"/>
      <c r="D1773" s="55"/>
      <c r="E1773" s="56"/>
      <c r="F1773" s="72"/>
      <c r="G1773" s="120" t="str">
        <f>IFERROR(INDEX(Vendors!$A$2:$B$500,MATCH('AP and Accrual Journal'!C1773,Vendors!$A$2:$A$500,0),2),"")</f>
        <v/>
      </c>
      <c r="H1773" s="74">
        <f>SUMIF('Cash Outflows'!E:E,'AP and Accrual Journal'!D1773,'Cash Outflows'!F:F)</f>
        <v>0</v>
      </c>
      <c r="I1773" s="73">
        <f t="shared" si="92"/>
        <v>0</v>
      </c>
      <c r="J1773" s="13">
        <f t="shared" si="94"/>
        <v>0</v>
      </c>
      <c r="K1773" s="112" t="b">
        <f ca="1">IF(TODAY()-'AP and Accrual Journal'!E1773&gt;'Data Inputs'!$B$47,TRUE,FALSE)</f>
        <v>1</v>
      </c>
    </row>
    <row r="1774" spans="1:11" x14ac:dyDescent="0.2">
      <c r="A1774" s="110" t="str">
        <f t="shared" si="93"/>
        <v/>
      </c>
      <c r="B1774" s="55"/>
      <c r="C1774" s="129"/>
      <c r="D1774" s="55"/>
      <c r="E1774" s="56"/>
      <c r="F1774" s="72"/>
      <c r="G1774" s="120" t="str">
        <f>IFERROR(INDEX(Vendors!$A$2:$B$500,MATCH('AP and Accrual Journal'!C1774,Vendors!$A$2:$A$500,0),2),"")</f>
        <v/>
      </c>
      <c r="H1774" s="74">
        <f>SUMIF('Cash Outflows'!E:E,'AP and Accrual Journal'!D1774,'Cash Outflows'!F:F)</f>
        <v>0</v>
      </c>
      <c r="I1774" s="73">
        <f t="shared" si="92"/>
        <v>0</v>
      </c>
      <c r="J1774" s="13">
        <f t="shared" si="94"/>
        <v>0</v>
      </c>
      <c r="K1774" s="112" t="b">
        <f ca="1">IF(TODAY()-'AP and Accrual Journal'!E1774&gt;'Data Inputs'!$B$47,TRUE,FALSE)</f>
        <v>1</v>
      </c>
    </row>
    <row r="1775" spans="1:11" x14ac:dyDescent="0.2">
      <c r="A1775" s="110" t="str">
        <f t="shared" si="93"/>
        <v/>
      </c>
      <c r="B1775" s="55"/>
      <c r="C1775" s="129"/>
      <c r="D1775" s="55"/>
      <c r="E1775" s="56"/>
      <c r="F1775" s="72"/>
      <c r="G1775" s="120" t="str">
        <f>IFERROR(INDEX(Vendors!$A$2:$B$500,MATCH('AP and Accrual Journal'!C1775,Vendors!$A$2:$A$500,0),2),"")</f>
        <v/>
      </c>
      <c r="H1775" s="74">
        <f>SUMIF('Cash Outflows'!E:E,'AP and Accrual Journal'!D1775,'Cash Outflows'!F:F)</f>
        <v>0</v>
      </c>
      <c r="I1775" s="73">
        <f t="shared" si="92"/>
        <v>0</v>
      </c>
      <c r="J1775" s="13">
        <f t="shared" si="94"/>
        <v>0</v>
      </c>
      <c r="K1775" s="112" t="b">
        <f ca="1">IF(TODAY()-'AP and Accrual Journal'!E1775&gt;'Data Inputs'!$B$47,TRUE,FALSE)</f>
        <v>1</v>
      </c>
    </row>
    <row r="1776" spans="1:11" x14ac:dyDescent="0.2">
      <c r="A1776" s="110" t="str">
        <f t="shared" si="93"/>
        <v/>
      </c>
      <c r="B1776" s="55"/>
      <c r="C1776" s="129"/>
      <c r="D1776" s="55"/>
      <c r="E1776" s="56"/>
      <c r="F1776" s="72"/>
      <c r="G1776" s="120" t="str">
        <f>IFERROR(INDEX(Vendors!$A$2:$B$500,MATCH('AP and Accrual Journal'!C1776,Vendors!$A$2:$A$500,0),2),"")</f>
        <v/>
      </c>
      <c r="H1776" s="74">
        <f>SUMIF('Cash Outflows'!E:E,'AP and Accrual Journal'!D1776,'Cash Outflows'!F:F)</f>
        <v>0</v>
      </c>
      <c r="I1776" s="73">
        <f t="shared" si="92"/>
        <v>0</v>
      </c>
      <c r="J1776" s="13">
        <f t="shared" si="94"/>
        <v>0</v>
      </c>
      <c r="K1776" s="112" t="b">
        <f ca="1">IF(TODAY()-'AP and Accrual Journal'!E1776&gt;'Data Inputs'!$B$47,TRUE,FALSE)</f>
        <v>1</v>
      </c>
    </row>
    <row r="1777" spans="1:11" x14ac:dyDescent="0.2">
      <c r="A1777" s="110" t="str">
        <f t="shared" si="93"/>
        <v/>
      </c>
      <c r="B1777" s="55"/>
      <c r="C1777" s="129"/>
      <c r="D1777" s="55"/>
      <c r="E1777" s="56"/>
      <c r="F1777" s="72"/>
      <c r="G1777" s="120" t="str">
        <f>IFERROR(INDEX(Vendors!$A$2:$B$500,MATCH('AP and Accrual Journal'!C1777,Vendors!$A$2:$A$500,0),2),"")</f>
        <v/>
      </c>
      <c r="H1777" s="74">
        <f>SUMIF('Cash Outflows'!E:E,'AP and Accrual Journal'!D1777,'Cash Outflows'!F:F)</f>
        <v>0</v>
      </c>
      <c r="I1777" s="73">
        <f t="shared" si="92"/>
        <v>0</v>
      </c>
      <c r="J1777" s="13">
        <f t="shared" si="94"/>
        <v>0</v>
      </c>
      <c r="K1777" s="112" t="b">
        <f ca="1">IF(TODAY()-'AP and Accrual Journal'!E1777&gt;'Data Inputs'!$B$47,TRUE,FALSE)</f>
        <v>1</v>
      </c>
    </row>
    <row r="1778" spans="1:11" x14ac:dyDescent="0.2">
      <c r="A1778" s="110" t="str">
        <f t="shared" si="93"/>
        <v/>
      </c>
      <c r="B1778" s="55"/>
      <c r="C1778" s="129"/>
      <c r="D1778" s="55"/>
      <c r="E1778" s="56"/>
      <c r="F1778" s="72"/>
      <c r="G1778" s="120" t="str">
        <f>IFERROR(INDEX(Vendors!$A$2:$B$500,MATCH('AP and Accrual Journal'!C1778,Vendors!$A$2:$A$500,0),2),"")</f>
        <v/>
      </c>
      <c r="H1778" s="74">
        <f>SUMIF('Cash Outflows'!E:E,'AP and Accrual Journal'!D1778,'Cash Outflows'!F:F)</f>
        <v>0</v>
      </c>
      <c r="I1778" s="73">
        <f t="shared" si="92"/>
        <v>0</v>
      </c>
      <c r="J1778" s="13">
        <f t="shared" si="94"/>
        <v>0</v>
      </c>
      <c r="K1778" s="112" t="b">
        <f ca="1">IF(TODAY()-'AP and Accrual Journal'!E1778&gt;'Data Inputs'!$B$47,TRUE,FALSE)</f>
        <v>1</v>
      </c>
    </row>
    <row r="1779" spans="1:11" x14ac:dyDescent="0.2">
      <c r="A1779" s="110" t="str">
        <f t="shared" si="93"/>
        <v/>
      </c>
      <c r="B1779" s="55"/>
      <c r="C1779" s="129"/>
      <c r="D1779" s="55"/>
      <c r="E1779" s="56"/>
      <c r="F1779" s="72"/>
      <c r="G1779" s="120" t="str">
        <f>IFERROR(INDEX(Vendors!$A$2:$B$500,MATCH('AP and Accrual Journal'!C1779,Vendors!$A$2:$A$500,0),2),"")</f>
        <v/>
      </c>
      <c r="H1779" s="74">
        <f>SUMIF('Cash Outflows'!E:E,'AP and Accrual Journal'!D1779,'Cash Outflows'!F:F)</f>
        <v>0</v>
      </c>
      <c r="I1779" s="73">
        <f t="shared" si="92"/>
        <v>0</v>
      </c>
      <c r="J1779" s="13">
        <f t="shared" si="94"/>
        <v>0</v>
      </c>
      <c r="K1779" s="112" t="b">
        <f ca="1">IF(TODAY()-'AP and Accrual Journal'!E1779&gt;'Data Inputs'!$B$47,TRUE,FALSE)</f>
        <v>1</v>
      </c>
    </row>
    <row r="1780" spans="1:11" x14ac:dyDescent="0.2">
      <c r="A1780" s="110" t="str">
        <f t="shared" si="93"/>
        <v/>
      </c>
      <c r="B1780" s="55"/>
      <c r="C1780" s="129"/>
      <c r="D1780" s="55"/>
      <c r="E1780" s="56"/>
      <c r="F1780" s="72"/>
      <c r="G1780" s="120" t="str">
        <f>IFERROR(INDEX(Vendors!$A$2:$B$500,MATCH('AP and Accrual Journal'!C1780,Vendors!$A$2:$A$500,0),2),"")</f>
        <v/>
      </c>
      <c r="H1780" s="74">
        <f>SUMIF('Cash Outflows'!E:E,'AP and Accrual Journal'!D1780,'Cash Outflows'!F:F)</f>
        <v>0</v>
      </c>
      <c r="I1780" s="73">
        <f t="shared" si="92"/>
        <v>0</v>
      </c>
      <c r="J1780" s="13">
        <f t="shared" si="94"/>
        <v>0</v>
      </c>
      <c r="K1780" s="112" t="b">
        <f ca="1">IF(TODAY()-'AP and Accrual Journal'!E1780&gt;'Data Inputs'!$B$47,TRUE,FALSE)</f>
        <v>1</v>
      </c>
    </row>
    <row r="1781" spans="1:11" x14ac:dyDescent="0.2">
      <c r="A1781" s="110" t="str">
        <f t="shared" si="93"/>
        <v/>
      </c>
      <c r="B1781" s="55"/>
      <c r="C1781" s="129"/>
      <c r="D1781" s="55"/>
      <c r="E1781" s="56"/>
      <c r="F1781" s="72"/>
      <c r="G1781" s="120" t="str">
        <f>IFERROR(INDEX(Vendors!$A$2:$B$500,MATCH('AP and Accrual Journal'!C1781,Vendors!$A$2:$A$500,0),2),"")</f>
        <v/>
      </c>
      <c r="H1781" s="74">
        <f>SUMIF('Cash Outflows'!E:E,'AP and Accrual Journal'!D1781,'Cash Outflows'!F:F)</f>
        <v>0</v>
      </c>
      <c r="I1781" s="73">
        <f t="shared" si="92"/>
        <v>0</v>
      </c>
      <c r="J1781" s="13">
        <f t="shared" si="94"/>
        <v>0</v>
      </c>
      <c r="K1781" s="112" t="b">
        <f ca="1">IF(TODAY()-'AP and Accrual Journal'!E1781&gt;'Data Inputs'!$B$47,TRUE,FALSE)</f>
        <v>1</v>
      </c>
    </row>
    <row r="1782" spans="1:11" x14ac:dyDescent="0.2">
      <c r="A1782" s="110" t="str">
        <f t="shared" si="93"/>
        <v/>
      </c>
      <c r="B1782" s="55"/>
      <c r="C1782" s="129"/>
      <c r="D1782" s="55"/>
      <c r="E1782" s="56"/>
      <c r="F1782" s="72"/>
      <c r="G1782" s="120" t="str">
        <f>IFERROR(INDEX(Vendors!$A$2:$B$500,MATCH('AP and Accrual Journal'!C1782,Vendors!$A$2:$A$500,0),2),"")</f>
        <v/>
      </c>
      <c r="H1782" s="74">
        <f>SUMIF('Cash Outflows'!E:E,'AP and Accrual Journal'!D1782,'Cash Outflows'!F:F)</f>
        <v>0</v>
      </c>
      <c r="I1782" s="73">
        <f t="shared" si="92"/>
        <v>0</v>
      </c>
      <c r="J1782" s="13">
        <f t="shared" si="94"/>
        <v>0</v>
      </c>
      <c r="K1782" s="112" t="b">
        <f ca="1">IF(TODAY()-'AP and Accrual Journal'!E1782&gt;'Data Inputs'!$B$47,TRUE,FALSE)</f>
        <v>1</v>
      </c>
    </row>
    <row r="1783" spans="1:11" x14ac:dyDescent="0.2">
      <c r="A1783" s="110" t="str">
        <f t="shared" si="93"/>
        <v/>
      </c>
      <c r="B1783" s="55"/>
      <c r="C1783" s="129"/>
      <c r="D1783" s="55"/>
      <c r="E1783" s="56"/>
      <c r="F1783" s="72"/>
      <c r="G1783" s="120" t="str">
        <f>IFERROR(INDEX(Vendors!$A$2:$B$500,MATCH('AP and Accrual Journal'!C1783,Vendors!$A$2:$A$500,0),2),"")</f>
        <v/>
      </c>
      <c r="H1783" s="74">
        <f>SUMIF('Cash Outflows'!E:E,'AP and Accrual Journal'!D1783,'Cash Outflows'!F:F)</f>
        <v>0</v>
      </c>
      <c r="I1783" s="73">
        <f t="shared" si="92"/>
        <v>0</v>
      </c>
      <c r="J1783" s="13">
        <f t="shared" si="94"/>
        <v>0</v>
      </c>
      <c r="K1783" s="112" t="b">
        <f ca="1">IF(TODAY()-'AP and Accrual Journal'!E1783&gt;'Data Inputs'!$B$47,TRUE,FALSE)</f>
        <v>1</v>
      </c>
    </row>
    <row r="1784" spans="1:11" x14ac:dyDescent="0.2">
      <c r="A1784" s="110" t="str">
        <f t="shared" si="93"/>
        <v/>
      </c>
      <c r="B1784" s="55"/>
      <c r="C1784" s="129"/>
      <c r="D1784" s="55"/>
      <c r="E1784" s="56"/>
      <c r="F1784" s="72"/>
      <c r="G1784" s="120" t="str">
        <f>IFERROR(INDEX(Vendors!$A$2:$B$500,MATCH('AP and Accrual Journal'!C1784,Vendors!$A$2:$A$500,0),2),"")</f>
        <v/>
      </c>
      <c r="H1784" s="74">
        <f>SUMIF('Cash Outflows'!E:E,'AP and Accrual Journal'!D1784,'Cash Outflows'!F:F)</f>
        <v>0</v>
      </c>
      <c r="I1784" s="73">
        <f t="shared" si="92"/>
        <v>0</v>
      </c>
      <c r="J1784" s="13">
        <f t="shared" si="94"/>
        <v>0</v>
      </c>
      <c r="K1784" s="112" t="b">
        <f ca="1">IF(TODAY()-'AP and Accrual Journal'!E1784&gt;'Data Inputs'!$B$47,TRUE,FALSE)</f>
        <v>1</v>
      </c>
    </row>
    <row r="1785" spans="1:11" x14ac:dyDescent="0.2">
      <c r="A1785" s="110" t="str">
        <f t="shared" si="93"/>
        <v/>
      </c>
      <c r="B1785" s="55"/>
      <c r="C1785" s="129"/>
      <c r="D1785" s="55"/>
      <c r="E1785" s="56"/>
      <c r="F1785" s="72"/>
      <c r="G1785" s="120" t="str">
        <f>IFERROR(INDEX(Vendors!$A$2:$B$500,MATCH('AP and Accrual Journal'!C1785,Vendors!$A$2:$A$500,0),2),"")</f>
        <v/>
      </c>
      <c r="H1785" s="74">
        <f>SUMIF('Cash Outflows'!E:E,'AP and Accrual Journal'!D1785,'Cash Outflows'!F:F)</f>
        <v>0</v>
      </c>
      <c r="I1785" s="73">
        <f t="shared" si="92"/>
        <v>0</v>
      </c>
      <c r="J1785" s="13">
        <f t="shared" si="94"/>
        <v>0</v>
      </c>
      <c r="K1785" s="112" t="b">
        <f ca="1">IF(TODAY()-'AP and Accrual Journal'!E1785&gt;'Data Inputs'!$B$47,TRUE,FALSE)</f>
        <v>1</v>
      </c>
    </row>
    <row r="1786" spans="1:11" x14ac:dyDescent="0.2">
      <c r="A1786" s="110" t="str">
        <f t="shared" si="93"/>
        <v/>
      </c>
      <c r="B1786" s="55"/>
      <c r="C1786" s="129"/>
      <c r="D1786" s="55"/>
      <c r="E1786" s="56"/>
      <c r="F1786" s="72"/>
      <c r="G1786" s="120" t="str">
        <f>IFERROR(INDEX(Vendors!$A$2:$B$500,MATCH('AP and Accrual Journal'!C1786,Vendors!$A$2:$A$500,0),2),"")</f>
        <v/>
      </c>
      <c r="H1786" s="74">
        <f>SUMIF('Cash Outflows'!E:E,'AP and Accrual Journal'!D1786,'Cash Outflows'!F:F)</f>
        <v>0</v>
      </c>
      <c r="I1786" s="73">
        <f t="shared" si="92"/>
        <v>0</v>
      </c>
      <c r="J1786" s="13">
        <f t="shared" si="94"/>
        <v>0</v>
      </c>
      <c r="K1786" s="112" t="b">
        <f ca="1">IF(TODAY()-'AP and Accrual Journal'!E1786&gt;'Data Inputs'!$B$47,TRUE,FALSE)</f>
        <v>1</v>
      </c>
    </row>
    <row r="1787" spans="1:11" x14ac:dyDescent="0.2">
      <c r="A1787" s="110" t="str">
        <f t="shared" si="93"/>
        <v/>
      </c>
      <c r="B1787" s="55"/>
      <c r="C1787" s="129"/>
      <c r="D1787" s="55"/>
      <c r="E1787" s="56"/>
      <c r="F1787" s="72"/>
      <c r="G1787" s="120" t="str">
        <f>IFERROR(INDEX(Vendors!$A$2:$B$500,MATCH('AP and Accrual Journal'!C1787,Vendors!$A$2:$A$500,0),2),"")</f>
        <v/>
      </c>
      <c r="H1787" s="74">
        <f>SUMIF('Cash Outflows'!E:E,'AP and Accrual Journal'!D1787,'Cash Outflows'!F:F)</f>
        <v>0</v>
      </c>
      <c r="I1787" s="73">
        <f t="shared" si="92"/>
        <v>0</v>
      </c>
      <c r="J1787" s="13">
        <f t="shared" si="94"/>
        <v>0</v>
      </c>
      <c r="K1787" s="112" t="b">
        <f ca="1">IF(TODAY()-'AP and Accrual Journal'!E1787&gt;'Data Inputs'!$B$47,TRUE,FALSE)</f>
        <v>1</v>
      </c>
    </row>
    <row r="1788" spans="1:11" x14ac:dyDescent="0.2">
      <c r="A1788" s="110" t="str">
        <f t="shared" si="93"/>
        <v/>
      </c>
      <c r="B1788" s="55"/>
      <c r="C1788" s="129"/>
      <c r="D1788" s="55"/>
      <c r="E1788" s="56"/>
      <c r="F1788" s="72"/>
      <c r="G1788" s="120" t="str">
        <f>IFERROR(INDEX(Vendors!$A$2:$B$500,MATCH('AP and Accrual Journal'!C1788,Vendors!$A$2:$A$500,0),2),"")</f>
        <v/>
      </c>
      <c r="H1788" s="74">
        <f>SUMIF('Cash Outflows'!E:E,'AP and Accrual Journal'!D1788,'Cash Outflows'!F:F)</f>
        <v>0</v>
      </c>
      <c r="I1788" s="73">
        <f t="shared" si="92"/>
        <v>0</v>
      </c>
      <c r="J1788" s="13">
        <f t="shared" si="94"/>
        <v>0</v>
      </c>
      <c r="K1788" s="112" t="b">
        <f ca="1">IF(TODAY()-'AP and Accrual Journal'!E1788&gt;'Data Inputs'!$B$47,TRUE,FALSE)</f>
        <v>1</v>
      </c>
    </row>
    <row r="1789" spans="1:11" x14ac:dyDescent="0.2">
      <c r="A1789" s="110" t="str">
        <f t="shared" si="93"/>
        <v/>
      </c>
      <c r="B1789" s="55"/>
      <c r="C1789" s="129"/>
      <c r="D1789" s="55"/>
      <c r="E1789" s="56"/>
      <c r="F1789" s="72"/>
      <c r="G1789" s="120" t="str">
        <f>IFERROR(INDEX(Vendors!$A$2:$B$500,MATCH('AP and Accrual Journal'!C1789,Vendors!$A$2:$A$500,0),2),"")</f>
        <v/>
      </c>
      <c r="H1789" s="74">
        <f>SUMIF('Cash Outflows'!E:E,'AP and Accrual Journal'!D1789,'Cash Outflows'!F:F)</f>
        <v>0</v>
      </c>
      <c r="I1789" s="73">
        <f t="shared" si="92"/>
        <v>0</v>
      </c>
      <c r="J1789" s="13">
        <f t="shared" si="94"/>
        <v>0</v>
      </c>
      <c r="K1789" s="112" t="b">
        <f ca="1">IF(TODAY()-'AP and Accrual Journal'!E1789&gt;'Data Inputs'!$B$47,TRUE,FALSE)</f>
        <v>1</v>
      </c>
    </row>
    <row r="1790" spans="1:11" x14ac:dyDescent="0.2">
      <c r="A1790" s="110" t="str">
        <f t="shared" si="93"/>
        <v/>
      </c>
      <c r="B1790" s="55"/>
      <c r="C1790" s="129"/>
      <c r="D1790" s="55"/>
      <c r="E1790" s="56"/>
      <c r="F1790" s="72"/>
      <c r="G1790" s="120" t="str">
        <f>IFERROR(INDEX(Vendors!$A$2:$B$500,MATCH('AP and Accrual Journal'!C1790,Vendors!$A$2:$A$500,0),2),"")</f>
        <v/>
      </c>
      <c r="H1790" s="74">
        <f>SUMIF('Cash Outflows'!E:E,'AP and Accrual Journal'!D1790,'Cash Outflows'!F:F)</f>
        <v>0</v>
      </c>
      <c r="I1790" s="73">
        <f t="shared" si="92"/>
        <v>0</v>
      </c>
      <c r="J1790" s="13">
        <f t="shared" si="94"/>
        <v>0</v>
      </c>
      <c r="K1790" s="112" t="b">
        <f ca="1">IF(TODAY()-'AP and Accrual Journal'!E1790&gt;'Data Inputs'!$B$47,TRUE,FALSE)</f>
        <v>1</v>
      </c>
    </row>
    <row r="1791" spans="1:11" x14ac:dyDescent="0.2">
      <c r="A1791" s="110" t="str">
        <f t="shared" si="93"/>
        <v/>
      </c>
      <c r="B1791" s="55"/>
      <c r="C1791" s="129"/>
      <c r="D1791" s="55"/>
      <c r="E1791" s="56"/>
      <c r="F1791" s="72"/>
      <c r="G1791" s="120" t="str">
        <f>IFERROR(INDEX(Vendors!$A$2:$B$500,MATCH('AP and Accrual Journal'!C1791,Vendors!$A$2:$A$500,0),2),"")</f>
        <v/>
      </c>
      <c r="H1791" s="74">
        <f>SUMIF('Cash Outflows'!E:E,'AP and Accrual Journal'!D1791,'Cash Outflows'!F:F)</f>
        <v>0</v>
      </c>
      <c r="I1791" s="73">
        <f t="shared" si="92"/>
        <v>0</v>
      </c>
      <c r="J1791" s="13">
        <f t="shared" si="94"/>
        <v>0</v>
      </c>
      <c r="K1791" s="112" t="b">
        <f ca="1">IF(TODAY()-'AP and Accrual Journal'!E1791&gt;'Data Inputs'!$B$47,TRUE,FALSE)</f>
        <v>1</v>
      </c>
    </row>
    <row r="1792" spans="1:11" x14ac:dyDescent="0.2">
      <c r="A1792" s="110" t="str">
        <f t="shared" si="93"/>
        <v/>
      </c>
      <c r="B1792" s="55"/>
      <c r="C1792" s="129"/>
      <c r="D1792" s="55"/>
      <c r="E1792" s="56"/>
      <c r="F1792" s="72"/>
      <c r="G1792" s="120" t="str">
        <f>IFERROR(INDEX(Vendors!$A$2:$B$500,MATCH('AP and Accrual Journal'!C1792,Vendors!$A$2:$A$500,0),2),"")</f>
        <v/>
      </c>
      <c r="H1792" s="74">
        <f>SUMIF('Cash Outflows'!E:E,'AP and Accrual Journal'!D1792,'Cash Outflows'!F:F)</f>
        <v>0</v>
      </c>
      <c r="I1792" s="73">
        <f t="shared" si="92"/>
        <v>0</v>
      </c>
      <c r="J1792" s="13">
        <f t="shared" si="94"/>
        <v>0</v>
      </c>
      <c r="K1792" s="112" t="b">
        <f ca="1">IF(TODAY()-'AP and Accrual Journal'!E1792&gt;'Data Inputs'!$B$47,TRUE,FALSE)</f>
        <v>1</v>
      </c>
    </row>
    <row r="1793" spans="1:11" x14ac:dyDescent="0.2">
      <c r="A1793" s="110" t="str">
        <f t="shared" si="93"/>
        <v/>
      </c>
      <c r="B1793" s="55"/>
      <c r="C1793" s="129"/>
      <c r="D1793" s="55"/>
      <c r="E1793" s="56"/>
      <c r="F1793" s="72"/>
      <c r="G1793" s="120" t="str">
        <f>IFERROR(INDEX(Vendors!$A$2:$B$500,MATCH('AP and Accrual Journal'!C1793,Vendors!$A$2:$A$500,0),2),"")</f>
        <v/>
      </c>
      <c r="H1793" s="74">
        <f>SUMIF('Cash Outflows'!E:E,'AP and Accrual Journal'!D1793,'Cash Outflows'!F:F)</f>
        <v>0</v>
      </c>
      <c r="I1793" s="73">
        <f t="shared" si="92"/>
        <v>0</v>
      </c>
      <c r="J1793" s="13">
        <f t="shared" si="94"/>
        <v>0</v>
      </c>
      <c r="K1793" s="112" t="b">
        <f ca="1">IF(TODAY()-'AP and Accrual Journal'!E1793&gt;'Data Inputs'!$B$47,TRUE,FALSE)</f>
        <v>1</v>
      </c>
    </row>
    <row r="1794" spans="1:11" x14ac:dyDescent="0.2">
      <c r="A1794" s="110" t="str">
        <f t="shared" si="93"/>
        <v/>
      </c>
      <c r="B1794" s="55"/>
      <c r="C1794" s="129"/>
      <c r="D1794" s="55"/>
      <c r="E1794" s="56"/>
      <c r="F1794" s="72"/>
      <c r="G1794" s="120" t="str">
        <f>IFERROR(INDEX(Vendors!$A$2:$B$500,MATCH('AP and Accrual Journal'!C1794,Vendors!$A$2:$A$500,0),2),"")</f>
        <v/>
      </c>
      <c r="H1794" s="74">
        <f>SUMIF('Cash Outflows'!E:E,'AP and Accrual Journal'!D1794,'Cash Outflows'!F:F)</f>
        <v>0</v>
      </c>
      <c r="I1794" s="73">
        <f t="shared" si="92"/>
        <v>0</v>
      </c>
      <c r="J1794" s="13">
        <f t="shared" si="94"/>
        <v>0</v>
      </c>
      <c r="K1794" s="112" t="b">
        <f ca="1">IF(TODAY()-'AP and Accrual Journal'!E1794&gt;'Data Inputs'!$B$47,TRUE,FALSE)</f>
        <v>1</v>
      </c>
    </row>
    <row r="1795" spans="1:11" x14ac:dyDescent="0.2">
      <c r="A1795" s="110" t="str">
        <f t="shared" si="93"/>
        <v/>
      </c>
      <c r="B1795" s="55"/>
      <c r="C1795" s="129"/>
      <c r="D1795" s="55"/>
      <c r="E1795" s="56"/>
      <c r="F1795" s="72"/>
      <c r="G1795" s="120" t="str">
        <f>IFERROR(INDEX(Vendors!$A$2:$B$500,MATCH('AP and Accrual Journal'!C1795,Vendors!$A$2:$A$500,0),2),"")</f>
        <v/>
      </c>
      <c r="H1795" s="74">
        <f>SUMIF('Cash Outflows'!E:E,'AP and Accrual Journal'!D1795,'Cash Outflows'!F:F)</f>
        <v>0</v>
      </c>
      <c r="I1795" s="73">
        <f t="shared" si="92"/>
        <v>0</v>
      </c>
      <c r="J1795" s="13">
        <f t="shared" si="94"/>
        <v>0</v>
      </c>
      <c r="K1795" s="112" t="b">
        <f ca="1">IF(TODAY()-'AP and Accrual Journal'!E1795&gt;'Data Inputs'!$B$47,TRUE,FALSE)</f>
        <v>1</v>
      </c>
    </row>
    <row r="1796" spans="1:11" x14ac:dyDescent="0.2">
      <c r="A1796" s="110" t="str">
        <f t="shared" si="93"/>
        <v/>
      </c>
      <c r="B1796" s="55"/>
      <c r="C1796" s="129"/>
      <c r="D1796" s="55"/>
      <c r="E1796" s="56"/>
      <c r="F1796" s="72"/>
      <c r="G1796" s="120" t="str">
        <f>IFERROR(INDEX(Vendors!$A$2:$B$500,MATCH('AP and Accrual Journal'!C1796,Vendors!$A$2:$A$500,0),2),"")</f>
        <v/>
      </c>
      <c r="H1796" s="74">
        <f>SUMIF('Cash Outflows'!E:E,'AP and Accrual Journal'!D1796,'Cash Outflows'!F:F)</f>
        <v>0</v>
      </c>
      <c r="I1796" s="73">
        <f t="shared" si="92"/>
        <v>0</v>
      </c>
      <c r="J1796" s="13">
        <f t="shared" si="94"/>
        <v>0</v>
      </c>
      <c r="K1796" s="112" t="b">
        <f ca="1">IF(TODAY()-'AP and Accrual Journal'!E1796&gt;'Data Inputs'!$B$47,TRUE,FALSE)</f>
        <v>1</v>
      </c>
    </row>
    <row r="1797" spans="1:11" x14ac:dyDescent="0.2">
      <c r="A1797" s="110" t="str">
        <f t="shared" si="93"/>
        <v/>
      </c>
      <c r="B1797" s="55"/>
      <c r="C1797" s="129"/>
      <c r="D1797" s="55"/>
      <c r="E1797" s="56"/>
      <c r="F1797" s="72"/>
      <c r="G1797" s="120" t="str">
        <f>IFERROR(INDEX(Vendors!$A$2:$B$500,MATCH('AP and Accrual Journal'!C1797,Vendors!$A$2:$A$500,0),2),"")</f>
        <v/>
      </c>
      <c r="H1797" s="74">
        <f>SUMIF('Cash Outflows'!E:E,'AP and Accrual Journal'!D1797,'Cash Outflows'!F:F)</f>
        <v>0</v>
      </c>
      <c r="I1797" s="73">
        <f t="shared" ref="I1797:I1860" si="95">F1797-H1797</f>
        <v>0</v>
      </c>
      <c r="J1797" s="13">
        <f t="shared" si="94"/>
        <v>0</v>
      </c>
      <c r="K1797" s="112" t="b">
        <f ca="1">IF(TODAY()-'AP and Accrual Journal'!E1797&gt;'Data Inputs'!$B$47,TRUE,FALSE)</f>
        <v>1</v>
      </c>
    </row>
    <row r="1798" spans="1:11" x14ac:dyDescent="0.2">
      <c r="A1798" s="110" t="str">
        <f t="shared" si="93"/>
        <v/>
      </c>
      <c r="B1798" s="55"/>
      <c r="C1798" s="129"/>
      <c r="D1798" s="55"/>
      <c r="E1798" s="56"/>
      <c r="F1798" s="72"/>
      <c r="G1798" s="120" t="str">
        <f>IFERROR(INDEX(Vendors!$A$2:$B$500,MATCH('AP and Accrual Journal'!C1798,Vendors!$A$2:$A$500,0),2),"")</f>
        <v/>
      </c>
      <c r="H1798" s="74">
        <f>SUMIF('Cash Outflows'!E:E,'AP and Accrual Journal'!D1798,'Cash Outflows'!F:F)</f>
        <v>0</v>
      </c>
      <c r="I1798" s="73">
        <f t="shared" si="95"/>
        <v>0</v>
      </c>
      <c r="J1798" s="13">
        <f t="shared" si="94"/>
        <v>0</v>
      </c>
      <c r="K1798" s="112" t="b">
        <f ca="1">IF(TODAY()-'AP and Accrual Journal'!E1798&gt;'Data Inputs'!$B$47,TRUE,FALSE)</f>
        <v>1</v>
      </c>
    </row>
    <row r="1799" spans="1:11" x14ac:dyDescent="0.2">
      <c r="A1799" s="110" t="str">
        <f t="shared" si="93"/>
        <v/>
      </c>
      <c r="B1799" s="55"/>
      <c r="C1799" s="129"/>
      <c r="D1799" s="55"/>
      <c r="E1799" s="56"/>
      <c r="F1799" s="72"/>
      <c r="G1799" s="120" t="str">
        <f>IFERROR(INDEX(Vendors!$A$2:$B$500,MATCH('AP and Accrual Journal'!C1799,Vendors!$A$2:$A$500,0),2),"")</f>
        <v/>
      </c>
      <c r="H1799" s="74">
        <f>SUMIF('Cash Outflows'!E:E,'AP and Accrual Journal'!D1799,'Cash Outflows'!F:F)</f>
        <v>0</v>
      </c>
      <c r="I1799" s="73">
        <f t="shared" si="95"/>
        <v>0</v>
      </c>
      <c r="J1799" s="13">
        <f t="shared" si="94"/>
        <v>0</v>
      </c>
      <c r="K1799" s="112" t="b">
        <f ca="1">IF(TODAY()-'AP and Accrual Journal'!E1799&gt;'Data Inputs'!$B$47,TRUE,FALSE)</f>
        <v>1</v>
      </c>
    </row>
    <row r="1800" spans="1:11" x14ac:dyDescent="0.2">
      <c r="A1800" s="110" t="str">
        <f t="shared" si="93"/>
        <v/>
      </c>
      <c r="B1800" s="55"/>
      <c r="C1800" s="129"/>
      <c r="D1800" s="55"/>
      <c r="E1800" s="56"/>
      <c r="F1800" s="72"/>
      <c r="G1800" s="120" t="str">
        <f>IFERROR(INDEX(Vendors!$A$2:$B$500,MATCH('AP and Accrual Journal'!C1800,Vendors!$A$2:$A$500,0),2),"")</f>
        <v/>
      </c>
      <c r="H1800" s="74">
        <f>SUMIF('Cash Outflows'!E:E,'AP and Accrual Journal'!D1800,'Cash Outflows'!F:F)</f>
        <v>0</v>
      </c>
      <c r="I1800" s="73">
        <f t="shared" si="95"/>
        <v>0</v>
      </c>
      <c r="J1800" s="13">
        <f t="shared" si="94"/>
        <v>0</v>
      </c>
      <c r="K1800" s="112" t="b">
        <f ca="1">IF(TODAY()-'AP and Accrual Journal'!E1800&gt;'Data Inputs'!$B$47,TRUE,FALSE)</f>
        <v>1</v>
      </c>
    </row>
    <row r="1801" spans="1:11" x14ac:dyDescent="0.2">
      <c r="A1801" s="110" t="str">
        <f t="shared" si="93"/>
        <v/>
      </c>
      <c r="B1801" s="55"/>
      <c r="C1801" s="129"/>
      <c r="D1801" s="55"/>
      <c r="E1801" s="56"/>
      <c r="F1801" s="72"/>
      <c r="G1801" s="120" t="str">
        <f>IFERROR(INDEX(Vendors!$A$2:$B$500,MATCH('AP and Accrual Journal'!C1801,Vendors!$A$2:$A$500,0),2),"")</f>
        <v/>
      </c>
      <c r="H1801" s="74">
        <f>SUMIF('Cash Outflows'!E:E,'AP and Accrual Journal'!D1801,'Cash Outflows'!F:F)</f>
        <v>0</v>
      </c>
      <c r="I1801" s="73">
        <f t="shared" si="95"/>
        <v>0</v>
      </c>
      <c r="J1801" s="13">
        <f t="shared" si="94"/>
        <v>0</v>
      </c>
      <c r="K1801" s="112" t="b">
        <f ca="1">IF(TODAY()-'AP and Accrual Journal'!E1801&gt;'Data Inputs'!$B$47,TRUE,FALSE)</f>
        <v>1</v>
      </c>
    </row>
    <row r="1802" spans="1:11" x14ac:dyDescent="0.2">
      <c r="A1802" s="110" t="str">
        <f t="shared" si="93"/>
        <v/>
      </c>
      <c r="B1802" s="55"/>
      <c r="C1802" s="129"/>
      <c r="D1802" s="55"/>
      <c r="E1802" s="56"/>
      <c r="F1802" s="72"/>
      <c r="G1802" s="120" t="str">
        <f>IFERROR(INDEX(Vendors!$A$2:$B$500,MATCH('AP and Accrual Journal'!C1802,Vendors!$A$2:$A$500,0),2),"")</f>
        <v/>
      </c>
      <c r="H1802" s="74">
        <f>SUMIF('Cash Outflows'!E:E,'AP and Accrual Journal'!D1802,'Cash Outflows'!F:F)</f>
        <v>0</v>
      </c>
      <c r="I1802" s="73">
        <f t="shared" si="95"/>
        <v>0</v>
      </c>
      <c r="J1802" s="13">
        <f t="shared" si="94"/>
        <v>0</v>
      </c>
      <c r="K1802" s="112" t="b">
        <f ca="1">IF(TODAY()-'AP and Accrual Journal'!E1802&gt;'Data Inputs'!$B$47,TRUE,FALSE)</f>
        <v>1</v>
      </c>
    </row>
    <row r="1803" spans="1:11" x14ac:dyDescent="0.2">
      <c r="A1803" s="110" t="str">
        <f t="shared" si="93"/>
        <v/>
      </c>
      <c r="B1803" s="55"/>
      <c r="C1803" s="129"/>
      <c r="D1803" s="55"/>
      <c r="E1803" s="56"/>
      <c r="F1803" s="72"/>
      <c r="G1803" s="120" t="str">
        <f>IFERROR(INDEX(Vendors!$A$2:$B$500,MATCH('AP and Accrual Journal'!C1803,Vendors!$A$2:$A$500,0),2),"")</f>
        <v/>
      </c>
      <c r="H1803" s="74">
        <f>SUMIF('Cash Outflows'!E:E,'AP and Accrual Journal'!D1803,'Cash Outflows'!F:F)</f>
        <v>0</v>
      </c>
      <c r="I1803" s="73">
        <f t="shared" si="95"/>
        <v>0</v>
      </c>
      <c r="J1803" s="13">
        <f t="shared" si="94"/>
        <v>0</v>
      </c>
      <c r="K1803" s="112" t="b">
        <f ca="1">IF(TODAY()-'AP and Accrual Journal'!E1803&gt;'Data Inputs'!$B$47,TRUE,FALSE)</f>
        <v>1</v>
      </c>
    </row>
    <row r="1804" spans="1:11" x14ac:dyDescent="0.2">
      <c r="A1804" s="110" t="str">
        <f t="shared" ref="A1804:A1867" si="96">IF(E1804="","",E1804+(6-J1804))</f>
        <v/>
      </c>
      <c r="B1804" s="55"/>
      <c r="C1804" s="129"/>
      <c r="D1804" s="55"/>
      <c r="E1804" s="56"/>
      <c r="F1804" s="72"/>
      <c r="G1804" s="120" t="str">
        <f>IFERROR(INDEX(Vendors!$A$2:$B$500,MATCH('AP and Accrual Journal'!C1804,Vendors!$A$2:$A$500,0),2),"")</f>
        <v/>
      </c>
      <c r="H1804" s="74">
        <f>SUMIF('Cash Outflows'!E:E,'AP and Accrual Journal'!D1804,'Cash Outflows'!F:F)</f>
        <v>0</v>
      </c>
      <c r="I1804" s="73">
        <f t="shared" si="95"/>
        <v>0</v>
      </c>
      <c r="J1804" s="13">
        <f t="shared" ref="J1804:J1867" si="97">IF(WEEKDAY(E1804)=7,0,WEEKDAY(E1804))</f>
        <v>0</v>
      </c>
      <c r="K1804" s="112" t="b">
        <f ca="1">IF(TODAY()-'AP and Accrual Journal'!E1804&gt;'Data Inputs'!$B$47,TRUE,FALSE)</f>
        <v>1</v>
      </c>
    </row>
    <row r="1805" spans="1:11" x14ac:dyDescent="0.2">
      <c r="A1805" s="110" t="str">
        <f t="shared" si="96"/>
        <v/>
      </c>
      <c r="B1805" s="55"/>
      <c r="C1805" s="129"/>
      <c r="D1805" s="55"/>
      <c r="E1805" s="56"/>
      <c r="F1805" s="72"/>
      <c r="G1805" s="120" t="str">
        <f>IFERROR(INDEX(Vendors!$A$2:$B$500,MATCH('AP and Accrual Journal'!C1805,Vendors!$A$2:$A$500,0),2),"")</f>
        <v/>
      </c>
      <c r="H1805" s="74">
        <f>SUMIF('Cash Outflows'!E:E,'AP and Accrual Journal'!D1805,'Cash Outflows'!F:F)</f>
        <v>0</v>
      </c>
      <c r="I1805" s="73">
        <f t="shared" si="95"/>
        <v>0</v>
      </c>
      <c r="J1805" s="13">
        <f t="shared" si="97"/>
        <v>0</v>
      </c>
      <c r="K1805" s="112" t="b">
        <f ca="1">IF(TODAY()-'AP and Accrual Journal'!E1805&gt;'Data Inputs'!$B$47,TRUE,FALSE)</f>
        <v>1</v>
      </c>
    </row>
    <row r="1806" spans="1:11" x14ac:dyDescent="0.2">
      <c r="A1806" s="110" t="str">
        <f t="shared" si="96"/>
        <v/>
      </c>
      <c r="B1806" s="55"/>
      <c r="C1806" s="129"/>
      <c r="D1806" s="55"/>
      <c r="E1806" s="56"/>
      <c r="F1806" s="72"/>
      <c r="G1806" s="120" t="str">
        <f>IFERROR(INDEX(Vendors!$A$2:$B$500,MATCH('AP and Accrual Journal'!C1806,Vendors!$A$2:$A$500,0),2),"")</f>
        <v/>
      </c>
      <c r="H1806" s="74">
        <f>SUMIF('Cash Outflows'!E:E,'AP and Accrual Journal'!D1806,'Cash Outflows'!F:F)</f>
        <v>0</v>
      </c>
      <c r="I1806" s="73">
        <f t="shared" si="95"/>
        <v>0</v>
      </c>
      <c r="J1806" s="13">
        <f t="shared" si="97"/>
        <v>0</v>
      </c>
      <c r="K1806" s="112" t="b">
        <f ca="1">IF(TODAY()-'AP and Accrual Journal'!E1806&gt;'Data Inputs'!$B$47,TRUE,FALSE)</f>
        <v>1</v>
      </c>
    </row>
    <row r="1807" spans="1:11" x14ac:dyDescent="0.2">
      <c r="A1807" s="110" t="str">
        <f t="shared" si="96"/>
        <v/>
      </c>
      <c r="B1807" s="55"/>
      <c r="C1807" s="129"/>
      <c r="D1807" s="55"/>
      <c r="E1807" s="56"/>
      <c r="F1807" s="72"/>
      <c r="G1807" s="120" t="str">
        <f>IFERROR(INDEX(Vendors!$A$2:$B$500,MATCH('AP and Accrual Journal'!C1807,Vendors!$A$2:$A$500,0),2),"")</f>
        <v/>
      </c>
      <c r="H1807" s="74">
        <f>SUMIF('Cash Outflows'!E:E,'AP and Accrual Journal'!D1807,'Cash Outflows'!F:F)</f>
        <v>0</v>
      </c>
      <c r="I1807" s="73">
        <f t="shared" si="95"/>
        <v>0</v>
      </c>
      <c r="J1807" s="13">
        <f t="shared" si="97"/>
        <v>0</v>
      </c>
      <c r="K1807" s="112" t="b">
        <f ca="1">IF(TODAY()-'AP and Accrual Journal'!E1807&gt;'Data Inputs'!$B$47,TRUE,FALSE)</f>
        <v>1</v>
      </c>
    </row>
    <row r="1808" spans="1:11" x14ac:dyDescent="0.2">
      <c r="A1808" s="110" t="str">
        <f t="shared" si="96"/>
        <v/>
      </c>
      <c r="B1808" s="55"/>
      <c r="C1808" s="129"/>
      <c r="D1808" s="55"/>
      <c r="E1808" s="56"/>
      <c r="F1808" s="72"/>
      <c r="G1808" s="120" t="str">
        <f>IFERROR(INDEX(Vendors!$A$2:$B$500,MATCH('AP and Accrual Journal'!C1808,Vendors!$A$2:$A$500,0),2),"")</f>
        <v/>
      </c>
      <c r="H1808" s="74">
        <f>SUMIF('Cash Outflows'!E:E,'AP and Accrual Journal'!D1808,'Cash Outflows'!F:F)</f>
        <v>0</v>
      </c>
      <c r="I1808" s="73">
        <f t="shared" si="95"/>
        <v>0</v>
      </c>
      <c r="J1808" s="13">
        <f t="shared" si="97"/>
        <v>0</v>
      </c>
      <c r="K1808" s="112" t="b">
        <f ca="1">IF(TODAY()-'AP and Accrual Journal'!E1808&gt;'Data Inputs'!$B$47,TRUE,FALSE)</f>
        <v>1</v>
      </c>
    </row>
    <row r="1809" spans="1:11" x14ac:dyDescent="0.2">
      <c r="A1809" s="110" t="str">
        <f t="shared" si="96"/>
        <v/>
      </c>
      <c r="B1809" s="55"/>
      <c r="C1809" s="129"/>
      <c r="D1809" s="55"/>
      <c r="E1809" s="56"/>
      <c r="F1809" s="72"/>
      <c r="G1809" s="120" t="str">
        <f>IFERROR(INDEX(Vendors!$A$2:$B$500,MATCH('AP and Accrual Journal'!C1809,Vendors!$A$2:$A$500,0),2),"")</f>
        <v/>
      </c>
      <c r="H1809" s="74">
        <f>SUMIF('Cash Outflows'!E:E,'AP and Accrual Journal'!D1809,'Cash Outflows'!F:F)</f>
        <v>0</v>
      </c>
      <c r="I1809" s="73">
        <f t="shared" si="95"/>
        <v>0</v>
      </c>
      <c r="J1809" s="13">
        <f t="shared" si="97"/>
        <v>0</v>
      </c>
      <c r="K1809" s="112" t="b">
        <f ca="1">IF(TODAY()-'AP and Accrual Journal'!E1809&gt;'Data Inputs'!$B$47,TRUE,FALSE)</f>
        <v>1</v>
      </c>
    </row>
    <row r="1810" spans="1:11" x14ac:dyDescent="0.2">
      <c r="A1810" s="110" t="str">
        <f t="shared" si="96"/>
        <v/>
      </c>
      <c r="B1810" s="55"/>
      <c r="C1810" s="129"/>
      <c r="D1810" s="55"/>
      <c r="E1810" s="56"/>
      <c r="F1810" s="72"/>
      <c r="G1810" s="120" t="str">
        <f>IFERROR(INDEX(Vendors!$A$2:$B$500,MATCH('AP and Accrual Journal'!C1810,Vendors!$A$2:$A$500,0),2),"")</f>
        <v/>
      </c>
      <c r="H1810" s="74">
        <f>SUMIF('Cash Outflows'!E:E,'AP and Accrual Journal'!D1810,'Cash Outflows'!F:F)</f>
        <v>0</v>
      </c>
      <c r="I1810" s="73">
        <f t="shared" si="95"/>
        <v>0</v>
      </c>
      <c r="J1810" s="13">
        <f t="shared" si="97"/>
        <v>0</v>
      </c>
      <c r="K1810" s="112" t="b">
        <f ca="1">IF(TODAY()-'AP and Accrual Journal'!E1810&gt;'Data Inputs'!$B$47,TRUE,FALSE)</f>
        <v>1</v>
      </c>
    </row>
    <row r="1811" spans="1:11" x14ac:dyDescent="0.2">
      <c r="A1811" s="110" t="str">
        <f t="shared" si="96"/>
        <v/>
      </c>
      <c r="B1811" s="55"/>
      <c r="C1811" s="129"/>
      <c r="D1811" s="55"/>
      <c r="E1811" s="56"/>
      <c r="F1811" s="72"/>
      <c r="G1811" s="120" t="str">
        <f>IFERROR(INDEX(Vendors!$A$2:$B$500,MATCH('AP and Accrual Journal'!C1811,Vendors!$A$2:$A$500,0),2),"")</f>
        <v/>
      </c>
      <c r="H1811" s="74">
        <f>SUMIF('Cash Outflows'!E:E,'AP and Accrual Journal'!D1811,'Cash Outflows'!F:F)</f>
        <v>0</v>
      </c>
      <c r="I1811" s="73">
        <f t="shared" si="95"/>
        <v>0</v>
      </c>
      <c r="J1811" s="13">
        <f t="shared" si="97"/>
        <v>0</v>
      </c>
      <c r="K1811" s="112" t="b">
        <f ca="1">IF(TODAY()-'AP and Accrual Journal'!E1811&gt;'Data Inputs'!$B$47,TRUE,FALSE)</f>
        <v>1</v>
      </c>
    </row>
    <row r="1812" spans="1:11" x14ac:dyDescent="0.2">
      <c r="A1812" s="110" t="str">
        <f t="shared" si="96"/>
        <v/>
      </c>
      <c r="B1812" s="55"/>
      <c r="C1812" s="129"/>
      <c r="D1812" s="55"/>
      <c r="E1812" s="56"/>
      <c r="F1812" s="72"/>
      <c r="G1812" s="120" t="str">
        <f>IFERROR(INDEX(Vendors!$A$2:$B$500,MATCH('AP and Accrual Journal'!C1812,Vendors!$A$2:$A$500,0),2),"")</f>
        <v/>
      </c>
      <c r="H1812" s="74">
        <f>SUMIF('Cash Outflows'!E:E,'AP and Accrual Journal'!D1812,'Cash Outflows'!F:F)</f>
        <v>0</v>
      </c>
      <c r="I1812" s="73">
        <f t="shared" si="95"/>
        <v>0</v>
      </c>
      <c r="J1812" s="13">
        <f t="shared" si="97"/>
        <v>0</v>
      </c>
      <c r="K1812" s="112" t="b">
        <f ca="1">IF(TODAY()-'AP and Accrual Journal'!E1812&gt;'Data Inputs'!$B$47,TRUE,FALSE)</f>
        <v>1</v>
      </c>
    </row>
    <row r="1813" spans="1:11" x14ac:dyDescent="0.2">
      <c r="A1813" s="110" t="str">
        <f t="shared" si="96"/>
        <v/>
      </c>
      <c r="B1813" s="55"/>
      <c r="C1813" s="129"/>
      <c r="D1813" s="55"/>
      <c r="E1813" s="56"/>
      <c r="F1813" s="72"/>
      <c r="G1813" s="120" t="str">
        <f>IFERROR(INDEX(Vendors!$A$2:$B$500,MATCH('AP and Accrual Journal'!C1813,Vendors!$A$2:$A$500,0),2),"")</f>
        <v/>
      </c>
      <c r="H1813" s="74">
        <f>SUMIF('Cash Outflows'!E:E,'AP and Accrual Journal'!D1813,'Cash Outflows'!F:F)</f>
        <v>0</v>
      </c>
      <c r="I1813" s="73">
        <f t="shared" si="95"/>
        <v>0</v>
      </c>
      <c r="J1813" s="13">
        <f t="shared" si="97"/>
        <v>0</v>
      </c>
      <c r="K1813" s="112" t="b">
        <f ca="1">IF(TODAY()-'AP and Accrual Journal'!E1813&gt;'Data Inputs'!$B$47,TRUE,FALSE)</f>
        <v>1</v>
      </c>
    </row>
    <row r="1814" spans="1:11" x14ac:dyDescent="0.2">
      <c r="A1814" s="110" t="str">
        <f t="shared" si="96"/>
        <v/>
      </c>
      <c r="B1814" s="55"/>
      <c r="C1814" s="129"/>
      <c r="D1814" s="55"/>
      <c r="E1814" s="56"/>
      <c r="F1814" s="72"/>
      <c r="G1814" s="120" t="str">
        <f>IFERROR(INDEX(Vendors!$A$2:$B$500,MATCH('AP and Accrual Journal'!C1814,Vendors!$A$2:$A$500,0),2),"")</f>
        <v/>
      </c>
      <c r="H1814" s="74">
        <f>SUMIF('Cash Outflows'!E:E,'AP and Accrual Journal'!D1814,'Cash Outflows'!F:F)</f>
        <v>0</v>
      </c>
      <c r="I1814" s="73">
        <f t="shared" si="95"/>
        <v>0</v>
      </c>
      <c r="J1814" s="13">
        <f t="shared" si="97"/>
        <v>0</v>
      </c>
      <c r="K1814" s="112" t="b">
        <f ca="1">IF(TODAY()-'AP and Accrual Journal'!E1814&gt;'Data Inputs'!$B$47,TRUE,FALSE)</f>
        <v>1</v>
      </c>
    </row>
    <row r="1815" spans="1:11" x14ac:dyDescent="0.2">
      <c r="A1815" s="110" t="str">
        <f t="shared" si="96"/>
        <v/>
      </c>
      <c r="B1815" s="55"/>
      <c r="C1815" s="129"/>
      <c r="D1815" s="55"/>
      <c r="E1815" s="56"/>
      <c r="F1815" s="72"/>
      <c r="G1815" s="120" t="str">
        <f>IFERROR(INDEX(Vendors!$A$2:$B$500,MATCH('AP and Accrual Journal'!C1815,Vendors!$A$2:$A$500,0),2),"")</f>
        <v/>
      </c>
      <c r="H1815" s="74">
        <f>SUMIF('Cash Outflows'!E:E,'AP and Accrual Journal'!D1815,'Cash Outflows'!F:F)</f>
        <v>0</v>
      </c>
      <c r="I1815" s="73">
        <f t="shared" si="95"/>
        <v>0</v>
      </c>
      <c r="J1815" s="13">
        <f t="shared" si="97"/>
        <v>0</v>
      </c>
      <c r="K1815" s="112" t="b">
        <f ca="1">IF(TODAY()-'AP and Accrual Journal'!E1815&gt;'Data Inputs'!$B$47,TRUE,FALSE)</f>
        <v>1</v>
      </c>
    </row>
    <row r="1816" spans="1:11" x14ac:dyDescent="0.2">
      <c r="A1816" s="110" t="str">
        <f t="shared" si="96"/>
        <v/>
      </c>
      <c r="B1816" s="55"/>
      <c r="C1816" s="129"/>
      <c r="D1816" s="55"/>
      <c r="E1816" s="56"/>
      <c r="F1816" s="72"/>
      <c r="G1816" s="120" t="str">
        <f>IFERROR(INDEX(Vendors!$A$2:$B$500,MATCH('AP and Accrual Journal'!C1816,Vendors!$A$2:$A$500,0),2),"")</f>
        <v/>
      </c>
      <c r="H1816" s="74">
        <f>SUMIF('Cash Outflows'!E:E,'AP and Accrual Journal'!D1816,'Cash Outflows'!F:F)</f>
        <v>0</v>
      </c>
      <c r="I1816" s="73">
        <f t="shared" si="95"/>
        <v>0</v>
      </c>
      <c r="J1816" s="13">
        <f t="shared" si="97"/>
        <v>0</v>
      </c>
      <c r="K1816" s="112" t="b">
        <f ca="1">IF(TODAY()-'AP and Accrual Journal'!E1816&gt;'Data Inputs'!$B$47,TRUE,FALSE)</f>
        <v>1</v>
      </c>
    </row>
    <row r="1817" spans="1:11" x14ac:dyDescent="0.2">
      <c r="A1817" s="110" t="str">
        <f t="shared" si="96"/>
        <v/>
      </c>
      <c r="B1817" s="55"/>
      <c r="C1817" s="129"/>
      <c r="D1817" s="55"/>
      <c r="E1817" s="56"/>
      <c r="F1817" s="72"/>
      <c r="G1817" s="120" t="str">
        <f>IFERROR(INDEX(Vendors!$A$2:$B$500,MATCH('AP and Accrual Journal'!C1817,Vendors!$A$2:$A$500,0),2),"")</f>
        <v/>
      </c>
      <c r="H1817" s="74">
        <f>SUMIF('Cash Outflows'!E:E,'AP and Accrual Journal'!D1817,'Cash Outflows'!F:F)</f>
        <v>0</v>
      </c>
      <c r="I1817" s="73">
        <f t="shared" si="95"/>
        <v>0</v>
      </c>
      <c r="J1817" s="13">
        <f t="shared" si="97"/>
        <v>0</v>
      </c>
      <c r="K1817" s="112" t="b">
        <f ca="1">IF(TODAY()-'AP and Accrual Journal'!E1817&gt;'Data Inputs'!$B$47,TRUE,FALSE)</f>
        <v>1</v>
      </c>
    </row>
    <row r="1818" spans="1:11" x14ac:dyDescent="0.2">
      <c r="A1818" s="110" t="str">
        <f t="shared" si="96"/>
        <v/>
      </c>
      <c r="B1818" s="55"/>
      <c r="C1818" s="129"/>
      <c r="D1818" s="55"/>
      <c r="E1818" s="56"/>
      <c r="F1818" s="72"/>
      <c r="G1818" s="120" t="str">
        <f>IFERROR(INDEX(Vendors!$A$2:$B$500,MATCH('AP and Accrual Journal'!C1818,Vendors!$A$2:$A$500,0),2),"")</f>
        <v/>
      </c>
      <c r="H1818" s="74">
        <f>SUMIF('Cash Outflows'!E:E,'AP and Accrual Journal'!D1818,'Cash Outflows'!F:F)</f>
        <v>0</v>
      </c>
      <c r="I1818" s="73">
        <f t="shared" si="95"/>
        <v>0</v>
      </c>
      <c r="J1818" s="13">
        <f t="shared" si="97"/>
        <v>0</v>
      </c>
      <c r="K1818" s="112" t="b">
        <f ca="1">IF(TODAY()-'AP and Accrual Journal'!E1818&gt;'Data Inputs'!$B$47,TRUE,FALSE)</f>
        <v>1</v>
      </c>
    </row>
    <row r="1819" spans="1:11" x14ac:dyDescent="0.2">
      <c r="A1819" s="110" t="str">
        <f t="shared" si="96"/>
        <v/>
      </c>
      <c r="B1819" s="55"/>
      <c r="C1819" s="129"/>
      <c r="D1819" s="55"/>
      <c r="E1819" s="56"/>
      <c r="F1819" s="72"/>
      <c r="G1819" s="120" t="str">
        <f>IFERROR(INDEX(Vendors!$A$2:$B$500,MATCH('AP and Accrual Journal'!C1819,Vendors!$A$2:$A$500,0),2),"")</f>
        <v/>
      </c>
      <c r="H1819" s="74">
        <f>SUMIF('Cash Outflows'!E:E,'AP and Accrual Journal'!D1819,'Cash Outflows'!F:F)</f>
        <v>0</v>
      </c>
      <c r="I1819" s="73">
        <f t="shared" si="95"/>
        <v>0</v>
      </c>
      <c r="J1819" s="13">
        <f t="shared" si="97"/>
        <v>0</v>
      </c>
      <c r="K1819" s="112" t="b">
        <f ca="1">IF(TODAY()-'AP and Accrual Journal'!E1819&gt;'Data Inputs'!$B$47,TRUE,FALSE)</f>
        <v>1</v>
      </c>
    </row>
    <row r="1820" spans="1:11" x14ac:dyDescent="0.2">
      <c r="A1820" s="110" t="str">
        <f t="shared" si="96"/>
        <v/>
      </c>
      <c r="B1820" s="55"/>
      <c r="C1820" s="129"/>
      <c r="D1820" s="55"/>
      <c r="E1820" s="56"/>
      <c r="F1820" s="72"/>
      <c r="G1820" s="120" t="str">
        <f>IFERROR(INDEX(Vendors!$A$2:$B$500,MATCH('AP and Accrual Journal'!C1820,Vendors!$A$2:$A$500,0),2),"")</f>
        <v/>
      </c>
      <c r="H1820" s="74">
        <f>SUMIF('Cash Outflows'!E:E,'AP and Accrual Journal'!D1820,'Cash Outflows'!F:F)</f>
        <v>0</v>
      </c>
      <c r="I1820" s="73">
        <f t="shared" si="95"/>
        <v>0</v>
      </c>
      <c r="J1820" s="13">
        <f t="shared" si="97"/>
        <v>0</v>
      </c>
      <c r="K1820" s="112" t="b">
        <f ca="1">IF(TODAY()-'AP and Accrual Journal'!E1820&gt;'Data Inputs'!$B$47,TRUE,FALSE)</f>
        <v>1</v>
      </c>
    </row>
    <row r="1821" spans="1:11" x14ac:dyDescent="0.2">
      <c r="A1821" s="110" t="str">
        <f t="shared" si="96"/>
        <v/>
      </c>
      <c r="B1821" s="55"/>
      <c r="C1821" s="129"/>
      <c r="D1821" s="55"/>
      <c r="E1821" s="56"/>
      <c r="F1821" s="72"/>
      <c r="G1821" s="120" t="str">
        <f>IFERROR(INDEX(Vendors!$A$2:$B$500,MATCH('AP and Accrual Journal'!C1821,Vendors!$A$2:$A$500,0),2),"")</f>
        <v/>
      </c>
      <c r="H1821" s="74">
        <f>SUMIF('Cash Outflows'!E:E,'AP and Accrual Journal'!D1821,'Cash Outflows'!F:F)</f>
        <v>0</v>
      </c>
      <c r="I1821" s="73">
        <f t="shared" si="95"/>
        <v>0</v>
      </c>
      <c r="J1821" s="13">
        <f t="shared" si="97"/>
        <v>0</v>
      </c>
      <c r="K1821" s="112" t="b">
        <f ca="1">IF(TODAY()-'AP and Accrual Journal'!E1821&gt;'Data Inputs'!$B$47,TRUE,FALSE)</f>
        <v>1</v>
      </c>
    </row>
    <row r="1822" spans="1:11" x14ac:dyDescent="0.2">
      <c r="A1822" s="110" t="str">
        <f t="shared" si="96"/>
        <v/>
      </c>
      <c r="B1822" s="55"/>
      <c r="C1822" s="129"/>
      <c r="D1822" s="55"/>
      <c r="E1822" s="56"/>
      <c r="F1822" s="72"/>
      <c r="G1822" s="120" t="str">
        <f>IFERROR(INDEX(Vendors!$A$2:$B$500,MATCH('AP and Accrual Journal'!C1822,Vendors!$A$2:$A$500,0),2),"")</f>
        <v/>
      </c>
      <c r="H1822" s="74">
        <f>SUMIF('Cash Outflows'!E:E,'AP and Accrual Journal'!D1822,'Cash Outflows'!F:F)</f>
        <v>0</v>
      </c>
      <c r="I1822" s="73">
        <f t="shared" si="95"/>
        <v>0</v>
      </c>
      <c r="J1822" s="13">
        <f t="shared" si="97"/>
        <v>0</v>
      </c>
      <c r="K1822" s="112" t="b">
        <f ca="1">IF(TODAY()-'AP and Accrual Journal'!E1822&gt;'Data Inputs'!$B$47,TRUE,FALSE)</f>
        <v>1</v>
      </c>
    </row>
    <row r="1823" spans="1:11" x14ac:dyDescent="0.2">
      <c r="A1823" s="110" t="str">
        <f t="shared" si="96"/>
        <v/>
      </c>
      <c r="B1823" s="55"/>
      <c r="C1823" s="129"/>
      <c r="D1823" s="55"/>
      <c r="E1823" s="56"/>
      <c r="F1823" s="72"/>
      <c r="G1823" s="120" t="str">
        <f>IFERROR(INDEX(Vendors!$A$2:$B$500,MATCH('AP and Accrual Journal'!C1823,Vendors!$A$2:$A$500,0),2),"")</f>
        <v/>
      </c>
      <c r="H1823" s="74">
        <f>SUMIF('Cash Outflows'!E:E,'AP and Accrual Journal'!D1823,'Cash Outflows'!F:F)</f>
        <v>0</v>
      </c>
      <c r="I1823" s="73">
        <f t="shared" si="95"/>
        <v>0</v>
      </c>
      <c r="J1823" s="13">
        <f t="shared" si="97"/>
        <v>0</v>
      </c>
      <c r="K1823" s="112" t="b">
        <f ca="1">IF(TODAY()-'AP and Accrual Journal'!E1823&gt;'Data Inputs'!$B$47,TRUE,FALSE)</f>
        <v>1</v>
      </c>
    </row>
    <row r="1824" spans="1:11" x14ac:dyDescent="0.2">
      <c r="A1824" s="110" t="str">
        <f t="shared" si="96"/>
        <v/>
      </c>
      <c r="B1824" s="55"/>
      <c r="C1824" s="129"/>
      <c r="D1824" s="55"/>
      <c r="E1824" s="56"/>
      <c r="F1824" s="72"/>
      <c r="G1824" s="120" t="str">
        <f>IFERROR(INDEX(Vendors!$A$2:$B$500,MATCH('AP and Accrual Journal'!C1824,Vendors!$A$2:$A$500,0),2),"")</f>
        <v/>
      </c>
      <c r="H1824" s="74">
        <f>SUMIF('Cash Outflows'!E:E,'AP and Accrual Journal'!D1824,'Cash Outflows'!F:F)</f>
        <v>0</v>
      </c>
      <c r="I1824" s="73">
        <f t="shared" si="95"/>
        <v>0</v>
      </c>
      <c r="J1824" s="13">
        <f t="shared" si="97"/>
        <v>0</v>
      </c>
      <c r="K1824" s="112" t="b">
        <f ca="1">IF(TODAY()-'AP and Accrual Journal'!E1824&gt;'Data Inputs'!$B$47,TRUE,FALSE)</f>
        <v>1</v>
      </c>
    </row>
    <row r="1825" spans="1:11" x14ac:dyDescent="0.2">
      <c r="A1825" s="110" t="str">
        <f t="shared" si="96"/>
        <v/>
      </c>
      <c r="B1825" s="55"/>
      <c r="C1825" s="129"/>
      <c r="D1825" s="55"/>
      <c r="E1825" s="56"/>
      <c r="F1825" s="72"/>
      <c r="G1825" s="120" t="str">
        <f>IFERROR(INDEX(Vendors!$A$2:$B$500,MATCH('AP and Accrual Journal'!C1825,Vendors!$A$2:$A$500,0),2),"")</f>
        <v/>
      </c>
      <c r="H1825" s="74">
        <f>SUMIF('Cash Outflows'!E:E,'AP and Accrual Journal'!D1825,'Cash Outflows'!F:F)</f>
        <v>0</v>
      </c>
      <c r="I1825" s="73">
        <f t="shared" si="95"/>
        <v>0</v>
      </c>
      <c r="J1825" s="13">
        <f t="shared" si="97"/>
        <v>0</v>
      </c>
      <c r="K1825" s="112" t="b">
        <f ca="1">IF(TODAY()-'AP and Accrual Journal'!E1825&gt;'Data Inputs'!$B$47,TRUE,FALSE)</f>
        <v>1</v>
      </c>
    </row>
    <row r="1826" spans="1:11" x14ac:dyDescent="0.2">
      <c r="A1826" s="110" t="str">
        <f t="shared" si="96"/>
        <v/>
      </c>
      <c r="B1826" s="55"/>
      <c r="C1826" s="129"/>
      <c r="D1826" s="55"/>
      <c r="E1826" s="56"/>
      <c r="F1826" s="72"/>
      <c r="G1826" s="120" t="str">
        <f>IFERROR(INDEX(Vendors!$A$2:$B$500,MATCH('AP and Accrual Journal'!C1826,Vendors!$A$2:$A$500,0),2),"")</f>
        <v/>
      </c>
      <c r="H1826" s="74">
        <f>SUMIF('Cash Outflows'!E:E,'AP and Accrual Journal'!D1826,'Cash Outflows'!F:F)</f>
        <v>0</v>
      </c>
      <c r="I1826" s="73">
        <f t="shared" si="95"/>
        <v>0</v>
      </c>
      <c r="J1826" s="13">
        <f t="shared" si="97"/>
        <v>0</v>
      </c>
      <c r="K1826" s="112" t="b">
        <f ca="1">IF(TODAY()-'AP and Accrual Journal'!E1826&gt;'Data Inputs'!$B$47,TRUE,FALSE)</f>
        <v>1</v>
      </c>
    </row>
    <row r="1827" spans="1:11" x14ac:dyDescent="0.2">
      <c r="A1827" s="110" t="str">
        <f t="shared" si="96"/>
        <v/>
      </c>
      <c r="B1827" s="55"/>
      <c r="C1827" s="129"/>
      <c r="D1827" s="55"/>
      <c r="E1827" s="56"/>
      <c r="F1827" s="72"/>
      <c r="G1827" s="120" t="str">
        <f>IFERROR(INDEX(Vendors!$A$2:$B$500,MATCH('AP and Accrual Journal'!C1827,Vendors!$A$2:$A$500,0),2),"")</f>
        <v/>
      </c>
      <c r="H1827" s="74">
        <f>SUMIF('Cash Outflows'!E:E,'AP and Accrual Journal'!D1827,'Cash Outflows'!F:F)</f>
        <v>0</v>
      </c>
      <c r="I1827" s="73">
        <f t="shared" si="95"/>
        <v>0</v>
      </c>
      <c r="J1827" s="13">
        <f t="shared" si="97"/>
        <v>0</v>
      </c>
      <c r="K1827" s="112" t="b">
        <f ca="1">IF(TODAY()-'AP and Accrual Journal'!E1827&gt;'Data Inputs'!$B$47,TRUE,FALSE)</f>
        <v>1</v>
      </c>
    </row>
    <row r="1828" spans="1:11" x14ac:dyDescent="0.2">
      <c r="A1828" s="110" t="str">
        <f t="shared" si="96"/>
        <v/>
      </c>
      <c r="B1828" s="55"/>
      <c r="C1828" s="129"/>
      <c r="D1828" s="55"/>
      <c r="E1828" s="56"/>
      <c r="F1828" s="72"/>
      <c r="G1828" s="120" t="str">
        <f>IFERROR(INDEX(Vendors!$A$2:$B$500,MATCH('AP and Accrual Journal'!C1828,Vendors!$A$2:$A$500,0),2),"")</f>
        <v/>
      </c>
      <c r="H1828" s="74">
        <f>SUMIF('Cash Outflows'!E:E,'AP and Accrual Journal'!D1828,'Cash Outflows'!F:F)</f>
        <v>0</v>
      </c>
      <c r="I1828" s="73">
        <f t="shared" si="95"/>
        <v>0</v>
      </c>
      <c r="J1828" s="13">
        <f t="shared" si="97"/>
        <v>0</v>
      </c>
      <c r="K1828" s="112" t="b">
        <f ca="1">IF(TODAY()-'AP and Accrual Journal'!E1828&gt;'Data Inputs'!$B$47,TRUE,FALSE)</f>
        <v>1</v>
      </c>
    </row>
    <row r="1829" spans="1:11" x14ac:dyDescent="0.2">
      <c r="A1829" s="110" t="str">
        <f t="shared" si="96"/>
        <v/>
      </c>
      <c r="B1829" s="55"/>
      <c r="C1829" s="129"/>
      <c r="D1829" s="55"/>
      <c r="E1829" s="56"/>
      <c r="F1829" s="72"/>
      <c r="G1829" s="120" t="str">
        <f>IFERROR(INDEX(Vendors!$A$2:$B$500,MATCH('AP and Accrual Journal'!C1829,Vendors!$A$2:$A$500,0),2),"")</f>
        <v/>
      </c>
      <c r="H1829" s="74">
        <f>SUMIF('Cash Outflows'!E:E,'AP and Accrual Journal'!D1829,'Cash Outflows'!F:F)</f>
        <v>0</v>
      </c>
      <c r="I1829" s="73">
        <f t="shared" si="95"/>
        <v>0</v>
      </c>
      <c r="J1829" s="13">
        <f t="shared" si="97"/>
        <v>0</v>
      </c>
      <c r="K1829" s="112" t="b">
        <f ca="1">IF(TODAY()-'AP and Accrual Journal'!E1829&gt;'Data Inputs'!$B$47,TRUE,FALSE)</f>
        <v>1</v>
      </c>
    </row>
    <row r="1830" spans="1:11" x14ac:dyDescent="0.2">
      <c r="A1830" s="110" t="str">
        <f t="shared" si="96"/>
        <v/>
      </c>
      <c r="B1830" s="55"/>
      <c r="C1830" s="129"/>
      <c r="D1830" s="55"/>
      <c r="E1830" s="56"/>
      <c r="F1830" s="72"/>
      <c r="G1830" s="120" t="str">
        <f>IFERROR(INDEX(Vendors!$A$2:$B$500,MATCH('AP and Accrual Journal'!C1830,Vendors!$A$2:$A$500,0),2),"")</f>
        <v/>
      </c>
      <c r="H1830" s="74">
        <f>SUMIF('Cash Outflows'!E:E,'AP and Accrual Journal'!D1830,'Cash Outflows'!F:F)</f>
        <v>0</v>
      </c>
      <c r="I1830" s="73">
        <f t="shared" si="95"/>
        <v>0</v>
      </c>
      <c r="J1830" s="13">
        <f t="shared" si="97"/>
        <v>0</v>
      </c>
      <c r="K1830" s="112" t="b">
        <f ca="1">IF(TODAY()-'AP and Accrual Journal'!E1830&gt;'Data Inputs'!$B$47,TRUE,FALSE)</f>
        <v>1</v>
      </c>
    </row>
    <row r="1831" spans="1:11" x14ac:dyDescent="0.2">
      <c r="A1831" s="110" t="str">
        <f t="shared" si="96"/>
        <v/>
      </c>
      <c r="B1831" s="55"/>
      <c r="C1831" s="129"/>
      <c r="D1831" s="55"/>
      <c r="E1831" s="56"/>
      <c r="F1831" s="72"/>
      <c r="G1831" s="120" t="str">
        <f>IFERROR(INDEX(Vendors!$A$2:$B$500,MATCH('AP and Accrual Journal'!C1831,Vendors!$A$2:$A$500,0),2),"")</f>
        <v/>
      </c>
      <c r="H1831" s="74">
        <f>SUMIF('Cash Outflows'!E:E,'AP and Accrual Journal'!D1831,'Cash Outflows'!F:F)</f>
        <v>0</v>
      </c>
      <c r="I1831" s="73">
        <f t="shared" si="95"/>
        <v>0</v>
      </c>
      <c r="J1831" s="13">
        <f t="shared" si="97"/>
        <v>0</v>
      </c>
      <c r="K1831" s="112" t="b">
        <f ca="1">IF(TODAY()-'AP and Accrual Journal'!E1831&gt;'Data Inputs'!$B$47,TRUE,FALSE)</f>
        <v>1</v>
      </c>
    </row>
    <row r="1832" spans="1:11" x14ac:dyDescent="0.2">
      <c r="A1832" s="110" t="str">
        <f t="shared" si="96"/>
        <v/>
      </c>
      <c r="B1832" s="55"/>
      <c r="C1832" s="129"/>
      <c r="D1832" s="55"/>
      <c r="E1832" s="56"/>
      <c r="F1832" s="72"/>
      <c r="G1832" s="120" t="str">
        <f>IFERROR(INDEX(Vendors!$A$2:$B$500,MATCH('AP and Accrual Journal'!C1832,Vendors!$A$2:$A$500,0),2),"")</f>
        <v/>
      </c>
      <c r="H1832" s="74">
        <f>SUMIF('Cash Outflows'!E:E,'AP and Accrual Journal'!D1832,'Cash Outflows'!F:F)</f>
        <v>0</v>
      </c>
      <c r="I1832" s="73">
        <f t="shared" si="95"/>
        <v>0</v>
      </c>
      <c r="J1832" s="13">
        <f t="shared" si="97"/>
        <v>0</v>
      </c>
      <c r="K1832" s="112" t="b">
        <f ca="1">IF(TODAY()-'AP and Accrual Journal'!E1832&gt;'Data Inputs'!$B$47,TRUE,FALSE)</f>
        <v>1</v>
      </c>
    </row>
    <row r="1833" spans="1:11" x14ac:dyDescent="0.2">
      <c r="A1833" s="110" t="str">
        <f t="shared" si="96"/>
        <v/>
      </c>
      <c r="B1833" s="55"/>
      <c r="C1833" s="129"/>
      <c r="D1833" s="55"/>
      <c r="E1833" s="56"/>
      <c r="F1833" s="72"/>
      <c r="G1833" s="120" t="str">
        <f>IFERROR(INDEX(Vendors!$A$2:$B$500,MATCH('AP and Accrual Journal'!C1833,Vendors!$A$2:$A$500,0),2),"")</f>
        <v/>
      </c>
      <c r="H1833" s="74">
        <f>SUMIF('Cash Outflows'!E:E,'AP and Accrual Journal'!D1833,'Cash Outflows'!F:F)</f>
        <v>0</v>
      </c>
      <c r="I1833" s="73">
        <f t="shared" si="95"/>
        <v>0</v>
      </c>
      <c r="J1833" s="13">
        <f t="shared" si="97"/>
        <v>0</v>
      </c>
      <c r="K1833" s="112" t="b">
        <f ca="1">IF(TODAY()-'AP and Accrual Journal'!E1833&gt;'Data Inputs'!$B$47,TRUE,FALSE)</f>
        <v>1</v>
      </c>
    </row>
    <row r="1834" spans="1:11" x14ac:dyDescent="0.2">
      <c r="A1834" s="110" t="str">
        <f t="shared" si="96"/>
        <v/>
      </c>
      <c r="B1834" s="55"/>
      <c r="C1834" s="129"/>
      <c r="D1834" s="55"/>
      <c r="E1834" s="56"/>
      <c r="F1834" s="72"/>
      <c r="G1834" s="120" t="str">
        <f>IFERROR(INDEX(Vendors!$A$2:$B$500,MATCH('AP and Accrual Journal'!C1834,Vendors!$A$2:$A$500,0),2),"")</f>
        <v/>
      </c>
      <c r="H1834" s="74">
        <f>SUMIF('Cash Outflows'!E:E,'AP and Accrual Journal'!D1834,'Cash Outflows'!F:F)</f>
        <v>0</v>
      </c>
      <c r="I1834" s="73">
        <f t="shared" si="95"/>
        <v>0</v>
      </c>
      <c r="J1834" s="13">
        <f t="shared" si="97"/>
        <v>0</v>
      </c>
      <c r="K1834" s="112" t="b">
        <f ca="1">IF(TODAY()-'AP and Accrual Journal'!E1834&gt;'Data Inputs'!$B$47,TRUE,FALSE)</f>
        <v>1</v>
      </c>
    </row>
    <row r="1835" spans="1:11" x14ac:dyDescent="0.2">
      <c r="A1835" s="110" t="str">
        <f t="shared" si="96"/>
        <v/>
      </c>
      <c r="B1835" s="55"/>
      <c r="C1835" s="129"/>
      <c r="D1835" s="55"/>
      <c r="E1835" s="56"/>
      <c r="F1835" s="72"/>
      <c r="G1835" s="120" t="str">
        <f>IFERROR(INDEX(Vendors!$A$2:$B$500,MATCH('AP and Accrual Journal'!C1835,Vendors!$A$2:$A$500,0),2),"")</f>
        <v/>
      </c>
      <c r="H1835" s="74">
        <f>SUMIF('Cash Outflows'!E:E,'AP and Accrual Journal'!D1835,'Cash Outflows'!F:F)</f>
        <v>0</v>
      </c>
      <c r="I1835" s="73">
        <f t="shared" si="95"/>
        <v>0</v>
      </c>
      <c r="J1835" s="13">
        <f t="shared" si="97"/>
        <v>0</v>
      </c>
      <c r="K1835" s="112" t="b">
        <f ca="1">IF(TODAY()-'AP and Accrual Journal'!E1835&gt;'Data Inputs'!$B$47,TRUE,FALSE)</f>
        <v>1</v>
      </c>
    </row>
    <row r="1836" spans="1:11" x14ac:dyDescent="0.2">
      <c r="A1836" s="110" t="str">
        <f t="shared" si="96"/>
        <v/>
      </c>
      <c r="B1836" s="55"/>
      <c r="C1836" s="129"/>
      <c r="D1836" s="55"/>
      <c r="E1836" s="56"/>
      <c r="F1836" s="72"/>
      <c r="G1836" s="120" t="str">
        <f>IFERROR(INDEX(Vendors!$A$2:$B$500,MATCH('AP and Accrual Journal'!C1836,Vendors!$A$2:$A$500,0),2),"")</f>
        <v/>
      </c>
      <c r="H1836" s="74">
        <f>SUMIF('Cash Outflows'!E:E,'AP and Accrual Journal'!D1836,'Cash Outflows'!F:F)</f>
        <v>0</v>
      </c>
      <c r="I1836" s="73">
        <f t="shared" si="95"/>
        <v>0</v>
      </c>
      <c r="J1836" s="13">
        <f t="shared" si="97"/>
        <v>0</v>
      </c>
      <c r="K1836" s="112" t="b">
        <f ca="1">IF(TODAY()-'AP and Accrual Journal'!E1836&gt;'Data Inputs'!$B$47,TRUE,FALSE)</f>
        <v>1</v>
      </c>
    </row>
    <row r="1837" spans="1:11" x14ac:dyDescent="0.2">
      <c r="A1837" s="110" t="str">
        <f t="shared" si="96"/>
        <v/>
      </c>
      <c r="B1837" s="55"/>
      <c r="C1837" s="129"/>
      <c r="D1837" s="55"/>
      <c r="E1837" s="56"/>
      <c r="F1837" s="72"/>
      <c r="G1837" s="120" t="str">
        <f>IFERROR(INDEX(Vendors!$A$2:$B$500,MATCH('AP and Accrual Journal'!C1837,Vendors!$A$2:$A$500,0),2),"")</f>
        <v/>
      </c>
      <c r="H1837" s="74">
        <f>SUMIF('Cash Outflows'!E:E,'AP and Accrual Journal'!D1837,'Cash Outflows'!F:F)</f>
        <v>0</v>
      </c>
      <c r="I1837" s="73">
        <f t="shared" si="95"/>
        <v>0</v>
      </c>
      <c r="J1837" s="13">
        <f t="shared" si="97"/>
        <v>0</v>
      </c>
      <c r="K1837" s="112" t="b">
        <f ca="1">IF(TODAY()-'AP and Accrual Journal'!E1837&gt;'Data Inputs'!$B$47,TRUE,FALSE)</f>
        <v>1</v>
      </c>
    </row>
    <row r="1838" spans="1:11" x14ac:dyDescent="0.2">
      <c r="A1838" s="110" t="str">
        <f t="shared" si="96"/>
        <v/>
      </c>
      <c r="B1838" s="55"/>
      <c r="C1838" s="129"/>
      <c r="D1838" s="55"/>
      <c r="E1838" s="56"/>
      <c r="F1838" s="72"/>
      <c r="G1838" s="120" t="str">
        <f>IFERROR(INDEX(Vendors!$A$2:$B$500,MATCH('AP and Accrual Journal'!C1838,Vendors!$A$2:$A$500,0),2),"")</f>
        <v/>
      </c>
      <c r="H1838" s="74">
        <f>SUMIF('Cash Outflows'!E:E,'AP and Accrual Journal'!D1838,'Cash Outflows'!F:F)</f>
        <v>0</v>
      </c>
      <c r="I1838" s="73">
        <f t="shared" si="95"/>
        <v>0</v>
      </c>
      <c r="J1838" s="13">
        <f t="shared" si="97"/>
        <v>0</v>
      </c>
      <c r="K1838" s="112" t="b">
        <f ca="1">IF(TODAY()-'AP and Accrual Journal'!E1838&gt;'Data Inputs'!$B$47,TRUE,FALSE)</f>
        <v>1</v>
      </c>
    </row>
    <row r="1839" spans="1:11" x14ac:dyDescent="0.2">
      <c r="A1839" s="110" t="str">
        <f t="shared" si="96"/>
        <v/>
      </c>
      <c r="B1839" s="55"/>
      <c r="C1839" s="129"/>
      <c r="D1839" s="55"/>
      <c r="E1839" s="56"/>
      <c r="F1839" s="72"/>
      <c r="G1839" s="120" t="str">
        <f>IFERROR(INDEX(Vendors!$A$2:$B$500,MATCH('AP and Accrual Journal'!C1839,Vendors!$A$2:$A$500,0),2),"")</f>
        <v/>
      </c>
      <c r="H1839" s="74">
        <f>SUMIF('Cash Outflows'!E:E,'AP and Accrual Journal'!D1839,'Cash Outflows'!F:F)</f>
        <v>0</v>
      </c>
      <c r="I1839" s="73">
        <f t="shared" si="95"/>
        <v>0</v>
      </c>
      <c r="J1839" s="13">
        <f t="shared" si="97"/>
        <v>0</v>
      </c>
      <c r="K1839" s="112" t="b">
        <f ca="1">IF(TODAY()-'AP and Accrual Journal'!E1839&gt;'Data Inputs'!$B$47,TRUE,FALSE)</f>
        <v>1</v>
      </c>
    </row>
    <row r="1840" spans="1:11" x14ac:dyDescent="0.2">
      <c r="A1840" s="110" t="str">
        <f t="shared" si="96"/>
        <v/>
      </c>
      <c r="B1840" s="55"/>
      <c r="C1840" s="129"/>
      <c r="D1840" s="55"/>
      <c r="E1840" s="56"/>
      <c r="F1840" s="72"/>
      <c r="G1840" s="120" t="str">
        <f>IFERROR(INDEX(Vendors!$A$2:$B$500,MATCH('AP and Accrual Journal'!C1840,Vendors!$A$2:$A$500,0),2),"")</f>
        <v/>
      </c>
      <c r="H1840" s="74">
        <f>SUMIF('Cash Outflows'!E:E,'AP and Accrual Journal'!D1840,'Cash Outflows'!F:F)</f>
        <v>0</v>
      </c>
      <c r="I1840" s="73">
        <f t="shared" si="95"/>
        <v>0</v>
      </c>
      <c r="J1840" s="13">
        <f t="shared" si="97"/>
        <v>0</v>
      </c>
      <c r="K1840" s="112" t="b">
        <f ca="1">IF(TODAY()-'AP and Accrual Journal'!E1840&gt;'Data Inputs'!$B$47,TRUE,FALSE)</f>
        <v>1</v>
      </c>
    </row>
    <row r="1841" spans="1:11" x14ac:dyDescent="0.2">
      <c r="A1841" s="110" t="str">
        <f t="shared" si="96"/>
        <v/>
      </c>
      <c r="B1841" s="55"/>
      <c r="C1841" s="129"/>
      <c r="D1841" s="55"/>
      <c r="E1841" s="56"/>
      <c r="F1841" s="72"/>
      <c r="G1841" s="120" t="str">
        <f>IFERROR(INDEX(Vendors!$A$2:$B$500,MATCH('AP and Accrual Journal'!C1841,Vendors!$A$2:$A$500,0),2),"")</f>
        <v/>
      </c>
      <c r="H1841" s="74">
        <f>SUMIF('Cash Outflows'!E:E,'AP and Accrual Journal'!D1841,'Cash Outflows'!F:F)</f>
        <v>0</v>
      </c>
      <c r="I1841" s="73">
        <f t="shared" si="95"/>
        <v>0</v>
      </c>
      <c r="J1841" s="13">
        <f t="shared" si="97"/>
        <v>0</v>
      </c>
      <c r="K1841" s="112" t="b">
        <f ca="1">IF(TODAY()-'AP and Accrual Journal'!E1841&gt;'Data Inputs'!$B$47,TRUE,FALSE)</f>
        <v>1</v>
      </c>
    </row>
    <row r="1842" spans="1:11" x14ac:dyDescent="0.2">
      <c r="A1842" s="110" t="str">
        <f t="shared" si="96"/>
        <v/>
      </c>
      <c r="B1842" s="55"/>
      <c r="C1842" s="129"/>
      <c r="D1842" s="55"/>
      <c r="E1842" s="56"/>
      <c r="F1842" s="72"/>
      <c r="G1842" s="120" t="str">
        <f>IFERROR(INDEX(Vendors!$A$2:$B$500,MATCH('AP and Accrual Journal'!C1842,Vendors!$A$2:$A$500,0),2),"")</f>
        <v/>
      </c>
      <c r="H1842" s="74">
        <f>SUMIF('Cash Outflows'!E:E,'AP and Accrual Journal'!D1842,'Cash Outflows'!F:F)</f>
        <v>0</v>
      </c>
      <c r="I1842" s="73">
        <f t="shared" si="95"/>
        <v>0</v>
      </c>
      <c r="J1842" s="13">
        <f t="shared" si="97"/>
        <v>0</v>
      </c>
      <c r="K1842" s="112" t="b">
        <f ca="1">IF(TODAY()-'AP and Accrual Journal'!E1842&gt;'Data Inputs'!$B$47,TRUE,FALSE)</f>
        <v>1</v>
      </c>
    </row>
    <row r="1843" spans="1:11" x14ac:dyDescent="0.2">
      <c r="A1843" s="110" t="str">
        <f t="shared" si="96"/>
        <v/>
      </c>
      <c r="B1843" s="55"/>
      <c r="C1843" s="129"/>
      <c r="D1843" s="55"/>
      <c r="E1843" s="56"/>
      <c r="F1843" s="72"/>
      <c r="G1843" s="120" t="str">
        <f>IFERROR(INDEX(Vendors!$A$2:$B$500,MATCH('AP and Accrual Journal'!C1843,Vendors!$A$2:$A$500,0),2),"")</f>
        <v/>
      </c>
      <c r="H1843" s="74">
        <f>SUMIF('Cash Outflows'!E:E,'AP and Accrual Journal'!D1843,'Cash Outflows'!F:F)</f>
        <v>0</v>
      </c>
      <c r="I1843" s="73">
        <f t="shared" si="95"/>
        <v>0</v>
      </c>
      <c r="J1843" s="13">
        <f t="shared" si="97"/>
        <v>0</v>
      </c>
      <c r="K1843" s="112" t="b">
        <f ca="1">IF(TODAY()-'AP and Accrual Journal'!E1843&gt;'Data Inputs'!$B$47,TRUE,FALSE)</f>
        <v>1</v>
      </c>
    </row>
    <row r="1844" spans="1:11" x14ac:dyDescent="0.2">
      <c r="A1844" s="110" t="str">
        <f t="shared" si="96"/>
        <v/>
      </c>
      <c r="B1844" s="55"/>
      <c r="C1844" s="129"/>
      <c r="D1844" s="55"/>
      <c r="E1844" s="56"/>
      <c r="F1844" s="72"/>
      <c r="G1844" s="120" t="str">
        <f>IFERROR(INDEX(Vendors!$A$2:$B$500,MATCH('AP and Accrual Journal'!C1844,Vendors!$A$2:$A$500,0),2),"")</f>
        <v/>
      </c>
      <c r="H1844" s="74">
        <f>SUMIF('Cash Outflows'!E:E,'AP and Accrual Journal'!D1844,'Cash Outflows'!F:F)</f>
        <v>0</v>
      </c>
      <c r="I1844" s="73">
        <f t="shared" si="95"/>
        <v>0</v>
      </c>
      <c r="J1844" s="13">
        <f t="shared" si="97"/>
        <v>0</v>
      </c>
      <c r="K1844" s="112" t="b">
        <f ca="1">IF(TODAY()-'AP and Accrual Journal'!E1844&gt;'Data Inputs'!$B$47,TRUE,FALSE)</f>
        <v>1</v>
      </c>
    </row>
    <row r="1845" spans="1:11" x14ac:dyDescent="0.2">
      <c r="A1845" s="110" t="str">
        <f t="shared" si="96"/>
        <v/>
      </c>
      <c r="B1845" s="55"/>
      <c r="C1845" s="129"/>
      <c r="D1845" s="55"/>
      <c r="E1845" s="56"/>
      <c r="F1845" s="72"/>
      <c r="G1845" s="120" t="str">
        <f>IFERROR(INDEX(Vendors!$A$2:$B$500,MATCH('AP and Accrual Journal'!C1845,Vendors!$A$2:$A$500,0),2),"")</f>
        <v/>
      </c>
      <c r="H1845" s="74">
        <f>SUMIF('Cash Outflows'!E:E,'AP and Accrual Journal'!D1845,'Cash Outflows'!F:F)</f>
        <v>0</v>
      </c>
      <c r="I1845" s="73">
        <f t="shared" si="95"/>
        <v>0</v>
      </c>
      <c r="J1845" s="13">
        <f t="shared" si="97"/>
        <v>0</v>
      </c>
      <c r="K1845" s="112" t="b">
        <f ca="1">IF(TODAY()-'AP and Accrual Journal'!E1845&gt;'Data Inputs'!$B$47,TRUE,FALSE)</f>
        <v>1</v>
      </c>
    </row>
    <row r="1846" spans="1:11" x14ac:dyDescent="0.2">
      <c r="A1846" s="110" t="str">
        <f t="shared" si="96"/>
        <v/>
      </c>
      <c r="B1846" s="55"/>
      <c r="C1846" s="129"/>
      <c r="D1846" s="55"/>
      <c r="E1846" s="56"/>
      <c r="F1846" s="72"/>
      <c r="G1846" s="120" t="str">
        <f>IFERROR(INDEX(Vendors!$A$2:$B$500,MATCH('AP and Accrual Journal'!C1846,Vendors!$A$2:$A$500,0),2),"")</f>
        <v/>
      </c>
      <c r="H1846" s="74">
        <f>SUMIF('Cash Outflows'!E:E,'AP and Accrual Journal'!D1846,'Cash Outflows'!F:F)</f>
        <v>0</v>
      </c>
      <c r="I1846" s="73">
        <f t="shared" si="95"/>
        <v>0</v>
      </c>
      <c r="J1846" s="13">
        <f t="shared" si="97"/>
        <v>0</v>
      </c>
      <c r="K1846" s="112" t="b">
        <f ca="1">IF(TODAY()-'AP and Accrual Journal'!E1846&gt;'Data Inputs'!$B$47,TRUE,FALSE)</f>
        <v>1</v>
      </c>
    </row>
    <row r="1847" spans="1:11" x14ac:dyDescent="0.2">
      <c r="A1847" s="110" t="str">
        <f t="shared" si="96"/>
        <v/>
      </c>
      <c r="B1847" s="55"/>
      <c r="C1847" s="129"/>
      <c r="D1847" s="55"/>
      <c r="E1847" s="56"/>
      <c r="F1847" s="72"/>
      <c r="G1847" s="120" t="str">
        <f>IFERROR(INDEX(Vendors!$A$2:$B$500,MATCH('AP and Accrual Journal'!C1847,Vendors!$A$2:$A$500,0),2),"")</f>
        <v/>
      </c>
      <c r="H1847" s="74">
        <f>SUMIF('Cash Outflows'!E:E,'AP and Accrual Journal'!D1847,'Cash Outflows'!F:F)</f>
        <v>0</v>
      </c>
      <c r="I1847" s="73">
        <f t="shared" si="95"/>
        <v>0</v>
      </c>
      <c r="J1847" s="13">
        <f t="shared" si="97"/>
        <v>0</v>
      </c>
      <c r="K1847" s="112" t="b">
        <f ca="1">IF(TODAY()-'AP and Accrual Journal'!E1847&gt;'Data Inputs'!$B$47,TRUE,FALSE)</f>
        <v>1</v>
      </c>
    </row>
    <row r="1848" spans="1:11" x14ac:dyDescent="0.2">
      <c r="A1848" s="110" t="str">
        <f t="shared" si="96"/>
        <v/>
      </c>
      <c r="B1848" s="55"/>
      <c r="C1848" s="129"/>
      <c r="D1848" s="55"/>
      <c r="E1848" s="56"/>
      <c r="F1848" s="72"/>
      <c r="G1848" s="120" t="str">
        <f>IFERROR(INDEX(Vendors!$A$2:$B$500,MATCH('AP and Accrual Journal'!C1848,Vendors!$A$2:$A$500,0),2),"")</f>
        <v/>
      </c>
      <c r="H1848" s="74">
        <f>SUMIF('Cash Outflows'!E:E,'AP and Accrual Journal'!D1848,'Cash Outflows'!F:F)</f>
        <v>0</v>
      </c>
      <c r="I1848" s="73">
        <f t="shared" si="95"/>
        <v>0</v>
      </c>
      <c r="J1848" s="13">
        <f t="shared" si="97"/>
        <v>0</v>
      </c>
      <c r="K1848" s="112" t="b">
        <f ca="1">IF(TODAY()-'AP and Accrual Journal'!E1848&gt;'Data Inputs'!$B$47,TRUE,FALSE)</f>
        <v>1</v>
      </c>
    </row>
    <row r="1849" spans="1:11" x14ac:dyDescent="0.2">
      <c r="A1849" s="110" t="str">
        <f t="shared" si="96"/>
        <v/>
      </c>
      <c r="B1849" s="55"/>
      <c r="C1849" s="129"/>
      <c r="D1849" s="55"/>
      <c r="E1849" s="56"/>
      <c r="F1849" s="72"/>
      <c r="G1849" s="120" t="str">
        <f>IFERROR(INDEX(Vendors!$A$2:$B$500,MATCH('AP and Accrual Journal'!C1849,Vendors!$A$2:$A$500,0),2),"")</f>
        <v/>
      </c>
      <c r="H1849" s="74">
        <f>SUMIF('Cash Outflows'!E:E,'AP and Accrual Journal'!D1849,'Cash Outflows'!F:F)</f>
        <v>0</v>
      </c>
      <c r="I1849" s="73">
        <f t="shared" si="95"/>
        <v>0</v>
      </c>
      <c r="J1849" s="13">
        <f t="shared" si="97"/>
        <v>0</v>
      </c>
      <c r="K1849" s="112" t="b">
        <f ca="1">IF(TODAY()-'AP and Accrual Journal'!E1849&gt;'Data Inputs'!$B$47,TRUE,FALSE)</f>
        <v>1</v>
      </c>
    </row>
    <row r="1850" spans="1:11" x14ac:dyDescent="0.2">
      <c r="A1850" s="110" t="str">
        <f t="shared" si="96"/>
        <v/>
      </c>
      <c r="B1850" s="55"/>
      <c r="C1850" s="129"/>
      <c r="D1850" s="55"/>
      <c r="E1850" s="56"/>
      <c r="F1850" s="72"/>
      <c r="G1850" s="120" t="str">
        <f>IFERROR(INDEX(Vendors!$A$2:$B$500,MATCH('AP and Accrual Journal'!C1850,Vendors!$A$2:$A$500,0),2),"")</f>
        <v/>
      </c>
      <c r="H1850" s="74">
        <f>SUMIF('Cash Outflows'!E:E,'AP and Accrual Journal'!D1850,'Cash Outflows'!F:F)</f>
        <v>0</v>
      </c>
      <c r="I1850" s="73">
        <f t="shared" si="95"/>
        <v>0</v>
      </c>
      <c r="J1850" s="13">
        <f t="shared" si="97"/>
        <v>0</v>
      </c>
      <c r="K1850" s="112" t="b">
        <f ca="1">IF(TODAY()-'AP and Accrual Journal'!E1850&gt;'Data Inputs'!$B$47,TRUE,FALSE)</f>
        <v>1</v>
      </c>
    </row>
    <row r="1851" spans="1:11" x14ac:dyDescent="0.2">
      <c r="A1851" s="110" t="str">
        <f t="shared" si="96"/>
        <v/>
      </c>
      <c r="B1851" s="55"/>
      <c r="C1851" s="129"/>
      <c r="D1851" s="55"/>
      <c r="E1851" s="56"/>
      <c r="F1851" s="72"/>
      <c r="G1851" s="120" t="str">
        <f>IFERROR(INDEX(Vendors!$A$2:$B$500,MATCH('AP and Accrual Journal'!C1851,Vendors!$A$2:$A$500,0),2),"")</f>
        <v/>
      </c>
      <c r="H1851" s="74">
        <f>SUMIF('Cash Outflows'!E:E,'AP and Accrual Journal'!D1851,'Cash Outflows'!F:F)</f>
        <v>0</v>
      </c>
      <c r="I1851" s="73">
        <f t="shared" si="95"/>
        <v>0</v>
      </c>
      <c r="J1851" s="13">
        <f t="shared" si="97"/>
        <v>0</v>
      </c>
      <c r="K1851" s="112" t="b">
        <f ca="1">IF(TODAY()-'AP and Accrual Journal'!E1851&gt;'Data Inputs'!$B$47,TRUE,FALSE)</f>
        <v>1</v>
      </c>
    </row>
    <row r="1852" spans="1:11" x14ac:dyDescent="0.2">
      <c r="A1852" s="110" t="str">
        <f t="shared" si="96"/>
        <v/>
      </c>
      <c r="B1852" s="55"/>
      <c r="C1852" s="129"/>
      <c r="D1852" s="55"/>
      <c r="E1852" s="56"/>
      <c r="F1852" s="72"/>
      <c r="G1852" s="120" t="str">
        <f>IFERROR(INDEX(Vendors!$A$2:$B$500,MATCH('AP and Accrual Journal'!C1852,Vendors!$A$2:$A$500,0),2),"")</f>
        <v/>
      </c>
      <c r="H1852" s="74">
        <f>SUMIF('Cash Outflows'!E:E,'AP and Accrual Journal'!D1852,'Cash Outflows'!F:F)</f>
        <v>0</v>
      </c>
      <c r="I1852" s="73">
        <f t="shared" si="95"/>
        <v>0</v>
      </c>
      <c r="J1852" s="13">
        <f t="shared" si="97"/>
        <v>0</v>
      </c>
      <c r="K1852" s="112" t="b">
        <f ca="1">IF(TODAY()-'AP and Accrual Journal'!E1852&gt;'Data Inputs'!$B$47,TRUE,FALSE)</f>
        <v>1</v>
      </c>
    </row>
    <row r="1853" spans="1:11" x14ac:dyDescent="0.2">
      <c r="A1853" s="110" t="str">
        <f t="shared" si="96"/>
        <v/>
      </c>
      <c r="B1853" s="55"/>
      <c r="C1853" s="129"/>
      <c r="D1853" s="55"/>
      <c r="E1853" s="56"/>
      <c r="F1853" s="72"/>
      <c r="G1853" s="120" t="str">
        <f>IFERROR(INDEX(Vendors!$A$2:$B$500,MATCH('AP and Accrual Journal'!C1853,Vendors!$A$2:$A$500,0),2),"")</f>
        <v/>
      </c>
      <c r="H1853" s="74">
        <f>SUMIF('Cash Outflows'!E:E,'AP and Accrual Journal'!D1853,'Cash Outflows'!F:F)</f>
        <v>0</v>
      </c>
      <c r="I1853" s="73">
        <f t="shared" si="95"/>
        <v>0</v>
      </c>
      <c r="J1853" s="13">
        <f t="shared" si="97"/>
        <v>0</v>
      </c>
      <c r="K1853" s="112" t="b">
        <f ca="1">IF(TODAY()-'AP and Accrual Journal'!E1853&gt;'Data Inputs'!$B$47,TRUE,FALSE)</f>
        <v>1</v>
      </c>
    </row>
    <row r="1854" spans="1:11" x14ac:dyDescent="0.2">
      <c r="A1854" s="110" t="str">
        <f t="shared" si="96"/>
        <v/>
      </c>
      <c r="B1854" s="55"/>
      <c r="C1854" s="129"/>
      <c r="D1854" s="55"/>
      <c r="E1854" s="56"/>
      <c r="F1854" s="72"/>
      <c r="G1854" s="120" t="str">
        <f>IFERROR(INDEX(Vendors!$A$2:$B$500,MATCH('AP and Accrual Journal'!C1854,Vendors!$A$2:$A$500,0),2),"")</f>
        <v/>
      </c>
      <c r="H1854" s="74">
        <f>SUMIF('Cash Outflows'!E:E,'AP and Accrual Journal'!D1854,'Cash Outflows'!F:F)</f>
        <v>0</v>
      </c>
      <c r="I1854" s="73">
        <f t="shared" si="95"/>
        <v>0</v>
      </c>
      <c r="J1854" s="13">
        <f t="shared" si="97"/>
        <v>0</v>
      </c>
      <c r="K1854" s="112" t="b">
        <f ca="1">IF(TODAY()-'AP and Accrual Journal'!E1854&gt;'Data Inputs'!$B$47,TRUE,FALSE)</f>
        <v>1</v>
      </c>
    </row>
    <row r="1855" spans="1:11" x14ac:dyDescent="0.2">
      <c r="A1855" s="110" t="str">
        <f t="shared" si="96"/>
        <v/>
      </c>
      <c r="B1855" s="55"/>
      <c r="C1855" s="129"/>
      <c r="D1855" s="55"/>
      <c r="E1855" s="56"/>
      <c r="F1855" s="72"/>
      <c r="G1855" s="120" t="str">
        <f>IFERROR(INDEX(Vendors!$A$2:$B$500,MATCH('AP and Accrual Journal'!C1855,Vendors!$A$2:$A$500,0),2),"")</f>
        <v/>
      </c>
      <c r="H1855" s="74">
        <f>SUMIF('Cash Outflows'!E:E,'AP and Accrual Journal'!D1855,'Cash Outflows'!F:F)</f>
        <v>0</v>
      </c>
      <c r="I1855" s="73">
        <f t="shared" si="95"/>
        <v>0</v>
      </c>
      <c r="J1855" s="13">
        <f t="shared" si="97"/>
        <v>0</v>
      </c>
      <c r="K1855" s="112" t="b">
        <f ca="1">IF(TODAY()-'AP and Accrual Journal'!E1855&gt;'Data Inputs'!$B$47,TRUE,FALSE)</f>
        <v>1</v>
      </c>
    </row>
    <row r="1856" spans="1:11" x14ac:dyDescent="0.2">
      <c r="A1856" s="110" t="str">
        <f t="shared" si="96"/>
        <v/>
      </c>
      <c r="B1856" s="55"/>
      <c r="C1856" s="129"/>
      <c r="D1856" s="55"/>
      <c r="E1856" s="56"/>
      <c r="F1856" s="72"/>
      <c r="G1856" s="120" t="str">
        <f>IFERROR(INDEX(Vendors!$A$2:$B$500,MATCH('AP and Accrual Journal'!C1856,Vendors!$A$2:$A$500,0),2),"")</f>
        <v/>
      </c>
      <c r="H1856" s="74">
        <f>SUMIF('Cash Outflows'!E:E,'AP and Accrual Journal'!D1856,'Cash Outflows'!F:F)</f>
        <v>0</v>
      </c>
      <c r="I1856" s="73">
        <f t="shared" si="95"/>
        <v>0</v>
      </c>
      <c r="J1856" s="13">
        <f t="shared" si="97"/>
        <v>0</v>
      </c>
      <c r="K1856" s="112" t="b">
        <f ca="1">IF(TODAY()-'AP and Accrual Journal'!E1856&gt;'Data Inputs'!$B$47,TRUE,FALSE)</f>
        <v>1</v>
      </c>
    </row>
    <row r="1857" spans="1:11" x14ac:dyDescent="0.2">
      <c r="A1857" s="110" t="str">
        <f t="shared" si="96"/>
        <v/>
      </c>
      <c r="B1857" s="55"/>
      <c r="C1857" s="129"/>
      <c r="D1857" s="55"/>
      <c r="E1857" s="56"/>
      <c r="F1857" s="72"/>
      <c r="G1857" s="120" t="str">
        <f>IFERROR(INDEX(Vendors!$A$2:$B$500,MATCH('AP and Accrual Journal'!C1857,Vendors!$A$2:$A$500,0),2),"")</f>
        <v/>
      </c>
      <c r="H1857" s="74">
        <f>SUMIF('Cash Outflows'!E:E,'AP and Accrual Journal'!D1857,'Cash Outflows'!F:F)</f>
        <v>0</v>
      </c>
      <c r="I1857" s="73">
        <f t="shared" si="95"/>
        <v>0</v>
      </c>
      <c r="J1857" s="13">
        <f t="shared" si="97"/>
        <v>0</v>
      </c>
      <c r="K1857" s="112" t="b">
        <f ca="1">IF(TODAY()-'AP and Accrual Journal'!E1857&gt;'Data Inputs'!$B$47,TRUE,FALSE)</f>
        <v>1</v>
      </c>
    </row>
    <row r="1858" spans="1:11" x14ac:dyDescent="0.2">
      <c r="A1858" s="110" t="str">
        <f t="shared" si="96"/>
        <v/>
      </c>
      <c r="B1858" s="55"/>
      <c r="C1858" s="129"/>
      <c r="D1858" s="55"/>
      <c r="E1858" s="56"/>
      <c r="F1858" s="72"/>
      <c r="G1858" s="120" t="str">
        <f>IFERROR(INDEX(Vendors!$A$2:$B$500,MATCH('AP and Accrual Journal'!C1858,Vendors!$A$2:$A$500,0),2),"")</f>
        <v/>
      </c>
      <c r="H1858" s="74">
        <f>SUMIF('Cash Outflows'!E:E,'AP and Accrual Journal'!D1858,'Cash Outflows'!F:F)</f>
        <v>0</v>
      </c>
      <c r="I1858" s="73">
        <f t="shared" si="95"/>
        <v>0</v>
      </c>
      <c r="J1858" s="13">
        <f t="shared" si="97"/>
        <v>0</v>
      </c>
      <c r="K1858" s="112" t="b">
        <f ca="1">IF(TODAY()-'AP and Accrual Journal'!E1858&gt;'Data Inputs'!$B$47,TRUE,FALSE)</f>
        <v>1</v>
      </c>
    </row>
    <row r="1859" spans="1:11" x14ac:dyDescent="0.2">
      <c r="A1859" s="110" t="str">
        <f t="shared" si="96"/>
        <v/>
      </c>
      <c r="B1859" s="55"/>
      <c r="C1859" s="129"/>
      <c r="D1859" s="55"/>
      <c r="E1859" s="56"/>
      <c r="F1859" s="72"/>
      <c r="G1859" s="120" t="str">
        <f>IFERROR(INDEX(Vendors!$A$2:$B$500,MATCH('AP and Accrual Journal'!C1859,Vendors!$A$2:$A$500,0),2),"")</f>
        <v/>
      </c>
      <c r="H1859" s="74">
        <f>SUMIF('Cash Outflows'!E:E,'AP and Accrual Journal'!D1859,'Cash Outflows'!F:F)</f>
        <v>0</v>
      </c>
      <c r="I1859" s="73">
        <f t="shared" si="95"/>
        <v>0</v>
      </c>
      <c r="J1859" s="13">
        <f t="shared" si="97"/>
        <v>0</v>
      </c>
      <c r="K1859" s="112" t="b">
        <f ca="1">IF(TODAY()-'AP and Accrual Journal'!E1859&gt;'Data Inputs'!$B$47,TRUE,FALSE)</f>
        <v>1</v>
      </c>
    </row>
    <row r="1860" spans="1:11" x14ac:dyDescent="0.2">
      <c r="A1860" s="110" t="str">
        <f t="shared" si="96"/>
        <v/>
      </c>
      <c r="B1860" s="55"/>
      <c r="C1860" s="129"/>
      <c r="D1860" s="55"/>
      <c r="E1860" s="56"/>
      <c r="F1860" s="72"/>
      <c r="G1860" s="120" t="str">
        <f>IFERROR(INDEX(Vendors!$A$2:$B$500,MATCH('AP and Accrual Journal'!C1860,Vendors!$A$2:$A$500,0),2),"")</f>
        <v/>
      </c>
      <c r="H1860" s="74">
        <f>SUMIF('Cash Outflows'!E:E,'AP and Accrual Journal'!D1860,'Cash Outflows'!F:F)</f>
        <v>0</v>
      </c>
      <c r="I1860" s="73">
        <f t="shared" si="95"/>
        <v>0</v>
      </c>
      <c r="J1860" s="13">
        <f t="shared" si="97"/>
        <v>0</v>
      </c>
      <c r="K1860" s="112" t="b">
        <f ca="1">IF(TODAY()-'AP and Accrual Journal'!E1860&gt;'Data Inputs'!$B$47,TRUE,FALSE)</f>
        <v>1</v>
      </c>
    </row>
    <row r="1861" spans="1:11" x14ac:dyDescent="0.2">
      <c r="A1861" s="110" t="str">
        <f t="shared" si="96"/>
        <v/>
      </c>
      <c r="B1861" s="55"/>
      <c r="C1861" s="129"/>
      <c r="D1861" s="55"/>
      <c r="E1861" s="56"/>
      <c r="F1861" s="72"/>
      <c r="G1861" s="120" t="str">
        <f>IFERROR(INDEX(Vendors!$A$2:$B$500,MATCH('AP and Accrual Journal'!C1861,Vendors!$A$2:$A$500,0),2),"")</f>
        <v/>
      </c>
      <c r="H1861" s="74">
        <f>SUMIF('Cash Outflows'!E:E,'AP and Accrual Journal'!D1861,'Cash Outflows'!F:F)</f>
        <v>0</v>
      </c>
      <c r="I1861" s="73">
        <f t="shared" ref="I1861:I1924" si="98">F1861-H1861</f>
        <v>0</v>
      </c>
      <c r="J1861" s="13">
        <f t="shared" si="97"/>
        <v>0</v>
      </c>
      <c r="K1861" s="112" t="b">
        <f ca="1">IF(TODAY()-'AP and Accrual Journal'!E1861&gt;'Data Inputs'!$B$47,TRUE,FALSE)</f>
        <v>1</v>
      </c>
    </row>
    <row r="1862" spans="1:11" x14ac:dyDescent="0.2">
      <c r="A1862" s="110" t="str">
        <f t="shared" si="96"/>
        <v/>
      </c>
      <c r="B1862" s="55"/>
      <c r="C1862" s="129"/>
      <c r="D1862" s="55"/>
      <c r="E1862" s="56"/>
      <c r="F1862" s="72"/>
      <c r="G1862" s="120" t="str">
        <f>IFERROR(INDEX(Vendors!$A$2:$B$500,MATCH('AP and Accrual Journal'!C1862,Vendors!$A$2:$A$500,0),2),"")</f>
        <v/>
      </c>
      <c r="H1862" s="74">
        <f>SUMIF('Cash Outflows'!E:E,'AP and Accrual Journal'!D1862,'Cash Outflows'!F:F)</f>
        <v>0</v>
      </c>
      <c r="I1862" s="73">
        <f t="shared" si="98"/>
        <v>0</v>
      </c>
      <c r="J1862" s="13">
        <f t="shared" si="97"/>
        <v>0</v>
      </c>
      <c r="K1862" s="112" t="b">
        <f ca="1">IF(TODAY()-'AP and Accrual Journal'!E1862&gt;'Data Inputs'!$B$47,TRUE,FALSE)</f>
        <v>1</v>
      </c>
    </row>
    <row r="1863" spans="1:11" x14ac:dyDescent="0.2">
      <c r="A1863" s="110" t="str">
        <f t="shared" si="96"/>
        <v/>
      </c>
      <c r="B1863" s="55"/>
      <c r="C1863" s="129"/>
      <c r="D1863" s="55"/>
      <c r="E1863" s="56"/>
      <c r="F1863" s="72"/>
      <c r="G1863" s="120" t="str">
        <f>IFERROR(INDEX(Vendors!$A$2:$B$500,MATCH('AP and Accrual Journal'!C1863,Vendors!$A$2:$A$500,0),2),"")</f>
        <v/>
      </c>
      <c r="H1863" s="74">
        <f>SUMIF('Cash Outflows'!E:E,'AP and Accrual Journal'!D1863,'Cash Outflows'!F:F)</f>
        <v>0</v>
      </c>
      <c r="I1863" s="73">
        <f t="shared" si="98"/>
        <v>0</v>
      </c>
      <c r="J1863" s="13">
        <f t="shared" si="97"/>
        <v>0</v>
      </c>
      <c r="K1863" s="112" t="b">
        <f ca="1">IF(TODAY()-'AP and Accrual Journal'!E1863&gt;'Data Inputs'!$B$47,TRUE,FALSE)</f>
        <v>1</v>
      </c>
    </row>
    <row r="1864" spans="1:11" x14ac:dyDescent="0.2">
      <c r="A1864" s="110" t="str">
        <f t="shared" si="96"/>
        <v/>
      </c>
      <c r="B1864" s="55"/>
      <c r="C1864" s="129"/>
      <c r="D1864" s="55"/>
      <c r="E1864" s="56"/>
      <c r="F1864" s="72"/>
      <c r="G1864" s="120" t="str">
        <f>IFERROR(INDEX(Vendors!$A$2:$B$500,MATCH('AP and Accrual Journal'!C1864,Vendors!$A$2:$A$500,0),2),"")</f>
        <v/>
      </c>
      <c r="H1864" s="74">
        <f>SUMIF('Cash Outflows'!E:E,'AP and Accrual Journal'!D1864,'Cash Outflows'!F:F)</f>
        <v>0</v>
      </c>
      <c r="I1864" s="73">
        <f t="shared" si="98"/>
        <v>0</v>
      </c>
      <c r="J1864" s="13">
        <f t="shared" si="97"/>
        <v>0</v>
      </c>
      <c r="K1864" s="112" t="b">
        <f ca="1">IF(TODAY()-'AP and Accrual Journal'!E1864&gt;'Data Inputs'!$B$47,TRUE,FALSE)</f>
        <v>1</v>
      </c>
    </row>
    <row r="1865" spans="1:11" x14ac:dyDescent="0.2">
      <c r="A1865" s="110" t="str">
        <f t="shared" si="96"/>
        <v/>
      </c>
      <c r="B1865" s="55"/>
      <c r="C1865" s="129"/>
      <c r="D1865" s="55"/>
      <c r="E1865" s="56"/>
      <c r="F1865" s="72"/>
      <c r="G1865" s="120" t="str">
        <f>IFERROR(INDEX(Vendors!$A$2:$B$500,MATCH('AP and Accrual Journal'!C1865,Vendors!$A$2:$A$500,0),2),"")</f>
        <v/>
      </c>
      <c r="H1865" s="74">
        <f>SUMIF('Cash Outflows'!E:E,'AP and Accrual Journal'!D1865,'Cash Outflows'!F:F)</f>
        <v>0</v>
      </c>
      <c r="I1865" s="73">
        <f t="shared" si="98"/>
        <v>0</v>
      </c>
      <c r="J1865" s="13">
        <f t="shared" si="97"/>
        <v>0</v>
      </c>
      <c r="K1865" s="112" t="b">
        <f ca="1">IF(TODAY()-'AP and Accrual Journal'!E1865&gt;'Data Inputs'!$B$47,TRUE,FALSE)</f>
        <v>1</v>
      </c>
    </row>
    <row r="1866" spans="1:11" x14ac:dyDescent="0.2">
      <c r="A1866" s="110" t="str">
        <f t="shared" si="96"/>
        <v/>
      </c>
      <c r="B1866" s="55"/>
      <c r="C1866" s="129"/>
      <c r="D1866" s="55"/>
      <c r="E1866" s="56"/>
      <c r="F1866" s="72"/>
      <c r="G1866" s="120" t="str">
        <f>IFERROR(INDEX(Vendors!$A$2:$B$500,MATCH('AP and Accrual Journal'!C1866,Vendors!$A$2:$A$500,0),2),"")</f>
        <v/>
      </c>
      <c r="H1866" s="74">
        <f>SUMIF('Cash Outflows'!E:E,'AP and Accrual Journal'!D1866,'Cash Outflows'!F:F)</f>
        <v>0</v>
      </c>
      <c r="I1866" s="73">
        <f t="shared" si="98"/>
        <v>0</v>
      </c>
      <c r="J1866" s="13">
        <f t="shared" si="97"/>
        <v>0</v>
      </c>
      <c r="K1866" s="112" t="b">
        <f ca="1">IF(TODAY()-'AP and Accrual Journal'!E1866&gt;'Data Inputs'!$B$47,TRUE,FALSE)</f>
        <v>1</v>
      </c>
    </row>
    <row r="1867" spans="1:11" x14ac:dyDescent="0.2">
      <c r="A1867" s="110" t="str">
        <f t="shared" si="96"/>
        <v/>
      </c>
      <c r="B1867" s="55"/>
      <c r="C1867" s="129"/>
      <c r="D1867" s="55"/>
      <c r="E1867" s="56"/>
      <c r="F1867" s="72"/>
      <c r="G1867" s="120" t="str">
        <f>IFERROR(INDEX(Vendors!$A$2:$B$500,MATCH('AP and Accrual Journal'!C1867,Vendors!$A$2:$A$500,0),2),"")</f>
        <v/>
      </c>
      <c r="H1867" s="74">
        <f>SUMIF('Cash Outflows'!E:E,'AP and Accrual Journal'!D1867,'Cash Outflows'!F:F)</f>
        <v>0</v>
      </c>
      <c r="I1867" s="73">
        <f t="shared" si="98"/>
        <v>0</v>
      </c>
      <c r="J1867" s="13">
        <f t="shared" si="97"/>
        <v>0</v>
      </c>
      <c r="K1867" s="112" t="b">
        <f ca="1">IF(TODAY()-'AP and Accrual Journal'!E1867&gt;'Data Inputs'!$B$47,TRUE,FALSE)</f>
        <v>1</v>
      </c>
    </row>
    <row r="1868" spans="1:11" x14ac:dyDescent="0.2">
      <c r="A1868" s="110" t="str">
        <f t="shared" ref="A1868:A1931" si="99">IF(E1868="","",E1868+(6-J1868))</f>
        <v/>
      </c>
      <c r="B1868" s="55"/>
      <c r="C1868" s="129"/>
      <c r="D1868" s="55"/>
      <c r="E1868" s="56"/>
      <c r="F1868" s="72"/>
      <c r="G1868" s="120" t="str">
        <f>IFERROR(INDEX(Vendors!$A$2:$B$500,MATCH('AP and Accrual Journal'!C1868,Vendors!$A$2:$A$500,0),2),"")</f>
        <v/>
      </c>
      <c r="H1868" s="74">
        <f>SUMIF('Cash Outflows'!E:E,'AP and Accrual Journal'!D1868,'Cash Outflows'!F:F)</f>
        <v>0</v>
      </c>
      <c r="I1868" s="73">
        <f t="shared" si="98"/>
        <v>0</v>
      </c>
      <c r="J1868" s="13">
        <f t="shared" ref="J1868:J1931" si="100">IF(WEEKDAY(E1868)=7,0,WEEKDAY(E1868))</f>
        <v>0</v>
      </c>
      <c r="K1868" s="112" t="b">
        <f ca="1">IF(TODAY()-'AP and Accrual Journal'!E1868&gt;'Data Inputs'!$B$47,TRUE,FALSE)</f>
        <v>1</v>
      </c>
    </row>
    <row r="1869" spans="1:11" x14ac:dyDescent="0.2">
      <c r="A1869" s="110" t="str">
        <f t="shared" si="99"/>
        <v/>
      </c>
      <c r="B1869" s="55"/>
      <c r="C1869" s="129"/>
      <c r="D1869" s="55"/>
      <c r="E1869" s="56"/>
      <c r="F1869" s="72"/>
      <c r="G1869" s="120" t="str">
        <f>IFERROR(INDEX(Vendors!$A$2:$B$500,MATCH('AP and Accrual Journal'!C1869,Vendors!$A$2:$A$500,0),2),"")</f>
        <v/>
      </c>
      <c r="H1869" s="74">
        <f>SUMIF('Cash Outflows'!E:E,'AP and Accrual Journal'!D1869,'Cash Outflows'!F:F)</f>
        <v>0</v>
      </c>
      <c r="I1869" s="73">
        <f t="shared" si="98"/>
        <v>0</v>
      </c>
      <c r="J1869" s="13">
        <f t="shared" si="100"/>
        <v>0</v>
      </c>
      <c r="K1869" s="112" t="b">
        <f ca="1">IF(TODAY()-'AP and Accrual Journal'!E1869&gt;'Data Inputs'!$B$47,TRUE,FALSE)</f>
        <v>1</v>
      </c>
    </row>
    <row r="1870" spans="1:11" x14ac:dyDescent="0.2">
      <c r="A1870" s="110" t="str">
        <f t="shared" si="99"/>
        <v/>
      </c>
      <c r="B1870" s="55"/>
      <c r="C1870" s="129"/>
      <c r="D1870" s="55"/>
      <c r="E1870" s="56"/>
      <c r="F1870" s="72"/>
      <c r="G1870" s="120" t="str">
        <f>IFERROR(INDEX(Vendors!$A$2:$B$500,MATCH('AP and Accrual Journal'!C1870,Vendors!$A$2:$A$500,0),2),"")</f>
        <v/>
      </c>
      <c r="H1870" s="74">
        <f>SUMIF('Cash Outflows'!E:E,'AP and Accrual Journal'!D1870,'Cash Outflows'!F:F)</f>
        <v>0</v>
      </c>
      <c r="I1870" s="73">
        <f t="shared" si="98"/>
        <v>0</v>
      </c>
      <c r="J1870" s="13">
        <f t="shared" si="100"/>
        <v>0</v>
      </c>
      <c r="K1870" s="112" t="b">
        <f ca="1">IF(TODAY()-'AP and Accrual Journal'!E1870&gt;'Data Inputs'!$B$47,TRUE,FALSE)</f>
        <v>1</v>
      </c>
    </row>
    <row r="1871" spans="1:11" x14ac:dyDescent="0.2">
      <c r="A1871" s="110" t="str">
        <f t="shared" si="99"/>
        <v/>
      </c>
      <c r="B1871" s="55"/>
      <c r="C1871" s="129"/>
      <c r="D1871" s="55"/>
      <c r="E1871" s="56"/>
      <c r="F1871" s="72"/>
      <c r="G1871" s="120" t="str">
        <f>IFERROR(INDEX(Vendors!$A$2:$B$500,MATCH('AP and Accrual Journal'!C1871,Vendors!$A$2:$A$500,0),2),"")</f>
        <v/>
      </c>
      <c r="H1871" s="74">
        <f>SUMIF('Cash Outflows'!E:E,'AP and Accrual Journal'!D1871,'Cash Outflows'!F:F)</f>
        <v>0</v>
      </c>
      <c r="I1871" s="73">
        <f t="shared" si="98"/>
        <v>0</v>
      </c>
      <c r="J1871" s="13">
        <f t="shared" si="100"/>
        <v>0</v>
      </c>
      <c r="K1871" s="112" t="b">
        <f ca="1">IF(TODAY()-'AP and Accrual Journal'!E1871&gt;'Data Inputs'!$B$47,TRUE,FALSE)</f>
        <v>1</v>
      </c>
    </row>
    <row r="1872" spans="1:11" x14ac:dyDescent="0.2">
      <c r="A1872" s="110" t="str">
        <f t="shared" si="99"/>
        <v/>
      </c>
      <c r="B1872" s="55"/>
      <c r="C1872" s="129"/>
      <c r="D1872" s="55"/>
      <c r="E1872" s="56"/>
      <c r="F1872" s="72"/>
      <c r="G1872" s="120" t="str">
        <f>IFERROR(INDEX(Vendors!$A$2:$B$500,MATCH('AP and Accrual Journal'!C1872,Vendors!$A$2:$A$500,0),2),"")</f>
        <v/>
      </c>
      <c r="H1872" s="74">
        <f>SUMIF('Cash Outflows'!E:E,'AP and Accrual Journal'!D1872,'Cash Outflows'!F:F)</f>
        <v>0</v>
      </c>
      <c r="I1872" s="73">
        <f t="shared" si="98"/>
        <v>0</v>
      </c>
      <c r="J1872" s="13">
        <f t="shared" si="100"/>
        <v>0</v>
      </c>
      <c r="K1872" s="112" t="b">
        <f ca="1">IF(TODAY()-'AP and Accrual Journal'!E1872&gt;'Data Inputs'!$B$47,TRUE,FALSE)</f>
        <v>1</v>
      </c>
    </row>
    <row r="1873" spans="1:11" x14ac:dyDescent="0.2">
      <c r="A1873" s="110" t="str">
        <f t="shared" si="99"/>
        <v/>
      </c>
      <c r="B1873" s="55"/>
      <c r="C1873" s="129"/>
      <c r="D1873" s="55"/>
      <c r="E1873" s="56"/>
      <c r="F1873" s="72"/>
      <c r="G1873" s="120" t="str">
        <f>IFERROR(INDEX(Vendors!$A$2:$B$500,MATCH('AP and Accrual Journal'!C1873,Vendors!$A$2:$A$500,0),2),"")</f>
        <v/>
      </c>
      <c r="H1873" s="74">
        <f>SUMIF('Cash Outflows'!E:E,'AP and Accrual Journal'!D1873,'Cash Outflows'!F:F)</f>
        <v>0</v>
      </c>
      <c r="I1873" s="73">
        <f t="shared" si="98"/>
        <v>0</v>
      </c>
      <c r="J1873" s="13">
        <f t="shared" si="100"/>
        <v>0</v>
      </c>
      <c r="K1873" s="112" t="b">
        <f ca="1">IF(TODAY()-'AP and Accrual Journal'!E1873&gt;'Data Inputs'!$B$47,TRUE,FALSE)</f>
        <v>1</v>
      </c>
    </row>
    <row r="1874" spans="1:11" x14ac:dyDescent="0.2">
      <c r="A1874" s="110" t="str">
        <f t="shared" si="99"/>
        <v/>
      </c>
      <c r="B1874" s="55"/>
      <c r="C1874" s="129"/>
      <c r="D1874" s="55"/>
      <c r="E1874" s="56"/>
      <c r="F1874" s="72"/>
      <c r="G1874" s="120" t="str">
        <f>IFERROR(INDEX(Vendors!$A$2:$B$500,MATCH('AP and Accrual Journal'!C1874,Vendors!$A$2:$A$500,0),2),"")</f>
        <v/>
      </c>
      <c r="H1874" s="74">
        <f>SUMIF('Cash Outflows'!E:E,'AP and Accrual Journal'!D1874,'Cash Outflows'!F:F)</f>
        <v>0</v>
      </c>
      <c r="I1874" s="73">
        <f t="shared" si="98"/>
        <v>0</v>
      </c>
      <c r="J1874" s="13">
        <f t="shared" si="100"/>
        <v>0</v>
      </c>
      <c r="K1874" s="112" t="b">
        <f ca="1">IF(TODAY()-'AP and Accrual Journal'!E1874&gt;'Data Inputs'!$B$47,TRUE,FALSE)</f>
        <v>1</v>
      </c>
    </row>
    <row r="1875" spans="1:11" x14ac:dyDescent="0.2">
      <c r="A1875" s="110" t="str">
        <f t="shared" si="99"/>
        <v/>
      </c>
      <c r="B1875" s="55"/>
      <c r="C1875" s="129"/>
      <c r="D1875" s="55"/>
      <c r="E1875" s="56"/>
      <c r="F1875" s="72"/>
      <c r="G1875" s="120" t="str">
        <f>IFERROR(INDEX(Vendors!$A$2:$B$500,MATCH('AP and Accrual Journal'!C1875,Vendors!$A$2:$A$500,0),2),"")</f>
        <v/>
      </c>
      <c r="H1875" s="74">
        <f>SUMIF('Cash Outflows'!E:E,'AP and Accrual Journal'!D1875,'Cash Outflows'!F:F)</f>
        <v>0</v>
      </c>
      <c r="I1875" s="73">
        <f t="shared" si="98"/>
        <v>0</v>
      </c>
      <c r="J1875" s="13">
        <f t="shared" si="100"/>
        <v>0</v>
      </c>
      <c r="K1875" s="112" t="b">
        <f ca="1">IF(TODAY()-'AP and Accrual Journal'!E1875&gt;'Data Inputs'!$B$47,TRUE,FALSE)</f>
        <v>1</v>
      </c>
    </row>
    <row r="1876" spans="1:11" x14ac:dyDescent="0.2">
      <c r="A1876" s="110" t="str">
        <f t="shared" si="99"/>
        <v/>
      </c>
      <c r="B1876" s="55"/>
      <c r="C1876" s="129"/>
      <c r="D1876" s="55"/>
      <c r="E1876" s="56"/>
      <c r="F1876" s="72"/>
      <c r="G1876" s="120" t="str">
        <f>IFERROR(INDEX(Vendors!$A$2:$B$500,MATCH('AP and Accrual Journal'!C1876,Vendors!$A$2:$A$500,0),2),"")</f>
        <v/>
      </c>
      <c r="H1876" s="74">
        <f>SUMIF('Cash Outflows'!E:E,'AP and Accrual Journal'!D1876,'Cash Outflows'!F:F)</f>
        <v>0</v>
      </c>
      <c r="I1876" s="73">
        <f t="shared" si="98"/>
        <v>0</v>
      </c>
      <c r="J1876" s="13">
        <f t="shared" si="100"/>
        <v>0</v>
      </c>
      <c r="K1876" s="112" t="b">
        <f ca="1">IF(TODAY()-'AP and Accrual Journal'!E1876&gt;'Data Inputs'!$B$47,TRUE,FALSE)</f>
        <v>1</v>
      </c>
    </row>
    <row r="1877" spans="1:11" x14ac:dyDescent="0.2">
      <c r="A1877" s="110" t="str">
        <f t="shared" si="99"/>
        <v/>
      </c>
      <c r="B1877" s="55"/>
      <c r="C1877" s="129"/>
      <c r="D1877" s="55"/>
      <c r="E1877" s="56"/>
      <c r="F1877" s="72"/>
      <c r="G1877" s="120" t="str">
        <f>IFERROR(INDEX(Vendors!$A$2:$B$500,MATCH('AP and Accrual Journal'!C1877,Vendors!$A$2:$A$500,0),2),"")</f>
        <v/>
      </c>
      <c r="H1877" s="74">
        <f>SUMIF('Cash Outflows'!E:E,'AP and Accrual Journal'!D1877,'Cash Outflows'!F:F)</f>
        <v>0</v>
      </c>
      <c r="I1877" s="73">
        <f t="shared" si="98"/>
        <v>0</v>
      </c>
      <c r="J1877" s="13">
        <f t="shared" si="100"/>
        <v>0</v>
      </c>
      <c r="K1877" s="112" t="b">
        <f ca="1">IF(TODAY()-'AP and Accrual Journal'!E1877&gt;'Data Inputs'!$B$47,TRUE,FALSE)</f>
        <v>1</v>
      </c>
    </row>
    <row r="1878" spans="1:11" x14ac:dyDescent="0.2">
      <c r="A1878" s="110" t="str">
        <f t="shared" si="99"/>
        <v/>
      </c>
      <c r="B1878" s="55"/>
      <c r="C1878" s="129"/>
      <c r="D1878" s="55"/>
      <c r="E1878" s="56"/>
      <c r="F1878" s="72"/>
      <c r="G1878" s="120" t="str">
        <f>IFERROR(INDEX(Vendors!$A$2:$B$500,MATCH('AP and Accrual Journal'!C1878,Vendors!$A$2:$A$500,0),2),"")</f>
        <v/>
      </c>
      <c r="H1878" s="74">
        <f>SUMIF('Cash Outflows'!E:E,'AP and Accrual Journal'!D1878,'Cash Outflows'!F:F)</f>
        <v>0</v>
      </c>
      <c r="I1878" s="73">
        <f t="shared" si="98"/>
        <v>0</v>
      </c>
      <c r="J1878" s="13">
        <f t="shared" si="100"/>
        <v>0</v>
      </c>
      <c r="K1878" s="112" t="b">
        <f ca="1">IF(TODAY()-'AP and Accrual Journal'!E1878&gt;'Data Inputs'!$B$47,TRUE,FALSE)</f>
        <v>1</v>
      </c>
    </row>
    <row r="1879" spans="1:11" x14ac:dyDescent="0.2">
      <c r="A1879" s="110" t="str">
        <f t="shared" si="99"/>
        <v/>
      </c>
      <c r="B1879" s="55"/>
      <c r="C1879" s="129"/>
      <c r="D1879" s="55"/>
      <c r="E1879" s="56"/>
      <c r="F1879" s="72"/>
      <c r="G1879" s="120" t="str">
        <f>IFERROR(INDEX(Vendors!$A$2:$B$500,MATCH('AP and Accrual Journal'!C1879,Vendors!$A$2:$A$500,0),2),"")</f>
        <v/>
      </c>
      <c r="H1879" s="74">
        <f>SUMIF('Cash Outflows'!E:E,'AP and Accrual Journal'!D1879,'Cash Outflows'!F:F)</f>
        <v>0</v>
      </c>
      <c r="I1879" s="73">
        <f t="shared" si="98"/>
        <v>0</v>
      </c>
      <c r="J1879" s="13">
        <f t="shared" si="100"/>
        <v>0</v>
      </c>
      <c r="K1879" s="112" t="b">
        <f ca="1">IF(TODAY()-'AP and Accrual Journal'!E1879&gt;'Data Inputs'!$B$47,TRUE,FALSE)</f>
        <v>1</v>
      </c>
    </row>
    <row r="1880" spans="1:11" x14ac:dyDescent="0.2">
      <c r="A1880" s="110" t="str">
        <f t="shared" si="99"/>
        <v/>
      </c>
      <c r="B1880" s="55"/>
      <c r="C1880" s="129"/>
      <c r="D1880" s="55"/>
      <c r="E1880" s="56"/>
      <c r="F1880" s="72"/>
      <c r="G1880" s="120" t="str">
        <f>IFERROR(INDEX(Vendors!$A$2:$B$500,MATCH('AP and Accrual Journal'!C1880,Vendors!$A$2:$A$500,0),2),"")</f>
        <v/>
      </c>
      <c r="H1880" s="74">
        <f>SUMIF('Cash Outflows'!E:E,'AP and Accrual Journal'!D1880,'Cash Outflows'!F:F)</f>
        <v>0</v>
      </c>
      <c r="I1880" s="73">
        <f t="shared" si="98"/>
        <v>0</v>
      </c>
      <c r="J1880" s="13">
        <f t="shared" si="100"/>
        <v>0</v>
      </c>
      <c r="K1880" s="112" t="b">
        <f ca="1">IF(TODAY()-'AP and Accrual Journal'!E1880&gt;'Data Inputs'!$B$47,TRUE,FALSE)</f>
        <v>1</v>
      </c>
    </row>
    <row r="1881" spans="1:11" x14ac:dyDescent="0.2">
      <c r="A1881" s="110" t="str">
        <f t="shared" si="99"/>
        <v/>
      </c>
      <c r="B1881" s="55"/>
      <c r="C1881" s="129"/>
      <c r="D1881" s="55"/>
      <c r="E1881" s="56"/>
      <c r="F1881" s="72"/>
      <c r="G1881" s="120" t="str">
        <f>IFERROR(INDEX(Vendors!$A$2:$B$500,MATCH('AP and Accrual Journal'!C1881,Vendors!$A$2:$A$500,0),2),"")</f>
        <v/>
      </c>
      <c r="H1881" s="74">
        <f>SUMIF('Cash Outflows'!E:E,'AP and Accrual Journal'!D1881,'Cash Outflows'!F:F)</f>
        <v>0</v>
      </c>
      <c r="I1881" s="73">
        <f t="shared" si="98"/>
        <v>0</v>
      </c>
      <c r="J1881" s="13">
        <f t="shared" si="100"/>
        <v>0</v>
      </c>
      <c r="K1881" s="112" t="b">
        <f ca="1">IF(TODAY()-'AP and Accrual Journal'!E1881&gt;'Data Inputs'!$B$47,TRUE,FALSE)</f>
        <v>1</v>
      </c>
    </row>
    <row r="1882" spans="1:11" x14ac:dyDescent="0.2">
      <c r="A1882" s="110" t="str">
        <f t="shared" si="99"/>
        <v/>
      </c>
      <c r="B1882" s="55"/>
      <c r="C1882" s="129"/>
      <c r="D1882" s="55"/>
      <c r="E1882" s="56"/>
      <c r="F1882" s="72"/>
      <c r="G1882" s="120" t="str">
        <f>IFERROR(INDEX(Vendors!$A$2:$B$500,MATCH('AP and Accrual Journal'!C1882,Vendors!$A$2:$A$500,0),2),"")</f>
        <v/>
      </c>
      <c r="H1882" s="74">
        <f>SUMIF('Cash Outflows'!E:E,'AP and Accrual Journal'!D1882,'Cash Outflows'!F:F)</f>
        <v>0</v>
      </c>
      <c r="I1882" s="73">
        <f t="shared" si="98"/>
        <v>0</v>
      </c>
      <c r="J1882" s="13">
        <f t="shared" si="100"/>
        <v>0</v>
      </c>
      <c r="K1882" s="112" t="b">
        <f ca="1">IF(TODAY()-'AP and Accrual Journal'!E1882&gt;'Data Inputs'!$B$47,TRUE,FALSE)</f>
        <v>1</v>
      </c>
    </row>
    <row r="1883" spans="1:11" x14ac:dyDescent="0.2">
      <c r="A1883" s="110" t="str">
        <f t="shared" si="99"/>
        <v/>
      </c>
      <c r="B1883" s="55"/>
      <c r="C1883" s="129"/>
      <c r="D1883" s="55"/>
      <c r="E1883" s="56"/>
      <c r="F1883" s="72"/>
      <c r="G1883" s="120" t="str">
        <f>IFERROR(INDEX(Vendors!$A$2:$B$500,MATCH('AP and Accrual Journal'!C1883,Vendors!$A$2:$A$500,0),2),"")</f>
        <v/>
      </c>
      <c r="H1883" s="74">
        <f>SUMIF('Cash Outflows'!E:E,'AP and Accrual Journal'!D1883,'Cash Outflows'!F:F)</f>
        <v>0</v>
      </c>
      <c r="I1883" s="73">
        <f t="shared" si="98"/>
        <v>0</v>
      </c>
      <c r="J1883" s="13">
        <f t="shared" si="100"/>
        <v>0</v>
      </c>
      <c r="K1883" s="112" t="b">
        <f ca="1">IF(TODAY()-'AP and Accrual Journal'!E1883&gt;'Data Inputs'!$B$47,TRUE,FALSE)</f>
        <v>1</v>
      </c>
    </row>
    <row r="1884" spans="1:11" x14ac:dyDescent="0.2">
      <c r="A1884" s="110" t="str">
        <f t="shared" si="99"/>
        <v/>
      </c>
      <c r="B1884" s="55"/>
      <c r="C1884" s="129"/>
      <c r="D1884" s="55"/>
      <c r="E1884" s="56"/>
      <c r="F1884" s="72"/>
      <c r="G1884" s="120" t="str">
        <f>IFERROR(INDEX(Vendors!$A$2:$B$500,MATCH('AP and Accrual Journal'!C1884,Vendors!$A$2:$A$500,0),2),"")</f>
        <v/>
      </c>
      <c r="H1884" s="74">
        <f>SUMIF('Cash Outflows'!E:E,'AP and Accrual Journal'!D1884,'Cash Outflows'!F:F)</f>
        <v>0</v>
      </c>
      <c r="I1884" s="73">
        <f t="shared" si="98"/>
        <v>0</v>
      </c>
      <c r="J1884" s="13">
        <f t="shared" si="100"/>
        <v>0</v>
      </c>
      <c r="K1884" s="112" t="b">
        <f ca="1">IF(TODAY()-'AP and Accrual Journal'!E1884&gt;'Data Inputs'!$B$47,TRUE,FALSE)</f>
        <v>1</v>
      </c>
    </row>
    <row r="1885" spans="1:11" x14ac:dyDescent="0.2">
      <c r="A1885" s="110" t="str">
        <f t="shared" si="99"/>
        <v/>
      </c>
      <c r="B1885" s="55"/>
      <c r="C1885" s="129"/>
      <c r="D1885" s="55"/>
      <c r="E1885" s="56"/>
      <c r="F1885" s="72"/>
      <c r="G1885" s="120" t="str">
        <f>IFERROR(INDEX(Vendors!$A$2:$B$500,MATCH('AP and Accrual Journal'!C1885,Vendors!$A$2:$A$500,0),2),"")</f>
        <v/>
      </c>
      <c r="H1885" s="74">
        <f>SUMIF('Cash Outflows'!E:E,'AP and Accrual Journal'!D1885,'Cash Outflows'!F:F)</f>
        <v>0</v>
      </c>
      <c r="I1885" s="73">
        <f t="shared" si="98"/>
        <v>0</v>
      </c>
      <c r="J1885" s="13">
        <f t="shared" si="100"/>
        <v>0</v>
      </c>
      <c r="K1885" s="112" t="b">
        <f ca="1">IF(TODAY()-'AP and Accrual Journal'!E1885&gt;'Data Inputs'!$B$47,TRUE,FALSE)</f>
        <v>1</v>
      </c>
    </row>
    <row r="1886" spans="1:11" x14ac:dyDescent="0.2">
      <c r="A1886" s="110" t="str">
        <f t="shared" si="99"/>
        <v/>
      </c>
      <c r="B1886" s="55"/>
      <c r="C1886" s="129"/>
      <c r="D1886" s="55"/>
      <c r="E1886" s="56"/>
      <c r="F1886" s="72"/>
      <c r="G1886" s="120" t="str">
        <f>IFERROR(INDEX(Vendors!$A$2:$B$500,MATCH('AP and Accrual Journal'!C1886,Vendors!$A$2:$A$500,0),2),"")</f>
        <v/>
      </c>
      <c r="H1886" s="74">
        <f>SUMIF('Cash Outflows'!E:E,'AP and Accrual Journal'!D1886,'Cash Outflows'!F:F)</f>
        <v>0</v>
      </c>
      <c r="I1886" s="73">
        <f t="shared" si="98"/>
        <v>0</v>
      </c>
      <c r="J1886" s="13">
        <f t="shared" si="100"/>
        <v>0</v>
      </c>
      <c r="K1886" s="112" t="b">
        <f ca="1">IF(TODAY()-'AP and Accrual Journal'!E1886&gt;'Data Inputs'!$B$47,TRUE,FALSE)</f>
        <v>1</v>
      </c>
    </row>
    <row r="1887" spans="1:11" x14ac:dyDescent="0.2">
      <c r="A1887" s="110" t="str">
        <f t="shared" si="99"/>
        <v/>
      </c>
      <c r="B1887" s="55"/>
      <c r="C1887" s="129"/>
      <c r="D1887" s="55"/>
      <c r="E1887" s="56"/>
      <c r="F1887" s="72"/>
      <c r="G1887" s="120" t="str">
        <f>IFERROR(INDEX(Vendors!$A$2:$B$500,MATCH('AP and Accrual Journal'!C1887,Vendors!$A$2:$A$500,0),2),"")</f>
        <v/>
      </c>
      <c r="H1887" s="74">
        <f>SUMIF('Cash Outflows'!E:E,'AP and Accrual Journal'!D1887,'Cash Outflows'!F:F)</f>
        <v>0</v>
      </c>
      <c r="I1887" s="73">
        <f t="shared" si="98"/>
        <v>0</v>
      </c>
      <c r="J1887" s="13">
        <f t="shared" si="100"/>
        <v>0</v>
      </c>
      <c r="K1887" s="112" t="b">
        <f ca="1">IF(TODAY()-'AP and Accrual Journal'!E1887&gt;'Data Inputs'!$B$47,TRUE,FALSE)</f>
        <v>1</v>
      </c>
    </row>
    <row r="1888" spans="1:11" x14ac:dyDescent="0.2">
      <c r="A1888" s="110" t="str">
        <f t="shared" si="99"/>
        <v/>
      </c>
      <c r="B1888" s="55"/>
      <c r="C1888" s="129"/>
      <c r="D1888" s="55"/>
      <c r="E1888" s="56"/>
      <c r="F1888" s="72"/>
      <c r="G1888" s="120" t="str">
        <f>IFERROR(INDEX(Vendors!$A$2:$B$500,MATCH('AP and Accrual Journal'!C1888,Vendors!$A$2:$A$500,0),2),"")</f>
        <v/>
      </c>
      <c r="H1888" s="74">
        <f>SUMIF('Cash Outflows'!E:E,'AP and Accrual Journal'!D1888,'Cash Outflows'!F:F)</f>
        <v>0</v>
      </c>
      <c r="I1888" s="73">
        <f t="shared" si="98"/>
        <v>0</v>
      </c>
      <c r="J1888" s="13">
        <f t="shared" si="100"/>
        <v>0</v>
      </c>
      <c r="K1888" s="112" t="b">
        <f ca="1">IF(TODAY()-'AP and Accrual Journal'!E1888&gt;'Data Inputs'!$B$47,TRUE,FALSE)</f>
        <v>1</v>
      </c>
    </row>
    <row r="1889" spans="1:11" x14ac:dyDescent="0.2">
      <c r="A1889" s="110" t="str">
        <f t="shared" si="99"/>
        <v/>
      </c>
      <c r="B1889" s="55"/>
      <c r="C1889" s="129"/>
      <c r="D1889" s="55"/>
      <c r="E1889" s="56"/>
      <c r="F1889" s="72"/>
      <c r="G1889" s="120" t="str">
        <f>IFERROR(INDEX(Vendors!$A$2:$B$500,MATCH('AP and Accrual Journal'!C1889,Vendors!$A$2:$A$500,0),2),"")</f>
        <v/>
      </c>
      <c r="H1889" s="74">
        <f>SUMIF('Cash Outflows'!E:E,'AP and Accrual Journal'!D1889,'Cash Outflows'!F:F)</f>
        <v>0</v>
      </c>
      <c r="I1889" s="73">
        <f t="shared" si="98"/>
        <v>0</v>
      </c>
      <c r="J1889" s="13">
        <f t="shared" si="100"/>
        <v>0</v>
      </c>
      <c r="K1889" s="112" t="b">
        <f ca="1">IF(TODAY()-'AP and Accrual Journal'!E1889&gt;'Data Inputs'!$B$47,TRUE,FALSE)</f>
        <v>1</v>
      </c>
    </row>
    <row r="1890" spans="1:11" x14ac:dyDescent="0.2">
      <c r="A1890" s="110" t="str">
        <f t="shared" si="99"/>
        <v/>
      </c>
      <c r="B1890" s="55"/>
      <c r="C1890" s="129"/>
      <c r="D1890" s="55"/>
      <c r="E1890" s="56"/>
      <c r="F1890" s="72"/>
      <c r="G1890" s="120" t="str">
        <f>IFERROR(INDEX(Vendors!$A$2:$B$500,MATCH('AP and Accrual Journal'!C1890,Vendors!$A$2:$A$500,0),2),"")</f>
        <v/>
      </c>
      <c r="H1890" s="74">
        <f>SUMIF('Cash Outflows'!E:E,'AP and Accrual Journal'!D1890,'Cash Outflows'!F:F)</f>
        <v>0</v>
      </c>
      <c r="I1890" s="73">
        <f t="shared" si="98"/>
        <v>0</v>
      </c>
      <c r="J1890" s="13">
        <f t="shared" si="100"/>
        <v>0</v>
      </c>
      <c r="K1890" s="112" t="b">
        <f ca="1">IF(TODAY()-'AP and Accrual Journal'!E1890&gt;'Data Inputs'!$B$47,TRUE,FALSE)</f>
        <v>1</v>
      </c>
    </row>
    <row r="1891" spans="1:11" x14ac:dyDescent="0.2">
      <c r="A1891" s="110" t="str">
        <f t="shared" si="99"/>
        <v/>
      </c>
      <c r="B1891" s="55"/>
      <c r="C1891" s="129"/>
      <c r="D1891" s="55"/>
      <c r="E1891" s="56"/>
      <c r="F1891" s="72"/>
      <c r="G1891" s="120" t="str">
        <f>IFERROR(INDEX(Vendors!$A$2:$B$500,MATCH('AP and Accrual Journal'!C1891,Vendors!$A$2:$A$500,0),2),"")</f>
        <v/>
      </c>
      <c r="H1891" s="74">
        <f>SUMIF('Cash Outflows'!E:E,'AP and Accrual Journal'!D1891,'Cash Outflows'!F:F)</f>
        <v>0</v>
      </c>
      <c r="I1891" s="73">
        <f t="shared" si="98"/>
        <v>0</v>
      </c>
      <c r="J1891" s="13">
        <f t="shared" si="100"/>
        <v>0</v>
      </c>
      <c r="K1891" s="112" t="b">
        <f ca="1">IF(TODAY()-'AP and Accrual Journal'!E1891&gt;'Data Inputs'!$B$47,TRUE,FALSE)</f>
        <v>1</v>
      </c>
    </row>
    <row r="1892" spans="1:11" x14ac:dyDescent="0.2">
      <c r="A1892" s="110" t="str">
        <f t="shared" si="99"/>
        <v/>
      </c>
      <c r="B1892" s="55"/>
      <c r="C1892" s="129"/>
      <c r="D1892" s="55"/>
      <c r="E1892" s="56"/>
      <c r="F1892" s="72"/>
      <c r="G1892" s="120" t="str">
        <f>IFERROR(INDEX(Vendors!$A$2:$B$500,MATCH('AP and Accrual Journal'!C1892,Vendors!$A$2:$A$500,0),2),"")</f>
        <v/>
      </c>
      <c r="H1892" s="74">
        <f>SUMIF('Cash Outflows'!E:E,'AP and Accrual Journal'!D1892,'Cash Outflows'!F:F)</f>
        <v>0</v>
      </c>
      <c r="I1892" s="73">
        <f t="shared" si="98"/>
        <v>0</v>
      </c>
      <c r="J1892" s="13">
        <f t="shared" si="100"/>
        <v>0</v>
      </c>
      <c r="K1892" s="112" t="b">
        <f ca="1">IF(TODAY()-'AP and Accrual Journal'!E1892&gt;'Data Inputs'!$B$47,TRUE,FALSE)</f>
        <v>1</v>
      </c>
    </row>
    <row r="1893" spans="1:11" x14ac:dyDescent="0.2">
      <c r="A1893" s="110" t="str">
        <f t="shared" si="99"/>
        <v/>
      </c>
      <c r="B1893" s="55"/>
      <c r="C1893" s="129"/>
      <c r="D1893" s="55"/>
      <c r="E1893" s="56"/>
      <c r="F1893" s="72"/>
      <c r="G1893" s="120" t="str">
        <f>IFERROR(INDEX(Vendors!$A$2:$B$500,MATCH('AP and Accrual Journal'!C1893,Vendors!$A$2:$A$500,0),2),"")</f>
        <v/>
      </c>
      <c r="H1893" s="74">
        <f>SUMIF('Cash Outflows'!E:E,'AP and Accrual Journal'!D1893,'Cash Outflows'!F:F)</f>
        <v>0</v>
      </c>
      <c r="I1893" s="73">
        <f t="shared" si="98"/>
        <v>0</v>
      </c>
      <c r="J1893" s="13">
        <f t="shared" si="100"/>
        <v>0</v>
      </c>
      <c r="K1893" s="112" t="b">
        <f ca="1">IF(TODAY()-'AP and Accrual Journal'!E1893&gt;'Data Inputs'!$B$47,TRUE,FALSE)</f>
        <v>1</v>
      </c>
    </row>
    <row r="1894" spans="1:11" x14ac:dyDescent="0.2">
      <c r="A1894" s="110" t="str">
        <f t="shared" si="99"/>
        <v/>
      </c>
      <c r="B1894" s="55"/>
      <c r="C1894" s="129"/>
      <c r="D1894" s="55"/>
      <c r="E1894" s="56"/>
      <c r="F1894" s="72"/>
      <c r="G1894" s="120" t="str">
        <f>IFERROR(INDEX(Vendors!$A$2:$B$500,MATCH('AP and Accrual Journal'!C1894,Vendors!$A$2:$A$500,0),2),"")</f>
        <v/>
      </c>
      <c r="H1894" s="74">
        <f>SUMIF('Cash Outflows'!E:E,'AP and Accrual Journal'!D1894,'Cash Outflows'!F:F)</f>
        <v>0</v>
      </c>
      <c r="I1894" s="73">
        <f t="shared" si="98"/>
        <v>0</v>
      </c>
      <c r="J1894" s="13">
        <f t="shared" si="100"/>
        <v>0</v>
      </c>
      <c r="K1894" s="112" t="b">
        <f ca="1">IF(TODAY()-'AP and Accrual Journal'!E1894&gt;'Data Inputs'!$B$47,TRUE,FALSE)</f>
        <v>1</v>
      </c>
    </row>
    <row r="1895" spans="1:11" x14ac:dyDescent="0.2">
      <c r="A1895" s="110" t="str">
        <f t="shared" si="99"/>
        <v/>
      </c>
      <c r="B1895" s="55"/>
      <c r="C1895" s="129"/>
      <c r="D1895" s="55"/>
      <c r="E1895" s="56"/>
      <c r="F1895" s="72"/>
      <c r="G1895" s="120" t="str">
        <f>IFERROR(INDEX(Vendors!$A$2:$B$500,MATCH('AP and Accrual Journal'!C1895,Vendors!$A$2:$A$500,0),2),"")</f>
        <v/>
      </c>
      <c r="H1895" s="74">
        <f>SUMIF('Cash Outflows'!E:E,'AP and Accrual Journal'!D1895,'Cash Outflows'!F:F)</f>
        <v>0</v>
      </c>
      <c r="I1895" s="73">
        <f t="shared" si="98"/>
        <v>0</v>
      </c>
      <c r="J1895" s="13">
        <f t="shared" si="100"/>
        <v>0</v>
      </c>
      <c r="K1895" s="112" t="b">
        <f ca="1">IF(TODAY()-'AP and Accrual Journal'!E1895&gt;'Data Inputs'!$B$47,TRUE,FALSE)</f>
        <v>1</v>
      </c>
    </row>
    <row r="1896" spans="1:11" x14ac:dyDescent="0.2">
      <c r="A1896" s="110" t="str">
        <f t="shared" si="99"/>
        <v/>
      </c>
      <c r="B1896" s="55"/>
      <c r="C1896" s="129"/>
      <c r="D1896" s="55"/>
      <c r="E1896" s="56"/>
      <c r="F1896" s="72"/>
      <c r="G1896" s="120" t="str">
        <f>IFERROR(INDEX(Vendors!$A$2:$B$500,MATCH('AP and Accrual Journal'!C1896,Vendors!$A$2:$A$500,0),2),"")</f>
        <v/>
      </c>
      <c r="H1896" s="74">
        <f>SUMIF('Cash Outflows'!E:E,'AP and Accrual Journal'!D1896,'Cash Outflows'!F:F)</f>
        <v>0</v>
      </c>
      <c r="I1896" s="73">
        <f t="shared" si="98"/>
        <v>0</v>
      </c>
      <c r="J1896" s="13">
        <f t="shared" si="100"/>
        <v>0</v>
      </c>
      <c r="K1896" s="112" t="b">
        <f ca="1">IF(TODAY()-'AP and Accrual Journal'!E1896&gt;'Data Inputs'!$B$47,TRUE,FALSE)</f>
        <v>1</v>
      </c>
    </row>
    <row r="1897" spans="1:11" x14ac:dyDescent="0.2">
      <c r="A1897" s="110" t="str">
        <f t="shared" si="99"/>
        <v/>
      </c>
      <c r="B1897" s="55"/>
      <c r="C1897" s="129"/>
      <c r="D1897" s="55"/>
      <c r="E1897" s="56"/>
      <c r="F1897" s="72"/>
      <c r="G1897" s="120" t="str">
        <f>IFERROR(INDEX(Vendors!$A$2:$B$500,MATCH('AP and Accrual Journal'!C1897,Vendors!$A$2:$A$500,0),2),"")</f>
        <v/>
      </c>
      <c r="H1897" s="74">
        <f>SUMIF('Cash Outflows'!E:E,'AP and Accrual Journal'!D1897,'Cash Outflows'!F:F)</f>
        <v>0</v>
      </c>
      <c r="I1897" s="73">
        <f t="shared" si="98"/>
        <v>0</v>
      </c>
      <c r="J1897" s="13">
        <f t="shared" si="100"/>
        <v>0</v>
      </c>
      <c r="K1897" s="112" t="b">
        <f ca="1">IF(TODAY()-'AP and Accrual Journal'!E1897&gt;'Data Inputs'!$B$47,TRUE,FALSE)</f>
        <v>1</v>
      </c>
    </row>
    <row r="1898" spans="1:11" x14ac:dyDescent="0.2">
      <c r="A1898" s="110" t="str">
        <f t="shared" si="99"/>
        <v/>
      </c>
      <c r="B1898" s="55"/>
      <c r="C1898" s="129"/>
      <c r="D1898" s="55"/>
      <c r="E1898" s="56"/>
      <c r="F1898" s="72"/>
      <c r="G1898" s="120" t="str">
        <f>IFERROR(INDEX(Vendors!$A$2:$B$500,MATCH('AP and Accrual Journal'!C1898,Vendors!$A$2:$A$500,0),2),"")</f>
        <v/>
      </c>
      <c r="H1898" s="74">
        <f>SUMIF('Cash Outflows'!E:E,'AP and Accrual Journal'!D1898,'Cash Outflows'!F:F)</f>
        <v>0</v>
      </c>
      <c r="I1898" s="73">
        <f t="shared" si="98"/>
        <v>0</v>
      </c>
      <c r="J1898" s="13">
        <f t="shared" si="100"/>
        <v>0</v>
      </c>
      <c r="K1898" s="112" t="b">
        <f ca="1">IF(TODAY()-'AP and Accrual Journal'!E1898&gt;'Data Inputs'!$B$47,TRUE,FALSE)</f>
        <v>1</v>
      </c>
    </row>
    <row r="1899" spans="1:11" x14ac:dyDescent="0.2">
      <c r="A1899" s="110" t="str">
        <f t="shared" si="99"/>
        <v/>
      </c>
      <c r="B1899" s="55"/>
      <c r="C1899" s="129"/>
      <c r="D1899" s="55"/>
      <c r="E1899" s="56"/>
      <c r="F1899" s="72"/>
      <c r="G1899" s="120" t="str">
        <f>IFERROR(INDEX(Vendors!$A$2:$B$500,MATCH('AP and Accrual Journal'!C1899,Vendors!$A$2:$A$500,0),2),"")</f>
        <v/>
      </c>
      <c r="H1899" s="74">
        <f>SUMIF('Cash Outflows'!E:E,'AP and Accrual Journal'!D1899,'Cash Outflows'!F:F)</f>
        <v>0</v>
      </c>
      <c r="I1899" s="73">
        <f t="shared" si="98"/>
        <v>0</v>
      </c>
      <c r="J1899" s="13">
        <f t="shared" si="100"/>
        <v>0</v>
      </c>
      <c r="K1899" s="112" t="b">
        <f ca="1">IF(TODAY()-'AP and Accrual Journal'!E1899&gt;'Data Inputs'!$B$47,TRUE,FALSE)</f>
        <v>1</v>
      </c>
    </row>
    <row r="1900" spans="1:11" x14ac:dyDescent="0.2">
      <c r="A1900" s="110" t="str">
        <f t="shared" si="99"/>
        <v/>
      </c>
      <c r="B1900" s="55"/>
      <c r="C1900" s="129"/>
      <c r="D1900" s="55"/>
      <c r="E1900" s="56"/>
      <c r="F1900" s="72"/>
      <c r="G1900" s="120" t="str">
        <f>IFERROR(INDEX(Vendors!$A$2:$B$500,MATCH('AP and Accrual Journal'!C1900,Vendors!$A$2:$A$500,0),2),"")</f>
        <v/>
      </c>
      <c r="H1900" s="74">
        <f>SUMIF('Cash Outflows'!E:E,'AP and Accrual Journal'!D1900,'Cash Outflows'!F:F)</f>
        <v>0</v>
      </c>
      <c r="I1900" s="73">
        <f t="shared" si="98"/>
        <v>0</v>
      </c>
      <c r="J1900" s="13">
        <f t="shared" si="100"/>
        <v>0</v>
      </c>
      <c r="K1900" s="112" t="b">
        <f ca="1">IF(TODAY()-'AP and Accrual Journal'!E1900&gt;'Data Inputs'!$B$47,TRUE,FALSE)</f>
        <v>1</v>
      </c>
    </row>
    <row r="1901" spans="1:11" x14ac:dyDescent="0.2">
      <c r="A1901" s="110" t="str">
        <f t="shared" si="99"/>
        <v/>
      </c>
      <c r="B1901" s="55"/>
      <c r="C1901" s="129"/>
      <c r="D1901" s="55"/>
      <c r="E1901" s="56"/>
      <c r="F1901" s="72"/>
      <c r="G1901" s="120" t="str">
        <f>IFERROR(INDEX(Vendors!$A$2:$B$500,MATCH('AP and Accrual Journal'!C1901,Vendors!$A$2:$A$500,0),2),"")</f>
        <v/>
      </c>
      <c r="H1901" s="74">
        <f>SUMIF('Cash Outflows'!E:E,'AP and Accrual Journal'!D1901,'Cash Outflows'!F:F)</f>
        <v>0</v>
      </c>
      <c r="I1901" s="73">
        <f t="shared" si="98"/>
        <v>0</v>
      </c>
      <c r="J1901" s="13">
        <f t="shared" si="100"/>
        <v>0</v>
      </c>
      <c r="K1901" s="112" t="b">
        <f ca="1">IF(TODAY()-'AP and Accrual Journal'!E1901&gt;'Data Inputs'!$B$47,TRUE,FALSE)</f>
        <v>1</v>
      </c>
    </row>
    <row r="1902" spans="1:11" x14ac:dyDescent="0.2">
      <c r="A1902" s="110" t="str">
        <f t="shared" si="99"/>
        <v/>
      </c>
      <c r="B1902" s="55"/>
      <c r="C1902" s="129"/>
      <c r="D1902" s="55"/>
      <c r="E1902" s="56"/>
      <c r="F1902" s="72"/>
      <c r="G1902" s="120" t="str">
        <f>IFERROR(INDEX(Vendors!$A$2:$B$500,MATCH('AP and Accrual Journal'!C1902,Vendors!$A$2:$A$500,0),2),"")</f>
        <v/>
      </c>
      <c r="H1902" s="74">
        <f>SUMIF('Cash Outflows'!E:E,'AP and Accrual Journal'!D1902,'Cash Outflows'!F:F)</f>
        <v>0</v>
      </c>
      <c r="I1902" s="73">
        <f t="shared" si="98"/>
        <v>0</v>
      </c>
      <c r="J1902" s="13">
        <f t="shared" si="100"/>
        <v>0</v>
      </c>
      <c r="K1902" s="112" t="b">
        <f ca="1">IF(TODAY()-'AP and Accrual Journal'!E1902&gt;'Data Inputs'!$B$47,TRUE,FALSE)</f>
        <v>1</v>
      </c>
    </row>
    <row r="1903" spans="1:11" x14ac:dyDescent="0.2">
      <c r="A1903" s="110" t="str">
        <f t="shared" si="99"/>
        <v/>
      </c>
      <c r="B1903" s="55"/>
      <c r="C1903" s="129"/>
      <c r="D1903" s="55"/>
      <c r="E1903" s="56"/>
      <c r="F1903" s="72"/>
      <c r="G1903" s="120" t="str">
        <f>IFERROR(INDEX(Vendors!$A$2:$B$500,MATCH('AP and Accrual Journal'!C1903,Vendors!$A$2:$A$500,0),2),"")</f>
        <v/>
      </c>
      <c r="H1903" s="74">
        <f>SUMIF('Cash Outflows'!E:E,'AP and Accrual Journal'!D1903,'Cash Outflows'!F:F)</f>
        <v>0</v>
      </c>
      <c r="I1903" s="73">
        <f t="shared" si="98"/>
        <v>0</v>
      </c>
      <c r="J1903" s="13">
        <f t="shared" si="100"/>
        <v>0</v>
      </c>
      <c r="K1903" s="112" t="b">
        <f ca="1">IF(TODAY()-'AP and Accrual Journal'!E1903&gt;'Data Inputs'!$B$47,TRUE,FALSE)</f>
        <v>1</v>
      </c>
    </row>
    <row r="1904" spans="1:11" x14ac:dyDescent="0.2">
      <c r="A1904" s="110" t="str">
        <f t="shared" si="99"/>
        <v/>
      </c>
      <c r="B1904" s="55"/>
      <c r="C1904" s="129"/>
      <c r="D1904" s="55"/>
      <c r="E1904" s="56"/>
      <c r="F1904" s="72"/>
      <c r="G1904" s="120" t="str">
        <f>IFERROR(INDEX(Vendors!$A$2:$B$500,MATCH('AP and Accrual Journal'!C1904,Vendors!$A$2:$A$500,0),2),"")</f>
        <v/>
      </c>
      <c r="H1904" s="74">
        <f>SUMIF('Cash Outflows'!E:E,'AP and Accrual Journal'!D1904,'Cash Outflows'!F:F)</f>
        <v>0</v>
      </c>
      <c r="I1904" s="73">
        <f t="shared" si="98"/>
        <v>0</v>
      </c>
      <c r="J1904" s="13">
        <f t="shared" si="100"/>
        <v>0</v>
      </c>
      <c r="K1904" s="112" t="b">
        <f ca="1">IF(TODAY()-'AP and Accrual Journal'!E1904&gt;'Data Inputs'!$B$47,TRUE,FALSE)</f>
        <v>1</v>
      </c>
    </row>
    <row r="1905" spans="1:11" x14ac:dyDescent="0.2">
      <c r="A1905" s="110" t="str">
        <f t="shared" si="99"/>
        <v/>
      </c>
      <c r="B1905" s="55"/>
      <c r="C1905" s="129"/>
      <c r="D1905" s="55"/>
      <c r="E1905" s="56"/>
      <c r="F1905" s="72"/>
      <c r="G1905" s="120" t="str">
        <f>IFERROR(INDEX(Vendors!$A$2:$B$500,MATCH('AP and Accrual Journal'!C1905,Vendors!$A$2:$A$500,0),2),"")</f>
        <v/>
      </c>
      <c r="H1905" s="74">
        <f>SUMIF('Cash Outflows'!E:E,'AP and Accrual Journal'!D1905,'Cash Outflows'!F:F)</f>
        <v>0</v>
      </c>
      <c r="I1905" s="73">
        <f t="shared" si="98"/>
        <v>0</v>
      </c>
      <c r="J1905" s="13">
        <f t="shared" si="100"/>
        <v>0</v>
      </c>
      <c r="K1905" s="112" t="b">
        <f ca="1">IF(TODAY()-'AP and Accrual Journal'!E1905&gt;'Data Inputs'!$B$47,TRUE,FALSE)</f>
        <v>1</v>
      </c>
    </row>
    <row r="1906" spans="1:11" x14ac:dyDescent="0.2">
      <c r="A1906" s="110" t="str">
        <f t="shared" si="99"/>
        <v/>
      </c>
      <c r="B1906" s="55"/>
      <c r="C1906" s="129"/>
      <c r="D1906" s="55"/>
      <c r="E1906" s="56"/>
      <c r="F1906" s="72"/>
      <c r="G1906" s="120" t="str">
        <f>IFERROR(INDEX(Vendors!$A$2:$B$500,MATCH('AP and Accrual Journal'!C1906,Vendors!$A$2:$A$500,0),2),"")</f>
        <v/>
      </c>
      <c r="H1906" s="74">
        <f>SUMIF('Cash Outflows'!E:E,'AP and Accrual Journal'!D1906,'Cash Outflows'!F:F)</f>
        <v>0</v>
      </c>
      <c r="I1906" s="73">
        <f t="shared" si="98"/>
        <v>0</v>
      </c>
      <c r="J1906" s="13">
        <f t="shared" si="100"/>
        <v>0</v>
      </c>
      <c r="K1906" s="112" t="b">
        <f ca="1">IF(TODAY()-'AP and Accrual Journal'!E1906&gt;'Data Inputs'!$B$47,TRUE,FALSE)</f>
        <v>1</v>
      </c>
    </row>
    <row r="1907" spans="1:11" x14ac:dyDescent="0.2">
      <c r="A1907" s="110" t="str">
        <f t="shared" si="99"/>
        <v/>
      </c>
      <c r="B1907" s="55"/>
      <c r="C1907" s="129"/>
      <c r="D1907" s="55"/>
      <c r="E1907" s="56"/>
      <c r="F1907" s="72"/>
      <c r="G1907" s="120" t="str">
        <f>IFERROR(INDEX(Vendors!$A$2:$B$500,MATCH('AP and Accrual Journal'!C1907,Vendors!$A$2:$A$500,0),2),"")</f>
        <v/>
      </c>
      <c r="H1907" s="74">
        <f>SUMIF('Cash Outflows'!E:E,'AP and Accrual Journal'!D1907,'Cash Outflows'!F:F)</f>
        <v>0</v>
      </c>
      <c r="I1907" s="73">
        <f t="shared" si="98"/>
        <v>0</v>
      </c>
      <c r="J1907" s="13">
        <f t="shared" si="100"/>
        <v>0</v>
      </c>
      <c r="K1907" s="112" t="b">
        <f ca="1">IF(TODAY()-'AP and Accrual Journal'!E1907&gt;'Data Inputs'!$B$47,TRUE,FALSE)</f>
        <v>1</v>
      </c>
    </row>
    <row r="1908" spans="1:11" x14ac:dyDescent="0.2">
      <c r="A1908" s="110" t="str">
        <f t="shared" si="99"/>
        <v/>
      </c>
      <c r="B1908" s="55"/>
      <c r="C1908" s="129"/>
      <c r="D1908" s="55"/>
      <c r="E1908" s="56"/>
      <c r="F1908" s="72"/>
      <c r="G1908" s="120" t="str">
        <f>IFERROR(INDEX(Vendors!$A$2:$B$500,MATCH('AP and Accrual Journal'!C1908,Vendors!$A$2:$A$500,0),2),"")</f>
        <v/>
      </c>
      <c r="H1908" s="74">
        <f>SUMIF('Cash Outflows'!E:E,'AP and Accrual Journal'!D1908,'Cash Outflows'!F:F)</f>
        <v>0</v>
      </c>
      <c r="I1908" s="73">
        <f t="shared" si="98"/>
        <v>0</v>
      </c>
      <c r="J1908" s="13">
        <f t="shared" si="100"/>
        <v>0</v>
      </c>
      <c r="K1908" s="112" t="b">
        <f ca="1">IF(TODAY()-'AP and Accrual Journal'!E1908&gt;'Data Inputs'!$B$47,TRUE,FALSE)</f>
        <v>1</v>
      </c>
    </row>
    <row r="1909" spans="1:11" x14ac:dyDescent="0.2">
      <c r="A1909" s="110" t="str">
        <f t="shared" si="99"/>
        <v/>
      </c>
      <c r="B1909" s="55"/>
      <c r="C1909" s="129"/>
      <c r="D1909" s="55"/>
      <c r="E1909" s="56"/>
      <c r="F1909" s="72"/>
      <c r="G1909" s="120" t="str">
        <f>IFERROR(INDEX(Vendors!$A$2:$B$500,MATCH('AP and Accrual Journal'!C1909,Vendors!$A$2:$A$500,0),2),"")</f>
        <v/>
      </c>
      <c r="H1909" s="74">
        <f>SUMIF('Cash Outflows'!E:E,'AP and Accrual Journal'!D1909,'Cash Outflows'!F:F)</f>
        <v>0</v>
      </c>
      <c r="I1909" s="73">
        <f t="shared" si="98"/>
        <v>0</v>
      </c>
      <c r="J1909" s="13">
        <f t="shared" si="100"/>
        <v>0</v>
      </c>
      <c r="K1909" s="112" t="b">
        <f ca="1">IF(TODAY()-'AP and Accrual Journal'!E1909&gt;'Data Inputs'!$B$47,TRUE,FALSE)</f>
        <v>1</v>
      </c>
    </row>
    <row r="1910" spans="1:11" x14ac:dyDescent="0.2">
      <c r="A1910" s="110" t="str">
        <f t="shared" si="99"/>
        <v/>
      </c>
      <c r="B1910" s="55"/>
      <c r="C1910" s="129"/>
      <c r="D1910" s="55"/>
      <c r="E1910" s="56"/>
      <c r="F1910" s="72"/>
      <c r="G1910" s="120" t="str">
        <f>IFERROR(INDEX(Vendors!$A$2:$B$500,MATCH('AP and Accrual Journal'!C1910,Vendors!$A$2:$A$500,0),2),"")</f>
        <v/>
      </c>
      <c r="H1910" s="74">
        <f>SUMIF('Cash Outflows'!E:E,'AP and Accrual Journal'!D1910,'Cash Outflows'!F:F)</f>
        <v>0</v>
      </c>
      <c r="I1910" s="73">
        <f t="shared" si="98"/>
        <v>0</v>
      </c>
      <c r="J1910" s="13">
        <f t="shared" si="100"/>
        <v>0</v>
      </c>
      <c r="K1910" s="112" t="b">
        <f ca="1">IF(TODAY()-'AP and Accrual Journal'!E1910&gt;'Data Inputs'!$B$47,TRUE,FALSE)</f>
        <v>1</v>
      </c>
    </row>
    <row r="1911" spans="1:11" x14ac:dyDescent="0.2">
      <c r="A1911" s="110" t="str">
        <f t="shared" si="99"/>
        <v/>
      </c>
      <c r="B1911" s="55"/>
      <c r="C1911" s="129"/>
      <c r="D1911" s="55"/>
      <c r="E1911" s="56"/>
      <c r="F1911" s="72"/>
      <c r="G1911" s="120" t="str">
        <f>IFERROR(INDEX(Vendors!$A$2:$B$500,MATCH('AP and Accrual Journal'!C1911,Vendors!$A$2:$A$500,0),2),"")</f>
        <v/>
      </c>
      <c r="H1911" s="74">
        <f>SUMIF('Cash Outflows'!E:E,'AP and Accrual Journal'!D1911,'Cash Outflows'!F:F)</f>
        <v>0</v>
      </c>
      <c r="I1911" s="73">
        <f t="shared" si="98"/>
        <v>0</v>
      </c>
      <c r="J1911" s="13">
        <f t="shared" si="100"/>
        <v>0</v>
      </c>
      <c r="K1911" s="112" t="b">
        <f ca="1">IF(TODAY()-'AP and Accrual Journal'!E1911&gt;'Data Inputs'!$B$47,TRUE,FALSE)</f>
        <v>1</v>
      </c>
    </row>
    <row r="1912" spans="1:11" x14ac:dyDescent="0.2">
      <c r="A1912" s="110" t="str">
        <f t="shared" si="99"/>
        <v/>
      </c>
      <c r="B1912" s="55"/>
      <c r="C1912" s="129"/>
      <c r="D1912" s="55"/>
      <c r="E1912" s="56"/>
      <c r="F1912" s="72"/>
      <c r="G1912" s="120" t="str">
        <f>IFERROR(INDEX(Vendors!$A$2:$B$500,MATCH('AP and Accrual Journal'!C1912,Vendors!$A$2:$A$500,0),2),"")</f>
        <v/>
      </c>
      <c r="H1912" s="74">
        <f>SUMIF('Cash Outflows'!E:E,'AP and Accrual Journal'!D1912,'Cash Outflows'!F:F)</f>
        <v>0</v>
      </c>
      <c r="I1912" s="73">
        <f t="shared" si="98"/>
        <v>0</v>
      </c>
      <c r="J1912" s="13">
        <f t="shared" si="100"/>
        <v>0</v>
      </c>
      <c r="K1912" s="112" t="b">
        <f ca="1">IF(TODAY()-'AP and Accrual Journal'!E1912&gt;'Data Inputs'!$B$47,TRUE,FALSE)</f>
        <v>1</v>
      </c>
    </row>
    <row r="1913" spans="1:11" x14ac:dyDescent="0.2">
      <c r="A1913" s="110" t="str">
        <f t="shared" si="99"/>
        <v/>
      </c>
      <c r="B1913" s="55"/>
      <c r="C1913" s="129"/>
      <c r="D1913" s="55"/>
      <c r="E1913" s="56"/>
      <c r="F1913" s="72"/>
      <c r="G1913" s="120" t="str">
        <f>IFERROR(INDEX(Vendors!$A$2:$B$500,MATCH('AP and Accrual Journal'!C1913,Vendors!$A$2:$A$500,0),2),"")</f>
        <v/>
      </c>
      <c r="H1913" s="74">
        <f>SUMIF('Cash Outflows'!E:E,'AP and Accrual Journal'!D1913,'Cash Outflows'!F:F)</f>
        <v>0</v>
      </c>
      <c r="I1913" s="73">
        <f t="shared" si="98"/>
        <v>0</v>
      </c>
      <c r="J1913" s="13">
        <f t="shared" si="100"/>
        <v>0</v>
      </c>
      <c r="K1913" s="112" t="b">
        <f ca="1">IF(TODAY()-'AP and Accrual Journal'!E1913&gt;'Data Inputs'!$B$47,TRUE,FALSE)</f>
        <v>1</v>
      </c>
    </row>
    <row r="1914" spans="1:11" x14ac:dyDescent="0.2">
      <c r="A1914" s="110" t="str">
        <f t="shared" si="99"/>
        <v/>
      </c>
      <c r="B1914" s="55"/>
      <c r="C1914" s="129"/>
      <c r="D1914" s="55"/>
      <c r="E1914" s="56"/>
      <c r="F1914" s="72"/>
      <c r="G1914" s="120" t="str">
        <f>IFERROR(INDEX(Vendors!$A$2:$B$500,MATCH('AP and Accrual Journal'!C1914,Vendors!$A$2:$A$500,0),2),"")</f>
        <v/>
      </c>
      <c r="H1914" s="74">
        <f>SUMIF('Cash Outflows'!E:E,'AP and Accrual Journal'!D1914,'Cash Outflows'!F:F)</f>
        <v>0</v>
      </c>
      <c r="I1914" s="73">
        <f t="shared" si="98"/>
        <v>0</v>
      </c>
      <c r="J1914" s="13">
        <f t="shared" si="100"/>
        <v>0</v>
      </c>
      <c r="K1914" s="112" t="b">
        <f ca="1">IF(TODAY()-'AP and Accrual Journal'!E1914&gt;'Data Inputs'!$B$47,TRUE,FALSE)</f>
        <v>1</v>
      </c>
    </row>
    <row r="1915" spans="1:11" x14ac:dyDescent="0.2">
      <c r="A1915" s="110" t="str">
        <f t="shared" si="99"/>
        <v/>
      </c>
      <c r="B1915" s="55"/>
      <c r="C1915" s="129"/>
      <c r="D1915" s="55"/>
      <c r="E1915" s="56"/>
      <c r="F1915" s="72"/>
      <c r="G1915" s="120" t="str">
        <f>IFERROR(INDEX(Vendors!$A$2:$B$500,MATCH('AP and Accrual Journal'!C1915,Vendors!$A$2:$A$500,0),2),"")</f>
        <v/>
      </c>
      <c r="H1915" s="74">
        <f>SUMIF('Cash Outflows'!E:E,'AP and Accrual Journal'!D1915,'Cash Outflows'!F:F)</f>
        <v>0</v>
      </c>
      <c r="I1915" s="73">
        <f t="shared" si="98"/>
        <v>0</v>
      </c>
      <c r="J1915" s="13">
        <f t="shared" si="100"/>
        <v>0</v>
      </c>
      <c r="K1915" s="112" t="b">
        <f ca="1">IF(TODAY()-'AP and Accrual Journal'!E1915&gt;'Data Inputs'!$B$47,TRUE,FALSE)</f>
        <v>1</v>
      </c>
    </row>
    <row r="1916" spans="1:11" x14ac:dyDescent="0.2">
      <c r="A1916" s="110" t="str">
        <f t="shared" si="99"/>
        <v/>
      </c>
      <c r="B1916" s="55"/>
      <c r="C1916" s="129"/>
      <c r="D1916" s="55"/>
      <c r="E1916" s="56"/>
      <c r="F1916" s="72"/>
      <c r="G1916" s="120" t="str">
        <f>IFERROR(INDEX(Vendors!$A$2:$B$500,MATCH('AP and Accrual Journal'!C1916,Vendors!$A$2:$A$500,0),2),"")</f>
        <v/>
      </c>
      <c r="H1916" s="74">
        <f>SUMIF('Cash Outflows'!E:E,'AP and Accrual Journal'!D1916,'Cash Outflows'!F:F)</f>
        <v>0</v>
      </c>
      <c r="I1916" s="73">
        <f t="shared" si="98"/>
        <v>0</v>
      </c>
      <c r="J1916" s="13">
        <f t="shared" si="100"/>
        <v>0</v>
      </c>
      <c r="K1916" s="112" t="b">
        <f ca="1">IF(TODAY()-'AP and Accrual Journal'!E1916&gt;'Data Inputs'!$B$47,TRUE,FALSE)</f>
        <v>1</v>
      </c>
    </row>
    <row r="1917" spans="1:11" x14ac:dyDescent="0.2">
      <c r="A1917" s="110" t="str">
        <f t="shared" si="99"/>
        <v/>
      </c>
      <c r="B1917" s="55"/>
      <c r="C1917" s="129"/>
      <c r="D1917" s="55"/>
      <c r="E1917" s="56"/>
      <c r="F1917" s="72"/>
      <c r="G1917" s="120" t="str">
        <f>IFERROR(INDEX(Vendors!$A$2:$B$500,MATCH('AP and Accrual Journal'!C1917,Vendors!$A$2:$A$500,0),2),"")</f>
        <v/>
      </c>
      <c r="H1917" s="74">
        <f>SUMIF('Cash Outflows'!E:E,'AP and Accrual Journal'!D1917,'Cash Outflows'!F:F)</f>
        <v>0</v>
      </c>
      <c r="I1917" s="73">
        <f t="shared" si="98"/>
        <v>0</v>
      </c>
      <c r="J1917" s="13">
        <f t="shared" si="100"/>
        <v>0</v>
      </c>
      <c r="K1917" s="112" t="b">
        <f ca="1">IF(TODAY()-'AP and Accrual Journal'!E1917&gt;'Data Inputs'!$B$47,TRUE,FALSE)</f>
        <v>1</v>
      </c>
    </row>
    <row r="1918" spans="1:11" x14ac:dyDescent="0.2">
      <c r="A1918" s="110" t="str">
        <f t="shared" si="99"/>
        <v/>
      </c>
      <c r="B1918" s="55"/>
      <c r="C1918" s="129"/>
      <c r="D1918" s="55"/>
      <c r="E1918" s="56"/>
      <c r="F1918" s="72"/>
      <c r="G1918" s="120" t="str">
        <f>IFERROR(INDEX(Vendors!$A$2:$B$500,MATCH('AP and Accrual Journal'!C1918,Vendors!$A$2:$A$500,0),2),"")</f>
        <v/>
      </c>
      <c r="H1918" s="74">
        <f>SUMIF('Cash Outflows'!E:E,'AP and Accrual Journal'!D1918,'Cash Outflows'!F:F)</f>
        <v>0</v>
      </c>
      <c r="I1918" s="73">
        <f t="shared" si="98"/>
        <v>0</v>
      </c>
      <c r="J1918" s="13">
        <f t="shared" si="100"/>
        <v>0</v>
      </c>
      <c r="K1918" s="112" t="b">
        <f ca="1">IF(TODAY()-'AP and Accrual Journal'!E1918&gt;'Data Inputs'!$B$47,TRUE,FALSE)</f>
        <v>1</v>
      </c>
    </row>
    <row r="1919" spans="1:11" x14ac:dyDescent="0.2">
      <c r="A1919" s="110" t="str">
        <f t="shared" si="99"/>
        <v/>
      </c>
      <c r="B1919" s="55"/>
      <c r="C1919" s="129"/>
      <c r="D1919" s="55"/>
      <c r="E1919" s="56"/>
      <c r="F1919" s="72"/>
      <c r="G1919" s="120" t="str">
        <f>IFERROR(INDEX(Vendors!$A$2:$B$500,MATCH('AP and Accrual Journal'!C1919,Vendors!$A$2:$A$500,0),2),"")</f>
        <v/>
      </c>
      <c r="H1919" s="74">
        <f>SUMIF('Cash Outflows'!E:E,'AP and Accrual Journal'!D1919,'Cash Outflows'!F:F)</f>
        <v>0</v>
      </c>
      <c r="I1919" s="73">
        <f t="shared" si="98"/>
        <v>0</v>
      </c>
      <c r="J1919" s="13">
        <f t="shared" si="100"/>
        <v>0</v>
      </c>
      <c r="K1919" s="112" t="b">
        <f ca="1">IF(TODAY()-'AP and Accrual Journal'!E1919&gt;'Data Inputs'!$B$47,TRUE,FALSE)</f>
        <v>1</v>
      </c>
    </row>
    <row r="1920" spans="1:11" x14ac:dyDescent="0.2">
      <c r="A1920" s="110" t="str">
        <f t="shared" si="99"/>
        <v/>
      </c>
      <c r="B1920" s="55"/>
      <c r="C1920" s="129"/>
      <c r="D1920" s="55"/>
      <c r="E1920" s="56"/>
      <c r="F1920" s="72"/>
      <c r="G1920" s="120" t="str">
        <f>IFERROR(INDEX(Vendors!$A$2:$B$500,MATCH('AP and Accrual Journal'!C1920,Vendors!$A$2:$A$500,0),2),"")</f>
        <v/>
      </c>
      <c r="H1920" s="74">
        <f>SUMIF('Cash Outflows'!E:E,'AP and Accrual Journal'!D1920,'Cash Outflows'!F:F)</f>
        <v>0</v>
      </c>
      <c r="I1920" s="73">
        <f t="shared" si="98"/>
        <v>0</v>
      </c>
      <c r="J1920" s="13">
        <f t="shared" si="100"/>
        <v>0</v>
      </c>
      <c r="K1920" s="112" t="b">
        <f ca="1">IF(TODAY()-'AP and Accrual Journal'!E1920&gt;'Data Inputs'!$B$47,TRUE,FALSE)</f>
        <v>1</v>
      </c>
    </row>
    <row r="1921" spans="1:11" x14ac:dyDescent="0.2">
      <c r="A1921" s="110" t="str">
        <f t="shared" si="99"/>
        <v/>
      </c>
      <c r="B1921" s="55"/>
      <c r="C1921" s="129"/>
      <c r="D1921" s="55"/>
      <c r="E1921" s="56"/>
      <c r="F1921" s="72"/>
      <c r="G1921" s="120" t="str">
        <f>IFERROR(INDEX(Vendors!$A$2:$B$500,MATCH('AP and Accrual Journal'!C1921,Vendors!$A$2:$A$500,0),2),"")</f>
        <v/>
      </c>
      <c r="H1921" s="74">
        <f>SUMIF('Cash Outflows'!E:E,'AP and Accrual Journal'!D1921,'Cash Outflows'!F:F)</f>
        <v>0</v>
      </c>
      <c r="I1921" s="73">
        <f t="shared" si="98"/>
        <v>0</v>
      </c>
      <c r="J1921" s="13">
        <f t="shared" si="100"/>
        <v>0</v>
      </c>
      <c r="K1921" s="112" t="b">
        <f ca="1">IF(TODAY()-'AP and Accrual Journal'!E1921&gt;'Data Inputs'!$B$47,TRUE,FALSE)</f>
        <v>1</v>
      </c>
    </row>
    <row r="1922" spans="1:11" x14ac:dyDescent="0.2">
      <c r="A1922" s="110" t="str">
        <f t="shared" si="99"/>
        <v/>
      </c>
      <c r="B1922" s="55"/>
      <c r="C1922" s="129"/>
      <c r="D1922" s="55"/>
      <c r="E1922" s="56"/>
      <c r="F1922" s="72"/>
      <c r="G1922" s="120" t="str">
        <f>IFERROR(INDEX(Vendors!$A$2:$B$500,MATCH('AP and Accrual Journal'!C1922,Vendors!$A$2:$A$500,0),2),"")</f>
        <v/>
      </c>
      <c r="H1922" s="74">
        <f>SUMIF('Cash Outflows'!E:E,'AP and Accrual Journal'!D1922,'Cash Outflows'!F:F)</f>
        <v>0</v>
      </c>
      <c r="I1922" s="73">
        <f t="shared" si="98"/>
        <v>0</v>
      </c>
      <c r="J1922" s="13">
        <f t="shared" si="100"/>
        <v>0</v>
      </c>
      <c r="K1922" s="112" t="b">
        <f ca="1">IF(TODAY()-'AP and Accrual Journal'!E1922&gt;'Data Inputs'!$B$47,TRUE,FALSE)</f>
        <v>1</v>
      </c>
    </row>
    <row r="1923" spans="1:11" x14ac:dyDescent="0.2">
      <c r="A1923" s="110" t="str">
        <f t="shared" si="99"/>
        <v/>
      </c>
      <c r="B1923" s="55"/>
      <c r="C1923" s="129"/>
      <c r="D1923" s="55"/>
      <c r="E1923" s="56"/>
      <c r="F1923" s="72"/>
      <c r="G1923" s="120" t="str">
        <f>IFERROR(INDEX(Vendors!$A$2:$B$500,MATCH('AP and Accrual Journal'!C1923,Vendors!$A$2:$A$500,0),2),"")</f>
        <v/>
      </c>
      <c r="H1923" s="74">
        <f>SUMIF('Cash Outflows'!E:E,'AP and Accrual Journal'!D1923,'Cash Outflows'!F:F)</f>
        <v>0</v>
      </c>
      <c r="I1923" s="73">
        <f t="shared" si="98"/>
        <v>0</v>
      </c>
      <c r="J1923" s="13">
        <f t="shared" si="100"/>
        <v>0</v>
      </c>
      <c r="K1923" s="112" t="b">
        <f ca="1">IF(TODAY()-'AP and Accrual Journal'!E1923&gt;'Data Inputs'!$B$47,TRUE,FALSE)</f>
        <v>1</v>
      </c>
    </row>
    <row r="1924" spans="1:11" x14ac:dyDescent="0.2">
      <c r="A1924" s="110" t="str">
        <f t="shared" si="99"/>
        <v/>
      </c>
      <c r="B1924" s="55"/>
      <c r="C1924" s="129"/>
      <c r="D1924" s="55"/>
      <c r="E1924" s="56"/>
      <c r="F1924" s="72"/>
      <c r="G1924" s="120" t="str">
        <f>IFERROR(INDEX(Vendors!$A$2:$B$500,MATCH('AP and Accrual Journal'!C1924,Vendors!$A$2:$A$500,0),2),"")</f>
        <v/>
      </c>
      <c r="H1924" s="74">
        <f>SUMIF('Cash Outflows'!E:E,'AP and Accrual Journal'!D1924,'Cash Outflows'!F:F)</f>
        <v>0</v>
      </c>
      <c r="I1924" s="73">
        <f t="shared" si="98"/>
        <v>0</v>
      </c>
      <c r="J1924" s="13">
        <f t="shared" si="100"/>
        <v>0</v>
      </c>
      <c r="K1924" s="112" t="b">
        <f ca="1">IF(TODAY()-'AP and Accrual Journal'!E1924&gt;'Data Inputs'!$B$47,TRUE,FALSE)</f>
        <v>1</v>
      </c>
    </row>
    <row r="1925" spans="1:11" x14ac:dyDescent="0.2">
      <c r="A1925" s="110" t="str">
        <f t="shared" si="99"/>
        <v/>
      </c>
      <c r="B1925" s="55"/>
      <c r="C1925" s="129"/>
      <c r="D1925" s="55"/>
      <c r="E1925" s="56"/>
      <c r="F1925" s="72"/>
      <c r="G1925" s="120" t="str">
        <f>IFERROR(INDEX(Vendors!$A$2:$B$500,MATCH('AP and Accrual Journal'!C1925,Vendors!$A$2:$A$500,0),2),"")</f>
        <v/>
      </c>
      <c r="H1925" s="74">
        <f>SUMIF('Cash Outflows'!E:E,'AP and Accrual Journal'!D1925,'Cash Outflows'!F:F)</f>
        <v>0</v>
      </c>
      <c r="I1925" s="73">
        <f t="shared" ref="I1925:I1988" si="101">F1925-H1925</f>
        <v>0</v>
      </c>
      <c r="J1925" s="13">
        <f t="shared" si="100"/>
        <v>0</v>
      </c>
      <c r="K1925" s="112" t="b">
        <f ca="1">IF(TODAY()-'AP and Accrual Journal'!E1925&gt;'Data Inputs'!$B$47,TRUE,FALSE)</f>
        <v>1</v>
      </c>
    </row>
    <row r="1926" spans="1:11" x14ac:dyDescent="0.2">
      <c r="A1926" s="110" t="str">
        <f t="shared" si="99"/>
        <v/>
      </c>
      <c r="B1926" s="55"/>
      <c r="C1926" s="129"/>
      <c r="D1926" s="55"/>
      <c r="E1926" s="56"/>
      <c r="F1926" s="72"/>
      <c r="G1926" s="120" t="str">
        <f>IFERROR(INDEX(Vendors!$A$2:$B$500,MATCH('AP and Accrual Journal'!C1926,Vendors!$A$2:$A$500,0),2),"")</f>
        <v/>
      </c>
      <c r="H1926" s="74">
        <f>SUMIF('Cash Outflows'!E:E,'AP and Accrual Journal'!D1926,'Cash Outflows'!F:F)</f>
        <v>0</v>
      </c>
      <c r="I1926" s="73">
        <f t="shared" si="101"/>
        <v>0</v>
      </c>
      <c r="J1926" s="13">
        <f t="shared" si="100"/>
        <v>0</v>
      </c>
      <c r="K1926" s="112" t="b">
        <f ca="1">IF(TODAY()-'AP and Accrual Journal'!E1926&gt;'Data Inputs'!$B$47,TRUE,FALSE)</f>
        <v>1</v>
      </c>
    </row>
    <row r="1927" spans="1:11" x14ac:dyDescent="0.2">
      <c r="A1927" s="110" t="str">
        <f t="shared" si="99"/>
        <v/>
      </c>
      <c r="B1927" s="55"/>
      <c r="C1927" s="129"/>
      <c r="D1927" s="55"/>
      <c r="E1927" s="56"/>
      <c r="F1927" s="72"/>
      <c r="G1927" s="120" t="str">
        <f>IFERROR(INDEX(Vendors!$A$2:$B$500,MATCH('AP and Accrual Journal'!C1927,Vendors!$A$2:$A$500,0),2),"")</f>
        <v/>
      </c>
      <c r="H1927" s="74">
        <f>SUMIF('Cash Outflows'!E:E,'AP and Accrual Journal'!D1927,'Cash Outflows'!F:F)</f>
        <v>0</v>
      </c>
      <c r="I1927" s="73">
        <f t="shared" si="101"/>
        <v>0</v>
      </c>
      <c r="J1927" s="13">
        <f t="shared" si="100"/>
        <v>0</v>
      </c>
      <c r="K1927" s="112" t="b">
        <f ca="1">IF(TODAY()-'AP and Accrual Journal'!E1927&gt;'Data Inputs'!$B$47,TRUE,FALSE)</f>
        <v>1</v>
      </c>
    </row>
    <row r="1928" spans="1:11" x14ac:dyDescent="0.2">
      <c r="A1928" s="110" t="str">
        <f t="shared" si="99"/>
        <v/>
      </c>
      <c r="B1928" s="55"/>
      <c r="C1928" s="129"/>
      <c r="D1928" s="55"/>
      <c r="E1928" s="56"/>
      <c r="F1928" s="72"/>
      <c r="G1928" s="120" t="str">
        <f>IFERROR(INDEX(Vendors!$A$2:$B$500,MATCH('AP and Accrual Journal'!C1928,Vendors!$A$2:$A$500,0),2),"")</f>
        <v/>
      </c>
      <c r="H1928" s="74">
        <f>SUMIF('Cash Outflows'!E:E,'AP and Accrual Journal'!D1928,'Cash Outflows'!F:F)</f>
        <v>0</v>
      </c>
      <c r="I1928" s="73">
        <f t="shared" si="101"/>
        <v>0</v>
      </c>
      <c r="J1928" s="13">
        <f t="shared" si="100"/>
        <v>0</v>
      </c>
      <c r="K1928" s="112" t="b">
        <f ca="1">IF(TODAY()-'AP and Accrual Journal'!E1928&gt;'Data Inputs'!$B$47,TRUE,FALSE)</f>
        <v>1</v>
      </c>
    </row>
    <row r="1929" spans="1:11" x14ac:dyDescent="0.2">
      <c r="A1929" s="110" t="str">
        <f t="shared" si="99"/>
        <v/>
      </c>
      <c r="B1929" s="55"/>
      <c r="C1929" s="129"/>
      <c r="D1929" s="55"/>
      <c r="E1929" s="56"/>
      <c r="F1929" s="72"/>
      <c r="G1929" s="120" t="str">
        <f>IFERROR(INDEX(Vendors!$A$2:$B$500,MATCH('AP and Accrual Journal'!C1929,Vendors!$A$2:$A$500,0),2),"")</f>
        <v/>
      </c>
      <c r="H1929" s="74">
        <f>SUMIF('Cash Outflows'!E:E,'AP and Accrual Journal'!D1929,'Cash Outflows'!F:F)</f>
        <v>0</v>
      </c>
      <c r="I1929" s="73">
        <f t="shared" si="101"/>
        <v>0</v>
      </c>
      <c r="J1929" s="13">
        <f t="shared" si="100"/>
        <v>0</v>
      </c>
      <c r="K1929" s="112" t="b">
        <f ca="1">IF(TODAY()-'AP and Accrual Journal'!E1929&gt;'Data Inputs'!$B$47,TRUE,FALSE)</f>
        <v>1</v>
      </c>
    </row>
    <row r="1930" spans="1:11" x14ac:dyDescent="0.2">
      <c r="A1930" s="110" t="str">
        <f t="shared" si="99"/>
        <v/>
      </c>
      <c r="B1930" s="55"/>
      <c r="C1930" s="129"/>
      <c r="D1930" s="55"/>
      <c r="E1930" s="56"/>
      <c r="F1930" s="72"/>
      <c r="G1930" s="120" t="str">
        <f>IFERROR(INDEX(Vendors!$A$2:$B$500,MATCH('AP and Accrual Journal'!C1930,Vendors!$A$2:$A$500,0),2),"")</f>
        <v/>
      </c>
      <c r="H1930" s="74">
        <f>SUMIF('Cash Outflows'!E:E,'AP and Accrual Journal'!D1930,'Cash Outflows'!F:F)</f>
        <v>0</v>
      </c>
      <c r="I1930" s="73">
        <f t="shared" si="101"/>
        <v>0</v>
      </c>
      <c r="J1930" s="13">
        <f t="shared" si="100"/>
        <v>0</v>
      </c>
      <c r="K1930" s="112" t="b">
        <f ca="1">IF(TODAY()-'AP and Accrual Journal'!E1930&gt;'Data Inputs'!$B$47,TRUE,FALSE)</f>
        <v>1</v>
      </c>
    </row>
    <row r="1931" spans="1:11" x14ac:dyDescent="0.2">
      <c r="A1931" s="110" t="str">
        <f t="shared" si="99"/>
        <v/>
      </c>
      <c r="B1931" s="55"/>
      <c r="C1931" s="129"/>
      <c r="D1931" s="55"/>
      <c r="E1931" s="56"/>
      <c r="F1931" s="72"/>
      <c r="G1931" s="120" t="str">
        <f>IFERROR(INDEX(Vendors!$A$2:$B$500,MATCH('AP and Accrual Journal'!C1931,Vendors!$A$2:$A$500,0),2),"")</f>
        <v/>
      </c>
      <c r="H1931" s="74">
        <f>SUMIF('Cash Outflows'!E:E,'AP and Accrual Journal'!D1931,'Cash Outflows'!F:F)</f>
        <v>0</v>
      </c>
      <c r="I1931" s="73">
        <f t="shared" si="101"/>
        <v>0</v>
      </c>
      <c r="J1931" s="13">
        <f t="shared" si="100"/>
        <v>0</v>
      </c>
      <c r="K1931" s="112" t="b">
        <f ca="1">IF(TODAY()-'AP and Accrual Journal'!E1931&gt;'Data Inputs'!$B$47,TRUE,FALSE)</f>
        <v>1</v>
      </c>
    </row>
    <row r="1932" spans="1:11" x14ac:dyDescent="0.2">
      <c r="A1932" s="110" t="str">
        <f t="shared" ref="A1932:A1995" si="102">IF(E1932="","",E1932+(6-J1932))</f>
        <v/>
      </c>
      <c r="B1932" s="55"/>
      <c r="C1932" s="129"/>
      <c r="D1932" s="55"/>
      <c r="E1932" s="56"/>
      <c r="F1932" s="72"/>
      <c r="G1932" s="120" t="str">
        <f>IFERROR(INDEX(Vendors!$A$2:$B$500,MATCH('AP and Accrual Journal'!C1932,Vendors!$A$2:$A$500,0),2),"")</f>
        <v/>
      </c>
      <c r="H1932" s="74">
        <f>SUMIF('Cash Outflows'!E:E,'AP and Accrual Journal'!D1932,'Cash Outflows'!F:F)</f>
        <v>0</v>
      </c>
      <c r="I1932" s="73">
        <f t="shared" si="101"/>
        <v>0</v>
      </c>
      <c r="J1932" s="13">
        <f t="shared" ref="J1932:J1995" si="103">IF(WEEKDAY(E1932)=7,0,WEEKDAY(E1932))</f>
        <v>0</v>
      </c>
      <c r="K1932" s="112" t="b">
        <f ca="1">IF(TODAY()-'AP and Accrual Journal'!E1932&gt;'Data Inputs'!$B$47,TRUE,FALSE)</f>
        <v>1</v>
      </c>
    </row>
    <row r="1933" spans="1:11" x14ac:dyDescent="0.2">
      <c r="A1933" s="110" t="str">
        <f t="shared" si="102"/>
        <v/>
      </c>
      <c r="B1933" s="55"/>
      <c r="C1933" s="129"/>
      <c r="D1933" s="55"/>
      <c r="E1933" s="56"/>
      <c r="F1933" s="72"/>
      <c r="G1933" s="120" t="str">
        <f>IFERROR(INDEX(Vendors!$A$2:$B$500,MATCH('AP and Accrual Journal'!C1933,Vendors!$A$2:$A$500,0),2),"")</f>
        <v/>
      </c>
      <c r="H1933" s="74">
        <f>SUMIF('Cash Outflows'!E:E,'AP and Accrual Journal'!D1933,'Cash Outflows'!F:F)</f>
        <v>0</v>
      </c>
      <c r="I1933" s="73">
        <f t="shared" si="101"/>
        <v>0</v>
      </c>
      <c r="J1933" s="13">
        <f t="shared" si="103"/>
        <v>0</v>
      </c>
      <c r="K1933" s="112" t="b">
        <f ca="1">IF(TODAY()-'AP and Accrual Journal'!E1933&gt;'Data Inputs'!$B$47,TRUE,FALSE)</f>
        <v>1</v>
      </c>
    </row>
    <row r="1934" spans="1:11" x14ac:dyDescent="0.2">
      <c r="A1934" s="110" t="str">
        <f t="shared" si="102"/>
        <v/>
      </c>
      <c r="B1934" s="55"/>
      <c r="C1934" s="129"/>
      <c r="D1934" s="55"/>
      <c r="E1934" s="56"/>
      <c r="F1934" s="72"/>
      <c r="G1934" s="120" t="str">
        <f>IFERROR(INDEX(Vendors!$A$2:$B$500,MATCH('AP and Accrual Journal'!C1934,Vendors!$A$2:$A$500,0),2),"")</f>
        <v/>
      </c>
      <c r="H1934" s="74">
        <f>SUMIF('Cash Outflows'!E:E,'AP and Accrual Journal'!D1934,'Cash Outflows'!F:F)</f>
        <v>0</v>
      </c>
      <c r="I1934" s="73">
        <f t="shared" si="101"/>
        <v>0</v>
      </c>
      <c r="J1934" s="13">
        <f t="shared" si="103"/>
        <v>0</v>
      </c>
      <c r="K1934" s="112" t="b">
        <f ca="1">IF(TODAY()-'AP and Accrual Journal'!E1934&gt;'Data Inputs'!$B$47,TRUE,FALSE)</f>
        <v>1</v>
      </c>
    </row>
    <row r="1935" spans="1:11" x14ac:dyDescent="0.2">
      <c r="A1935" s="110" t="str">
        <f t="shared" si="102"/>
        <v/>
      </c>
      <c r="B1935" s="55"/>
      <c r="C1935" s="129"/>
      <c r="D1935" s="55"/>
      <c r="E1935" s="56"/>
      <c r="F1935" s="72"/>
      <c r="G1935" s="120" t="str">
        <f>IFERROR(INDEX(Vendors!$A$2:$B$500,MATCH('AP and Accrual Journal'!C1935,Vendors!$A$2:$A$500,0),2),"")</f>
        <v/>
      </c>
      <c r="H1935" s="74">
        <f>SUMIF('Cash Outflows'!E:E,'AP and Accrual Journal'!D1935,'Cash Outflows'!F:F)</f>
        <v>0</v>
      </c>
      <c r="I1935" s="73">
        <f t="shared" si="101"/>
        <v>0</v>
      </c>
      <c r="J1935" s="13">
        <f t="shared" si="103"/>
        <v>0</v>
      </c>
      <c r="K1935" s="112" t="b">
        <f ca="1">IF(TODAY()-'AP and Accrual Journal'!E1935&gt;'Data Inputs'!$B$47,TRUE,FALSE)</f>
        <v>1</v>
      </c>
    </row>
    <row r="1936" spans="1:11" x14ac:dyDescent="0.2">
      <c r="A1936" s="110" t="str">
        <f t="shared" si="102"/>
        <v/>
      </c>
      <c r="B1936" s="55"/>
      <c r="C1936" s="129"/>
      <c r="D1936" s="55"/>
      <c r="E1936" s="56"/>
      <c r="F1936" s="72"/>
      <c r="G1936" s="120" t="str">
        <f>IFERROR(INDEX(Vendors!$A$2:$B$500,MATCH('AP and Accrual Journal'!C1936,Vendors!$A$2:$A$500,0),2),"")</f>
        <v/>
      </c>
      <c r="H1936" s="74">
        <f>SUMIF('Cash Outflows'!E:E,'AP and Accrual Journal'!D1936,'Cash Outflows'!F:F)</f>
        <v>0</v>
      </c>
      <c r="I1936" s="73">
        <f t="shared" si="101"/>
        <v>0</v>
      </c>
      <c r="J1936" s="13">
        <f t="shared" si="103"/>
        <v>0</v>
      </c>
      <c r="K1936" s="112" t="b">
        <f ca="1">IF(TODAY()-'AP and Accrual Journal'!E1936&gt;'Data Inputs'!$B$47,TRUE,FALSE)</f>
        <v>1</v>
      </c>
    </row>
    <row r="1937" spans="1:11" x14ac:dyDescent="0.2">
      <c r="A1937" s="110" t="str">
        <f t="shared" si="102"/>
        <v/>
      </c>
      <c r="B1937" s="55"/>
      <c r="C1937" s="129"/>
      <c r="D1937" s="55"/>
      <c r="E1937" s="56"/>
      <c r="F1937" s="72"/>
      <c r="G1937" s="120" t="str">
        <f>IFERROR(INDEX(Vendors!$A$2:$B$500,MATCH('AP and Accrual Journal'!C1937,Vendors!$A$2:$A$500,0),2),"")</f>
        <v/>
      </c>
      <c r="H1937" s="74">
        <f>SUMIF('Cash Outflows'!E:E,'AP and Accrual Journal'!D1937,'Cash Outflows'!F:F)</f>
        <v>0</v>
      </c>
      <c r="I1937" s="73">
        <f t="shared" si="101"/>
        <v>0</v>
      </c>
      <c r="J1937" s="13">
        <f t="shared" si="103"/>
        <v>0</v>
      </c>
      <c r="K1937" s="112" t="b">
        <f ca="1">IF(TODAY()-'AP and Accrual Journal'!E1937&gt;'Data Inputs'!$B$47,TRUE,FALSE)</f>
        <v>1</v>
      </c>
    </row>
    <row r="1938" spans="1:11" x14ac:dyDescent="0.2">
      <c r="A1938" s="110" t="str">
        <f t="shared" si="102"/>
        <v/>
      </c>
      <c r="B1938" s="55"/>
      <c r="C1938" s="129"/>
      <c r="D1938" s="55"/>
      <c r="E1938" s="56"/>
      <c r="F1938" s="72"/>
      <c r="G1938" s="120" t="str">
        <f>IFERROR(INDEX(Vendors!$A$2:$B$500,MATCH('AP and Accrual Journal'!C1938,Vendors!$A$2:$A$500,0),2),"")</f>
        <v/>
      </c>
      <c r="H1938" s="74">
        <f>SUMIF('Cash Outflows'!E:E,'AP and Accrual Journal'!D1938,'Cash Outflows'!F:F)</f>
        <v>0</v>
      </c>
      <c r="I1938" s="73">
        <f t="shared" si="101"/>
        <v>0</v>
      </c>
      <c r="J1938" s="13">
        <f t="shared" si="103"/>
        <v>0</v>
      </c>
      <c r="K1938" s="112" t="b">
        <f ca="1">IF(TODAY()-'AP and Accrual Journal'!E1938&gt;'Data Inputs'!$B$47,TRUE,FALSE)</f>
        <v>1</v>
      </c>
    </row>
    <row r="1939" spans="1:11" x14ac:dyDescent="0.2">
      <c r="A1939" s="110" t="str">
        <f t="shared" si="102"/>
        <v/>
      </c>
      <c r="B1939" s="55"/>
      <c r="C1939" s="129"/>
      <c r="D1939" s="55"/>
      <c r="E1939" s="56"/>
      <c r="F1939" s="72"/>
      <c r="G1939" s="120" t="str">
        <f>IFERROR(INDEX(Vendors!$A$2:$B$500,MATCH('AP and Accrual Journal'!C1939,Vendors!$A$2:$A$500,0),2),"")</f>
        <v/>
      </c>
      <c r="H1939" s="74">
        <f>SUMIF('Cash Outflows'!E:E,'AP and Accrual Journal'!D1939,'Cash Outflows'!F:F)</f>
        <v>0</v>
      </c>
      <c r="I1939" s="73">
        <f t="shared" si="101"/>
        <v>0</v>
      </c>
      <c r="J1939" s="13">
        <f t="shared" si="103"/>
        <v>0</v>
      </c>
      <c r="K1939" s="112" t="b">
        <f ca="1">IF(TODAY()-'AP and Accrual Journal'!E1939&gt;'Data Inputs'!$B$47,TRUE,FALSE)</f>
        <v>1</v>
      </c>
    </row>
    <row r="1940" spans="1:11" x14ac:dyDescent="0.2">
      <c r="A1940" s="110" t="str">
        <f t="shared" si="102"/>
        <v/>
      </c>
      <c r="B1940" s="55"/>
      <c r="C1940" s="129"/>
      <c r="D1940" s="55"/>
      <c r="E1940" s="56"/>
      <c r="F1940" s="72"/>
      <c r="G1940" s="120" t="str">
        <f>IFERROR(INDEX(Vendors!$A$2:$B$500,MATCH('AP and Accrual Journal'!C1940,Vendors!$A$2:$A$500,0),2),"")</f>
        <v/>
      </c>
      <c r="H1940" s="74">
        <f>SUMIF('Cash Outflows'!E:E,'AP and Accrual Journal'!D1940,'Cash Outflows'!F:F)</f>
        <v>0</v>
      </c>
      <c r="I1940" s="73">
        <f t="shared" si="101"/>
        <v>0</v>
      </c>
      <c r="J1940" s="13">
        <f t="shared" si="103"/>
        <v>0</v>
      </c>
      <c r="K1940" s="112" t="b">
        <f ca="1">IF(TODAY()-'AP and Accrual Journal'!E1940&gt;'Data Inputs'!$B$47,TRUE,FALSE)</f>
        <v>1</v>
      </c>
    </row>
    <row r="1941" spans="1:11" x14ac:dyDescent="0.2">
      <c r="A1941" s="110" t="str">
        <f t="shared" si="102"/>
        <v/>
      </c>
      <c r="B1941" s="55"/>
      <c r="C1941" s="129"/>
      <c r="D1941" s="55"/>
      <c r="E1941" s="56"/>
      <c r="F1941" s="72"/>
      <c r="G1941" s="120" t="str">
        <f>IFERROR(INDEX(Vendors!$A$2:$B$500,MATCH('AP and Accrual Journal'!C1941,Vendors!$A$2:$A$500,0),2),"")</f>
        <v/>
      </c>
      <c r="H1941" s="74">
        <f>SUMIF('Cash Outflows'!E:E,'AP and Accrual Journal'!D1941,'Cash Outflows'!F:F)</f>
        <v>0</v>
      </c>
      <c r="I1941" s="73">
        <f t="shared" si="101"/>
        <v>0</v>
      </c>
      <c r="J1941" s="13">
        <f t="shared" si="103"/>
        <v>0</v>
      </c>
      <c r="K1941" s="112" t="b">
        <f ca="1">IF(TODAY()-'AP and Accrual Journal'!E1941&gt;'Data Inputs'!$B$47,TRUE,FALSE)</f>
        <v>1</v>
      </c>
    </row>
    <row r="1942" spans="1:11" x14ac:dyDescent="0.2">
      <c r="A1942" s="110" t="str">
        <f t="shared" si="102"/>
        <v/>
      </c>
      <c r="B1942" s="55"/>
      <c r="C1942" s="129"/>
      <c r="D1942" s="55"/>
      <c r="E1942" s="56"/>
      <c r="F1942" s="72"/>
      <c r="G1942" s="120" t="str">
        <f>IFERROR(INDEX(Vendors!$A$2:$B$500,MATCH('AP and Accrual Journal'!C1942,Vendors!$A$2:$A$500,0),2),"")</f>
        <v/>
      </c>
      <c r="H1942" s="74">
        <f>SUMIF('Cash Outflows'!E:E,'AP and Accrual Journal'!D1942,'Cash Outflows'!F:F)</f>
        <v>0</v>
      </c>
      <c r="I1942" s="73">
        <f t="shared" si="101"/>
        <v>0</v>
      </c>
      <c r="J1942" s="13">
        <f t="shared" si="103"/>
        <v>0</v>
      </c>
      <c r="K1942" s="112" t="b">
        <f ca="1">IF(TODAY()-'AP and Accrual Journal'!E1942&gt;'Data Inputs'!$B$47,TRUE,FALSE)</f>
        <v>1</v>
      </c>
    </row>
    <row r="1943" spans="1:11" x14ac:dyDescent="0.2">
      <c r="A1943" s="110" t="str">
        <f t="shared" si="102"/>
        <v/>
      </c>
      <c r="B1943" s="55"/>
      <c r="C1943" s="129"/>
      <c r="D1943" s="55"/>
      <c r="E1943" s="56"/>
      <c r="F1943" s="72"/>
      <c r="G1943" s="120" t="str">
        <f>IFERROR(INDEX(Vendors!$A$2:$B$500,MATCH('AP and Accrual Journal'!C1943,Vendors!$A$2:$A$500,0),2),"")</f>
        <v/>
      </c>
      <c r="H1943" s="74">
        <f>SUMIF('Cash Outflows'!E:E,'AP and Accrual Journal'!D1943,'Cash Outflows'!F:F)</f>
        <v>0</v>
      </c>
      <c r="I1943" s="73">
        <f t="shared" si="101"/>
        <v>0</v>
      </c>
      <c r="J1943" s="13">
        <f t="shared" si="103"/>
        <v>0</v>
      </c>
      <c r="K1943" s="112" t="b">
        <f ca="1">IF(TODAY()-'AP and Accrual Journal'!E1943&gt;'Data Inputs'!$B$47,TRUE,FALSE)</f>
        <v>1</v>
      </c>
    </row>
    <row r="1944" spans="1:11" x14ac:dyDescent="0.2">
      <c r="A1944" s="110" t="str">
        <f t="shared" si="102"/>
        <v/>
      </c>
      <c r="B1944" s="55"/>
      <c r="C1944" s="129"/>
      <c r="D1944" s="55"/>
      <c r="E1944" s="56"/>
      <c r="F1944" s="72"/>
      <c r="G1944" s="120" t="str">
        <f>IFERROR(INDEX(Vendors!$A$2:$B$500,MATCH('AP and Accrual Journal'!C1944,Vendors!$A$2:$A$500,0),2),"")</f>
        <v/>
      </c>
      <c r="H1944" s="74">
        <f>SUMIF('Cash Outflows'!E:E,'AP and Accrual Journal'!D1944,'Cash Outflows'!F:F)</f>
        <v>0</v>
      </c>
      <c r="I1944" s="73">
        <f t="shared" si="101"/>
        <v>0</v>
      </c>
      <c r="J1944" s="13">
        <f t="shared" si="103"/>
        <v>0</v>
      </c>
      <c r="K1944" s="112" t="b">
        <f ca="1">IF(TODAY()-'AP and Accrual Journal'!E1944&gt;'Data Inputs'!$B$47,TRUE,FALSE)</f>
        <v>1</v>
      </c>
    </row>
    <row r="1945" spans="1:11" x14ac:dyDescent="0.2">
      <c r="A1945" s="110" t="str">
        <f t="shared" si="102"/>
        <v/>
      </c>
      <c r="B1945" s="55"/>
      <c r="C1945" s="129"/>
      <c r="D1945" s="55"/>
      <c r="E1945" s="56"/>
      <c r="F1945" s="72"/>
      <c r="G1945" s="120" t="str">
        <f>IFERROR(INDEX(Vendors!$A$2:$B$500,MATCH('AP and Accrual Journal'!C1945,Vendors!$A$2:$A$500,0),2),"")</f>
        <v/>
      </c>
      <c r="H1945" s="74">
        <f>SUMIF('Cash Outflows'!E:E,'AP and Accrual Journal'!D1945,'Cash Outflows'!F:F)</f>
        <v>0</v>
      </c>
      <c r="I1945" s="73">
        <f t="shared" si="101"/>
        <v>0</v>
      </c>
      <c r="J1945" s="13">
        <f t="shared" si="103"/>
        <v>0</v>
      </c>
      <c r="K1945" s="112" t="b">
        <f ca="1">IF(TODAY()-'AP and Accrual Journal'!E1945&gt;'Data Inputs'!$B$47,TRUE,FALSE)</f>
        <v>1</v>
      </c>
    </row>
    <row r="1946" spans="1:11" x14ac:dyDescent="0.2">
      <c r="A1946" s="110" t="str">
        <f t="shared" si="102"/>
        <v/>
      </c>
      <c r="B1946" s="55"/>
      <c r="C1946" s="129"/>
      <c r="D1946" s="55"/>
      <c r="E1946" s="56"/>
      <c r="F1946" s="72"/>
      <c r="G1946" s="120" t="str">
        <f>IFERROR(INDEX(Vendors!$A$2:$B$500,MATCH('AP and Accrual Journal'!C1946,Vendors!$A$2:$A$500,0),2),"")</f>
        <v/>
      </c>
      <c r="H1946" s="74">
        <f>SUMIF('Cash Outflows'!E:E,'AP and Accrual Journal'!D1946,'Cash Outflows'!F:F)</f>
        <v>0</v>
      </c>
      <c r="I1946" s="73">
        <f t="shared" si="101"/>
        <v>0</v>
      </c>
      <c r="J1946" s="13">
        <f t="shared" si="103"/>
        <v>0</v>
      </c>
      <c r="K1946" s="112" t="b">
        <f ca="1">IF(TODAY()-'AP and Accrual Journal'!E1946&gt;'Data Inputs'!$B$47,TRUE,FALSE)</f>
        <v>1</v>
      </c>
    </row>
    <row r="1947" spans="1:11" x14ac:dyDescent="0.2">
      <c r="A1947" s="110" t="str">
        <f t="shared" si="102"/>
        <v/>
      </c>
      <c r="B1947" s="55"/>
      <c r="C1947" s="129"/>
      <c r="D1947" s="55"/>
      <c r="E1947" s="56"/>
      <c r="F1947" s="72"/>
      <c r="G1947" s="120" t="str">
        <f>IFERROR(INDEX(Vendors!$A$2:$B$500,MATCH('AP and Accrual Journal'!C1947,Vendors!$A$2:$A$500,0),2),"")</f>
        <v/>
      </c>
      <c r="H1947" s="74">
        <f>SUMIF('Cash Outflows'!E:E,'AP and Accrual Journal'!D1947,'Cash Outflows'!F:F)</f>
        <v>0</v>
      </c>
      <c r="I1947" s="73">
        <f t="shared" si="101"/>
        <v>0</v>
      </c>
      <c r="J1947" s="13">
        <f t="shared" si="103"/>
        <v>0</v>
      </c>
      <c r="K1947" s="112" t="b">
        <f ca="1">IF(TODAY()-'AP and Accrual Journal'!E1947&gt;'Data Inputs'!$B$47,TRUE,FALSE)</f>
        <v>1</v>
      </c>
    </row>
    <row r="1948" spans="1:11" x14ac:dyDescent="0.2">
      <c r="A1948" s="110" t="str">
        <f t="shared" si="102"/>
        <v/>
      </c>
      <c r="B1948" s="55"/>
      <c r="C1948" s="129"/>
      <c r="D1948" s="55"/>
      <c r="E1948" s="56"/>
      <c r="F1948" s="72"/>
      <c r="G1948" s="120" t="str">
        <f>IFERROR(INDEX(Vendors!$A$2:$B$500,MATCH('AP and Accrual Journal'!C1948,Vendors!$A$2:$A$500,0),2),"")</f>
        <v/>
      </c>
      <c r="H1948" s="74">
        <f>SUMIF('Cash Outflows'!E:E,'AP and Accrual Journal'!D1948,'Cash Outflows'!F:F)</f>
        <v>0</v>
      </c>
      <c r="I1948" s="73">
        <f t="shared" si="101"/>
        <v>0</v>
      </c>
      <c r="J1948" s="13">
        <f t="shared" si="103"/>
        <v>0</v>
      </c>
      <c r="K1948" s="112" t="b">
        <f ca="1">IF(TODAY()-'AP and Accrual Journal'!E1948&gt;'Data Inputs'!$B$47,TRUE,FALSE)</f>
        <v>1</v>
      </c>
    </row>
    <row r="1949" spans="1:11" x14ac:dyDescent="0.2">
      <c r="A1949" s="110" t="str">
        <f t="shared" si="102"/>
        <v/>
      </c>
      <c r="B1949" s="55"/>
      <c r="C1949" s="129"/>
      <c r="D1949" s="55"/>
      <c r="E1949" s="56"/>
      <c r="F1949" s="72"/>
      <c r="G1949" s="120" t="str">
        <f>IFERROR(INDEX(Vendors!$A$2:$B$500,MATCH('AP and Accrual Journal'!C1949,Vendors!$A$2:$A$500,0),2),"")</f>
        <v/>
      </c>
      <c r="H1949" s="74">
        <f>SUMIF('Cash Outflows'!E:E,'AP and Accrual Journal'!D1949,'Cash Outflows'!F:F)</f>
        <v>0</v>
      </c>
      <c r="I1949" s="73">
        <f t="shared" si="101"/>
        <v>0</v>
      </c>
      <c r="J1949" s="13">
        <f t="shared" si="103"/>
        <v>0</v>
      </c>
      <c r="K1949" s="112" t="b">
        <f ca="1">IF(TODAY()-'AP and Accrual Journal'!E1949&gt;'Data Inputs'!$B$47,TRUE,FALSE)</f>
        <v>1</v>
      </c>
    </row>
    <row r="1950" spans="1:11" x14ac:dyDescent="0.2">
      <c r="A1950" s="110" t="str">
        <f t="shared" si="102"/>
        <v/>
      </c>
      <c r="B1950" s="55"/>
      <c r="C1950" s="129"/>
      <c r="D1950" s="55"/>
      <c r="E1950" s="56"/>
      <c r="F1950" s="72"/>
      <c r="G1950" s="120" t="str">
        <f>IFERROR(INDEX(Vendors!$A$2:$B$500,MATCH('AP and Accrual Journal'!C1950,Vendors!$A$2:$A$500,0),2),"")</f>
        <v/>
      </c>
      <c r="H1950" s="74">
        <f>SUMIF('Cash Outflows'!E:E,'AP and Accrual Journal'!D1950,'Cash Outflows'!F:F)</f>
        <v>0</v>
      </c>
      <c r="I1950" s="73">
        <f t="shared" si="101"/>
        <v>0</v>
      </c>
      <c r="J1950" s="13">
        <f t="shared" si="103"/>
        <v>0</v>
      </c>
      <c r="K1950" s="112" t="b">
        <f ca="1">IF(TODAY()-'AP and Accrual Journal'!E1950&gt;'Data Inputs'!$B$47,TRUE,FALSE)</f>
        <v>1</v>
      </c>
    </row>
    <row r="1951" spans="1:11" x14ac:dyDescent="0.2">
      <c r="A1951" s="110" t="str">
        <f t="shared" si="102"/>
        <v/>
      </c>
      <c r="B1951" s="55"/>
      <c r="C1951" s="129"/>
      <c r="D1951" s="55"/>
      <c r="E1951" s="56"/>
      <c r="F1951" s="72"/>
      <c r="G1951" s="120" t="str">
        <f>IFERROR(INDEX(Vendors!$A$2:$B$500,MATCH('AP and Accrual Journal'!C1951,Vendors!$A$2:$A$500,0),2),"")</f>
        <v/>
      </c>
      <c r="H1951" s="74">
        <f>SUMIF('Cash Outflows'!E:E,'AP and Accrual Journal'!D1951,'Cash Outflows'!F:F)</f>
        <v>0</v>
      </c>
      <c r="I1951" s="73">
        <f t="shared" si="101"/>
        <v>0</v>
      </c>
      <c r="J1951" s="13">
        <f t="shared" si="103"/>
        <v>0</v>
      </c>
      <c r="K1951" s="112" t="b">
        <f ca="1">IF(TODAY()-'AP and Accrual Journal'!E1951&gt;'Data Inputs'!$B$47,TRUE,FALSE)</f>
        <v>1</v>
      </c>
    </row>
    <row r="1952" spans="1:11" x14ac:dyDescent="0.2">
      <c r="A1952" s="110" t="str">
        <f t="shared" si="102"/>
        <v/>
      </c>
      <c r="B1952" s="55"/>
      <c r="C1952" s="129"/>
      <c r="D1952" s="55"/>
      <c r="E1952" s="56"/>
      <c r="F1952" s="72"/>
      <c r="G1952" s="120" t="str">
        <f>IFERROR(INDEX(Vendors!$A$2:$B$500,MATCH('AP and Accrual Journal'!C1952,Vendors!$A$2:$A$500,0),2),"")</f>
        <v/>
      </c>
      <c r="H1952" s="74">
        <f>SUMIF('Cash Outflows'!E:E,'AP and Accrual Journal'!D1952,'Cash Outflows'!F:F)</f>
        <v>0</v>
      </c>
      <c r="I1952" s="73">
        <f t="shared" si="101"/>
        <v>0</v>
      </c>
      <c r="J1952" s="13">
        <f t="shared" si="103"/>
        <v>0</v>
      </c>
      <c r="K1952" s="112" t="b">
        <f ca="1">IF(TODAY()-'AP and Accrual Journal'!E1952&gt;'Data Inputs'!$B$47,TRUE,FALSE)</f>
        <v>1</v>
      </c>
    </row>
    <row r="1953" spans="1:11" x14ac:dyDescent="0.2">
      <c r="A1953" s="110" t="str">
        <f t="shared" si="102"/>
        <v/>
      </c>
      <c r="B1953" s="55"/>
      <c r="C1953" s="129"/>
      <c r="D1953" s="55"/>
      <c r="E1953" s="56"/>
      <c r="F1953" s="72"/>
      <c r="G1953" s="120" t="str">
        <f>IFERROR(INDEX(Vendors!$A$2:$B$500,MATCH('AP and Accrual Journal'!C1953,Vendors!$A$2:$A$500,0),2),"")</f>
        <v/>
      </c>
      <c r="H1953" s="74">
        <f>SUMIF('Cash Outflows'!E:E,'AP and Accrual Journal'!D1953,'Cash Outflows'!F:F)</f>
        <v>0</v>
      </c>
      <c r="I1953" s="73">
        <f t="shared" si="101"/>
        <v>0</v>
      </c>
      <c r="J1953" s="13">
        <f t="shared" si="103"/>
        <v>0</v>
      </c>
      <c r="K1953" s="112" t="b">
        <f ca="1">IF(TODAY()-'AP and Accrual Journal'!E1953&gt;'Data Inputs'!$B$47,TRUE,FALSE)</f>
        <v>1</v>
      </c>
    </row>
    <row r="1954" spans="1:11" x14ac:dyDescent="0.2">
      <c r="A1954" s="110" t="str">
        <f t="shared" si="102"/>
        <v/>
      </c>
      <c r="B1954" s="55"/>
      <c r="C1954" s="129"/>
      <c r="D1954" s="55"/>
      <c r="E1954" s="56"/>
      <c r="F1954" s="72"/>
      <c r="G1954" s="120" t="str">
        <f>IFERROR(INDEX(Vendors!$A$2:$B$500,MATCH('AP and Accrual Journal'!C1954,Vendors!$A$2:$A$500,0),2),"")</f>
        <v/>
      </c>
      <c r="H1954" s="74">
        <f>SUMIF('Cash Outflows'!E:E,'AP and Accrual Journal'!D1954,'Cash Outflows'!F:F)</f>
        <v>0</v>
      </c>
      <c r="I1954" s="73">
        <f t="shared" si="101"/>
        <v>0</v>
      </c>
      <c r="J1954" s="13">
        <f t="shared" si="103"/>
        <v>0</v>
      </c>
      <c r="K1954" s="112" t="b">
        <f ca="1">IF(TODAY()-'AP and Accrual Journal'!E1954&gt;'Data Inputs'!$B$47,TRUE,FALSE)</f>
        <v>1</v>
      </c>
    </row>
    <row r="1955" spans="1:11" x14ac:dyDescent="0.2">
      <c r="A1955" s="110" t="str">
        <f t="shared" si="102"/>
        <v/>
      </c>
      <c r="B1955" s="55"/>
      <c r="C1955" s="129"/>
      <c r="D1955" s="55"/>
      <c r="E1955" s="56"/>
      <c r="F1955" s="72"/>
      <c r="G1955" s="120" t="str">
        <f>IFERROR(INDEX(Vendors!$A$2:$B$500,MATCH('AP and Accrual Journal'!C1955,Vendors!$A$2:$A$500,0),2),"")</f>
        <v/>
      </c>
      <c r="H1955" s="74">
        <f>SUMIF('Cash Outflows'!E:E,'AP and Accrual Journal'!D1955,'Cash Outflows'!F:F)</f>
        <v>0</v>
      </c>
      <c r="I1955" s="73">
        <f t="shared" si="101"/>
        <v>0</v>
      </c>
      <c r="J1955" s="13">
        <f t="shared" si="103"/>
        <v>0</v>
      </c>
      <c r="K1955" s="112" t="b">
        <f ca="1">IF(TODAY()-'AP and Accrual Journal'!E1955&gt;'Data Inputs'!$B$47,TRUE,FALSE)</f>
        <v>1</v>
      </c>
    </row>
    <row r="1956" spans="1:11" x14ac:dyDescent="0.2">
      <c r="A1956" s="110" t="str">
        <f t="shared" si="102"/>
        <v/>
      </c>
      <c r="B1956" s="55"/>
      <c r="C1956" s="129"/>
      <c r="D1956" s="55"/>
      <c r="E1956" s="56"/>
      <c r="F1956" s="72"/>
      <c r="G1956" s="120" t="str">
        <f>IFERROR(INDEX(Vendors!$A$2:$B$500,MATCH('AP and Accrual Journal'!C1956,Vendors!$A$2:$A$500,0),2),"")</f>
        <v/>
      </c>
      <c r="H1956" s="74">
        <f>SUMIF('Cash Outflows'!E:E,'AP and Accrual Journal'!D1956,'Cash Outflows'!F:F)</f>
        <v>0</v>
      </c>
      <c r="I1956" s="73">
        <f t="shared" si="101"/>
        <v>0</v>
      </c>
      <c r="J1956" s="13">
        <f t="shared" si="103"/>
        <v>0</v>
      </c>
      <c r="K1956" s="112" t="b">
        <f ca="1">IF(TODAY()-'AP and Accrual Journal'!E1956&gt;'Data Inputs'!$B$47,TRUE,FALSE)</f>
        <v>1</v>
      </c>
    </row>
    <row r="1957" spans="1:11" x14ac:dyDescent="0.2">
      <c r="A1957" s="110" t="str">
        <f t="shared" si="102"/>
        <v/>
      </c>
      <c r="B1957" s="55"/>
      <c r="C1957" s="129"/>
      <c r="D1957" s="55"/>
      <c r="E1957" s="56"/>
      <c r="F1957" s="72"/>
      <c r="G1957" s="120" t="str">
        <f>IFERROR(INDEX(Vendors!$A$2:$B$500,MATCH('AP and Accrual Journal'!C1957,Vendors!$A$2:$A$500,0),2),"")</f>
        <v/>
      </c>
      <c r="H1957" s="74">
        <f>SUMIF('Cash Outflows'!E:E,'AP and Accrual Journal'!D1957,'Cash Outflows'!F:F)</f>
        <v>0</v>
      </c>
      <c r="I1957" s="73">
        <f t="shared" si="101"/>
        <v>0</v>
      </c>
      <c r="J1957" s="13">
        <f t="shared" si="103"/>
        <v>0</v>
      </c>
      <c r="K1957" s="112" t="b">
        <f ca="1">IF(TODAY()-'AP and Accrual Journal'!E1957&gt;'Data Inputs'!$B$47,TRUE,FALSE)</f>
        <v>1</v>
      </c>
    </row>
    <row r="1958" spans="1:11" x14ac:dyDescent="0.2">
      <c r="A1958" s="110" t="str">
        <f t="shared" si="102"/>
        <v/>
      </c>
      <c r="B1958" s="55"/>
      <c r="C1958" s="129"/>
      <c r="D1958" s="55"/>
      <c r="E1958" s="56"/>
      <c r="F1958" s="72"/>
      <c r="G1958" s="120" t="str">
        <f>IFERROR(INDEX(Vendors!$A$2:$B$500,MATCH('AP and Accrual Journal'!C1958,Vendors!$A$2:$A$500,0),2),"")</f>
        <v/>
      </c>
      <c r="H1958" s="74">
        <f>SUMIF('Cash Outflows'!E:E,'AP and Accrual Journal'!D1958,'Cash Outflows'!F:F)</f>
        <v>0</v>
      </c>
      <c r="I1958" s="73">
        <f t="shared" si="101"/>
        <v>0</v>
      </c>
      <c r="J1958" s="13">
        <f t="shared" si="103"/>
        <v>0</v>
      </c>
      <c r="K1958" s="112" t="b">
        <f ca="1">IF(TODAY()-'AP and Accrual Journal'!E1958&gt;'Data Inputs'!$B$47,TRUE,FALSE)</f>
        <v>1</v>
      </c>
    </row>
    <row r="1959" spans="1:11" x14ac:dyDescent="0.2">
      <c r="A1959" s="110" t="str">
        <f t="shared" si="102"/>
        <v/>
      </c>
      <c r="B1959" s="55"/>
      <c r="C1959" s="129"/>
      <c r="D1959" s="55"/>
      <c r="E1959" s="56"/>
      <c r="F1959" s="72"/>
      <c r="G1959" s="120" t="str">
        <f>IFERROR(INDEX(Vendors!$A$2:$B$500,MATCH('AP and Accrual Journal'!C1959,Vendors!$A$2:$A$500,0),2),"")</f>
        <v/>
      </c>
      <c r="H1959" s="74">
        <f>SUMIF('Cash Outflows'!E:E,'AP and Accrual Journal'!D1959,'Cash Outflows'!F:F)</f>
        <v>0</v>
      </c>
      <c r="I1959" s="73">
        <f t="shared" si="101"/>
        <v>0</v>
      </c>
      <c r="J1959" s="13">
        <f t="shared" si="103"/>
        <v>0</v>
      </c>
      <c r="K1959" s="112" t="b">
        <f ca="1">IF(TODAY()-'AP and Accrual Journal'!E1959&gt;'Data Inputs'!$B$47,TRUE,FALSE)</f>
        <v>1</v>
      </c>
    </row>
    <row r="1960" spans="1:11" x14ac:dyDescent="0.2">
      <c r="A1960" s="110" t="str">
        <f t="shared" si="102"/>
        <v/>
      </c>
      <c r="B1960" s="55"/>
      <c r="C1960" s="129"/>
      <c r="D1960" s="55"/>
      <c r="E1960" s="56"/>
      <c r="F1960" s="72"/>
      <c r="G1960" s="120" t="str">
        <f>IFERROR(INDEX(Vendors!$A$2:$B$500,MATCH('AP and Accrual Journal'!C1960,Vendors!$A$2:$A$500,0),2),"")</f>
        <v/>
      </c>
      <c r="H1960" s="74">
        <f>SUMIF('Cash Outflows'!E:E,'AP and Accrual Journal'!D1960,'Cash Outflows'!F:F)</f>
        <v>0</v>
      </c>
      <c r="I1960" s="73">
        <f t="shared" si="101"/>
        <v>0</v>
      </c>
      <c r="J1960" s="13">
        <f t="shared" si="103"/>
        <v>0</v>
      </c>
      <c r="K1960" s="112" t="b">
        <f ca="1">IF(TODAY()-'AP and Accrual Journal'!E1960&gt;'Data Inputs'!$B$47,TRUE,FALSE)</f>
        <v>1</v>
      </c>
    </row>
    <row r="1961" spans="1:11" x14ac:dyDescent="0.2">
      <c r="A1961" s="110" t="str">
        <f t="shared" si="102"/>
        <v/>
      </c>
      <c r="B1961" s="55"/>
      <c r="C1961" s="129"/>
      <c r="D1961" s="55"/>
      <c r="E1961" s="56"/>
      <c r="F1961" s="72"/>
      <c r="G1961" s="120" t="str">
        <f>IFERROR(INDEX(Vendors!$A$2:$B$500,MATCH('AP and Accrual Journal'!C1961,Vendors!$A$2:$A$500,0),2),"")</f>
        <v/>
      </c>
      <c r="H1961" s="74">
        <f>SUMIF('Cash Outflows'!E:E,'AP and Accrual Journal'!D1961,'Cash Outflows'!F:F)</f>
        <v>0</v>
      </c>
      <c r="I1961" s="73">
        <f t="shared" si="101"/>
        <v>0</v>
      </c>
      <c r="J1961" s="13">
        <f t="shared" si="103"/>
        <v>0</v>
      </c>
      <c r="K1961" s="112" t="b">
        <f ca="1">IF(TODAY()-'AP and Accrual Journal'!E1961&gt;'Data Inputs'!$B$47,TRUE,FALSE)</f>
        <v>1</v>
      </c>
    </row>
    <row r="1962" spans="1:11" x14ac:dyDescent="0.2">
      <c r="A1962" s="110" t="str">
        <f t="shared" si="102"/>
        <v/>
      </c>
      <c r="B1962" s="55"/>
      <c r="C1962" s="129"/>
      <c r="D1962" s="55"/>
      <c r="E1962" s="56"/>
      <c r="F1962" s="72"/>
      <c r="G1962" s="120" t="str">
        <f>IFERROR(INDEX(Vendors!$A$2:$B$500,MATCH('AP and Accrual Journal'!C1962,Vendors!$A$2:$A$500,0),2),"")</f>
        <v/>
      </c>
      <c r="H1962" s="74">
        <f>SUMIF('Cash Outflows'!E:E,'AP and Accrual Journal'!D1962,'Cash Outflows'!F:F)</f>
        <v>0</v>
      </c>
      <c r="I1962" s="73">
        <f t="shared" si="101"/>
        <v>0</v>
      </c>
      <c r="J1962" s="13">
        <f t="shared" si="103"/>
        <v>0</v>
      </c>
      <c r="K1962" s="112" t="b">
        <f ca="1">IF(TODAY()-'AP and Accrual Journal'!E1962&gt;'Data Inputs'!$B$47,TRUE,FALSE)</f>
        <v>1</v>
      </c>
    </row>
    <row r="1963" spans="1:11" x14ac:dyDescent="0.2">
      <c r="A1963" s="110" t="str">
        <f t="shared" si="102"/>
        <v/>
      </c>
      <c r="B1963" s="55"/>
      <c r="C1963" s="129"/>
      <c r="D1963" s="55"/>
      <c r="E1963" s="56"/>
      <c r="F1963" s="72"/>
      <c r="G1963" s="120" t="str">
        <f>IFERROR(INDEX(Vendors!$A$2:$B$500,MATCH('AP and Accrual Journal'!C1963,Vendors!$A$2:$A$500,0),2),"")</f>
        <v/>
      </c>
      <c r="H1963" s="74">
        <f>SUMIF('Cash Outflows'!E:E,'AP and Accrual Journal'!D1963,'Cash Outflows'!F:F)</f>
        <v>0</v>
      </c>
      <c r="I1963" s="73">
        <f t="shared" si="101"/>
        <v>0</v>
      </c>
      <c r="J1963" s="13">
        <f t="shared" si="103"/>
        <v>0</v>
      </c>
      <c r="K1963" s="112" t="b">
        <f ca="1">IF(TODAY()-'AP and Accrual Journal'!E1963&gt;'Data Inputs'!$B$47,TRUE,FALSE)</f>
        <v>1</v>
      </c>
    </row>
    <row r="1964" spans="1:11" x14ac:dyDescent="0.2">
      <c r="A1964" s="110" t="str">
        <f t="shared" si="102"/>
        <v/>
      </c>
      <c r="B1964" s="55"/>
      <c r="C1964" s="129"/>
      <c r="D1964" s="55"/>
      <c r="E1964" s="56"/>
      <c r="F1964" s="72"/>
      <c r="G1964" s="120" t="str">
        <f>IFERROR(INDEX(Vendors!$A$2:$B$500,MATCH('AP and Accrual Journal'!C1964,Vendors!$A$2:$A$500,0),2),"")</f>
        <v/>
      </c>
      <c r="H1964" s="74">
        <f>SUMIF('Cash Outflows'!E:E,'AP and Accrual Journal'!D1964,'Cash Outflows'!F:F)</f>
        <v>0</v>
      </c>
      <c r="I1964" s="73">
        <f t="shared" si="101"/>
        <v>0</v>
      </c>
      <c r="J1964" s="13">
        <f t="shared" si="103"/>
        <v>0</v>
      </c>
      <c r="K1964" s="112" t="b">
        <f ca="1">IF(TODAY()-'AP and Accrual Journal'!E1964&gt;'Data Inputs'!$B$47,TRUE,FALSE)</f>
        <v>1</v>
      </c>
    </row>
    <row r="1965" spans="1:11" x14ac:dyDescent="0.2">
      <c r="A1965" s="110" t="str">
        <f t="shared" si="102"/>
        <v/>
      </c>
      <c r="B1965" s="55"/>
      <c r="C1965" s="129"/>
      <c r="D1965" s="55"/>
      <c r="E1965" s="56"/>
      <c r="F1965" s="72"/>
      <c r="G1965" s="120" t="str">
        <f>IFERROR(INDEX(Vendors!$A$2:$B$500,MATCH('AP and Accrual Journal'!C1965,Vendors!$A$2:$A$500,0),2),"")</f>
        <v/>
      </c>
      <c r="H1965" s="74">
        <f>SUMIF('Cash Outflows'!E:E,'AP and Accrual Journal'!D1965,'Cash Outflows'!F:F)</f>
        <v>0</v>
      </c>
      <c r="I1965" s="73">
        <f t="shared" si="101"/>
        <v>0</v>
      </c>
      <c r="J1965" s="13">
        <f t="shared" si="103"/>
        <v>0</v>
      </c>
      <c r="K1965" s="112" t="b">
        <f ca="1">IF(TODAY()-'AP and Accrual Journal'!E1965&gt;'Data Inputs'!$B$47,TRUE,FALSE)</f>
        <v>1</v>
      </c>
    </row>
    <row r="1966" spans="1:11" x14ac:dyDescent="0.2">
      <c r="A1966" s="110" t="str">
        <f t="shared" si="102"/>
        <v/>
      </c>
      <c r="B1966" s="55"/>
      <c r="C1966" s="129"/>
      <c r="D1966" s="55"/>
      <c r="E1966" s="56"/>
      <c r="F1966" s="72"/>
      <c r="G1966" s="120" t="str">
        <f>IFERROR(INDEX(Vendors!$A$2:$B$500,MATCH('AP and Accrual Journal'!C1966,Vendors!$A$2:$A$500,0),2),"")</f>
        <v/>
      </c>
      <c r="H1966" s="74">
        <f>SUMIF('Cash Outflows'!E:E,'AP and Accrual Journal'!D1966,'Cash Outflows'!F:F)</f>
        <v>0</v>
      </c>
      <c r="I1966" s="73">
        <f t="shared" si="101"/>
        <v>0</v>
      </c>
      <c r="J1966" s="13">
        <f t="shared" si="103"/>
        <v>0</v>
      </c>
      <c r="K1966" s="112" t="b">
        <f ca="1">IF(TODAY()-'AP and Accrual Journal'!E1966&gt;'Data Inputs'!$B$47,TRUE,FALSE)</f>
        <v>1</v>
      </c>
    </row>
    <row r="1967" spans="1:11" x14ac:dyDescent="0.2">
      <c r="A1967" s="110" t="str">
        <f t="shared" si="102"/>
        <v/>
      </c>
      <c r="B1967" s="55"/>
      <c r="C1967" s="129"/>
      <c r="D1967" s="55"/>
      <c r="E1967" s="56"/>
      <c r="F1967" s="72"/>
      <c r="G1967" s="120" t="str">
        <f>IFERROR(INDEX(Vendors!$A$2:$B$500,MATCH('AP and Accrual Journal'!C1967,Vendors!$A$2:$A$500,0),2),"")</f>
        <v/>
      </c>
      <c r="H1967" s="74">
        <f>SUMIF('Cash Outflows'!E:E,'AP and Accrual Journal'!D1967,'Cash Outflows'!F:F)</f>
        <v>0</v>
      </c>
      <c r="I1967" s="73">
        <f t="shared" si="101"/>
        <v>0</v>
      </c>
      <c r="J1967" s="13">
        <f t="shared" si="103"/>
        <v>0</v>
      </c>
      <c r="K1967" s="112" t="b">
        <f ca="1">IF(TODAY()-'AP and Accrual Journal'!E1967&gt;'Data Inputs'!$B$47,TRUE,FALSE)</f>
        <v>1</v>
      </c>
    </row>
    <row r="1968" spans="1:11" x14ac:dyDescent="0.2">
      <c r="A1968" s="110" t="str">
        <f t="shared" si="102"/>
        <v/>
      </c>
      <c r="B1968" s="55"/>
      <c r="C1968" s="129"/>
      <c r="D1968" s="55"/>
      <c r="E1968" s="56"/>
      <c r="F1968" s="72"/>
      <c r="G1968" s="120" t="str">
        <f>IFERROR(INDEX(Vendors!$A$2:$B$500,MATCH('AP and Accrual Journal'!C1968,Vendors!$A$2:$A$500,0),2),"")</f>
        <v/>
      </c>
      <c r="H1968" s="74">
        <f>SUMIF('Cash Outflows'!E:E,'AP and Accrual Journal'!D1968,'Cash Outflows'!F:F)</f>
        <v>0</v>
      </c>
      <c r="I1968" s="73">
        <f t="shared" si="101"/>
        <v>0</v>
      </c>
      <c r="J1968" s="13">
        <f t="shared" si="103"/>
        <v>0</v>
      </c>
      <c r="K1968" s="112" t="b">
        <f ca="1">IF(TODAY()-'AP and Accrual Journal'!E1968&gt;'Data Inputs'!$B$47,TRUE,FALSE)</f>
        <v>1</v>
      </c>
    </row>
    <row r="1969" spans="1:11" x14ac:dyDescent="0.2">
      <c r="A1969" s="110" t="str">
        <f t="shared" si="102"/>
        <v/>
      </c>
      <c r="B1969" s="55"/>
      <c r="C1969" s="129"/>
      <c r="D1969" s="55"/>
      <c r="E1969" s="56"/>
      <c r="F1969" s="72"/>
      <c r="G1969" s="120" t="str">
        <f>IFERROR(INDEX(Vendors!$A$2:$B$500,MATCH('AP and Accrual Journal'!C1969,Vendors!$A$2:$A$500,0),2),"")</f>
        <v/>
      </c>
      <c r="H1969" s="74">
        <f>SUMIF('Cash Outflows'!E:E,'AP and Accrual Journal'!D1969,'Cash Outflows'!F:F)</f>
        <v>0</v>
      </c>
      <c r="I1969" s="73">
        <f t="shared" si="101"/>
        <v>0</v>
      </c>
      <c r="J1969" s="13">
        <f t="shared" si="103"/>
        <v>0</v>
      </c>
      <c r="K1969" s="112" t="b">
        <f ca="1">IF(TODAY()-'AP and Accrual Journal'!E1969&gt;'Data Inputs'!$B$47,TRUE,FALSE)</f>
        <v>1</v>
      </c>
    </row>
    <row r="1970" spans="1:11" x14ac:dyDescent="0.2">
      <c r="A1970" s="110" t="str">
        <f t="shared" si="102"/>
        <v/>
      </c>
      <c r="B1970" s="55"/>
      <c r="C1970" s="129"/>
      <c r="D1970" s="55"/>
      <c r="E1970" s="56"/>
      <c r="F1970" s="72"/>
      <c r="G1970" s="120" t="str">
        <f>IFERROR(INDEX(Vendors!$A$2:$B$500,MATCH('AP and Accrual Journal'!C1970,Vendors!$A$2:$A$500,0),2),"")</f>
        <v/>
      </c>
      <c r="H1970" s="74">
        <f>SUMIF('Cash Outflows'!E:E,'AP and Accrual Journal'!D1970,'Cash Outflows'!F:F)</f>
        <v>0</v>
      </c>
      <c r="I1970" s="73">
        <f t="shared" si="101"/>
        <v>0</v>
      </c>
      <c r="J1970" s="13">
        <f t="shared" si="103"/>
        <v>0</v>
      </c>
      <c r="K1970" s="112" t="b">
        <f ca="1">IF(TODAY()-'AP and Accrual Journal'!E1970&gt;'Data Inputs'!$B$47,TRUE,FALSE)</f>
        <v>1</v>
      </c>
    </row>
    <row r="1971" spans="1:11" x14ac:dyDescent="0.2">
      <c r="A1971" s="110" t="str">
        <f t="shared" si="102"/>
        <v/>
      </c>
      <c r="B1971" s="55"/>
      <c r="C1971" s="129"/>
      <c r="D1971" s="55"/>
      <c r="E1971" s="56"/>
      <c r="F1971" s="72"/>
      <c r="G1971" s="120" t="str">
        <f>IFERROR(INDEX(Vendors!$A$2:$B$500,MATCH('AP and Accrual Journal'!C1971,Vendors!$A$2:$A$500,0),2),"")</f>
        <v/>
      </c>
      <c r="H1971" s="74">
        <f>SUMIF('Cash Outflows'!E:E,'AP and Accrual Journal'!D1971,'Cash Outflows'!F:F)</f>
        <v>0</v>
      </c>
      <c r="I1971" s="73">
        <f t="shared" si="101"/>
        <v>0</v>
      </c>
      <c r="J1971" s="13">
        <f t="shared" si="103"/>
        <v>0</v>
      </c>
      <c r="K1971" s="112" t="b">
        <f ca="1">IF(TODAY()-'AP and Accrual Journal'!E1971&gt;'Data Inputs'!$B$47,TRUE,FALSE)</f>
        <v>1</v>
      </c>
    </row>
    <row r="1972" spans="1:11" x14ac:dyDescent="0.2">
      <c r="A1972" s="110" t="str">
        <f t="shared" si="102"/>
        <v/>
      </c>
      <c r="B1972" s="55"/>
      <c r="C1972" s="129"/>
      <c r="D1972" s="55"/>
      <c r="E1972" s="56"/>
      <c r="F1972" s="72"/>
      <c r="G1972" s="120" t="str">
        <f>IFERROR(INDEX(Vendors!$A$2:$B$500,MATCH('AP and Accrual Journal'!C1972,Vendors!$A$2:$A$500,0),2),"")</f>
        <v/>
      </c>
      <c r="H1972" s="74">
        <f>SUMIF('Cash Outflows'!E:E,'AP and Accrual Journal'!D1972,'Cash Outflows'!F:F)</f>
        <v>0</v>
      </c>
      <c r="I1972" s="73">
        <f t="shared" si="101"/>
        <v>0</v>
      </c>
      <c r="J1972" s="13">
        <f t="shared" si="103"/>
        <v>0</v>
      </c>
      <c r="K1972" s="112" t="b">
        <f ca="1">IF(TODAY()-'AP and Accrual Journal'!E1972&gt;'Data Inputs'!$B$47,TRUE,FALSE)</f>
        <v>1</v>
      </c>
    </row>
    <row r="1973" spans="1:11" x14ac:dyDescent="0.2">
      <c r="A1973" s="110" t="str">
        <f t="shared" si="102"/>
        <v/>
      </c>
      <c r="B1973" s="55"/>
      <c r="C1973" s="129"/>
      <c r="D1973" s="55"/>
      <c r="E1973" s="56"/>
      <c r="F1973" s="72"/>
      <c r="G1973" s="120" t="str">
        <f>IFERROR(INDEX(Vendors!$A$2:$B$500,MATCH('AP and Accrual Journal'!C1973,Vendors!$A$2:$A$500,0),2),"")</f>
        <v/>
      </c>
      <c r="H1973" s="74">
        <f>SUMIF('Cash Outflows'!E:E,'AP and Accrual Journal'!D1973,'Cash Outflows'!F:F)</f>
        <v>0</v>
      </c>
      <c r="I1973" s="73">
        <f t="shared" si="101"/>
        <v>0</v>
      </c>
      <c r="J1973" s="13">
        <f t="shared" si="103"/>
        <v>0</v>
      </c>
      <c r="K1973" s="112" t="b">
        <f ca="1">IF(TODAY()-'AP and Accrual Journal'!E1973&gt;'Data Inputs'!$B$47,TRUE,FALSE)</f>
        <v>1</v>
      </c>
    </row>
    <row r="1974" spans="1:11" x14ac:dyDescent="0.2">
      <c r="A1974" s="110" t="str">
        <f t="shared" si="102"/>
        <v/>
      </c>
      <c r="B1974" s="55"/>
      <c r="C1974" s="129"/>
      <c r="D1974" s="55"/>
      <c r="E1974" s="56"/>
      <c r="F1974" s="72"/>
      <c r="G1974" s="120" t="str">
        <f>IFERROR(INDEX(Vendors!$A$2:$B$500,MATCH('AP and Accrual Journal'!C1974,Vendors!$A$2:$A$500,0),2),"")</f>
        <v/>
      </c>
      <c r="H1974" s="74">
        <f>SUMIF('Cash Outflows'!E:E,'AP and Accrual Journal'!D1974,'Cash Outflows'!F:F)</f>
        <v>0</v>
      </c>
      <c r="I1974" s="73">
        <f t="shared" si="101"/>
        <v>0</v>
      </c>
      <c r="J1974" s="13">
        <f t="shared" si="103"/>
        <v>0</v>
      </c>
      <c r="K1974" s="112" t="b">
        <f ca="1">IF(TODAY()-'AP and Accrual Journal'!E1974&gt;'Data Inputs'!$B$47,TRUE,FALSE)</f>
        <v>1</v>
      </c>
    </row>
    <row r="1975" spans="1:11" x14ac:dyDescent="0.2">
      <c r="A1975" s="110" t="str">
        <f t="shared" si="102"/>
        <v/>
      </c>
      <c r="B1975" s="55"/>
      <c r="C1975" s="129"/>
      <c r="D1975" s="55"/>
      <c r="E1975" s="56"/>
      <c r="F1975" s="72"/>
      <c r="G1975" s="120" t="str">
        <f>IFERROR(INDEX(Vendors!$A$2:$B$500,MATCH('AP and Accrual Journal'!C1975,Vendors!$A$2:$A$500,0),2),"")</f>
        <v/>
      </c>
      <c r="H1975" s="74">
        <f>SUMIF('Cash Outflows'!E:E,'AP and Accrual Journal'!D1975,'Cash Outflows'!F:F)</f>
        <v>0</v>
      </c>
      <c r="I1975" s="73">
        <f t="shared" si="101"/>
        <v>0</v>
      </c>
      <c r="J1975" s="13">
        <f t="shared" si="103"/>
        <v>0</v>
      </c>
      <c r="K1975" s="112" t="b">
        <f ca="1">IF(TODAY()-'AP and Accrual Journal'!E1975&gt;'Data Inputs'!$B$47,TRUE,FALSE)</f>
        <v>1</v>
      </c>
    </row>
    <row r="1976" spans="1:11" x14ac:dyDescent="0.2">
      <c r="A1976" s="110" t="str">
        <f t="shared" si="102"/>
        <v/>
      </c>
      <c r="B1976" s="55"/>
      <c r="C1976" s="129"/>
      <c r="D1976" s="55"/>
      <c r="E1976" s="56"/>
      <c r="F1976" s="72"/>
      <c r="G1976" s="120" t="str">
        <f>IFERROR(INDEX(Vendors!$A$2:$B$500,MATCH('AP and Accrual Journal'!C1976,Vendors!$A$2:$A$500,0),2),"")</f>
        <v/>
      </c>
      <c r="H1976" s="74">
        <f>SUMIF('Cash Outflows'!E:E,'AP and Accrual Journal'!D1976,'Cash Outflows'!F:F)</f>
        <v>0</v>
      </c>
      <c r="I1976" s="73">
        <f t="shared" si="101"/>
        <v>0</v>
      </c>
      <c r="J1976" s="13">
        <f t="shared" si="103"/>
        <v>0</v>
      </c>
      <c r="K1976" s="112" t="b">
        <f ca="1">IF(TODAY()-'AP and Accrual Journal'!E1976&gt;'Data Inputs'!$B$47,TRUE,FALSE)</f>
        <v>1</v>
      </c>
    </row>
    <row r="1977" spans="1:11" x14ac:dyDescent="0.2">
      <c r="A1977" s="110" t="str">
        <f t="shared" si="102"/>
        <v/>
      </c>
      <c r="B1977" s="55"/>
      <c r="C1977" s="129"/>
      <c r="D1977" s="55"/>
      <c r="E1977" s="56"/>
      <c r="F1977" s="72"/>
      <c r="G1977" s="120" t="str">
        <f>IFERROR(INDEX(Vendors!$A$2:$B$500,MATCH('AP and Accrual Journal'!C1977,Vendors!$A$2:$A$500,0),2),"")</f>
        <v/>
      </c>
      <c r="H1977" s="74">
        <f>SUMIF('Cash Outflows'!E:E,'AP and Accrual Journal'!D1977,'Cash Outflows'!F:F)</f>
        <v>0</v>
      </c>
      <c r="I1977" s="73">
        <f t="shared" si="101"/>
        <v>0</v>
      </c>
      <c r="J1977" s="13">
        <f t="shared" si="103"/>
        <v>0</v>
      </c>
      <c r="K1977" s="112" t="b">
        <f ca="1">IF(TODAY()-'AP and Accrual Journal'!E1977&gt;'Data Inputs'!$B$47,TRUE,FALSE)</f>
        <v>1</v>
      </c>
    </row>
    <row r="1978" spans="1:11" x14ac:dyDescent="0.2">
      <c r="A1978" s="110" t="str">
        <f t="shared" si="102"/>
        <v/>
      </c>
      <c r="B1978" s="55"/>
      <c r="C1978" s="129"/>
      <c r="D1978" s="55"/>
      <c r="E1978" s="56"/>
      <c r="F1978" s="72"/>
      <c r="G1978" s="120" t="str">
        <f>IFERROR(INDEX(Vendors!$A$2:$B$500,MATCH('AP and Accrual Journal'!C1978,Vendors!$A$2:$A$500,0),2),"")</f>
        <v/>
      </c>
      <c r="H1978" s="74">
        <f>SUMIF('Cash Outflows'!E:E,'AP and Accrual Journal'!D1978,'Cash Outflows'!F:F)</f>
        <v>0</v>
      </c>
      <c r="I1978" s="73">
        <f t="shared" si="101"/>
        <v>0</v>
      </c>
      <c r="J1978" s="13">
        <f t="shared" si="103"/>
        <v>0</v>
      </c>
      <c r="K1978" s="112" t="b">
        <f ca="1">IF(TODAY()-'AP and Accrual Journal'!E1978&gt;'Data Inputs'!$B$47,TRUE,FALSE)</f>
        <v>1</v>
      </c>
    </row>
    <row r="1979" spans="1:11" x14ac:dyDescent="0.2">
      <c r="A1979" s="110" t="str">
        <f t="shared" si="102"/>
        <v/>
      </c>
      <c r="B1979" s="55"/>
      <c r="C1979" s="129"/>
      <c r="D1979" s="55"/>
      <c r="E1979" s="56"/>
      <c r="F1979" s="72"/>
      <c r="G1979" s="120" t="str">
        <f>IFERROR(INDEX(Vendors!$A$2:$B$500,MATCH('AP and Accrual Journal'!C1979,Vendors!$A$2:$A$500,0),2),"")</f>
        <v/>
      </c>
      <c r="H1979" s="74">
        <f>SUMIF('Cash Outflows'!E:E,'AP and Accrual Journal'!D1979,'Cash Outflows'!F:F)</f>
        <v>0</v>
      </c>
      <c r="I1979" s="73">
        <f t="shared" si="101"/>
        <v>0</v>
      </c>
      <c r="J1979" s="13">
        <f t="shared" si="103"/>
        <v>0</v>
      </c>
      <c r="K1979" s="112" t="b">
        <f ca="1">IF(TODAY()-'AP and Accrual Journal'!E1979&gt;'Data Inputs'!$B$47,TRUE,FALSE)</f>
        <v>1</v>
      </c>
    </row>
    <row r="1980" spans="1:11" x14ac:dyDescent="0.2">
      <c r="A1980" s="110" t="str">
        <f t="shared" si="102"/>
        <v/>
      </c>
      <c r="B1980" s="55"/>
      <c r="C1980" s="129"/>
      <c r="D1980" s="55"/>
      <c r="E1980" s="56"/>
      <c r="F1980" s="72"/>
      <c r="G1980" s="120" t="str">
        <f>IFERROR(INDEX(Vendors!$A$2:$B$500,MATCH('AP and Accrual Journal'!C1980,Vendors!$A$2:$A$500,0),2),"")</f>
        <v/>
      </c>
      <c r="H1980" s="74">
        <f>SUMIF('Cash Outflows'!E:E,'AP and Accrual Journal'!D1980,'Cash Outflows'!F:F)</f>
        <v>0</v>
      </c>
      <c r="I1980" s="73">
        <f t="shared" si="101"/>
        <v>0</v>
      </c>
      <c r="J1980" s="13">
        <f t="shared" si="103"/>
        <v>0</v>
      </c>
      <c r="K1980" s="112" t="b">
        <f ca="1">IF(TODAY()-'AP and Accrual Journal'!E1980&gt;'Data Inputs'!$B$47,TRUE,FALSE)</f>
        <v>1</v>
      </c>
    </row>
    <row r="1981" spans="1:11" x14ac:dyDescent="0.2">
      <c r="A1981" s="110" t="str">
        <f t="shared" si="102"/>
        <v/>
      </c>
      <c r="B1981" s="55"/>
      <c r="C1981" s="129"/>
      <c r="D1981" s="55"/>
      <c r="E1981" s="56"/>
      <c r="F1981" s="72"/>
      <c r="G1981" s="120" t="str">
        <f>IFERROR(INDEX(Vendors!$A$2:$B$500,MATCH('AP and Accrual Journal'!C1981,Vendors!$A$2:$A$500,0),2),"")</f>
        <v/>
      </c>
      <c r="H1981" s="74">
        <f>SUMIF('Cash Outflows'!E:E,'AP and Accrual Journal'!D1981,'Cash Outflows'!F:F)</f>
        <v>0</v>
      </c>
      <c r="I1981" s="73">
        <f t="shared" si="101"/>
        <v>0</v>
      </c>
      <c r="J1981" s="13">
        <f t="shared" si="103"/>
        <v>0</v>
      </c>
      <c r="K1981" s="112" t="b">
        <f ca="1">IF(TODAY()-'AP and Accrual Journal'!E1981&gt;'Data Inputs'!$B$47,TRUE,FALSE)</f>
        <v>1</v>
      </c>
    </row>
    <row r="1982" spans="1:11" x14ac:dyDescent="0.2">
      <c r="A1982" s="110" t="str">
        <f t="shared" si="102"/>
        <v/>
      </c>
      <c r="B1982" s="55"/>
      <c r="C1982" s="129"/>
      <c r="D1982" s="55"/>
      <c r="E1982" s="56"/>
      <c r="F1982" s="72"/>
      <c r="G1982" s="120" t="str">
        <f>IFERROR(INDEX(Vendors!$A$2:$B$500,MATCH('AP and Accrual Journal'!C1982,Vendors!$A$2:$A$500,0),2),"")</f>
        <v/>
      </c>
      <c r="H1982" s="74">
        <f>SUMIF('Cash Outflows'!E:E,'AP and Accrual Journal'!D1982,'Cash Outflows'!F:F)</f>
        <v>0</v>
      </c>
      <c r="I1982" s="73">
        <f t="shared" si="101"/>
        <v>0</v>
      </c>
      <c r="J1982" s="13">
        <f t="shared" si="103"/>
        <v>0</v>
      </c>
      <c r="K1982" s="112" t="b">
        <f ca="1">IF(TODAY()-'AP and Accrual Journal'!E1982&gt;'Data Inputs'!$B$47,TRUE,FALSE)</f>
        <v>1</v>
      </c>
    </row>
    <row r="1983" spans="1:11" x14ac:dyDescent="0.2">
      <c r="A1983" s="110" t="str">
        <f t="shared" si="102"/>
        <v/>
      </c>
      <c r="B1983" s="55"/>
      <c r="C1983" s="129"/>
      <c r="D1983" s="55"/>
      <c r="E1983" s="56"/>
      <c r="F1983" s="72"/>
      <c r="G1983" s="120" t="str">
        <f>IFERROR(INDEX(Vendors!$A$2:$B$500,MATCH('AP and Accrual Journal'!C1983,Vendors!$A$2:$A$500,0),2),"")</f>
        <v/>
      </c>
      <c r="H1983" s="74">
        <f>SUMIF('Cash Outflows'!E:E,'AP and Accrual Journal'!D1983,'Cash Outflows'!F:F)</f>
        <v>0</v>
      </c>
      <c r="I1983" s="73">
        <f t="shared" si="101"/>
        <v>0</v>
      </c>
      <c r="J1983" s="13">
        <f t="shared" si="103"/>
        <v>0</v>
      </c>
      <c r="K1983" s="112" t="b">
        <f ca="1">IF(TODAY()-'AP and Accrual Journal'!E1983&gt;'Data Inputs'!$B$47,TRUE,FALSE)</f>
        <v>1</v>
      </c>
    </row>
    <row r="1984" spans="1:11" x14ac:dyDescent="0.2">
      <c r="A1984" s="110" t="str">
        <f t="shared" si="102"/>
        <v/>
      </c>
      <c r="B1984" s="55"/>
      <c r="C1984" s="129"/>
      <c r="D1984" s="55"/>
      <c r="E1984" s="56"/>
      <c r="F1984" s="72"/>
      <c r="G1984" s="120" t="str">
        <f>IFERROR(INDEX(Vendors!$A$2:$B$500,MATCH('AP and Accrual Journal'!C1984,Vendors!$A$2:$A$500,0),2),"")</f>
        <v/>
      </c>
      <c r="H1984" s="74">
        <f>SUMIF('Cash Outflows'!E:E,'AP and Accrual Journal'!D1984,'Cash Outflows'!F:F)</f>
        <v>0</v>
      </c>
      <c r="I1984" s="73">
        <f t="shared" si="101"/>
        <v>0</v>
      </c>
      <c r="J1984" s="13">
        <f t="shared" si="103"/>
        <v>0</v>
      </c>
      <c r="K1984" s="112" t="b">
        <f ca="1">IF(TODAY()-'AP and Accrual Journal'!E1984&gt;'Data Inputs'!$B$47,TRUE,FALSE)</f>
        <v>1</v>
      </c>
    </row>
    <row r="1985" spans="1:11" x14ac:dyDescent="0.2">
      <c r="A1985" s="110" t="str">
        <f t="shared" si="102"/>
        <v/>
      </c>
      <c r="B1985" s="55"/>
      <c r="C1985" s="129"/>
      <c r="D1985" s="55"/>
      <c r="E1985" s="56"/>
      <c r="F1985" s="72"/>
      <c r="G1985" s="120" t="str">
        <f>IFERROR(INDEX(Vendors!$A$2:$B$500,MATCH('AP and Accrual Journal'!C1985,Vendors!$A$2:$A$500,0),2),"")</f>
        <v/>
      </c>
      <c r="H1985" s="74">
        <f>SUMIF('Cash Outflows'!E:E,'AP and Accrual Journal'!D1985,'Cash Outflows'!F:F)</f>
        <v>0</v>
      </c>
      <c r="I1985" s="73">
        <f t="shared" si="101"/>
        <v>0</v>
      </c>
      <c r="J1985" s="13">
        <f t="shared" si="103"/>
        <v>0</v>
      </c>
      <c r="K1985" s="112" t="b">
        <f ca="1">IF(TODAY()-'AP and Accrual Journal'!E1985&gt;'Data Inputs'!$B$47,TRUE,FALSE)</f>
        <v>1</v>
      </c>
    </row>
    <row r="1986" spans="1:11" x14ac:dyDescent="0.2">
      <c r="A1986" s="110" t="str">
        <f t="shared" si="102"/>
        <v/>
      </c>
      <c r="B1986" s="55"/>
      <c r="C1986" s="129"/>
      <c r="D1986" s="55"/>
      <c r="E1986" s="56"/>
      <c r="F1986" s="72"/>
      <c r="G1986" s="120" t="str">
        <f>IFERROR(INDEX(Vendors!$A$2:$B$500,MATCH('AP and Accrual Journal'!C1986,Vendors!$A$2:$A$500,0),2),"")</f>
        <v/>
      </c>
      <c r="H1986" s="74">
        <f>SUMIF('Cash Outflows'!E:E,'AP and Accrual Journal'!D1986,'Cash Outflows'!F:F)</f>
        <v>0</v>
      </c>
      <c r="I1986" s="73">
        <f t="shared" si="101"/>
        <v>0</v>
      </c>
      <c r="J1986" s="13">
        <f t="shared" si="103"/>
        <v>0</v>
      </c>
      <c r="K1986" s="112" t="b">
        <f ca="1">IF(TODAY()-'AP and Accrual Journal'!E1986&gt;'Data Inputs'!$B$47,TRUE,FALSE)</f>
        <v>1</v>
      </c>
    </row>
    <row r="1987" spans="1:11" x14ac:dyDescent="0.2">
      <c r="A1987" s="110" t="str">
        <f t="shared" si="102"/>
        <v/>
      </c>
      <c r="B1987" s="55"/>
      <c r="C1987" s="129"/>
      <c r="D1987" s="55"/>
      <c r="E1987" s="56"/>
      <c r="F1987" s="72"/>
      <c r="G1987" s="120" t="str">
        <f>IFERROR(INDEX(Vendors!$A$2:$B$500,MATCH('AP and Accrual Journal'!C1987,Vendors!$A$2:$A$500,0),2),"")</f>
        <v/>
      </c>
      <c r="H1987" s="74">
        <f>SUMIF('Cash Outflows'!E:E,'AP and Accrual Journal'!D1987,'Cash Outflows'!F:F)</f>
        <v>0</v>
      </c>
      <c r="I1987" s="73">
        <f t="shared" si="101"/>
        <v>0</v>
      </c>
      <c r="J1987" s="13">
        <f t="shared" si="103"/>
        <v>0</v>
      </c>
      <c r="K1987" s="112" t="b">
        <f ca="1">IF(TODAY()-'AP and Accrual Journal'!E1987&gt;'Data Inputs'!$B$47,TRUE,FALSE)</f>
        <v>1</v>
      </c>
    </row>
    <row r="1988" spans="1:11" x14ac:dyDescent="0.2">
      <c r="A1988" s="110" t="str">
        <f t="shared" si="102"/>
        <v/>
      </c>
      <c r="B1988" s="55"/>
      <c r="C1988" s="129"/>
      <c r="D1988" s="55"/>
      <c r="E1988" s="56"/>
      <c r="F1988" s="72"/>
      <c r="G1988" s="120" t="str">
        <f>IFERROR(INDEX(Vendors!$A$2:$B$500,MATCH('AP and Accrual Journal'!C1988,Vendors!$A$2:$A$500,0),2),"")</f>
        <v/>
      </c>
      <c r="H1988" s="74">
        <f>SUMIF('Cash Outflows'!E:E,'AP and Accrual Journal'!D1988,'Cash Outflows'!F:F)</f>
        <v>0</v>
      </c>
      <c r="I1988" s="73">
        <f t="shared" si="101"/>
        <v>0</v>
      </c>
      <c r="J1988" s="13">
        <f t="shared" si="103"/>
        <v>0</v>
      </c>
      <c r="K1988" s="112" t="b">
        <f ca="1">IF(TODAY()-'AP and Accrual Journal'!E1988&gt;'Data Inputs'!$B$47,TRUE,FALSE)</f>
        <v>1</v>
      </c>
    </row>
    <row r="1989" spans="1:11" x14ac:dyDescent="0.2">
      <c r="A1989" s="110" t="str">
        <f t="shared" si="102"/>
        <v/>
      </c>
      <c r="B1989" s="55"/>
      <c r="C1989" s="129"/>
      <c r="D1989" s="55"/>
      <c r="E1989" s="56"/>
      <c r="F1989" s="72"/>
      <c r="G1989" s="120" t="str">
        <f>IFERROR(INDEX(Vendors!$A$2:$B$500,MATCH('AP and Accrual Journal'!C1989,Vendors!$A$2:$A$500,0),2),"")</f>
        <v/>
      </c>
      <c r="H1989" s="74">
        <f>SUMIF('Cash Outflows'!E:E,'AP and Accrual Journal'!D1989,'Cash Outflows'!F:F)</f>
        <v>0</v>
      </c>
      <c r="I1989" s="73">
        <f t="shared" ref="I1989:I2052" si="104">F1989-H1989</f>
        <v>0</v>
      </c>
      <c r="J1989" s="13">
        <f t="shared" si="103"/>
        <v>0</v>
      </c>
      <c r="K1989" s="112" t="b">
        <f ca="1">IF(TODAY()-'AP and Accrual Journal'!E1989&gt;'Data Inputs'!$B$47,TRUE,FALSE)</f>
        <v>1</v>
      </c>
    </row>
    <row r="1990" spans="1:11" x14ac:dyDescent="0.2">
      <c r="A1990" s="110" t="str">
        <f t="shared" si="102"/>
        <v/>
      </c>
      <c r="B1990" s="55"/>
      <c r="C1990" s="129"/>
      <c r="D1990" s="55"/>
      <c r="E1990" s="56"/>
      <c r="F1990" s="72"/>
      <c r="G1990" s="120" t="str">
        <f>IFERROR(INDEX(Vendors!$A$2:$B$500,MATCH('AP and Accrual Journal'!C1990,Vendors!$A$2:$A$500,0),2),"")</f>
        <v/>
      </c>
      <c r="H1990" s="74">
        <f>SUMIF('Cash Outflows'!E:E,'AP and Accrual Journal'!D1990,'Cash Outflows'!F:F)</f>
        <v>0</v>
      </c>
      <c r="I1990" s="73">
        <f t="shared" si="104"/>
        <v>0</v>
      </c>
      <c r="J1990" s="13">
        <f t="shared" si="103"/>
        <v>0</v>
      </c>
      <c r="K1990" s="112" t="b">
        <f ca="1">IF(TODAY()-'AP and Accrual Journal'!E1990&gt;'Data Inputs'!$B$47,TRUE,FALSE)</f>
        <v>1</v>
      </c>
    </row>
    <row r="1991" spans="1:11" x14ac:dyDescent="0.2">
      <c r="A1991" s="110" t="str">
        <f t="shared" si="102"/>
        <v/>
      </c>
      <c r="B1991" s="55"/>
      <c r="C1991" s="129"/>
      <c r="D1991" s="55"/>
      <c r="E1991" s="56"/>
      <c r="F1991" s="72"/>
      <c r="G1991" s="120" t="str">
        <f>IFERROR(INDEX(Vendors!$A$2:$B$500,MATCH('AP and Accrual Journal'!C1991,Vendors!$A$2:$A$500,0),2),"")</f>
        <v/>
      </c>
      <c r="H1991" s="74">
        <f>SUMIF('Cash Outflows'!E:E,'AP and Accrual Journal'!D1991,'Cash Outflows'!F:F)</f>
        <v>0</v>
      </c>
      <c r="I1991" s="73">
        <f t="shared" si="104"/>
        <v>0</v>
      </c>
      <c r="J1991" s="13">
        <f t="shared" si="103"/>
        <v>0</v>
      </c>
      <c r="K1991" s="112" t="b">
        <f ca="1">IF(TODAY()-'AP and Accrual Journal'!E1991&gt;'Data Inputs'!$B$47,TRUE,FALSE)</f>
        <v>1</v>
      </c>
    </row>
    <row r="1992" spans="1:11" x14ac:dyDescent="0.2">
      <c r="A1992" s="110" t="str">
        <f t="shared" si="102"/>
        <v/>
      </c>
      <c r="B1992" s="55"/>
      <c r="C1992" s="129"/>
      <c r="D1992" s="55"/>
      <c r="E1992" s="56"/>
      <c r="F1992" s="72"/>
      <c r="G1992" s="120" t="str">
        <f>IFERROR(INDEX(Vendors!$A$2:$B$500,MATCH('AP and Accrual Journal'!C1992,Vendors!$A$2:$A$500,0),2),"")</f>
        <v/>
      </c>
      <c r="H1992" s="74">
        <f>SUMIF('Cash Outflows'!E:E,'AP and Accrual Journal'!D1992,'Cash Outflows'!F:F)</f>
        <v>0</v>
      </c>
      <c r="I1992" s="73">
        <f t="shared" si="104"/>
        <v>0</v>
      </c>
      <c r="J1992" s="13">
        <f t="shared" si="103"/>
        <v>0</v>
      </c>
      <c r="K1992" s="112" t="b">
        <f ca="1">IF(TODAY()-'AP and Accrual Journal'!E1992&gt;'Data Inputs'!$B$47,TRUE,FALSE)</f>
        <v>1</v>
      </c>
    </row>
    <row r="1993" spans="1:11" x14ac:dyDescent="0.2">
      <c r="A1993" s="110" t="str">
        <f t="shared" si="102"/>
        <v/>
      </c>
      <c r="B1993" s="55"/>
      <c r="C1993" s="129"/>
      <c r="D1993" s="55"/>
      <c r="E1993" s="56"/>
      <c r="F1993" s="72"/>
      <c r="G1993" s="120" t="str">
        <f>IFERROR(INDEX(Vendors!$A$2:$B$500,MATCH('AP and Accrual Journal'!C1993,Vendors!$A$2:$A$500,0),2),"")</f>
        <v/>
      </c>
      <c r="H1993" s="74">
        <f>SUMIF('Cash Outflows'!E:E,'AP and Accrual Journal'!D1993,'Cash Outflows'!F:F)</f>
        <v>0</v>
      </c>
      <c r="I1993" s="73">
        <f t="shared" si="104"/>
        <v>0</v>
      </c>
      <c r="J1993" s="13">
        <f t="shared" si="103"/>
        <v>0</v>
      </c>
      <c r="K1993" s="112" t="b">
        <f ca="1">IF(TODAY()-'AP and Accrual Journal'!E1993&gt;'Data Inputs'!$B$47,TRUE,FALSE)</f>
        <v>1</v>
      </c>
    </row>
    <row r="1994" spans="1:11" x14ac:dyDescent="0.2">
      <c r="A1994" s="110" t="str">
        <f t="shared" si="102"/>
        <v/>
      </c>
      <c r="B1994" s="55"/>
      <c r="C1994" s="129"/>
      <c r="D1994" s="55"/>
      <c r="E1994" s="56"/>
      <c r="F1994" s="72"/>
      <c r="G1994" s="120" t="str">
        <f>IFERROR(INDEX(Vendors!$A$2:$B$500,MATCH('AP and Accrual Journal'!C1994,Vendors!$A$2:$A$500,0),2),"")</f>
        <v/>
      </c>
      <c r="H1994" s="74">
        <f>SUMIF('Cash Outflows'!E:E,'AP and Accrual Journal'!D1994,'Cash Outflows'!F:F)</f>
        <v>0</v>
      </c>
      <c r="I1994" s="73">
        <f t="shared" si="104"/>
        <v>0</v>
      </c>
      <c r="J1994" s="13">
        <f t="shared" si="103"/>
        <v>0</v>
      </c>
      <c r="K1994" s="112" t="b">
        <f ca="1">IF(TODAY()-'AP and Accrual Journal'!E1994&gt;'Data Inputs'!$B$47,TRUE,FALSE)</f>
        <v>1</v>
      </c>
    </row>
    <row r="1995" spans="1:11" x14ac:dyDescent="0.2">
      <c r="A1995" s="110" t="str">
        <f t="shared" si="102"/>
        <v/>
      </c>
      <c r="B1995" s="55"/>
      <c r="C1995" s="129"/>
      <c r="D1995" s="55"/>
      <c r="E1995" s="56"/>
      <c r="F1995" s="72"/>
      <c r="G1995" s="120" t="str">
        <f>IFERROR(INDEX(Vendors!$A$2:$B$500,MATCH('AP and Accrual Journal'!C1995,Vendors!$A$2:$A$500,0),2),"")</f>
        <v/>
      </c>
      <c r="H1995" s="74">
        <f>SUMIF('Cash Outflows'!E:E,'AP and Accrual Journal'!D1995,'Cash Outflows'!F:F)</f>
        <v>0</v>
      </c>
      <c r="I1995" s="73">
        <f t="shared" si="104"/>
        <v>0</v>
      </c>
      <c r="J1995" s="13">
        <f t="shared" si="103"/>
        <v>0</v>
      </c>
      <c r="K1995" s="112" t="b">
        <f ca="1">IF(TODAY()-'AP and Accrual Journal'!E1995&gt;'Data Inputs'!$B$47,TRUE,FALSE)</f>
        <v>1</v>
      </c>
    </row>
    <row r="1996" spans="1:11" x14ac:dyDescent="0.2">
      <c r="A1996" s="110" t="str">
        <f t="shared" ref="A1996:A2059" si="105">IF(E1996="","",E1996+(6-J1996))</f>
        <v/>
      </c>
      <c r="B1996" s="55"/>
      <c r="C1996" s="129"/>
      <c r="D1996" s="55"/>
      <c r="E1996" s="56"/>
      <c r="F1996" s="72"/>
      <c r="G1996" s="120" t="str">
        <f>IFERROR(INDEX(Vendors!$A$2:$B$500,MATCH('AP and Accrual Journal'!C1996,Vendors!$A$2:$A$500,0),2),"")</f>
        <v/>
      </c>
      <c r="H1996" s="74">
        <f>SUMIF('Cash Outflows'!E:E,'AP and Accrual Journal'!D1996,'Cash Outflows'!F:F)</f>
        <v>0</v>
      </c>
      <c r="I1996" s="73">
        <f t="shared" si="104"/>
        <v>0</v>
      </c>
      <c r="J1996" s="13">
        <f t="shared" ref="J1996:J2059" si="106">IF(WEEKDAY(E1996)=7,0,WEEKDAY(E1996))</f>
        <v>0</v>
      </c>
      <c r="K1996" s="112" t="b">
        <f ca="1">IF(TODAY()-'AP and Accrual Journal'!E1996&gt;'Data Inputs'!$B$47,TRUE,FALSE)</f>
        <v>1</v>
      </c>
    </row>
    <row r="1997" spans="1:11" x14ac:dyDescent="0.2">
      <c r="A1997" s="110" t="str">
        <f t="shared" si="105"/>
        <v/>
      </c>
      <c r="B1997" s="55"/>
      <c r="C1997" s="129"/>
      <c r="D1997" s="55"/>
      <c r="E1997" s="56"/>
      <c r="F1997" s="72"/>
      <c r="G1997" s="120" t="str">
        <f>IFERROR(INDEX(Vendors!$A$2:$B$500,MATCH('AP and Accrual Journal'!C1997,Vendors!$A$2:$A$500,0),2),"")</f>
        <v/>
      </c>
      <c r="H1997" s="74">
        <f>SUMIF('Cash Outflows'!E:E,'AP and Accrual Journal'!D1997,'Cash Outflows'!F:F)</f>
        <v>0</v>
      </c>
      <c r="I1997" s="73">
        <f t="shared" si="104"/>
        <v>0</v>
      </c>
      <c r="J1997" s="13">
        <f t="shared" si="106"/>
        <v>0</v>
      </c>
      <c r="K1997" s="112" t="b">
        <f ca="1">IF(TODAY()-'AP and Accrual Journal'!E1997&gt;'Data Inputs'!$B$47,TRUE,FALSE)</f>
        <v>1</v>
      </c>
    </row>
    <row r="1998" spans="1:11" x14ac:dyDescent="0.2">
      <c r="A1998" s="110" t="str">
        <f t="shared" si="105"/>
        <v/>
      </c>
      <c r="B1998" s="55"/>
      <c r="C1998" s="129"/>
      <c r="D1998" s="55"/>
      <c r="E1998" s="56"/>
      <c r="F1998" s="72"/>
      <c r="G1998" s="120" t="str">
        <f>IFERROR(INDEX(Vendors!$A$2:$B$500,MATCH('AP and Accrual Journal'!C1998,Vendors!$A$2:$A$500,0),2),"")</f>
        <v/>
      </c>
      <c r="H1998" s="74">
        <f>SUMIF('Cash Outflows'!E:E,'AP and Accrual Journal'!D1998,'Cash Outflows'!F:F)</f>
        <v>0</v>
      </c>
      <c r="I1998" s="73">
        <f t="shared" si="104"/>
        <v>0</v>
      </c>
      <c r="J1998" s="13">
        <f t="shared" si="106"/>
        <v>0</v>
      </c>
      <c r="K1998" s="112" t="b">
        <f ca="1">IF(TODAY()-'AP and Accrual Journal'!E1998&gt;'Data Inputs'!$B$47,TRUE,FALSE)</f>
        <v>1</v>
      </c>
    </row>
    <row r="1999" spans="1:11" x14ac:dyDescent="0.2">
      <c r="A1999" s="110" t="str">
        <f t="shared" si="105"/>
        <v/>
      </c>
      <c r="B1999" s="55"/>
      <c r="C1999" s="129"/>
      <c r="D1999" s="55"/>
      <c r="E1999" s="56"/>
      <c r="F1999" s="72"/>
      <c r="G1999" s="120" t="str">
        <f>IFERROR(INDEX(Vendors!$A$2:$B$500,MATCH('AP and Accrual Journal'!C1999,Vendors!$A$2:$A$500,0),2),"")</f>
        <v/>
      </c>
      <c r="H1999" s="74">
        <f>SUMIF('Cash Outflows'!E:E,'AP and Accrual Journal'!D1999,'Cash Outflows'!F:F)</f>
        <v>0</v>
      </c>
      <c r="I1999" s="73">
        <f t="shared" si="104"/>
        <v>0</v>
      </c>
      <c r="J1999" s="13">
        <f t="shared" si="106"/>
        <v>0</v>
      </c>
      <c r="K1999" s="112" t="b">
        <f ca="1">IF(TODAY()-'AP and Accrual Journal'!E1999&gt;'Data Inputs'!$B$47,TRUE,FALSE)</f>
        <v>1</v>
      </c>
    </row>
    <row r="2000" spans="1:11" x14ac:dyDescent="0.2">
      <c r="A2000" s="110" t="str">
        <f t="shared" si="105"/>
        <v/>
      </c>
      <c r="B2000" s="55"/>
      <c r="C2000" s="129"/>
      <c r="D2000" s="55"/>
      <c r="E2000" s="56"/>
      <c r="F2000" s="72"/>
      <c r="G2000" s="120" t="str">
        <f>IFERROR(INDEX(Vendors!$A$2:$B$500,MATCH('AP and Accrual Journal'!C2000,Vendors!$A$2:$A$500,0),2),"")</f>
        <v/>
      </c>
      <c r="H2000" s="74">
        <f>SUMIF('Cash Outflows'!E:E,'AP and Accrual Journal'!D2000,'Cash Outflows'!F:F)</f>
        <v>0</v>
      </c>
      <c r="I2000" s="73">
        <f t="shared" si="104"/>
        <v>0</v>
      </c>
      <c r="J2000" s="13">
        <f t="shared" si="106"/>
        <v>0</v>
      </c>
      <c r="K2000" s="112" t="b">
        <f ca="1">IF(TODAY()-'AP and Accrual Journal'!E2000&gt;'Data Inputs'!$B$47,TRUE,FALSE)</f>
        <v>1</v>
      </c>
    </row>
    <row r="2001" spans="1:11" x14ac:dyDescent="0.2">
      <c r="A2001" s="110" t="str">
        <f t="shared" si="105"/>
        <v/>
      </c>
      <c r="B2001" s="55"/>
      <c r="C2001" s="129"/>
      <c r="D2001" s="55"/>
      <c r="E2001" s="56"/>
      <c r="F2001" s="72"/>
      <c r="G2001" s="120" t="str">
        <f>IFERROR(INDEX(Vendors!$A$2:$B$500,MATCH('AP and Accrual Journal'!C2001,Vendors!$A$2:$A$500,0),2),"")</f>
        <v/>
      </c>
      <c r="H2001" s="74">
        <f>SUMIF('Cash Outflows'!E:E,'AP and Accrual Journal'!D2001,'Cash Outflows'!F:F)</f>
        <v>0</v>
      </c>
      <c r="I2001" s="73">
        <f t="shared" si="104"/>
        <v>0</v>
      </c>
      <c r="J2001" s="13">
        <f t="shared" si="106"/>
        <v>0</v>
      </c>
      <c r="K2001" s="112" t="b">
        <f ca="1">IF(TODAY()-'AP and Accrual Journal'!E2001&gt;'Data Inputs'!$B$47,TRUE,FALSE)</f>
        <v>1</v>
      </c>
    </row>
    <row r="2002" spans="1:11" x14ac:dyDescent="0.2">
      <c r="A2002" s="110" t="str">
        <f t="shared" si="105"/>
        <v/>
      </c>
      <c r="B2002" s="55"/>
      <c r="C2002" s="129"/>
      <c r="D2002" s="55"/>
      <c r="E2002" s="56"/>
      <c r="F2002" s="72"/>
      <c r="G2002" s="120" t="str">
        <f>IFERROR(INDEX(Vendors!$A$2:$B$500,MATCH('AP and Accrual Journal'!C2002,Vendors!$A$2:$A$500,0),2),"")</f>
        <v/>
      </c>
      <c r="H2002" s="74">
        <f>SUMIF('Cash Outflows'!E:E,'AP and Accrual Journal'!D2002,'Cash Outflows'!F:F)</f>
        <v>0</v>
      </c>
      <c r="I2002" s="73">
        <f t="shared" si="104"/>
        <v>0</v>
      </c>
      <c r="J2002" s="13">
        <f t="shared" si="106"/>
        <v>0</v>
      </c>
      <c r="K2002" s="112" t="b">
        <f ca="1">IF(TODAY()-'AP and Accrual Journal'!E2002&gt;'Data Inputs'!$B$47,TRUE,FALSE)</f>
        <v>1</v>
      </c>
    </row>
    <row r="2003" spans="1:11" x14ac:dyDescent="0.2">
      <c r="A2003" s="110" t="str">
        <f t="shared" si="105"/>
        <v/>
      </c>
      <c r="B2003" s="55"/>
      <c r="C2003" s="129"/>
      <c r="D2003" s="55"/>
      <c r="E2003" s="56"/>
      <c r="F2003" s="72"/>
      <c r="G2003" s="120" t="str">
        <f>IFERROR(INDEX(Vendors!$A$2:$B$500,MATCH('AP and Accrual Journal'!C2003,Vendors!$A$2:$A$500,0),2),"")</f>
        <v/>
      </c>
      <c r="H2003" s="74">
        <f>SUMIF('Cash Outflows'!E:E,'AP and Accrual Journal'!D2003,'Cash Outflows'!F:F)</f>
        <v>0</v>
      </c>
      <c r="I2003" s="73">
        <f t="shared" si="104"/>
        <v>0</v>
      </c>
      <c r="J2003" s="13">
        <f t="shared" si="106"/>
        <v>0</v>
      </c>
      <c r="K2003" s="112" t="b">
        <f ca="1">IF(TODAY()-'AP and Accrual Journal'!E2003&gt;'Data Inputs'!$B$47,TRUE,FALSE)</f>
        <v>1</v>
      </c>
    </row>
    <row r="2004" spans="1:11" x14ac:dyDescent="0.2">
      <c r="A2004" s="110" t="str">
        <f t="shared" si="105"/>
        <v/>
      </c>
      <c r="B2004" s="55"/>
      <c r="C2004" s="129"/>
      <c r="D2004" s="55"/>
      <c r="E2004" s="56"/>
      <c r="F2004" s="72"/>
      <c r="G2004" s="120" t="str">
        <f>IFERROR(INDEX(Vendors!$A$2:$B$500,MATCH('AP and Accrual Journal'!C2004,Vendors!$A$2:$A$500,0),2),"")</f>
        <v/>
      </c>
      <c r="H2004" s="74">
        <f>SUMIF('Cash Outflows'!E:E,'AP and Accrual Journal'!D2004,'Cash Outflows'!F:F)</f>
        <v>0</v>
      </c>
      <c r="I2004" s="73">
        <f t="shared" si="104"/>
        <v>0</v>
      </c>
      <c r="J2004" s="13">
        <f t="shared" si="106"/>
        <v>0</v>
      </c>
      <c r="K2004" s="112" t="b">
        <f ca="1">IF(TODAY()-'AP and Accrual Journal'!E2004&gt;'Data Inputs'!$B$47,TRUE,FALSE)</f>
        <v>1</v>
      </c>
    </row>
    <row r="2005" spans="1:11" x14ac:dyDescent="0.2">
      <c r="A2005" s="110" t="str">
        <f t="shared" si="105"/>
        <v/>
      </c>
      <c r="B2005" s="55"/>
      <c r="C2005" s="129"/>
      <c r="D2005" s="55"/>
      <c r="E2005" s="56"/>
      <c r="F2005" s="72"/>
      <c r="G2005" s="120" t="str">
        <f>IFERROR(INDEX(Vendors!$A$2:$B$500,MATCH('AP and Accrual Journal'!C2005,Vendors!$A$2:$A$500,0),2),"")</f>
        <v/>
      </c>
      <c r="H2005" s="74">
        <f>SUMIF('Cash Outflows'!E:E,'AP and Accrual Journal'!D2005,'Cash Outflows'!F:F)</f>
        <v>0</v>
      </c>
      <c r="I2005" s="73">
        <f t="shared" si="104"/>
        <v>0</v>
      </c>
      <c r="J2005" s="13">
        <f t="shared" si="106"/>
        <v>0</v>
      </c>
      <c r="K2005" s="112" t="b">
        <f ca="1">IF(TODAY()-'AP and Accrual Journal'!E2005&gt;'Data Inputs'!$B$47,TRUE,FALSE)</f>
        <v>1</v>
      </c>
    </row>
    <row r="2006" spans="1:11" x14ac:dyDescent="0.2">
      <c r="A2006" s="110" t="str">
        <f t="shared" si="105"/>
        <v/>
      </c>
      <c r="B2006" s="55"/>
      <c r="C2006" s="129"/>
      <c r="D2006" s="55"/>
      <c r="E2006" s="56"/>
      <c r="F2006" s="72"/>
      <c r="G2006" s="120" t="str">
        <f>IFERROR(INDEX(Vendors!$A$2:$B$500,MATCH('AP and Accrual Journal'!C2006,Vendors!$A$2:$A$500,0),2),"")</f>
        <v/>
      </c>
      <c r="H2006" s="74">
        <f>SUMIF('Cash Outflows'!E:E,'AP and Accrual Journal'!D2006,'Cash Outflows'!F:F)</f>
        <v>0</v>
      </c>
      <c r="I2006" s="73">
        <f t="shared" si="104"/>
        <v>0</v>
      </c>
      <c r="J2006" s="13">
        <f t="shared" si="106"/>
        <v>0</v>
      </c>
      <c r="K2006" s="112" t="b">
        <f ca="1">IF(TODAY()-'AP and Accrual Journal'!E2006&gt;'Data Inputs'!$B$47,TRUE,FALSE)</f>
        <v>1</v>
      </c>
    </row>
    <row r="2007" spans="1:11" x14ac:dyDescent="0.2">
      <c r="A2007" s="110" t="str">
        <f t="shared" si="105"/>
        <v/>
      </c>
      <c r="B2007" s="55"/>
      <c r="C2007" s="129"/>
      <c r="D2007" s="55"/>
      <c r="E2007" s="56"/>
      <c r="F2007" s="72"/>
      <c r="G2007" s="120" t="str">
        <f>IFERROR(INDEX(Vendors!$A$2:$B$500,MATCH('AP and Accrual Journal'!C2007,Vendors!$A$2:$A$500,0),2),"")</f>
        <v/>
      </c>
      <c r="H2007" s="74">
        <f>SUMIF('Cash Outflows'!E:E,'AP and Accrual Journal'!D2007,'Cash Outflows'!F:F)</f>
        <v>0</v>
      </c>
      <c r="I2007" s="73">
        <f t="shared" si="104"/>
        <v>0</v>
      </c>
      <c r="J2007" s="13">
        <f t="shared" si="106"/>
        <v>0</v>
      </c>
      <c r="K2007" s="112" t="b">
        <f ca="1">IF(TODAY()-'AP and Accrual Journal'!E2007&gt;'Data Inputs'!$B$47,TRUE,FALSE)</f>
        <v>1</v>
      </c>
    </row>
    <row r="2008" spans="1:11" x14ac:dyDescent="0.2">
      <c r="A2008" s="110" t="str">
        <f t="shared" si="105"/>
        <v/>
      </c>
      <c r="B2008" s="55"/>
      <c r="C2008" s="129"/>
      <c r="D2008" s="55"/>
      <c r="E2008" s="56"/>
      <c r="F2008" s="72"/>
      <c r="G2008" s="120" t="str">
        <f>IFERROR(INDEX(Vendors!$A$2:$B$500,MATCH('AP and Accrual Journal'!C2008,Vendors!$A$2:$A$500,0),2),"")</f>
        <v/>
      </c>
      <c r="H2008" s="74">
        <f>SUMIF('Cash Outflows'!E:E,'AP and Accrual Journal'!D2008,'Cash Outflows'!F:F)</f>
        <v>0</v>
      </c>
      <c r="I2008" s="73">
        <f t="shared" si="104"/>
        <v>0</v>
      </c>
      <c r="J2008" s="13">
        <f t="shared" si="106"/>
        <v>0</v>
      </c>
      <c r="K2008" s="112" t="b">
        <f ca="1">IF(TODAY()-'AP and Accrual Journal'!E2008&gt;'Data Inputs'!$B$47,TRUE,FALSE)</f>
        <v>1</v>
      </c>
    </row>
    <row r="2009" spans="1:11" x14ac:dyDescent="0.2">
      <c r="A2009" s="110" t="str">
        <f t="shared" si="105"/>
        <v/>
      </c>
      <c r="B2009" s="55"/>
      <c r="C2009" s="129"/>
      <c r="D2009" s="55"/>
      <c r="E2009" s="56"/>
      <c r="F2009" s="72"/>
      <c r="G2009" s="120" t="str">
        <f>IFERROR(INDEX(Vendors!$A$2:$B$500,MATCH('AP and Accrual Journal'!C2009,Vendors!$A$2:$A$500,0),2),"")</f>
        <v/>
      </c>
      <c r="H2009" s="74">
        <f>SUMIF('Cash Outflows'!E:E,'AP and Accrual Journal'!D2009,'Cash Outflows'!F:F)</f>
        <v>0</v>
      </c>
      <c r="I2009" s="73">
        <f t="shared" si="104"/>
        <v>0</v>
      </c>
      <c r="J2009" s="13">
        <f t="shared" si="106"/>
        <v>0</v>
      </c>
      <c r="K2009" s="112" t="b">
        <f ca="1">IF(TODAY()-'AP and Accrual Journal'!E2009&gt;'Data Inputs'!$B$47,TRUE,FALSE)</f>
        <v>1</v>
      </c>
    </row>
    <row r="2010" spans="1:11" x14ac:dyDescent="0.2">
      <c r="A2010" s="110" t="str">
        <f t="shared" si="105"/>
        <v/>
      </c>
      <c r="B2010" s="55"/>
      <c r="C2010" s="129"/>
      <c r="D2010" s="55"/>
      <c r="E2010" s="56"/>
      <c r="F2010" s="72"/>
      <c r="G2010" s="120" t="str">
        <f>IFERROR(INDEX(Vendors!$A$2:$B$500,MATCH('AP and Accrual Journal'!C2010,Vendors!$A$2:$A$500,0),2),"")</f>
        <v/>
      </c>
      <c r="H2010" s="74">
        <f>SUMIF('Cash Outflows'!E:E,'AP and Accrual Journal'!D2010,'Cash Outflows'!F:F)</f>
        <v>0</v>
      </c>
      <c r="I2010" s="73">
        <f t="shared" si="104"/>
        <v>0</v>
      </c>
      <c r="J2010" s="13">
        <f t="shared" si="106"/>
        <v>0</v>
      </c>
      <c r="K2010" s="112" t="b">
        <f ca="1">IF(TODAY()-'AP and Accrual Journal'!E2010&gt;'Data Inputs'!$B$47,TRUE,FALSE)</f>
        <v>1</v>
      </c>
    </row>
    <row r="2011" spans="1:11" x14ac:dyDescent="0.2">
      <c r="A2011" s="110" t="str">
        <f t="shared" si="105"/>
        <v/>
      </c>
      <c r="B2011" s="55"/>
      <c r="C2011" s="129"/>
      <c r="D2011" s="55"/>
      <c r="E2011" s="56"/>
      <c r="F2011" s="72"/>
      <c r="G2011" s="120" t="str">
        <f>IFERROR(INDEX(Vendors!$A$2:$B$500,MATCH('AP and Accrual Journal'!C2011,Vendors!$A$2:$A$500,0),2),"")</f>
        <v/>
      </c>
      <c r="H2011" s="74">
        <f>SUMIF('Cash Outflows'!E:E,'AP and Accrual Journal'!D2011,'Cash Outflows'!F:F)</f>
        <v>0</v>
      </c>
      <c r="I2011" s="73">
        <f t="shared" si="104"/>
        <v>0</v>
      </c>
      <c r="J2011" s="13">
        <f t="shared" si="106"/>
        <v>0</v>
      </c>
      <c r="K2011" s="112" t="b">
        <f ca="1">IF(TODAY()-'AP and Accrual Journal'!E2011&gt;'Data Inputs'!$B$47,TRUE,FALSE)</f>
        <v>1</v>
      </c>
    </row>
    <row r="2012" spans="1:11" x14ac:dyDescent="0.2">
      <c r="A2012" s="110" t="str">
        <f t="shared" si="105"/>
        <v/>
      </c>
      <c r="B2012" s="55"/>
      <c r="C2012" s="129"/>
      <c r="D2012" s="55"/>
      <c r="E2012" s="56"/>
      <c r="F2012" s="72"/>
      <c r="G2012" s="120" t="str">
        <f>IFERROR(INDEX(Vendors!$A$2:$B$500,MATCH('AP and Accrual Journal'!C2012,Vendors!$A$2:$A$500,0),2),"")</f>
        <v/>
      </c>
      <c r="H2012" s="74">
        <f>SUMIF('Cash Outflows'!E:E,'AP and Accrual Journal'!D2012,'Cash Outflows'!F:F)</f>
        <v>0</v>
      </c>
      <c r="I2012" s="73">
        <f t="shared" si="104"/>
        <v>0</v>
      </c>
      <c r="J2012" s="13">
        <f t="shared" si="106"/>
        <v>0</v>
      </c>
      <c r="K2012" s="112" t="b">
        <f ca="1">IF(TODAY()-'AP and Accrual Journal'!E2012&gt;'Data Inputs'!$B$47,TRUE,FALSE)</f>
        <v>1</v>
      </c>
    </row>
    <row r="2013" spans="1:11" x14ac:dyDescent="0.2">
      <c r="A2013" s="110" t="str">
        <f t="shared" si="105"/>
        <v/>
      </c>
      <c r="B2013" s="55"/>
      <c r="C2013" s="129"/>
      <c r="D2013" s="55"/>
      <c r="E2013" s="56"/>
      <c r="F2013" s="72"/>
      <c r="G2013" s="120" t="str">
        <f>IFERROR(INDEX(Vendors!$A$2:$B$500,MATCH('AP and Accrual Journal'!C2013,Vendors!$A$2:$A$500,0),2),"")</f>
        <v/>
      </c>
      <c r="H2013" s="74">
        <f>SUMIF('Cash Outflows'!E:E,'AP and Accrual Journal'!D2013,'Cash Outflows'!F:F)</f>
        <v>0</v>
      </c>
      <c r="I2013" s="73">
        <f t="shared" si="104"/>
        <v>0</v>
      </c>
      <c r="J2013" s="13">
        <f t="shared" si="106"/>
        <v>0</v>
      </c>
      <c r="K2013" s="112" t="b">
        <f ca="1">IF(TODAY()-'AP and Accrual Journal'!E2013&gt;'Data Inputs'!$B$47,TRUE,FALSE)</f>
        <v>1</v>
      </c>
    </row>
    <row r="2014" spans="1:11" x14ac:dyDescent="0.2">
      <c r="A2014" s="110" t="str">
        <f t="shared" si="105"/>
        <v/>
      </c>
      <c r="B2014" s="55"/>
      <c r="C2014" s="129"/>
      <c r="D2014" s="55"/>
      <c r="E2014" s="56"/>
      <c r="F2014" s="72"/>
      <c r="G2014" s="120" t="str">
        <f>IFERROR(INDEX(Vendors!$A$2:$B$500,MATCH('AP and Accrual Journal'!C2014,Vendors!$A$2:$A$500,0),2),"")</f>
        <v/>
      </c>
      <c r="H2014" s="74">
        <f>SUMIF('Cash Outflows'!E:E,'AP and Accrual Journal'!D2014,'Cash Outflows'!F:F)</f>
        <v>0</v>
      </c>
      <c r="I2014" s="73">
        <f t="shared" si="104"/>
        <v>0</v>
      </c>
      <c r="J2014" s="13">
        <f t="shared" si="106"/>
        <v>0</v>
      </c>
      <c r="K2014" s="112" t="b">
        <f ca="1">IF(TODAY()-'AP and Accrual Journal'!E2014&gt;'Data Inputs'!$B$47,TRUE,FALSE)</f>
        <v>1</v>
      </c>
    </row>
    <row r="2015" spans="1:11" x14ac:dyDescent="0.2">
      <c r="A2015" s="110" t="str">
        <f t="shared" si="105"/>
        <v/>
      </c>
      <c r="B2015" s="55"/>
      <c r="C2015" s="129"/>
      <c r="D2015" s="55"/>
      <c r="E2015" s="56"/>
      <c r="F2015" s="72"/>
      <c r="G2015" s="120" t="str">
        <f>IFERROR(INDEX(Vendors!$A$2:$B$500,MATCH('AP and Accrual Journal'!C2015,Vendors!$A$2:$A$500,0),2),"")</f>
        <v/>
      </c>
      <c r="H2015" s="74">
        <f>SUMIF('Cash Outflows'!E:E,'AP and Accrual Journal'!D2015,'Cash Outflows'!F:F)</f>
        <v>0</v>
      </c>
      <c r="I2015" s="73">
        <f t="shared" si="104"/>
        <v>0</v>
      </c>
      <c r="J2015" s="13">
        <f t="shared" si="106"/>
        <v>0</v>
      </c>
      <c r="K2015" s="112" t="b">
        <f ca="1">IF(TODAY()-'AP and Accrual Journal'!E2015&gt;'Data Inputs'!$B$47,TRUE,FALSE)</f>
        <v>1</v>
      </c>
    </row>
    <row r="2016" spans="1:11" x14ac:dyDescent="0.2">
      <c r="A2016" s="110" t="str">
        <f t="shared" si="105"/>
        <v/>
      </c>
      <c r="B2016" s="55"/>
      <c r="C2016" s="129"/>
      <c r="D2016" s="55"/>
      <c r="E2016" s="56"/>
      <c r="F2016" s="72"/>
      <c r="G2016" s="120" t="str">
        <f>IFERROR(INDEX(Vendors!$A$2:$B$500,MATCH('AP and Accrual Journal'!C2016,Vendors!$A$2:$A$500,0),2),"")</f>
        <v/>
      </c>
      <c r="H2016" s="74">
        <f>SUMIF('Cash Outflows'!E:E,'AP and Accrual Journal'!D2016,'Cash Outflows'!F:F)</f>
        <v>0</v>
      </c>
      <c r="I2016" s="73">
        <f t="shared" si="104"/>
        <v>0</v>
      </c>
      <c r="J2016" s="13">
        <f t="shared" si="106"/>
        <v>0</v>
      </c>
      <c r="K2016" s="112" t="b">
        <f ca="1">IF(TODAY()-'AP and Accrual Journal'!E2016&gt;'Data Inputs'!$B$47,TRUE,FALSE)</f>
        <v>1</v>
      </c>
    </row>
    <row r="2017" spans="1:11" x14ac:dyDescent="0.2">
      <c r="A2017" s="110" t="str">
        <f t="shared" si="105"/>
        <v/>
      </c>
      <c r="B2017" s="55"/>
      <c r="C2017" s="129"/>
      <c r="D2017" s="55"/>
      <c r="E2017" s="56"/>
      <c r="F2017" s="72"/>
      <c r="G2017" s="120" t="str">
        <f>IFERROR(INDEX(Vendors!$A$2:$B$500,MATCH('AP and Accrual Journal'!C2017,Vendors!$A$2:$A$500,0),2),"")</f>
        <v/>
      </c>
      <c r="H2017" s="74">
        <f>SUMIF('Cash Outflows'!E:E,'AP and Accrual Journal'!D2017,'Cash Outflows'!F:F)</f>
        <v>0</v>
      </c>
      <c r="I2017" s="73">
        <f t="shared" si="104"/>
        <v>0</v>
      </c>
      <c r="J2017" s="13">
        <f t="shared" si="106"/>
        <v>0</v>
      </c>
      <c r="K2017" s="112" t="b">
        <f ca="1">IF(TODAY()-'AP and Accrual Journal'!E2017&gt;'Data Inputs'!$B$47,TRUE,FALSE)</f>
        <v>1</v>
      </c>
    </row>
    <row r="2018" spans="1:11" x14ac:dyDescent="0.2">
      <c r="A2018" s="110" t="str">
        <f t="shared" si="105"/>
        <v/>
      </c>
      <c r="B2018" s="55"/>
      <c r="C2018" s="129"/>
      <c r="D2018" s="55"/>
      <c r="E2018" s="56"/>
      <c r="F2018" s="72"/>
      <c r="G2018" s="120" t="str">
        <f>IFERROR(INDEX(Vendors!$A$2:$B$500,MATCH('AP and Accrual Journal'!C2018,Vendors!$A$2:$A$500,0),2),"")</f>
        <v/>
      </c>
      <c r="H2018" s="74">
        <f>SUMIF('Cash Outflows'!E:E,'AP and Accrual Journal'!D2018,'Cash Outflows'!F:F)</f>
        <v>0</v>
      </c>
      <c r="I2018" s="73">
        <f t="shared" si="104"/>
        <v>0</v>
      </c>
      <c r="J2018" s="13">
        <f t="shared" si="106"/>
        <v>0</v>
      </c>
      <c r="K2018" s="112" t="b">
        <f ca="1">IF(TODAY()-'AP and Accrual Journal'!E2018&gt;'Data Inputs'!$B$47,TRUE,FALSE)</f>
        <v>1</v>
      </c>
    </row>
    <row r="2019" spans="1:11" x14ac:dyDescent="0.2">
      <c r="A2019" s="110" t="str">
        <f t="shared" si="105"/>
        <v/>
      </c>
      <c r="B2019" s="55"/>
      <c r="C2019" s="129"/>
      <c r="D2019" s="55"/>
      <c r="E2019" s="56"/>
      <c r="F2019" s="72"/>
      <c r="G2019" s="120" t="str">
        <f>IFERROR(INDEX(Vendors!$A$2:$B$500,MATCH('AP and Accrual Journal'!C2019,Vendors!$A$2:$A$500,0),2),"")</f>
        <v/>
      </c>
      <c r="H2019" s="74">
        <f>SUMIF('Cash Outflows'!E:E,'AP and Accrual Journal'!D2019,'Cash Outflows'!F:F)</f>
        <v>0</v>
      </c>
      <c r="I2019" s="73">
        <f t="shared" si="104"/>
        <v>0</v>
      </c>
      <c r="J2019" s="13">
        <f t="shared" si="106"/>
        <v>0</v>
      </c>
      <c r="K2019" s="112" t="b">
        <f ca="1">IF(TODAY()-'AP and Accrual Journal'!E2019&gt;'Data Inputs'!$B$47,TRUE,FALSE)</f>
        <v>1</v>
      </c>
    </row>
    <row r="2020" spans="1:11" x14ac:dyDescent="0.2">
      <c r="A2020" s="110" t="str">
        <f t="shared" si="105"/>
        <v/>
      </c>
      <c r="B2020" s="55"/>
      <c r="C2020" s="129"/>
      <c r="D2020" s="55"/>
      <c r="E2020" s="56"/>
      <c r="F2020" s="72"/>
      <c r="G2020" s="120" t="str">
        <f>IFERROR(INDEX(Vendors!$A$2:$B$500,MATCH('AP and Accrual Journal'!C2020,Vendors!$A$2:$A$500,0),2),"")</f>
        <v/>
      </c>
      <c r="H2020" s="74">
        <f>SUMIF('Cash Outflows'!E:E,'AP and Accrual Journal'!D2020,'Cash Outflows'!F:F)</f>
        <v>0</v>
      </c>
      <c r="I2020" s="73">
        <f t="shared" si="104"/>
        <v>0</v>
      </c>
      <c r="J2020" s="13">
        <f t="shared" si="106"/>
        <v>0</v>
      </c>
      <c r="K2020" s="112" t="b">
        <f ca="1">IF(TODAY()-'AP and Accrual Journal'!E2020&gt;'Data Inputs'!$B$47,TRUE,FALSE)</f>
        <v>1</v>
      </c>
    </row>
    <row r="2021" spans="1:11" x14ac:dyDescent="0.2">
      <c r="A2021" s="110" t="str">
        <f t="shared" si="105"/>
        <v/>
      </c>
      <c r="B2021" s="55"/>
      <c r="C2021" s="129"/>
      <c r="D2021" s="55"/>
      <c r="E2021" s="56"/>
      <c r="F2021" s="72"/>
      <c r="G2021" s="120" t="str">
        <f>IFERROR(INDEX(Vendors!$A$2:$B$500,MATCH('AP and Accrual Journal'!C2021,Vendors!$A$2:$A$500,0),2),"")</f>
        <v/>
      </c>
      <c r="H2021" s="74">
        <f>SUMIF('Cash Outflows'!E:E,'AP and Accrual Journal'!D2021,'Cash Outflows'!F:F)</f>
        <v>0</v>
      </c>
      <c r="I2021" s="73">
        <f t="shared" si="104"/>
        <v>0</v>
      </c>
      <c r="J2021" s="13">
        <f t="shared" si="106"/>
        <v>0</v>
      </c>
      <c r="K2021" s="112" t="b">
        <f ca="1">IF(TODAY()-'AP and Accrual Journal'!E2021&gt;'Data Inputs'!$B$47,TRUE,FALSE)</f>
        <v>1</v>
      </c>
    </row>
    <row r="2022" spans="1:11" x14ac:dyDescent="0.2">
      <c r="A2022" s="110" t="str">
        <f t="shared" si="105"/>
        <v/>
      </c>
      <c r="B2022" s="55"/>
      <c r="C2022" s="129"/>
      <c r="D2022" s="55"/>
      <c r="E2022" s="56"/>
      <c r="F2022" s="72"/>
      <c r="G2022" s="120" t="str">
        <f>IFERROR(INDEX(Vendors!$A$2:$B$500,MATCH('AP and Accrual Journal'!C2022,Vendors!$A$2:$A$500,0),2),"")</f>
        <v/>
      </c>
      <c r="H2022" s="74">
        <f>SUMIF('Cash Outflows'!E:E,'AP and Accrual Journal'!D2022,'Cash Outflows'!F:F)</f>
        <v>0</v>
      </c>
      <c r="I2022" s="73">
        <f t="shared" si="104"/>
        <v>0</v>
      </c>
      <c r="J2022" s="13">
        <f t="shared" si="106"/>
        <v>0</v>
      </c>
      <c r="K2022" s="112" t="b">
        <f ca="1">IF(TODAY()-'AP and Accrual Journal'!E2022&gt;'Data Inputs'!$B$47,TRUE,FALSE)</f>
        <v>1</v>
      </c>
    </row>
    <row r="2023" spans="1:11" x14ac:dyDescent="0.2">
      <c r="A2023" s="110" t="str">
        <f t="shared" si="105"/>
        <v/>
      </c>
      <c r="B2023" s="55"/>
      <c r="C2023" s="129"/>
      <c r="D2023" s="55"/>
      <c r="E2023" s="56"/>
      <c r="F2023" s="72"/>
      <c r="G2023" s="120" t="str">
        <f>IFERROR(INDEX(Vendors!$A$2:$B$500,MATCH('AP and Accrual Journal'!C2023,Vendors!$A$2:$A$500,0),2),"")</f>
        <v/>
      </c>
      <c r="H2023" s="74">
        <f>SUMIF('Cash Outflows'!E:E,'AP and Accrual Journal'!D2023,'Cash Outflows'!F:F)</f>
        <v>0</v>
      </c>
      <c r="I2023" s="73">
        <f t="shared" si="104"/>
        <v>0</v>
      </c>
      <c r="J2023" s="13">
        <f t="shared" si="106"/>
        <v>0</v>
      </c>
      <c r="K2023" s="112" t="b">
        <f ca="1">IF(TODAY()-'AP and Accrual Journal'!E2023&gt;'Data Inputs'!$B$47,TRUE,FALSE)</f>
        <v>1</v>
      </c>
    </row>
    <row r="2024" spans="1:11" x14ac:dyDescent="0.2">
      <c r="A2024" s="110" t="str">
        <f t="shared" si="105"/>
        <v/>
      </c>
      <c r="B2024" s="55"/>
      <c r="C2024" s="129"/>
      <c r="D2024" s="55"/>
      <c r="E2024" s="56"/>
      <c r="F2024" s="72"/>
      <c r="G2024" s="120" t="str">
        <f>IFERROR(INDEX(Vendors!$A$2:$B$500,MATCH('AP and Accrual Journal'!C2024,Vendors!$A$2:$A$500,0),2),"")</f>
        <v/>
      </c>
      <c r="H2024" s="74">
        <f>SUMIF('Cash Outflows'!E:E,'AP and Accrual Journal'!D2024,'Cash Outflows'!F:F)</f>
        <v>0</v>
      </c>
      <c r="I2024" s="73">
        <f t="shared" si="104"/>
        <v>0</v>
      </c>
      <c r="J2024" s="13">
        <f t="shared" si="106"/>
        <v>0</v>
      </c>
      <c r="K2024" s="112" t="b">
        <f ca="1">IF(TODAY()-'AP and Accrual Journal'!E2024&gt;'Data Inputs'!$B$47,TRUE,FALSE)</f>
        <v>1</v>
      </c>
    </row>
    <row r="2025" spans="1:11" x14ac:dyDescent="0.2">
      <c r="A2025" s="110" t="str">
        <f t="shared" si="105"/>
        <v/>
      </c>
      <c r="B2025" s="55"/>
      <c r="C2025" s="129"/>
      <c r="D2025" s="55"/>
      <c r="E2025" s="56"/>
      <c r="F2025" s="72"/>
      <c r="G2025" s="120" t="str">
        <f>IFERROR(INDEX(Vendors!$A$2:$B$500,MATCH('AP and Accrual Journal'!C2025,Vendors!$A$2:$A$500,0),2),"")</f>
        <v/>
      </c>
      <c r="H2025" s="74">
        <f>SUMIF('Cash Outflows'!E:E,'AP and Accrual Journal'!D2025,'Cash Outflows'!F:F)</f>
        <v>0</v>
      </c>
      <c r="I2025" s="73">
        <f t="shared" si="104"/>
        <v>0</v>
      </c>
      <c r="J2025" s="13">
        <f t="shared" si="106"/>
        <v>0</v>
      </c>
      <c r="K2025" s="112" t="b">
        <f ca="1">IF(TODAY()-'AP and Accrual Journal'!E2025&gt;'Data Inputs'!$B$47,TRUE,FALSE)</f>
        <v>1</v>
      </c>
    </row>
    <row r="2026" spans="1:11" x14ac:dyDescent="0.2">
      <c r="A2026" s="110" t="str">
        <f t="shared" si="105"/>
        <v/>
      </c>
      <c r="B2026" s="55"/>
      <c r="C2026" s="129"/>
      <c r="D2026" s="55"/>
      <c r="E2026" s="56"/>
      <c r="F2026" s="72"/>
      <c r="G2026" s="120" t="str">
        <f>IFERROR(INDEX(Vendors!$A$2:$B$500,MATCH('AP and Accrual Journal'!C2026,Vendors!$A$2:$A$500,0),2),"")</f>
        <v/>
      </c>
      <c r="H2026" s="74">
        <f>SUMIF('Cash Outflows'!E:E,'AP and Accrual Journal'!D2026,'Cash Outflows'!F:F)</f>
        <v>0</v>
      </c>
      <c r="I2026" s="73">
        <f t="shared" si="104"/>
        <v>0</v>
      </c>
      <c r="J2026" s="13">
        <f t="shared" si="106"/>
        <v>0</v>
      </c>
      <c r="K2026" s="112" t="b">
        <f ca="1">IF(TODAY()-'AP and Accrual Journal'!E2026&gt;'Data Inputs'!$B$47,TRUE,FALSE)</f>
        <v>1</v>
      </c>
    </row>
    <row r="2027" spans="1:11" x14ac:dyDescent="0.2">
      <c r="A2027" s="110" t="str">
        <f t="shared" si="105"/>
        <v/>
      </c>
      <c r="B2027" s="55"/>
      <c r="C2027" s="129"/>
      <c r="D2027" s="55"/>
      <c r="E2027" s="56"/>
      <c r="F2027" s="72"/>
      <c r="G2027" s="120" t="str">
        <f>IFERROR(INDEX(Vendors!$A$2:$B$500,MATCH('AP and Accrual Journal'!C2027,Vendors!$A$2:$A$500,0),2),"")</f>
        <v/>
      </c>
      <c r="H2027" s="74">
        <f>SUMIF('Cash Outflows'!E:E,'AP and Accrual Journal'!D2027,'Cash Outflows'!F:F)</f>
        <v>0</v>
      </c>
      <c r="I2027" s="73">
        <f t="shared" si="104"/>
        <v>0</v>
      </c>
      <c r="J2027" s="13">
        <f t="shared" si="106"/>
        <v>0</v>
      </c>
      <c r="K2027" s="112" t="b">
        <f ca="1">IF(TODAY()-'AP and Accrual Journal'!E2027&gt;'Data Inputs'!$B$47,TRUE,FALSE)</f>
        <v>1</v>
      </c>
    </row>
    <row r="2028" spans="1:11" x14ac:dyDescent="0.2">
      <c r="A2028" s="110" t="str">
        <f t="shared" si="105"/>
        <v/>
      </c>
      <c r="B2028" s="55"/>
      <c r="C2028" s="129"/>
      <c r="D2028" s="55"/>
      <c r="E2028" s="56"/>
      <c r="F2028" s="72"/>
      <c r="G2028" s="120" t="str">
        <f>IFERROR(INDEX(Vendors!$A$2:$B$500,MATCH('AP and Accrual Journal'!C2028,Vendors!$A$2:$A$500,0),2),"")</f>
        <v/>
      </c>
      <c r="H2028" s="74">
        <f>SUMIF('Cash Outflows'!E:E,'AP and Accrual Journal'!D2028,'Cash Outflows'!F:F)</f>
        <v>0</v>
      </c>
      <c r="I2028" s="73">
        <f t="shared" si="104"/>
        <v>0</v>
      </c>
      <c r="J2028" s="13">
        <f t="shared" si="106"/>
        <v>0</v>
      </c>
      <c r="K2028" s="112" t="b">
        <f ca="1">IF(TODAY()-'AP and Accrual Journal'!E2028&gt;'Data Inputs'!$B$47,TRUE,FALSE)</f>
        <v>1</v>
      </c>
    </row>
    <row r="2029" spans="1:11" x14ac:dyDescent="0.2">
      <c r="A2029" s="110" t="str">
        <f t="shared" si="105"/>
        <v/>
      </c>
      <c r="B2029" s="55"/>
      <c r="C2029" s="129"/>
      <c r="D2029" s="55"/>
      <c r="E2029" s="56"/>
      <c r="F2029" s="72"/>
      <c r="G2029" s="120" t="str">
        <f>IFERROR(INDEX(Vendors!$A$2:$B$500,MATCH('AP and Accrual Journal'!C2029,Vendors!$A$2:$A$500,0),2),"")</f>
        <v/>
      </c>
      <c r="H2029" s="74">
        <f>SUMIF('Cash Outflows'!E:E,'AP and Accrual Journal'!D2029,'Cash Outflows'!F:F)</f>
        <v>0</v>
      </c>
      <c r="I2029" s="73">
        <f t="shared" si="104"/>
        <v>0</v>
      </c>
      <c r="J2029" s="13">
        <f t="shared" si="106"/>
        <v>0</v>
      </c>
      <c r="K2029" s="112" t="b">
        <f ca="1">IF(TODAY()-'AP and Accrual Journal'!E2029&gt;'Data Inputs'!$B$47,TRUE,FALSE)</f>
        <v>1</v>
      </c>
    </row>
    <row r="2030" spans="1:11" x14ac:dyDescent="0.2">
      <c r="A2030" s="110" t="str">
        <f t="shared" si="105"/>
        <v/>
      </c>
      <c r="B2030" s="55"/>
      <c r="C2030" s="129"/>
      <c r="D2030" s="55"/>
      <c r="E2030" s="56"/>
      <c r="F2030" s="72"/>
      <c r="G2030" s="120" t="str">
        <f>IFERROR(INDEX(Vendors!$A$2:$B$500,MATCH('AP and Accrual Journal'!C2030,Vendors!$A$2:$A$500,0),2),"")</f>
        <v/>
      </c>
      <c r="H2030" s="74">
        <f>SUMIF('Cash Outflows'!E:E,'AP and Accrual Journal'!D2030,'Cash Outflows'!F:F)</f>
        <v>0</v>
      </c>
      <c r="I2030" s="73">
        <f t="shared" si="104"/>
        <v>0</v>
      </c>
      <c r="J2030" s="13">
        <f t="shared" si="106"/>
        <v>0</v>
      </c>
      <c r="K2030" s="112" t="b">
        <f ca="1">IF(TODAY()-'AP and Accrual Journal'!E2030&gt;'Data Inputs'!$B$47,TRUE,FALSE)</f>
        <v>1</v>
      </c>
    </row>
    <row r="2031" spans="1:11" x14ac:dyDescent="0.2">
      <c r="A2031" s="110" t="str">
        <f t="shared" si="105"/>
        <v/>
      </c>
      <c r="B2031" s="55"/>
      <c r="C2031" s="129"/>
      <c r="D2031" s="55"/>
      <c r="E2031" s="56"/>
      <c r="F2031" s="72"/>
      <c r="G2031" s="120" t="str">
        <f>IFERROR(INDEX(Vendors!$A$2:$B$500,MATCH('AP and Accrual Journal'!C2031,Vendors!$A$2:$A$500,0),2),"")</f>
        <v/>
      </c>
      <c r="H2031" s="74">
        <f>SUMIF('Cash Outflows'!E:E,'AP and Accrual Journal'!D2031,'Cash Outflows'!F:F)</f>
        <v>0</v>
      </c>
      <c r="I2031" s="73">
        <f t="shared" si="104"/>
        <v>0</v>
      </c>
      <c r="J2031" s="13">
        <f t="shared" si="106"/>
        <v>0</v>
      </c>
      <c r="K2031" s="112" t="b">
        <f ca="1">IF(TODAY()-'AP and Accrual Journal'!E2031&gt;'Data Inputs'!$B$47,TRUE,FALSE)</f>
        <v>1</v>
      </c>
    </row>
    <row r="2032" spans="1:11" x14ac:dyDescent="0.2">
      <c r="A2032" s="110" t="str">
        <f t="shared" si="105"/>
        <v/>
      </c>
      <c r="B2032" s="55"/>
      <c r="C2032" s="129"/>
      <c r="D2032" s="55"/>
      <c r="E2032" s="56"/>
      <c r="F2032" s="72"/>
      <c r="G2032" s="120" t="str">
        <f>IFERROR(INDEX(Vendors!$A$2:$B$500,MATCH('AP and Accrual Journal'!C2032,Vendors!$A$2:$A$500,0),2),"")</f>
        <v/>
      </c>
      <c r="H2032" s="74">
        <f>SUMIF('Cash Outflows'!E:E,'AP and Accrual Journal'!D2032,'Cash Outflows'!F:F)</f>
        <v>0</v>
      </c>
      <c r="I2032" s="73">
        <f t="shared" si="104"/>
        <v>0</v>
      </c>
      <c r="J2032" s="13">
        <f t="shared" si="106"/>
        <v>0</v>
      </c>
      <c r="K2032" s="112" t="b">
        <f ca="1">IF(TODAY()-'AP and Accrual Journal'!E2032&gt;'Data Inputs'!$B$47,TRUE,FALSE)</f>
        <v>1</v>
      </c>
    </row>
    <row r="2033" spans="1:11" x14ac:dyDescent="0.2">
      <c r="A2033" s="110" t="str">
        <f t="shared" si="105"/>
        <v/>
      </c>
      <c r="B2033" s="55"/>
      <c r="C2033" s="129"/>
      <c r="D2033" s="55"/>
      <c r="E2033" s="56"/>
      <c r="F2033" s="72"/>
      <c r="G2033" s="120" t="str">
        <f>IFERROR(INDEX(Vendors!$A$2:$B$500,MATCH('AP and Accrual Journal'!C2033,Vendors!$A$2:$A$500,0),2),"")</f>
        <v/>
      </c>
      <c r="H2033" s="74">
        <f>SUMIF('Cash Outflows'!E:E,'AP and Accrual Journal'!D2033,'Cash Outflows'!F:F)</f>
        <v>0</v>
      </c>
      <c r="I2033" s="73">
        <f t="shared" si="104"/>
        <v>0</v>
      </c>
      <c r="J2033" s="13">
        <f t="shared" si="106"/>
        <v>0</v>
      </c>
      <c r="K2033" s="112" t="b">
        <f ca="1">IF(TODAY()-'AP and Accrual Journal'!E2033&gt;'Data Inputs'!$B$47,TRUE,FALSE)</f>
        <v>1</v>
      </c>
    </row>
    <row r="2034" spans="1:11" x14ac:dyDescent="0.2">
      <c r="A2034" s="110" t="str">
        <f t="shared" si="105"/>
        <v/>
      </c>
      <c r="B2034" s="55"/>
      <c r="C2034" s="129"/>
      <c r="D2034" s="55"/>
      <c r="E2034" s="56"/>
      <c r="F2034" s="72"/>
      <c r="G2034" s="120" t="str">
        <f>IFERROR(INDEX(Vendors!$A$2:$B$500,MATCH('AP and Accrual Journal'!C2034,Vendors!$A$2:$A$500,0),2),"")</f>
        <v/>
      </c>
      <c r="H2034" s="74">
        <f>SUMIF('Cash Outflows'!E:E,'AP and Accrual Journal'!D2034,'Cash Outflows'!F:F)</f>
        <v>0</v>
      </c>
      <c r="I2034" s="73">
        <f t="shared" si="104"/>
        <v>0</v>
      </c>
      <c r="J2034" s="13">
        <f t="shared" si="106"/>
        <v>0</v>
      </c>
      <c r="K2034" s="112" t="b">
        <f ca="1">IF(TODAY()-'AP and Accrual Journal'!E2034&gt;'Data Inputs'!$B$47,TRUE,FALSE)</f>
        <v>1</v>
      </c>
    </row>
    <row r="2035" spans="1:11" x14ac:dyDescent="0.2">
      <c r="A2035" s="110" t="str">
        <f t="shared" si="105"/>
        <v/>
      </c>
      <c r="B2035" s="55"/>
      <c r="C2035" s="129"/>
      <c r="D2035" s="55"/>
      <c r="E2035" s="56"/>
      <c r="F2035" s="72"/>
      <c r="G2035" s="120" t="str">
        <f>IFERROR(INDEX(Vendors!$A$2:$B$500,MATCH('AP and Accrual Journal'!C2035,Vendors!$A$2:$A$500,0),2),"")</f>
        <v/>
      </c>
      <c r="H2035" s="74">
        <f>SUMIF('Cash Outflows'!E:E,'AP and Accrual Journal'!D2035,'Cash Outflows'!F:F)</f>
        <v>0</v>
      </c>
      <c r="I2035" s="73">
        <f t="shared" si="104"/>
        <v>0</v>
      </c>
      <c r="J2035" s="13">
        <f t="shared" si="106"/>
        <v>0</v>
      </c>
      <c r="K2035" s="112" t="b">
        <f ca="1">IF(TODAY()-'AP and Accrual Journal'!E2035&gt;'Data Inputs'!$B$47,TRUE,FALSE)</f>
        <v>1</v>
      </c>
    </row>
    <row r="2036" spans="1:11" x14ac:dyDescent="0.2">
      <c r="A2036" s="110" t="str">
        <f t="shared" si="105"/>
        <v/>
      </c>
      <c r="B2036" s="55"/>
      <c r="C2036" s="129"/>
      <c r="D2036" s="55"/>
      <c r="E2036" s="56"/>
      <c r="F2036" s="72"/>
      <c r="G2036" s="120" t="str">
        <f>IFERROR(INDEX(Vendors!$A$2:$B$500,MATCH('AP and Accrual Journal'!C2036,Vendors!$A$2:$A$500,0),2),"")</f>
        <v/>
      </c>
      <c r="H2036" s="74">
        <f>SUMIF('Cash Outflows'!E:E,'AP and Accrual Journal'!D2036,'Cash Outflows'!F:F)</f>
        <v>0</v>
      </c>
      <c r="I2036" s="73">
        <f t="shared" si="104"/>
        <v>0</v>
      </c>
      <c r="J2036" s="13">
        <f t="shared" si="106"/>
        <v>0</v>
      </c>
      <c r="K2036" s="112" t="b">
        <f ca="1">IF(TODAY()-'AP and Accrual Journal'!E2036&gt;'Data Inputs'!$B$47,TRUE,FALSE)</f>
        <v>1</v>
      </c>
    </row>
    <row r="2037" spans="1:11" x14ac:dyDescent="0.2">
      <c r="A2037" s="110" t="str">
        <f t="shared" si="105"/>
        <v/>
      </c>
      <c r="B2037" s="55"/>
      <c r="C2037" s="129"/>
      <c r="D2037" s="55"/>
      <c r="E2037" s="56"/>
      <c r="F2037" s="72"/>
      <c r="G2037" s="120" t="str">
        <f>IFERROR(INDEX(Vendors!$A$2:$B$500,MATCH('AP and Accrual Journal'!C2037,Vendors!$A$2:$A$500,0),2),"")</f>
        <v/>
      </c>
      <c r="H2037" s="74">
        <f>SUMIF('Cash Outflows'!E:E,'AP and Accrual Journal'!D2037,'Cash Outflows'!F:F)</f>
        <v>0</v>
      </c>
      <c r="I2037" s="73">
        <f t="shared" si="104"/>
        <v>0</v>
      </c>
      <c r="J2037" s="13">
        <f t="shared" si="106"/>
        <v>0</v>
      </c>
      <c r="K2037" s="112" t="b">
        <f ca="1">IF(TODAY()-'AP and Accrual Journal'!E2037&gt;'Data Inputs'!$B$47,TRUE,FALSE)</f>
        <v>1</v>
      </c>
    </row>
    <row r="2038" spans="1:11" x14ac:dyDescent="0.2">
      <c r="A2038" s="110" t="str">
        <f t="shared" si="105"/>
        <v/>
      </c>
      <c r="B2038" s="55"/>
      <c r="C2038" s="129"/>
      <c r="D2038" s="55"/>
      <c r="E2038" s="56"/>
      <c r="F2038" s="72"/>
      <c r="G2038" s="120" t="str">
        <f>IFERROR(INDEX(Vendors!$A$2:$B$500,MATCH('AP and Accrual Journal'!C2038,Vendors!$A$2:$A$500,0),2),"")</f>
        <v/>
      </c>
      <c r="H2038" s="74">
        <f>SUMIF('Cash Outflows'!E:E,'AP and Accrual Journal'!D2038,'Cash Outflows'!F:F)</f>
        <v>0</v>
      </c>
      <c r="I2038" s="73">
        <f t="shared" si="104"/>
        <v>0</v>
      </c>
      <c r="J2038" s="13">
        <f t="shared" si="106"/>
        <v>0</v>
      </c>
      <c r="K2038" s="112" t="b">
        <f ca="1">IF(TODAY()-'AP and Accrual Journal'!E2038&gt;'Data Inputs'!$B$47,TRUE,FALSE)</f>
        <v>1</v>
      </c>
    </row>
    <row r="2039" spans="1:11" x14ac:dyDescent="0.2">
      <c r="A2039" s="110" t="str">
        <f t="shared" si="105"/>
        <v/>
      </c>
      <c r="B2039" s="55"/>
      <c r="C2039" s="129"/>
      <c r="D2039" s="55"/>
      <c r="E2039" s="56"/>
      <c r="F2039" s="72"/>
      <c r="G2039" s="120" t="str">
        <f>IFERROR(INDEX(Vendors!$A$2:$B$500,MATCH('AP and Accrual Journal'!C2039,Vendors!$A$2:$A$500,0),2),"")</f>
        <v/>
      </c>
      <c r="H2039" s="74">
        <f>SUMIF('Cash Outflows'!E:E,'AP and Accrual Journal'!D2039,'Cash Outflows'!F:F)</f>
        <v>0</v>
      </c>
      <c r="I2039" s="73">
        <f t="shared" si="104"/>
        <v>0</v>
      </c>
      <c r="J2039" s="13">
        <f t="shared" si="106"/>
        <v>0</v>
      </c>
      <c r="K2039" s="112" t="b">
        <f ca="1">IF(TODAY()-'AP and Accrual Journal'!E2039&gt;'Data Inputs'!$B$47,TRUE,FALSE)</f>
        <v>1</v>
      </c>
    </row>
    <row r="2040" spans="1:11" x14ac:dyDescent="0.2">
      <c r="A2040" s="110" t="str">
        <f t="shared" si="105"/>
        <v/>
      </c>
      <c r="B2040" s="55"/>
      <c r="C2040" s="129"/>
      <c r="D2040" s="55"/>
      <c r="E2040" s="56"/>
      <c r="F2040" s="72"/>
      <c r="G2040" s="120" t="str">
        <f>IFERROR(INDEX(Vendors!$A$2:$B$500,MATCH('AP and Accrual Journal'!C2040,Vendors!$A$2:$A$500,0),2),"")</f>
        <v/>
      </c>
      <c r="H2040" s="74">
        <f>SUMIF('Cash Outflows'!E:E,'AP and Accrual Journal'!D2040,'Cash Outflows'!F:F)</f>
        <v>0</v>
      </c>
      <c r="I2040" s="73">
        <f t="shared" si="104"/>
        <v>0</v>
      </c>
      <c r="J2040" s="13">
        <f t="shared" si="106"/>
        <v>0</v>
      </c>
      <c r="K2040" s="112" t="b">
        <f ca="1">IF(TODAY()-'AP and Accrual Journal'!E2040&gt;'Data Inputs'!$B$47,TRUE,FALSE)</f>
        <v>1</v>
      </c>
    </row>
    <row r="2041" spans="1:11" x14ac:dyDescent="0.2">
      <c r="A2041" s="110" t="str">
        <f t="shared" si="105"/>
        <v/>
      </c>
      <c r="B2041" s="55"/>
      <c r="C2041" s="129"/>
      <c r="D2041" s="55"/>
      <c r="E2041" s="56"/>
      <c r="F2041" s="72"/>
      <c r="G2041" s="120" t="str">
        <f>IFERROR(INDEX(Vendors!$A$2:$B$500,MATCH('AP and Accrual Journal'!C2041,Vendors!$A$2:$A$500,0),2),"")</f>
        <v/>
      </c>
      <c r="H2041" s="74">
        <f>SUMIF('Cash Outflows'!E:E,'AP and Accrual Journal'!D2041,'Cash Outflows'!F:F)</f>
        <v>0</v>
      </c>
      <c r="I2041" s="73">
        <f t="shared" si="104"/>
        <v>0</v>
      </c>
      <c r="J2041" s="13">
        <f t="shared" si="106"/>
        <v>0</v>
      </c>
      <c r="K2041" s="112" t="b">
        <f ca="1">IF(TODAY()-'AP and Accrual Journal'!E2041&gt;'Data Inputs'!$B$47,TRUE,FALSE)</f>
        <v>1</v>
      </c>
    </row>
    <row r="2042" spans="1:11" x14ac:dyDescent="0.2">
      <c r="A2042" s="110" t="str">
        <f t="shared" si="105"/>
        <v/>
      </c>
      <c r="B2042" s="55"/>
      <c r="C2042" s="129"/>
      <c r="D2042" s="55"/>
      <c r="E2042" s="56"/>
      <c r="F2042" s="72"/>
      <c r="G2042" s="120" t="str">
        <f>IFERROR(INDEX(Vendors!$A$2:$B$500,MATCH('AP and Accrual Journal'!C2042,Vendors!$A$2:$A$500,0),2),"")</f>
        <v/>
      </c>
      <c r="H2042" s="74">
        <f>SUMIF('Cash Outflows'!E:E,'AP and Accrual Journal'!D2042,'Cash Outflows'!F:F)</f>
        <v>0</v>
      </c>
      <c r="I2042" s="73">
        <f t="shared" si="104"/>
        <v>0</v>
      </c>
      <c r="J2042" s="13">
        <f t="shared" si="106"/>
        <v>0</v>
      </c>
      <c r="K2042" s="112" t="b">
        <f ca="1">IF(TODAY()-'AP and Accrual Journal'!E2042&gt;'Data Inputs'!$B$47,TRUE,FALSE)</f>
        <v>1</v>
      </c>
    </row>
    <row r="2043" spans="1:11" x14ac:dyDescent="0.2">
      <c r="A2043" s="110" t="str">
        <f t="shared" si="105"/>
        <v/>
      </c>
      <c r="B2043" s="55"/>
      <c r="C2043" s="129"/>
      <c r="D2043" s="55"/>
      <c r="E2043" s="56"/>
      <c r="F2043" s="72"/>
      <c r="G2043" s="120" t="str">
        <f>IFERROR(INDEX(Vendors!$A$2:$B$500,MATCH('AP and Accrual Journal'!C2043,Vendors!$A$2:$A$500,0),2),"")</f>
        <v/>
      </c>
      <c r="H2043" s="74">
        <f>SUMIF('Cash Outflows'!E:E,'AP and Accrual Journal'!D2043,'Cash Outflows'!F:F)</f>
        <v>0</v>
      </c>
      <c r="I2043" s="73">
        <f t="shared" si="104"/>
        <v>0</v>
      </c>
      <c r="J2043" s="13">
        <f t="shared" si="106"/>
        <v>0</v>
      </c>
      <c r="K2043" s="112" t="b">
        <f ca="1">IF(TODAY()-'AP and Accrual Journal'!E2043&gt;'Data Inputs'!$B$47,TRUE,FALSE)</f>
        <v>1</v>
      </c>
    </row>
    <row r="2044" spans="1:11" x14ac:dyDescent="0.2">
      <c r="A2044" s="110" t="str">
        <f t="shared" si="105"/>
        <v/>
      </c>
      <c r="B2044" s="55"/>
      <c r="C2044" s="129"/>
      <c r="D2044" s="55"/>
      <c r="E2044" s="56"/>
      <c r="F2044" s="72"/>
      <c r="G2044" s="120" t="str">
        <f>IFERROR(INDEX(Vendors!$A$2:$B$500,MATCH('AP and Accrual Journal'!C2044,Vendors!$A$2:$A$500,0),2),"")</f>
        <v/>
      </c>
      <c r="H2044" s="74">
        <f>SUMIF('Cash Outflows'!E:E,'AP and Accrual Journal'!D2044,'Cash Outflows'!F:F)</f>
        <v>0</v>
      </c>
      <c r="I2044" s="73">
        <f t="shared" si="104"/>
        <v>0</v>
      </c>
      <c r="J2044" s="13">
        <f t="shared" si="106"/>
        <v>0</v>
      </c>
      <c r="K2044" s="112" t="b">
        <f ca="1">IF(TODAY()-'AP and Accrual Journal'!E2044&gt;'Data Inputs'!$B$47,TRUE,FALSE)</f>
        <v>1</v>
      </c>
    </row>
    <row r="2045" spans="1:11" x14ac:dyDescent="0.2">
      <c r="A2045" s="110" t="str">
        <f t="shared" si="105"/>
        <v/>
      </c>
      <c r="B2045" s="55"/>
      <c r="C2045" s="129"/>
      <c r="D2045" s="55"/>
      <c r="E2045" s="56"/>
      <c r="F2045" s="72"/>
      <c r="G2045" s="120" t="str">
        <f>IFERROR(INDEX(Vendors!$A$2:$B$500,MATCH('AP and Accrual Journal'!C2045,Vendors!$A$2:$A$500,0),2),"")</f>
        <v/>
      </c>
      <c r="H2045" s="74">
        <f>SUMIF('Cash Outflows'!E:E,'AP and Accrual Journal'!D2045,'Cash Outflows'!F:F)</f>
        <v>0</v>
      </c>
      <c r="I2045" s="73">
        <f t="shared" si="104"/>
        <v>0</v>
      </c>
      <c r="J2045" s="13">
        <f t="shared" si="106"/>
        <v>0</v>
      </c>
      <c r="K2045" s="112" t="b">
        <f ca="1">IF(TODAY()-'AP and Accrual Journal'!E2045&gt;'Data Inputs'!$B$47,TRUE,FALSE)</f>
        <v>1</v>
      </c>
    </row>
    <row r="2046" spans="1:11" x14ac:dyDescent="0.2">
      <c r="A2046" s="110" t="str">
        <f t="shared" si="105"/>
        <v/>
      </c>
      <c r="B2046" s="55"/>
      <c r="C2046" s="129"/>
      <c r="D2046" s="55"/>
      <c r="E2046" s="56"/>
      <c r="F2046" s="72"/>
      <c r="G2046" s="120" t="str">
        <f>IFERROR(INDEX(Vendors!$A$2:$B$500,MATCH('AP and Accrual Journal'!C2046,Vendors!$A$2:$A$500,0),2),"")</f>
        <v/>
      </c>
      <c r="H2046" s="74">
        <f>SUMIF('Cash Outflows'!E:E,'AP and Accrual Journal'!D2046,'Cash Outflows'!F:F)</f>
        <v>0</v>
      </c>
      <c r="I2046" s="73">
        <f t="shared" si="104"/>
        <v>0</v>
      </c>
      <c r="J2046" s="13">
        <f t="shared" si="106"/>
        <v>0</v>
      </c>
      <c r="K2046" s="112" t="b">
        <f ca="1">IF(TODAY()-'AP and Accrual Journal'!E2046&gt;'Data Inputs'!$B$47,TRUE,FALSE)</f>
        <v>1</v>
      </c>
    </row>
    <row r="2047" spans="1:11" x14ac:dyDescent="0.2">
      <c r="A2047" s="110" t="str">
        <f t="shared" si="105"/>
        <v/>
      </c>
      <c r="B2047" s="55"/>
      <c r="C2047" s="129"/>
      <c r="D2047" s="55"/>
      <c r="E2047" s="56"/>
      <c r="F2047" s="72"/>
      <c r="G2047" s="120" t="str">
        <f>IFERROR(INDEX(Vendors!$A$2:$B$500,MATCH('AP and Accrual Journal'!C2047,Vendors!$A$2:$A$500,0),2),"")</f>
        <v/>
      </c>
      <c r="H2047" s="74">
        <f>SUMIF('Cash Outflows'!E:E,'AP and Accrual Journal'!D2047,'Cash Outflows'!F:F)</f>
        <v>0</v>
      </c>
      <c r="I2047" s="73">
        <f t="shared" si="104"/>
        <v>0</v>
      </c>
      <c r="J2047" s="13">
        <f t="shared" si="106"/>
        <v>0</v>
      </c>
      <c r="K2047" s="112" t="b">
        <f ca="1">IF(TODAY()-'AP and Accrual Journal'!E2047&gt;'Data Inputs'!$B$47,TRUE,FALSE)</f>
        <v>1</v>
      </c>
    </row>
    <row r="2048" spans="1:11" x14ac:dyDescent="0.2">
      <c r="A2048" s="110" t="str">
        <f t="shared" si="105"/>
        <v/>
      </c>
      <c r="B2048" s="55"/>
      <c r="C2048" s="129"/>
      <c r="D2048" s="55"/>
      <c r="E2048" s="56"/>
      <c r="F2048" s="72"/>
      <c r="G2048" s="120" t="str">
        <f>IFERROR(INDEX(Vendors!$A$2:$B$500,MATCH('AP and Accrual Journal'!C2048,Vendors!$A$2:$A$500,0),2),"")</f>
        <v/>
      </c>
      <c r="H2048" s="74">
        <f>SUMIF('Cash Outflows'!E:E,'AP and Accrual Journal'!D2048,'Cash Outflows'!F:F)</f>
        <v>0</v>
      </c>
      <c r="I2048" s="73">
        <f t="shared" si="104"/>
        <v>0</v>
      </c>
      <c r="J2048" s="13">
        <f t="shared" si="106"/>
        <v>0</v>
      </c>
      <c r="K2048" s="112" t="b">
        <f ca="1">IF(TODAY()-'AP and Accrual Journal'!E2048&gt;'Data Inputs'!$B$47,TRUE,FALSE)</f>
        <v>1</v>
      </c>
    </row>
    <row r="2049" spans="1:11" x14ac:dyDescent="0.2">
      <c r="A2049" s="110" t="str">
        <f t="shared" si="105"/>
        <v/>
      </c>
      <c r="B2049" s="55"/>
      <c r="C2049" s="129"/>
      <c r="D2049" s="55"/>
      <c r="E2049" s="56"/>
      <c r="F2049" s="72"/>
      <c r="G2049" s="120" t="str">
        <f>IFERROR(INDEX(Vendors!$A$2:$B$500,MATCH('AP and Accrual Journal'!C2049,Vendors!$A$2:$A$500,0),2),"")</f>
        <v/>
      </c>
      <c r="H2049" s="74">
        <f>SUMIF('Cash Outflows'!E:E,'AP and Accrual Journal'!D2049,'Cash Outflows'!F:F)</f>
        <v>0</v>
      </c>
      <c r="I2049" s="73">
        <f t="shared" si="104"/>
        <v>0</v>
      </c>
      <c r="J2049" s="13">
        <f t="shared" si="106"/>
        <v>0</v>
      </c>
      <c r="K2049" s="112" t="b">
        <f ca="1">IF(TODAY()-'AP and Accrual Journal'!E2049&gt;'Data Inputs'!$B$47,TRUE,FALSE)</f>
        <v>1</v>
      </c>
    </row>
    <row r="2050" spans="1:11" x14ac:dyDescent="0.2">
      <c r="A2050" s="110" t="str">
        <f t="shared" si="105"/>
        <v/>
      </c>
      <c r="B2050" s="55"/>
      <c r="C2050" s="129"/>
      <c r="D2050" s="55"/>
      <c r="E2050" s="56"/>
      <c r="F2050" s="72"/>
      <c r="G2050" s="120" t="str">
        <f>IFERROR(INDEX(Vendors!$A$2:$B$500,MATCH('AP and Accrual Journal'!C2050,Vendors!$A$2:$A$500,0),2),"")</f>
        <v/>
      </c>
      <c r="H2050" s="74">
        <f>SUMIF('Cash Outflows'!E:E,'AP and Accrual Journal'!D2050,'Cash Outflows'!F:F)</f>
        <v>0</v>
      </c>
      <c r="I2050" s="73">
        <f t="shared" si="104"/>
        <v>0</v>
      </c>
      <c r="J2050" s="13">
        <f t="shared" si="106"/>
        <v>0</v>
      </c>
      <c r="K2050" s="112" t="b">
        <f ca="1">IF(TODAY()-'AP and Accrual Journal'!E2050&gt;'Data Inputs'!$B$47,TRUE,FALSE)</f>
        <v>1</v>
      </c>
    </row>
    <row r="2051" spans="1:11" x14ac:dyDescent="0.2">
      <c r="A2051" s="110" t="str">
        <f t="shared" si="105"/>
        <v/>
      </c>
      <c r="B2051" s="55"/>
      <c r="C2051" s="129"/>
      <c r="D2051" s="55"/>
      <c r="E2051" s="56"/>
      <c r="F2051" s="72"/>
      <c r="G2051" s="120" t="str">
        <f>IFERROR(INDEX(Vendors!$A$2:$B$500,MATCH('AP and Accrual Journal'!C2051,Vendors!$A$2:$A$500,0),2),"")</f>
        <v/>
      </c>
      <c r="H2051" s="74">
        <f>SUMIF('Cash Outflows'!E:E,'AP and Accrual Journal'!D2051,'Cash Outflows'!F:F)</f>
        <v>0</v>
      </c>
      <c r="I2051" s="73">
        <f t="shared" si="104"/>
        <v>0</v>
      </c>
      <c r="J2051" s="13">
        <f t="shared" si="106"/>
        <v>0</v>
      </c>
      <c r="K2051" s="112" t="b">
        <f ca="1">IF(TODAY()-'AP and Accrual Journal'!E2051&gt;'Data Inputs'!$B$47,TRUE,FALSE)</f>
        <v>1</v>
      </c>
    </row>
    <row r="2052" spans="1:11" x14ac:dyDescent="0.2">
      <c r="A2052" s="110" t="str">
        <f t="shared" si="105"/>
        <v/>
      </c>
      <c r="B2052" s="55"/>
      <c r="C2052" s="129"/>
      <c r="D2052" s="55"/>
      <c r="E2052" s="56"/>
      <c r="F2052" s="72"/>
      <c r="G2052" s="120" t="str">
        <f>IFERROR(INDEX(Vendors!$A$2:$B$500,MATCH('AP and Accrual Journal'!C2052,Vendors!$A$2:$A$500,0),2),"")</f>
        <v/>
      </c>
      <c r="H2052" s="74">
        <f>SUMIF('Cash Outflows'!E:E,'AP and Accrual Journal'!D2052,'Cash Outflows'!F:F)</f>
        <v>0</v>
      </c>
      <c r="I2052" s="73">
        <f t="shared" si="104"/>
        <v>0</v>
      </c>
      <c r="J2052" s="13">
        <f t="shared" si="106"/>
        <v>0</v>
      </c>
      <c r="K2052" s="112" t="b">
        <f ca="1">IF(TODAY()-'AP and Accrual Journal'!E2052&gt;'Data Inputs'!$B$47,TRUE,FALSE)</f>
        <v>1</v>
      </c>
    </row>
    <row r="2053" spans="1:11" x14ac:dyDescent="0.2">
      <c r="A2053" s="110" t="str">
        <f t="shared" si="105"/>
        <v/>
      </c>
      <c r="B2053" s="55"/>
      <c r="C2053" s="129"/>
      <c r="D2053" s="55"/>
      <c r="E2053" s="56"/>
      <c r="F2053" s="72"/>
      <c r="G2053" s="120" t="str">
        <f>IFERROR(INDEX(Vendors!$A$2:$B$500,MATCH('AP and Accrual Journal'!C2053,Vendors!$A$2:$A$500,0),2),"")</f>
        <v/>
      </c>
      <c r="H2053" s="74">
        <f>SUMIF('Cash Outflows'!E:E,'AP and Accrual Journal'!D2053,'Cash Outflows'!F:F)</f>
        <v>0</v>
      </c>
      <c r="I2053" s="73">
        <f t="shared" ref="I2053:I2116" si="107">F2053-H2053</f>
        <v>0</v>
      </c>
      <c r="J2053" s="13">
        <f t="shared" si="106"/>
        <v>0</v>
      </c>
      <c r="K2053" s="112" t="b">
        <f ca="1">IF(TODAY()-'AP and Accrual Journal'!E2053&gt;'Data Inputs'!$B$47,TRUE,FALSE)</f>
        <v>1</v>
      </c>
    </row>
    <row r="2054" spans="1:11" x14ac:dyDescent="0.2">
      <c r="A2054" s="110" t="str">
        <f t="shared" si="105"/>
        <v/>
      </c>
      <c r="B2054" s="55"/>
      <c r="C2054" s="129"/>
      <c r="D2054" s="55"/>
      <c r="E2054" s="56"/>
      <c r="F2054" s="72"/>
      <c r="G2054" s="120" t="str">
        <f>IFERROR(INDEX(Vendors!$A$2:$B$500,MATCH('AP and Accrual Journal'!C2054,Vendors!$A$2:$A$500,0),2),"")</f>
        <v/>
      </c>
      <c r="H2054" s="74">
        <f>SUMIF('Cash Outflows'!E:E,'AP and Accrual Journal'!D2054,'Cash Outflows'!F:F)</f>
        <v>0</v>
      </c>
      <c r="I2054" s="73">
        <f t="shared" si="107"/>
        <v>0</v>
      </c>
      <c r="J2054" s="13">
        <f t="shared" si="106"/>
        <v>0</v>
      </c>
      <c r="K2054" s="112" t="b">
        <f ca="1">IF(TODAY()-'AP and Accrual Journal'!E2054&gt;'Data Inputs'!$B$47,TRUE,FALSE)</f>
        <v>1</v>
      </c>
    </row>
    <row r="2055" spans="1:11" x14ac:dyDescent="0.2">
      <c r="A2055" s="110" t="str">
        <f t="shared" si="105"/>
        <v/>
      </c>
      <c r="B2055" s="55"/>
      <c r="C2055" s="129"/>
      <c r="D2055" s="55"/>
      <c r="E2055" s="56"/>
      <c r="F2055" s="72"/>
      <c r="G2055" s="120" t="str">
        <f>IFERROR(INDEX(Vendors!$A$2:$B$500,MATCH('AP and Accrual Journal'!C2055,Vendors!$A$2:$A$500,0),2),"")</f>
        <v/>
      </c>
      <c r="H2055" s="74">
        <f>SUMIF('Cash Outflows'!E:E,'AP and Accrual Journal'!D2055,'Cash Outflows'!F:F)</f>
        <v>0</v>
      </c>
      <c r="I2055" s="73">
        <f t="shared" si="107"/>
        <v>0</v>
      </c>
      <c r="J2055" s="13">
        <f t="shared" si="106"/>
        <v>0</v>
      </c>
      <c r="K2055" s="112" t="b">
        <f ca="1">IF(TODAY()-'AP and Accrual Journal'!E2055&gt;'Data Inputs'!$B$47,TRUE,FALSE)</f>
        <v>1</v>
      </c>
    </row>
    <row r="2056" spans="1:11" x14ac:dyDescent="0.2">
      <c r="A2056" s="110" t="str">
        <f t="shared" si="105"/>
        <v/>
      </c>
      <c r="B2056" s="55"/>
      <c r="C2056" s="129"/>
      <c r="D2056" s="55"/>
      <c r="E2056" s="56"/>
      <c r="F2056" s="72"/>
      <c r="G2056" s="120" t="str">
        <f>IFERROR(INDEX(Vendors!$A$2:$B$500,MATCH('AP and Accrual Journal'!C2056,Vendors!$A$2:$A$500,0),2),"")</f>
        <v/>
      </c>
      <c r="H2056" s="74">
        <f>SUMIF('Cash Outflows'!E:E,'AP and Accrual Journal'!D2056,'Cash Outflows'!F:F)</f>
        <v>0</v>
      </c>
      <c r="I2056" s="73">
        <f t="shared" si="107"/>
        <v>0</v>
      </c>
      <c r="J2056" s="13">
        <f t="shared" si="106"/>
        <v>0</v>
      </c>
      <c r="K2056" s="112" t="b">
        <f ca="1">IF(TODAY()-'AP and Accrual Journal'!E2056&gt;'Data Inputs'!$B$47,TRUE,FALSE)</f>
        <v>1</v>
      </c>
    </row>
    <row r="2057" spans="1:11" x14ac:dyDescent="0.2">
      <c r="A2057" s="110" t="str">
        <f t="shared" si="105"/>
        <v/>
      </c>
      <c r="B2057" s="55"/>
      <c r="C2057" s="129"/>
      <c r="D2057" s="55"/>
      <c r="E2057" s="56"/>
      <c r="F2057" s="72"/>
      <c r="G2057" s="120" t="str">
        <f>IFERROR(INDEX(Vendors!$A$2:$B$500,MATCH('AP and Accrual Journal'!C2057,Vendors!$A$2:$A$500,0),2),"")</f>
        <v/>
      </c>
      <c r="H2057" s="74">
        <f>SUMIF('Cash Outflows'!E:E,'AP and Accrual Journal'!D2057,'Cash Outflows'!F:F)</f>
        <v>0</v>
      </c>
      <c r="I2057" s="73">
        <f t="shared" si="107"/>
        <v>0</v>
      </c>
      <c r="J2057" s="13">
        <f t="shared" si="106"/>
        <v>0</v>
      </c>
      <c r="K2057" s="112" t="b">
        <f ca="1">IF(TODAY()-'AP and Accrual Journal'!E2057&gt;'Data Inputs'!$B$47,TRUE,FALSE)</f>
        <v>1</v>
      </c>
    </row>
    <row r="2058" spans="1:11" x14ac:dyDescent="0.2">
      <c r="A2058" s="110" t="str">
        <f t="shared" si="105"/>
        <v/>
      </c>
      <c r="B2058" s="55"/>
      <c r="C2058" s="129"/>
      <c r="D2058" s="55"/>
      <c r="E2058" s="56"/>
      <c r="F2058" s="72"/>
      <c r="G2058" s="120" t="str">
        <f>IFERROR(INDEX(Vendors!$A$2:$B$500,MATCH('AP and Accrual Journal'!C2058,Vendors!$A$2:$A$500,0),2),"")</f>
        <v/>
      </c>
      <c r="H2058" s="74">
        <f>SUMIF('Cash Outflows'!E:E,'AP and Accrual Journal'!D2058,'Cash Outflows'!F:F)</f>
        <v>0</v>
      </c>
      <c r="I2058" s="73">
        <f t="shared" si="107"/>
        <v>0</v>
      </c>
      <c r="J2058" s="13">
        <f t="shared" si="106"/>
        <v>0</v>
      </c>
      <c r="K2058" s="112" t="b">
        <f ca="1">IF(TODAY()-'AP and Accrual Journal'!E2058&gt;'Data Inputs'!$B$47,TRUE,FALSE)</f>
        <v>1</v>
      </c>
    </row>
    <row r="2059" spans="1:11" x14ac:dyDescent="0.2">
      <c r="A2059" s="110" t="str">
        <f t="shared" si="105"/>
        <v/>
      </c>
      <c r="B2059" s="55"/>
      <c r="C2059" s="129"/>
      <c r="D2059" s="55"/>
      <c r="E2059" s="56"/>
      <c r="F2059" s="72"/>
      <c r="G2059" s="120" t="str">
        <f>IFERROR(INDEX(Vendors!$A$2:$B$500,MATCH('AP and Accrual Journal'!C2059,Vendors!$A$2:$A$500,0),2),"")</f>
        <v/>
      </c>
      <c r="H2059" s="74">
        <f>SUMIF('Cash Outflows'!E:E,'AP and Accrual Journal'!D2059,'Cash Outflows'!F:F)</f>
        <v>0</v>
      </c>
      <c r="I2059" s="73">
        <f t="shared" si="107"/>
        <v>0</v>
      </c>
      <c r="J2059" s="13">
        <f t="shared" si="106"/>
        <v>0</v>
      </c>
      <c r="K2059" s="112" t="b">
        <f ca="1">IF(TODAY()-'AP and Accrual Journal'!E2059&gt;'Data Inputs'!$B$47,TRUE,FALSE)</f>
        <v>1</v>
      </c>
    </row>
    <row r="2060" spans="1:11" x14ac:dyDescent="0.2">
      <c r="A2060" s="110" t="str">
        <f t="shared" ref="A2060:A2123" si="108">IF(E2060="","",E2060+(6-J2060))</f>
        <v/>
      </c>
      <c r="B2060" s="55"/>
      <c r="C2060" s="129"/>
      <c r="D2060" s="55"/>
      <c r="E2060" s="56"/>
      <c r="F2060" s="72"/>
      <c r="G2060" s="120" t="str">
        <f>IFERROR(INDEX(Vendors!$A$2:$B$500,MATCH('AP and Accrual Journal'!C2060,Vendors!$A$2:$A$500,0),2),"")</f>
        <v/>
      </c>
      <c r="H2060" s="74">
        <f>SUMIF('Cash Outflows'!E:E,'AP and Accrual Journal'!D2060,'Cash Outflows'!F:F)</f>
        <v>0</v>
      </c>
      <c r="I2060" s="73">
        <f t="shared" si="107"/>
        <v>0</v>
      </c>
      <c r="J2060" s="13">
        <f t="shared" ref="J2060:J2123" si="109">IF(WEEKDAY(E2060)=7,0,WEEKDAY(E2060))</f>
        <v>0</v>
      </c>
      <c r="K2060" s="112" t="b">
        <f ca="1">IF(TODAY()-'AP and Accrual Journal'!E2060&gt;'Data Inputs'!$B$47,TRUE,FALSE)</f>
        <v>1</v>
      </c>
    </row>
    <row r="2061" spans="1:11" x14ac:dyDescent="0.2">
      <c r="A2061" s="110" t="str">
        <f t="shared" si="108"/>
        <v/>
      </c>
      <c r="B2061" s="55"/>
      <c r="C2061" s="129"/>
      <c r="D2061" s="55"/>
      <c r="E2061" s="56"/>
      <c r="F2061" s="72"/>
      <c r="G2061" s="120" t="str">
        <f>IFERROR(INDEX(Vendors!$A$2:$B$500,MATCH('AP and Accrual Journal'!C2061,Vendors!$A$2:$A$500,0),2),"")</f>
        <v/>
      </c>
      <c r="H2061" s="74">
        <f>SUMIF('Cash Outflows'!E:E,'AP and Accrual Journal'!D2061,'Cash Outflows'!F:F)</f>
        <v>0</v>
      </c>
      <c r="I2061" s="73">
        <f t="shared" si="107"/>
        <v>0</v>
      </c>
      <c r="J2061" s="13">
        <f t="shared" si="109"/>
        <v>0</v>
      </c>
      <c r="K2061" s="112" t="b">
        <f ca="1">IF(TODAY()-'AP and Accrual Journal'!E2061&gt;'Data Inputs'!$B$47,TRUE,FALSE)</f>
        <v>1</v>
      </c>
    </row>
    <row r="2062" spans="1:11" x14ac:dyDescent="0.2">
      <c r="A2062" s="110" t="str">
        <f t="shared" si="108"/>
        <v/>
      </c>
      <c r="B2062" s="55"/>
      <c r="C2062" s="129"/>
      <c r="D2062" s="55"/>
      <c r="E2062" s="56"/>
      <c r="F2062" s="72"/>
      <c r="G2062" s="120" t="str">
        <f>IFERROR(INDEX(Vendors!$A$2:$B$500,MATCH('AP and Accrual Journal'!C2062,Vendors!$A$2:$A$500,0),2),"")</f>
        <v/>
      </c>
      <c r="H2062" s="74">
        <f>SUMIF('Cash Outflows'!E:E,'AP and Accrual Journal'!D2062,'Cash Outflows'!F:F)</f>
        <v>0</v>
      </c>
      <c r="I2062" s="73">
        <f t="shared" si="107"/>
        <v>0</v>
      </c>
      <c r="J2062" s="13">
        <f t="shared" si="109"/>
        <v>0</v>
      </c>
      <c r="K2062" s="112" t="b">
        <f ca="1">IF(TODAY()-'AP and Accrual Journal'!E2062&gt;'Data Inputs'!$B$47,TRUE,FALSE)</f>
        <v>1</v>
      </c>
    </row>
    <row r="2063" spans="1:11" x14ac:dyDescent="0.2">
      <c r="A2063" s="110" t="str">
        <f t="shared" si="108"/>
        <v/>
      </c>
      <c r="B2063" s="55"/>
      <c r="C2063" s="129"/>
      <c r="D2063" s="55"/>
      <c r="E2063" s="56"/>
      <c r="F2063" s="72"/>
      <c r="G2063" s="120" t="str">
        <f>IFERROR(INDEX(Vendors!$A$2:$B$500,MATCH('AP and Accrual Journal'!C2063,Vendors!$A$2:$A$500,0),2),"")</f>
        <v/>
      </c>
      <c r="H2063" s="74">
        <f>SUMIF('Cash Outflows'!E:E,'AP and Accrual Journal'!D2063,'Cash Outflows'!F:F)</f>
        <v>0</v>
      </c>
      <c r="I2063" s="73">
        <f t="shared" si="107"/>
        <v>0</v>
      </c>
      <c r="J2063" s="13">
        <f t="shared" si="109"/>
        <v>0</v>
      </c>
      <c r="K2063" s="112" t="b">
        <f ca="1">IF(TODAY()-'AP and Accrual Journal'!E2063&gt;'Data Inputs'!$B$47,TRUE,FALSE)</f>
        <v>1</v>
      </c>
    </row>
    <row r="2064" spans="1:11" x14ac:dyDescent="0.2">
      <c r="A2064" s="110" t="str">
        <f t="shared" si="108"/>
        <v/>
      </c>
      <c r="B2064" s="55"/>
      <c r="C2064" s="129"/>
      <c r="D2064" s="55"/>
      <c r="E2064" s="56"/>
      <c r="F2064" s="72"/>
      <c r="G2064" s="120" t="str">
        <f>IFERROR(INDEX(Vendors!$A$2:$B$500,MATCH('AP and Accrual Journal'!C2064,Vendors!$A$2:$A$500,0),2),"")</f>
        <v/>
      </c>
      <c r="H2064" s="74">
        <f>SUMIF('Cash Outflows'!E:E,'AP and Accrual Journal'!D2064,'Cash Outflows'!F:F)</f>
        <v>0</v>
      </c>
      <c r="I2064" s="73">
        <f t="shared" si="107"/>
        <v>0</v>
      </c>
      <c r="J2064" s="13">
        <f t="shared" si="109"/>
        <v>0</v>
      </c>
      <c r="K2064" s="112" t="b">
        <f ca="1">IF(TODAY()-'AP and Accrual Journal'!E2064&gt;'Data Inputs'!$B$47,TRUE,FALSE)</f>
        <v>1</v>
      </c>
    </row>
    <row r="2065" spans="1:11" x14ac:dyDescent="0.2">
      <c r="A2065" s="110" t="str">
        <f t="shared" si="108"/>
        <v/>
      </c>
      <c r="B2065" s="55"/>
      <c r="C2065" s="129"/>
      <c r="D2065" s="55"/>
      <c r="E2065" s="56"/>
      <c r="F2065" s="72"/>
      <c r="G2065" s="120" t="str">
        <f>IFERROR(INDEX(Vendors!$A$2:$B$500,MATCH('AP and Accrual Journal'!C2065,Vendors!$A$2:$A$500,0),2),"")</f>
        <v/>
      </c>
      <c r="H2065" s="74">
        <f>SUMIF('Cash Outflows'!E:E,'AP and Accrual Journal'!D2065,'Cash Outflows'!F:F)</f>
        <v>0</v>
      </c>
      <c r="I2065" s="73">
        <f t="shared" si="107"/>
        <v>0</v>
      </c>
      <c r="J2065" s="13">
        <f t="shared" si="109"/>
        <v>0</v>
      </c>
      <c r="K2065" s="112" t="b">
        <f ca="1">IF(TODAY()-'AP and Accrual Journal'!E2065&gt;'Data Inputs'!$B$47,TRUE,FALSE)</f>
        <v>1</v>
      </c>
    </row>
    <row r="2066" spans="1:11" x14ac:dyDescent="0.2">
      <c r="A2066" s="110" t="str">
        <f t="shared" si="108"/>
        <v/>
      </c>
      <c r="B2066" s="55"/>
      <c r="C2066" s="129"/>
      <c r="D2066" s="55"/>
      <c r="E2066" s="56"/>
      <c r="F2066" s="72"/>
      <c r="G2066" s="120" t="str">
        <f>IFERROR(INDEX(Vendors!$A$2:$B$500,MATCH('AP and Accrual Journal'!C2066,Vendors!$A$2:$A$500,0),2),"")</f>
        <v/>
      </c>
      <c r="H2066" s="74">
        <f>SUMIF('Cash Outflows'!E:E,'AP and Accrual Journal'!D2066,'Cash Outflows'!F:F)</f>
        <v>0</v>
      </c>
      <c r="I2066" s="73">
        <f t="shared" si="107"/>
        <v>0</v>
      </c>
      <c r="J2066" s="13">
        <f t="shared" si="109"/>
        <v>0</v>
      </c>
      <c r="K2066" s="112" t="b">
        <f ca="1">IF(TODAY()-'AP and Accrual Journal'!E2066&gt;'Data Inputs'!$B$47,TRUE,FALSE)</f>
        <v>1</v>
      </c>
    </row>
    <row r="2067" spans="1:11" x14ac:dyDescent="0.2">
      <c r="A2067" s="110" t="str">
        <f t="shared" si="108"/>
        <v/>
      </c>
      <c r="B2067" s="55"/>
      <c r="C2067" s="129"/>
      <c r="D2067" s="55"/>
      <c r="E2067" s="56"/>
      <c r="F2067" s="72"/>
      <c r="G2067" s="120" t="str">
        <f>IFERROR(INDEX(Vendors!$A$2:$B$500,MATCH('AP and Accrual Journal'!C2067,Vendors!$A$2:$A$500,0),2),"")</f>
        <v/>
      </c>
      <c r="H2067" s="74">
        <f>SUMIF('Cash Outflows'!E:E,'AP and Accrual Journal'!D2067,'Cash Outflows'!F:F)</f>
        <v>0</v>
      </c>
      <c r="I2067" s="73">
        <f t="shared" si="107"/>
        <v>0</v>
      </c>
      <c r="J2067" s="13">
        <f t="shared" si="109"/>
        <v>0</v>
      </c>
      <c r="K2067" s="112" t="b">
        <f ca="1">IF(TODAY()-'AP and Accrual Journal'!E2067&gt;'Data Inputs'!$B$47,TRUE,FALSE)</f>
        <v>1</v>
      </c>
    </row>
    <row r="2068" spans="1:11" x14ac:dyDescent="0.2">
      <c r="A2068" s="110" t="str">
        <f t="shared" si="108"/>
        <v/>
      </c>
      <c r="B2068" s="55"/>
      <c r="C2068" s="129"/>
      <c r="D2068" s="55"/>
      <c r="E2068" s="56"/>
      <c r="F2068" s="72"/>
      <c r="G2068" s="120" t="str">
        <f>IFERROR(INDEX(Vendors!$A$2:$B$500,MATCH('AP and Accrual Journal'!C2068,Vendors!$A$2:$A$500,0),2),"")</f>
        <v/>
      </c>
      <c r="H2068" s="74">
        <f>SUMIF('Cash Outflows'!E:E,'AP and Accrual Journal'!D2068,'Cash Outflows'!F:F)</f>
        <v>0</v>
      </c>
      <c r="I2068" s="73">
        <f t="shared" si="107"/>
        <v>0</v>
      </c>
      <c r="J2068" s="13">
        <f t="shared" si="109"/>
        <v>0</v>
      </c>
      <c r="K2068" s="112" t="b">
        <f ca="1">IF(TODAY()-'AP and Accrual Journal'!E2068&gt;'Data Inputs'!$B$47,TRUE,FALSE)</f>
        <v>1</v>
      </c>
    </row>
    <row r="2069" spans="1:11" x14ac:dyDescent="0.2">
      <c r="A2069" s="110" t="str">
        <f t="shared" si="108"/>
        <v/>
      </c>
      <c r="B2069" s="55"/>
      <c r="C2069" s="129"/>
      <c r="D2069" s="55"/>
      <c r="E2069" s="56"/>
      <c r="F2069" s="72"/>
      <c r="G2069" s="120" t="str">
        <f>IFERROR(INDEX(Vendors!$A$2:$B$500,MATCH('AP and Accrual Journal'!C2069,Vendors!$A$2:$A$500,0),2),"")</f>
        <v/>
      </c>
      <c r="H2069" s="74">
        <f>SUMIF('Cash Outflows'!E:E,'AP and Accrual Journal'!D2069,'Cash Outflows'!F:F)</f>
        <v>0</v>
      </c>
      <c r="I2069" s="73">
        <f t="shared" si="107"/>
        <v>0</v>
      </c>
      <c r="J2069" s="13">
        <f t="shared" si="109"/>
        <v>0</v>
      </c>
      <c r="K2069" s="112" t="b">
        <f ca="1">IF(TODAY()-'AP and Accrual Journal'!E2069&gt;'Data Inputs'!$B$47,TRUE,FALSE)</f>
        <v>1</v>
      </c>
    </row>
    <row r="2070" spans="1:11" x14ac:dyDescent="0.2">
      <c r="A2070" s="110" t="str">
        <f t="shared" si="108"/>
        <v/>
      </c>
      <c r="B2070" s="55"/>
      <c r="C2070" s="129"/>
      <c r="D2070" s="55"/>
      <c r="E2070" s="56"/>
      <c r="F2070" s="72"/>
      <c r="G2070" s="120" t="str">
        <f>IFERROR(INDEX(Vendors!$A$2:$B$500,MATCH('AP and Accrual Journal'!C2070,Vendors!$A$2:$A$500,0),2),"")</f>
        <v/>
      </c>
      <c r="H2070" s="74">
        <f>SUMIF('Cash Outflows'!E:E,'AP and Accrual Journal'!D2070,'Cash Outflows'!F:F)</f>
        <v>0</v>
      </c>
      <c r="I2070" s="73">
        <f t="shared" si="107"/>
        <v>0</v>
      </c>
      <c r="J2070" s="13">
        <f t="shared" si="109"/>
        <v>0</v>
      </c>
      <c r="K2070" s="112" t="b">
        <f ca="1">IF(TODAY()-'AP and Accrual Journal'!E2070&gt;'Data Inputs'!$B$47,TRUE,FALSE)</f>
        <v>1</v>
      </c>
    </row>
    <row r="2071" spans="1:11" x14ac:dyDescent="0.2">
      <c r="A2071" s="110" t="str">
        <f t="shared" si="108"/>
        <v/>
      </c>
      <c r="B2071" s="55"/>
      <c r="C2071" s="129"/>
      <c r="D2071" s="55"/>
      <c r="E2071" s="56"/>
      <c r="F2071" s="72"/>
      <c r="G2071" s="120" t="str">
        <f>IFERROR(INDEX(Vendors!$A$2:$B$500,MATCH('AP and Accrual Journal'!C2071,Vendors!$A$2:$A$500,0),2),"")</f>
        <v/>
      </c>
      <c r="H2071" s="74">
        <f>SUMIF('Cash Outflows'!E:E,'AP and Accrual Journal'!D2071,'Cash Outflows'!F:F)</f>
        <v>0</v>
      </c>
      <c r="I2071" s="73">
        <f t="shared" si="107"/>
        <v>0</v>
      </c>
      <c r="J2071" s="13">
        <f t="shared" si="109"/>
        <v>0</v>
      </c>
      <c r="K2071" s="112" t="b">
        <f ca="1">IF(TODAY()-'AP and Accrual Journal'!E2071&gt;'Data Inputs'!$B$47,TRUE,FALSE)</f>
        <v>1</v>
      </c>
    </row>
    <row r="2072" spans="1:11" x14ac:dyDescent="0.2">
      <c r="A2072" s="110" t="str">
        <f t="shared" si="108"/>
        <v/>
      </c>
      <c r="B2072" s="55"/>
      <c r="C2072" s="129"/>
      <c r="D2072" s="55"/>
      <c r="E2072" s="56"/>
      <c r="F2072" s="72"/>
      <c r="G2072" s="120" t="str">
        <f>IFERROR(INDEX(Vendors!$A$2:$B$500,MATCH('AP and Accrual Journal'!C2072,Vendors!$A$2:$A$500,0),2),"")</f>
        <v/>
      </c>
      <c r="H2072" s="74">
        <f>SUMIF('Cash Outflows'!E:E,'AP and Accrual Journal'!D2072,'Cash Outflows'!F:F)</f>
        <v>0</v>
      </c>
      <c r="I2072" s="73">
        <f t="shared" si="107"/>
        <v>0</v>
      </c>
      <c r="J2072" s="13">
        <f t="shared" si="109"/>
        <v>0</v>
      </c>
      <c r="K2072" s="112" t="b">
        <f ca="1">IF(TODAY()-'AP and Accrual Journal'!E2072&gt;'Data Inputs'!$B$47,TRUE,FALSE)</f>
        <v>1</v>
      </c>
    </row>
    <row r="2073" spans="1:11" x14ac:dyDescent="0.2">
      <c r="A2073" s="110" t="str">
        <f t="shared" si="108"/>
        <v/>
      </c>
      <c r="B2073" s="55"/>
      <c r="C2073" s="129"/>
      <c r="D2073" s="55"/>
      <c r="E2073" s="56"/>
      <c r="F2073" s="72"/>
      <c r="G2073" s="120" t="str">
        <f>IFERROR(INDEX(Vendors!$A$2:$B$500,MATCH('AP and Accrual Journal'!C2073,Vendors!$A$2:$A$500,0),2),"")</f>
        <v/>
      </c>
      <c r="H2073" s="74">
        <f>SUMIF('Cash Outflows'!E:E,'AP and Accrual Journal'!D2073,'Cash Outflows'!F:F)</f>
        <v>0</v>
      </c>
      <c r="I2073" s="73">
        <f t="shared" si="107"/>
        <v>0</v>
      </c>
      <c r="J2073" s="13">
        <f t="shared" si="109"/>
        <v>0</v>
      </c>
      <c r="K2073" s="112" t="b">
        <f ca="1">IF(TODAY()-'AP and Accrual Journal'!E2073&gt;'Data Inputs'!$B$47,TRUE,FALSE)</f>
        <v>1</v>
      </c>
    </row>
    <row r="2074" spans="1:11" x14ac:dyDescent="0.2">
      <c r="A2074" s="110" t="str">
        <f t="shared" si="108"/>
        <v/>
      </c>
      <c r="B2074" s="55"/>
      <c r="C2074" s="129"/>
      <c r="D2074" s="55"/>
      <c r="E2074" s="56"/>
      <c r="F2074" s="72"/>
      <c r="G2074" s="120" t="str">
        <f>IFERROR(INDEX(Vendors!$A$2:$B$500,MATCH('AP and Accrual Journal'!C2074,Vendors!$A$2:$A$500,0),2),"")</f>
        <v/>
      </c>
      <c r="H2074" s="74">
        <f>SUMIF('Cash Outflows'!E:E,'AP and Accrual Journal'!D2074,'Cash Outflows'!F:F)</f>
        <v>0</v>
      </c>
      <c r="I2074" s="73">
        <f t="shared" si="107"/>
        <v>0</v>
      </c>
      <c r="J2074" s="13">
        <f t="shared" si="109"/>
        <v>0</v>
      </c>
      <c r="K2074" s="112" t="b">
        <f ca="1">IF(TODAY()-'AP and Accrual Journal'!E2074&gt;'Data Inputs'!$B$47,TRUE,FALSE)</f>
        <v>1</v>
      </c>
    </row>
    <row r="2075" spans="1:11" x14ac:dyDescent="0.2">
      <c r="A2075" s="110" t="str">
        <f t="shared" si="108"/>
        <v/>
      </c>
      <c r="B2075" s="55"/>
      <c r="C2075" s="129"/>
      <c r="D2075" s="55"/>
      <c r="E2075" s="56"/>
      <c r="F2075" s="72"/>
      <c r="G2075" s="120" t="str">
        <f>IFERROR(INDEX(Vendors!$A$2:$B$500,MATCH('AP and Accrual Journal'!C2075,Vendors!$A$2:$A$500,0),2),"")</f>
        <v/>
      </c>
      <c r="H2075" s="74">
        <f>SUMIF('Cash Outflows'!E:E,'AP and Accrual Journal'!D2075,'Cash Outflows'!F:F)</f>
        <v>0</v>
      </c>
      <c r="I2075" s="73">
        <f t="shared" si="107"/>
        <v>0</v>
      </c>
      <c r="J2075" s="13">
        <f t="shared" si="109"/>
        <v>0</v>
      </c>
      <c r="K2075" s="112" t="b">
        <f ca="1">IF(TODAY()-'AP and Accrual Journal'!E2075&gt;'Data Inputs'!$B$47,TRUE,FALSE)</f>
        <v>1</v>
      </c>
    </row>
    <row r="2076" spans="1:11" x14ac:dyDescent="0.2">
      <c r="A2076" s="110" t="str">
        <f t="shared" si="108"/>
        <v/>
      </c>
      <c r="B2076" s="55"/>
      <c r="C2076" s="129"/>
      <c r="D2076" s="55"/>
      <c r="E2076" s="56"/>
      <c r="F2076" s="72"/>
      <c r="G2076" s="120" t="str">
        <f>IFERROR(INDEX(Vendors!$A$2:$B$500,MATCH('AP and Accrual Journal'!C2076,Vendors!$A$2:$A$500,0),2),"")</f>
        <v/>
      </c>
      <c r="H2076" s="74">
        <f>SUMIF('Cash Outflows'!E:E,'AP and Accrual Journal'!D2076,'Cash Outflows'!F:F)</f>
        <v>0</v>
      </c>
      <c r="I2076" s="73">
        <f t="shared" si="107"/>
        <v>0</v>
      </c>
      <c r="J2076" s="13">
        <f t="shared" si="109"/>
        <v>0</v>
      </c>
      <c r="K2076" s="112" t="b">
        <f ca="1">IF(TODAY()-'AP and Accrual Journal'!E2076&gt;'Data Inputs'!$B$47,TRUE,FALSE)</f>
        <v>1</v>
      </c>
    </row>
    <row r="2077" spans="1:11" x14ac:dyDescent="0.2">
      <c r="A2077" s="110" t="str">
        <f t="shared" si="108"/>
        <v/>
      </c>
      <c r="B2077" s="55"/>
      <c r="C2077" s="129"/>
      <c r="D2077" s="55"/>
      <c r="E2077" s="56"/>
      <c r="F2077" s="72"/>
      <c r="G2077" s="120" t="str">
        <f>IFERROR(INDEX(Vendors!$A$2:$B$500,MATCH('AP and Accrual Journal'!C2077,Vendors!$A$2:$A$500,0),2),"")</f>
        <v/>
      </c>
      <c r="H2077" s="74">
        <f>SUMIF('Cash Outflows'!E:E,'AP and Accrual Journal'!D2077,'Cash Outflows'!F:F)</f>
        <v>0</v>
      </c>
      <c r="I2077" s="73">
        <f t="shared" si="107"/>
        <v>0</v>
      </c>
      <c r="J2077" s="13">
        <f t="shared" si="109"/>
        <v>0</v>
      </c>
      <c r="K2077" s="112" t="b">
        <f ca="1">IF(TODAY()-'AP and Accrual Journal'!E2077&gt;'Data Inputs'!$B$47,TRUE,FALSE)</f>
        <v>1</v>
      </c>
    </row>
    <row r="2078" spans="1:11" x14ac:dyDescent="0.2">
      <c r="A2078" s="110" t="str">
        <f t="shared" si="108"/>
        <v/>
      </c>
      <c r="B2078" s="55"/>
      <c r="C2078" s="129"/>
      <c r="D2078" s="55"/>
      <c r="E2078" s="56"/>
      <c r="F2078" s="72"/>
      <c r="G2078" s="120" t="str">
        <f>IFERROR(INDEX(Vendors!$A$2:$B$500,MATCH('AP and Accrual Journal'!C2078,Vendors!$A$2:$A$500,0),2),"")</f>
        <v/>
      </c>
      <c r="H2078" s="74">
        <f>SUMIF('Cash Outflows'!E:E,'AP and Accrual Journal'!D2078,'Cash Outflows'!F:F)</f>
        <v>0</v>
      </c>
      <c r="I2078" s="73">
        <f t="shared" si="107"/>
        <v>0</v>
      </c>
      <c r="J2078" s="13">
        <f t="shared" si="109"/>
        <v>0</v>
      </c>
      <c r="K2078" s="112" t="b">
        <f ca="1">IF(TODAY()-'AP and Accrual Journal'!E2078&gt;'Data Inputs'!$B$47,TRUE,FALSE)</f>
        <v>1</v>
      </c>
    </row>
    <row r="2079" spans="1:11" x14ac:dyDescent="0.2">
      <c r="A2079" s="110" t="str">
        <f t="shared" si="108"/>
        <v/>
      </c>
      <c r="B2079" s="55"/>
      <c r="C2079" s="129"/>
      <c r="D2079" s="55"/>
      <c r="E2079" s="56"/>
      <c r="F2079" s="72"/>
      <c r="G2079" s="120" t="str">
        <f>IFERROR(INDEX(Vendors!$A$2:$B$500,MATCH('AP and Accrual Journal'!C2079,Vendors!$A$2:$A$500,0),2),"")</f>
        <v/>
      </c>
      <c r="H2079" s="74">
        <f>SUMIF('Cash Outflows'!E:E,'AP and Accrual Journal'!D2079,'Cash Outflows'!F:F)</f>
        <v>0</v>
      </c>
      <c r="I2079" s="73">
        <f t="shared" si="107"/>
        <v>0</v>
      </c>
      <c r="J2079" s="13">
        <f t="shared" si="109"/>
        <v>0</v>
      </c>
      <c r="K2079" s="112" t="b">
        <f ca="1">IF(TODAY()-'AP and Accrual Journal'!E2079&gt;'Data Inputs'!$B$47,TRUE,FALSE)</f>
        <v>1</v>
      </c>
    </row>
    <row r="2080" spans="1:11" x14ac:dyDescent="0.2">
      <c r="A2080" s="110" t="str">
        <f t="shared" si="108"/>
        <v/>
      </c>
      <c r="B2080" s="55"/>
      <c r="C2080" s="129"/>
      <c r="D2080" s="55"/>
      <c r="E2080" s="56"/>
      <c r="F2080" s="72"/>
      <c r="G2080" s="120" t="str">
        <f>IFERROR(INDEX(Vendors!$A$2:$B$500,MATCH('AP and Accrual Journal'!C2080,Vendors!$A$2:$A$500,0),2),"")</f>
        <v/>
      </c>
      <c r="H2080" s="74">
        <f>SUMIF('Cash Outflows'!E:E,'AP and Accrual Journal'!D2080,'Cash Outflows'!F:F)</f>
        <v>0</v>
      </c>
      <c r="I2080" s="73">
        <f t="shared" si="107"/>
        <v>0</v>
      </c>
      <c r="J2080" s="13">
        <f t="shared" si="109"/>
        <v>0</v>
      </c>
      <c r="K2080" s="112" t="b">
        <f ca="1">IF(TODAY()-'AP and Accrual Journal'!E2080&gt;'Data Inputs'!$B$47,TRUE,FALSE)</f>
        <v>1</v>
      </c>
    </row>
    <row r="2081" spans="1:11" x14ac:dyDescent="0.2">
      <c r="A2081" s="110" t="str">
        <f t="shared" si="108"/>
        <v/>
      </c>
      <c r="B2081" s="55"/>
      <c r="C2081" s="129"/>
      <c r="D2081" s="55"/>
      <c r="E2081" s="56"/>
      <c r="F2081" s="72"/>
      <c r="G2081" s="120" t="str">
        <f>IFERROR(INDEX(Vendors!$A$2:$B$500,MATCH('AP and Accrual Journal'!C2081,Vendors!$A$2:$A$500,0),2),"")</f>
        <v/>
      </c>
      <c r="H2081" s="74">
        <f>SUMIF('Cash Outflows'!E:E,'AP and Accrual Journal'!D2081,'Cash Outflows'!F:F)</f>
        <v>0</v>
      </c>
      <c r="I2081" s="73">
        <f t="shared" si="107"/>
        <v>0</v>
      </c>
      <c r="J2081" s="13">
        <f t="shared" si="109"/>
        <v>0</v>
      </c>
      <c r="K2081" s="112" t="b">
        <f ca="1">IF(TODAY()-'AP and Accrual Journal'!E2081&gt;'Data Inputs'!$B$47,TRUE,FALSE)</f>
        <v>1</v>
      </c>
    </row>
    <row r="2082" spans="1:11" x14ac:dyDescent="0.2">
      <c r="A2082" s="110" t="str">
        <f t="shared" si="108"/>
        <v/>
      </c>
      <c r="B2082" s="55"/>
      <c r="C2082" s="129"/>
      <c r="D2082" s="55"/>
      <c r="E2082" s="56"/>
      <c r="F2082" s="72"/>
      <c r="G2082" s="120" t="str">
        <f>IFERROR(INDEX(Vendors!$A$2:$B$500,MATCH('AP and Accrual Journal'!C2082,Vendors!$A$2:$A$500,0),2),"")</f>
        <v/>
      </c>
      <c r="H2082" s="74">
        <f>SUMIF('Cash Outflows'!E:E,'AP and Accrual Journal'!D2082,'Cash Outflows'!F:F)</f>
        <v>0</v>
      </c>
      <c r="I2082" s="73">
        <f t="shared" si="107"/>
        <v>0</v>
      </c>
      <c r="J2082" s="13">
        <f t="shared" si="109"/>
        <v>0</v>
      </c>
      <c r="K2082" s="112" t="b">
        <f ca="1">IF(TODAY()-'AP and Accrual Journal'!E2082&gt;'Data Inputs'!$B$47,TRUE,FALSE)</f>
        <v>1</v>
      </c>
    </row>
    <row r="2083" spans="1:11" x14ac:dyDescent="0.2">
      <c r="A2083" s="110" t="str">
        <f t="shared" si="108"/>
        <v/>
      </c>
      <c r="B2083" s="55"/>
      <c r="C2083" s="129"/>
      <c r="D2083" s="55"/>
      <c r="E2083" s="56"/>
      <c r="F2083" s="72"/>
      <c r="G2083" s="120" t="str">
        <f>IFERROR(INDEX(Vendors!$A$2:$B$500,MATCH('AP and Accrual Journal'!C2083,Vendors!$A$2:$A$500,0),2),"")</f>
        <v/>
      </c>
      <c r="H2083" s="74">
        <f>SUMIF('Cash Outflows'!E:E,'AP and Accrual Journal'!D2083,'Cash Outflows'!F:F)</f>
        <v>0</v>
      </c>
      <c r="I2083" s="73">
        <f t="shared" si="107"/>
        <v>0</v>
      </c>
      <c r="J2083" s="13">
        <f t="shared" si="109"/>
        <v>0</v>
      </c>
      <c r="K2083" s="112" t="b">
        <f ca="1">IF(TODAY()-'AP and Accrual Journal'!E2083&gt;'Data Inputs'!$B$47,TRUE,FALSE)</f>
        <v>1</v>
      </c>
    </row>
    <row r="2084" spans="1:11" x14ac:dyDescent="0.2">
      <c r="A2084" s="110" t="str">
        <f t="shared" si="108"/>
        <v/>
      </c>
      <c r="B2084" s="55"/>
      <c r="C2084" s="129"/>
      <c r="D2084" s="55"/>
      <c r="E2084" s="56"/>
      <c r="F2084" s="72"/>
      <c r="G2084" s="120" t="str">
        <f>IFERROR(INDEX(Vendors!$A$2:$B$500,MATCH('AP and Accrual Journal'!C2084,Vendors!$A$2:$A$500,0),2),"")</f>
        <v/>
      </c>
      <c r="H2084" s="74">
        <f>SUMIF('Cash Outflows'!E:E,'AP and Accrual Journal'!D2084,'Cash Outflows'!F:F)</f>
        <v>0</v>
      </c>
      <c r="I2084" s="73">
        <f t="shared" si="107"/>
        <v>0</v>
      </c>
      <c r="J2084" s="13">
        <f t="shared" si="109"/>
        <v>0</v>
      </c>
      <c r="K2084" s="112" t="b">
        <f ca="1">IF(TODAY()-'AP and Accrual Journal'!E2084&gt;'Data Inputs'!$B$47,TRUE,FALSE)</f>
        <v>1</v>
      </c>
    </row>
    <row r="2085" spans="1:11" x14ac:dyDescent="0.2">
      <c r="A2085" s="110" t="str">
        <f t="shared" si="108"/>
        <v/>
      </c>
      <c r="B2085" s="55"/>
      <c r="C2085" s="129"/>
      <c r="D2085" s="55"/>
      <c r="E2085" s="56"/>
      <c r="F2085" s="72"/>
      <c r="G2085" s="120" t="str">
        <f>IFERROR(INDEX(Vendors!$A$2:$B$500,MATCH('AP and Accrual Journal'!C2085,Vendors!$A$2:$A$500,0),2),"")</f>
        <v/>
      </c>
      <c r="H2085" s="74">
        <f>SUMIF('Cash Outflows'!E:E,'AP and Accrual Journal'!D2085,'Cash Outflows'!F:F)</f>
        <v>0</v>
      </c>
      <c r="I2085" s="73">
        <f t="shared" si="107"/>
        <v>0</v>
      </c>
      <c r="J2085" s="13">
        <f t="shared" si="109"/>
        <v>0</v>
      </c>
      <c r="K2085" s="112" t="b">
        <f ca="1">IF(TODAY()-'AP and Accrual Journal'!E2085&gt;'Data Inputs'!$B$47,TRUE,FALSE)</f>
        <v>1</v>
      </c>
    </row>
    <row r="2086" spans="1:11" x14ac:dyDescent="0.2">
      <c r="A2086" s="110" t="str">
        <f t="shared" si="108"/>
        <v/>
      </c>
      <c r="B2086" s="55"/>
      <c r="C2086" s="129"/>
      <c r="D2086" s="55"/>
      <c r="E2086" s="56"/>
      <c r="F2086" s="72"/>
      <c r="G2086" s="120" t="str">
        <f>IFERROR(INDEX(Vendors!$A$2:$B$500,MATCH('AP and Accrual Journal'!C2086,Vendors!$A$2:$A$500,0),2),"")</f>
        <v/>
      </c>
      <c r="H2086" s="74">
        <f>SUMIF('Cash Outflows'!E:E,'AP and Accrual Journal'!D2086,'Cash Outflows'!F:F)</f>
        <v>0</v>
      </c>
      <c r="I2086" s="73">
        <f t="shared" si="107"/>
        <v>0</v>
      </c>
      <c r="J2086" s="13">
        <f t="shared" si="109"/>
        <v>0</v>
      </c>
      <c r="K2086" s="112" t="b">
        <f ca="1">IF(TODAY()-'AP and Accrual Journal'!E2086&gt;'Data Inputs'!$B$47,TRUE,FALSE)</f>
        <v>1</v>
      </c>
    </row>
    <row r="2087" spans="1:11" x14ac:dyDescent="0.2">
      <c r="A2087" s="110" t="str">
        <f t="shared" si="108"/>
        <v/>
      </c>
      <c r="B2087" s="55"/>
      <c r="C2087" s="129"/>
      <c r="D2087" s="55"/>
      <c r="E2087" s="56"/>
      <c r="F2087" s="72"/>
      <c r="G2087" s="120" t="str">
        <f>IFERROR(INDEX(Vendors!$A$2:$B$500,MATCH('AP and Accrual Journal'!C2087,Vendors!$A$2:$A$500,0),2),"")</f>
        <v/>
      </c>
      <c r="H2087" s="74">
        <f>SUMIF('Cash Outflows'!E:E,'AP and Accrual Journal'!D2087,'Cash Outflows'!F:F)</f>
        <v>0</v>
      </c>
      <c r="I2087" s="73">
        <f t="shared" si="107"/>
        <v>0</v>
      </c>
      <c r="J2087" s="13">
        <f t="shared" si="109"/>
        <v>0</v>
      </c>
      <c r="K2087" s="112" t="b">
        <f ca="1">IF(TODAY()-'AP and Accrual Journal'!E2087&gt;'Data Inputs'!$B$47,TRUE,FALSE)</f>
        <v>1</v>
      </c>
    </row>
    <row r="2088" spans="1:11" x14ac:dyDescent="0.2">
      <c r="A2088" s="110" t="str">
        <f t="shared" si="108"/>
        <v/>
      </c>
      <c r="B2088" s="55"/>
      <c r="C2088" s="129"/>
      <c r="D2088" s="55"/>
      <c r="E2088" s="56"/>
      <c r="F2088" s="72"/>
      <c r="G2088" s="120" t="str">
        <f>IFERROR(INDEX(Vendors!$A$2:$B$500,MATCH('AP and Accrual Journal'!C2088,Vendors!$A$2:$A$500,0),2),"")</f>
        <v/>
      </c>
      <c r="H2088" s="74">
        <f>SUMIF('Cash Outflows'!E:E,'AP and Accrual Journal'!D2088,'Cash Outflows'!F:F)</f>
        <v>0</v>
      </c>
      <c r="I2088" s="73">
        <f t="shared" si="107"/>
        <v>0</v>
      </c>
      <c r="J2088" s="13">
        <f t="shared" si="109"/>
        <v>0</v>
      </c>
      <c r="K2088" s="112" t="b">
        <f ca="1">IF(TODAY()-'AP and Accrual Journal'!E2088&gt;'Data Inputs'!$B$47,TRUE,FALSE)</f>
        <v>1</v>
      </c>
    </row>
    <row r="2089" spans="1:11" x14ac:dyDescent="0.2">
      <c r="A2089" s="110" t="str">
        <f t="shared" si="108"/>
        <v/>
      </c>
      <c r="B2089" s="55"/>
      <c r="C2089" s="129"/>
      <c r="D2089" s="55"/>
      <c r="E2089" s="56"/>
      <c r="F2089" s="72"/>
      <c r="G2089" s="120" t="str">
        <f>IFERROR(INDEX(Vendors!$A$2:$B$500,MATCH('AP and Accrual Journal'!C2089,Vendors!$A$2:$A$500,0),2),"")</f>
        <v/>
      </c>
      <c r="H2089" s="74">
        <f>SUMIF('Cash Outflows'!E:E,'AP and Accrual Journal'!D2089,'Cash Outflows'!F:F)</f>
        <v>0</v>
      </c>
      <c r="I2089" s="73">
        <f t="shared" si="107"/>
        <v>0</v>
      </c>
      <c r="J2089" s="13">
        <f t="shared" si="109"/>
        <v>0</v>
      </c>
      <c r="K2089" s="112" t="b">
        <f ca="1">IF(TODAY()-'AP and Accrual Journal'!E2089&gt;'Data Inputs'!$B$47,TRUE,FALSE)</f>
        <v>1</v>
      </c>
    </row>
    <row r="2090" spans="1:11" x14ac:dyDescent="0.2">
      <c r="A2090" s="110" t="str">
        <f t="shared" si="108"/>
        <v/>
      </c>
      <c r="B2090" s="55"/>
      <c r="C2090" s="129"/>
      <c r="D2090" s="55"/>
      <c r="E2090" s="56"/>
      <c r="F2090" s="72"/>
      <c r="G2090" s="120" t="str">
        <f>IFERROR(INDEX(Vendors!$A$2:$B$500,MATCH('AP and Accrual Journal'!C2090,Vendors!$A$2:$A$500,0),2),"")</f>
        <v/>
      </c>
      <c r="H2090" s="74">
        <f>SUMIF('Cash Outflows'!E:E,'AP and Accrual Journal'!D2090,'Cash Outflows'!F:F)</f>
        <v>0</v>
      </c>
      <c r="I2090" s="73">
        <f t="shared" si="107"/>
        <v>0</v>
      </c>
      <c r="J2090" s="13">
        <f t="shared" si="109"/>
        <v>0</v>
      </c>
      <c r="K2090" s="112" t="b">
        <f ca="1">IF(TODAY()-'AP and Accrual Journal'!E2090&gt;'Data Inputs'!$B$47,TRUE,FALSE)</f>
        <v>1</v>
      </c>
    </row>
    <row r="2091" spans="1:11" x14ac:dyDescent="0.2">
      <c r="A2091" s="110" t="str">
        <f t="shared" si="108"/>
        <v/>
      </c>
      <c r="B2091" s="55"/>
      <c r="C2091" s="129"/>
      <c r="D2091" s="55"/>
      <c r="E2091" s="56"/>
      <c r="F2091" s="72"/>
      <c r="G2091" s="120" t="str">
        <f>IFERROR(INDEX(Vendors!$A$2:$B$500,MATCH('AP and Accrual Journal'!C2091,Vendors!$A$2:$A$500,0),2),"")</f>
        <v/>
      </c>
      <c r="H2091" s="74">
        <f>SUMIF('Cash Outflows'!E:E,'AP and Accrual Journal'!D2091,'Cash Outflows'!F:F)</f>
        <v>0</v>
      </c>
      <c r="I2091" s="73">
        <f t="shared" si="107"/>
        <v>0</v>
      </c>
      <c r="J2091" s="13">
        <f t="shared" si="109"/>
        <v>0</v>
      </c>
      <c r="K2091" s="112" t="b">
        <f ca="1">IF(TODAY()-'AP and Accrual Journal'!E2091&gt;'Data Inputs'!$B$47,TRUE,FALSE)</f>
        <v>1</v>
      </c>
    </row>
    <row r="2092" spans="1:11" x14ac:dyDescent="0.2">
      <c r="A2092" s="110" t="str">
        <f t="shared" si="108"/>
        <v/>
      </c>
      <c r="B2092" s="55"/>
      <c r="C2092" s="129"/>
      <c r="D2092" s="55"/>
      <c r="E2092" s="56"/>
      <c r="F2092" s="72"/>
      <c r="G2092" s="120" t="str">
        <f>IFERROR(INDEX(Vendors!$A$2:$B$500,MATCH('AP and Accrual Journal'!C2092,Vendors!$A$2:$A$500,0),2),"")</f>
        <v/>
      </c>
      <c r="H2092" s="74">
        <f>SUMIF('Cash Outflows'!E:E,'AP and Accrual Journal'!D2092,'Cash Outflows'!F:F)</f>
        <v>0</v>
      </c>
      <c r="I2092" s="73">
        <f t="shared" si="107"/>
        <v>0</v>
      </c>
      <c r="J2092" s="13">
        <f t="shared" si="109"/>
        <v>0</v>
      </c>
      <c r="K2092" s="112" t="b">
        <f ca="1">IF(TODAY()-'AP and Accrual Journal'!E2092&gt;'Data Inputs'!$B$47,TRUE,FALSE)</f>
        <v>1</v>
      </c>
    </row>
    <row r="2093" spans="1:11" x14ac:dyDescent="0.2">
      <c r="A2093" s="110" t="str">
        <f t="shared" si="108"/>
        <v/>
      </c>
      <c r="B2093" s="55"/>
      <c r="C2093" s="129"/>
      <c r="D2093" s="55"/>
      <c r="E2093" s="56"/>
      <c r="F2093" s="72"/>
      <c r="G2093" s="120" t="str">
        <f>IFERROR(INDEX(Vendors!$A$2:$B$500,MATCH('AP and Accrual Journal'!C2093,Vendors!$A$2:$A$500,0),2),"")</f>
        <v/>
      </c>
      <c r="H2093" s="74">
        <f>SUMIF('Cash Outflows'!E:E,'AP and Accrual Journal'!D2093,'Cash Outflows'!F:F)</f>
        <v>0</v>
      </c>
      <c r="I2093" s="73">
        <f t="shared" si="107"/>
        <v>0</v>
      </c>
      <c r="J2093" s="13">
        <f t="shared" si="109"/>
        <v>0</v>
      </c>
      <c r="K2093" s="112" t="b">
        <f ca="1">IF(TODAY()-'AP and Accrual Journal'!E2093&gt;'Data Inputs'!$B$47,TRUE,FALSE)</f>
        <v>1</v>
      </c>
    </row>
    <row r="2094" spans="1:11" x14ac:dyDescent="0.2">
      <c r="A2094" s="110" t="str">
        <f t="shared" si="108"/>
        <v/>
      </c>
      <c r="B2094" s="55"/>
      <c r="C2094" s="129"/>
      <c r="D2094" s="55"/>
      <c r="E2094" s="56"/>
      <c r="F2094" s="72"/>
      <c r="G2094" s="120" t="str">
        <f>IFERROR(INDEX(Vendors!$A$2:$B$500,MATCH('AP and Accrual Journal'!C2094,Vendors!$A$2:$A$500,0),2),"")</f>
        <v/>
      </c>
      <c r="H2094" s="74">
        <f>SUMIF('Cash Outflows'!E:E,'AP and Accrual Journal'!D2094,'Cash Outflows'!F:F)</f>
        <v>0</v>
      </c>
      <c r="I2094" s="73">
        <f t="shared" si="107"/>
        <v>0</v>
      </c>
      <c r="J2094" s="13">
        <f t="shared" si="109"/>
        <v>0</v>
      </c>
      <c r="K2094" s="112" t="b">
        <f ca="1">IF(TODAY()-'AP and Accrual Journal'!E2094&gt;'Data Inputs'!$B$47,TRUE,FALSE)</f>
        <v>1</v>
      </c>
    </row>
    <row r="2095" spans="1:11" x14ac:dyDescent="0.2">
      <c r="A2095" s="110" t="str">
        <f t="shared" si="108"/>
        <v/>
      </c>
      <c r="B2095" s="55"/>
      <c r="C2095" s="129"/>
      <c r="D2095" s="55"/>
      <c r="E2095" s="56"/>
      <c r="F2095" s="72"/>
      <c r="G2095" s="120" t="str">
        <f>IFERROR(INDEX(Vendors!$A$2:$B$500,MATCH('AP and Accrual Journal'!C2095,Vendors!$A$2:$A$500,0),2),"")</f>
        <v/>
      </c>
      <c r="H2095" s="74">
        <f>SUMIF('Cash Outflows'!E:E,'AP and Accrual Journal'!D2095,'Cash Outflows'!F:F)</f>
        <v>0</v>
      </c>
      <c r="I2095" s="73">
        <f t="shared" si="107"/>
        <v>0</v>
      </c>
      <c r="J2095" s="13">
        <f t="shared" si="109"/>
        <v>0</v>
      </c>
      <c r="K2095" s="112" t="b">
        <f ca="1">IF(TODAY()-'AP and Accrual Journal'!E2095&gt;'Data Inputs'!$B$47,TRUE,FALSE)</f>
        <v>1</v>
      </c>
    </row>
    <row r="2096" spans="1:11" x14ac:dyDescent="0.2">
      <c r="A2096" s="110" t="str">
        <f t="shared" si="108"/>
        <v/>
      </c>
      <c r="B2096" s="55"/>
      <c r="C2096" s="129"/>
      <c r="D2096" s="55"/>
      <c r="E2096" s="56"/>
      <c r="F2096" s="72"/>
      <c r="G2096" s="120" t="str">
        <f>IFERROR(INDEX(Vendors!$A$2:$B$500,MATCH('AP and Accrual Journal'!C2096,Vendors!$A$2:$A$500,0),2),"")</f>
        <v/>
      </c>
      <c r="H2096" s="74">
        <f>SUMIF('Cash Outflows'!E:E,'AP and Accrual Journal'!D2096,'Cash Outflows'!F:F)</f>
        <v>0</v>
      </c>
      <c r="I2096" s="73">
        <f t="shared" si="107"/>
        <v>0</v>
      </c>
      <c r="J2096" s="13">
        <f t="shared" si="109"/>
        <v>0</v>
      </c>
      <c r="K2096" s="112" t="b">
        <f ca="1">IF(TODAY()-'AP and Accrual Journal'!E2096&gt;'Data Inputs'!$B$47,TRUE,FALSE)</f>
        <v>1</v>
      </c>
    </row>
    <row r="2097" spans="1:11" x14ac:dyDescent="0.2">
      <c r="A2097" s="110" t="str">
        <f t="shared" si="108"/>
        <v/>
      </c>
      <c r="B2097" s="55"/>
      <c r="C2097" s="129"/>
      <c r="D2097" s="55"/>
      <c r="E2097" s="56"/>
      <c r="F2097" s="72"/>
      <c r="G2097" s="120" t="str">
        <f>IFERROR(INDEX(Vendors!$A$2:$B$500,MATCH('AP and Accrual Journal'!C2097,Vendors!$A$2:$A$500,0),2),"")</f>
        <v/>
      </c>
      <c r="H2097" s="74">
        <f>SUMIF('Cash Outflows'!E:E,'AP and Accrual Journal'!D2097,'Cash Outflows'!F:F)</f>
        <v>0</v>
      </c>
      <c r="I2097" s="73">
        <f t="shared" si="107"/>
        <v>0</v>
      </c>
      <c r="J2097" s="13">
        <f t="shared" si="109"/>
        <v>0</v>
      </c>
      <c r="K2097" s="112" t="b">
        <f ca="1">IF(TODAY()-'AP and Accrual Journal'!E2097&gt;'Data Inputs'!$B$47,TRUE,FALSE)</f>
        <v>1</v>
      </c>
    </row>
    <row r="2098" spans="1:11" x14ac:dyDescent="0.2">
      <c r="A2098" s="110" t="str">
        <f t="shared" si="108"/>
        <v/>
      </c>
      <c r="B2098" s="55"/>
      <c r="C2098" s="129"/>
      <c r="D2098" s="55"/>
      <c r="E2098" s="56"/>
      <c r="F2098" s="72"/>
      <c r="G2098" s="120" t="str">
        <f>IFERROR(INDEX(Vendors!$A$2:$B$500,MATCH('AP and Accrual Journal'!C2098,Vendors!$A$2:$A$500,0),2),"")</f>
        <v/>
      </c>
      <c r="H2098" s="74">
        <f>SUMIF('Cash Outflows'!E:E,'AP and Accrual Journal'!D2098,'Cash Outflows'!F:F)</f>
        <v>0</v>
      </c>
      <c r="I2098" s="73">
        <f t="shared" si="107"/>
        <v>0</v>
      </c>
      <c r="J2098" s="13">
        <f t="shared" si="109"/>
        <v>0</v>
      </c>
      <c r="K2098" s="112" t="b">
        <f ca="1">IF(TODAY()-'AP and Accrual Journal'!E2098&gt;'Data Inputs'!$B$47,TRUE,FALSE)</f>
        <v>1</v>
      </c>
    </row>
    <row r="2099" spans="1:11" x14ac:dyDescent="0.2">
      <c r="A2099" s="110" t="str">
        <f t="shared" si="108"/>
        <v/>
      </c>
      <c r="B2099" s="55"/>
      <c r="C2099" s="129"/>
      <c r="D2099" s="55"/>
      <c r="E2099" s="56"/>
      <c r="F2099" s="72"/>
      <c r="G2099" s="120" t="str">
        <f>IFERROR(INDEX(Vendors!$A$2:$B$500,MATCH('AP and Accrual Journal'!C2099,Vendors!$A$2:$A$500,0),2),"")</f>
        <v/>
      </c>
      <c r="H2099" s="74">
        <f>SUMIF('Cash Outflows'!E:E,'AP and Accrual Journal'!D2099,'Cash Outflows'!F:F)</f>
        <v>0</v>
      </c>
      <c r="I2099" s="73">
        <f t="shared" si="107"/>
        <v>0</v>
      </c>
      <c r="J2099" s="13">
        <f t="shared" si="109"/>
        <v>0</v>
      </c>
      <c r="K2099" s="112" t="b">
        <f ca="1">IF(TODAY()-'AP and Accrual Journal'!E2099&gt;'Data Inputs'!$B$47,TRUE,FALSE)</f>
        <v>1</v>
      </c>
    </row>
    <row r="2100" spans="1:11" x14ac:dyDescent="0.2">
      <c r="A2100" s="110" t="str">
        <f t="shared" si="108"/>
        <v/>
      </c>
      <c r="B2100" s="55"/>
      <c r="C2100" s="129"/>
      <c r="D2100" s="55"/>
      <c r="E2100" s="56"/>
      <c r="F2100" s="72"/>
      <c r="G2100" s="120" t="str">
        <f>IFERROR(INDEX(Vendors!$A$2:$B$500,MATCH('AP and Accrual Journal'!C2100,Vendors!$A$2:$A$500,0),2),"")</f>
        <v/>
      </c>
      <c r="H2100" s="74">
        <f>SUMIF('Cash Outflows'!E:E,'AP and Accrual Journal'!D2100,'Cash Outflows'!F:F)</f>
        <v>0</v>
      </c>
      <c r="I2100" s="73">
        <f t="shared" si="107"/>
        <v>0</v>
      </c>
      <c r="J2100" s="13">
        <f t="shared" si="109"/>
        <v>0</v>
      </c>
      <c r="K2100" s="112" t="b">
        <f ca="1">IF(TODAY()-'AP and Accrual Journal'!E2100&gt;'Data Inputs'!$B$47,TRUE,FALSE)</f>
        <v>1</v>
      </c>
    </row>
    <row r="2101" spans="1:11" x14ac:dyDescent="0.2">
      <c r="A2101" s="110" t="str">
        <f t="shared" si="108"/>
        <v/>
      </c>
      <c r="B2101" s="55"/>
      <c r="C2101" s="129"/>
      <c r="D2101" s="55"/>
      <c r="E2101" s="56"/>
      <c r="F2101" s="72"/>
      <c r="G2101" s="120" t="str">
        <f>IFERROR(INDEX(Vendors!$A$2:$B$500,MATCH('AP and Accrual Journal'!C2101,Vendors!$A$2:$A$500,0),2),"")</f>
        <v/>
      </c>
      <c r="H2101" s="74">
        <f>SUMIF('Cash Outflows'!E:E,'AP and Accrual Journal'!D2101,'Cash Outflows'!F:F)</f>
        <v>0</v>
      </c>
      <c r="I2101" s="73">
        <f t="shared" si="107"/>
        <v>0</v>
      </c>
      <c r="J2101" s="13">
        <f t="shared" si="109"/>
        <v>0</v>
      </c>
      <c r="K2101" s="112" t="b">
        <f ca="1">IF(TODAY()-'AP and Accrual Journal'!E2101&gt;'Data Inputs'!$B$47,TRUE,FALSE)</f>
        <v>1</v>
      </c>
    </row>
    <row r="2102" spans="1:11" x14ac:dyDescent="0.2">
      <c r="A2102" s="110" t="str">
        <f t="shared" si="108"/>
        <v/>
      </c>
      <c r="B2102" s="55"/>
      <c r="C2102" s="129"/>
      <c r="D2102" s="55"/>
      <c r="E2102" s="56"/>
      <c r="F2102" s="72"/>
      <c r="G2102" s="120" t="str">
        <f>IFERROR(INDEX(Vendors!$A$2:$B$500,MATCH('AP and Accrual Journal'!C2102,Vendors!$A$2:$A$500,0),2),"")</f>
        <v/>
      </c>
      <c r="H2102" s="74">
        <f>SUMIF('Cash Outflows'!E:E,'AP and Accrual Journal'!D2102,'Cash Outflows'!F:F)</f>
        <v>0</v>
      </c>
      <c r="I2102" s="73">
        <f t="shared" si="107"/>
        <v>0</v>
      </c>
      <c r="J2102" s="13">
        <f t="shared" si="109"/>
        <v>0</v>
      </c>
      <c r="K2102" s="112" t="b">
        <f ca="1">IF(TODAY()-'AP and Accrual Journal'!E2102&gt;'Data Inputs'!$B$47,TRUE,FALSE)</f>
        <v>1</v>
      </c>
    </row>
    <row r="2103" spans="1:11" x14ac:dyDescent="0.2">
      <c r="A2103" s="110" t="str">
        <f t="shared" si="108"/>
        <v/>
      </c>
      <c r="B2103" s="55"/>
      <c r="C2103" s="129"/>
      <c r="D2103" s="55"/>
      <c r="E2103" s="56"/>
      <c r="F2103" s="72"/>
      <c r="G2103" s="120" t="str">
        <f>IFERROR(INDEX(Vendors!$A$2:$B$500,MATCH('AP and Accrual Journal'!C2103,Vendors!$A$2:$A$500,0),2),"")</f>
        <v/>
      </c>
      <c r="H2103" s="74">
        <f>SUMIF('Cash Outflows'!E:E,'AP and Accrual Journal'!D2103,'Cash Outflows'!F:F)</f>
        <v>0</v>
      </c>
      <c r="I2103" s="73">
        <f t="shared" si="107"/>
        <v>0</v>
      </c>
      <c r="J2103" s="13">
        <f t="shared" si="109"/>
        <v>0</v>
      </c>
      <c r="K2103" s="112" t="b">
        <f ca="1">IF(TODAY()-'AP and Accrual Journal'!E2103&gt;'Data Inputs'!$B$47,TRUE,FALSE)</f>
        <v>1</v>
      </c>
    </row>
    <row r="2104" spans="1:11" x14ac:dyDescent="0.2">
      <c r="A2104" s="110" t="str">
        <f t="shared" si="108"/>
        <v/>
      </c>
      <c r="B2104" s="55"/>
      <c r="C2104" s="129"/>
      <c r="D2104" s="55"/>
      <c r="E2104" s="56"/>
      <c r="F2104" s="72"/>
      <c r="G2104" s="120" t="str">
        <f>IFERROR(INDEX(Vendors!$A$2:$B$500,MATCH('AP and Accrual Journal'!C2104,Vendors!$A$2:$A$500,0),2),"")</f>
        <v/>
      </c>
      <c r="H2104" s="74">
        <f>SUMIF('Cash Outflows'!E:E,'AP and Accrual Journal'!D2104,'Cash Outflows'!F:F)</f>
        <v>0</v>
      </c>
      <c r="I2104" s="73">
        <f t="shared" si="107"/>
        <v>0</v>
      </c>
      <c r="J2104" s="13">
        <f t="shared" si="109"/>
        <v>0</v>
      </c>
      <c r="K2104" s="112" t="b">
        <f ca="1">IF(TODAY()-'AP and Accrual Journal'!E2104&gt;'Data Inputs'!$B$47,TRUE,FALSE)</f>
        <v>1</v>
      </c>
    </row>
    <row r="2105" spans="1:11" x14ac:dyDescent="0.2">
      <c r="A2105" s="110" t="str">
        <f t="shared" si="108"/>
        <v/>
      </c>
      <c r="B2105" s="55"/>
      <c r="C2105" s="129"/>
      <c r="D2105" s="55"/>
      <c r="E2105" s="56"/>
      <c r="F2105" s="72"/>
      <c r="G2105" s="120" t="str">
        <f>IFERROR(INDEX(Vendors!$A$2:$B$500,MATCH('AP and Accrual Journal'!C2105,Vendors!$A$2:$A$500,0),2),"")</f>
        <v/>
      </c>
      <c r="H2105" s="74">
        <f>SUMIF('Cash Outflows'!E:E,'AP and Accrual Journal'!D2105,'Cash Outflows'!F:F)</f>
        <v>0</v>
      </c>
      <c r="I2105" s="73">
        <f t="shared" si="107"/>
        <v>0</v>
      </c>
      <c r="J2105" s="13">
        <f t="shared" si="109"/>
        <v>0</v>
      </c>
      <c r="K2105" s="112" t="b">
        <f ca="1">IF(TODAY()-'AP and Accrual Journal'!E2105&gt;'Data Inputs'!$B$47,TRUE,FALSE)</f>
        <v>1</v>
      </c>
    </row>
    <row r="2106" spans="1:11" x14ac:dyDescent="0.2">
      <c r="A2106" s="110" t="str">
        <f t="shared" si="108"/>
        <v/>
      </c>
      <c r="B2106" s="55"/>
      <c r="C2106" s="129"/>
      <c r="D2106" s="55"/>
      <c r="E2106" s="56"/>
      <c r="F2106" s="72"/>
      <c r="G2106" s="120" t="str">
        <f>IFERROR(INDEX(Vendors!$A$2:$B$500,MATCH('AP and Accrual Journal'!C2106,Vendors!$A$2:$A$500,0),2),"")</f>
        <v/>
      </c>
      <c r="H2106" s="74">
        <f>SUMIF('Cash Outflows'!E:E,'AP and Accrual Journal'!D2106,'Cash Outflows'!F:F)</f>
        <v>0</v>
      </c>
      <c r="I2106" s="73">
        <f t="shared" si="107"/>
        <v>0</v>
      </c>
      <c r="J2106" s="13">
        <f t="shared" si="109"/>
        <v>0</v>
      </c>
      <c r="K2106" s="112" t="b">
        <f ca="1">IF(TODAY()-'AP and Accrual Journal'!E2106&gt;'Data Inputs'!$B$47,TRUE,FALSE)</f>
        <v>1</v>
      </c>
    </row>
    <row r="2107" spans="1:11" x14ac:dyDescent="0.2">
      <c r="A2107" s="110" t="str">
        <f t="shared" si="108"/>
        <v/>
      </c>
      <c r="B2107" s="55"/>
      <c r="C2107" s="129"/>
      <c r="D2107" s="55"/>
      <c r="E2107" s="56"/>
      <c r="F2107" s="72"/>
      <c r="G2107" s="120" t="str">
        <f>IFERROR(INDEX(Vendors!$A$2:$B$500,MATCH('AP and Accrual Journal'!C2107,Vendors!$A$2:$A$500,0),2),"")</f>
        <v/>
      </c>
      <c r="H2107" s="74">
        <f>SUMIF('Cash Outflows'!E:E,'AP and Accrual Journal'!D2107,'Cash Outflows'!F:F)</f>
        <v>0</v>
      </c>
      <c r="I2107" s="73">
        <f t="shared" si="107"/>
        <v>0</v>
      </c>
      <c r="J2107" s="13">
        <f t="shared" si="109"/>
        <v>0</v>
      </c>
      <c r="K2107" s="112" t="b">
        <f ca="1">IF(TODAY()-'AP and Accrual Journal'!E2107&gt;'Data Inputs'!$B$47,TRUE,FALSE)</f>
        <v>1</v>
      </c>
    </row>
    <row r="2108" spans="1:11" x14ac:dyDescent="0.2">
      <c r="A2108" s="110" t="str">
        <f t="shared" si="108"/>
        <v/>
      </c>
      <c r="B2108" s="55"/>
      <c r="C2108" s="129"/>
      <c r="D2108" s="55"/>
      <c r="E2108" s="56"/>
      <c r="F2108" s="72"/>
      <c r="G2108" s="120" t="str">
        <f>IFERROR(INDEX(Vendors!$A$2:$B$500,MATCH('AP and Accrual Journal'!C2108,Vendors!$A$2:$A$500,0),2),"")</f>
        <v/>
      </c>
      <c r="H2108" s="74">
        <f>SUMIF('Cash Outflows'!E:E,'AP and Accrual Journal'!D2108,'Cash Outflows'!F:F)</f>
        <v>0</v>
      </c>
      <c r="I2108" s="73">
        <f t="shared" si="107"/>
        <v>0</v>
      </c>
      <c r="J2108" s="13">
        <f t="shared" si="109"/>
        <v>0</v>
      </c>
      <c r="K2108" s="112" t="b">
        <f ca="1">IF(TODAY()-'AP and Accrual Journal'!E2108&gt;'Data Inputs'!$B$47,TRUE,FALSE)</f>
        <v>1</v>
      </c>
    </row>
    <row r="2109" spans="1:11" x14ac:dyDescent="0.2">
      <c r="A2109" s="110" t="str">
        <f t="shared" si="108"/>
        <v/>
      </c>
      <c r="B2109" s="55"/>
      <c r="C2109" s="129"/>
      <c r="D2109" s="55"/>
      <c r="E2109" s="56"/>
      <c r="F2109" s="72"/>
      <c r="G2109" s="120" t="str">
        <f>IFERROR(INDEX(Vendors!$A$2:$B$500,MATCH('AP and Accrual Journal'!C2109,Vendors!$A$2:$A$500,0),2),"")</f>
        <v/>
      </c>
      <c r="H2109" s="74">
        <f>SUMIF('Cash Outflows'!E:E,'AP and Accrual Journal'!D2109,'Cash Outflows'!F:F)</f>
        <v>0</v>
      </c>
      <c r="I2109" s="73">
        <f t="shared" si="107"/>
        <v>0</v>
      </c>
      <c r="J2109" s="13">
        <f t="shared" si="109"/>
        <v>0</v>
      </c>
      <c r="K2109" s="112" t="b">
        <f ca="1">IF(TODAY()-'AP and Accrual Journal'!E2109&gt;'Data Inputs'!$B$47,TRUE,FALSE)</f>
        <v>1</v>
      </c>
    </row>
    <row r="2110" spans="1:11" x14ac:dyDescent="0.2">
      <c r="A2110" s="110" t="str">
        <f t="shared" si="108"/>
        <v/>
      </c>
      <c r="B2110" s="55"/>
      <c r="C2110" s="129"/>
      <c r="D2110" s="55"/>
      <c r="E2110" s="56"/>
      <c r="F2110" s="72"/>
      <c r="G2110" s="120" t="str">
        <f>IFERROR(INDEX(Vendors!$A$2:$B$500,MATCH('AP and Accrual Journal'!C2110,Vendors!$A$2:$A$500,0),2),"")</f>
        <v/>
      </c>
      <c r="H2110" s="74">
        <f>SUMIF('Cash Outflows'!E:E,'AP and Accrual Journal'!D2110,'Cash Outflows'!F:F)</f>
        <v>0</v>
      </c>
      <c r="I2110" s="73">
        <f t="shared" si="107"/>
        <v>0</v>
      </c>
      <c r="J2110" s="13">
        <f t="shared" si="109"/>
        <v>0</v>
      </c>
      <c r="K2110" s="112" t="b">
        <f ca="1">IF(TODAY()-'AP and Accrual Journal'!E2110&gt;'Data Inputs'!$B$47,TRUE,FALSE)</f>
        <v>1</v>
      </c>
    </row>
    <row r="2111" spans="1:11" x14ac:dyDescent="0.2">
      <c r="A2111" s="110" t="str">
        <f t="shared" si="108"/>
        <v/>
      </c>
      <c r="B2111" s="55"/>
      <c r="C2111" s="129"/>
      <c r="D2111" s="55"/>
      <c r="E2111" s="56"/>
      <c r="F2111" s="72"/>
      <c r="G2111" s="120" t="str">
        <f>IFERROR(INDEX(Vendors!$A$2:$B$500,MATCH('AP and Accrual Journal'!C2111,Vendors!$A$2:$A$500,0),2),"")</f>
        <v/>
      </c>
      <c r="H2111" s="74">
        <f>SUMIF('Cash Outflows'!E:E,'AP and Accrual Journal'!D2111,'Cash Outflows'!F:F)</f>
        <v>0</v>
      </c>
      <c r="I2111" s="73">
        <f t="shared" si="107"/>
        <v>0</v>
      </c>
      <c r="J2111" s="13">
        <f t="shared" si="109"/>
        <v>0</v>
      </c>
      <c r="K2111" s="112" t="b">
        <f ca="1">IF(TODAY()-'AP and Accrual Journal'!E2111&gt;'Data Inputs'!$B$47,TRUE,FALSE)</f>
        <v>1</v>
      </c>
    </row>
    <row r="2112" spans="1:11" x14ac:dyDescent="0.2">
      <c r="A2112" s="110" t="str">
        <f t="shared" si="108"/>
        <v/>
      </c>
      <c r="B2112" s="55"/>
      <c r="C2112" s="129"/>
      <c r="D2112" s="55"/>
      <c r="E2112" s="56"/>
      <c r="F2112" s="72"/>
      <c r="G2112" s="120" t="str">
        <f>IFERROR(INDEX(Vendors!$A$2:$B$500,MATCH('AP and Accrual Journal'!C2112,Vendors!$A$2:$A$500,0),2),"")</f>
        <v/>
      </c>
      <c r="H2112" s="74">
        <f>SUMIF('Cash Outflows'!E:E,'AP and Accrual Journal'!D2112,'Cash Outflows'!F:F)</f>
        <v>0</v>
      </c>
      <c r="I2112" s="73">
        <f t="shared" si="107"/>
        <v>0</v>
      </c>
      <c r="J2112" s="13">
        <f t="shared" si="109"/>
        <v>0</v>
      </c>
      <c r="K2112" s="112" t="b">
        <f ca="1">IF(TODAY()-'AP and Accrual Journal'!E2112&gt;'Data Inputs'!$B$47,TRUE,FALSE)</f>
        <v>1</v>
      </c>
    </row>
    <row r="2113" spans="1:11" x14ac:dyDescent="0.2">
      <c r="A2113" s="110" t="str">
        <f t="shared" si="108"/>
        <v/>
      </c>
      <c r="B2113" s="55"/>
      <c r="C2113" s="129"/>
      <c r="D2113" s="55"/>
      <c r="E2113" s="56"/>
      <c r="F2113" s="72"/>
      <c r="G2113" s="120" t="str">
        <f>IFERROR(INDEX(Vendors!$A$2:$B$500,MATCH('AP and Accrual Journal'!C2113,Vendors!$A$2:$A$500,0),2),"")</f>
        <v/>
      </c>
      <c r="H2113" s="74">
        <f>SUMIF('Cash Outflows'!E:E,'AP and Accrual Journal'!D2113,'Cash Outflows'!F:F)</f>
        <v>0</v>
      </c>
      <c r="I2113" s="73">
        <f t="shared" si="107"/>
        <v>0</v>
      </c>
      <c r="J2113" s="13">
        <f t="shared" si="109"/>
        <v>0</v>
      </c>
      <c r="K2113" s="112" t="b">
        <f ca="1">IF(TODAY()-'AP and Accrual Journal'!E2113&gt;'Data Inputs'!$B$47,TRUE,FALSE)</f>
        <v>1</v>
      </c>
    </row>
    <row r="2114" spans="1:11" x14ac:dyDescent="0.2">
      <c r="A2114" s="110" t="str">
        <f t="shared" si="108"/>
        <v/>
      </c>
      <c r="B2114" s="55"/>
      <c r="C2114" s="129"/>
      <c r="D2114" s="55"/>
      <c r="E2114" s="56"/>
      <c r="F2114" s="72"/>
      <c r="G2114" s="120" t="str">
        <f>IFERROR(INDEX(Vendors!$A$2:$B$500,MATCH('AP and Accrual Journal'!C2114,Vendors!$A$2:$A$500,0),2),"")</f>
        <v/>
      </c>
      <c r="H2114" s="74">
        <f>SUMIF('Cash Outflows'!E:E,'AP and Accrual Journal'!D2114,'Cash Outflows'!F:F)</f>
        <v>0</v>
      </c>
      <c r="I2114" s="73">
        <f t="shared" si="107"/>
        <v>0</v>
      </c>
      <c r="J2114" s="13">
        <f t="shared" si="109"/>
        <v>0</v>
      </c>
      <c r="K2114" s="112" t="b">
        <f ca="1">IF(TODAY()-'AP and Accrual Journal'!E2114&gt;'Data Inputs'!$B$47,TRUE,FALSE)</f>
        <v>1</v>
      </c>
    </row>
    <row r="2115" spans="1:11" x14ac:dyDescent="0.2">
      <c r="A2115" s="110" t="str">
        <f t="shared" si="108"/>
        <v/>
      </c>
      <c r="B2115" s="55"/>
      <c r="C2115" s="129"/>
      <c r="D2115" s="55"/>
      <c r="E2115" s="56"/>
      <c r="F2115" s="72"/>
      <c r="G2115" s="120" t="str">
        <f>IFERROR(INDEX(Vendors!$A$2:$B$500,MATCH('AP and Accrual Journal'!C2115,Vendors!$A$2:$A$500,0),2),"")</f>
        <v/>
      </c>
      <c r="H2115" s="74">
        <f>SUMIF('Cash Outflows'!E:E,'AP and Accrual Journal'!D2115,'Cash Outflows'!F:F)</f>
        <v>0</v>
      </c>
      <c r="I2115" s="73">
        <f t="shared" si="107"/>
        <v>0</v>
      </c>
      <c r="J2115" s="13">
        <f t="shared" si="109"/>
        <v>0</v>
      </c>
      <c r="K2115" s="112" t="b">
        <f ca="1">IF(TODAY()-'AP and Accrual Journal'!E2115&gt;'Data Inputs'!$B$47,TRUE,FALSE)</f>
        <v>1</v>
      </c>
    </row>
    <row r="2116" spans="1:11" x14ac:dyDescent="0.2">
      <c r="A2116" s="110" t="str">
        <f t="shared" si="108"/>
        <v/>
      </c>
      <c r="B2116" s="55"/>
      <c r="C2116" s="129"/>
      <c r="D2116" s="55"/>
      <c r="E2116" s="56"/>
      <c r="F2116" s="72"/>
      <c r="G2116" s="120" t="str">
        <f>IFERROR(INDEX(Vendors!$A$2:$B$500,MATCH('AP and Accrual Journal'!C2116,Vendors!$A$2:$A$500,0),2),"")</f>
        <v/>
      </c>
      <c r="H2116" s="74">
        <f>SUMIF('Cash Outflows'!E:E,'AP and Accrual Journal'!D2116,'Cash Outflows'!F:F)</f>
        <v>0</v>
      </c>
      <c r="I2116" s="73">
        <f t="shared" si="107"/>
        <v>0</v>
      </c>
      <c r="J2116" s="13">
        <f t="shared" si="109"/>
        <v>0</v>
      </c>
      <c r="K2116" s="112" t="b">
        <f ca="1">IF(TODAY()-'AP and Accrual Journal'!E2116&gt;'Data Inputs'!$B$47,TRUE,FALSE)</f>
        <v>1</v>
      </c>
    </row>
    <row r="2117" spans="1:11" x14ac:dyDescent="0.2">
      <c r="A2117" s="110" t="str">
        <f t="shared" si="108"/>
        <v/>
      </c>
      <c r="B2117" s="55"/>
      <c r="C2117" s="129"/>
      <c r="D2117" s="55"/>
      <c r="E2117" s="56"/>
      <c r="F2117" s="72"/>
      <c r="G2117" s="120" t="str">
        <f>IFERROR(INDEX(Vendors!$A$2:$B$500,MATCH('AP and Accrual Journal'!C2117,Vendors!$A$2:$A$500,0),2),"")</f>
        <v/>
      </c>
      <c r="H2117" s="74">
        <f>SUMIF('Cash Outflows'!E:E,'AP and Accrual Journal'!D2117,'Cash Outflows'!F:F)</f>
        <v>0</v>
      </c>
      <c r="I2117" s="73">
        <f t="shared" ref="I2117:I2180" si="110">F2117-H2117</f>
        <v>0</v>
      </c>
      <c r="J2117" s="13">
        <f t="shared" si="109"/>
        <v>0</v>
      </c>
      <c r="K2117" s="112" t="b">
        <f ca="1">IF(TODAY()-'AP and Accrual Journal'!E2117&gt;'Data Inputs'!$B$47,TRUE,FALSE)</f>
        <v>1</v>
      </c>
    </row>
    <row r="2118" spans="1:11" x14ac:dyDescent="0.2">
      <c r="A2118" s="110" t="str">
        <f t="shared" si="108"/>
        <v/>
      </c>
      <c r="B2118" s="55"/>
      <c r="C2118" s="129"/>
      <c r="D2118" s="55"/>
      <c r="E2118" s="56"/>
      <c r="F2118" s="72"/>
      <c r="G2118" s="120" t="str">
        <f>IFERROR(INDEX(Vendors!$A$2:$B$500,MATCH('AP and Accrual Journal'!C2118,Vendors!$A$2:$A$500,0),2),"")</f>
        <v/>
      </c>
      <c r="H2118" s="74">
        <f>SUMIF('Cash Outflows'!E:E,'AP and Accrual Journal'!D2118,'Cash Outflows'!F:F)</f>
        <v>0</v>
      </c>
      <c r="I2118" s="73">
        <f t="shared" si="110"/>
        <v>0</v>
      </c>
      <c r="J2118" s="13">
        <f t="shared" si="109"/>
        <v>0</v>
      </c>
      <c r="K2118" s="112" t="b">
        <f ca="1">IF(TODAY()-'AP and Accrual Journal'!E2118&gt;'Data Inputs'!$B$47,TRUE,FALSE)</f>
        <v>1</v>
      </c>
    </row>
    <row r="2119" spans="1:11" x14ac:dyDescent="0.2">
      <c r="A2119" s="110" t="str">
        <f t="shared" si="108"/>
        <v/>
      </c>
      <c r="B2119" s="55"/>
      <c r="C2119" s="129"/>
      <c r="D2119" s="55"/>
      <c r="E2119" s="56"/>
      <c r="F2119" s="72"/>
      <c r="G2119" s="120" t="str">
        <f>IFERROR(INDEX(Vendors!$A$2:$B$500,MATCH('AP and Accrual Journal'!C2119,Vendors!$A$2:$A$500,0),2),"")</f>
        <v/>
      </c>
      <c r="H2119" s="74">
        <f>SUMIF('Cash Outflows'!E:E,'AP and Accrual Journal'!D2119,'Cash Outflows'!F:F)</f>
        <v>0</v>
      </c>
      <c r="I2119" s="73">
        <f t="shared" si="110"/>
        <v>0</v>
      </c>
      <c r="J2119" s="13">
        <f t="shared" si="109"/>
        <v>0</v>
      </c>
      <c r="K2119" s="112" t="b">
        <f ca="1">IF(TODAY()-'AP and Accrual Journal'!E2119&gt;'Data Inputs'!$B$47,TRUE,FALSE)</f>
        <v>1</v>
      </c>
    </row>
    <row r="2120" spans="1:11" x14ac:dyDescent="0.2">
      <c r="A2120" s="110" t="str">
        <f t="shared" si="108"/>
        <v/>
      </c>
      <c r="B2120" s="55"/>
      <c r="C2120" s="129"/>
      <c r="D2120" s="55"/>
      <c r="E2120" s="56"/>
      <c r="F2120" s="72"/>
      <c r="G2120" s="120" t="str">
        <f>IFERROR(INDEX(Vendors!$A$2:$B$500,MATCH('AP and Accrual Journal'!C2120,Vendors!$A$2:$A$500,0),2),"")</f>
        <v/>
      </c>
      <c r="H2120" s="74">
        <f>SUMIF('Cash Outflows'!E:E,'AP and Accrual Journal'!D2120,'Cash Outflows'!F:F)</f>
        <v>0</v>
      </c>
      <c r="I2120" s="73">
        <f t="shared" si="110"/>
        <v>0</v>
      </c>
      <c r="J2120" s="13">
        <f t="shared" si="109"/>
        <v>0</v>
      </c>
      <c r="K2120" s="112" t="b">
        <f ca="1">IF(TODAY()-'AP and Accrual Journal'!E2120&gt;'Data Inputs'!$B$47,TRUE,FALSE)</f>
        <v>1</v>
      </c>
    </row>
    <row r="2121" spans="1:11" x14ac:dyDescent="0.2">
      <c r="A2121" s="110" t="str">
        <f t="shared" si="108"/>
        <v/>
      </c>
      <c r="B2121" s="55"/>
      <c r="C2121" s="129"/>
      <c r="D2121" s="55"/>
      <c r="E2121" s="56"/>
      <c r="F2121" s="72"/>
      <c r="G2121" s="120" t="str">
        <f>IFERROR(INDEX(Vendors!$A$2:$B$500,MATCH('AP and Accrual Journal'!C2121,Vendors!$A$2:$A$500,0),2),"")</f>
        <v/>
      </c>
      <c r="H2121" s="74">
        <f>SUMIF('Cash Outflows'!E:E,'AP and Accrual Journal'!D2121,'Cash Outflows'!F:F)</f>
        <v>0</v>
      </c>
      <c r="I2121" s="73">
        <f t="shared" si="110"/>
        <v>0</v>
      </c>
      <c r="J2121" s="13">
        <f t="shared" si="109"/>
        <v>0</v>
      </c>
      <c r="K2121" s="112" t="b">
        <f ca="1">IF(TODAY()-'AP and Accrual Journal'!E2121&gt;'Data Inputs'!$B$47,TRUE,FALSE)</f>
        <v>1</v>
      </c>
    </row>
    <row r="2122" spans="1:11" x14ac:dyDescent="0.2">
      <c r="A2122" s="110" t="str">
        <f t="shared" si="108"/>
        <v/>
      </c>
      <c r="B2122" s="55"/>
      <c r="C2122" s="129"/>
      <c r="D2122" s="55"/>
      <c r="E2122" s="56"/>
      <c r="F2122" s="72"/>
      <c r="G2122" s="120" t="str">
        <f>IFERROR(INDEX(Vendors!$A$2:$B$500,MATCH('AP and Accrual Journal'!C2122,Vendors!$A$2:$A$500,0),2),"")</f>
        <v/>
      </c>
      <c r="H2122" s="74">
        <f>SUMIF('Cash Outflows'!E:E,'AP and Accrual Journal'!D2122,'Cash Outflows'!F:F)</f>
        <v>0</v>
      </c>
      <c r="I2122" s="73">
        <f t="shared" si="110"/>
        <v>0</v>
      </c>
      <c r="J2122" s="13">
        <f t="shared" si="109"/>
        <v>0</v>
      </c>
      <c r="K2122" s="112" t="b">
        <f ca="1">IF(TODAY()-'AP and Accrual Journal'!E2122&gt;'Data Inputs'!$B$47,TRUE,FALSE)</f>
        <v>1</v>
      </c>
    </row>
    <row r="2123" spans="1:11" x14ac:dyDescent="0.2">
      <c r="A2123" s="110" t="str">
        <f t="shared" si="108"/>
        <v/>
      </c>
      <c r="B2123" s="55"/>
      <c r="C2123" s="129"/>
      <c r="D2123" s="55"/>
      <c r="E2123" s="56"/>
      <c r="F2123" s="72"/>
      <c r="G2123" s="120" t="str">
        <f>IFERROR(INDEX(Vendors!$A$2:$B$500,MATCH('AP and Accrual Journal'!C2123,Vendors!$A$2:$A$500,0),2),"")</f>
        <v/>
      </c>
      <c r="H2123" s="74">
        <f>SUMIF('Cash Outflows'!E:E,'AP and Accrual Journal'!D2123,'Cash Outflows'!F:F)</f>
        <v>0</v>
      </c>
      <c r="I2123" s="73">
        <f t="shared" si="110"/>
        <v>0</v>
      </c>
      <c r="J2123" s="13">
        <f t="shared" si="109"/>
        <v>0</v>
      </c>
      <c r="K2123" s="112" t="b">
        <f ca="1">IF(TODAY()-'AP and Accrual Journal'!E2123&gt;'Data Inputs'!$B$47,TRUE,FALSE)</f>
        <v>1</v>
      </c>
    </row>
    <row r="2124" spans="1:11" x14ac:dyDescent="0.2">
      <c r="A2124" s="110" t="str">
        <f t="shared" ref="A2124:A2187" si="111">IF(E2124="","",E2124+(6-J2124))</f>
        <v/>
      </c>
      <c r="B2124" s="55"/>
      <c r="C2124" s="129"/>
      <c r="D2124" s="55"/>
      <c r="E2124" s="56"/>
      <c r="F2124" s="72"/>
      <c r="G2124" s="120" t="str">
        <f>IFERROR(INDEX(Vendors!$A$2:$B$500,MATCH('AP and Accrual Journal'!C2124,Vendors!$A$2:$A$500,0),2),"")</f>
        <v/>
      </c>
      <c r="H2124" s="74">
        <f>SUMIF('Cash Outflows'!E:E,'AP and Accrual Journal'!D2124,'Cash Outflows'!F:F)</f>
        <v>0</v>
      </c>
      <c r="I2124" s="73">
        <f t="shared" si="110"/>
        <v>0</v>
      </c>
      <c r="J2124" s="13">
        <f t="shared" ref="J2124:J2187" si="112">IF(WEEKDAY(E2124)=7,0,WEEKDAY(E2124))</f>
        <v>0</v>
      </c>
      <c r="K2124" s="112" t="b">
        <f ca="1">IF(TODAY()-'AP and Accrual Journal'!E2124&gt;'Data Inputs'!$B$47,TRUE,FALSE)</f>
        <v>1</v>
      </c>
    </row>
    <row r="2125" spans="1:11" x14ac:dyDescent="0.2">
      <c r="A2125" s="110" t="str">
        <f t="shared" si="111"/>
        <v/>
      </c>
      <c r="B2125" s="55"/>
      <c r="C2125" s="129"/>
      <c r="D2125" s="55"/>
      <c r="E2125" s="56"/>
      <c r="F2125" s="72"/>
      <c r="G2125" s="120" t="str">
        <f>IFERROR(INDEX(Vendors!$A$2:$B$500,MATCH('AP and Accrual Journal'!C2125,Vendors!$A$2:$A$500,0),2),"")</f>
        <v/>
      </c>
      <c r="H2125" s="74">
        <f>SUMIF('Cash Outflows'!E:E,'AP and Accrual Journal'!D2125,'Cash Outflows'!F:F)</f>
        <v>0</v>
      </c>
      <c r="I2125" s="73">
        <f t="shared" si="110"/>
        <v>0</v>
      </c>
      <c r="J2125" s="13">
        <f t="shared" si="112"/>
        <v>0</v>
      </c>
      <c r="K2125" s="112" t="b">
        <f ca="1">IF(TODAY()-'AP and Accrual Journal'!E2125&gt;'Data Inputs'!$B$47,TRUE,FALSE)</f>
        <v>1</v>
      </c>
    </row>
    <row r="2126" spans="1:11" x14ac:dyDescent="0.2">
      <c r="A2126" s="110" t="str">
        <f t="shared" si="111"/>
        <v/>
      </c>
      <c r="B2126" s="55"/>
      <c r="C2126" s="129"/>
      <c r="D2126" s="55"/>
      <c r="E2126" s="56"/>
      <c r="F2126" s="72"/>
      <c r="G2126" s="120" t="str">
        <f>IFERROR(INDEX(Vendors!$A$2:$B$500,MATCH('AP and Accrual Journal'!C2126,Vendors!$A$2:$A$500,0),2),"")</f>
        <v/>
      </c>
      <c r="H2126" s="74">
        <f>SUMIF('Cash Outflows'!E:E,'AP and Accrual Journal'!D2126,'Cash Outflows'!F:F)</f>
        <v>0</v>
      </c>
      <c r="I2126" s="73">
        <f t="shared" si="110"/>
        <v>0</v>
      </c>
      <c r="J2126" s="13">
        <f t="shared" si="112"/>
        <v>0</v>
      </c>
      <c r="K2126" s="112" t="b">
        <f ca="1">IF(TODAY()-'AP and Accrual Journal'!E2126&gt;'Data Inputs'!$B$47,TRUE,FALSE)</f>
        <v>1</v>
      </c>
    </row>
    <row r="2127" spans="1:11" x14ac:dyDescent="0.2">
      <c r="A2127" s="110" t="str">
        <f t="shared" si="111"/>
        <v/>
      </c>
      <c r="B2127" s="55"/>
      <c r="C2127" s="129"/>
      <c r="D2127" s="55"/>
      <c r="E2127" s="56"/>
      <c r="F2127" s="72"/>
      <c r="G2127" s="120" t="str">
        <f>IFERROR(INDEX(Vendors!$A$2:$B$500,MATCH('AP and Accrual Journal'!C2127,Vendors!$A$2:$A$500,0),2),"")</f>
        <v/>
      </c>
      <c r="H2127" s="74">
        <f>SUMIF('Cash Outflows'!E:E,'AP and Accrual Journal'!D2127,'Cash Outflows'!F:F)</f>
        <v>0</v>
      </c>
      <c r="I2127" s="73">
        <f t="shared" si="110"/>
        <v>0</v>
      </c>
      <c r="J2127" s="13">
        <f t="shared" si="112"/>
        <v>0</v>
      </c>
      <c r="K2127" s="112" t="b">
        <f ca="1">IF(TODAY()-'AP and Accrual Journal'!E2127&gt;'Data Inputs'!$B$47,TRUE,FALSE)</f>
        <v>1</v>
      </c>
    </row>
    <row r="2128" spans="1:11" x14ac:dyDescent="0.2">
      <c r="A2128" s="110" t="str">
        <f t="shared" si="111"/>
        <v/>
      </c>
      <c r="B2128" s="55"/>
      <c r="C2128" s="129"/>
      <c r="D2128" s="55"/>
      <c r="E2128" s="56"/>
      <c r="F2128" s="72"/>
      <c r="G2128" s="120" t="str">
        <f>IFERROR(INDEX(Vendors!$A$2:$B$500,MATCH('AP and Accrual Journal'!C2128,Vendors!$A$2:$A$500,0),2),"")</f>
        <v/>
      </c>
      <c r="H2128" s="74">
        <f>SUMIF('Cash Outflows'!E:E,'AP and Accrual Journal'!D2128,'Cash Outflows'!F:F)</f>
        <v>0</v>
      </c>
      <c r="I2128" s="73">
        <f t="shared" si="110"/>
        <v>0</v>
      </c>
      <c r="J2128" s="13">
        <f t="shared" si="112"/>
        <v>0</v>
      </c>
      <c r="K2128" s="112" t="b">
        <f ca="1">IF(TODAY()-'AP and Accrual Journal'!E2128&gt;'Data Inputs'!$B$47,TRUE,FALSE)</f>
        <v>1</v>
      </c>
    </row>
    <row r="2129" spans="1:11" x14ac:dyDescent="0.2">
      <c r="A2129" s="110" t="str">
        <f t="shared" si="111"/>
        <v/>
      </c>
      <c r="B2129" s="55"/>
      <c r="C2129" s="129"/>
      <c r="D2129" s="55"/>
      <c r="E2129" s="56"/>
      <c r="F2129" s="72"/>
      <c r="G2129" s="120" t="str">
        <f>IFERROR(INDEX(Vendors!$A$2:$B$500,MATCH('AP and Accrual Journal'!C2129,Vendors!$A$2:$A$500,0),2),"")</f>
        <v/>
      </c>
      <c r="H2129" s="74">
        <f>SUMIF('Cash Outflows'!E:E,'AP and Accrual Journal'!D2129,'Cash Outflows'!F:F)</f>
        <v>0</v>
      </c>
      <c r="I2129" s="73">
        <f t="shared" si="110"/>
        <v>0</v>
      </c>
      <c r="J2129" s="13">
        <f t="shared" si="112"/>
        <v>0</v>
      </c>
      <c r="K2129" s="112" t="b">
        <f ca="1">IF(TODAY()-'AP and Accrual Journal'!E2129&gt;'Data Inputs'!$B$47,TRUE,FALSE)</f>
        <v>1</v>
      </c>
    </row>
    <row r="2130" spans="1:11" x14ac:dyDescent="0.2">
      <c r="A2130" s="110" t="str">
        <f t="shared" si="111"/>
        <v/>
      </c>
      <c r="B2130" s="55"/>
      <c r="C2130" s="129"/>
      <c r="D2130" s="55"/>
      <c r="E2130" s="56"/>
      <c r="F2130" s="72"/>
      <c r="G2130" s="120" t="str">
        <f>IFERROR(INDEX(Vendors!$A$2:$B$500,MATCH('AP and Accrual Journal'!C2130,Vendors!$A$2:$A$500,0),2),"")</f>
        <v/>
      </c>
      <c r="H2130" s="74">
        <f>SUMIF('Cash Outflows'!E:E,'AP and Accrual Journal'!D2130,'Cash Outflows'!F:F)</f>
        <v>0</v>
      </c>
      <c r="I2130" s="73">
        <f t="shared" si="110"/>
        <v>0</v>
      </c>
      <c r="J2130" s="13">
        <f t="shared" si="112"/>
        <v>0</v>
      </c>
      <c r="K2130" s="112" t="b">
        <f ca="1">IF(TODAY()-'AP and Accrual Journal'!E2130&gt;'Data Inputs'!$B$47,TRUE,FALSE)</f>
        <v>1</v>
      </c>
    </row>
    <row r="2131" spans="1:11" x14ac:dyDescent="0.2">
      <c r="A2131" s="110" t="str">
        <f t="shared" si="111"/>
        <v/>
      </c>
      <c r="B2131" s="55"/>
      <c r="C2131" s="129"/>
      <c r="D2131" s="55"/>
      <c r="E2131" s="56"/>
      <c r="F2131" s="72"/>
      <c r="G2131" s="120" t="str">
        <f>IFERROR(INDEX(Vendors!$A$2:$B$500,MATCH('AP and Accrual Journal'!C2131,Vendors!$A$2:$A$500,0),2),"")</f>
        <v/>
      </c>
      <c r="H2131" s="74">
        <f>SUMIF('Cash Outflows'!E:E,'AP and Accrual Journal'!D2131,'Cash Outflows'!F:F)</f>
        <v>0</v>
      </c>
      <c r="I2131" s="73">
        <f t="shared" si="110"/>
        <v>0</v>
      </c>
      <c r="J2131" s="13">
        <f t="shared" si="112"/>
        <v>0</v>
      </c>
      <c r="K2131" s="112" t="b">
        <f ca="1">IF(TODAY()-'AP and Accrual Journal'!E2131&gt;'Data Inputs'!$B$47,TRUE,FALSE)</f>
        <v>1</v>
      </c>
    </row>
    <row r="2132" spans="1:11" x14ac:dyDescent="0.2">
      <c r="A2132" s="110" t="str">
        <f t="shared" si="111"/>
        <v/>
      </c>
      <c r="B2132" s="55"/>
      <c r="C2132" s="129"/>
      <c r="D2132" s="55"/>
      <c r="E2132" s="56"/>
      <c r="F2132" s="72"/>
      <c r="G2132" s="120" t="str">
        <f>IFERROR(INDEX(Vendors!$A$2:$B$500,MATCH('AP and Accrual Journal'!C2132,Vendors!$A$2:$A$500,0),2),"")</f>
        <v/>
      </c>
      <c r="H2132" s="74">
        <f>SUMIF('Cash Outflows'!E:E,'AP and Accrual Journal'!D2132,'Cash Outflows'!F:F)</f>
        <v>0</v>
      </c>
      <c r="I2132" s="73">
        <f t="shared" si="110"/>
        <v>0</v>
      </c>
      <c r="J2132" s="13">
        <f t="shared" si="112"/>
        <v>0</v>
      </c>
      <c r="K2132" s="112" t="b">
        <f ca="1">IF(TODAY()-'AP and Accrual Journal'!E2132&gt;'Data Inputs'!$B$47,TRUE,FALSE)</f>
        <v>1</v>
      </c>
    </row>
    <row r="2133" spans="1:11" x14ac:dyDescent="0.2">
      <c r="A2133" s="110" t="str">
        <f t="shared" si="111"/>
        <v/>
      </c>
      <c r="B2133" s="55"/>
      <c r="C2133" s="129"/>
      <c r="D2133" s="55"/>
      <c r="E2133" s="56"/>
      <c r="F2133" s="72"/>
      <c r="G2133" s="120" t="str">
        <f>IFERROR(INDEX(Vendors!$A$2:$B$500,MATCH('AP and Accrual Journal'!C2133,Vendors!$A$2:$A$500,0),2),"")</f>
        <v/>
      </c>
      <c r="H2133" s="74">
        <f>SUMIF('Cash Outflows'!E:E,'AP and Accrual Journal'!D2133,'Cash Outflows'!F:F)</f>
        <v>0</v>
      </c>
      <c r="I2133" s="73">
        <f t="shared" si="110"/>
        <v>0</v>
      </c>
      <c r="J2133" s="13">
        <f t="shared" si="112"/>
        <v>0</v>
      </c>
      <c r="K2133" s="112" t="b">
        <f ca="1">IF(TODAY()-'AP and Accrual Journal'!E2133&gt;'Data Inputs'!$B$47,TRUE,FALSE)</f>
        <v>1</v>
      </c>
    </row>
    <row r="2134" spans="1:11" x14ac:dyDescent="0.2">
      <c r="A2134" s="110" t="str">
        <f t="shared" si="111"/>
        <v/>
      </c>
      <c r="B2134" s="55"/>
      <c r="C2134" s="129"/>
      <c r="D2134" s="55"/>
      <c r="E2134" s="56"/>
      <c r="F2134" s="72"/>
      <c r="G2134" s="120" t="str">
        <f>IFERROR(INDEX(Vendors!$A$2:$B$500,MATCH('AP and Accrual Journal'!C2134,Vendors!$A$2:$A$500,0),2),"")</f>
        <v/>
      </c>
      <c r="H2134" s="74">
        <f>SUMIF('Cash Outflows'!E:E,'AP and Accrual Journal'!D2134,'Cash Outflows'!F:F)</f>
        <v>0</v>
      </c>
      <c r="I2134" s="73">
        <f t="shared" si="110"/>
        <v>0</v>
      </c>
      <c r="J2134" s="13">
        <f t="shared" si="112"/>
        <v>0</v>
      </c>
      <c r="K2134" s="112" t="b">
        <f ca="1">IF(TODAY()-'AP and Accrual Journal'!E2134&gt;'Data Inputs'!$B$47,TRUE,FALSE)</f>
        <v>1</v>
      </c>
    </row>
    <row r="2135" spans="1:11" x14ac:dyDescent="0.2">
      <c r="A2135" s="110" t="str">
        <f t="shared" si="111"/>
        <v/>
      </c>
      <c r="B2135" s="55"/>
      <c r="C2135" s="129"/>
      <c r="D2135" s="55"/>
      <c r="E2135" s="56"/>
      <c r="F2135" s="72"/>
      <c r="G2135" s="120" t="str">
        <f>IFERROR(INDEX(Vendors!$A$2:$B$500,MATCH('AP and Accrual Journal'!C2135,Vendors!$A$2:$A$500,0),2),"")</f>
        <v/>
      </c>
      <c r="H2135" s="74">
        <f>SUMIF('Cash Outflows'!E:E,'AP and Accrual Journal'!D2135,'Cash Outflows'!F:F)</f>
        <v>0</v>
      </c>
      <c r="I2135" s="73">
        <f t="shared" si="110"/>
        <v>0</v>
      </c>
      <c r="J2135" s="13">
        <f t="shared" si="112"/>
        <v>0</v>
      </c>
      <c r="K2135" s="112" t="b">
        <f ca="1">IF(TODAY()-'AP and Accrual Journal'!E2135&gt;'Data Inputs'!$B$47,TRUE,FALSE)</f>
        <v>1</v>
      </c>
    </row>
    <row r="2136" spans="1:11" x14ac:dyDescent="0.2">
      <c r="A2136" s="110" t="str">
        <f t="shared" si="111"/>
        <v/>
      </c>
      <c r="B2136" s="55"/>
      <c r="C2136" s="129"/>
      <c r="D2136" s="55"/>
      <c r="E2136" s="56"/>
      <c r="F2136" s="72"/>
      <c r="G2136" s="120" t="str">
        <f>IFERROR(INDEX(Vendors!$A$2:$B$500,MATCH('AP and Accrual Journal'!C2136,Vendors!$A$2:$A$500,0),2),"")</f>
        <v/>
      </c>
      <c r="H2136" s="74">
        <f>SUMIF('Cash Outflows'!E:E,'AP and Accrual Journal'!D2136,'Cash Outflows'!F:F)</f>
        <v>0</v>
      </c>
      <c r="I2136" s="73">
        <f t="shared" si="110"/>
        <v>0</v>
      </c>
      <c r="J2136" s="13">
        <f t="shared" si="112"/>
        <v>0</v>
      </c>
      <c r="K2136" s="112" t="b">
        <f ca="1">IF(TODAY()-'AP and Accrual Journal'!E2136&gt;'Data Inputs'!$B$47,TRUE,FALSE)</f>
        <v>1</v>
      </c>
    </row>
    <row r="2137" spans="1:11" x14ac:dyDescent="0.2">
      <c r="A2137" s="110" t="str">
        <f t="shared" si="111"/>
        <v/>
      </c>
      <c r="B2137" s="55"/>
      <c r="C2137" s="129"/>
      <c r="D2137" s="55"/>
      <c r="E2137" s="56"/>
      <c r="F2137" s="72"/>
      <c r="G2137" s="120" t="str">
        <f>IFERROR(INDEX(Vendors!$A$2:$B$500,MATCH('AP and Accrual Journal'!C2137,Vendors!$A$2:$A$500,0),2),"")</f>
        <v/>
      </c>
      <c r="H2137" s="74">
        <f>SUMIF('Cash Outflows'!E:E,'AP and Accrual Journal'!D2137,'Cash Outflows'!F:F)</f>
        <v>0</v>
      </c>
      <c r="I2137" s="73">
        <f t="shared" si="110"/>
        <v>0</v>
      </c>
      <c r="J2137" s="13">
        <f t="shared" si="112"/>
        <v>0</v>
      </c>
      <c r="K2137" s="112" t="b">
        <f ca="1">IF(TODAY()-'AP and Accrual Journal'!E2137&gt;'Data Inputs'!$B$47,TRUE,FALSE)</f>
        <v>1</v>
      </c>
    </row>
    <row r="2138" spans="1:11" x14ac:dyDescent="0.2">
      <c r="A2138" s="110" t="str">
        <f t="shared" si="111"/>
        <v/>
      </c>
      <c r="B2138" s="55"/>
      <c r="C2138" s="129"/>
      <c r="D2138" s="55"/>
      <c r="E2138" s="56"/>
      <c r="F2138" s="72"/>
      <c r="G2138" s="120" t="str">
        <f>IFERROR(INDEX(Vendors!$A$2:$B$500,MATCH('AP and Accrual Journal'!C2138,Vendors!$A$2:$A$500,0),2),"")</f>
        <v/>
      </c>
      <c r="H2138" s="74">
        <f>SUMIF('Cash Outflows'!E:E,'AP and Accrual Journal'!D2138,'Cash Outflows'!F:F)</f>
        <v>0</v>
      </c>
      <c r="I2138" s="73">
        <f t="shared" si="110"/>
        <v>0</v>
      </c>
      <c r="J2138" s="13">
        <f t="shared" si="112"/>
        <v>0</v>
      </c>
      <c r="K2138" s="112" t="b">
        <f ca="1">IF(TODAY()-'AP and Accrual Journal'!E2138&gt;'Data Inputs'!$B$47,TRUE,FALSE)</f>
        <v>1</v>
      </c>
    </row>
    <row r="2139" spans="1:11" x14ac:dyDescent="0.2">
      <c r="A2139" s="110" t="str">
        <f t="shared" si="111"/>
        <v/>
      </c>
      <c r="B2139" s="55"/>
      <c r="C2139" s="129"/>
      <c r="D2139" s="55"/>
      <c r="E2139" s="56"/>
      <c r="F2139" s="72"/>
      <c r="G2139" s="120" t="str">
        <f>IFERROR(INDEX(Vendors!$A$2:$B$500,MATCH('AP and Accrual Journal'!C2139,Vendors!$A$2:$A$500,0),2),"")</f>
        <v/>
      </c>
      <c r="H2139" s="74">
        <f>SUMIF('Cash Outflows'!E:E,'AP and Accrual Journal'!D2139,'Cash Outflows'!F:F)</f>
        <v>0</v>
      </c>
      <c r="I2139" s="73">
        <f t="shared" si="110"/>
        <v>0</v>
      </c>
      <c r="J2139" s="13">
        <f t="shared" si="112"/>
        <v>0</v>
      </c>
      <c r="K2139" s="112" t="b">
        <f ca="1">IF(TODAY()-'AP and Accrual Journal'!E2139&gt;'Data Inputs'!$B$47,TRUE,FALSE)</f>
        <v>1</v>
      </c>
    </row>
    <row r="2140" spans="1:11" x14ac:dyDescent="0.2">
      <c r="A2140" s="110" t="str">
        <f t="shared" si="111"/>
        <v/>
      </c>
      <c r="B2140" s="55"/>
      <c r="C2140" s="129"/>
      <c r="D2140" s="55"/>
      <c r="E2140" s="56"/>
      <c r="F2140" s="72"/>
      <c r="G2140" s="120" t="str">
        <f>IFERROR(INDEX(Vendors!$A$2:$B$500,MATCH('AP and Accrual Journal'!C2140,Vendors!$A$2:$A$500,0),2),"")</f>
        <v/>
      </c>
      <c r="H2140" s="74">
        <f>SUMIF('Cash Outflows'!E:E,'AP and Accrual Journal'!D2140,'Cash Outflows'!F:F)</f>
        <v>0</v>
      </c>
      <c r="I2140" s="73">
        <f t="shared" si="110"/>
        <v>0</v>
      </c>
      <c r="J2140" s="13">
        <f t="shared" si="112"/>
        <v>0</v>
      </c>
      <c r="K2140" s="112" t="b">
        <f ca="1">IF(TODAY()-'AP and Accrual Journal'!E2140&gt;'Data Inputs'!$B$47,TRUE,FALSE)</f>
        <v>1</v>
      </c>
    </row>
    <row r="2141" spans="1:11" x14ac:dyDescent="0.2">
      <c r="A2141" s="110" t="str">
        <f t="shared" si="111"/>
        <v/>
      </c>
      <c r="B2141" s="55"/>
      <c r="C2141" s="129"/>
      <c r="D2141" s="55"/>
      <c r="E2141" s="56"/>
      <c r="F2141" s="72"/>
      <c r="G2141" s="120" t="str">
        <f>IFERROR(INDEX(Vendors!$A$2:$B$500,MATCH('AP and Accrual Journal'!C2141,Vendors!$A$2:$A$500,0),2),"")</f>
        <v/>
      </c>
      <c r="H2141" s="74">
        <f>SUMIF('Cash Outflows'!E:E,'AP and Accrual Journal'!D2141,'Cash Outflows'!F:F)</f>
        <v>0</v>
      </c>
      <c r="I2141" s="73">
        <f t="shared" si="110"/>
        <v>0</v>
      </c>
      <c r="J2141" s="13">
        <f t="shared" si="112"/>
        <v>0</v>
      </c>
      <c r="K2141" s="112" t="b">
        <f ca="1">IF(TODAY()-'AP and Accrual Journal'!E2141&gt;'Data Inputs'!$B$47,TRUE,FALSE)</f>
        <v>1</v>
      </c>
    </row>
    <row r="2142" spans="1:11" x14ac:dyDescent="0.2">
      <c r="A2142" s="110" t="str">
        <f t="shared" si="111"/>
        <v/>
      </c>
      <c r="B2142" s="55"/>
      <c r="C2142" s="129"/>
      <c r="D2142" s="55"/>
      <c r="E2142" s="56"/>
      <c r="F2142" s="72"/>
      <c r="G2142" s="120" t="str">
        <f>IFERROR(INDEX(Vendors!$A$2:$B$500,MATCH('AP and Accrual Journal'!C2142,Vendors!$A$2:$A$500,0),2),"")</f>
        <v/>
      </c>
      <c r="H2142" s="74">
        <f>SUMIF('Cash Outflows'!E:E,'AP and Accrual Journal'!D2142,'Cash Outflows'!F:F)</f>
        <v>0</v>
      </c>
      <c r="I2142" s="73">
        <f t="shared" si="110"/>
        <v>0</v>
      </c>
      <c r="J2142" s="13">
        <f t="shared" si="112"/>
        <v>0</v>
      </c>
      <c r="K2142" s="112" t="b">
        <f ca="1">IF(TODAY()-'AP and Accrual Journal'!E2142&gt;'Data Inputs'!$B$47,TRUE,FALSE)</f>
        <v>1</v>
      </c>
    </row>
    <row r="2143" spans="1:11" x14ac:dyDescent="0.2">
      <c r="A2143" s="110" t="str">
        <f t="shared" si="111"/>
        <v/>
      </c>
      <c r="B2143" s="55"/>
      <c r="C2143" s="129"/>
      <c r="D2143" s="55"/>
      <c r="E2143" s="56"/>
      <c r="F2143" s="72"/>
      <c r="G2143" s="120" t="str">
        <f>IFERROR(INDEX(Vendors!$A$2:$B$500,MATCH('AP and Accrual Journal'!C2143,Vendors!$A$2:$A$500,0),2),"")</f>
        <v/>
      </c>
      <c r="H2143" s="74">
        <f>SUMIF('Cash Outflows'!E:E,'AP and Accrual Journal'!D2143,'Cash Outflows'!F:F)</f>
        <v>0</v>
      </c>
      <c r="I2143" s="73">
        <f t="shared" si="110"/>
        <v>0</v>
      </c>
      <c r="J2143" s="13">
        <f t="shared" si="112"/>
        <v>0</v>
      </c>
      <c r="K2143" s="112" t="b">
        <f ca="1">IF(TODAY()-'AP and Accrual Journal'!E2143&gt;'Data Inputs'!$B$47,TRUE,FALSE)</f>
        <v>1</v>
      </c>
    </row>
    <row r="2144" spans="1:11" x14ac:dyDescent="0.2">
      <c r="A2144" s="110" t="str">
        <f t="shared" si="111"/>
        <v/>
      </c>
      <c r="B2144" s="55"/>
      <c r="C2144" s="129"/>
      <c r="D2144" s="55"/>
      <c r="E2144" s="56"/>
      <c r="F2144" s="72"/>
      <c r="G2144" s="120" t="str">
        <f>IFERROR(INDEX(Vendors!$A$2:$B$500,MATCH('AP and Accrual Journal'!C2144,Vendors!$A$2:$A$500,0),2),"")</f>
        <v/>
      </c>
      <c r="H2144" s="74">
        <f>SUMIF('Cash Outflows'!E:E,'AP and Accrual Journal'!D2144,'Cash Outflows'!F:F)</f>
        <v>0</v>
      </c>
      <c r="I2144" s="73">
        <f t="shared" si="110"/>
        <v>0</v>
      </c>
      <c r="J2144" s="13">
        <f t="shared" si="112"/>
        <v>0</v>
      </c>
      <c r="K2144" s="112" t="b">
        <f ca="1">IF(TODAY()-'AP and Accrual Journal'!E2144&gt;'Data Inputs'!$B$47,TRUE,FALSE)</f>
        <v>1</v>
      </c>
    </row>
    <row r="2145" spans="1:11" x14ac:dyDescent="0.2">
      <c r="A2145" s="110" t="str">
        <f t="shared" si="111"/>
        <v/>
      </c>
      <c r="B2145" s="55"/>
      <c r="C2145" s="129"/>
      <c r="D2145" s="55"/>
      <c r="E2145" s="56"/>
      <c r="F2145" s="72"/>
      <c r="G2145" s="120" t="str">
        <f>IFERROR(INDEX(Vendors!$A$2:$B$500,MATCH('AP and Accrual Journal'!C2145,Vendors!$A$2:$A$500,0),2),"")</f>
        <v/>
      </c>
      <c r="H2145" s="74">
        <f>SUMIF('Cash Outflows'!E:E,'AP and Accrual Journal'!D2145,'Cash Outflows'!F:F)</f>
        <v>0</v>
      </c>
      <c r="I2145" s="73">
        <f t="shared" si="110"/>
        <v>0</v>
      </c>
      <c r="J2145" s="13">
        <f t="shared" si="112"/>
        <v>0</v>
      </c>
      <c r="K2145" s="112" t="b">
        <f ca="1">IF(TODAY()-'AP and Accrual Journal'!E2145&gt;'Data Inputs'!$B$47,TRUE,FALSE)</f>
        <v>1</v>
      </c>
    </row>
    <row r="2146" spans="1:11" x14ac:dyDescent="0.2">
      <c r="A2146" s="110" t="str">
        <f t="shared" si="111"/>
        <v/>
      </c>
      <c r="B2146" s="55"/>
      <c r="C2146" s="129"/>
      <c r="D2146" s="55"/>
      <c r="E2146" s="56"/>
      <c r="F2146" s="72"/>
      <c r="G2146" s="120" t="str">
        <f>IFERROR(INDEX(Vendors!$A$2:$B$500,MATCH('AP and Accrual Journal'!C2146,Vendors!$A$2:$A$500,0),2),"")</f>
        <v/>
      </c>
      <c r="H2146" s="74">
        <f>SUMIF('Cash Outflows'!E:E,'AP and Accrual Journal'!D2146,'Cash Outflows'!F:F)</f>
        <v>0</v>
      </c>
      <c r="I2146" s="73">
        <f t="shared" si="110"/>
        <v>0</v>
      </c>
      <c r="J2146" s="13">
        <f t="shared" si="112"/>
        <v>0</v>
      </c>
      <c r="K2146" s="112" t="b">
        <f ca="1">IF(TODAY()-'AP and Accrual Journal'!E2146&gt;'Data Inputs'!$B$47,TRUE,FALSE)</f>
        <v>1</v>
      </c>
    </row>
    <row r="2147" spans="1:11" x14ac:dyDescent="0.2">
      <c r="A2147" s="110" t="str">
        <f t="shared" si="111"/>
        <v/>
      </c>
      <c r="B2147" s="55"/>
      <c r="C2147" s="129"/>
      <c r="D2147" s="55"/>
      <c r="E2147" s="56"/>
      <c r="F2147" s="72"/>
      <c r="G2147" s="120" t="str">
        <f>IFERROR(INDEX(Vendors!$A$2:$B$500,MATCH('AP and Accrual Journal'!C2147,Vendors!$A$2:$A$500,0),2),"")</f>
        <v/>
      </c>
      <c r="H2147" s="74">
        <f>SUMIF('Cash Outflows'!E:E,'AP and Accrual Journal'!D2147,'Cash Outflows'!F:F)</f>
        <v>0</v>
      </c>
      <c r="I2147" s="73">
        <f t="shared" si="110"/>
        <v>0</v>
      </c>
      <c r="J2147" s="13">
        <f t="shared" si="112"/>
        <v>0</v>
      </c>
      <c r="K2147" s="112" t="b">
        <f ca="1">IF(TODAY()-'AP and Accrual Journal'!E2147&gt;'Data Inputs'!$B$47,TRUE,FALSE)</f>
        <v>1</v>
      </c>
    </row>
    <row r="2148" spans="1:11" x14ac:dyDescent="0.2">
      <c r="A2148" s="110" t="str">
        <f t="shared" si="111"/>
        <v/>
      </c>
      <c r="B2148" s="55"/>
      <c r="C2148" s="129"/>
      <c r="D2148" s="55"/>
      <c r="E2148" s="56"/>
      <c r="F2148" s="72"/>
      <c r="G2148" s="120" t="str">
        <f>IFERROR(INDEX(Vendors!$A$2:$B$500,MATCH('AP and Accrual Journal'!C2148,Vendors!$A$2:$A$500,0),2),"")</f>
        <v/>
      </c>
      <c r="H2148" s="74">
        <f>SUMIF('Cash Outflows'!E:E,'AP and Accrual Journal'!D2148,'Cash Outflows'!F:F)</f>
        <v>0</v>
      </c>
      <c r="I2148" s="73">
        <f t="shared" si="110"/>
        <v>0</v>
      </c>
      <c r="J2148" s="13">
        <f t="shared" si="112"/>
        <v>0</v>
      </c>
      <c r="K2148" s="112" t="b">
        <f ca="1">IF(TODAY()-'AP and Accrual Journal'!E2148&gt;'Data Inputs'!$B$47,TRUE,FALSE)</f>
        <v>1</v>
      </c>
    </row>
    <row r="2149" spans="1:11" x14ac:dyDescent="0.2">
      <c r="A2149" s="110" t="str">
        <f t="shared" si="111"/>
        <v/>
      </c>
      <c r="B2149" s="55"/>
      <c r="C2149" s="129"/>
      <c r="D2149" s="55"/>
      <c r="E2149" s="56"/>
      <c r="F2149" s="72"/>
      <c r="G2149" s="120" t="str">
        <f>IFERROR(INDEX(Vendors!$A$2:$B$500,MATCH('AP and Accrual Journal'!C2149,Vendors!$A$2:$A$500,0),2),"")</f>
        <v/>
      </c>
      <c r="H2149" s="74">
        <f>SUMIF('Cash Outflows'!E:E,'AP and Accrual Journal'!D2149,'Cash Outflows'!F:F)</f>
        <v>0</v>
      </c>
      <c r="I2149" s="73">
        <f t="shared" si="110"/>
        <v>0</v>
      </c>
      <c r="J2149" s="13">
        <f t="shared" si="112"/>
        <v>0</v>
      </c>
      <c r="K2149" s="112" t="b">
        <f ca="1">IF(TODAY()-'AP and Accrual Journal'!E2149&gt;'Data Inputs'!$B$47,TRUE,FALSE)</f>
        <v>1</v>
      </c>
    </row>
    <row r="2150" spans="1:11" x14ac:dyDescent="0.2">
      <c r="A2150" s="110" t="str">
        <f t="shared" si="111"/>
        <v/>
      </c>
      <c r="B2150" s="55"/>
      <c r="C2150" s="129"/>
      <c r="D2150" s="55"/>
      <c r="E2150" s="56"/>
      <c r="F2150" s="72"/>
      <c r="G2150" s="120" t="str">
        <f>IFERROR(INDEX(Vendors!$A$2:$B$500,MATCH('AP and Accrual Journal'!C2150,Vendors!$A$2:$A$500,0),2),"")</f>
        <v/>
      </c>
      <c r="H2150" s="74">
        <f>SUMIF('Cash Outflows'!E:E,'AP and Accrual Journal'!D2150,'Cash Outflows'!F:F)</f>
        <v>0</v>
      </c>
      <c r="I2150" s="73">
        <f t="shared" si="110"/>
        <v>0</v>
      </c>
      <c r="J2150" s="13">
        <f t="shared" si="112"/>
        <v>0</v>
      </c>
      <c r="K2150" s="112" t="b">
        <f ca="1">IF(TODAY()-'AP and Accrual Journal'!E2150&gt;'Data Inputs'!$B$47,TRUE,FALSE)</f>
        <v>1</v>
      </c>
    </row>
    <row r="2151" spans="1:11" x14ac:dyDescent="0.2">
      <c r="A2151" s="110" t="str">
        <f t="shared" si="111"/>
        <v/>
      </c>
      <c r="B2151" s="55"/>
      <c r="C2151" s="129"/>
      <c r="D2151" s="55"/>
      <c r="E2151" s="56"/>
      <c r="F2151" s="72"/>
      <c r="G2151" s="120" t="str">
        <f>IFERROR(INDEX(Vendors!$A$2:$B$500,MATCH('AP and Accrual Journal'!C2151,Vendors!$A$2:$A$500,0),2),"")</f>
        <v/>
      </c>
      <c r="H2151" s="74">
        <f>SUMIF('Cash Outflows'!E:E,'AP and Accrual Journal'!D2151,'Cash Outflows'!F:F)</f>
        <v>0</v>
      </c>
      <c r="I2151" s="73">
        <f t="shared" si="110"/>
        <v>0</v>
      </c>
      <c r="J2151" s="13">
        <f t="shared" si="112"/>
        <v>0</v>
      </c>
      <c r="K2151" s="112" t="b">
        <f ca="1">IF(TODAY()-'AP and Accrual Journal'!E2151&gt;'Data Inputs'!$B$47,TRUE,FALSE)</f>
        <v>1</v>
      </c>
    </row>
    <row r="2152" spans="1:11" x14ac:dyDescent="0.2">
      <c r="A2152" s="110" t="str">
        <f t="shared" si="111"/>
        <v/>
      </c>
      <c r="B2152" s="55"/>
      <c r="C2152" s="129"/>
      <c r="D2152" s="55"/>
      <c r="E2152" s="56"/>
      <c r="F2152" s="72"/>
      <c r="G2152" s="120" t="str">
        <f>IFERROR(INDEX(Vendors!$A$2:$B$500,MATCH('AP and Accrual Journal'!C2152,Vendors!$A$2:$A$500,0),2),"")</f>
        <v/>
      </c>
      <c r="H2152" s="74">
        <f>SUMIF('Cash Outflows'!E:E,'AP and Accrual Journal'!D2152,'Cash Outflows'!F:F)</f>
        <v>0</v>
      </c>
      <c r="I2152" s="73">
        <f t="shared" si="110"/>
        <v>0</v>
      </c>
      <c r="J2152" s="13">
        <f t="shared" si="112"/>
        <v>0</v>
      </c>
      <c r="K2152" s="112" t="b">
        <f ca="1">IF(TODAY()-'AP and Accrual Journal'!E2152&gt;'Data Inputs'!$B$47,TRUE,FALSE)</f>
        <v>1</v>
      </c>
    </row>
    <row r="2153" spans="1:11" x14ac:dyDescent="0.2">
      <c r="A2153" s="110" t="str">
        <f t="shared" si="111"/>
        <v/>
      </c>
      <c r="B2153" s="55"/>
      <c r="C2153" s="129"/>
      <c r="D2153" s="55"/>
      <c r="E2153" s="56"/>
      <c r="F2153" s="72"/>
      <c r="G2153" s="120" t="str">
        <f>IFERROR(INDEX(Vendors!$A$2:$B$500,MATCH('AP and Accrual Journal'!C2153,Vendors!$A$2:$A$500,0),2),"")</f>
        <v/>
      </c>
      <c r="H2153" s="74">
        <f>SUMIF('Cash Outflows'!E:E,'AP and Accrual Journal'!D2153,'Cash Outflows'!F:F)</f>
        <v>0</v>
      </c>
      <c r="I2153" s="73">
        <f t="shared" si="110"/>
        <v>0</v>
      </c>
      <c r="J2153" s="13">
        <f t="shared" si="112"/>
        <v>0</v>
      </c>
      <c r="K2153" s="112" t="b">
        <f ca="1">IF(TODAY()-'AP and Accrual Journal'!E2153&gt;'Data Inputs'!$B$47,TRUE,FALSE)</f>
        <v>1</v>
      </c>
    </row>
    <row r="2154" spans="1:11" x14ac:dyDescent="0.2">
      <c r="A2154" s="110" t="str">
        <f t="shared" si="111"/>
        <v/>
      </c>
      <c r="B2154" s="55"/>
      <c r="C2154" s="129"/>
      <c r="D2154" s="55"/>
      <c r="E2154" s="56"/>
      <c r="F2154" s="72"/>
      <c r="G2154" s="120" t="str">
        <f>IFERROR(INDEX(Vendors!$A$2:$B$500,MATCH('AP and Accrual Journal'!C2154,Vendors!$A$2:$A$500,0),2),"")</f>
        <v/>
      </c>
      <c r="H2154" s="74">
        <f>SUMIF('Cash Outflows'!E:E,'AP and Accrual Journal'!D2154,'Cash Outflows'!F:F)</f>
        <v>0</v>
      </c>
      <c r="I2154" s="73">
        <f t="shared" si="110"/>
        <v>0</v>
      </c>
      <c r="J2154" s="13">
        <f t="shared" si="112"/>
        <v>0</v>
      </c>
      <c r="K2154" s="112" t="b">
        <f ca="1">IF(TODAY()-'AP and Accrual Journal'!E2154&gt;'Data Inputs'!$B$47,TRUE,FALSE)</f>
        <v>1</v>
      </c>
    </row>
    <row r="2155" spans="1:11" x14ac:dyDescent="0.2">
      <c r="A2155" s="110" t="str">
        <f t="shared" si="111"/>
        <v/>
      </c>
      <c r="B2155" s="55"/>
      <c r="C2155" s="129"/>
      <c r="D2155" s="55"/>
      <c r="E2155" s="56"/>
      <c r="F2155" s="72"/>
      <c r="G2155" s="120" t="str">
        <f>IFERROR(INDEX(Vendors!$A$2:$B$500,MATCH('AP and Accrual Journal'!C2155,Vendors!$A$2:$A$500,0),2),"")</f>
        <v/>
      </c>
      <c r="H2155" s="74">
        <f>SUMIF('Cash Outflows'!E:E,'AP and Accrual Journal'!D2155,'Cash Outflows'!F:F)</f>
        <v>0</v>
      </c>
      <c r="I2155" s="73">
        <f t="shared" si="110"/>
        <v>0</v>
      </c>
      <c r="J2155" s="13">
        <f t="shared" si="112"/>
        <v>0</v>
      </c>
      <c r="K2155" s="112" t="b">
        <f ca="1">IF(TODAY()-'AP and Accrual Journal'!E2155&gt;'Data Inputs'!$B$47,TRUE,FALSE)</f>
        <v>1</v>
      </c>
    </row>
    <row r="2156" spans="1:11" x14ac:dyDescent="0.2">
      <c r="A2156" s="110" t="str">
        <f t="shared" si="111"/>
        <v/>
      </c>
      <c r="B2156" s="55"/>
      <c r="C2156" s="129"/>
      <c r="D2156" s="55"/>
      <c r="E2156" s="56"/>
      <c r="F2156" s="72"/>
      <c r="G2156" s="120" t="str">
        <f>IFERROR(INDEX(Vendors!$A$2:$B$500,MATCH('AP and Accrual Journal'!C2156,Vendors!$A$2:$A$500,0),2),"")</f>
        <v/>
      </c>
      <c r="H2156" s="74">
        <f>SUMIF('Cash Outflows'!E:E,'AP and Accrual Journal'!D2156,'Cash Outflows'!F:F)</f>
        <v>0</v>
      </c>
      <c r="I2156" s="73">
        <f t="shared" si="110"/>
        <v>0</v>
      </c>
      <c r="J2156" s="13">
        <f t="shared" si="112"/>
        <v>0</v>
      </c>
      <c r="K2156" s="112" t="b">
        <f ca="1">IF(TODAY()-'AP and Accrual Journal'!E2156&gt;'Data Inputs'!$B$47,TRUE,FALSE)</f>
        <v>1</v>
      </c>
    </row>
    <row r="2157" spans="1:11" x14ac:dyDescent="0.2">
      <c r="A2157" s="110" t="str">
        <f t="shared" si="111"/>
        <v/>
      </c>
      <c r="B2157" s="55"/>
      <c r="C2157" s="129"/>
      <c r="D2157" s="55"/>
      <c r="E2157" s="56"/>
      <c r="F2157" s="72"/>
      <c r="G2157" s="120" t="str">
        <f>IFERROR(INDEX(Vendors!$A$2:$B$500,MATCH('AP and Accrual Journal'!C2157,Vendors!$A$2:$A$500,0),2),"")</f>
        <v/>
      </c>
      <c r="H2157" s="74">
        <f>SUMIF('Cash Outflows'!E:E,'AP and Accrual Journal'!D2157,'Cash Outflows'!F:F)</f>
        <v>0</v>
      </c>
      <c r="I2157" s="73">
        <f t="shared" si="110"/>
        <v>0</v>
      </c>
      <c r="J2157" s="13">
        <f t="shared" si="112"/>
        <v>0</v>
      </c>
      <c r="K2157" s="112" t="b">
        <f ca="1">IF(TODAY()-'AP and Accrual Journal'!E2157&gt;'Data Inputs'!$B$47,TRUE,FALSE)</f>
        <v>1</v>
      </c>
    </row>
    <row r="2158" spans="1:11" x14ac:dyDescent="0.2">
      <c r="A2158" s="110" t="str">
        <f t="shared" si="111"/>
        <v/>
      </c>
      <c r="B2158" s="55"/>
      <c r="C2158" s="129"/>
      <c r="D2158" s="55"/>
      <c r="E2158" s="56"/>
      <c r="F2158" s="72"/>
      <c r="G2158" s="120" t="str">
        <f>IFERROR(INDEX(Vendors!$A$2:$B$500,MATCH('AP and Accrual Journal'!C2158,Vendors!$A$2:$A$500,0),2),"")</f>
        <v/>
      </c>
      <c r="H2158" s="74">
        <f>SUMIF('Cash Outflows'!E:E,'AP and Accrual Journal'!D2158,'Cash Outflows'!F:F)</f>
        <v>0</v>
      </c>
      <c r="I2158" s="73">
        <f t="shared" si="110"/>
        <v>0</v>
      </c>
      <c r="J2158" s="13">
        <f t="shared" si="112"/>
        <v>0</v>
      </c>
      <c r="K2158" s="112" t="b">
        <f ca="1">IF(TODAY()-'AP and Accrual Journal'!E2158&gt;'Data Inputs'!$B$47,TRUE,FALSE)</f>
        <v>1</v>
      </c>
    </row>
    <row r="2159" spans="1:11" x14ac:dyDescent="0.2">
      <c r="A2159" s="110" t="str">
        <f t="shared" si="111"/>
        <v/>
      </c>
      <c r="B2159" s="55"/>
      <c r="C2159" s="129"/>
      <c r="D2159" s="55"/>
      <c r="E2159" s="56"/>
      <c r="F2159" s="72"/>
      <c r="G2159" s="120" t="str">
        <f>IFERROR(INDEX(Vendors!$A$2:$B$500,MATCH('AP and Accrual Journal'!C2159,Vendors!$A$2:$A$500,0),2),"")</f>
        <v/>
      </c>
      <c r="H2159" s="74">
        <f>SUMIF('Cash Outflows'!E:E,'AP and Accrual Journal'!D2159,'Cash Outflows'!F:F)</f>
        <v>0</v>
      </c>
      <c r="I2159" s="73">
        <f t="shared" si="110"/>
        <v>0</v>
      </c>
      <c r="J2159" s="13">
        <f t="shared" si="112"/>
        <v>0</v>
      </c>
      <c r="K2159" s="112" t="b">
        <f ca="1">IF(TODAY()-'AP and Accrual Journal'!E2159&gt;'Data Inputs'!$B$47,TRUE,FALSE)</f>
        <v>1</v>
      </c>
    </row>
    <row r="2160" spans="1:11" x14ac:dyDescent="0.2">
      <c r="A2160" s="110" t="str">
        <f t="shared" si="111"/>
        <v/>
      </c>
      <c r="B2160" s="55"/>
      <c r="C2160" s="129"/>
      <c r="D2160" s="55"/>
      <c r="E2160" s="56"/>
      <c r="F2160" s="72"/>
      <c r="G2160" s="120" t="str">
        <f>IFERROR(INDEX(Vendors!$A$2:$B$500,MATCH('AP and Accrual Journal'!C2160,Vendors!$A$2:$A$500,0),2),"")</f>
        <v/>
      </c>
      <c r="H2160" s="74">
        <f>SUMIF('Cash Outflows'!E:E,'AP and Accrual Journal'!D2160,'Cash Outflows'!F:F)</f>
        <v>0</v>
      </c>
      <c r="I2160" s="73">
        <f t="shared" si="110"/>
        <v>0</v>
      </c>
      <c r="J2160" s="13">
        <f t="shared" si="112"/>
        <v>0</v>
      </c>
      <c r="K2160" s="112" t="b">
        <f ca="1">IF(TODAY()-'AP and Accrual Journal'!E2160&gt;'Data Inputs'!$B$47,TRUE,FALSE)</f>
        <v>1</v>
      </c>
    </row>
    <row r="2161" spans="1:11" x14ac:dyDescent="0.2">
      <c r="A2161" s="110" t="str">
        <f t="shared" si="111"/>
        <v/>
      </c>
      <c r="B2161" s="55"/>
      <c r="C2161" s="129"/>
      <c r="D2161" s="55"/>
      <c r="E2161" s="56"/>
      <c r="F2161" s="72"/>
      <c r="G2161" s="120" t="str">
        <f>IFERROR(INDEX(Vendors!$A$2:$B$500,MATCH('AP and Accrual Journal'!C2161,Vendors!$A$2:$A$500,0),2),"")</f>
        <v/>
      </c>
      <c r="H2161" s="74">
        <f>SUMIF('Cash Outflows'!E:E,'AP and Accrual Journal'!D2161,'Cash Outflows'!F:F)</f>
        <v>0</v>
      </c>
      <c r="I2161" s="73">
        <f t="shared" si="110"/>
        <v>0</v>
      </c>
      <c r="J2161" s="13">
        <f t="shared" si="112"/>
        <v>0</v>
      </c>
      <c r="K2161" s="112" t="b">
        <f ca="1">IF(TODAY()-'AP and Accrual Journal'!E2161&gt;'Data Inputs'!$B$47,TRUE,FALSE)</f>
        <v>1</v>
      </c>
    </row>
    <row r="2162" spans="1:11" x14ac:dyDescent="0.2">
      <c r="A2162" s="110" t="str">
        <f t="shared" si="111"/>
        <v/>
      </c>
      <c r="B2162" s="55"/>
      <c r="C2162" s="129"/>
      <c r="D2162" s="55"/>
      <c r="E2162" s="56"/>
      <c r="F2162" s="72"/>
      <c r="G2162" s="120" t="str">
        <f>IFERROR(INDEX(Vendors!$A$2:$B$500,MATCH('AP and Accrual Journal'!C2162,Vendors!$A$2:$A$500,0),2),"")</f>
        <v/>
      </c>
      <c r="H2162" s="74">
        <f>SUMIF('Cash Outflows'!E:E,'AP and Accrual Journal'!D2162,'Cash Outflows'!F:F)</f>
        <v>0</v>
      </c>
      <c r="I2162" s="73">
        <f t="shared" si="110"/>
        <v>0</v>
      </c>
      <c r="J2162" s="13">
        <f t="shared" si="112"/>
        <v>0</v>
      </c>
      <c r="K2162" s="112" t="b">
        <f ca="1">IF(TODAY()-'AP and Accrual Journal'!E2162&gt;'Data Inputs'!$B$47,TRUE,FALSE)</f>
        <v>1</v>
      </c>
    </row>
    <row r="2163" spans="1:11" x14ac:dyDescent="0.2">
      <c r="A2163" s="110" t="str">
        <f t="shared" si="111"/>
        <v/>
      </c>
      <c r="B2163" s="55"/>
      <c r="C2163" s="129"/>
      <c r="D2163" s="55"/>
      <c r="E2163" s="56"/>
      <c r="F2163" s="72"/>
      <c r="G2163" s="120" t="str">
        <f>IFERROR(INDEX(Vendors!$A$2:$B$500,MATCH('AP and Accrual Journal'!C2163,Vendors!$A$2:$A$500,0),2),"")</f>
        <v/>
      </c>
      <c r="H2163" s="74">
        <f>SUMIF('Cash Outflows'!E:E,'AP and Accrual Journal'!D2163,'Cash Outflows'!F:F)</f>
        <v>0</v>
      </c>
      <c r="I2163" s="73">
        <f t="shared" si="110"/>
        <v>0</v>
      </c>
      <c r="J2163" s="13">
        <f t="shared" si="112"/>
        <v>0</v>
      </c>
      <c r="K2163" s="112" t="b">
        <f ca="1">IF(TODAY()-'AP and Accrual Journal'!E2163&gt;'Data Inputs'!$B$47,TRUE,FALSE)</f>
        <v>1</v>
      </c>
    </row>
    <row r="2164" spans="1:11" x14ac:dyDescent="0.2">
      <c r="A2164" s="110" t="str">
        <f t="shared" si="111"/>
        <v/>
      </c>
      <c r="B2164" s="55"/>
      <c r="C2164" s="129"/>
      <c r="D2164" s="55"/>
      <c r="E2164" s="56"/>
      <c r="F2164" s="72"/>
      <c r="G2164" s="120" t="str">
        <f>IFERROR(INDEX(Vendors!$A$2:$B$500,MATCH('AP and Accrual Journal'!C2164,Vendors!$A$2:$A$500,0),2),"")</f>
        <v/>
      </c>
      <c r="H2164" s="74">
        <f>SUMIF('Cash Outflows'!E:E,'AP and Accrual Journal'!D2164,'Cash Outflows'!F:F)</f>
        <v>0</v>
      </c>
      <c r="I2164" s="73">
        <f t="shared" si="110"/>
        <v>0</v>
      </c>
      <c r="J2164" s="13">
        <f t="shared" si="112"/>
        <v>0</v>
      </c>
      <c r="K2164" s="112" t="b">
        <f ca="1">IF(TODAY()-'AP and Accrual Journal'!E2164&gt;'Data Inputs'!$B$47,TRUE,FALSE)</f>
        <v>1</v>
      </c>
    </row>
    <row r="2165" spans="1:11" x14ac:dyDescent="0.2">
      <c r="A2165" s="110" t="str">
        <f t="shared" si="111"/>
        <v/>
      </c>
      <c r="B2165" s="55"/>
      <c r="C2165" s="129"/>
      <c r="D2165" s="55"/>
      <c r="E2165" s="56"/>
      <c r="F2165" s="72"/>
      <c r="G2165" s="120" t="str">
        <f>IFERROR(INDEX(Vendors!$A$2:$B$500,MATCH('AP and Accrual Journal'!C2165,Vendors!$A$2:$A$500,0),2),"")</f>
        <v/>
      </c>
      <c r="H2165" s="74">
        <f>SUMIF('Cash Outflows'!E:E,'AP and Accrual Journal'!D2165,'Cash Outflows'!F:F)</f>
        <v>0</v>
      </c>
      <c r="I2165" s="73">
        <f t="shared" si="110"/>
        <v>0</v>
      </c>
      <c r="J2165" s="13">
        <f t="shared" si="112"/>
        <v>0</v>
      </c>
      <c r="K2165" s="112" t="b">
        <f ca="1">IF(TODAY()-'AP and Accrual Journal'!E2165&gt;'Data Inputs'!$B$47,TRUE,FALSE)</f>
        <v>1</v>
      </c>
    </row>
    <row r="2166" spans="1:11" x14ac:dyDescent="0.2">
      <c r="A2166" s="110" t="str">
        <f t="shared" si="111"/>
        <v/>
      </c>
      <c r="B2166" s="55"/>
      <c r="C2166" s="129"/>
      <c r="D2166" s="55"/>
      <c r="E2166" s="56"/>
      <c r="F2166" s="72"/>
      <c r="G2166" s="120" t="str">
        <f>IFERROR(INDEX(Vendors!$A$2:$B$500,MATCH('AP and Accrual Journal'!C2166,Vendors!$A$2:$A$500,0),2),"")</f>
        <v/>
      </c>
      <c r="H2166" s="74">
        <f>SUMIF('Cash Outflows'!E:E,'AP and Accrual Journal'!D2166,'Cash Outflows'!F:F)</f>
        <v>0</v>
      </c>
      <c r="I2166" s="73">
        <f t="shared" si="110"/>
        <v>0</v>
      </c>
      <c r="J2166" s="13">
        <f t="shared" si="112"/>
        <v>0</v>
      </c>
      <c r="K2166" s="112" t="b">
        <f ca="1">IF(TODAY()-'AP and Accrual Journal'!E2166&gt;'Data Inputs'!$B$47,TRUE,FALSE)</f>
        <v>1</v>
      </c>
    </row>
    <row r="2167" spans="1:11" x14ac:dyDescent="0.2">
      <c r="A2167" s="110" t="str">
        <f t="shared" si="111"/>
        <v/>
      </c>
      <c r="B2167" s="55"/>
      <c r="C2167" s="129"/>
      <c r="D2167" s="55"/>
      <c r="E2167" s="56"/>
      <c r="F2167" s="72"/>
      <c r="G2167" s="120" t="str">
        <f>IFERROR(INDEX(Vendors!$A$2:$B$500,MATCH('AP and Accrual Journal'!C2167,Vendors!$A$2:$A$500,0),2),"")</f>
        <v/>
      </c>
      <c r="H2167" s="74">
        <f>SUMIF('Cash Outflows'!E:E,'AP and Accrual Journal'!D2167,'Cash Outflows'!F:F)</f>
        <v>0</v>
      </c>
      <c r="I2167" s="73">
        <f t="shared" si="110"/>
        <v>0</v>
      </c>
      <c r="J2167" s="13">
        <f t="shared" si="112"/>
        <v>0</v>
      </c>
      <c r="K2167" s="112" t="b">
        <f ca="1">IF(TODAY()-'AP and Accrual Journal'!E2167&gt;'Data Inputs'!$B$47,TRUE,FALSE)</f>
        <v>1</v>
      </c>
    </row>
    <row r="2168" spans="1:11" x14ac:dyDescent="0.2">
      <c r="A2168" s="110" t="str">
        <f t="shared" si="111"/>
        <v/>
      </c>
      <c r="B2168" s="55"/>
      <c r="C2168" s="129"/>
      <c r="D2168" s="55"/>
      <c r="E2168" s="56"/>
      <c r="F2168" s="72"/>
      <c r="G2168" s="120" t="str">
        <f>IFERROR(INDEX(Vendors!$A$2:$B$500,MATCH('AP and Accrual Journal'!C2168,Vendors!$A$2:$A$500,0),2),"")</f>
        <v/>
      </c>
      <c r="H2168" s="74">
        <f>SUMIF('Cash Outflows'!E:E,'AP and Accrual Journal'!D2168,'Cash Outflows'!F:F)</f>
        <v>0</v>
      </c>
      <c r="I2168" s="73">
        <f t="shared" si="110"/>
        <v>0</v>
      </c>
      <c r="J2168" s="13">
        <f t="shared" si="112"/>
        <v>0</v>
      </c>
      <c r="K2168" s="112" t="b">
        <f ca="1">IF(TODAY()-'AP and Accrual Journal'!E2168&gt;'Data Inputs'!$B$47,TRUE,FALSE)</f>
        <v>1</v>
      </c>
    </row>
    <row r="2169" spans="1:11" x14ac:dyDescent="0.2">
      <c r="A2169" s="110" t="str">
        <f t="shared" si="111"/>
        <v/>
      </c>
      <c r="B2169" s="55"/>
      <c r="C2169" s="129"/>
      <c r="D2169" s="55"/>
      <c r="E2169" s="56"/>
      <c r="F2169" s="72"/>
      <c r="G2169" s="120" t="str">
        <f>IFERROR(INDEX(Vendors!$A$2:$B$500,MATCH('AP and Accrual Journal'!C2169,Vendors!$A$2:$A$500,0),2),"")</f>
        <v/>
      </c>
      <c r="H2169" s="74">
        <f>SUMIF('Cash Outflows'!E:E,'AP and Accrual Journal'!D2169,'Cash Outflows'!F:F)</f>
        <v>0</v>
      </c>
      <c r="I2169" s="73">
        <f t="shared" si="110"/>
        <v>0</v>
      </c>
      <c r="J2169" s="13">
        <f t="shared" si="112"/>
        <v>0</v>
      </c>
      <c r="K2169" s="112" t="b">
        <f ca="1">IF(TODAY()-'AP and Accrual Journal'!E2169&gt;'Data Inputs'!$B$47,TRUE,FALSE)</f>
        <v>1</v>
      </c>
    </row>
    <row r="2170" spans="1:11" x14ac:dyDescent="0.2">
      <c r="A2170" s="110" t="str">
        <f t="shared" si="111"/>
        <v/>
      </c>
      <c r="B2170" s="55"/>
      <c r="C2170" s="129"/>
      <c r="D2170" s="55"/>
      <c r="E2170" s="56"/>
      <c r="F2170" s="72"/>
      <c r="G2170" s="120" t="str">
        <f>IFERROR(INDEX(Vendors!$A$2:$B$500,MATCH('AP and Accrual Journal'!C2170,Vendors!$A$2:$A$500,0),2),"")</f>
        <v/>
      </c>
      <c r="H2170" s="74">
        <f>SUMIF('Cash Outflows'!E:E,'AP and Accrual Journal'!D2170,'Cash Outflows'!F:F)</f>
        <v>0</v>
      </c>
      <c r="I2170" s="73">
        <f t="shared" si="110"/>
        <v>0</v>
      </c>
      <c r="J2170" s="13">
        <f t="shared" si="112"/>
        <v>0</v>
      </c>
      <c r="K2170" s="112" t="b">
        <f ca="1">IF(TODAY()-'AP and Accrual Journal'!E2170&gt;'Data Inputs'!$B$47,TRUE,FALSE)</f>
        <v>1</v>
      </c>
    </row>
    <row r="2171" spans="1:11" x14ac:dyDescent="0.2">
      <c r="A2171" s="110" t="str">
        <f t="shared" si="111"/>
        <v/>
      </c>
      <c r="B2171" s="55"/>
      <c r="C2171" s="129"/>
      <c r="D2171" s="55"/>
      <c r="E2171" s="56"/>
      <c r="F2171" s="72"/>
      <c r="G2171" s="120" t="str">
        <f>IFERROR(INDEX(Vendors!$A$2:$B$500,MATCH('AP and Accrual Journal'!C2171,Vendors!$A$2:$A$500,0),2),"")</f>
        <v/>
      </c>
      <c r="H2171" s="74">
        <f>SUMIF('Cash Outflows'!E:E,'AP and Accrual Journal'!D2171,'Cash Outflows'!F:F)</f>
        <v>0</v>
      </c>
      <c r="I2171" s="73">
        <f t="shared" si="110"/>
        <v>0</v>
      </c>
      <c r="J2171" s="13">
        <f t="shared" si="112"/>
        <v>0</v>
      </c>
      <c r="K2171" s="112" t="b">
        <f ca="1">IF(TODAY()-'AP and Accrual Journal'!E2171&gt;'Data Inputs'!$B$47,TRUE,FALSE)</f>
        <v>1</v>
      </c>
    </row>
    <row r="2172" spans="1:11" x14ac:dyDescent="0.2">
      <c r="A2172" s="110" t="str">
        <f t="shared" si="111"/>
        <v/>
      </c>
      <c r="B2172" s="55"/>
      <c r="C2172" s="129"/>
      <c r="D2172" s="55"/>
      <c r="E2172" s="56"/>
      <c r="F2172" s="72"/>
      <c r="G2172" s="120" t="str">
        <f>IFERROR(INDEX(Vendors!$A$2:$B$500,MATCH('AP and Accrual Journal'!C2172,Vendors!$A$2:$A$500,0),2),"")</f>
        <v/>
      </c>
      <c r="H2172" s="74">
        <f>SUMIF('Cash Outflows'!E:E,'AP and Accrual Journal'!D2172,'Cash Outflows'!F:F)</f>
        <v>0</v>
      </c>
      <c r="I2172" s="73">
        <f t="shared" si="110"/>
        <v>0</v>
      </c>
      <c r="J2172" s="13">
        <f t="shared" si="112"/>
        <v>0</v>
      </c>
      <c r="K2172" s="112" t="b">
        <f ca="1">IF(TODAY()-'AP and Accrual Journal'!E2172&gt;'Data Inputs'!$B$47,TRUE,FALSE)</f>
        <v>1</v>
      </c>
    </row>
    <row r="2173" spans="1:11" x14ac:dyDescent="0.2">
      <c r="A2173" s="110" t="str">
        <f t="shared" si="111"/>
        <v/>
      </c>
      <c r="B2173" s="55"/>
      <c r="C2173" s="129"/>
      <c r="D2173" s="55"/>
      <c r="E2173" s="56"/>
      <c r="F2173" s="72"/>
      <c r="G2173" s="120" t="str">
        <f>IFERROR(INDEX(Vendors!$A$2:$B$500,MATCH('AP and Accrual Journal'!C2173,Vendors!$A$2:$A$500,0),2),"")</f>
        <v/>
      </c>
      <c r="H2173" s="74">
        <f>SUMIF('Cash Outflows'!E:E,'AP and Accrual Journal'!D2173,'Cash Outflows'!F:F)</f>
        <v>0</v>
      </c>
      <c r="I2173" s="73">
        <f t="shared" si="110"/>
        <v>0</v>
      </c>
      <c r="J2173" s="13">
        <f t="shared" si="112"/>
        <v>0</v>
      </c>
      <c r="K2173" s="112" t="b">
        <f ca="1">IF(TODAY()-'AP and Accrual Journal'!E2173&gt;'Data Inputs'!$B$47,TRUE,FALSE)</f>
        <v>1</v>
      </c>
    </row>
    <row r="2174" spans="1:11" x14ac:dyDescent="0.2">
      <c r="A2174" s="110" t="str">
        <f t="shared" si="111"/>
        <v/>
      </c>
      <c r="B2174" s="55"/>
      <c r="C2174" s="129"/>
      <c r="D2174" s="55"/>
      <c r="E2174" s="56"/>
      <c r="F2174" s="72"/>
      <c r="G2174" s="120" t="str">
        <f>IFERROR(INDEX(Vendors!$A$2:$B$500,MATCH('AP and Accrual Journal'!C2174,Vendors!$A$2:$A$500,0),2),"")</f>
        <v/>
      </c>
      <c r="H2174" s="74">
        <f>SUMIF('Cash Outflows'!E:E,'AP and Accrual Journal'!D2174,'Cash Outflows'!F:F)</f>
        <v>0</v>
      </c>
      <c r="I2174" s="73">
        <f t="shared" si="110"/>
        <v>0</v>
      </c>
      <c r="J2174" s="13">
        <f t="shared" si="112"/>
        <v>0</v>
      </c>
      <c r="K2174" s="112" t="b">
        <f ca="1">IF(TODAY()-'AP and Accrual Journal'!E2174&gt;'Data Inputs'!$B$47,TRUE,FALSE)</f>
        <v>1</v>
      </c>
    </row>
    <row r="2175" spans="1:11" x14ac:dyDescent="0.2">
      <c r="A2175" s="110" t="str">
        <f t="shared" si="111"/>
        <v/>
      </c>
      <c r="B2175" s="55"/>
      <c r="C2175" s="129"/>
      <c r="D2175" s="55"/>
      <c r="E2175" s="56"/>
      <c r="F2175" s="72"/>
      <c r="G2175" s="120" t="str">
        <f>IFERROR(INDEX(Vendors!$A$2:$B$500,MATCH('AP and Accrual Journal'!C2175,Vendors!$A$2:$A$500,0),2),"")</f>
        <v/>
      </c>
      <c r="H2175" s="74">
        <f>SUMIF('Cash Outflows'!E:E,'AP and Accrual Journal'!D2175,'Cash Outflows'!F:F)</f>
        <v>0</v>
      </c>
      <c r="I2175" s="73">
        <f t="shared" si="110"/>
        <v>0</v>
      </c>
      <c r="J2175" s="13">
        <f t="shared" si="112"/>
        <v>0</v>
      </c>
      <c r="K2175" s="112" t="b">
        <f ca="1">IF(TODAY()-'AP and Accrual Journal'!E2175&gt;'Data Inputs'!$B$47,TRUE,FALSE)</f>
        <v>1</v>
      </c>
    </row>
    <row r="2176" spans="1:11" x14ac:dyDescent="0.2">
      <c r="A2176" s="110" t="str">
        <f t="shared" si="111"/>
        <v/>
      </c>
      <c r="B2176" s="55"/>
      <c r="C2176" s="129"/>
      <c r="D2176" s="55"/>
      <c r="E2176" s="56"/>
      <c r="F2176" s="72"/>
      <c r="G2176" s="120" t="str">
        <f>IFERROR(INDEX(Vendors!$A$2:$B$500,MATCH('AP and Accrual Journal'!C2176,Vendors!$A$2:$A$500,0),2),"")</f>
        <v/>
      </c>
      <c r="H2176" s="74">
        <f>SUMIF('Cash Outflows'!E:E,'AP and Accrual Journal'!D2176,'Cash Outflows'!F:F)</f>
        <v>0</v>
      </c>
      <c r="I2176" s="73">
        <f t="shared" si="110"/>
        <v>0</v>
      </c>
      <c r="J2176" s="13">
        <f t="shared" si="112"/>
        <v>0</v>
      </c>
      <c r="K2176" s="112" t="b">
        <f ca="1">IF(TODAY()-'AP and Accrual Journal'!E2176&gt;'Data Inputs'!$B$47,TRUE,FALSE)</f>
        <v>1</v>
      </c>
    </row>
    <row r="2177" spans="1:11" x14ac:dyDescent="0.2">
      <c r="A2177" s="110" t="str">
        <f t="shared" si="111"/>
        <v/>
      </c>
      <c r="B2177" s="55"/>
      <c r="C2177" s="129"/>
      <c r="D2177" s="55"/>
      <c r="E2177" s="56"/>
      <c r="F2177" s="72"/>
      <c r="G2177" s="120" t="str">
        <f>IFERROR(INDEX(Vendors!$A$2:$B$500,MATCH('AP and Accrual Journal'!C2177,Vendors!$A$2:$A$500,0),2),"")</f>
        <v/>
      </c>
      <c r="H2177" s="74">
        <f>SUMIF('Cash Outflows'!E:E,'AP and Accrual Journal'!D2177,'Cash Outflows'!F:F)</f>
        <v>0</v>
      </c>
      <c r="I2177" s="73">
        <f t="shared" si="110"/>
        <v>0</v>
      </c>
      <c r="J2177" s="13">
        <f t="shared" si="112"/>
        <v>0</v>
      </c>
      <c r="K2177" s="112" t="b">
        <f ca="1">IF(TODAY()-'AP and Accrual Journal'!E2177&gt;'Data Inputs'!$B$47,TRUE,FALSE)</f>
        <v>1</v>
      </c>
    </row>
    <row r="2178" spans="1:11" x14ac:dyDescent="0.2">
      <c r="A2178" s="110" t="str">
        <f t="shared" si="111"/>
        <v/>
      </c>
      <c r="B2178" s="55"/>
      <c r="C2178" s="129"/>
      <c r="D2178" s="55"/>
      <c r="E2178" s="56"/>
      <c r="F2178" s="72"/>
      <c r="G2178" s="120" t="str">
        <f>IFERROR(INDEX(Vendors!$A$2:$B$500,MATCH('AP and Accrual Journal'!C2178,Vendors!$A$2:$A$500,0),2),"")</f>
        <v/>
      </c>
      <c r="H2178" s="74">
        <f>SUMIF('Cash Outflows'!E:E,'AP and Accrual Journal'!D2178,'Cash Outflows'!F:F)</f>
        <v>0</v>
      </c>
      <c r="I2178" s="73">
        <f t="shared" si="110"/>
        <v>0</v>
      </c>
      <c r="J2178" s="13">
        <f t="shared" si="112"/>
        <v>0</v>
      </c>
      <c r="K2178" s="112" t="b">
        <f ca="1">IF(TODAY()-'AP and Accrual Journal'!E2178&gt;'Data Inputs'!$B$47,TRUE,FALSE)</f>
        <v>1</v>
      </c>
    </row>
    <row r="2179" spans="1:11" x14ac:dyDescent="0.2">
      <c r="A2179" s="110" t="str">
        <f t="shared" si="111"/>
        <v/>
      </c>
      <c r="B2179" s="55"/>
      <c r="C2179" s="129"/>
      <c r="D2179" s="55"/>
      <c r="E2179" s="56"/>
      <c r="F2179" s="72"/>
      <c r="G2179" s="120" t="str">
        <f>IFERROR(INDEX(Vendors!$A$2:$B$500,MATCH('AP and Accrual Journal'!C2179,Vendors!$A$2:$A$500,0),2),"")</f>
        <v/>
      </c>
      <c r="H2179" s="74">
        <f>SUMIF('Cash Outflows'!E:E,'AP and Accrual Journal'!D2179,'Cash Outflows'!F:F)</f>
        <v>0</v>
      </c>
      <c r="I2179" s="73">
        <f t="shared" si="110"/>
        <v>0</v>
      </c>
      <c r="J2179" s="13">
        <f t="shared" si="112"/>
        <v>0</v>
      </c>
      <c r="K2179" s="112" t="b">
        <f ca="1">IF(TODAY()-'AP and Accrual Journal'!E2179&gt;'Data Inputs'!$B$47,TRUE,FALSE)</f>
        <v>1</v>
      </c>
    </row>
    <row r="2180" spans="1:11" x14ac:dyDescent="0.2">
      <c r="A2180" s="110" t="str">
        <f t="shared" si="111"/>
        <v/>
      </c>
      <c r="B2180" s="55"/>
      <c r="C2180" s="129"/>
      <c r="D2180" s="55"/>
      <c r="E2180" s="56"/>
      <c r="F2180" s="72"/>
      <c r="G2180" s="120" t="str">
        <f>IFERROR(INDEX(Vendors!$A$2:$B$500,MATCH('AP and Accrual Journal'!C2180,Vendors!$A$2:$A$500,0),2),"")</f>
        <v/>
      </c>
      <c r="H2180" s="74">
        <f>SUMIF('Cash Outflows'!E:E,'AP and Accrual Journal'!D2180,'Cash Outflows'!F:F)</f>
        <v>0</v>
      </c>
      <c r="I2180" s="73">
        <f t="shared" si="110"/>
        <v>0</v>
      </c>
      <c r="J2180" s="13">
        <f t="shared" si="112"/>
        <v>0</v>
      </c>
      <c r="K2180" s="112" t="b">
        <f ca="1">IF(TODAY()-'AP and Accrual Journal'!E2180&gt;'Data Inputs'!$B$47,TRUE,FALSE)</f>
        <v>1</v>
      </c>
    </row>
    <row r="2181" spans="1:11" x14ac:dyDescent="0.2">
      <c r="A2181" s="110" t="str">
        <f t="shared" si="111"/>
        <v/>
      </c>
      <c r="B2181" s="55"/>
      <c r="C2181" s="129"/>
      <c r="D2181" s="55"/>
      <c r="E2181" s="56"/>
      <c r="F2181" s="72"/>
      <c r="G2181" s="120" t="str">
        <f>IFERROR(INDEX(Vendors!$A$2:$B$500,MATCH('AP and Accrual Journal'!C2181,Vendors!$A$2:$A$500,0),2),"")</f>
        <v/>
      </c>
      <c r="H2181" s="74">
        <f>SUMIF('Cash Outflows'!E:E,'AP and Accrual Journal'!D2181,'Cash Outflows'!F:F)</f>
        <v>0</v>
      </c>
      <c r="I2181" s="73">
        <f t="shared" ref="I2181:I2244" si="113">F2181-H2181</f>
        <v>0</v>
      </c>
      <c r="J2181" s="13">
        <f t="shared" si="112"/>
        <v>0</v>
      </c>
      <c r="K2181" s="112" t="b">
        <f ca="1">IF(TODAY()-'AP and Accrual Journal'!E2181&gt;'Data Inputs'!$B$47,TRUE,FALSE)</f>
        <v>1</v>
      </c>
    </row>
    <row r="2182" spans="1:11" x14ac:dyDescent="0.2">
      <c r="A2182" s="110" t="str">
        <f t="shared" si="111"/>
        <v/>
      </c>
      <c r="B2182" s="55"/>
      <c r="C2182" s="129"/>
      <c r="D2182" s="55"/>
      <c r="E2182" s="56"/>
      <c r="F2182" s="72"/>
      <c r="G2182" s="120" t="str">
        <f>IFERROR(INDEX(Vendors!$A$2:$B$500,MATCH('AP and Accrual Journal'!C2182,Vendors!$A$2:$A$500,0),2),"")</f>
        <v/>
      </c>
      <c r="H2182" s="74">
        <f>SUMIF('Cash Outflows'!E:E,'AP and Accrual Journal'!D2182,'Cash Outflows'!F:F)</f>
        <v>0</v>
      </c>
      <c r="I2182" s="73">
        <f t="shared" si="113"/>
        <v>0</v>
      </c>
      <c r="J2182" s="13">
        <f t="shared" si="112"/>
        <v>0</v>
      </c>
      <c r="K2182" s="112" t="b">
        <f ca="1">IF(TODAY()-'AP and Accrual Journal'!E2182&gt;'Data Inputs'!$B$47,TRUE,FALSE)</f>
        <v>1</v>
      </c>
    </row>
    <row r="2183" spans="1:11" x14ac:dyDescent="0.2">
      <c r="A2183" s="110" t="str">
        <f t="shared" si="111"/>
        <v/>
      </c>
      <c r="B2183" s="55"/>
      <c r="C2183" s="129"/>
      <c r="D2183" s="55"/>
      <c r="E2183" s="56"/>
      <c r="F2183" s="72"/>
      <c r="G2183" s="120" t="str">
        <f>IFERROR(INDEX(Vendors!$A$2:$B$500,MATCH('AP and Accrual Journal'!C2183,Vendors!$A$2:$A$500,0),2),"")</f>
        <v/>
      </c>
      <c r="H2183" s="74">
        <f>SUMIF('Cash Outflows'!E:E,'AP and Accrual Journal'!D2183,'Cash Outflows'!F:F)</f>
        <v>0</v>
      </c>
      <c r="I2183" s="73">
        <f t="shared" si="113"/>
        <v>0</v>
      </c>
      <c r="J2183" s="13">
        <f t="shared" si="112"/>
        <v>0</v>
      </c>
      <c r="K2183" s="112" t="b">
        <f ca="1">IF(TODAY()-'AP and Accrual Journal'!E2183&gt;'Data Inputs'!$B$47,TRUE,FALSE)</f>
        <v>1</v>
      </c>
    </row>
    <row r="2184" spans="1:11" x14ac:dyDescent="0.2">
      <c r="A2184" s="110" t="str">
        <f t="shared" si="111"/>
        <v/>
      </c>
      <c r="B2184" s="55"/>
      <c r="C2184" s="129"/>
      <c r="D2184" s="55"/>
      <c r="E2184" s="56"/>
      <c r="F2184" s="72"/>
      <c r="G2184" s="120" t="str">
        <f>IFERROR(INDEX(Vendors!$A$2:$B$500,MATCH('AP and Accrual Journal'!C2184,Vendors!$A$2:$A$500,0),2),"")</f>
        <v/>
      </c>
      <c r="H2184" s="74">
        <f>SUMIF('Cash Outflows'!E:E,'AP and Accrual Journal'!D2184,'Cash Outflows'!F:F)</f>
        <v>0</v>
      </c>
      <c r="I2184" s="73">
        <f t="shared" si="113"/>
        <v>0</v>
      </c>
      <c r="J2184" s="13">
        <f t="shared" si="112"/>
        <v>0</v>
      </c>
      <c r="K2184" s="112" t="b">
        <f ca="1">IF(TODAY()-'AP and Accrual Journal'!E2184&gt;'Data Inputs'!$B$47,TRUE,FALSE)</f>
        <v>1</v>
      </c>
    </row>
    <row r="2185" spans="1:11" x14ac:dyDescent="0.2">
      <c r="A2185" s="110" t="str">
        <f t="shared" si="111"/>
        <v/>
      </c>
      <c r="B2185" s="55"/>
      <c r="C2185" s="129"/>
      <c r="D2185" s="55"/>
      <c r="E2185" s="56"/>
      <c r="F2185" s="72"/>
      <c r="G2185" s="120" t="str">
        <f>IFERROR(INDEX(Vendors!$A$2:$B$500,MATCH('AP and Accrual Journal'!C2185,Vendors!$A$2:$A$500,0),2),"")</f>
        <v/>
      </c>
      <c r="H2185" s="74">
        <f>SUMIF('Cash Outflows'!E:E,'AP and Accrual Journal'!D2185,'Cash Outflows'!F:F)</f>
        <v>0</v>
      </c>
      <c r="I2185" s="73">
        <f t="shared" si="113"/>
        <v>0</v>
      </c>
      <c r="J2185" s="13">
        <f t="shared" si="112"/>
        <v>0</v>
      </c>
      <c r="K2185" s="112" t="b">
        <f ca="1">IF(TODAY()-'AP and Accrual Journal'!E2185&gt;'Data Inputs'!$B$47,TRUE,FALSE)</f>
        <v>1</v>
      </c>
    </row>
    <row r="2186" spans="1:11" x14ac:dyDescent="0.2">
      <c r="A2186" s="110" t="str">
        <f t="shared" si="111"/>
        <v/>
      </c>
      <c r="B2186" s="55"/>
      <c r="C2186" s="129"/>
      <c r="D2186" s="55"/>
      <c r="E2186" s="56"/>
      <c r="F2186" s="72"/>
      <c r="G2186" s="120" t="str">
        <f>IFERROR(INDEX(Vendors!$A$2:$B$500,MATCH('AP and Accrual Journal'!C2186,Vendors!$A$2:$A$500,0),2),"")</f>
        <v/>
      </c>
      <c r="H2186" s="74">
        <f>SUMIF('Cash Outflows'!E:E,'AP and Accrual Journal'!D2186,'Cash Outflows'!F:F)</f>
        <v>0</v>
      </c>
      <c r="I2186" s="73">
        <f t="shared" si="113"/>
        <v>0</v>
      </c>
      <c r="J2186" s="13">
        <f t="shared" si="112"/>
        <v>0</v>
      </c>
      <c r="K2186" s="112" t="b">
        <f ca="1">IF(TODAY()-'AP and Accrual Journal'!E2186&gt;'Data Inputs'!$B$47,TRUE,FALSE)</f>
        <v>1</v>
      </c>
    </row>
    <row r="2187" spans="1:11" x14ac:dyDescent="0.2">
      <c r="A2187" s="110" t="str">
        <f t="shared" si="111"/>
        <v/>
      </c>
      <c r="B2187" s="55"/>
      <c r="C2187" s="129"/>
      <c r="D2187" s="55"/>
      <c r="E2187" s="56"/>
      <c r="F2187" s="72"/>
      <c r="G2187" s="120" t="str">
        <f>IFERROR(INDEX(Vendors!$A$2:$B$500,MATCH('AP and Accrual Journal'!C2187,Vendors!$A$2:$A$500,0),2),"")</f>
        <v/>
      </c>
      <c r="H2187" s="74">
        <f>SUMIF('Cash Outflows'!E:E,'AP and Accrual Journal'!D2187,'Cash Outflows'!F:F)</f>
        <v>0</v>
      </c>
      <c r="I2187" s="73">
        <f t="shared" si="113"/>
        <v>0</v>
      </c>
      <c r="J2187" s="13">
        <f t="shared" si="112"/>
        <v>0</v>
      </c>
      <c r="K2187" s="112" t="b">
        <f ca="1">IF(TODAY()-'AP and Accrual Journal'!E2187&gt;'Data Inputs'!$B$47,TRUE,FALSE)</f>
        <v>1</v>
      </c>
    </row>
    <row r="2188" spans="1:11" x14ac:dyDescent="0.2">
      <c r="A2188" s="110" t="str">
        <f t="shared" ref="A2188:A2251" si="114">IF(E2188="","",E2188+(6-J2188))</f>
        <v/>
      </c>
      <c r="B2188" s="55"/>
      <c r="C2188" s="129"/>
      <c r="D2188" s="55"/>
      <c r="E2188" s="56"/>
      <c r="F2188" s="72"/>
      <c r="G2188" s="120" t="str">
        <f>IFERROR(INDEX(Vendors!$A$2:$B$500,MATCH('AP and Accrual Journal'!C2188,Vendors!$A$2:$A$500,0),2),"")</f>
        <v/>
      </c>
      <c r="H2188" s="74">
        <f>SUMIF('Cash Outflows'!E:E,'AP and Accrual Journal'!D2188,'Cash Outflows'!F:F)</f>
        <v>0</v>
      </c>
      <c r="I2188" s="73">
        <f t="shared" si="113"/>
        <v>0</v>
      </c>
      <c r="J2188" s="13">
        <f t="shared" ref="J2188:J2251" si="115">IF(WEEKDAY(E2188)=7,0,WEEKDAY(E2188))</f>
        <v>0</v>
      </c>
      <c r="K2188" s="112" t="b">
        <f ca="1">IF(TODAY()-'AP and Accrual Journal'!E2188&gt;'Data Inputs'!$B$47,TRUE,FALSE)</f>
        <v>1</v>
      </c>
    </row>
    <row r="2189" spans="1:11" x14ac:dyDescent="0.2">
      <c r="A2189" s="110" t="str">
        <f t="shared" si="114"/>
        <v/>
      </c>
      <c r="B2189" s="55"/>
      <c r="C2189" s="129"/>
      <c r="D2189" s="55"/>
      <c r="E2189" s="56"/>
      <c r="F2189" s="72"/>
      <c r="G2189" s="120" t="str">
        <f>IFERROR(INDEX(Vendors!$A$2:$B$500,MATCH('AP and Accrual Journal'!C2189,Vendors!$A$2:$A$500,0),2),"")</f>
        <v/>
      </c>
      <c r="H2189" s="74">
        <f>SUMIF('Cash Outflows'!E:E,'AP and Accrual Journal'!D2189,'Cash Outflows'!F:F)</f>
        <v>0</v>
      </c>
      <c r="I2189" s="73">
        <f t="shared" si="113"/>
        <v>0</v>
      </c>
      <c r="J2189" s="13">
        <f t="shared" si="115"/>
        <v>0</v>
      </c>
      <c r="K2189" s="112" t="b">
        <f ca="1">IF(TODAY()-'AP and Accrual Journal'!E2189&gt;'Data Inputs'!$B$47,TRUE,FALSE)</f>
        <v>1</v>
      </c>
    </row>
    <row r="2190" spans="1:11" x14ac:dyDescent="0.2">
      <c r="A2190" s="110" t="str">
        <f t="shared" si="114"/>
        <v/>
      </c>
      <c r="B2190" s="55"/>
      <c r="C2190" s="129"/>
      <c r="D2190" s="55"/>
      <c r="E2190" s="56"/>
      <c r="F2190" s="72"/>
      <c r="G2190" s="120" t="str">
        <f>IFERROR(INDEX(Vendors!$A$2:$B$500,MATCH('AP and Accrual Journal'!C2190,Vendors!$A$2:$A$500,0),2),"")</f>
        <v/>
      </c>
      <c r="H2190" s="74">
        <f>SUMIF('Cash Outflows'!E:E,'AP and Accrual Journal'!D2190,'Cash Outflows'!F:F)</f>
        <v>0</v>
      </c>
      <c r="I2190" s="73">
        <f t="shared" si="113"/>
        <v>0</v>
      </c>
      <c r="J2190" s="13">
        <f t="shared" si="115"/>
        <v>0</v>
      </c>
      <c r="K2190" s="112" t="b">
        <f ca="1">IF(TODAY()-'AP and Accrual Journal'!E2190&gt;'Data Inputs'!$B$47,TRUE,FALSE)</f>
        <v>1</v>
      </c>
    </row>
    <row r="2191" spans="1:11" x14ac:dyDescent="0.2">
      <c r="A2191" s="110" t="str">
        <f t="shared" si="114"/>
        <v/>
      </c>
      <c r="B2191" s="55"/>
      <c r="C2191" s="129"/>
      <c r="D2191" s="55"/>
      <c r="E2191" s="56"/>
      <c r="F2191" s="72"/>
      <c r="G2191" s="120" t="str">
        <f>IFERROR(INDEX(Vendors!$A$2:$B$500,MATCH('AP and Accrual Journal'!C2191,Vendors!$A$2:$A$500,0),2),"")</f>
        <v/>
      </c>
      <c r="H2191" s="74">
        <f>SUMIF('Cash Outflows'!E:E,'AP and Accrual Journal'!D2191,'Cash Outflows'!F:F)</f>
        <v>0</v>
      </c>
      <c r="I2191" s="73">
        <f t="shared" si="113"/>
        <v>0</v>
      </c>
      <c r="J2191" s="13">
        <f t="shared" si="115"/>
        <v>0</v>
      </c>
      <c r="K2191" s="112" t="b">
        <f ca="1">IF(TODAY()-'AP and Accrual Journal'!E2191&gt;'Data Inputs'!$B$47,TRUE,FALSE)</f>
        <v>1</v>
      </c>
    </row>
    <row r="2192" spans="1:11" x14ac:dyDescent="0.2">
      <c r="A2192" s="110" t="str">
        <f t="shared" si="114"/>
        <v/>
      </c>
      <c r="B2192" s="55"/>
      <c r="C2192" s="129"/>
      <c r="D2192" s="55"/>
      <c r="E2192" s="56"/>
      <c r="F2192" s="72"/>
      <c r="G2192" s="120" t="str">
        <f>IFERROR(INDEX(Vendors!$A$2:$B$500,MATCH('AP and Accrual Journal'!C2192,Vendors!$A$2:$A$500,0),2),"")</f>
        <v/>
      </c>
      <c r="H2192" s="74">
        <f>SUMIF('Cash Outflows'!E:E,'AP and Accrual Journal'!D2192,'Cash Outflows'!F:F)</f>
        <v>0</v>
      </c>
      <c r="I2192" s="73">
        <f t="shared" si="113"/>
        <v>0</v>
      </c>
      <c r="J2192" s="13">
        <f t="shared" si="115"/>
        <v>0</v>
      </c>
      <c r="K2192" s="112" t="b">
        <f ca="1">IF(TODAY()-'AP and Accrual Journal'!E2192&gt;'Data Inputs'!$B$47,TRUE,FALSE)</f>
        <v>1</v>
      </c>
    </row>
    <row r="2193" spans="1:11" x14ac:dyDescent="0.2">
      <c r="A2193" s="110" t="str">
        <f t="shared" si="114"/>
        <v/>
      </c>
      <c r="B2193" s="55"/>
      <c r="C2193" s="129"/>
      <c r="D2193" s="55"/>
      <c r="E2193" s="56"/>
      <c r="F2193" s="72"/>
      <c r="G2193" s="120" t="str">
        <f>IFERROR(INDEX(Vendors!$A$2:$B$500,MATCH('AP and Accrual Journal'!C2193,Vendors!$A$2:$A$500,0),2),"")</f>
        <v/>
      </c>
      <c r="H2193" s="74">
        <f>SUMIF('Cash Outflows'!E:E,'AP and Accrual Journal'!D2193,'Cash Outflows'!F:F)</f>
        <v>0</v>
      </c>
      <c r="I2193" s="73">
        <f t="shared" si="113"/>
        <v>0</v>
      </c>
      <c r="J2193" s="13">
        <f t="shared" si="115"/>
        <v>0</v>
      </c>
      <c r="K2193" s="112" t="b">
        <f ca="1">IF(TODAY()-'AP and Accrual Journal'!E2193&gt;'Data Inputs'!$B$47,TRUE,FALSE)</f>
        <v>1</v>
      </c>
    </row>
    <row r="2194" spans="1:11" x14ac:dyDescent="0.2">
      <c r="A2194" s="110" t="str">
        <f t="shared" si="114"/>
        <v/>
      </c>
      <c r="B2194" s="55"/>
      <c r="C2194" s="129"/>
      <c r="D2194" s="55"/>
      <c r="E2194" s="56"/>
      <c r="F2194" s="72"/>
      <c r="G2194" s="120" t="str">
        <f>IFERROR(INDEX(Vendors!$A$2:$B$500,MATCH('AP and Accrual Journal'!C2194,Vendors!$A$2:$A$500,0),2),"")</f>
        <v/>
      </c>
      <c r="H2194" s="74">
        <f>SUMIF('Cash Outflows'!E:E,'AP and Accrual Journal'!D2194,'Cash Outflows'!F:F)</f>
        <v>0</v>
      </c>
      <c r="I2194" s="73">
        <f t="shared" si="113"/>
        <v>0</v>
      </c>
      <c r="J2194" s="13">
        <f t="shared" si="115"/>
        <v>0</v>
      </c>
      <c r="K2194" s="112" t="b">
        <f ca="1">IF(TODAY()-'AP and Accrual Journal'!E2194&gt;'Data Inputs'!$B$47,TRUE,FALSE)</f>
        <v>1</v>
      </c>
    </row>
    <row r="2195" spans="1:11" x14ac:dyDescent="0.2">
      <c r="A2195" s="110" t="str">
        <f t="shared" si="114"/>
        <v/>
      </c>
      <c r="B2195" s="55"/>
      <c r="C2195" s="129"/>
      <c r="D2195" s="55"/>
      <c r="E2195" s="56"/>
      <c r="F2195" s="72"/>
      <c r="G2195" s="120" t="str">
        <f>IFERROR(INDEX(Vendors!$A$2:$B$500,MATCH('AP and Accrual Journal'!C2195,Vendors!$A$2:$A$500,0),2),"")</f>
        <v/>
      </c>
      <c r="H2195" s="74">
        <f>SUMIF('Cash Outflows'!E:E,'AP and Accrual Journal'!D2195,'Cash Outflows'!F:F)</f>
        <v>0</v>
      </c>
      <c r="I2195" s="73">
        <f t="shared" si="113"/>
        <v>0</v>
      </c>
      <c r="J2195" s="13">
        <f t="shared" si="115"/>
        <v>0</v>
      </c>
      <c r="K2195" s="112" t="b">
        <f ca="1">IF(TODAY()-'AP and Accrual Journal'!E2195&gt;'Data Inputs'!$B$47,TRUE,FALSE)</f>
        <v>1</v>
      </c>
    </row>
    <row r="2196" spans="1:11" x14ac:dyDescent="0.2">
      <c r="A2196" s="110" t="str">
        <f t="shared" si="114"/>
        <v/>
      </c>
      <c r="B2196" s="55"/>
      <c r="C2196" s="129"/>
      <c r="D2196" s="55"/>
      <c r="E2196" s="56"/>
      <c r="F2196" s="72"/>
      <c r="G2196" s="120" t="str">
        <f>IFERROR(INDEX(Vendors!$A$2:$B$500,MATCH('AP and Accrual Journal'!C2196,Vendors!$A$2:$A$500,0),2),"")</f>
        <v/>
      </c>
      <c r="H2196" s="74">
        <f>SUMIF('Cash Outflows'!E:E,'AP and Accrual Journal'!D2196,'Cash Outflows'!F:F)</f>
        <v>0</v>
      </c>
      <c r="I2196" s="73">
        <f t="shared" si="113"/>
        <v>0</v>
      </c>
      <c r="J2196" s="13">
        <f t="shared" si="115"/>
        <v>0</v>
      </c>
      <c r="K2196" s="112" t="b">
        <f ca="1">IF(TODAY()-'AP and Accrual Journal'!E2196&gt;'Data Inputs'!$B$47,TRUE,FALSE)</f>
        <v>1</v>
      </c>
    </row>
    <row r="2197" spans="1:11" x14ac:dyDescent="0.2">
      <c r="A2197" s="110" t="str">
        <f t="shared" si="114"/>
        <v/>
      </c>
      <c r="B2197" s="55"/>
      <c r="C2197" s="129"/>
      <c r="D2197" s="55"/>
      <c r="E2197" s="56"/>
      <c r="F2197" s="72"/>
      <c r="G2197" s="120" t="str">
        <f>IFERROR(INDEX(Vendors!$A$2:$B$500,MATCH('AP and Accrual Journal'!C2197,Vendors!$A$2:$A$500,0),2),"")</f>
        <v/>
      </c>
      <c r="H2197" s="74">
        <f>SUMIF('Cash Outflows'!E:E,'AP and Accrual Journal'!D2197,'Cash Outflows'!F:F)</f>
        <v>0</v>
      </c>
      <c r="I2197" s="73">
        <f t="shared" si="113"/>
        <v>0</v>
      </c>
      <c r="J2197" s="13">
        <f t="shared" si="115"/>
        <v>0</v>
      </c>
      <c r="K2197" s="112" t="b">
        <f ca="1">IF(TODAY()-'AP and Accrual Journal'!E2197&gt;'Data Inputs'!$B$47,TRUE,FALSE)</f>
        <v>1</v>
      </c>
    </row>
    <row r="2198" spans="1:11" x14ac:dyDescent="0.2">
      <c r="A2198" s="110" t="str">
        <f t="shared" si="114"/>
        <v/>
      </c>
      <c r="B2198" s="55"/>
      <c r="C2198" s="129"/>
      <c r="D2198" s="55"/>
      <c r="E2198" s="56"/>
      <c r="F2198" s="72"/>
      <c r="G2198" s="120" t="str">
        <f>IFERROR(INDEX(Vendors!$A$2:$B$500,MATCH('AP and Accrual Journal'!C2198,Vendors!$A$2:$A$500,0),2),"")</f>
        <v/>
      </c>
      <c r="H2198" s="74">
        <f>SUMIF('Cash Outflows'!E:E,'AP and Accrual Journal'!D2198,'Cash Outflows'!F:F)</f>
        <v>0</v>
      </c>
      <c r="I2198" s="73">
        <f t="shared" si="113"/>
        <v>0</v>
      </c>
      <c r="J2198" s="13">
        <f t="shared" si="115"/>
        <v>0</v>
      </c>
      <c r="K2198" s="112" t="b">
        <f ca="1">IF(TODAY()-'AP and Accrual Journal'!E2198&gt;'Data Inputs'!$B$47,TRUE,FALSE)</f>
        <v>1</v>
      </c>
    </row>
    <row r="2199" spans="1:11" x14ac:dyDescent="0.2">
      <c r="A2199" s="110" t="str">
        <f t="shared" si="114"/>
        <v/>
      </c>
      <c r="B2199" s="55"/>
      <c r="C2199" s="129"/>
      <c r="D2199" s="55"/>
      <c r="E2199" s="56"/>
      <c r="F2199" s="72"/>
      <c r="G2199" s="120" t="str">
        <f>IFERROR(INDEX(Vendors!$A$2:$B$500,MATCH('AP and Accrual Journal'!C2199,Vendors!$A$2:$A$500,0),2),"")</f>
        <v/>
      </c>
      <c r="H2199" s="74">
        <f>SUMIF('Cash Outflows'!E:E,'AP and Accrual Journal'!D2199,'Cash Outflows'!F:F)</f>
        <v>0</v>
      </c>
      <c r="I2199" s="73">
        <f t="shared" si="113"/>
        <v>0</v>
      </c>
      <c r="J2199" s="13">
        <f t="shared" si="115"/>
        <v>0</v>
      </c>
      <c r="K2199" s="112" t="b">
        <f ca="1">IF(TODAY()-'AP and Accrual Journal'!E2199&gt;'Data Inputs'!$B$47,TRUE,FALSE)</f>
        <v>1</v>
      </c>
    </row>
    <row r="2200" spans="1:11" x14ac:dyDescent="0.2">
      <c r="A2200" s="110" t="str">
        <f t="shared" si="114"/>
        <v/>
      </c>
      <c r="B2200" s="55"/>
      <c r="C2200" s="129"/>
      <c r="D2200" s="55"/>
      <c r="E2200" s="56"/>
      <c r="F2200" s="72"/>
      <c r="G2200" s="120" t="str">
        <f>IFERROR(INDEX(Vendors!$A$2:$B$500,MATCH('AP and Accrual Journal'!C2200,Vendors!$A$2:$A$500,0),2),"")</f>
        <v/>
      </c>
      <c r="H2200" s="74">
        <f>SUMIF('Cash Outflows'!E:E,'AP and Accrual Journal'!D2200,'Cash Outflows'!F:F)</f>
        <v>0</v>
      </c>
      <c r="I2200" s="73">
        <f t="shared" si="113"/>
        <v>0</v>
      </c>
      <c r="J2200" s="13">
        <f t="shared" si="115"/>
        <v>0</v>
      </c>
      <c r="K2200" s="112" t="b">
        <f ca="1">IF(TODAY()-'AP and Accrual Journal'!E2200&gt;'Data Inputs'!$B$47,TRUE,FALSE)</f>
        <v>1</v>
      </c>
    </row>
    <row r="2201" spans="1:11" x14ac:dyDescent="0.2">
      <c r="A2201" s="110" t="str">
        <f t="shared" si="114"/>
        <v/>
      </c>
      <c r="B2201" s="55"/>
      <c r="C2201" s="129"/>
      <c r="D2201" s="55"/>
      <c r="E2201" s="56"/>
      <c r="F2201" s="72"/>
      <c r="G2201" s="120" t="str">
        <f>IFERROR(INDEX(Vendors!$A$2:$B$500,MATCH('AP and Accrual Journal'!C2201,Vendors!$A$2:$A$500,0),2),"")</f>
        <v/>
      </c>
      <c r="H2201" s="74">
        <f>SUMIF('Cash Outflows'!E:E,'AP and Accrual Journal'!D2201,'Cash Outflows'!F:F)</f>
        <v>0</v>
      </c>
      <c r="I2201" s="73">
        <f t="shared" si="113"/>
        <v>0</v>
      </c>
      <c r="J2201" s="13">
        <f t="shared" si="115"/>
        <v>0</v>
      </c>
      <c r="K2201" s="112" t="b">
        <f ca="1">IF(TODAY()-'AP and Accrual Journal'!E2201&gt;'Data Inputs'!$B$47,TRUE,FALSE)</f>
        <v>1</v>
      </c>
    </row>
    <row r="2202" spans="1:11" x14ac:dyDescent="0.2">
      <c r="A2202" s="110" t="str">
        <f t="shared" si="114"/>
        <v/>
      </c>
      <c r="B2202" s="55"/>
      <c r="C2202" s="129"/>
      <c r="D2202" s="55"/>
      <c r="E2202" s="56"/>
      <c r="F2202" s="72"/>
      <c r="G2202" s="120" t="str">
        <f>IFERROR(INDEX(Vendors!$A$2:$B$500,MATCH('AP and Accrual Journal'!C2202,Vendors!$A$2:$A$500,0),2),"")</f>
        <v/>
      </c>
      <c r="H2202" s="74">
        <f>SUMIF('Cash Outflows'!E:E,'AP and Accrual Journal'!D2202,'Cash Outflows'!F:F)</f>
        <v>0</v>
      </c>
      <c r="I2202" s="73">
        <f t="shared" si="113"/>
        <v>0</v>
      </c>
      <c r="J2202" s="13">
        <f t="shared" si="115"/>
        <v>0</v>
      </c>
      <c r="K2202" s="112" t="b">
        <f ca="1">IF(TODAY()-'AP and Accrual Journal'!E2202&gt;'Data Inputs'!$B$47,TRUE,FALSE)</f>
        <v>1</v>
      </c>
    </row>
    <row r="2203" spans="1:11" x14ac:dyDescent="0.2">
      <c r="A2203" s="110" t="str">
        <f t="shared" si="114"/>
        <v/>
      </c>
      <c r="B2203" s="55"/>
      <c r="C2203" s="129"/>
      <c r="D2203" s="55"/>
      <c r="E2203" s="56"/>
      <c r="F2203" s="72"/>
      <c r="G2203" s="120" t="str">
        <f>IFERROR(INDEX(Vendors!$A$2:$B$500,MATCH('AP and Accrual Journal'!C2203,Vendors!$A$2:$A$500,0),2),"")</f>
        <v/>
      </c>
      <c r="H2203" s="74">
        <f>SUMIF('Cash Outflows'!E:E,'AP and Accrual Journal'!D2203,'Cash Outflows'!F:F)</f>
        <v>0</v>
      </c>
      <c r="I2203" s="73">
        <f t="shared" si="113"/>
        <v>0</v>
      </c>
      <c r="J2203" s="13">
        <f t="shared" si="115"/>
        <v>0</v>
      </c>
      <c r="K2203" s="112" t="b">
        <f ca="1">IF(TODAY()-'AP and Accrual Journal'!E2203&gt;'Data Inputs'!$B$47,TRUE,FALSE)</f>
        <v>1</v>
      </c>
    </row>
    <row r="2204" spans="1:11" x14ac:dyDescent="0.2">
      <c r="A2204" s="110" t="str">
        <f t="shared" si="114"/>
        <v/>
      </c>
      <c r="B2204" s="55"/>
      <c r="C2204" s="129"/>
      <c r="D2204" s="55"/>
      <c r="E2204" s="56"/>
      <c r="F2204" s="72"/>
      <c r="G2204" s="120" t="str">
        <f>IFERROR(INDEX(Vendors!$A$2:$B$500,MATCH('AP and Accrual Journal'!C2204,Vendors!$A$2:$A$500,0),2),"")</f>
        <v/>
      </c>
      <c r="H2204" s="74">
        <f>SUMIF('Cash Outflows'!E:E,'AP and Accrual Journal'!D2204,'Cash Outflows'!F:F)</f>
        <v>0</v>
      </c>
      <c r="I2204" s="73">
        <f t="shared" si="113"/>
        <v>0</v>
      </c>
      <c r="J2204" s="13">
        <f t="shared" si="115"/>
        <v>0</v>
      </c>
      <c r="K2204" s="112" t="b">
        <f ca="1">IF(TODAY()-'AP and Accrual Journal'!E2204&gt;'Data Inputs'!$B$47,TRUE,FALSE)</f>
        <v>1</v>
      </c>
    </row>
    <row r="2205" spans="1:11" x14ac:dyDescent="0.2">
      <c r="A2205" s="110" t="str">
        <f t="shared" si="114"/>
        <v/>
      </c>
      <c r="B2205" s="55"/>
      <c r="C2205" s="129"/>
      <c r="D2205" s="55"/>
      <c r="E2205" s="56"/>
      <c r="F2205" s="72"/>
      <c r="G2205" s="120" t="str">
        <f>IFERROR(INDEX(Vendors!$A$2:$B$500,MATCH('AP and Accrual Journal'!C2205,Vendors!$A$2:$A$500,0),2),"")</f>
        <v/>
      </c>
      <c r="H2205" s="74">
        <f>SUMIF('Cash Outflows'!E:E,'AP and Accrual Journal'!D2205,'Cash Outflows'!F:F)</f>
        <v>0</v>
      </c>
      <c r="I2205" s="73">
        <f t="shared" si="113"/>
        <v>0</v>
      </c>
      <c r="J2205" s="13">
        <f t="shared" si="115"/>
        <v>0</v>
      </c>
      <c r="K2205" s="112" t="b">
        <f ca="1">IF(TODAY()-'AP and Accrual Journal'!E2205&gt;'Data Inputs'!$B$47,TRUE,FALSE)</f>
        <v>1</v>
      </c>
    </row>
    <row r="2206" spans="1:11" x14ac:dyDescent="0.2">
      <c r="A2206" s="110" t="str">
        <f t="shared" si="114"/>
        <v/>
      </c>
      <c r="B2206" s="55"/>
      <c r="C2206" s="129"/>
      <c r="D2206" s="55"/>
      <c r="E2206" s="56"/>
      <c r="F2206" s="72"/>
      <c r="G2206" s="120" t="str">
        <f>IFERROR(INDEX(Vendors!$A$2:$B$500,MATCH('AP and Accrual Journal'!C2206,Vendors!$A$2:$A$500,0),2),"")</f>
        <v/>
      </c>
      <c r="H2206" s="74">
        <f>SUMIF('Cash Outflows'!E:E,'AP and Accrual Journal'!D2206,'Cash Outflows'!F:F)</f>
        <v>0</v>
      </c>
      <c r="I2206" s="73">
        <f t="shared" si="113"/>
        <v>0</v>
      </c>
      <c r="J2206" s="13">
        <f t="shared" si="115"/>
        <v>0</v>
      </c>
      <c r="K2206" s="112" t="b">
        <f ca="1">IF(TODAY()-'AP and Accrual Journal'!E2206&gt;'Data Inputs'!$B$47,TRUE,FALSE)</f>
        <v>1</v>
      </c>
    </row>
    <row r="2207" spans="1:11" x14ac:dyDescent="0.2">
      <c r="A2207" s="110" t="str">
        <f t="shared" si="114"/>
        <v/>
      </c>
      <c r="B2207" s="55"/>
      <c r="C2207" s="129"/>
      <c r="D2207" s="55"/>
      <c r="E2207" s="56"/>
      <c r="F2207" s="72"/>
      <c r="G2207" s="120" t="str">
        <f>IFERROR(INDEX(Vendors!$A$2:$B$500,MATCH('AP and Accrual Journal'!C2207,Vendors!$A$2:$A$500,0),2),"")</f>
        <v/>
      </c>
      <c r="H2207" s="74">
        <f>SUMIF('Cash Outflows'!E:E,'AP and Accrual Journal'!D2207,'Cash Outflows'!F:F)</f>
        <v>0</v>
      </c>
      <c r="I2207" s="73">
        <f t="shared" si="113"/>
        <v>0</v>
      </c>
      <c r="J2207" s="13">
        <f t="shared" si="115"/>
        <v>0</v>
      </c>
      <c r="K2207" s="112" t="b">
        <f ca="1">IF(TODAY()-'AP and Accrual Journal'!E2207&gt;'Data Inputs'!$B$47,TRUE,FALSE)</f>
        <v>1</v>
      </c>
    </row>
    <row r="2208" spans="1:11" x14ac:dyDescent="0.2">
      <c r="A2208" s="110" t="str">
        <f t="shared" si="114"/>
        <v/>
      </c>
      <c r="B2208" s="55"/>
      <c r="C2208" s="129"/>
      <c r="D2208" s="55"/>
      <c r="E2208" s="56"/>
      <c r="F2208" s="72"/>
      <c r="G2208" s="120" t="str">
        <f>IFERROR(INDEX(Vendors!$A$2:$B$500,MATCH('AP and Accrual Journal'!C2208,Vendors!$A$2:$A$500,0),2),"")</f>
        <v/>
      </c>
      <c r="H2208" s="74">
        <f>SUMIF('Cash Outflows'!E:E,'AP and Accrual Journal'!D2208,'Cash Outflows'!F:F)</f>
        <v>0</v>
      </c>
      <c r="I2208" s="73">
        <f t="shared" si="113"/>
        <v>0</v>
      </c>
      <c r="J2208" s="13">
        <f t="shared" si="115"/>
        <v>0</v>
      </c>
      <c r="K2208" s="112" t="b">
        <f ca="1">IF(TODAY()-'AP and Accrual Journal'!E2208&gt;'Data Inputs'!$B$47,TRUE,FALSE)</f>
        <v>1</v>
      </c>
    </row>
    <row r="2209" spans="1:11" x14ac:dyDescent="0.2">
      <c r="A2209" s="110" t="str">
        <f t="shared" si="114"/>
        <v/>
      </c>
      <c r="B2209" s="55"/>
      <c r="C2209" s="129"/>
      <c r="D2209" s="55"/>
      <c r="E2209" s="56"/>
      <c r="F2209" s="72"/>
      <c r="G2209" s="120" t="str">
        <f>IFERROR(INDEX(Vendors!$A$2:$B$500,MATCH('AP and Accrual Journal'!C2209,Vendors!$A$2:$A$500,0),2),"")</f>
        <v/>
      </c>
      <c r="H2209" s="74">
        <f>SUMIF('Cash Outflows'!E:E,'AP and Accrual Journal'!D2209,'Cash Outflows'!F:F)</f>
        <v>0</v>
      </c>
      <c r="I2209" s="73">
        <f t="shared" si="113"/>
        <v>0</v>
      </c>
      <c r="J2209" s="13">
        <f t="shared" si="115"/>
        <v>0</v>
      </c>
      <c r="K2209" s="112" t="b">
        <f ca="1">IF(TODAY()-'AP and Accrual Journal'!E2209&gt;'Data Inputs'!$B$47,TRUE,FALSE)</f>
        <v>1</v>
      </c>
    </row>
    <row r="2210" spans="1:11" x14ac:dyDescent="0.2">
      <c r="A2210" s="110" t="str">
        <f t="shared" si="114"/>
        <v/>
      </c>
      <c r="B2210" s="55"/>
      <c r="C2210" s="129"/>
      <c r="D2210" s="55"/>
      <c r="E2210" s="56"/>
      <c r="F2210" s="72"/>
      <c r="G2210" s="120" t="str">
        <f>IFERROR(INDEX(Vendors!$A$2:$B$500,MATCH('AP and Accrual Journal'!C2210,Vendors!$A$2:$A$500,0),2),"")</f>
        <v/>
      </c>
      <c r="H2210" s="74">
        <f>SUMIF('Cash Outflows'!E:E,'AP and Accrual Journal'!D2210,'Cash Outflows'!F:F)</f>
        <v>0</v>
      </c>
      <c r="I2210" s="73">
        <f t="shared" si="113"/>
        <v>0</v>
      </c>
      <c r="J2210" s="13">
        <f t="shared" si="115"/>
        <v>0</v>
      </c>
      <c r="K2210" s="112" t="b">
        <f ca="1">IF(TODAY()-'AP and Accrual Journal'!E2210&gt;'Data Inputs'!$B$47,TRUE,FALSE)</f>
        <v>1</v>
      </c>
    </row>
    <row r="2211" spans="1:11" x14ac:dyDescent="0.2">
      <c r="A2211" s="110" t="str">
        <f t="shared" si="114"/>
        <v/>
      </c>
      <c r="B2211" s="55"/>
      <c r="C2211" s="129"/>
      <c r="D2211" s="55"/>
      <c r="E2211" s="56"/>
      <c r="F2211" s="72"/>
      <c r="G2211" s="120" t="str">
        <f>IFERROR(INDEX(Vendors!$A$2:$B$500,MATCH('AP and Accrual Journal'!C2211,Vendors!$A$2:$A$500,0),2),"")</f>
        <v/>
      </c>
      <c r="H2211" s="74">
        <f>SUMIF('Cash Outflows'!E:E,'AP and Accrual Journal'!D2211,'Cash Outflows'!F:F)</f>
        <v>0</v>
      </c>
      <c r="I2211" s="73">
        <f t="shared" si="113"/>
        <v>0</v>
      </c>
      <c r="J2211" s="13">
        <f t="shared" si="115"/>
        <v>0</v>
      </c>
      <c r="K2211" s="112" t="b">
        <f ca="1">IF(TODAY()-'AP and Accrual Journal'!E2211&gt;'Data Inputs'!$B$47,TRUE,FALSE)</f>
        <v>1</v>
      </c>
    </row>
    <row r="2212" spans="1:11" x14ac:dyDescent="0.2">
      <c r="A2212" s="110" t="str">
        <f t="shared" si="114"/>
        <v/>
      </c>
      <c r="B2212" s="55"/>
      <c r="C2212" s="129"/>
      <c r="D2212" s="55"/>
      <c r="E2212" s="56"/>
      <c r="F2212" s="72"/>
      <c r="G2212" s="120" t="str">
        <f>IFERROR(INDEX(Vendors!$A$2:$B$500,MATCH('AP and Accrual Journal'!C2212,Vendors!$A$2:$A$500,0),2),"")</f>
        <v/>
      </c>
      <c r="H2212" s="74">
        <f>SUMIF('Cash Outflows'!E:E,'AP and Accrual Journal'!D2212,'Cash Outflows'!F:F)</f>
        <v>0</v>
      </c>
      <c r="I2212" s="73">
        <f t="shared" si="113"/>
        <v>0</v>
      </c>
      <c r="J2212" s="13">
        <f t="shared" si="115"/>
        <v>0</v>
      </c>
      <c r="K2212" s="112" t="b">
        <f ca="1">IF(TODAY()-'AP and Accrual Journal'!E2212&gt;'Data Inputs'!$B$47,TRUE,FALSE)</f>
        <v>1</v>
      </c>
    </row>
    <row r="2213" spans="1:11" x14ac:dyDescent="0.2">
      <c r="A2213" s="110" t="str">
        <f t="shared" si="114"/>
        <v/>
      </c>
      <c r="B2213" s="55"/>
      <c r="C2213" s="129"/>
      <c r="D2213" s="55"/>
      <c r="E2213" s="56"/>
      <c r="F2213" s="72"/>
      <c r="G2213" s="120" t="str">
        <f>IFERROR(INDEX(Vendors!$A$2:$B$500,MATCH('AP and Accrual Journal'!C2213,Vendors!$A$2:$A$500,0),2),"")</f>
        <v/>
      </c>
      <c r="H2213" s="74">
        <f>SUMIF('Cash Outflows'!E:E,'AP and Accrual Journal'!D2213,'Cash Outflows'!F:F)</f>
        <v>0</v>
      </c>
      <c r="I2213" s="73">
        <f t="shared" si="113"/>
        <v>0</v>
      </c>
      <c r="J2213" s="13">
        <f t="shared" si="115"/>
        <v>0</v>
      </c>
      <c r="K2213" s="112" t="b">
        <f ca="1">IF(TODAY()-'AP and Accrual Journal'!E2213&gt;'Data Inputs'!$B$47,TRUE,FALSE)</f>
        <v>1</v>
      </c>
    </row>
    <row r="2214" spans="1:11" x14ac:dyDescent="0.2">
      <c r="A2214" s="110" t="str">
        <f t="shared" si="114"/>
        <v/>
      </c>
      <c r="B2214" s="55"/>
      <c r="C2214" s="129"/>
      <c r="D2214" s="55"/>
      <c r="E2214" s="56"/>
      <c r="F2214" s="72"/>
      <c r="G2214" s="120" t="str">
        <f>IFERROR(INDEX(Vendors!$A$2:$B$500,MATCH('AP and Accrual Journal'!C2214,Vendors!$A$2:$A$500,0),2),"")</f>
        <v/>
      </c>
      <c r="H2214" s="74">
        <f>SUMIF('Cash Outflows'!E:E,'AP and Accrual Journal'!D2214,'Cash Outflows'!F:F)</f>
        <v>0</v>
      </c>
      <c r="I2214" s="73">
        <f t="shared" si="113"/>
        <v>0</v>
      </c>
      <c r="J2214" s="13">
        <f t="shared" si="115"/>
        <v>0</v>
      </c>
      <c r="K2214" s="112" t="b">
        <f ca="1">IF(TODAY()-'AP and Accrual Journal'!E2214&gt;'Data Inputs'!$B$47,TRUE,FALSE)</f>
        <v>1</v>
      </c>
    </row>
    <row r="2215" spans="1:11" x14ac:dyDescent="0.2">
      <c r="A2215" s="110" t="str">
        <f t="shared" si="114"/>
        <v/>
      </c>
      <c r="B2215" s="55"/>
      <c r="C2215" s="129"/>
      <c r="D2215" s="55"/>
      <c r="E2215" s="56"/>
      <c r="F2215" s="72"/>
      <c r="G2215" s="120" t="str">
        <f>IFERROR(INDEX(Vendors!$A$2:$B$500,MATCH('AP and Accrual Journal'!C2215,Vendors!$A$2:$A$500,0),2),"")</f>
        <v/>
      </c>
      <c r="H2215" s="74">
        <f>SUMIF('Cash Outflows'!E:E,'AP and Accrual Journal'!D2215,'Cash Outflows'!F:F)</f>
        <v>0</v>
      </c>
      <c r="I2215" s="73">
        <f t="shared" si="113"/>
        <v>0</v>
      </c>
      <c r="J2215" s="13">
        <f t="shared" si="115"/>
        <v>0</v>
      </c>
      <c r="K2215" s="112" t="b">
        <f ca="1">IF(TODAY()-'AP and Accrual Journal'!E2215&gt;'Data Inputs'!$B$47,TRUE,FALSE)</f>
        <v>1</v>
      </c>
    </row>
    <row r="2216" spans="1:11" x14ac:dyDescent="0.2">
      <c r="A2216" s="110" t="str">
        <f t="shared" si="114"/>
        <v/>
      </c>
      <c r="B2216" s="55"/>
      <c r="C2216" s="129"/>
      <c r="D2216" s="55"/>
      <c r="E2216" s="56"/>
      <c r="F2216" s="72"/>
      <c r="G2216" s="120" t="str">
        <f>IFERROR(INDEX(Vendors!$A$2:$B$500,MATCH('AP and Accrual Journal'!C2216,Vendors!$A$2:$A$500,0),2),"")</f>
        <v/>
      </c>
      <c r="H2216" s="74">
        <f>SUMIF('Cash Outflows'!E:E,'AP and Accrual Journal'!D2216,'Cash Outflows'!F:F)</f>
        <v>0</v>
      </c>
      <c r="I2216" s="73">
        <f t="shared" si="113"/>
        <v>0</v>
      </c>
      <c r="J2216" s="13">
        <f t="shared" si="115"/>
        <v>0</v>
      </c>
      <c r="K2216" s="112" t="b">
        <f ca="1">IF(TODAY()-'AP and Accrual Journal'!E2216&gt;'Data Inputs'!$B$47,TRUE,FALSE)</f>
        <v>1</v>
      </c>
    </row>
    <row r="2217" spans="1:11" x14ac:dyDescent="0.2">
      <c r="A2217" s="110" t="str">
        <f t="shared" si="114"/>
        <v/>
      </c>
      <c r="B2217" s="55"/>
      <c r="C2217" s="129"/>
      <c r="D2217" s="55"/>
      <c r="E2217" s="56"/>
      <c r="F2217" s="72"/>
      <c r="G2217" s="120" t="str">
        <f>IFERROR(INDEX(Vendors!$A$2:$B$500,MATCH('AP and Accrual Journal'!C2217,Vendors!$A$2:$A$500,0),2),"")</f>
        <v/>
      </c>
      <c r="H2217" s="74">
        <f>SUMIF('Cash Outflows'!E:E,'AP and Accrual Journal'!D2217,'Cash Outflows'!F:F)</f>
        <v>0</v>
      </c>
      <c r="I2217" s="73">
        <f t="shared" si="113"/>
        <v>0</v>
      </c>
      <c r="J2217" s="13">
        <f t="shared" si="115"/>
        <v>0</v>
      </c>
      <c r="K2217" s="112" t="b">
        <f ca="1">IF(TODAY()-'AP and Accrual Journal'!E2217&gt;'Data Inputs'!$B$47,TRUE,FALSE)</f>
        <v>1</v>
      </c>
    </row>
    <row r="2218" spans="1:11" x14ac:dyDescent="0.2">
      <c r="A2218" s="110" t="str">
        <f t="shared" si="114"/>
        <v/>
      </c>
      <c r="B2218" s="55"/>
      <c r="C2218" s="129"/>
      <c r="D2218" s="55"/>
      <c r="E2218" s="56"/>
      <c r="F2218" s="72"/>
      <c r="G2218" s="120" t="str">
        <f>IFERROR(INDEX(Vendors!$A$2:$B$500,MATCH('AP and Accrual Journal'!C2218,Vendors!$A$2:$A$500,0),2),"")</f>
        <v/>
      </c>
      <c r="H2218" s="74">
        <f>SUMIF('Cash Outflows'!E:E,'AP and Accrual Journal'!D2218,'Cash Outflows'!F:F)</f>
        <v>0</v>
      </c>
      <c r="I2218" s="73">
        <f t="shared" si="113"/>
        <v>0</v>
      </c>
      <c r="J2218" s="13">
        <f t="shared" si="115"/>
        <v>0</v>
      </c>
      <c r="K2218" s="112" t="b">
        <f ca="1">IF(TODAY()-'AP and Accrual Journal'!E2218&gt;'Data Inputs'!$B$47,TRUE,FALSE)</f>
        <v>1</v>
      </c>
    </row>
    <row r="2219" spans="1:11" x14ac:dyDescent="0.2">
      <c r="A2219" s="110" t="str">
        <f t="shared" si="114"/>
        <v/>
      </c>
      <c r="B2219" s="55"/>
      <c r="C2219" s="129"/>
      <c r="D2219" s="55"/>
      <c r="E2219" s="56"/>
      <c r="F2219" s="72"/>
      <c r="G2219" s="120" t="str">
        <f>IFERROR(INDEX(Vendors!$A$2:$B$500,MATCH('AP and Accrual Journal'!C2219,Vendors!$A$2:$A$500,0),2),"")</f>
        <v/>
      </c>
      <c r="H2219" s="74">
        <f>SUMIF('Cash Outflows'!E:E,'AP and Accrual Journal'!D2219,'Cash Outflows'!F:F)</f>
        <v>0</v>
      </c>
      <c r="I2219" s="73">
        <f t="shared" si="113"/>
        <v>0</v>
      </c>
      <c r="J2219" s="13">
        <f t="shared" si="115"/>
        <v>0</v>
      </c>
      <c r="K2219" s="112" t="b">
        <f ca="1">IF(TODAY()-'AP and Accrual Journal'!E2219&gt;'Data Inputs'!$B$47,TRUE,FALSE)</f>
        <v>1</v>
      </c>
    </row>
    <row r="2220" spans="1:11" x14ac:dyDescent="0.2">
      <c r="A2220" s="110" t="str">
        <f t="shared" si="114"/>
        <v/>
      </c>
      <c r="B2220" s="55"/>
      <c r="C2220" s="129"/>
      <c r="D2220" s="55"/>
      <c r="E2220" s="56"/>
      <c r="F2220" s="72"/>
      <c r="G2220" s="120" t="str">
        <f>IFERROR(INDEX(Vendors!$A$2:$B$500,MATCH('AP and Accrual Journal'!C2220,Vendors!$A$2:$A$500,0),2),"")</f>
        <v/>
      </c>
      <c r="H2220" s="74">
        <f>SUMIF('Cash Outflows'!E:E,'AP and Accrual Journal'!D2220,'Cash Outflows'!F:F)</f>
        <v>0</v>
      </c>
      <c r="I2220" s="73">
        <f t="shared" si="113"/>
        <v>0</v>
      </c>
      <c r="J2220" s="13">
        <f t="shared" si="115"/>
        <v>0</v>
      </c>
      <c r="K2220" s="112" t="b">
        <f ca="1">IF(TODAY()-'AP and Accrual Journal'!E2220&gt;'Data Inputs'!$B$47,TRUE,FALSE)</f>
        <v>1</v>
      </c>
    </row>
    <row r="2221" spans="1:11" x14ac:dyDescent="0.2">
      <c r="A2221" s="110" t="str">
        <f t="shared" si="114"/>
        <v/>
      </c>
      <c r="B2221" s="55"/>
      <c r="C2221" s="129"/>
      <c r="D2221" s="55"/>
      <c r="E2221" s="56"/>
      <c r="F2221" s="72"/>
      <c r="G2221" s="120" t="str">
        <f>IFERROR(INDEX(Vendors!$A$2:$B$500,MATCH('AP and Accrual Journal'!C2221,Vendors!$A$2:$A$500,0),2),"")</f>
        <v/>
      </c>
      <c r="H2221" s="74">
        <f>SUMIF('Cash Outflows'!E:E,'AP and Accrual Journal'!D2221,'Cash Outflows'!F:F)</f>
        <v>0</v>
      </c>
      <c r="I2221" s="73">
        <f t="shared" si="113"/>
        <v>0</v>
      </c>
      <c r="J2221" s="13">
        <f t="shared" si="115"/>
        <v>0</v>
      </c>
      <c r="K2221" s="112" t="b">
        <f ca="1">IF(TODAY()-'AP and Accrual Journal'!E2221&gt;'Data Inputs'!$B$47,TRUE,FALSE)</f>
        <v>1</v>
      </c>
    </row>
    <row r="2222" spans="1:11" x14ac:dyDescent="0.2">
      <c r="A2222" s="110" t="str">
        <f t="shared" si="114"/>
        <v/>
      </c>
      <c r="B2222" s="55"/>
      <c r="C2222" s="129"/>
      <c r="D2222" s="55"/>
      <c r="E2222" s="56"/>
      <c r="F2222" s="72"/>
      <c r="G2222" s="120" t="str">
        <f>IFERROR(INDEX(Vendors!$A$2:$B$500,MATCH('AP and Accrual Journal'!C2222,Vendors!$A$2:$A$500,0),2),"")</f>
        <v/>
      </c>
      <c r="H2222" s="74">
        <f>SUMIF('Cash Outflows'!E:E,'AP and Accrual Journal'!D2222,'Cash Outflows'!F:F)</f>
        <v>0</v>
      </c>
      <c r="I2222" s="73">
        <f t="shared" si="113"/>
        <v>0</v>
      </c>
      <c r="J2222" s="13">
        <f t="shared" si="115"/>
        <v>0</v>
      </c>
      <c r="K2222" s="112" t="b">
        <f ca="1">IF(TODAY()-'AP and Accrual Journal'!E2222&gt;'Data Inputs'!$B$47,TRUE,FALSE)</f>
        <v>1</v>
      </c>
    </row>
    <row r="2223" spans="1:11" x14ac:dyDescent="0.2">
      <c r="A2223" s="110" t="str">
        <f t="shared" si="114"/>
        <v/>
      </c>
      <c r="B2223" s="55"/>
      <c r="C2223" s="129"/>
      <c r="D2223" s="55"/>
      <c r="E2223" s="56"/>
      <c r="F2223" s="72"/>
      <c r="G2223" s="120" t="str">
        <f>IFERROR(INDEX(Vendors!$A$2:$B$500,MATCH('AP and Accrual Journal'!C2223,Vendors!$A$2:$A$500,0),2),"")</f>
        <v/>
      </c>
      <c r="H2223" s="74">
        <f>SUMIF('Cash Outflows'!E:E,'AP and Accrual Journal'!D2223,'Cash Outflows'!F:F)</f>
        <v>0</v>
      </c>
      <c r="I2223" s="73">
        <f t="shared" si="113"/>
        <v>0</v>
      </c>
      <c r="J2223" s="13">
        <f t="shared" si="115"/>
        <v>0</v>
      </c>
      <c r="K2223" s="112" t="b">
        <f ca="1">IF(TODAY()-'AP and Accrual Journal'!E2223&gt;'Data Inputs'!$B$47,TRUE,FALSE)</f>
        <v>1</v>
      </c>
    </row>
    <row r="2224" spans="1:11" x14ac:dyDescent="0.2">
      <c r="A2224" s="110" t="str">
        <f t="shared" si="114"/>
        <v/>
      </c>
      <c r="B2224" s="55"/>
      <c r="C2224" s="129"/>
      <c r="D2224" s="55"/>
      <c r="E2224" s="56"/>
      <c r="F2224" s="72"/>
      <c r="G2224" s="120" t="str">
        <f>IFERROR(INDEX(Vendors!$A$2:$B$500,MATCH('AP and Accrual Journal'!C2224,Vendors!$A$2:$A$500,0),2),"")</f>
        <v/>
      </c>
      <c r="H2224" s="74">
        <f>SUMIF('Cash Outflows'!E:E,'AP and Accrual Journal'!D2224,'Cash Outflows'!F:F)</f>
        <v>0</v>
      </c>
      <c r="I2224" s="73">
        <f t="shared" si="113"/>
        <v>0</v>
      </c>
      <c r="J2224" s="13">
        <f t="shared" si="115"/>
        <v>0</v>
      </c>
      <c r="K2224" s="112" t="b">
        <f ca="1">IF(TODAY()-'AP and Accrual Journal'!E2224&gt;'Data Inputs'!$B$47,TRUE,FALSE)</f>
        <v>1</v>
      </c>
    </row>
    <row r="2225" spans="1:11" x14ac:dyDescent="0.2">
      <c r="A2225" s="110" t="str">
        <f t="shared" si="114"/>
        <v/>
      </c>
      <c r="B2225" s="55"/>
      <c r="C2225" s="129"/>
      <c r="D2225" s="55"/>
      <c r="E2225" s="56"/>
      <c r="F2225" s="72"/>
      <c r="G2225" s="120" t="str">
        <f>IFERROR(INDEX(Vendors!$A$2:$B$500,MATCH('AP and Accrual Journal'!C2225,Vendors!$A$2:$A$500,0),2),"")</f>
        <v/>
      </c>
      <c r="H2225" s="74">
        <f>SUMIF('Cash Outflows'!E:E,'AP and Accrual Journal'!D2225,'Cash Outflows'!F:F)</f>
        <v>0</v>
      </c>
      <c r="I2225" s="73">
        <f t="shared" si="113"/>
        <v>0</v>
      </c>
      <c r="J2225" s="13">
        <f t="shared" si="115"/>
        <v>0</v>
      </c>
      <c r="K2225" s="112" t="b">
        <f ca="1">IF(TODAY()-'AP and Accrual Journal'!E2225&gt;'Data Inputs'!$B$47,TRUE,FALSE)</f>
        <v>1</v>
      </c>
    </row>
    <row r="2226" spans="1:11" x14ac:dyDescent="0.2">
      <c r="A2226" s="110" t="str">
        <f t="shared" si="114"/>
        <v/>
      </c>
      <c r="B2226" s="55"/>
      <c r="C2226" s="129"/>
      <c r="D2226" s="55"/>
      <c r="E2226" s="56"/>
      <c r="F2226" s="72"/>
      <c r="G2226" s="120" t="str">
        <f>IFERROR(INDEX(Vendors!$A$2:$B$500,MATCH('AP and Accrual Journal'!C2226,Vendors!$A$2:$A$500,0),2),"")</f>
        <v/>
      </c>
      <c r="H2226" s="74">
        <f>SUMIF('Cash Outflows'!E:E,'AP and Accrual Journal'!D2226,'Cash Outflows'!F:F)</f>
        <v>0</v>
      </c>
      <c r="I2226" s="73">
        <f t="shared" si="113"/>
        <v>0</v>
      </c>
      <c r="J2226" s="13">
        <f t="shared" si="115"/>
        <v>0</v>
      </c>
      <c r="K2226" s="112" t="b">
        <f ca="1">IF(TODAY()-'AP and Accrual Journal'!E2226&gt;'Data Inputs'!$B$47,TRUE,FALSE)</f>
        <v>1</v>
      </c>
    </row>
    <row r="2227" spans="1:11" x14ac:dyDescent="0.2">
      <c r="A2227" s="110" t="str">
        <f t="shared" si="114"/>
        <v/>
      </c>
      <c r="B2227" s="55"/>
      <c r="C2227" s="129"/>
      <c r="D2227" s="55"/>
      <c r="E2227" s="56"/>
      <c r="F2227" s="72"/>
      <c r="G2227" s="120" t="str">
        <f>IFERROR(INDEX(Vendors!$A$2:$B$500,MATCH('AP and Accrual Journal'!C2227,Vendors!$A$2:$A$500,0),2),"")</f>
        <v/>
      </c>
      <c r="H2227" s="74">
        <f>SUMIF('Cash Outflows'!E:E,'AP and Accrual Journal'!D2227,'Cash Outflows'!F:F)</f>
        <v>0</v>
      </c>
      <c r="I2227" s="73">
        <f t="shared" si="113"/>
        <v>0</v>
      </c>
      <c r="J2227" s="13">
        <f t="shared" si="115"/>
        <v>0</v>
      </c>
      <c r="K2227" s="112" t="b">
        <f ca="1">IF(TODAY()-'AP and Accrual Journal'!E2227&gt;'Data Inputs'!$B$47,TRUE,FALSE)</f>
        <v>1</v>
      </c>
    </row>
    <row r="2228" spans="1:11" x14ac:dyDescent="0.2">
      <c r="A2228" s="110" t="str">
        <f t="shared" si="114"/>
        <v/>
      </c>
      <c r="B2228" s="55"/>
      <c r="C2228" s="129"/>
      <c r="D2228" s="55"/>
      <c r="E2228" s="56"/>
      <c r="F2228" s="72"/>
      <c r="G2228" s="120" t="str">
        <f>IFERROR(INDEX(Vendors!$A$2:$B$500,MATCH('AP and Accrual Journal'!C2228,Vendors!$A$2:$A$500,0),2),"")</f>
        <v/>
      </c>
      <c r="H2228" s="74">
        <f>SUMIF('Cash Outflows'!E:E,'AP and Accrual Journal'!D2228,'Cash Outflows'!F:F)</f>
        <v>0</v>
      </c>
      <c r="I2228" s="73">
        <f t="shared" si="113"/>
        <v>0</v>
      </c>
      <c r="J2228" s="13">
        <f t="shared" si="115"/>
        <v>0</v>
      </c>
      <c r="K2228" s="112" t="b">
        <f ca="1">IF(TODAY()-'AP and Accrual Journal'!E2228&gt;'Data Inputs'!$B$47,TRUE,FALSE)</f>
        <v>1</v>
      </c>
    </row>
    <row r="2229" spans="1:11" x14ac:dyDescent="0.2">
      <c r="A2229" s="110" t="str">
        <f t="shared" si="114"/>
        <v/>
      </c>
      <c r="B2229" s="55"/>
      <c r="C2229" s="129"/>
      <c r="D2229" s="55"/>
      <c r="E2229" s="56"/>
      <c r="F2229" s="72"/>
      <c r="G2229" s="120" t="str">
        <f>IFERROR(INDEX(Vendors!$A$2:$B$500,MATCH('AP and Accrual Journal'!C2229,Vendors!$A$2:$A$500,0),2),"")</f>
        <v/>
      </c>
      <c r="H2229" s="74">
        <f>SUMIF('Cash Outflows'!E:E,'AP and Accrual Journal'!D2229,'Cash Outflows'!F:F)</f>
        <v>0</v>
      </c>
      <c r="I2229" s="73">
        <f t="shared" si="113"/>
        <v>0</v>
      </c>
      <c r="J2229" s="13">
        <f t="shared" si="115"/>
        <v>0</v>
      </c>
      <c r="K2229" s="112" t="b">
        <f ca="1">IF(TODAY()-'AP and Accrual Journal'!E2229&gt;'Data Inputs'!$B$47,TRUE,FALSE)</f>
        <v>1</v>
      </c>
    </row>
    <row r="2230" spans="1:11" x14ac:dyDescent="0.2">
      <c r="A2230" s="110" t="str">
        <f t="shared" si="114"/>
        <v/>
      </c>
      <c r="B2230" s="55"/>
      <c r="C2230" s="129"/>
      <c r="D2230" s="55"/>
      <c r="E2230" s="56"/>
      <c r="F2230" s="72"/>
      <c r="G2230" s="120" t="str">
        <f>IFERROR(INDEX(Vendors!$A$2:$B$500,MATCH('AP and Accrual Journal'!C2230,Vendors!$A$2:$A$500,0),2),"")</f>
        <v/>
      </c>
      <c r="H2230" s="74">
        <f>SUMIF('Cash Outflows'!E:E,'AP and Accrual Journal'!D2230,'Cash Outflows'!F:F)</f>
        <v>0</v>
      </c>
      <c r="I2230" s="73">
        <f t="shared" si="113"/>
        <v>0</v>
      </c>
      <c r="J2230" s="13">
        <f t="shared" si="115"/>
        <v>0</v>
      </c>
      <c r="K2230" s="112" t="b">
        <f ca="1">IF(TODAY()-'AP and Accrual Journal'!E2230&gt;'Data Inputs'!$B$47,TRUE,FALSE)</f>
        <v>1</v>
      </c>
    </row>
    <row r="2231" spans="1:11" x14ac:dyDescent="0.2">
      <c r="A2231" s="110" t="str">
        <f t="shared" si="114"/>
        <v/>
      </c>
      <c r="B2231" s="55"/>
      <c r="C2231" s="129"/>
      <c r="D2231" s="55"/>
      <c r="E2231" s="56"/>
      <c r="F2231" s="72"/>
      <c r="G2231" s="120" t="str">
        <f>IFERROR(INDEX(Vendors!$A$2:$B$500,MATCH('AP and Accrual Journal'!C2231,Vendors!$A$2:$A$500,0),2),"")</f>
        <v/>
      </c>
      <c r="H2231" s="74">
        <f>SUMIF('Cash Outflows'!E:E,'AP and Accrual Journal'!D2231,'Cash Outflows'!F:F)</f>
        <v>0</v>
      </c>
      <c r="I2231" s="73">
        <f t="shared" si="113"/>
        <v>0</v>
      </c>
      <c r="J2231" s="13">
        <f t="shared" si="115"/>
        <v>0</v>
      </c>
      <c r="K2231" s="112" t="b">
        <f ca="1">IF(TODAY()-'AP and Accrual Journal'!E2231&gt;'Data Inputs'!$B$47,TRUE,FALSE)</f>
        <v>1</v>
      </c>
    </row>
    <row r="2232" spans="1:11" x14ac:dyDescent="0.2">
      <c r="A2232" s="110" t="str">
        <f t="shared" si="114"/>
        <v/>
      </c>
      <c r="B2232" s="55"/>
      <c r="C2232" s="129"/>
      <c r="D2232" s="55"/>
      <c r="E2232" s="56"/>
      <c r="F2232" s="72"/>
      <c r="G2232" s="120" t="str">
        <f>IFERROR(INDEX(Vendors!$A$2:$B$500,MATCH('AP and Accrual Journal'!C2232,Vendors!$A$2:$A$500,0),2),"")</f>
        <v/>
      </c>
      <c r="H2232" s="74">
        <f>SUMIF('Cash Outflows'!E:E,'AP and Accrual Journal'!D2232,'Cash Outflows'!F:F)</f>
        <v>0</v>
      </c>
      <c r="I2232" s="73">
        <f t="shared" si="113"/>
        <v>0</v>
      </c>
      <c r="J2232" s="13">
        <f t="shared" si="115"/>
        <v>0</v>
      </c>
      <c r="K2232" s="112" t="b">
        <f ca="1">IF(TODAY()-'AP and Accrual Journal'!E2232&gt;'Data Inputs'!$B$47,TRUE,FALSE)</f>
        <v>1</v>
      </c>
    </row>
    <row r="2233" spans="1:11" x14ac:dyDescent="0.2">
      <c r="A2233" s="110" t="str">
        <f t="shared" si="114"/>
        <v/>
      </c>
      <c r="B2233" s="55"/>
      <c r="C2233" s="129"/>
      <c r="D2233" s="55"/>
      <c r="E2233" s="56"/>
      <c r="F2233" s="72"/>
      <c r="G2233" s="120" t="str">
        <f>IFERROR(INDEX(Vendors!$A$2:$B$500,MATCH('AP and Accrual Journal'!C2233,Vendors!$A$2:$A$500,0),2),"")</f>
        <v/>
      </c>
      <c r="H2233" s="74">
        <f>SUMIF('Cash Outflows'!E:E,'AP and Accrual Journal'!D2233,'Cash Outflows'!F:F)</f>
        <v>0</v>
      </c>
      <c r="I2233" s="73">
        <f t="shared" si="113"/>
        <v>0</v>
      </c>
      <c r="J2233" s="13">
        <f t="shared" si="115"/>
        <v>0</v>
      </c>
      <c r="K2233" s="112" t="b">
        <f ca="1">IF(TODAY()-'AP and Accrual Journal'!E2233&gt;'Data Inputs'!$B$47,TRUE,FALSE)</f>
        <v>1</v>
      </c>
    </row>
    <row r="2234" spans="1:11" x14ac:dyDescent="0.2">
      <c r="A2234" s="110" t="str">
        <f t="shared" si="114"/>
        <v/>
      </c>
      <c r="B2234" s="55"/>
      <c r="C2234" s="129"/>
      <c r="D2234" s="55"/>
      <c r="E2234" s="56"/>
      <c r="F2234" s="72"/>
      <c r="G2234" s="120" t="str">
        <f>IFERROR(INDEX(Vendors!$A$2:$B$500,MATCH('AP and Accrual Journal'!C2234,Vendors!$A$2:$A$500,0),2),"")</f>
        <v/>
      </c>
      <c r="H2234" s="74">
        <f>SUMIF('Cash Outflows'!E:E,'AP and Accrual Journal'!D2234,'Cash Outflows'!F:F)</f>
        <v>0</v>
      </c>
      <c r="I2234" s="73">
        <f t="shared" si="113"/>
        <v>0</v>
      </c>
      <c r="J2234" s="13">
        <f t="shared" si="115"/>
        <v>0</v>
      </c>
      <c r="K2234" s="112" t="b">
        <f ca="1">IF(TODAY()-'AP and Accrual Journal'!E2234&gt;'Data Inputs'!$B$47,TRUE,FALSE)</f>
        <v>1</v>
      </c>
    </row>
    <row r="2235" spans="1:11" x14ac:dyDescent="0.2">
      <c r="A2235" s="110" t="str">
        <f t="shared" si="114"/>
        <v/>
      </c>
      <c r="B2235" s="55"/>
      <c r="C2235" s="129"/>
      <c r="D2235" s="55"/>
      <c r="E2235" s="56"/>
      <c r="F2235" s="72"/>
      <c r="G2235" s="120" t="str">
        <f>IFERROR(INDEX(Vendors!$A$2:$B$500,MATCH('AP and Accrual Journal'!C2235,Vendors!$A$2:$A$500,0),2),"")</f>
        <v/>
      </c>
      <c r="H2235" s="74">
        <f>SUMIF('Cash Outflows'!E:E,'AP and Accrual Journal'!D2235,'Cash Outflows'!F:F)</f>
        <v>0</v>
      </c>
      <c r="I2235" s="73">
        <f t="shared" si="113"/>
        <v>0</v>
      </c>
      <c r="J2235" s="13">
        <f t="shared" si="115"/>
        <v>0</v>
      </c>
      <c r="K2235" s="112" t="b">
        <f ca="1">IF(TODAY()-'AP and Accrual Journal'!E2235&gt;'Data Inputs'!$B$47,TRUE,FALSE)</f>
        <v>1</v>
      </c>
    </row>
    <row r="2236" spans="1:11" x14ac:dyDescent="0.2">
      <c r="A2236" s="110" t="str">
        <f t="shared" si="114"/>
        <v/>
      </c>
      <c r="B2236" s="55"/>
      <c r="C2236" s="129"/>
      <c r="D2236" s="55"/>
      <c r="E2236" s="56"/>
      <c r="F2236" s="72"/>
      <c r="G2236" s="120" t="str">
        <f>IFERROR(INDEX(Vendors!$A$2:$B$500,MATCH('AP and Accrual Journal'!C2236,Vendors!$A$2:$A$500,0),2),"")</f>
        <v/>
      </c>
      <c r="H2236" s="74">
        <f>SUMIF('Cash Outflows'!E:E,'AP and Accrual Journal'!D2236,'Cash Outflows'!F:F)</f>
        <v>0</v>
      </c>
      <c r="I2236" s="73">
        <f t="shared" si="113"/>
        <v>0</v>
      </c>
      <c r="J2236" s="13">
        <f t="shared" si="115"/>
        <v>0</v>
      </c>
      <c r="K2236" s="112" t="b">
        <f ca="1">IF(TODAY()-'AP and Accrual Journal'!E2236&gt;'Data Inputs'!$B$47,TRUE,FALSE)</f>
        <v>1</v>
      </c>
    </row>
    <row r="2237" spans="1:11" x14ac:dyDescent="0.2">
      <c r="A2237" s="110" t="str">
        <f t="shared" si="114"/>
        <v/>
      </c>
      <c r="B2237" s="55"/>
      <c r="C2237" s="129"/>
      <c r="D2237" s="55"/>
      <c r="E2237" s="56"/>
      <c r="F2237" s="72"/>
      <c r="G2237" s="120" t="str">
        <f>IFERROR(INDEX(Vendors!$A$2:$B$500,MATCH('AP and Accrual Journal'!C2237,Vendors!$A$2:$A$500,0),2),"")</f>
        <v/>
      </c>
      <c r="H2237" s="74">
        <f>SUMIF('Cash Outflows'!E:E,'AP and Accrual Journal'!D2237,'Cash Outflows'!F:F)</f>
        <v>0</v>
      </c>
      <c r="I2237" s="73">
        <f t="shared" si="113"/>
        <v>0</v>
      </c>
      <c r="J2237" s="13">
        <f t="shared" si="115"/>
        <v>0</v>
      </c>
      <c r="K2237" s="112" t="b">
        <f ca="1">IF(TODAY()-'AP and Accrual Journal'!E2237&gt;'Data Inputs'!$B$47,TRUE,FALSE)</f>
        <v>1</v>
      </c>
    </row>
    <row r="2238" spans="1:11" x14ac:dyDescent="0.2">
      <c r="A2238" s="110" t="str">
        <f t="shared" si="114"/>
        <v/>
      </c>
      <c r="B2238" s="55"/>
      <c r="C2238" s="129"/>
      <c r="D2238" s="55"/>
      <c r="E2238" s="56"/>
      <c r="F2238" s="72"/>
      <c r="G2238" s="120" t="str">
        <f>IFERROR(INDEX(Vendors!$A$2:$B$500,MATCH('AP and Accrual Journal'!C2238,Vendors!$A$2:$A$500,0),2),"")</f>
        <v/>
      </c>
      <c r="H2238" s="74">
        <f>SUMIF('Cash Outflows'!E:E,'AP and Accrual Journal'!D2238,'Cash Outflows'!F:F)</f>
        <v>0</v>
      </c>
      <c r="I2238" s="73">
        <f t="shared" si="113"/>
        <v>0</v>
      </c>
      <c r="J2238" s="13">
        <f t="shared" si="115"/>
        <v>0</v>
      </c>
      <c r="K2238" s="112" t="b">
        <f ca="1">IF(TODAY()-'AP and Accrual Journal'!E2238&gt;'Data Inputs'!$B$47,TRUE,FALSE)</f>
        <v>1</v>
      </c>
    </row>
    <row r="2239" spans="1:11" x14ac:dyDescent="0.2">
      <c r="A2239" s="110" t="str">
        <f t="shared" si="114"/>
        <v/>
      </c>
      <c r="B2239" s="55"/>
      <c r="C2239" s="129"/>
      <c r="D2239" s="55"/>
      <c r="E2239" s="56"/>
      <c r="F2239" s="72"/>
      <c r="G2239" s="120" t="str">
        <f>IFERROR(INDEX(Vendors!$A$2:$B$500,MATCH('AP and Accrual Journal'!C2239,Vendors!$A$2:$A$500,0),2),"")</f>
        <v/>
      </c>
      <c r="H2239" s="74">
        <f>SUMIF('Cash Outflows'!E:E,'AP and Accrual Journal'!D2239,'Cash Outflows'!F:F)</f>
        <v>0</v>
      </c>
      <c r="I2239" s="73">
        <f t="shared" si="113"/>
        <v>0</v>
      </c>
      <c r="J2239" s="13">
        <f t="shared" si="115"/>
        <v>0</v>
      </c>
      <c r="K2239" s="112" t="b">
        <f ca="1">IF(TODAY()-'AP and Accrual Journal'!E2239&gt;'Data Inputs'!$B$47,TRUE,FALSE)</f>
        <v>1</v>
      </c>
    </row>
    <row r="2240" spans="1:11" x14ac:dyDescent="0.2">
      <c r="A2240" s="110" t="str">
        <f t="shared" si="114"/>
        <v/>
      </c>
      <c r="B2240" s="55"/>
      <c r="C2240" s="129"/>
      <c r="D2240" s="55"/>
      <c r="E2240" s="56"/>
      <c r="F2240" s="72"/>
      <c r="G2240" s="120" t="str">
        <f>IFERROR(INDEX(Vendors!$A$2:$B$500,MATCH('AP and Accrual Journal'!C2240,Vendors!$A$2:$A$500,0),2),"")</f>
        <v/>
      </c>
      <c r="H2240" s="74">
        <f>SUMIF('Cash Outflows'!E:E,'AP and Accrual Journal'!D2240,'Cash Outflows'!F:F)</f>
        <v>0</v>
      </c>
      <c r="I2240" s="73">
        <f t="shared" si="113"/>
        <v>0</v>
      </c>
      <c r="J2240" s="13">
        <f t="shared" si="115"/>
        <v>0</v>
      </c>
      <c r="K2240" s="112" t="b">
        <f ca="1">IF(TODAY()-'AP and Accrual Journal'!E2240&gt;'Data Inputs'!$B$47,TRUE,FALSE)</f>
        <v>1</v>
      </c>
    </row>
    <row r="2241" spans="1:11" x14ac:dyDescent="0.2">
      <c r="A2241" s="110" t="str">
        <f t="shared" si="114"/>
        <v/>
      </c>
      <c r="B2241" s="55"/>
      <c r="C2241" s="129"/>
      <c r="D2241" s="55"/>
      <c r="E2241" s="56"/>
      <c r="F2241" s="72"/>
      <c r="G2241" s="120" t="str">
        <f>IFERROR(INDEX(Vendors!$A$2:$B$500,MATCH('AP and Accrual Journal'!C2241,Vendors!$A$2:$A$500,0),2),"")</f>
        <v/>
      </c>
      <c r="H2241" s="74">
        <f>SUMIF('Cash Outflows'!E:E,'AP and Accrual Journal'!D2241,'Cash Outflows'!F:F)</f>
        <v>0</v>
      </c>
      <c r="I2241" s="73">
        <f t="shared" si="113"/>
        <v>0</v>
      </c>
      <c r="J2241" s="13">
        <f t="shared" si="115"/>
        <v>0</v>
      </c>
      <c r="K2241" s="112" t="b">
        <f ca="1">IF(TODAY()-'AP and Accrual Journal'!E2241&gt;'Data Inputs'!$B$47,TRUE,FALSE)</f>
        <v>1</v>
      </c>
    </row>
    <row r="2242" spans="1:11" x14ac:dyDescent="0.2">
      <c r="A2242" s="110" t="str">
        <f t="shared" si="114"/>
        <v/>
      </c>
      <c r="B2242" s="55"/>
      <c r="C2242" s="129"/>
      <c r="D2242" s="55"/>
      <c r="E2242" s="56"/>
      <c r="F2242" s="72"/>
      <c r="G2242" s="120" t="str">
        <f>IFERROR(INDEX(Vendors!$A$2:$B$500,MATCH('AP and Accrual Journal'!C2242,Vendors!$A$2:$A$500,0),2),"")</f>
        <v/>
      </c>
      <c r="H2242" s="74">
        <f>SUMIF('Cash Outflows'!E:E,'AP and Accrual Journal'!D2242,'Cash Outflows'!F:F)</f>
        <v>0</v>
      </c>
      <c r="I2242" s="73">
        <f t="shared" si="113"/>
        <v>0</v>
      </c>
      <c r="J2242" s="13">
        <f t="shared" si="115"/>
        <v>0</v>
      </c>
      <c r="K2242" s="112" t="b">
        <f ca="1">IF(TODAY()-'AP and Accrual Journal'!E2242&gt;'Data Inputs'!$B$47,TRUE,FALSE)</f>
        <v>1</v>
      </c>
    </row>
    <row r="2243" spans="1:11" x14ac:dyDescent="0.2">
      <c r="A2243" s="110" t="str">
        <f t="shared" si="114"/>
        <v/>
      </c>
      <c r="B2243" s="55"/>
      <c r="C2243" s="129"/>
      <c r="D2243" s="55"/>
      <c r="E2243" s="56"/>
      <c r="F2243" s="72"/>
      <c r="G2243" s="120" t="str">
        <f>IFERROR(INDEX(Vendors!$A$2:$B$500,MATCH('AP and Accrual Journal'!C2243,Vendors!$A$2:$A$500,0),2),"")</f>
        <v/>
      </c>
      <c r="H2243" s="74">
        <f>SUMIF('Cash Outflows'!E:E,'AP and Accrual Journal'!D2243,'Cash Outflows'!F:F)</f>
        <v>0</v>
      </c>
      <c r="I2243" s="73">
        <f t="shared" si="113"/>
        <v>0</v>
      </c>
      <c r="J2243" s="13">
        <f t="shared" si="115"/>
        <v>0</v>
      </c>
      <c r="K2243" s="112" t="b">
        <f ca="1">IF(TODAY()-'AP and Accrual Journal'!E2243&gt;'Data Inputs'!$B$47,TRUE,FALSE)</f>
        <v>1</v>
      </c>
    </row>
    <row r="2244" spans="1:11" x14ac:dyDescent="0.2">
      <c r="A2244" s="110" t="str">
        <f t="shared" si="114"/>
        <v/>
      </c>
      <c r="B2244" s="55"/>
      <c r="C2244" s="129"/>
      <c r="D2244" s="55"/>
      <c r="E2244" s="56"/>
      <c r="F2244" s="72"/>
      <c r="G2244" s="120" t="str">
        <f>IFERROR(INDEX(Vendors!$A$2:$B$500,MATCH('AP and Accrual Journal'!C2244,Vendors!$A$2:$A$500,0),2),"")</f>
        <v/>
      </c>
      <c r="H2244" s="74">
        <f>SUMIF('Cash Outflows'!E:E,'AP and Accrual Journal'!D2244,'Cash Outflows'!F:F)</f>
        <v>0</v>
      </c>
      <c r="I2244" s="73">
        <f t="shared" si="113"/>
        <v>0</v>
      </c>
      <c r="J2244" s="13">
        <f t="shared" si="115"/>
        <v>0</v>
      </c>
      <c r="K2244" s="112" t="b">
        <f ca="1">IF(TODAY()-'AP and Accrual Journal'!E2244&gt;'Data Inputs'!$B$47,TRUE,FALSE)</f>
        <v>1</v>
      </c>
    </row>
    <row r="2245" spans="1:11" x14ac:dyDescent="0.2">
      <c r="A2245" s="110" t="str">
        <f t="shared" si="114"/>
        <v/>
      </c>
      <c r="B2245" s="55"/>
      <c r="C2245" s="129"/>
      <c r="D2245" s="55"/>
      <c r="E2245" s="56"/>
      <c r="F2245" s="72"/>
      <c r="G2245" s="120" t="str">
        <f>IFERROR(INDEX(Vendors!$A$2:$B$500,MATCH('AP and Accrual Journal'!C2245,Vendors!$A$2:$A$500,0),2),"")</f>
        <v/>
      </c>
      <c r="H2245" s="74">
        <f>SUMIF('Cash Outflows'!E:E,'AP and Accrual Journal'!D2245,'Cash Outflows'!F:F)</f>
        <v>0</v>
      </c>
      <c r="I2245" s="73">
        <f t="shared" ref="I2245:I2308" si="116">F2245-H2245</f>
        <v>0</v>
      </c>
      <c r="J2245" s="13">
        <f t="shared" si="115"/>
        <v>0</v>
      </c>
      <c r="K2245" s="112" t="b">
        <f ca="1">IF(TODAY()-'AP and Accrual Journal'!E2245&gt;'Data Inputs'!$B$47,TRUE,FALSE)</f>
        <v>1</v>
      </c>
    </row>
    <row r="2246" spans="1:11" x14ac:dyDescent="0.2">
      <c r="A2246" s="110" t="str">
        <f t="shared" si="114"/>
        <v/>
      </c>
      <c r="B2246" s="55"/>
      <c r="C2246" s="129"/>
      <c r="D2246" s="55"/>
      <c r="E2246" s="56"/>
      <c r="F2246" s="72"/>
      <c r="G2246" s="120" t="str">
        <f>IFERROR(INDEX(Vendors!$A$2:$B$500,MATCH('AP and Accrual Journal'!C2246,Vendors!$A$2:$A$500,0),2),"")</f>
        <v/>
      </c>
      <c r="H2246" s="74">
        <f>SUMIF('Cash Outflows'!E:E,'AP and Accrual Journal'!D2246,'Cash Outflows'!F:F)</f>
        <v>0</v>
      </c>
      <c r="I2246" s="73">
        <f t="shared" si="116"/>
        <v>0</v>
      </c>
      <c r="J2246" s="13">
        <f t="shared" si="115"/>
        <v>0</v>
      </c>
      <c r="K2246" s="112" t="b">
        <f ca="1">IF(TODAY()-'AP and Accrual Journal'!E2246&gt;'Data Inputs'!$B$47,TRUE,FALSE)</f>
        <v>1</v>
      </c>
    </row>
    <row r="2247" spans="1:11" x14ac:dyDescent="0.2">
      <c r="A2247" s="110" t="str">
        <f t="shared" si="114"/>
        <v/>
      </c>
      <c r="B2247" s="55"/>
      <c r="C2247" s="129"/>
      <c r="D2247" s="55"/>
      <c r="E2247" s="56"/>
      <c r="F2247" s="72"/>
      <c r="G2247" s="120" t="str">
        <f>IFERROR(INDEX(Vendors!$A$2:$B$500,MATCH('AP and Accrual Journal'!C2247,Vendors!$A$2:$A$500,0),2),"")</f>
        <v/>
      </c>
      <c r="H2247" s="74">
        <f>SUMIF('Cash Outflows'!E:E,'AP and Accrual Journal'!D2247,'Cash Outflows'!F:F)</f>
        <v>0</v>
      </c>
      <c r="I2247" s="73">
        <f t="shared" si="116"/>
        <v>0</v>
      </c>
      <c r="J2247" s="13">
        <f t="shared" si="115"/>
        <v>0</v>
      </c>
      <c r="K2247" s="112" t="b">
        <f ca="1">IF(TODAY()-'AP and Accrual Journal'!E2247&gt;'Data Inputs'!$B$47,TRUE,FALSE)</f>
        <v>1</v>
      </c>
    </row>
    <row r="2248" spans="1:11" x14ac:dyDescent="0.2">
      <c r="A2248" s="110" t="str">
        <f t="shared" si="114"/>
        <v/>
      </c>
      <c r="B2248" s="55"/>
      <c r="C2248" s="129"/>
      <c r="D2248" s="55"/>
      <c r="E2248" s="56"/>
      <c r="F2248" s="72"/>
      <c r="G2248" s="120" t="str">
        <f>IFERROR(INDEX(Vendors!$A$2:$B$500,MATCH('AP and Accrual Journal'!C2248,Vendors!$A$2:$A$500,0),2),"")</f>
        <v/>
      </c>
      <c r="H2248" s="74">
        <f>SUMIF('Cash Outflows'!E:E,'AP and Accrual Journal'!D2248,'Cash Outflows'!F:F)</f>
        <v>0</v>
      </c>
      <c r="I2248" s="73">
        <f t="shared" si="116"/>
        <v>0</v>
      </c>
      <c r="J2248" s="13">
        <f t="shared" si="115"/>
        <v>0</v>
      </c>
      <c r="K2248" s="112" t="b">
        <f ca="1">IF(TODAY()-'AP and Accrual Journal'!E2248&gt;'Data Inputs'!$B$47,TRUE,FALSE)</f>
        <v>1</v>
      </c>
    </row>
    <row r="2249" spans="1:11" x14ac:dyDescent="0.2">
      <c r="A2249" s="110" t="str">
        <f t="shared" si="114"/>
        <v/>
      </c>
      <c r="B2249" s="55"/>
      <c r="C2249" s="129"/>
      <c r="D2249" s="55"/>
      <c r="E2249" s="56"/>
      <c r="F2249" s="72"/>
      <c r="G2249" s="120" t="str">
        <f>IFERROR(INDEX(Vendors!$A$2:$B$500,MATCH('AP and Accrual Journal'!C2249,Vendors!$A$2:$A$500,0),2),"")</f>
        <v/>
      </c>
      <c r="H2249" s="74">
        <f>SUMIF('Cash Outflows'!E:E,'AP and Accrual Journal'!D2249,'Cash Outflows'!F:F)</f>
        <v>0</v>
      </c>
      <c r="I2249" s="73">
        <f t="shared" si="116"/>
        <v>0</v>
      </c>
      <c r="J2249" s="13">
        <f t="shared" si="115"/>
        <v>0</v>
      </c>
      <c r="K2249" s="112" t="b">
        <f ca="1">IF(TODAY()-'AP and Accrual Journal'!E2249&gt;'Data Inputs'!$B$47,TRUE,FALSE)</f>
        <v>1</v>
      </c>
    </row>
    <row r="2250" spans="1:11" x14ac:dyDescent="0.2">
      <c r="A2250" s="110" t="str">
        <f t="shared" si="114"/>
        <v/>
      </c>
      <c r="B2250" s="55"/>
      <c r="C2250" s="129"/>
      <c r="D2250" s="55"/>
      <c r="E2250" s="56"/>
      <c r="F2250" s="72"/>
      <c r="G2250" s="120" t="str">
        <f>IFERROR(INDEX(Vendors!$A$2:$B$500,MATCH('AP and Accrual Journal'!C2250,Vendors!$A$2:$A$500,0),2),"")</f>
        <v/>
      </c>
      <c r="H2250" s="74">
        <f>SUMIF('Cash Outflows'!E:E,'AP and Accrual Journal'!D2250,'Cash Outflows'!F:F)</f>
        <v>0</v>
      </c>
      <c r="I2250" s="73">
        <f t="shared" si="116"/>
        <v>0</v>
      </c>
      <c r="J2250" s="13">
        <f t="shared" si="115"/>
        <v>0</v>
      </c>
      <c r="K2250" s="112" t="b">
        <f ca="1">IF(TODAY()-'AP and Accrual Journal'!E2250&gt;'Data Inputs'!$B$47,TRUE,FALSE)</f>
        <v>1</v>
      </c>
    </row>
    <row r="2251" spans="1:11" x14ac:dyDescent="0.2">
      <c r="A2251" s="110" t="str">
        <f t="shared" si="114"/>
        <v/>
      </c>
      <c r="B2251" s="55"/>
      <c r="C2251" s="129"/>
      <c r="D2251" s="55"/>
      <c r="E2251" s="56"/>
      <c r="F2251" s="72"/>
      <c r="G2251" s="120" t="str">
        <f>IFERROR(INDEX(Vendors!$A$2:$B$500,MATCH('AP and Accrual Journal'!C2251,Vendors!$A$2:$A$500,0),2),"")</f>
        <v/>
      </c>
      <c r="H2251" s="74">
        <f>SUMIF('Cash Outflows'!E:E,'AP and Accrual Journal'!D2251,'Cash Outflows'!F:F)</f>
        <v>0</v>
      </c>
      <c r="I2251" s="73">
        <f t="shared" si="116"/>
        <v>0</v>
      </c>
      <c r="J2251" s="13">
        <f t="shared" si="115"/>
        <v>0</v>
      </c>
      <c r="K2251" s="112" t="b">
        <f ca="1">IF(TODAY()-'AP and Accrual Journal'!E2251&gt;'Data Inputs'!$B$47,TRUE,FALSE)</f>
        <v>1</v>
      </c>
    </row>
    <row r="2252" spans="1:11" x14ac:dyDescent="0.2">
      <c r="A2252" s="110" t="str">
        <f t="shared" ref="A2252:A2315" si="117">IF(E2252="","",E2252+(6-J2252))</f>
        <v/>
      </c>
      <c r="B2252" s="55"/>
      <c r="C2252" s="129"/>
      <c r="D2252" s="55"/>
      <c r="E2252" s="56"/>
      <c r="F2252" s="72"/>
      <c r="G2252" s="120" t="str">
        <f>IFERROR(INDEX(Vendors!$A$2:$B$500,MATCH('AP and Accrual Journal'!C2252,Vendors!$A$2:$A$500,0),2),"")</f>
        <v/>
      </c>
      <c r="H2252" s="74">
        <f>SUMIF('Cash Outflows'!E:E,'AP and Accrual Journal'!D2252,'Cash Outflows'!F:F)</f>
        <v>0</v>
      </c>
      <c r="I2252" s="73">
        <f t="shared" si="116"/>
        <v>0</v>
      </c>
      <c r="J2252" s="13">
        <f t="shared" ref="J2252:J2315" si="118">IF(WEEKDAY(E2252)=7,0,WEEKDAY(E2252))</f>
        <v>0</v>
      </c>
      <c r="K2252" s="112" t="b">
        <f ca="1">IF(TODAY()-'AP and Accrual Journal'!E2252&gt;'Data Inputs'!$B$47,TRUE,FALSE)</f>
        <v>1</v>
      </c>
    </row>
    <row r="2253" spans="1:11" x14ac:dyDescent="0.2">
      <c r="A2253" s="110" t="str">
        <f t="shared" si="117"/>
        <v/>
      </c>
      <c r="B2253" s="55"/>
      <c r="C2253" s="129"/>
      <c r="D2253" s="55"/>
      <c r="E2253" s="56"/>
      <c r="F2253" s="72"/>
      <c r="G2253" s="120" t="str">
        <f>IFERROR(INDEX(Vendors!$A$2:$B$500,MATCH('AP and Accrual Journal'!C2253,Vendors!$A$2:$A$500,0),2),"")</f>
        <v/>
      </c>
      <c r="H2253" s="74">
        <f>SUMIF('Cash Outflows'!E:E,'AP and Accrual Journal'!D2253,'Cash Outflows'!F:F)</f>
        <v>0</v>
      </c>
      <c r="I2253" s="73">
        <f t="shared" si="116"/>
        <v>0</v>
      </c>
      <c r="J2253" s="13">
        <f t="shared" si="118"/>
        <v>0</v>
      </c>
      <c r="K2253" s="112" t="b">
        <f ca="1">IF(TODAY()-'AP and Accrual Journal'!E2253&gt;'Data Inputs'!$B$47,TRUE,FALSE)</f>
        <v>1</v>
      </c>
    </row>
    <row r="2254" spans="1:11" x14ac:dyDescent="0.2">
      <c r="A2254" s="110" t="str">
        <f t="shared" si="117"/>
        <v/>
      </c>
      <c r="B2254" s="55"/>
      <c r="C2254" s="129"/>
      <c r="D2254" s="55"/>
      <c r="E2254" s="56"/>
      <c r="F2254" s="72"/>
      <c r="G2254" s="120" t="str">
        <f>IFERROR(INDEX(Vendors!$A$2:$B$500,MATCH('AP and Accrual Journal'!C2254,Vendors!$A$2:$A$500,0),2),"")</f>
        <v/>
      </c>
      <c r="H2254" s="74">
        <f>SUMIF('Cash Outflows'!E:E,'AP and Accrual Journal'!D2254,'Cash Outflows'!F:F)</f>
        <v>0</v>
      </c>
      <c r="I2254" s="73">
        <f t="shared" si="116"/>
        <v>0</v>
      </c>
      <c r="J2254" s="13">
        <f t="shared" si="118"/>
        <v>0</v>
      </c>
      <c r="K2254" s="112" t="b">
        <f ca="1">IF(TODAY()-'AP and Accrual Journal'!E2254&gt;'Data Inputs'!$B$47,TRUE,FALSE)</f>
        <v>1</v>
      </c>
    </row>
    <row r="2255" spans="1:11" x14ac:dyDescent="0.2">
      <c r="A2255" s="110" t="str">
        <f t="shared" si="117"/>
        <v/>
      </c>
      <c r="B2255" s="55"/>
      <c r="C2255" s="129"/>
      <c r="D2255" s="55"/>
      <c r="E2255" s="56"/>
      <c r="F2255" s="72"/>
      <c r="G2255" s="120" t="str">
        <f>IFERROR(INDEX(Vendors!$A$2:$B$500,MATCH('AP and Accrual Journal'!C2255,Vendors!$A$2:$A$500,0),2),"")</f>
        <v/>
      </c>
      <c r="H2255" s="74">
        <f>SUMIF('Cash Outflows'!E:E,'AP and Accrual Journal'!D2255,'Cash Outflows'!F:F)</f>
        <v>0</v>
      </c>
      <c r="I2255" s="73">
        <f t="shared" si="116"/>
        <v>0</v>
      </c>
      <c r="J2255" s="13">
        <f t="shared" si="118"/>
        <v>0</v>
      </c>
      <c r="K2255" s="112" t="b">
        <f ca="1">IF(TODAY()-'AP and Accrual Journal'!E2255&gt;'Data Inputs'!$B$47,TRUE,FALSE)</f>
        <v>1</v>
      </c>
    </row>
    <row r="2256" spans="1:11" x14ac:dyDescent="0.2">
      <c r="A2256" s="110" t="str">
        <f t="shared" si="117"/>
        <v/>
      </c>
      <c r="B2256" s="55"/>
      <c r="C2256" s="129"/>
      <c r="D2256" s="55"/>
      <c r="E2256" s="56"/>
      <c r="F2256" s="72"/>
      <c r="G2256" s="120" t="str">
        <f>IFERROR(INDEX(Vendors!$A$2:$B$500,MATCH('AP and Accrual Journal'!C2256,Vendors!$A$2:$A$500,0),2),"")</f>
        <v/>
      </c>
      <c r="H2256" s="74">
        <f>SUMIF('Cash Outflows'!E:E,'AP and Accrual Journal'!D2256,'Cash Outflows'!F:F)</f>
        <v>0</v>
      </c>
      <c r="I2256" s="73">
        <f t="shared" si="116"/>
        <v>0</v>
      </c>
      <c r="J2256" s="13">
        <f t="shared" si="118"/>
        <v>0</v>
      </c>
      <c r="K2256" s="112" t="b">
        <f ca="1">IF(TODAY()-'AP and Accrual Journal'!E2256&gt;'Data Inputs'!$B$47,TRUE,FALSE)</f>
        <v>1</v>
      </c>
    </row>
    <row r="2257" spans="1:11" x14ac:dyDescent="0.2">
      <c r="A2257" s="110" t="str">
        <f t="shared" si="117"/>
        <v/>
      </c>
      <c r="B2257" s="55"/>
      <c r="C2257" s="129"/>
      <c r="D2257" s="55"/>
      <c r="E2257" s="56"/>
      <c r="F2257" s="72"/>
      <c r="G2257" s="120" t="str">
        <f>IFERROR(INDEX(Vendors!$A$2:$B$500,MATCH('AP and Accrual Journal'!C2257,Vendors!$A$2:$A$500,0),2),"")</f>
        <v/>
      </c>
      <c r="H2257" s="74">
        <f>SUMIF('Cash Outflows'!E:E,'AP and Accrual Journal'!D2257,'Cash Outflows'!F:F)</f>
        <v>0</v>
      </c>
      <c r="I2257" s="73">
        <f t="shared" si="116"/>
        <v>0</v>
      </c>
      <c r="J2257" s="13">
        <f t="shared" si="118"/>
        <v>0</v>
      </c>
      <c r="K2257" s="112" t="b">
        <f ca="1">IF(TODAY()-'AP and Accrual Journal'!E2257&gt;'Data Inputs'!$B$47,TRUE,FALSE)</f>
        <v>1</v>
      </c>
    </row>
    <row r="2258" spans="1:11" x14ac:dyDescent="0.2">
      <c r="A2258" s="110" t="str">
        <f t="shared" si="117"/>
        <v/>
      </c>
      <c r="B2258" s="55"/>
      <c r="C2258" s="129"/>
      <c r="D2258" s="55"/>
      <c r="E2258" s="56"/>
      <c r="F2258" s="72"/>
      <c r="G2258" s="120" t="str">
        <f>IFERROR(INDEX(Vendors!$A$2:$B$500,MATCH('AP and Accrual Journal'!C2258,Vendors!$A$2:$A$500,0),2),"")</f>
        <v/>
      </c>
      <c r="H2258" s="74">
        <f>SUMIF('Cash Outflows'!E:E,'AP and Accrual Journal'!D2258,'Cash Outflows'!F:F)</f>
        <v>0</v>
      </c>
      <c r="I2258" s="73">
        <f t="shared" si="116"/>
        <v>0</v>
      </c>
      <c r="J2258" s="13">
        <f t="shared" si="118"/>
        <v>0</v>
      </c>
      <c r="K2258" s="112" t="b">
        <f ca="1">IF(TODAY()-'AP and Accrual Journal'!E2258&gt;'Data Inputs'!$B$47,TRUE,FALSE)</f>
        <v>1</v>
      </c>
    </row>
    <row r="2259" spans="1:11" x14ac:dyDescent="0.2">
      <c r="A2259" s="110" t="str">
        <f t="shared" si="117"/>
        <v/>
      </c>
      <c r="B2259" s="55"/>
      <c r="C2259" s="129"/>
      <c r="D2259" s="55"/>
      <c r="E2259" s="56"/>
      <c r="F2259" s="72"/>
      <c r="G2259" s="120" t="str">
        <f>IFERROR(INDEX(Vendors!$A$2:$B$500,MATCH('AP and Accrual Journal'!C2259,Vendors!$A$2:$A$500,0),2),"")</f>
        <v/>
      </c>
      <c r="H2259" s="74">
        <f>SUMIF('Cash Outflows'!E:E,'AP and Accrual Journal'!D2259,'Cash Outflows'!F:F)</f>
        <v>0</v>
      </c>
      <c r="I2259" s="73">
        <f t="shared" si="116"/>
        <v>0</v>
      </c>
      <c r="J2259" s="13">
        <f t="shared" si="118"/>
        <v>0</v>
      </c>
      <c r="K2259" s="112" t="b">
        <f ca="1">IF(TODAY()-'AP and Accrual Journal'!E2259&gt;'Data Inputs'!$B$47,TRUE,FALSE)</f>
        <v>1</v>
      </c>
    </row>
    <row r="2260" spans="1:11" x14ac:dyDescent="0.2">
      <c r="A2260" s="110" t="str">
        <f t="shared" si="117"/>
        <v/>
      </c>
      <c r="B2260" s="55"/>
      <c r="C2260" s="129"/>
      <c r="D2260" s="55"/>
      <c r="E2260" s="56"/>
      <c r="F2260" s="72"/>
      <c r="G2260" s="120" t="str">
        <f>IFERROR(INDEX(Vendors!$A$2:$B$500,MATCH('AP and Accrual Journal'!C2260,Vendors!$A$2:$A$500,0),2),"")</f>
        <v/>
      </c>
      <c r="H2260" s="74">
        <f>SUMIF('Cash Outflows'!E:E,'AP and Accrual Journal'!D2260,'Cash Outflows'!F:F)</f>
        <v>0</v>
      </c>
      <c r="I2260" s="73">
        <f t="shared" si="116"/>
        <v>0</v>
      </c>
      <c r="J2260" s="13">
        <f t="shared" si="118"/>
        <v>0</v>
      </c>
      <c r="K2260" s="112" t="b">
        <f ca="1">IF(TODAY()-'AP and Accrual Journal'!E2260&gt;'Data Inputs'!$B$47,TRUE,FALSE)</f>
        <v>1</v>
      </c>
    </row>
    <row r="2261" spans="1:11" x14ac:dyDescent="0.2">
      <c r="A2261" s="110" t="str">
        <f t="shared" si="117"/>
        <v/>
      </c>
      <c r="B2261" s="55"/>
      <c r="C2261" s="129"/>
      <c r="D2261" s="55"/>
      <c r="E2261" s="56"/>
      <c r="F2261" s="72"/>
      <c r="G2261" s="120" t="str">
        <f>IFERROR(INDEX(Vendors!$A$2:$B$500,MATCH('AP and Accrual Journal'!C2261,Vendors!$A$2:$A$500,0),2),"")</f>
        <v/>
      </c>
      <c r="H2261" s="74">
        <f>SUMIF('Cash Outflows'!E:E,'AP and Accrual Journal'!D2261,'Cash Outflows'!F:F)</f>
        <v>0</v>
      </c>
      <c r="I2261" s="73">
        <f t="shared" si="116"/>
        <v>0</v>
      </c>
      <c r="J2261" s="13">
        <f t="shared" si="118"/>
        <v>0</v>
      </c>
      <c r="K2261" s="112" t="b">
        <f ca="1">IF(TODAY()-'AP and Accrual Journal'!E2261&gt;'Data Inputs'!$B$47,TRUE,FALSE)</f>
        <v>1</v>
      </c>
    </row>
    <row r="2262" spans="1:11" x14ac:dyDescent="0.2">
      <c r="A2262" s="110" t="str">
        <f t="shared" si="117"/>
        <v/>
      </c>
      <c r="B2262" s="55"/>
      <c r="C2262" s="129"/>
      <c r="D2262" s="55"/>
      <c r="E2262" s="56"/>
      <c r="F2262" s="72"/>
      <c r="G2262" s="120" t="str">
        <f>IFERROR(INDEX(Vendors!$A$2:$B$500,MATCH('AP and Accrual Journal'!C2262,Vendors!$A$2:$A$500,0),2),"")</f>
        <v/>
      </c>
      <c r="H2262" s="74">
        <f>SUMIF('Cash Outflows'!E:E,'AP and Accrual Journal'!D2262,'Cash Outflows'!F:F)</f>
        <v>0</v>
      </c>
      <c r="I2262" s="73">
        <f t="shared" si="116"/>
        <v>0</v>
      </c>
      <c r="J2262" s="13">
        <f t="shared" si="118"/>
        <v>0</v>
      </c>
      <c r="K2262" s="112" t="b">
        <f ca="1">IF(TODAY()-'AP and Accrual Journal'!E2262&gt;'Data Inputs'!$B$47,TRUE,FALSE)</f>
        <v>1</v>
      </c>
    </row>
    <row r="2263" spans="1:11" x14ac:dyDescent="0.2">
      <c r="A2263" s="110" t="str">
        <f t="shared" si="117"/>
        <v/>
      </c>
      <c r="B2263" s="55"/>
      <c r="C2263" s="129"/>
      <c r="D2263" s="55"/>
      <c r="E2263" s="56"/>
      <c r="F2263" s="72"/>
      <c r="G2263" s="120" t="str">
        <f>IFERROR(INDEX(Vendors!$A$2:$B$500,MATCH('AP and Accrual Journal'!C2263,Vendors!$A$2:$A$500,0),2),"")</f>
        <v/>
      </c>
      <c r="H2263" s="74">
        <f>SUMIF('Cash Outflows'!E:E,'AP and Accrual Journal'!D2263,'Cash Outflows'!F:F)</f>
        <v>0</v>
      </c>
      <c r="I2263" s="73">
        <f t="shared" si="116"/>
        <v>0</v>
      </c>
      <c r="J2263" s="13">
        <f t="shared" si="118"/>
        <v>0</v>
      </c>
      <c r="K2263" s="112" t="b">
        <f ca="1">IF(TODAY()-'AP and Accrual Journal'!E2263&gt;'Data Inputs'!$B$47,TRUE,FALSE)</f>
        <v>1</v>
      </c>
    </row>
    <row r="2264" spans="1:11" x14ac:dyDescent="0.2">
      <c r="A2264" s="110" t="str">
        <f t="shared" si="117"/>
        <v/>
      </c>
      <c r="B2264" s="55"/>
      <c r="C2264" s="129"/>
      <c r="D2264" s="55"/>
      <c r="E2264" s="56"/>
      <c r="F2264" s="72"/>
      <c r="G2264" s="120" t="str">
        <f>IFERROR(INDEX(Vendors!$A$2:$B$500,MATCH('AP and Accrual Journal'!C2264,Vendors!$A$2:$A$500,0),2),"")</f>
        <v/>
      </c>
      <c r="H2264" s="74">
        <f>SUMIF('Cash Outflows'!E:E,'AP and Accrual Journal'!D2264,'Cash Outflows'!F:F)</f>
        <v>0</v>
      </c>
      <c r="I2264" s="73">
        <f t="shared" si="116"/>
        <v>0</v>
      </c>
      <c r="J2264" s="13">
        <f t="shared" si="118"/>
        <v>0</v>
      </c>
      <c r="K2264" s="112" t="b">
        <f ca="1">IF(TODAY()-'AP and Accrual Journal'!E2264&gt;'Data Inputs'!$B$47,TRUE,FALSE)</f>
        <v>1</v>
      </c>
    </row>
    <row r="2265" spans="1:11" x14ac:dyDescent="0.2">
      <c r="A2265" s="110" t="str">
        <f t="shared" si="117"/>
        <v/>
      </c>
      <c r="B2265" s="55"/>
      <c r="C2265" s="129"/>
      <c r="D2265" s="55"/>
      <c r="E2265" s="56"/>
      <c r="F2265" s="72"/>
      <c r="G2265" s="120" t="str">
        <f>IFERROR(INDEX(Vendors!$A$2:$B$500,MATCH('AP and Accrual Journal'!C2265,Vendors!$A$2:$A$500,0),2),"")</f>
        <v/>
      </c>
      <c r="H2265" s="74">
        <f>SUMIF('Cash Outflows'!E:E,'AP and Accrual Journal'!D2265,'Cash Outflows'!F:F)</f>
        <v>0</v>
      </c>
      <c r="I2265" s="73">
        <f t="shared" si="116"/>
        <v>0</v>
      </c>
      <c r="J2265" s="13">
        <f t="shared" si="118"/>
        <v>0</v>
      </c>
      <c r="K2265" s="112" t="b">
        <f ca="1">IF(TODAY()-'AP and Accrual Journal'!E2265&gt;'Data Inputs'!$B$47,TRUE,FALSE)</f>
        <v>1</v>
      </c>
    </row>
    <row r="2266" spans="1:11" x14ac:dyDescent="0.2">
      <c r="A2266" s="110" t="str">
        <f t="shared" si="117"/>
        <v/>
      </c>
      <c r="B2266" s="55"/>
      <c r="C2266" s="129"/>
      <c r="D2266" s="55"/>
      <c r="E2266" s="56"/>
      <c r="F2266" s="72"/>
      <c r="G2266" s="120" t="str">
        <f>IFERROR(INDEX(Vendors!$A$2:$B$500,MATCH('AP and Accrual Journal'!C2266,Vendors!$A$2:$A$500,0),2),"")</f>
        <v/>
      </c>
      <c r="H2266" s="74">
        <f>SUMIF('Cash Outflows'!E:E,'AP and Accrual Journal'!D2266,'Cash Outflows'!F:F)</f>
        <v>0</v>
      </c>
      <c r="I2266" s="73">
        <f t="shared" si="116"/>
        <v>0</v>
      </c>
      <c r="J2266" s="13">
        <f t="shared" si="118"/>
        <v>0</v>
      </c>
      <c r="K2266" s="112" t="b">
        <f ca="1">IF(TODAY()-'AP and Accrual Journal'!E2266&gt;'Data Inputs'!$B$47,TRUE,FALSE)</f>
        <v>1</v>
      </c>
    </row>
    <row r="2267" spans="1:11" x14ac:dyDescent="0.2">
      <c r="A2267" s="110" t="str">
        <f t="shared" si="117"/>
        <v/>
      </c>
      <c r="B2267" s="55"/>
      <c r="C2267" s="129"/>
      <c r="D2267" s="55"/>
      <c r="E2267" s="56"/>
      <c r="F2267" s="72"/>
      <c r="G2267" s="120" t="str">
        <f>IFERROR(INDEX(Vendors!$A$2:$B$500,MATCH('AP and Accrual Journal'!C2267,Vendors!$A$2:$A$500,0),2),"")</f>
        <v/>
      </c>
      <c r="H2267" s="74">
        <f>SUMIF('Cash Outflows'!E:E,'AP and Accrual Journal'!D2267,'Cash Outflows'!F:F)</f>
        <v>0</v>
      </c>
      <c r="I2267" s="73">
        <f t="shared" si="116"/>
        <v>0</v>
      </c>
      <c r="J2267" s="13">
        <f t="shared" si="118"/>
        <v>0</v>
      </c>
      <c r="K2267" s="112" t="b">
        <f ca="1">IF(TODAY()-'AP and Accrual Journal'!E2267&gt;'Data Inputs'!$B$47,TRUE,FALSE)</f>
        <v>1</v>
      </c>
    </row>
    <row r="2268" spans="1:11" x14ac:dyDescent="0.2">
      <c r="A2268" s="110" t="str">
        <f t="shared" si="117"/>
        <v/>
      </c>
      <c r="B2268" s="55"/>
      <c r="C2268" s="129"/>
      <c r="D2268" s="55"/>
      <c r="E2268" s="56"/>
      <c r="F2268" s="72"/>
      <c r="G2268" s="120" t="str">
        <f>IFERROR(INDEX(Vendors!$A$2:$B$500,MATCH('AP and Accrual Journal'!C2268,Vendors!$A$2:$A$500,0),2),"")</f>
        <v/>
      </c>
      <c r="H2268" s="74">
        <f>SUMIF('Cash Outflows'!E:E,'AP and Accrual Journal'!D2268,'Cash Outflows'!F:F)</f>
        <v>0</v>
      </c>
      <c r="I2268" s="73">
        <f t="shared" si="116"/>
        <v>0</v>
      </c>
      <c r="J2268" s="13">
        <f t="shared" si="118"/>
        <v>0</v>
      </c>
      <c r="K2268" s="112" t="b">
        <f ca="1">IF(TODAY()-'AP and Accrual Journal'!E2268&gt;'Data Inputs'!$B$47,TRUE,FALSE)</f>
        <v>1</v>
      </c>
    </row>
    <row r="2269" spans="1:11" x14ac:dyDescent="0.2">
      <c r="A2269" s="110" t="str">
        <f t="shared" si="117"/>
        <v/>
      </c>
      <c r="B2269" s="55"/>
      <c r="C2269" s="129"/>
      <c r="D2269" s="55"/>
      <c r="E2269" s="56"/>
      <c r="F2269" s="72"/>
      <c r="G2269" s="120" t="str">
        <f>IFERROR(INDEX(Vendors!$A$2:$B$500,MATCH('AP and Accrual Journal'!C2269,Vendors!$A$2:$A$500,0),2),"")</f>
        <v/>
      </c>
      <c r="H2269" s="74">
        <f>SUMIF('Cash Outflows'!E:E,'AP and Accrual Journal'!D2269,'Cash Outflows'!F:F)</f>
        <v>0</v>
      </c>
      <c r="I2269" s="73">
        <f t="shared" si="116"/>
        <v>0</v>
      </c>
      <c r="J2269" s="13">
        <f t="shared" si="118"/>
        <v>0</v>
      </c>
      <c r="K2269" s="112" t="b">
        <f ca="1">IF(TODAY()-'AP and Accrual Journal'!E2269&gt;'Data Inputs'!$B$47,TRUE,FALSE)</f>
        <v>1</v>
      </c>
    </row>
    <row r="2270" spans="1:11" x14ac:dyDescent="0.2">
      <c r="A2270" s="110" t="str">
        <f t="shared" si="117"/>
        <v/>
      </c>
      <c r="B2270" s="55"/>
      <c r="C2270" s="129"/>
      <c r="D2270" s="55"/>
      <c r="E2270" s="56"/>
      <c r="F2270" s="72"/>
      <c r="G2270" s="120" t="str">
        <f>IFERROR(INDEX(Vendors!$A$2:$B$500,MATCH('AP and Accrual Journal'!C2270,Vendors!$A$2:$A$500,0),2),"")</f>
        <v/>
      </c>
      <c r="H2270" s="74">
        <f>SUMIF('Cash Outflows'!E:E,'AP and Accrual Journal'!D2270,'Cash Outflows'!F:F)</f>
        <v>0</v>
      </c>
      <c r="I2270" s="73">
        <f t="shared" si="116"/>
        <v>0</v>
      </c>
      <c r="J2270" s="13">
        <f t="shared" si="118"/>
        <v>0</v>
      </c>
      <c r="K2270" s="112" t="b">
        <f ca="1">IF(TODAY()-'AP and Accrual Journal'!E2270&gt;'Data Inputs'!$B$47,TRUE,FALSE)</f>
        <v>1</v>
      </c>
    </row>
    <row r="2271" spans="1:11" x14ac:dyDescent="0.2">
      <c r="A2271" s="110" t="str">
        <f t="shared" si="117"/>
        <v/>
      </c>
      <c r="B2271" s="55"/>
      <c r="C2271" s="129"/>
      <c r="D2271" s="55"/>
      <c r="E2271" s="56"/>
      <c r="F2271" s="72"/>
      <c r="G2271" s="120" t="str">
        <f>IFERROR(INDEX(Vendors!$A$2:$B$500,MATCH('AP and Accrual Journal'!C2271,Vendors!$A$2:$A$500,0),2),"")</f>
        <v/>
      </c>
      <c r="H2271" s="74">
        <f>SUMIF('Cash Outflows'!E:E,'AP and Accrual Journal'!D2271,'Cash Outflows'!F:F)</f>
        <v>0</v>
      </c>
      <c r="I2271" s="73">
        <f t="shared" si="116"/>
        <v>0</v>
      </c>
      <c r="J2271" s="13">
        <f t="shared" si="118"/>
        <v>0</v>
      </c>
      <c r="K2271" s="112" t="b">
        <f ca="1">IF(TODAY()-'AP and Accrual Journal'!E2271&gt;'Data Inputs'!$B$47,TRUE,FALSE)</f>
        <v>1</v>
      </c>
    </row>
    <row r="2272" spans="1:11" x14ac:dyDescent="0.2">
      <c r="A2272" s="110" t="str">
        <f t="shared" si="117"/>
        <v/>
      </c>
      <c r="B2272" s="55"/>
      <c r="C2272" s="129"/>
      <c r="D2272" s="55"/>
      <c r="E2272" s="56"/>
      <c r="F2272" s="72"/>
      <c r="G2272" s="120" t="str">
        <f>IFERROR(INDEX(Vendors!$A$2:$B$500,MATCH('AP and Accrual Journal'!C2272,Vendors!$A$2:$A$500,0),2),"")</f>
        <v/>
      </c>
      <c r="H2272" s="74">
        <f>SUMIF('Cash Outflows'!E:E,'AP and Accrual Journal'!D2272,'Cash Outflows'!F:F)</f>
        <v>0</v>
      </c>
      <c r="I2272" s="73">
        <f t="shared" si="116"/>
        <v>0</v>
      </c>
      <c r="J2272" s="13">
        <f t="shared" si="118"/>
        <v>0</v>
      </c>
      <c r="K2272" s="112" t="b">
        <f ca="1">IF(TODAY()-'AP and Accrual Journal'!E2272&gt;'Data Inputs'!$B$47,TRUE,FALSE)</f>
        <v>1</v>
      </c>
    </row>
    <row r="2273" spans="1:11" x14ac:dyDescent="0.2">
      <c r="A2273" s="110" t="str">
        <f t="shared" si="117"/>
        <v/>
      </c>
      <c r="B2273" s="55"/>
      <c r="C2273" s="129"/>
      <c r="D2273" s="55"/>
      <c r="E2273" s="56"/>
      <c r="F2273" s="72"/>
      <c r="G2273" s="120" t="str">
        <f>IFERROR(INDEX(Vendors!$A$2:$B$500,MATCH('AP and Accrual Journal'!C2273,Vendors!$A$2:$A$500,0),2),"")</f>
        <v/>
      </c>
      <c r="H2273" s="74">
        <f>SUMIF('Cash Outflows'!E:E,'AP and Accrual Journal'!D2273,'Cash Outflows'!F:F)</f>
        <v>0</v>
      </c>
      <c r="I2273" s="73">
        <f t="shared" si="116"/>
        <v>0</v>
      </c>
      <c r="J2273" s="13">
        <f t="shared" si="118"/>
        <v>0</v>
      </c>
      <c r="K2273" s="112" t="b">
        <f ca="1">IF(TODAY()-'AP and Accrual Journal'!E2273&gt;'Data Inputs'!$B$47,TRUE,FALSE)</f>
        <v>1</v>
      </c>
    </row>
    <row r="2274" spans="1:11" x14ac:dyDescent="0.2">
      <c r="A2274" s="110" t="str">
        <f t="shared" si="117"/>
        <v/>
      </c>
      <c r="B2274" s="55"/>
      <c r="C2274" s="129"/>
      <c r="D2274" s="55"/>
      <c r="E2274" s="56"/>
      <c r="F2274" s="72"/>
      <c r="G2274" s="120" t="str">
        <f>IFERROR(INDEX(Vendors!$A$2:$B$500,MATCH('AP and Accrual Journal'!C2274,Vendors!$A$2:$A$500,0),2),"")</f>
        <v/>
      </c>
      <c r="H2274" s="74">
        <f>SUMIF('Cash Outflows'!E:E,'AP and Accrual Journal'!D2274,'Cash Outflows'!F:F)</f>
        <v>0</v>
      </c>
      <c r="I2274" s="73">
        <f t="shared" si="116"/>
        <v>0</v>
      </c>
      <c r="J2274" s="13">
        <f t="shared" si="118"/>
        <v>0</v>
      </c>
      <c r="K2274" s="112" t="b">
        <f ca="1">IF(TODAY()-'AP and Accrual Journal'!E2274&gt;'Data Inputs'!$B$47,TRUE,FALSE)</f>
        <v>1</v>
      </c>
    </row>
    <row r="2275" spans="1:11" x14ac:dyDescent="0.2">
      <c r="A2275" s="110" t="str">
        <f t="shared" si="117"/>
        <v/>
      </c>
      <c r="B2275" s="55"/>
      <c r="C2275" s="129"/>
      <c r="D2275" s="55"/>
      <c r="E2275" s="56"/>
      <c r="F2275" s="72"/>
      <c r="G2275" s="120" t="str">
        <f>IFERROR(INDEX(Vendors!$A$2:$B$500,MATCH('AP and Accrual Journal'!C2275,Vendors!$A$2:$A$500,0),2),"")</f>
        <v/>
      </c>
      <c r="H2275" s="74">
        <f>SUMIF('Cash Outflows'!E:E,'AP and Accrual Journal'!D2275,'Cash Outflows'!F:F)</f>
        <v>0</v>
      </c>
      <c r="I2275" s="73">
        <f t="shared" si="116"/>
        <v>0</v>
      </c>
      <c r="J2275" s="13">
        <f t="shared" si="118"/>
        <v>0</v>
      </c>
      <c r="K2275" s="112" t="b">
        <f ca="1">IF(TODAY()-'AP and Accrual Journal'!E2275&gt;'Data Inputs'!$B$47,TRUE,FALSE)</f>
        <v>1</v>
      </c>
    </row>
    <row r="2276" spans="1:11" x14ac:dyDescent="0.2">
      <c r="A2276" s="110" t="str">
        <f t="shared" si="117"/>
        <v/>
      </c>
      <c r="B2276" s="55"/>
      <c r="C2276" s="129"/>
      <c r="D2276" s="55"/>
      <c r="E2276" s="56"/>
      <c r="F2276" s="72"/>
      <c r="G2276" s="120" t="str">
        <f>IFERROR(INDEX(Vendors!$A$2:$B$500,MATCH('AP and Accrual Journal'!C2276,Vendors!$A$2:$A$500,0),2),"")</f>
        <v/>
      </c>
      <c r="H2276" s="74">
        <f>SUMIF('Cash Outflows'!E:E,'AP and Accrual Journal'!D2276,'Cash Outflows'!F:F)</f>
        <v>0</v>
      </c>
      <c r="I2276" s="73">
        <f t="shared" si="116"/>
        <v>0</v>
      </c>
      <c r="J2276" s="13">
        <f t="shared" si="118"/>
        <v>0</v>
      </c>
      <c r="K2276" s="112" t="b">
        <f ca="1">IF(TODAY()-'AP and Accrual Journal'!E2276&gt;'Data Inputs'!$B$47,TRUE,FALSE)</f>
        <v>1</v>
      </c>
    </row>
    <row r="2277" spans="1:11" x14ac:dyDescent="0.2">
      <c r="A2277" s="110" t="str">
        <f t="shared" si="117"/>
        <v/>
      </c>
      <c r="B2277" s="55"/>
      <c r="C2277" s="129"/>
      <c r="D2277" s="55"/>
      <c r="E2277" s="56"/>
      <c r="F2277" s="72"/>
      <c r="G2277" s="120" t="str">
        <f>IFERROR(INDEX(Vendors!$A$2:$B$500,MATCH('AP and Accrual Journal'!C2277,Vendors!$A$2:$A$500,0),2),"")</f>
        <v/>
      </c>
      <c r="H2277" s="74">
        <f>SUMIF('Cash Outflows'!E:E,'AP and Accrual Journal'!D2277,'Cash Outflows'!F:F)</f>
        <v>0</v>
      </c>
      <c r="I2277" s="73">
        <f t="shared" si="116"/>
        <v>0</v>
      </c>
      <c r="J2277" s="13">
        <f t="shared" si="118"/>
        <v>0</v>
      </c>
      <c r="K2277" s="112" t="b">
        <f ca="1">IF(TODAY()-'AP and Accrual Journal'!E2277&gt;'Data Inputs'!$B$47,TRUE,FALSE)</f>
        <v>1</v>
      </c>
    </row>
    <row r="2278" spans="1:11" x14ac:dyDescent="0.2">
      <c r="A2278" s="110" t="str">
        <f t="shared" si="117"/>
        <v/>
      </c>
      <c r="B2278" s="55"/>
      <c r="C2278" s="129"/>
      <c r="D2278" s="55"/>
      <c r="E2278" s="56"/>
      <c r="F2278" s="72"/>
      <c r="G2278" s="120" t="str">
        <f>IFERROR(INDEX(Vendors!$A$2:$B$500,MATCH('AP and Accrual Journal'!C2278,Vendors!$A$2:$A$500,0),2),"")</f>
        <v/>
      </c>
      <c r="H2278" s="74">
        <f>SUMIF('Cash Outflows'!E:E,'AP and Accrual Journal'!D2278,'Cash Outflows'!F:F)</f>
        <v>0</v>
      </c>
      <c r="I2278" s="73">
        <f t="shared" si="116"/>
        <v>0</v>
      </c>
      <c r="J2278" s="13">
        <f t="shared" si="118"/>
        <v>0</v>
      </c>
      <c r="K2278" s="112" t="b">
        <f ca="1">IF(TODAY()-'AP and Accrual Journal'!E2278&gt;'Data Inputs'!$B$47,TRUE,FALSE)</f>
        <v>1</v>
      </c>
    </row>
    <row r="2279" spans="1:11" x14ac:dyDescent="0.2">
      <c r="A2279" s="110" t="str">
        <f t="shared" si="117"/>
        <v/>
      </c>
      <c r="B2279" s="55"/>
      <c r="C2279" s="129"/>
      <c r="D2279" s="55"/>
      <c r="E2279" s="56"/>
      <c r="F2279" s="72"/>
      <c r="G2279" s="120" t="str">
        <f>IFERROR(INDEX(Vendors!$A$2:$B$500,MATCH('AP and Accrual Journal'!C2279,Vendors!$A$2:$A$500,0),2),"")</f>
        <v/>
      </c>
      <c r="H2279" s="74">
        <f>SUMIF('Cash Outflows'!E:E,'AP and Accrual Journal'!D2279,'Cash Outflows'!F:F)</f>
        <v>0</v>
      </c>
      <c r="I2279" s="73">
        <f t="shared" si="116"/>
        <v>0</v>
      </c>
      <c r="J2279" s="13">
        <f t="shared" si="118"/>
        <v>0</v>
      </c>
      <c r="K2279" s="112" t="b">
        <f ca="1">IF(TODAY()-'AP and Accrual Journal'!E2279&gt;'Data Inputs'!$B$47,TRUE,FALSE)</f>
        <v>1</v>
      </c>
    </row>
    <row r="2280" spans="1:11" x14ac:dyDescent="0.2">
      <c r="A2280" s="110" t="str">
        <f t="shared" si="117"/>
        <v/>
      </c>
      <c r="B2280" s="55"/>
      <c r="C2280" s="129"/>
      <c r="D2280" s="55"/>
      <c r="E2280" s="56"/>
      <c r="F2280" s="72"/>
      <c r="G2280" s="120" t="str">
        <f>IFERROR(INDEX(Vendors!$A$2:$B$500,MATCH('AP and Accrual Journal'!C2280,Vendors!$A$2:$A$500,0),2),"")</f>
        <v/>
      </c>
      <c r="H2280" s="74">
        <f>SUMIF('Cash Outflows'!E:E,'AP and Accrual Journal'!D2280,'Cash Outflows'!F:F)</f>
        <v>0</v>
      </c>
      <c r="I2280" s="73">
        <f t="shared" si="116"/>
        <v>0</v>
      </c>
      <c r="J2280" s="13">
        <f t="shared" si="118"/>
        <v>0</v>
      </c>
      <c r="K2280" s="112" t="b">
        <f ca="1">IF(TODAY()-'AP and Accrual Journal'!E2280&gt;'Data Inputs'!$B$47,TRUE,FALSE)</f>
        <v>1</v>
      </c>
    </row>
    <row r="2281" spans="1:11" x14ac:dyDescent="0.2">
      <c r="A2281" s="110" t="str">
        <f t="shared" si="117"/>
        <v/>
      </c>
      <c r="B2281" s="55"/>
      <c r="C2281" s="129"/>
      <c r="D2281" s="55"/>
      <c r="E2281" s="56"/>
      <c r="F2281" s="72"/>
      <c r="G2281" s="120" t="str">
        <f>IFERROR(INDEX(Vendors!$A$2:$B$500,MATCH('AP and Accrual Journal'!C2281,Vendors!$A$2:$A$500,0),2),"")</f>
        <v/>
      </c>
      <c r="H2281" s="74">
        <f>SUMIF('Cash Outflows'!E:E,'AP and Accrual Journal'!D2281,'Cash Outflows'!F:F)</f>
        <v>0</v>
      </c>
      <c r="I2281" s="73">
        <f t="shared" si="116"/>
        <v>0</v>
      </c>
      <c r="J2281" s="13">
        <f t="shared" si="118"/>
        <v>0</v>
      </c>
      <c r="K2281" s="112" t="b">
        <f ca="1">IF(TODAY()-'AP and Accrual Journal'!E2281&gt;'Data Inputs'!$B$47,TRUE,FALSE)</f>
        <v>1</v>
      </c>
    </row>
    <row r="2282" spans="1:11" x14ac:dyDescent="0.2">
      <c r="A2282" s="110" t="str">
        <f t="shared" si="117"/>
        <v/>
      </c>
      <c r="B2282" s="55"/>
      <c r="C2282" s="129"/>
      <c r="D2282" s="55"/>
      <c r="E2282" s="56"/>
      <c r="F2282" s="72"/>
      <c r="G2282" s="120" t="str">
        <f>IFERROR(INDEX(Vendors!$A$2:$B$500,MATCH('AP and Accrual Journal'!C2282,Vendors!$A$2:$A$500,0),2),"")</f>
        <v/>
      </c>
      <c r="H2282" s="74">
        <f>SUMIF('Cash Outflows'!E:E,'AP and Accrual Journal'!D2282,'Cash Outflows'!F:F)</f>
        <v>0</v>
      </c>
      <c r="I2282" s="73">
        <f t="shared" si="116"/>
        <v>0</v>
      </c>
      <c r="J2282" s="13">
        <f t="shared" si="118"/>
        <v>0</v>
      </c>
      <c r="K2282" s="112" t="b">
        <f ca="1">IF(TODAY()-'AP and Accrual Journal'!E2282&gt;'Data Inputs'!$B$47,TRUE,FALSE)</f>
        <v>1</v>
      </c>
    </row>
    <row r="2283" spans="1:11" x14ac:dyDescent="0.2">
      <c r="A2283" s="110" t="str">
        <f t="shared" si="117"/>
        <v/>
      </c>
      <c r="B2283" s="55"/>
      <c r="C2283" s="129"/>
      <c r="D2283" s="55"/>
      <c r="E2283" s="56"/>
      <c r="F2283" s="72"/>
      <c r="G2283" s="120" t="str">
        <f>IFERROR(INDEX(Vendors!$A$2:$B$500,MATCH('AP and Accrual Journal'!C2283,Vendors!$A$2:$A$500,0),2),"")</f>
        <v/>
      </c>
      <c r="H2283" s="74">
        <f>SUMIF('Cash Outflows'!E:E,'AP and Accrual Journal'!D2283,'Cash Outflows'!F:F)</f>
        <v>0</v>
      </c>
      <c r="I2283" s="73">
        <f t="shared" si="116"/>
        <v>0</v>
      </c>
      <c r="J2283" s="13">
        <f t="shared" si="118"/>
        <v>0</v>
      </c>
      <c r="K2283" s="112" t="b">
        <f ca="1">IF(TODAY()-'AP and Accrual Journal'!E2283&gt;'Data Inputs'!$B$47,TRUE,FALSE)</f>
        <v>1</v>
      </c>
    </row>
    <row r="2284" spans="1:11" x14ac:dyDescent="0.2">
      <c r="A2284" s="110" t="str">
        <f t="shared" si="117"/>
        <v/>
      </c>
      <c r="B2284" s="55"/>
      <c r="C2284" s="129"/>
      <c r="D2284" s="55"/>
      <c r="E2284" s="56"/>
      <c r="F2284" s="72"/>
      <c r="G2284" s="120" t="str">
        <f>IFERROR(INDEX(Vendors!$A$2:$B$500,MATCH('AP and Accrual Journal'!C2284,Vendors!$A$2:$A$500,0),2),"")</f>
        <v/>
      </c>
      <c r="H2284" s="74">
        <f>SUMIF('Cash Outflows'!E:E,'AP and Accrual Journal'!D2284,'Cash Outflows'!F:F)</f>
        <v>0</v>
      </c>
      <c r="I2284" s="73">
        <f t="shared" si="116"/>
        <v>0</v>
      </c>
      <c r="J2284" s="13">
        <f t="shared" si="118"/>
        <v>0</v>
      </c>
      <c r="K2284" s="112" t="b">
        <f ca="1">IF(TODAY()-'AP and Accrual Journal'!E2284&gt;'Data Inputs'!$B$47,TRUE,FALSE)</f>
        <v>1</v>
      </c>
    </row>
    <row r="2285" spans="1:11" x14ac:dyDescent="0.2">
      <c r="A2285" s="110" t="str">
        <f t="shared" si="117"/>
        <v/>
      </c>
      <c r="B2285" s="55"/>
      <c r="C2285" s="129"/>
      <c r="D2285" s="55"/>
      <c r="E2285" s="56"/>
      <c r="F2285" s="72"/>
      <c r="G2285" s="120" t="str">
        <f>IFERROR(INDEX(Vendors!$A$2:$B$500,MATCH('AP and Accrual Journal'!C2285,Vendors!$A$2:$A$500,0),2),"")</f>
        <v/>
      </c>
      <c r="H2285" s="74">
        <f>SUMIF('Cash Outflows'!E:E,'AP and Accrual Journal'!D2285,'Cash Outflows'!F:F)</f>
        <v>0</v>
      </c>
      <c r="I2285" s="73">
        <f t="shared" si="116"/>
        <v>0</v>
      </c>
      <c r="J2285" s="13">
        <f t="shared" si="118"/>
        <v>0</v>
      </c>
      <c r="K2285" s="112" t="b">
        <f ca="1">IF(TODAY()-'AP and Accrual Journal'!E2285&gt;'Data Inputs'!$B$47,TRUE,FALSE)</f>
        <v>1</v>
      </c>
    </row>
    <row r="2286" spans="1:11" x14ac:dyDescent="0.2">
      <c r="A2286" s="110" t="str">
        <f t="shared" si="117"/>
        <v/>
      </c>
      <c r="B2286" s="55"/>
      <c r="C2286" s="129"/>
      <c r="D2286" s="55"/>
      <c r="E2286" s="56"/>
      <c r="F2286" s="72"/>
      <c r="G2286" s="120" t="str">
        <f>IFERROR(INDEX(Vendors!$A$2:$B$500,MATCH('AP and Accrual Journal'!C2286,Vendors!$A$2:$A$500,0),2),"")</f>
        <v/>
      </c>
      <c r="H2286" s="74">
        <f>SUMIF('Cash Outflows'!E:E,'AP and Accrual Journal'!D2286,'Cash Outflows'!F:F)</f>
        <v>0</v>
      </c>
      <c r="I2286" s="73">
        <f t="shared" si="116"/>
        <v>0</v>
      </c>
      <c r="J2286" s="13">
        <f t="shared" si="118"/>
        <v>0</v>
      </c>
      <c r="K2286" s="112" t="b">
        <f ca="1">IF(TODAY()-'AP and Accrual Journal'!E2286&gt;'Data Inputs'!$B$47,TRUE,FALSE)</f>
        <v>1</v>
      </c>
    </row>
    <row r="2287" spans="1:11" x14ac:dyDescent="0.2">
      <c r="A2287" s="110" t="str">
        <f t="shared" si="117"/>
        <v/>
      </c>
      <c r="B2287" s="55"/>
      <c r="C2287" s="129"/>
      <c r="D2287" s="55"/>
      <c r="E2287" s="56"/>
      <c r="F2287" s="72"/>
      <c r="G2287" s="120" t="str">
        <f>IFERROR(INDEX(Vendors!$A$2:$B$500,MATCH('AP and Accrual Journal'!C2287,Vendors!$A$2:$A$500,0),2),"")</f>
        <v/>
      </c>
      <c r="H2287" s="74">
        <f>SUMIF('Cash Outflows'!E:E,'AP and Accrual Journal'!D2287,'Cash Outflows'!F:F)</f>
        <v>0</v>
      </c>
      <c r="I2287" s="73">
        <f t="shared" si="116"/>
        <v>0</v>
      </c>
      <c r="J2287" s="13">
        <f t="shared" si="118"/>
        <v>0</v>
      </c>
      <c r="K2287" s="112" t="b">
        <f ca="1">IF(TODAY()-'AP and Accrual Journal'!E2287&gt;'Data Inputs'!$B$47,TRUE,FALSE)</f>
        <v>1</v>
      </c>
    </row>
    <row r="2288" spans="1:11" x14ac:dyDescent="0.2">
      <c r="A2288" s="110" t="str">
        <f t="shared" si="117"/>
        <v/>
      </c>
      <c r="B2288" s="55"/>
      <c r="C2288" s="129"/>
      <c r="D2288" s="55"/>
      <c r="E2288" s="56"/>
      <c r="F2288" s="72"/>
      <c r="G2288" s="120" t="str">
        <f>IFERROR(INDEX(Vendors!$A$2:$B$500,MATCH('AP and Accrual Journal'!C2288,Vendors!$A$2:$A$500,0),2),"")</f>
        <v/>
      </c>
      <c r="H2288" s="74">
        <f>SUMIF('Cash Outflows'!E:E,'AP and Accrual Journal'!D2288,'Cash Outflows'!F:F)</f>
        <v>0</v>
      </c>
      <c r="I2288" s="73">
        <f t="shared" si="116"/>
        <v>0</v>
      </c>
      <c r="J2288" s="13">
        <f t="shared" si="118"/>
        <v>0</v>
      </c>
      <c r="K2288" s="112" t="b">
        <f ca="1">IF(TODAY()-'AP and Accrual Journal'!E2288&gt;'Data Inputs'!$B$47,TRUE,FALSE)</f>
        <v>1</v>
      </c>
    </row>
    <row r="2289" spans="1:11" x14ac:dyDescent="0.2">
      <c r="A2289" s="110" t="str">
        <f t="shared" si="117"/>
        <v/>
      </c>
      <c r="B2289" s="55"/>
      <c r="C2289" s="129"/>
      <c r="D2289" s="55"/>
      <c r="E2289" s="56"/>
      <c r="F2289" s="72"/>
      <c r="G2289" s="120" t="str">
        <f>IFERROR(INDEX(Vendors!$A$2:$B$500,MATCH('AP and Accrual Journal'!C2289,Vendors!$A$2:$A$500,0),2),"")</f>
        <v/>
      </c>
      <c r="H2289" s="74">
        <f>SUMIF('Cash Outflows'!E:E,'AP and Accrual Journal'!D2289,'Cash Outflows'!F:F)</f>
        <v>0</v>
      </c>
      <c r="I2289" s="73">
        <f t="shared" si="116"/>
        <v>0</v>
      </c>
      <c r="J2289" s="13">
        <f t="shared" si="118"/>
        <v>0</v>
      </c>
      <c r="K2289" s="112" t="b">
        <f ca="1">IF(TODAY()-'AP and Accrual Journal'!E2289&gt;'Data Inputs'!$B$47,TRUE,FALSE)</f>
        <v>1</v>
      </c>
    </row>
    <row r="2290" spans="1:11" x14ac:dyDescent="0.2">
      <c r="A2290" s="110" t="str">
        <f t="shared" si="117"/>
        <v/>
      </c>
      <c r="B2290" s="55"/>
      <c r="C2290" s="129"/>
      <c r="D2290" s="55"/>
      <c r="E2290" s="56"/>
      <c r="F2290" s="72"/>
      <c r="G2290" s="120" t="str">
        <f>IFERROR(INDEX(Vendors!$A$2:$B$500,MATCH('AP and Accrual Journal'!C2290,Vendors!$A$2:$A$500,0),2),"")</f>
        <v/>
      </c>
      <c r="H2290" s="74">
        <f>SUMIF('Cash Outflows'!E:E,'AP and Accrual Journal'!D2290,'Cash Outflows'!F:F)</f>
        <v>0</v>
      </c>
      <c r="I2290" s="73">
        <f t="shared" si="116"/>
        <v>0</v>
      </c>
      <c r="J2290" s="13">
        <f t="shared" si="118"/>
        <v>0</v>
      </c>
      <c r="K2290" s="112" t="b">
        <f ca="1">IF(TODAY()-'AP and Accrual Journal'!E2290&gt;'Data Inputs'!$B$47,TRUE,FALSE)</f>
        <v>1</v>
      </c>
    </row>
    <row r="2291" spans="1:11" x14ac:dyDescent="0.2">
      <c r="A2291" s="110" t="str">
        <f t="shared" si="117"/>
        <v/>
      </c>
      <c r="B2291" s="55"/>
      <c r="C2291" s="129"/>
      <c r="D2291" s="55"/>
      <c r="E2291" s="56"/>
      <c r="F2291" s="72"/>
      <c r="G2291" s="120" t="str">
        <f>IFERROR(INDEX(Vendors!$A$2:$B$500,MATCH('AP and Accrual Journal'!C2291,Vendors!$A$2:$A$500,0),2),"")</f>
        <v/>
      </c>
      <c r="H2291" s="74">
        <f>SUMIF('Cash Outflows'!E:E,'AP and Accrual Journal'!D2291,'Cash Outflows'!F:F)</f>
        <v>0</v>
      </c>
      <c r="I2291" s="73">
        <f t="shared" si="116"/>
        <v>0</v>
      </c>
      <c r="J2291" s="13">
        <f t="shared" si="118"/>
        <v>0</v>
      </c>
      <c r="K2291" s="112" t="b">
        <f ca="1">IF(TODAY()-'AP and Accrual Journal'!E2291&gt;'Data Inputs'!$B$47,TRUE,FALSE)</f>
        <v>1</v>
      </c>
    </row>
    <row r="2292" spans="1:11" x14ac:dyDescent="0.2">
      <c r="A2292" s="110" t="str">
        <f t="shared" si="117"/>
        <v/>
      </c>
      <c r="B2292" s="55"/>
      <c r="C2292" s="129"/>
      <c r="D2292" s="55"/>
      <c r="E2292" s="56"/>
      <c r="F2292" s="72"/>
      <c r="G2292" s="120" t="str">
        <f>IFERROR(INDEX(Vendors!$A$2:$B$500,MATCH('AP and Accrual Journal'!C2292,Vendors!$A$2:$A$500,0),2),"")</f>
        <v/>
      </c>
      <c r="H2292" s="74">
        <f>SUMIF('Cash Outflows'!E:E,'AP and Accrual Journal'!D2292,'Cash Outflows'!F:F)</f>
        <v>0</v>
      </c>
      <c r="I2292" s="73">
        <f t="shared" si="116"/>
        <v>0</v>
      </c>
      <c r="J2292" s="13">
        <f t="shared" si="118"/>
        <v>0</v>
      </c>
      <c r="K2292" s="112" t="b">
        <f ca="1">IF(TODAY()-'AP and Accrual Journal'!E2292&gt;'Data Inputs'!$B$47,TRUE,FALSE)</f>
        <v>1</v>
      </c>
    </row>
    <row r="2293" spans="1:11" x14ac:dyDescent="0.2">
      <c r="A2293" s="110" t="str">
        <f t="shared" si="117"/>
        <v/>
      </c>
      <c r="B2293" s="55"/>
      <c r="C2293" s="129"/>
      <c r="D2293" s="55"/>
      <c r="E2293" s="56"/>
      <c r="F2293" s="72"/>
      <c r="G2293" s="120" t="str">
        <f>IFERROR(INDEX(Vendors!$A$2:$B$500,MATCH('AP and Accrual Journal'!C2293,Vendors!$A$2:$A$500,0),2),"")</f>
        <v/>
      </c>
      <c r="H2293" s="74">
        <f>SUMIF('Cash Outflows'!E:E,'AP and Accrual Journal'!D2293,'Cash Outflows'!F:F)</f>
        <v>0</v>
      </c>
      <c r="I2293" s="73">
        <f t="shared" si="116"/>
        <v>0</v>
      </c>
      <c r="J2293" s="13">
        <f t="shared" si="118"/>
        <v>0</v>
      </c>
      <c r="K2293" s="112" t="b">
        <f ca="1">IF(TODAY()-'AP and Accrual Journal'!E2293&gt;'Data Inputs'!$B$47,TRUE,FALSE)</f>
        <v>1</v>
      </c>
    </row>
    <row r="2294" spans="1:11" x14ac:dyDescent="0.2">
      <c r="A2294" s="110" t="str">
        <f t="shared" si="117"/>
        <v/>
      </c>
      <c r="B2294" s="55"/>
      <c r="C2294" s="129"/>
      <c r="D2294" s="55"/>
      <c r="E2294" s="56"/>
      <c r="F2294" s="72"/>
      <c r="G2294" s="120" t="str">
        <f>IFERROR(INDEX(Vendors!$A$2:$B$500,MATCH('AP and Accrual Journal'!C2294,Vendors!$A$2:$A$500,0),2),"")</f>
        <v/>
      </c>
      <c r="H2294" s="74">
        <f>SUMIF('Cash Outflows'!E:E,'AP and Accrual Journal'!D2294,'Cash Outflows'!F:F)</f>
        <v>0</v>
      </c>
      <c r="I2294" s="73">
        <f t="shared" si="116"/>
        <v>0</v>
      </c>
      <c r="J2294" s="13">
        <f t="shared" si="118"/>
        <v>0</v>
      </c>
      <c r="K2294" s="112" t="b">
        <f ca="1">IF(TODAY()-'AP and Accrual Journal'!E2294&gt;'Data Inputs'!$B$47,TRUE,FALSE)</f>
        <v>1</v>
      </c>
    </row>
    <row r="2295" spans="1:11" x14ac:dyDescent="0.2">
      <c r="A2295" s="110" t="str">
        <f t="shared" si="117"/>
        <v/>
      </c>
      <c r="B2295" s="55"/>
      <c r="C2295" s="129"/>
      <c r="D2295" s="55"/>
      <c r="E2295" s="56"/>
      <c r="F2295" s="72"/>
      <c r="G2295" s="120" t="str">
        <f>IFERROR(INDEX(Vendors!$A$2:$B$500,MATCH('AP and Accrual Journal'!C2295,Vendors!$A$2:$A$500,0),2),"")</f>
        <v/>
      </c>
      <c r="H2295" s="74">
        <f>SUMIF('Cash Outflows'!E:E,'AP and Accrual Journal'!D2295,'Cash Outflows'!F:F)</f>
        <v>0</v>
      </c>
      <c r="I2295" s="73">
        <f t="shared" si="116"/>
        <v>0</v>
      </c>
      <c r="J2295" s="13">
        <f t="shared" si="118"/>
        <v>0</v>
      </c>
      <c r="K2295" s="112" t="b">
        <f ca="1">IF(TODAY()-'AP and Accrual Journal'!E2295&gt;'Data Inputs'!$B$47,TRUE,FALSE)</f>
        <v>1</v>
      </c>
    </row>
    <row r="2296" spans="1:11" x14ac:dyDescent="0.2">
      <c r="A2296" s="110" t="str">
        <f t="shared" si="117"/>
        <v/>
      </c>
      <c r="B2296" s="55"/>
      <c r="C2296" s="129"/>
      <c r="D2296" s="55"/>
      <c r="E2296" s="56"/>
      <c r="F2296" s="72"/>
      <c r="G2296" s="120" t="str">
        <f>IFERROR(INDEX(Vendors!$A$2:$B$500,MATCH('AP and Accrual Journal'!C2296,Vendors!$A$2:$A$500,0),2),"")</f>
        <v/>
      </c>
      <c r="H2296" s="74">
        <f>SUMIF('Cash Outflows'!E:E,'AP and Accrual Journal'!D2296,'Cash Outflows'!F:F)</f>
        <v>0</v>
      </c>
      <c r="I2296" s="73">
        <f t="shared" si="116"/>
        <v>0</v>
      </c>
      <c r="J2296" s="13">
        <f t="shared" si="118"/>
        <v>0</v>
      </c>
      <c r="K2296" s="112" t="b">
        <f ca="1">IF(TODAY()-'AP and Accrual Journal'!E2296&gt;'Data Inputs'!$B$47,TRUE,FALSE)</f>
        <v>1</v>
      </c>
    </row>
    <row r="2297" spans="1:11" x14ac:dyDescent="0.2">
      <c r="A2297" s="110" t="str">
        <f t="shared" si="117"/>
        <v/>
      </c>
      <c r="B2297" s="55"/>
      <c r="C2297" s="129"/>
      <c r="D2297" s="55"/>
      <c r="E2297" s="56"/>
      <c r="F2297" s="72"/>
      <c r="G2297" s="120" t="str">
        <f>IFERROR(INDEX(Vendors!$A$2:$B$500,MATCH('AP and Accrual Journal'!C2297,Vendors!$A$2:$A$500,0),2),"")</f>
        <v/>
      </c>
      <c r="H2297" s="74">
        <f>SUMIF('Cash Outflows'!E:E,'AP and Accrual Journal'!D2297,'Cash Outflows'!F:F)</f>
        <v>0</v>
      </c>
      <c r="I2297" s="73">
        <f t="shared" si="116"/>
        <v>0</v>
      </c>
      <c r="J2297" s="13">
        <f t="shared" si="118"/>
        <v>0</v>
      </c>
      <c r="K2297" s="112" t="b">
        <f ca="1">IF(TODAY()-'AP and Accrual Journal'!E2297&gt;'Data Inputs'!$B$47,TRUE,FALSE)</f>
        <v>1</v>
      </c>
    </row>
    <row r="2298" spans="1:11" x14ac:dyDescent="0.2">
      <c r="A2298" s="110" t="str">
        <f t="shared" si="117"/>
        <v/>
      </c>
      <c r="B2298" s="55"/>
      <c r="C2298" s="129"/>
      <c r="D2298" s="55"/>
      <c r="E2298" s="56"/>
      <c r="F2298" s="72"/>
      <c r="G2298" s="120" t="str">
        <f>IFERROR(INDEX(Vendors!$A$2:$B$500,MATCH('AP and Accrual Journal'!C2298,Vendors!$A$2:$A$500,0),2),"")</f>
        <v/>
      </c>
      <c r="H2298" s="74">
        <f>SUMIF('Cash Outflows'!E:E,'AP and Accrual Journal'!D2298,'Cash Outflows'!F:F)</f>
        <v>0</v>
      </c>
      <c r="I2298" s="73">
        <f t="shared" si="116"/>
        <v>0</v>
      </c>
      <c r="J2298" s="13">
        <f t="shared" si="118"/>
        <v>0</v>
      </c>
      <c r="K2298" s="112" t="b">
        <f ca="1">IF(TODAY()-'AP and Accrual Journal'!E2298&gt;'Data Inputs'!$B$47,TRUE,FALSE)</f>
        <v>1</v>
      </c>
    </row>
    <row r="2299" spans="1:11" x14ac:dyDescent="0.2">
      <c r="A2299" s="110" t="str">
        <f t="shared" si="117"/>
        <v/>
      </c>
      <c r="B2299" s="55"/>
      <c r="C2299" s="129"/>
      <c r="D2299" s="55"/>
      <c r="E2299" s="56"/>
      <c r="F2299" s="72"/>
      <c r="G2299" s="120" t="str">
        <f>IFERROR(INDEX(Vendors!$A$2:$B$500,MATCH('AP and Accrual Journal'!C2299,Vendors!$A$2:$A$500,0),2),"")</f>
        <v/>
      </c>
      <c r="H2299" s="74">
        <f>SUMIF('Cash Outflows'!E:E,'AP and Accrual Journal'!D2299,'Cash Outflows'!F:F)</f>
        <v>0</v>
      </c>
      <c r="I2299" s="73">
        <f t="shared" si="116"/>
        <v>0</v>
      </c>
      <c r="J2299" s="13">
        <f t="shared" si="118"/>
        <v>0</v>
      </c>
      <c r="K2299" s="112" t="b">
        <f ca="1">IF(TODAY()-'AP and Accrual Journal'!E2299&gt;'Data Inputs'!$B$47,TRUE,FALSE)</f>
        <v>1</v>
      </c>
    </row>
    <row r="2300" spans="1:11" x14ac:dyDescent="0.2">
      <c r="A2300" s="110" t="str">
        <f t="shared" si="117"/>
        <v/>
      </c>
      <c r="B2300" s="55"/>
      <c r="C2300" s="129"/>
      <c r="D2300" s="55"/>
      <c r="E2300" s="56"/>
      <c r="F2300" s="72"/>
      <c r="G2300" s="120" t="str">
        <f>IFERROR(INDEX(Vendors!$A$2:$B$500,MATCH('AP and Accrual Journal'!C2300,Vendors!$A$2:$A$500,0),2),"")</f>
        <v/>
      </c>
      <c r="H2300" s="74">
        <f>SUMIF('Cash Outflows'!E:E,'AP and Accrual Journal'!D2300,'Cash Outflows'!F:F)</f>
        <v>0</v>
      </c>
      <c r="I2300" s="73">
        <f t="shared" si="116"/>
        <v>0</v>
      </c>
      <c r="J2300" s="13">
        <f t="shared" si="118"/>
        <v>0</v>
      </c>
      <c r="K2300" s="112" t="b">
        <f ca="1">IF(TODAY()-'AP and Accrual Journal'!E2300&gt;'Data Inputs'!$B$47,TRUE,FALSE)</f>
        <v>1</v>
      </c>
    </row>
    <row r="2301" spans="1:11" x14ac:dyDescent="0.2">
      <c r="A2301" s="110" t="str">
        <f t="shared" si="117"/>
        <v/>
      </c>
      <c r="B2301" s="55"/>
      <c r="C2301" s="129"/>
      <c r="D2301" s="55"/>
      <c r="E2301" s="56"/>
      <c r="F2301" s="72"/>
      <c r="G2301" s="120" t="str">
        <f>IFERROR(INDEX(Vendors!$A$2:$B$500,MATCH('AP and Accrual Journal'!C2301,Vendors!$A$2:$A$500,0),2),"")</f>
        <v/>
      </c>
      <c r="H2301" s="74">
        <f>SUMIF('Cash Outflows'!E:E,'AP and Accrual Journal'!D2301,'Cash Outflows'!F:F)</f>
        <v>0</v>
      </c>
      <c r="I2301" s="73">
        <f t="shared" si="116"/>
        <v>0</v>
      </c>
      <c r="J2301" s="13">
        <f t="shared" si="118"/>
        <v>0</v>
      </c>
      <c r="K2301" s="112" t="b">
        <f ca="1">IF(TODAY()-'AP and Accrual Journal'!E2301&gt;'Data Inputs'!$B$47,TRUE,FALSE)</f>
        <v>1</v>
      </c>
    </row>
    <row r="2302" spans="1:11" x14ac:dyDescent="0.2">
      <c r="A2302" s="110" t="str">
        <f t="shared" si="117"/>
        <v/>
      </c>
      <c r="B2302" s="55"/>
      <c r="C2302" s="129"/>
      <c r="D2302" s="55"/>
      <c r="E2302" s="56"/>
      <c r="F2302" s="72"/>
      <c r="G2302" s="120" t="str">
        <f>IFERROR(INDEX(Vendors!$A$2:$B$500,MATCH('AP and Accrual Journal'!C2302,Vendors!$A$2:$A$500,0),2),"")</f>
        <v/>
      </c>
      <c r="H2302" s="74">
        <f>SUMIF('Cash Outflows'!E:E,'AP and Accrual Journal'!D2302,'Cash Outflows'!F:F)</f>
        <v>0</v>
      </c>
      <c r="I2302" s="73">
        <f t="shared" si="116"/>
        <v>0</v>
      </c>
      <c r="J2302" s="13">
        <f t="shared" si="118"/>
        <v>0</v>
      </c>
      <c r="K2302" s="112" t="b">
        <f ca="1">IF(TODAY()-'AP and Accrual Journal'!E2302&gt;'Data Inputs'!$B$47,TRUE,FALSE)</f>
        <v>1</v>
      </c>
    </row>
    <row r="2303" spans="1:11" x14ac:dyDescent="0.2">
      <c r="A2303" s="110" t="str">
        <f t="shared" si="117"/>
        <v/>
      </c>
      <c r="B2303" s="55"/>
      <c r="C2303" s="129"/>
      <c r="D2303" s="55"/>
      <c r="E2303" s="56"/>
      <c r="F2303" s="72"/>
      <c r="G2303" s="120" t="str">
        <f>IFERROR(INDEX(Vendors!$A$2:$B$500,MATCH('AP and Accrual Journal'!C2303,Vendors!$A$2:$A$500,0),2),"")</f>
        <v/>
      </c>
      <c r="H2303" s="74">
        <f>SUMIF('Cash Outflows'!E:E,'AP and Accrual Journal'!D2303,'Cash Outflows'!F:F)</f>
        <v>0</v>
      </c>
      <c r="I2303" s="73">
        <f t="shared" si="116"/>
        <v>0</v>
      </c>
      <c r="J2303" s="13">
        <f t="shared" si="118"/>
        <v>0</v>
      </c>
      <c r="K2303" s="112" t="b">
        <f ca="1">IF(TODAY()-'AP and Accrual Journal'!E2303&gt;'Data Inputs'!$B$47,TRUE,FALSE)</f>
        <v>1</v>
      </c>
    </row>
    <row r="2304" spans="1:11" x14ac:dyDescent="0.2">
      <c r="A2304" s="110" t="str">
        <f t="shared" si="117"/>
        <v/>
      </c>
      <c r="B2304" s="55"/>
      <c r="C2304" s="129"/>
      <c r="D2304" s="55"/>
      <c r="E2304" s="56"/>
      <c r="F2304" s="72"/>
      <c r="G2304" s="120" t="str">
        <f>IFERROR(INDEX(Vendors!$A$2:$B$500,MATCH('AP and Accrual Journal'!C2304,Vendors!$A$2:$A$500,0),2),"")</f>
        <v/>
      </c>
      <c r="H2304" s="74">
        <f>SUMIF('Cash Outflows'!E:E,'AP and Accrual Journal'!D2304,'Cash Outflows'!F:F)</f>
        <v>0</v>
      </c>
      <c r="I2304" s="73">
        <f t="shared" si="116"/>
        <v>0</v>
      </c>
      <c r="J2304" s="13">
        <f t="shared" si="118"/>
        <v>0</v>
      </c>
      <c r="K2304" s="112" t="b">
        <f ca="1">IF(TODAY()-'AP and Accrual Journal'!E2304&gt;'Data Inputs'!$B$47,TRUE,FALSE)</f>
        <v>1</v>
      </c>
    </row>
    <row r="2305" spans="1:11" x14ac:dyDescent="0.2">
      <c r="A2305" s="110" t="str">
        <f t="shared" si="117"/>
        <v/>
      </c>
      <c r="B2305" s="55"/>
      <c r="C2305" s="129"/>
      <c r="D2305" s="55"/>
      <c r="E2305" s="56"/>
      <c r="F2305" s="72"/>
      <c r="G2305" s="120" t="str">
        <f>IFERROR(INDEX(Vendors!$A$2:$B$500,MATCH('AP and Accrual Journal'!C2305,Vendors!$A$2:$A$500,0),2),"")</f>
        <v/>
      </c>
      <c r="H2305" s="74">
        <f>SUMIF('Cash Outflows'!E:E,'AP and Accrual Journal'!D2305,'Cash Outflows'!F:F)</f>
        <v>0</v>
      </c>
      <c r="I2305" s="73">
        <f t="shared" si="116"/>
        <v>0</v>
      </c>
      <c r="J2305" s="13">
        <f t="shared" si="118"/>
        <v>0</v>
      </c>
      <c r="K2305" s="112" t="b">
        <f ca="1">IF(TODAY()-'AP and Accrual Journal'!E2305&gt;'Data Inputs'!$B$47,TRUE,FALSE)</f>
        <v>1</v>
      </c>
    </row>
    <row r="2306" spans="1:11" x14ac:dyDescent="0.2">
      <c r="A2306" s="110" t="str">
        <f t="shared" si="117"/>
        <v/>
      </c>
      <c r="B2306" s="55"/>
      <c r="C2306" s="129"/>
      <c r="D2306" s="55"/>
      <c r="E2306" s="56"/>
      <c r="F2306" s="72"/>
      <c r="G2306" s="120" t="str">
        <f>IFERROR(INDEX(Vendors!$A$2:$B$500,MATCH('AP and Accrual Journal'!C2306,Vendors!$A$2:$A$500,0),2),"")</f>
        <v/>
      </c>
      <c r="H2306" s="74">
        <f>SUMIF('Cash Outflows'!E:E,'AP and Accrual Journal'!D2306,'Cash Outflows'!F:F)</f>
        <v>0</v>
      </c>
      <c r="I2306" s="73">
        <f t="shared" si="116"/>
        <v>0</v>
      </c>
      <c r="J2306" s="13">
        <f t="shared" si="118"/>
        <v>0</v>
      </c>
      <c r="K2306" s="112" t="b">
        <f ca="1">IF(TODAY()-'AP and Accrual Journal'!E2306&gt;'Data Inputs'!$B$47,TRUE,FALSE)</f>
        <v>1</v>
      </c>
    </row>
    <row r="2307" spans="1:11" x14ac:dyDescent="0.2">
      <c r="A2307" s="110" t="str">
        <f t="shared" si="117"/>
        <v/>
      </c>
      <c r="B2307" s="55"/>
      <c r="C2307" s="129"/>
      <c r="D2307" s="55"/>
      <c r="E2307" s="56"/>
      <c r="F2307" s="72"/>
      <c r="G2307" s="120" t="str">
        <f>IFERROR(INDEX(Vendors!$A$2:$B$500,MATCH('AP and Accrual Journal'!C2307,Vendors!$A$2:$A$500,0),2),"")</f>
        <v/>
      </c>
      <c r="H2307" s="74">
        <f>SUMIF('Cash Outflows'!E:E,'AP and Accrual Journal'!D2307,'Cash Outflows'!F:F)</f>
        <v>0</v>
      </c>
      <c r="I2307" s="73">
        <f t="shared" si="116"/>
        <v>0</v>
      </c>
      <c r="J2307" s="13">
        <f t="shared" si="118"/>
        <v>0</v>
      </c>
      <c r="K2307" s="112" t="b">
        <f ca="1">IF(TODAY()-'AP and Accrual Journal'!E2307&gt;'Data Inputs'!$B$47,TRUE,FALSE)</f>
        <v>1</v>
      </c>
    </row>
    <row r="2308" spans="1:11" x14ac:dyDescent="0.2">
      <c r="A2308" s="110" t="str">
        <f t="shared" si="117"/>
        <v/>
      </c>
      <c r="B2308" s="55"/>
      <c r="C2308" s="129"/>
      <c r="D2308" s="55"/>
      <c r="E2308" s="56"/>
      <c r="F2308" s="72"/>
      <c r="G2308" s="120" t="str">
        <f>IFERROR(INDEX(Vendors!$A$2:$B$500,MATCH('AP and Accrual Journal'!C2308,Vendors!$A$2:$A$500,0),2),"")</f>
        <v/>
      </c>
      <c r="H2308" s="74">
        <f>SUMIF('Cash Outflows'!E:E,'AP and Accrual Journal'!D2308,'Cash Outflows'!F:F)</f>
        <v>0</v>
      </c>
      <c r="I2308" s="73">
        <f t="shared" si="116"/>
        <v>0</v>
      </c>
      <c r="J2308" s="13">
        <f t="shared" si="118"/>
        <v>0</v>
      </c>
      <c r="K2308" s="112" t="b">
        <f ca="1">IF(TODAY()-'AP and Accrual Journal'!E2308&gt;'Data Inputs'!$B$47,TRUE,FALSE)</f>
        <v>1</v>
      </c>
    </row>
    <row r="2309" spans="1:11" x14ac:dyDescent="0.2">
      <c r="A2309" s="110" t="str">
        <f t="shared" si="117"/>
        <v/>
      </c>
      <c r="B2309" s="55"/>
      <c r="C2309" s="129"/>
      <c r="D2309" s="55"/>
      <c r="E2309" s="56"/>
      <c r="F2309" s="72"/>
      <c r="G2309" s="120" t="str">
        <f>IFERROR(INDEX(Vendors!$A$2:$B$500,MATCH('AP and Accrual Journal'!C2309,Vendors!$A$2:$A$500,0),2),"")</f>
        <v/>
      </c>
      <c r="H2309" s="74">
        <f>SUMIF('Cash Outflows'!E:E,'AP and Accrual Journal'!D2309,'Cash Outflows'!F:F)</f>
        <v>0</v>
      </c>
      <c r="I2309" s="73">
        <f t="shared" ref="I2309:I2372" si="119">F2309-H2309</f>
        <v>0</v>
      </c>
      <c r="J2309" s="13">
        <f t="shared" si="118"/>
        <v>0</v>
      </c>
      <c r="K2309" s="112" t="b">
        <f ca="1">IF(TODAY()-'AP and Accrual Journal'!E2309&gt;'Data Inputs'!$B$47,TRUE,FALSE)</f>
        <v>1</v>
      </c>
    </row>
    <row r="2310" spans="1:11" x14ac:dyDescent="0.2">
      <c r="A2310" s="110" t="str">
        <f t="shared" si="117"/>
        <v/>
      </c>
      <c r="B2310" s="55"/>
      <c r="C2310" s="129"/>
      <c r="D2310" s="55"/>
      <c r="E2310" s="56"/>
      <c r="F2310" s="72"/>
      <c r="G2310" s="120" t="str">
        <f>IFERROR(INDEX(Vendors!$A$2:$B$500,MATCH('AP and Accrual Journal'!C2310,Vendors!$A$2:$A$500,0),2),"")</f>
        <v/>
      </c>
      <c r="H2310" s="74">
        <f>SUMIF('Cash Outflows'!E:E,'AP and Accrual Journal'!D2310,'Cash Outflows'!F:F)</f>
        <v>0</v>
      </c>
      <c r="I2310" s="73">
        <f t="shared" si="119"/>
        <v>0</v>
      </c>
      <c r="J2310" s="13">
        <f t="shared" si="118"/>
        <v>0</v>
      </c>
      <c r="K2310" s="112" t="b">
        <f ca="1">IF(TODAY()-'AP and Accrual Journal'!E2310&gt;'Data Inputs'!$B$47,TRUE,FALSE)</f>
        <v>1</v>
      </c>
    </row>
    <row r="2311" spans="1:11" x14ac:dyDescent="0.2">
      <c r="A2311" s="110" t="str">
        <f t="shared" si="117"/>
        <v/>
      </c>
      <c r="B2311" s="55"/>
      <c r="C2311" s="129"/>
      <c r="D2311" s="55"/>
      <c r="E2311" s="56"/>
      <c r="F2311" s="72"/>
      <c r="G2311" s="120" t="str">
        <f>IFERROR(INDEX(Vendors!$A$2:$B$500,MATCH('AP and Accrual Journal'!C2311,Vendors!$A$2:$A$500,0),2),"")</f>
        <v/>
      </c>
      <c r="H2311" s="74">
        <f>SUMIF('Cash Outflows'!E:E,'AP and Accrual Journal'!D2311,'Cash Outflows'!F:F)</f>
        <v>0</v>
      </c>
      <c r="I2311" s="73">
        <f t="shared" si="119"/>
        <v>0</v>
      </c>
      <c r="J2311" s="13">
        <f t="shared" si="118"/>
        <v>0</v>
      </c>
      <c r="K2311" s="112" t="b">
        <f ca="1">IF(TODAY()-'AP and Accrual Journal'!E2311&gt;'Data Inputs'!$B$47,TRUE,FALSE)</f>
        <v>1</v>
      </c>
    </row>
    <row r="2312" spans="1:11" x14ac:dyDescent="0.2">
      <c r="A2312" s="110" t="str">
        <f t="shared" si="117"/>
        <v/>
      </c>
      <c r="B2312" s="55"/>
      <c r="C2312" s="129"/>
      <c r="D2312" s="55"/>
      <c r="E2312" s="56"/>
      <c r="F2312" s="72"/>
      <c r="G2312" s="120" t="str">
        <f>IFERROR(INDEX(Vendors!$A$2:$B$500,MATCH('AP and Accrual Journal'!C2312,Vendors!$A$2:$A$500,0),2),"")</f>
        <v/>
      </c>
      <c r="H2312" s="74">
        <f>SUMIF('Cash Outflows'!E:E,'AP and Accrual Journal'!D2312,'Cash Outflows'!F:F)</f>
        <v>0</v>
      </c>
      <c r="I2312" s="73">
        <f t="shared" si="119"/>
        <v>0</v>
      </c>
      <c r="J2312" s="13">
        <f t="shared" si="118"/>
        <v>0</v>
      </c>
      <c r="K2312" s="112" t="b">
        <f ca="1">IF(TODAY()-'AP and Accrual Journal'!E2312&gt;'Data Inputs'!$B$47,TRUE,FALSE)</f>
        <v>1</v>
      </c>
    </row>
    <row r="2313" spans="1:11" x14ac:dyDescent="0.2">
      <c r="A2313" s="110" t="str">
        <f t="shared" si="117"/>
        <v/>
      </c>
      <c r="B2313" s="55"/>
      <c r="C2313" s="129"/>
      <c r="D2313" s="55"/>
      <c r="E2313" s="56"/>
      <c r="F2313" s="72"/>
      <c r="G2313" s="120" t="str">
        <f>IFERROR(INDEX(Vendors!$A$2:$B$500,MATCH('AP and Accrual Journal'!C2313,Vendors!$A$2:$A$500,0),2),"")</f>
        <v/>
      </c>
      <c r="H2313" s="74">
        <f>SUMIF('Cash Outflows'!E:E,'AP and Accrual Journal'!D2313,'Cash Outflows'!F:F)</f>
        <v>0</v>
      </c>
      <c r="I2313" s="73">
        <f t="shared" si="119"/>
        <v>0</v>
      </c>
      <c r="J2313" s="13">
        <f t="shared" si="118"/>
        <v>0</v>
      </c>
      <c r="K2313" s="112" t="b">
        <f ca="1">IF(TODAY()-'AP and Accrual Journal'!E2313&gt;'Data Inputs'!$B$47,TRUE,FALSE)</f>
        <v>1</v>
      </c>
    </row>
    <row r="2314" spans="1:11" x14ac:dyDescent="0.2">
      <c r="A2314" s="110" t="str">
        <f t="shared" si="117"/>
        <v/>
      </c>
      <c r="B2314" s="55"/>
      <c r="C2314" s="129"/>
      <c r="D2314" s="55"/>
      <c r="E2314" s="56"/>
      <c r="F2314" s="72"/>
      <c r="G2314" s="120" t="str">
        <f>IFERROR(INDEX(Vendors!$A$2:$B$500,MATCH('AP and Accrual Journal'!C2314,Vendors!$A$2:$A$500,0),2),"")</f>
        <v/>
      </c>
      <c r="H2314" s="74">
        <f>SUMIF('Cash Outflows'!E:E,'AP and Accrual Journal'!D2314,'Cash Outflows'!F:F)</f>
        <v>0</v>
      </c>
      <c r="I2314" s="73">
        <f t="shared" si="119"/>
        <v>0</v>
      </c>
      <c r="J2314" s="13">
        <f t="shared" si="118"/>
        <v>0</v>
      </c>
      <c r="K2314" s="112" t="b">
        <f ca="1">IF(TODAY()-'AP and Accrual Journal'!E2314&gt;'Data Inputs'!$B$47,TRUE,FALSE)</f>
        <v>1</v>
      </c>
    </row>
    <row r="2315" spans="1:11" x14ac:dyDescent="0.2">
      <c r="A2315" s="110" t="str">
        <f t="shared" si="117"/>
        <v/>
      </c>
      <c r="B2315" s="55"/>
      <c r="C2315" s="129"/>
      <c r="D2315" s="55"/>
      <c r="E2315" s="56"/>
      <c r="F2315" s="72"/>
      <c r="G2315" s="120" t="str">
        <f>IFERROR(INDEX(Vendors!$A$2:$B$500,MATCH('AP and Accrual Journal'!C2315,Vendors!$A$2:$A$500,0),2),"")</f>
        <v/>
      </c>
      <c r="H2315" s="74">
        <f>SUMIF('Cash Outflows'!E:E,'AP and Accrual Journal'!D2315,'Cash Outflows'!F:F)</f>
        <v>0</v>
      </c>
      <c r="I2315" s="73">
        <f t="shared" si="119"/>
        <v>0</v>
      </c>
      <c r="J2315" s="13">
        <f t="shared" si="118"/>
        <v>0</v>
      </c>
      <c r="K2315" s="112" t="b">
        <f ca="1">IF(TODAY()-'AP and Accrual Journal'!E2315&gt;'Data Inputs'!$B$47,TRUE,FALSE)</f>
        <v>1</v>
      </c>
    </row>
    <row r="2316" spans="1:11" x14ac:dyDescent="0.2">
      <c r="A2316" s="110" t="str">
        <f t="shared" ref="A2316:A2379" si="120">IF(E2316="","",E2316+(6-J2316))</f>
        <v/>
      </c>
      <c r="B2316" s="55"/>
      <c r="C2316" s="129"/>
      <c r="D2316" s="55"/>
      <c r="E2316" s="56"/>
      <c r="F2316" s="72"/>
      <c r="G2316" s="120" t="str">
        <f>IFERROR(INDEX(Vendors!$A$2:$B$500,MATCH('AP and Accrual Journal'!C2316,Vendors!$A$2:$A$500,0),2),"")</f>
        <v/>
      </c>
      <c r="H2316" s="74">
        <f>SUMIF('Cash Outflows'!E:E,'AP and Accrual Journal'!D2316,'Cash Outflows'!F:F)</f>
        <v>0</v>
      </c>
      <c r="I2316" s="73">
        <f t="shared" si="119"/>
        <v>0</v>
      </c>
      <c r="J2316" s="13">
        <f t="shared" ref="J2316:J2379" si="121">IF(WEEKDAY(E2316)=7,0,WEEKDAY(E2316))</f>
        <v>0</v>
      </c>
      <c r="K2316" s="112" t="b">
        <f ca="1">IF(TODAY()-'AP and Accrual Journal'!E2316&gt;'Data Inputs'!$B$47,TRUE,FALSE)</f>
        <v>1</v>
      </c>
    </row>
    <row r="2317" spans="1:11" x14ac:dyDescent="0.2">
      <c r="A2317" s="110" t="str">
        <f t="shared" si="120"/>
        <v/>
      </c>
      <c r="B2317" s="55"/>
      <c r="C2317" s="129"/>
      <c r="D2317" s="55"/>
      <c r="E2317" s="56"/>
      <c r="F2317" s="72"/>
      <c r="G2317" s="120" t="str">
        <f>IFERROR(INDEX(Vendors!$A$2:$B$500,MATCH('AP and Accrual Journal'!C2317,Vendors!$A$2:$A$500,0),2),"")</f>
        <v/>
      </c>
      <c r="H2317" s="74">
        <f>SUMIF('Cash Outflows'!E:E,'AP and Accrual Journal'!D2317,'Cash Outflows'!F:F)</f>
        <v>0</v>
      </c>
      <c r="I2317" s="73">
        <f t="shared" si="119"/>
        <v>0</v>
      </c>
      <c r="J2317" s="13">
        <f t="shared" si="121"/>
        <v>0</v>
      </c>
      <c r="K2317" s="112" t="b">
        <f ca="1">IF(TODAY()-'AP and Accrual Journal'!E2317&gt;'Data Inputs'!$B$47,TRUE,FALSE)</f>
        <v>1</v>
      </c>
    </row>
    <row r="2318" spans="1:11" x14ac:dyDescent="0.2">
      <c r="A2318" s="110" t="str">
        <f t="shared" si="120"/>
        <v/>
      </c>
      <c r="B2318" s="55"/>
      <c r="C2318" s="129"/>
      <c r="D2318" s="55"/>
      <c r="E2318" s="56"/>
      <c r="F2318" s="72"/>
      <c r="G2318" s="120" t="str">
        <f>IFERROR(INDEX(Vendors!$A$2:$B$500,MATCH('AP and Accrual Journal'!C2318,Vendors!$A$2:$A$500,0),2),"")</f>
        <v/>
      </c>
      <c r="H2318" s="74">
        <f>SUMIF('Cash Outflows'!E:E,'AP and Accrual Journal'!D2318,'Cash Outflows'!F:F)</f>
        <v>0</v>
      </c>
      <c r="I2318" s="73">
        <f t="shared" si="119"/>
        <v>0</v>
      </c>
      <c r="J2318" s="13">
        <f t="shared" si="121"/>
        <v>0</v>
      </c>
      <c r="K2318" s="112" t="b">
        <f ca="1">IF(TODAY()-'AP and Accrual Journal'!E2318&gt;'Data Inputs'!$B$47,TRUE,FALSE)</f>
        <v>1</v>
      </c>
    </row>
    <row r="2319" spans="1:11" x14ac:dyDescent="0.2">
      <c r="A2319" s="110" t="str">
        <f t="shared" si="120"/>
        <v/>
      </c>
      <c r="B2319" s="55"/>
      <c r="C2319" s="129"/>
      <c r="D2319" s="55"/>
      <c r="E2319" s="56"/>
      <c r="F2319" s="72"/>
      <c r="G2319" s="120" t="str">
        <f>IFERROR(INDEX(Vendors!$A$2:$B$500,MATCH('AP and Accrual Journal'!C2319,Vendors!$A$2:$A$500,0),2),"")</f>
        <v/>
      </c>
      <c r="H2319" s="74">
        <f>SUMIF('Cash Outflows'!E:E,'AP and Accrual Journal'!D2319,'Cash Outflows'!F:F)</f>
        <v>0</v>
      </c>
      <c r="I2319" s="73">
        <f t="shared" si="119"/>
        <v>0</v>
      </c>
      <c r="J2319" s="13">
        <f t="shared" si="121"/>
        <v>0</v>
      </c>
      <c r="K2319" s="112" t="b">
        <f ca="1">IF(TODAY()-'AP and Accrual Journal'!E2319&gt;'Data Inputs'!$B$47,TRUE,FALSE)</f>
        <v>1</v>
      </c>
    </row>
    <row r="2320" spans="1:11" x14ac:dyDescent="0.2">
      <c r="A2320" s="110" t="str">
        <f t="shared" si="120"/>
        <v/>
      </c>
      <c r="B2320" s="55"/>
      <c r="C2320" s="129"/>
      <c r="D2320" s="55"/>
      <c r="E2320" s="56"/>
      <c r="F2320" s="72"/>
      <c r="G2320" s="120" t="str">
        <f>IFERROR(INDEX(Vendors!$A$2:$B$500,MATCH('AP and Accrual Journal'!C2320,Vendors!$A$2:$A$500,0),2),"")</f>
        <v/>
      </c>
      <c r="H2320" s="74">
        <f>SUMIF('Cash Outflows'!E:E,'AP and Accrual Journal'!D2320,'Cash Outflows'!F:F)</f>
        <v>0</v>
      </c>
      <c r="I2320" s="73">
        <f t="shared" si="119"/>
        <v>0</v>
      </c>
      <c r="J2320" s="13">
        <f t="shared" si="121"/>
        <v>0</v>
      </c>
      <c r="K2320" s="112" t="b">
        <f ca="1">IF(TODAY()-'AP and Accrual Journal'!E2320&gt;'Data Inputs'!$B$47,TRUE,FALSE)</f>
        <v>1</v>
      </c>
    </row>
    <row r="2321" spans="1:11" x14ac:dyDescent="0.2">
      <c r="A2321" s="110" t="str">
        <f t="shared" si="120"/>
        <v/>
      </c>
      <c r="B2321" s="55"/>
      <c r="C2321" s="129"/>
      <c r="D2321" s="55"/>
      <c r="E2321" s="56"/>
      <c r="F2321" s="72"/>
      <c r="G2321" s="120" t="str">
        <f>IFERROR(INDEX(Vendors!$A$2:$B$500,MATCH('AP and Accrual Journal'!C2321,Vendors!$A$2:$A$500,0),2),"")</f>
        <v/>
      </c>
      <c r="H2321" s="74">
        <f>SUMIF('Cash Outflows'!E:E,'AP and Accrual Journal'!D2321,'Cash Outflows'!F:F)</f>
        <v>0</v>
      </c>
      <c r="I2321" s="73">
        <f t="shared" si="119"/>
        <v>0</v>
      </c>
      <c r="J2321" s="13">
        <f t="shared" si="121"/>
        <v>0</v>
      </c>
      <c r="K2321" s="112" t="b">
        <f ca="1">IF(TODAY()-'AP and Accrual Journal'!E2321&gt;'Data Inputs'!$B$47,TRUE,FALSE)</f>
        <v>1</v>
      </c>
    </row>
    <row r="2322" spans="1:11" x14ac:dyDescent="0.2">
      <c r="A2322" s="110" t="str">
        <f t="shared" si="120"/>
        <v/>
      </c>
      <c r="B2322" s="55"/>
      <c r="C2322" s="129"/>
      <c r="D2322" s="55"/>
      <c r="E2322" s="56"/>
      <c r="F2322" s="72"/>
      <c r="G2322" s="120" t="str">
        <f>IFERROR(INDEX(Vendors!$A$2:$B$500,MATCH('AP and Accrual Journal'!C2322,Vendors!$A$2:$A$500,0),2),"")</f>
        <v/>
      </c>
      <c r="H2322" s="74">
        <f>SUMIF('Cash Outflows'!E:E,'AP and Accrual Journal'!D2322,'Cash Outflows'!F:F)</f>
        <v>0</v>
      </c>
      <c r="I2322" s="73">
        <f t="shared" si="119"/>
        <v>0</v>
      </c>
      <c r="J2322" s="13">
        <f t="shared" si="121"/>
        <v>0</v>
      </c>
      <c r="K2322" s="112" t="b">
        <f ca="1">IF(TODAY()-'AP and Accrual Journal'!E2322&gt;'Data Inputs'!$B$47,TRUE,FALSE)</f>
        <v>1</v>
      </c>
    </row>
    <row r="2323" spans="1:11" x14ac:dyDescent="0.2">
      <c r="A2323" s="110" t="str">
        <f t="shared" si="120"/>
        <v/>
      </c>
      <c r="B2323" s="55"/>
      <c r="C2323" s="129"/>
      <c r="D2323" s="55"/>
      <c r="E2323" s="56"/>
      <c r="F2323" s="72"/>
      <c r="G2323" s="120" t="str">
        <f>IFERROR(INDEX(Vendors!$A$2:$B$500,MATCH('AP and Accrual Journal'!C2323,Vendors!$A$2:$A$500,0),2),"")</f>
        <v/>
      </c>
      <c r="H2323" s="74">
        <f>SUMIF('Cash Outflows'!E:E,'AP and Accrual Journal'!D2323,'Cash Outflows'!F:F)</f>
        <v>0</v>
      </c>
      <c r="I2323" s="73">
        <f t="shared" si="119"/>
        <v>0</v>
      </c>
      <c r="J2323" s="13">
        <f t="shared" si="121"/>
        <v>0</v>
      </c>
      <c r="K2323" s="112" t="b">
        <f ca="1">IF(TODAY()-'AP and Accrual Journal'!E2323&gt;'Data Inputs'!$B$47,TRUE,FALSE)</f>
        <v>1</v>
      </c>
    </row>
    <row r="2324" spans="1:11" x14ac:dyDescent="0.2">
      <c r="A2324" s="110" t="str">
        <f t="shared" si="120"/>
        <v/>
      </c>
      <c r="B2324" s="55"/>
      <c r="C2324" s="129"/>
      <c r="D2324" s="55"/>
      <c r="E2324" s="56"/>
      <c r="F2324" s="72"/>
      <c r="G2324" s="120" t="str">
        <f>IFERROR(INDEX(Vendors!$A$2:$B$500,MATCH('AP and Accrual Journal'!C2324,Vendors!$A$2:$A$500,0),2),"")</f>
        <v/>
      </c>
      <c r="H2324" s="74">
        <f>SUMIF('Cash Outflows'!E:E,'AP and Accrual Journal'!D2324,'Cash Outflows'!F:F)</f>
        <v>0</v>
      </c>
      <c r="I2324" s="73">
        <f t="shared" si="119"/>
        <v>0</v>
      </c>
      <c r="J2324" s="13">
        <f t="shared" si="121"/>
        <v>0</v>
      </c>
      <c r="K2324" s="112" t="b">
        <f ca="1">IF(TODAY()-'AP and Accrual Journal'!E2324&gt;'Data Inputs'!$B$47,TRUE,FALSE)</f>
        <v>1</v>
      </c>
    </row>
    <row r="2325" spans="1:11" x14ac:dyDescent="0.2">
      <c r="A2325" s="110" t="str">
        <f t="shared" si="120"/>
        <v/>
      </c>
      <c r="B2325" s="55"/>
      <c r="C2325" s="129"/>
      <c r="D2325" s="55"/>
      <c r="E2325" s="56"/>
      <c r="F2325" s="72"/>
      <c r="G2325" s="120" t="str">
        <f>IFERROR(INDEX(Vendors!$A$2:$B$500,MATCH('AP and Accrual Journal'!C2325,Vendors!$A$2:$A$500,0),2),"")</f>
        <v/>
      </c>
      <c r="H2325" s="74">
        <f>SUMIF('Cash Outflows'!E:E,'AP and Accrual Journal'!D2325,'Cash Outflows'!F:F)</f>
        <v>0</v>
      </c>
      <c r="I2325" s="73">
        <f t="shared" si="119"/>
        <v>0</v>
      </c>
      <c r="J2325" s="13">
        <f t="shared" si="121"/>
        <v>0</v>
      </c>
      <c r="K2325" s="112" t="b">
        <f ca="1">IF(TODAY()-'AP and Accrual Journal'!E2325&gt;'Data Inputs'!$B$47,TRUE,FALSE)</f>
        <v>1</v>
      </c>
    </row>
    <row r="2326" spans="1:11" x14ac:dyDescent="0.2">
      <c r="A2326" s="110" t="str">
        <f t="shared" si="120"/>
        <v/>
      </c>
      <c r="B2326" s="55"/>
      <c r="C2326" s="129"/>
      <c r="D2326" s="55"/>
      <c r="E2326" s="56"/>
      <c r="F2326" s="72"/>
      <c r="G2326" s="120" t="str">
        <f>IFERROR(INDEX(Vendors!$A$2:$B$500,MATCH('AP and Accrual Journal'!C2326,Vendors!$A$2:$A$500,0),2),"")</f>
        <v/>
      </c>
      <c r="H2326" s="74">
        <f>SUMIF('Cash Outflows'!E:E,'AP and Accrual Journal'!D2326,'Cash Outflows'!F:F)</f>
        <v>0</v>
      </c>
      <c r="I2326" s="73">
        <f t="shared" si="119"/>
        <v>0</v>
      </c>
      <c r="J2326" s="13">
        <f t="shared" si="121"/>
        <v>0</v>
      </c>
      <c r="K2326" s="112" t="b">
        <f ca="1">IF(TODAY()-'AP and Accrual Journal'!E2326&gt;'Data Inputs'!$B$47,TRUE,FALSE)</f>
        <v>1</v>
      </c>
    </row>
    <row r="2327" spans="1:11" x14ac:dyDescent="0.2">
      <c r="A2327" s="110" t="str">
        <f t="shared" si="120"/>
        <v/>
      </c>
      <c r="B2327" s="55"/>
      <c r="C2327" s="129"/>
      <c r="D2327" s="55"/>
      <c r="E2327" s="56"/>
      <c r="F2327" s="72"/>
      <c r="G2327" s="120" t="str">
        <f>IFERROR(INDEX(Vendors!$A$2:$B$500,MATCH('AP and Accrual Journal'!C2327,Vendors!$A$2:$A$500,0),2),"")</f>
        <v/>
      </c>
      <c r="H2327" s="74">
        <f>SUMIF('Cash Outflows'!E:E,'AP and Accrual Journal'!D2327,'Cash Outflows'!F:F)</f>
        <v>0</v>
      </c>
      <c r="I2327" s="73">
        <f t="shared" si="119"/>
        <v>0</v>
      </c>
      <c r="J2327" s="13">
        <f t="shared" si="121"/>
        <v>0</v>
      </c>
      <c r="K2327" s="112" t="b">
        <f ca="1">IF(TODAY()-'AP and Accrual Journal'!E2327&gt;'Data Inputs'!$B$47,TRUE,FALSE)</f>
        <v>1</v>
      </c>
    </row>
    <row r="2328" spans="1:11" x14ac:dyDescent="0.2">
      <c r="A2328" s="110" t="str">
        <f t="shared" si="120"/>
        <v/>
      </c>
      <c r="B2328" s="55"/>
      <c r="C2328" s="129"/>
      <c r="D2328" s="55"/>
      <c r="E2328" s="56"/>
      <c r="F2328" s="72"/>
      <c r="G2328" s="120" t="str">
        <f>IFERROR(INDEX(Vendors!$A$2:$B$500,MATCH('AP and Accrual Journal'!C2328,Vendors!$A$2:$A$500,0),2),"")</f>
        <v/>
      </c>
      <c r="H2328" s="74">
        <f>SUMIF('Cash Outflows'!E:E,'AP and Accrual Journal'!D2328,'Cash Outflows'!F:F)</f>
        <v>0</v>
      </c>
      <c r="I2328" s="73">
        <f t="shared" si="119"/>
        <v>0</v>
      </c>
      <c r="J2328" s="13">
        <f t="shared" si="121"/>
        <v>0</v>
      </c>
      <c r="K2328" s="112" t="b">
        <f ca="1">IF(TODAY()-'AP and Accrual Journal'!E2328&gt;'Data Inputs'!$B$47,TRUE,FALSE)</f>
        <v>1</v>
      </c>
    </row>
    <row r="2329" spans="1:11" x14ac:dyDescent="0.2">
      <c r="A2329" s="110" t="str">
        <f t="shared" si="120"/>
        <v/>
      </c>
      <c r="B2329" s="55"/>
      <c r="C2329" s="129"/>
      <c r="D2329" s="55"/>
      <c r="E2329" s="56"/>
      <c r="F2329" s="72"/>
      <c r="G2329" s="120" t="str">
        <f>IFERROR(INDEX(Vendors!$A$2:$B$500,MATCH('AP and Accrual Journal'!C2329,Vendors!$A$2:$A$500,0),2),"")</f>
        <v/>
      </c>
      <c r="H2329" s="74">
        <f>SUMIF('Cash Outflows'!E:E,'AP and Accrual Journal'!D2329,'Cash Outflows'!F:F)</f>
        <v>0</v>
      </c>
      <c r="I2329" s="73">
        <f t="shared" si="119"/>
        <v>0</v>
      </c>
      <c r="J2329" s="13">
        <f t="shared" si="121"/>
        <v>0</v>
      </c>
      <c r="K2329" s="112" t="b">
        <f ca="1">IF(TODAY()-'AP and Accrual Journal'!E2329&gt;'Data Inputs'!$B$47,TRUE,FALSE)</f>
        <v>1</v>
      </c>
    </row>
    <row r="2330" spans="1:11" x14ac:dyDescent="0.2">
      <c r="A2330" s="110" t="str">
        <f t="shared" si="120"/>
        <v/>
      </c>
      <c r="B2330" s="55"/>
      <c r="C2330" s="129"/>
      <c r="D2330" s="55"/>
      <c r="E2330" s="56"/>
      <c r="F2330" s="72"/>
      <c r="G2330" s="120" t="str">
        <f>IFERROR(INDEX(Vendors!$A$2:$B$500,MATCH('AP and Accrual Journal'!C2330,Vendors!$A$2:$A$500,0),2),"")</f>
        <v/>
      </c>
      <c r="H2330" s="74">
        <f>SUMIF('Cash Outflows'!E:E,'AP and Accrual Journal'!D2330,'Cash Outflows'!F:F)</f>
        <v>0</v>
      </c>
      <c r="I2330" s="73">
        <f t="shared" si="119"/>
        <v>0</v>
      </c>
      <c r="J2330" s="13">
        <f t="shared" si="121"/>
        <v>0</v>
      </c>
      <c r="K2330" s="112" t="b">
        <f ca="1">IF(TODAY()-'AP and Accrual Journal'!E2330&gt;'Data Inputs'!$B$47,TRUE,FALSE)</f>
        <v>1</v>
      </c>
    </row>
    <row r="2331" spans="1:11" x14ac:dyDescent="0.2">
      <c r="A2331" s="110" t="str">
        <f t="shared" si="120"/>
        <v/>
      </c>
      <c r="B2331" s="55"/>
      <c r="C2331" s="129"/>
      <c r="D2331" s="55"/>
      <c r="E2331" s="56"/>
      <c r="F2331" s="72"/>
      <c r="G2331" s="120" t="str">
        <f>IFERROR(INDEX(Vendors!$A$2:$B$500,MATCH('AP and Accrual Journal'!C2331,Vendors!$A$2:$A$500,0),2),"")</f>
        <v/>
      </c>
      <c r="H2331" s="74">
        <f>SUMIF('Cash Outflows'!E:E,'AP and Accrual Journal'!D2331,'Cash Outflows'!F:F)</f>
        <v>0</v>
      </c>
      <c r="I2331" s="73">
        <f t="shared" si="119"/>
        <v>0</v>
      </c>
      <c r="J2331" s="13">
        <f t="shared" si="121"/>
        <v>0</v>
      </c>
      <c r="K2331" s="112" t="b">
        <f ca="1">IF(TODAY()-'AP and Accrual Journal'!E2331&gt;'Data Inputs'!$B$47,TRUE,FALSE)</f>
        <v>1</v>
      </c>
    </row>
    <row r="2332" spans="1:11" x14ac:dyDescent="0.2">
      <c r="A2332" s="110" t="str">
        <f t="shared" si="120"/>
        <v/>
      </c>
      <c r="B2332" s="55"/>
      <c r="C2332" s="129"/>
      <c r="D2332" s="55"/>
      <c r="E2332" s="56"/>
      <c r="F2332" s="72"/>
      <c r="G2332" s="120" t="str">
        <f>IFERROR(INDEX(Vendors!$A$2:$B$500,MATCH('AP and Accrual Journal'!C2332,Vendors!$A$2:$A$500,0),2),"")</f>
        <v/>
      </c>
      <c r="H2332" s="74">
        <f>SUMIF('Cash Outflows'!E:E,'AP and Accrual Journal'!D2332,'Cash Outflows'!F:F)</f>
        <v>0</v>
      </c>
      <c r="I2332" s="73">
        <f t="shared" si="119"/>
        <v>0</v>
      </c>
      <c r="J2332" s="13">
        <f t="shared" si="121"/>
        <v>0</v>
      </c>
      <c r="K2332" s="112" t="b">
        <f ca="1">IF(TODAY()-'AP and Accrual Journal'!E2332&gt;'Data Inputs'!$B$47,TRUE,FALSE)</f>
        <v>1</v>
      </c>
    </row>
    <row r="2333" spans="1:11" x14ac:dyDescent="0.2">
      <c r="A2333" s="110" t="str">
        <f t="shared" si="120"/>
        <v/>
      </c>
      <c r="B2333" s="55"/>
      <c r="C2333" s="129"/>
      <c r="D2333" s="55"/>
      <c r="E2333" s="56"/>
      <c r="F2333" s="72"/>
      <c r="G2333" s="120" t="str">
        <f>IFERROR(INDEX(Vendors!$A$2:$B$500,MATCH('AP and Accrual Journal'!C2333,Vendors!$A$2:$A$500,0),2),"")</f>
        <v/>
      </c>
      <c r="H2333" s="74">
        <f>SUMIF('Cash Outflows'!E:E,'AP and Accrual Journal'!D2333,'Cash Outflows'!F:F)</f>
        <v>0</v>
      </c>
      <c r="I2333" s="73">
        <f t="shared" si="119"/>
        <v>0</v>
      </c>
      <c r="J2333" s="13">
        <f t="shared" si="121"/>
        <v>0</v>
      </c>
      <c r="K2333" s="112" t="b">
        <f ca="1">IF(TODAY()-'AP and Accrual Journal'!E2333&gt;'Data Inputs'!$B$47,TRUE,FALSE)</f>
        <v>1</v>
      </c>
    </row>
    <row r="2334" spans="1:11" x14ac:dyDescent="0.2">
      <c r="A2334" s="110" t="str">
        <f t="shared" si="120"/>
        <v/>
      </c>
      <c r="B2334" s="55"/>
      <c r="C2334" s="129"/>
      <c r="D2334" s="55"/>
      <c r="E2334" s="56"/>
      <c r="F2334" s="72"/>
      <c r="G2334" s="120" t="str">
        <f>IFERROR(INDEX(Vendors!$A$2:$B$500,MATCH('AP and Accrual Journal'!C2334,Vendors!$A$2:$A$500,0),2),"")</f>
        <v/>
      </c>
      <c r="H2334" s="74">
        <f>SUMIF('Cash Outflows'!E:E,'AP and Accrual Journal'!D2334,'Cash Outflows'!F:F)</f>
        <v>0</v>
      </c>
      <c r="I2334" s="73">
        <f t="shared" si="119"/>
        <v>0</v>
      </c>
      <c r="J2334" s="13">
        <f t="shared" si="121"/>
        <v>0</v>
      </c>
      <c r="K2334" s="112" t="b">
        <f ca="1">IF(TODAY()-'AP and Accrual Journal'!E2334&gt;'Data Inputs'!$B$47,TRUE,FALSE)</f>
        <v>1</v>
      </c>
    </row>
    <row r="2335" spans="1:11" x14ac:dyDescent="0.2">
      <c r="A2335" s="110" t="str">
        <f t="shared" si="120"/>
        <v/>
      </c>
      <c r="B2335" s="55"/>
      <c r="C2335" s="129"/>
      <c r="D2335" s="55"/>
      <c r="E2335" s="56"/>
      <c r="F2335" s="72"/>
      <c r="G2335" s="120" t="str">
        <f>IFERROR(INDEX(Vendors!$A$2:$B$500,MATCH('AP and Accrual Journal'!C2335,Vendors!$A$2:$A$500,0),2),"")</f>
        <v/>
      </c>
      <c r="H2335" s="74">
        <f>SUMIF('Cash Outflows'!E:E,'AP and Accrual Journal'!D2335,'Cash Outflows'!F:F)</f>
        <v>0</v>
      </c>
      <c r="I2335" s="73">
        <f t="shared" si="119"/>
        <v>0</v>
      </c>
      <c r="J2335" s="13">
        <f t="shared" si="121"/>
        <v>0</v>
      </c>
      <c r="K2335" s="112" t="b">
        <f ca="1">IF(TODAY()-'AP and Accrual Journal'!E2335&gt;'Data Inputs'!$B$47,TRUE,FALSE)</f>
        <v>1</v>
      </c>
    </row>
    <row r="2336" spans="1:11" x14ac:dyDescent="0.2">
      <c r="A2336" s="110" t="str">
        <f t="shared" si="120"/>
        <v/>
      </c>
      <c r="B2336" s="55"/>
      <c r="C2336" s="129"/>
      <c r="D2336" s="55"/>
      <c r="E2336" s="56"/>
      <c r="F2336" s="72"/>
      <c r="G2336" s="120" t="str">
        <f>IFERROR(INDEX(Vendors!$A$2:$B$500,MATCH('AP and Accrual Journal'!C2336,Vendors!$A$2:$A$500,0),2),"")</f>
        <v/>
      </c>
      <c r="H2336" s="74">
        <f>SUMIF('Cash Outflows'!E:E,'AP and Accrual Journal'!D2336,'Cash Outflows'!F:F)</f>
        <v>0</v>
      </c>
      <c r="I2336" s="73">
        <f t="shared" si="119"/>
        <v>0</v>
      </c>
      <c r="J2336" s="13">
        <f t="shared" si="121"/>
        <v>0</v>
      </c>
      <c r="K2336" s="112" t="b">
        <f ca="1">IF(TODAY()-'AP and Accrual Journal'!E2336&gt;'Data Inputs'!$B$47,TRUE,FALSE)</f>
        <v>1</v>
      </c>
    </row>
    <row r="2337" spans="1:11" x14ac:dyDescent="0.2">
      <c r="A2337" s="110" t="str">
        <f t="shared" si="120"/>
        <v/>
      </c>
      <c r="B2337" s="55"/>
      <c r="C2337" s="129"/>
      <c r="D2337" s="55"/>
      <c r="E2337" s="56"/>
      <c r="F2337" s="72"/>
      <c r="G2337" s="120" t="str">
        <f>IFERROR(INDEX(Vendors!$A$2:$B$500,MATCH('AP and Accrual Journal'!C2337,Vendors!$A$2:$A$500,0),2),"")</f>
        <v/>
      </c>
      <c r="H2337" s="74">
        <f>SUMIF('Cash Outflows'!E:E,'AP and Accrual Journal'!D2337,'Cash Outflows'!F:F)</f>
        <v>0</v>
      </c>
      <c r="I2337" s="73">
        <f t="shared" si="119"/>
        <v>0</v>
      </c>
      <c r="J2337" s="13">
        <f t="shared" si="121"/>
        <v>0</v>
      </c>
      <c r="K2337" s="112" t="b">
        <f ca="1">IF(TODAY()-'AP and Accrual Journal'!E2337&gt;'Data Inputs'!$B$47,TRUE,FALSE)</f>
        <v>1</v>
      </c>
    </row>
    <row r="2338" spans="1:11" x14ac:dyDescent="0.2">
      <c r="A2338" s="110" t="str">
        <f t="shared" si="120"/>
        <v/>
      </c>
      <c r="B2338" s="55"/>
      <c r="C2338" s="129"/>
      <c r="D2338" s="55"/>
      <c r="E2338" s="56"/>
      <c r="F2338" s="72"/>
      <c r="G2338" s="120" t="str">
        <f>IFERROR(INDEX(Vendors!$A$2:$B$500,MATCH('AP and Accrual Journal'!C2338,Vendors!$A$2:$A$500,0),2),"")</f>
        <v/>
      </c>
      <c r="H2338" s="74">
        <f>SUMIF('Cash Outflows'!E:E,'AP and Accrual Journal'!D2338,'Cash Outflows'!F:F)</f>
        <v>0</v>
      </c>
      <c r="I2338" s="73">
        <f t="shared" si="119"/>
        <v>0</v>
      </c>
      <c r="J2338" s="13">
        <f t="shared" si="121"/>
        <v>0</v>
      </c>
      <c r="K2338" s="112" t="b">
        <f ca="1">IF(TODAY()-'AP and Accrual Journal'!E2338&gt;'Data Inputs'!$B$47,TRUE,FALSE)</f>
        <v>1</v>
      </c>
    </row>
    <row r="2339" spans="1:11" x14ac:dyDescent="0.2">
      <c r="A2339" s="110" t="str">
        <f t="shared" si="120"/>
        <v/>
      </c>
      <c r="B2339" s="55"/>
      <c r="C2339" s="129"/>
      <c r="D2339" s="55"/>
      <c r="E2339" s="56"/>
      <c r="F2339" s="72"/>
      <c r="G2339" s="120" t="str">
        <f>IFERROR(INDEX(Vendors!$A$2:$B$500,MATCH('AP and Accrual Journal'!C2339,Vendors!$A$2:$A$500,0),2),"")</f>
        <v/>
      </c>
      <c r="H2339" s="74">
        <f>SUMIF('Cash Outflows'!E:E,'AP and Accrual Journal'!D2339,'Cash Outflows'!F:F)</f>
        <v>0</v>
      </c>
      <c r="I2339" s="73">
        <f t="shared" si="119"/>
        <v>0</v>
      </c>
      <c r="J2339" s="13">
        <f t="shared" si="121"/>
        <v>0</v>
      </c>
      <c r="K2339" s="112" t="b">
        <f ca="1">IF(TODAY()-'AP and Accrual Journal'!E2339&gt;'Data Inputs'!$B$47,TRUE,FALSE)</f>
        <v>1</v>
      </c>
    </row>
    <row r="2340" spans="1:11" x14ac:dyDescent="0.2">
      <c r="A2340" s="110" t="str">
        <f t="shared" si="120"/>
        <v/>
      </c>
      <c r="B2340" s="55"/>
      <c r="C2340" s="129"/>
      <c r="D2340" s="55"/>
      <c r="E2340" s="56"/>
      <c r="F2340" s="72"/>
      <c r="G2340" s="120" t="str">
        <f>IFERROR(INDEX(Vendors!$A$2:$B$500,MATCH('AP and Accrual Journal'!C2340,Vendors!$A$2:$A$500,0),2),"")</f>
        <v/>
      </c>
      <c r="H2340" s="74">
        <f>SUMIF('Cash Outflows'!E:E,'AP and Accrual Journal'!D2340,'Cash Outflows'!F:F)</f>
        <v>0</v>
      </c>
      <c r="I2340" s="73">
        <f t="shared" si="119"/>
        <v>0</v>
      </c>
      <c r="J2340" s="13">
        <f t="shared" si="121"/>
        <v>0</v>
      </c>
      <c r="K2340" s="112" t="b">
        <f ca="1">IF(TODAY()-'AP and Accrual Journal'!E2340&gt;'Data Inputs'!$B$47,TRUE,FALSE)</f>
        <v>1</v>
      </c>
    </row>
    <row r="2341" spans="1:11" x14ac:dyDescent="0.2">
      <c r="A2341" s="110" t="str">
        <f t="shared" si="120"/>
        <v/>
      </c>
      <c r="B2341" s="55"/>
      <c r="C2341" s="129"/>
      <c r="D2341" s="55"/>
      <c r="E2341" s="56"/>
      <c r="F2341" s="72"/>
      <c r="G2341" s="120" t="str">
        <f>IFERROR(INDEX(Vendors!$A$2:$B$500,MATCH('AP and Accrual Journal'!C2341,Vendors!$A$2:$A$500,0),2),"")</f>
        <v/>
      </c>
      <c r="H2341" s="74">
        <f>SUMIF('Cash Outflows'!E:E,'AP and Accrual Journal'!D2341,'Cash Outflows'!F:F)</f>
        <v>0</v>
      </c>
      <c r="I2341" s="73">
        <f t="shared" si="119"/>
        <v>0</v>
      </c>
      <c r="J2341" s="13">
        <f t="shared" si="121"/>
        <v>0</v>
      </c>
      <c r="K2341" s="112" t="b">
        <f ca="1">IF(TODAY()-'AP and Accrual Journal'!E2341&gt;'Data Inputs'!$B$47,TRUE,FALSE)</f>
        <v>1</v>
      </c>
    </row>
    <row r="2342" spans="1:11" x14ac:dyDescent="0.2">
      <c r="A2342" s="110" t="str">
        <f t="shared" si="120"/>
        <v/>
      </c>
      <c r="B2342" s="55"/>
      <c r="C2342" s="129"/>
      <c r="D2342" s="55"/>
      <c r="E2342" s="56"/>
      <c r="F2342" s="72"/>
      <c r="G2342" s="120" t="str">
        <f>IFERROR(INDEX(Vendors!$A$2:$B$500,MATCH('AP and Accrual Journal'!C2342,Vendors!$A$2:$A$500,0),2),"")</f>
        <v/>
      </c>
      <c r="H2342" s="74">
        <f>SUMIF('Cash Outflows'!E:E,'AP and Accrual Journal'!D2342,'Cash Outflows'!F:F)</f>
        <v>0</v>
      </c>
      <c r="I2342" s="73">
        <f t="shared" si="119"/>
        <v>0</v>
      </c>
      <c r="J2342" s="13">
        <f t="shared" si="121"/>
        <v>0</v>
      </c>
      <c r="K2342" s="112" t="b">
        <f ca="1">IF(TODAY()-'AP and Accrual Journal'!E2342&gt;'Data Inputs'!$B$47,TRUE,FALSE)</f>
        <v>1</v>
      </c>
    </row>
    <row r="2343" spans="1:11" x14ac:dyDescent="0.2">
      <c r="A2343" s="110" t="str">
        <f t="shared" si="120"/>
        <v/>
      </c>
      <c r="B2343" s="55"/>
      <c r="C2343" s="129"/>
      <c r="D2343" s="55"/>
      <c r="E2343" s="56"/>
      <c r="F2343" s="72"/>
      <c r="G2343" s="120" t="str">
        <f>IFERROR(INDEX(Vendors!$A$2:$B$500,MATCH('AP and Accrual Journal'!C2343,Vendors!$A$2:$A$500,0),2),"")</f>
        <v/>
      </c>
      <c r="H2343" s="74">
        <f>SUMIF('Cash Outflows'!E:E,'AP and Accrual Journal'!D2343,'Cash Outflows'!F:F)</f>
        <v>0</v>
      </c>
      <c r="I2343" s="73">
        <f t="shared" si="119"/>
        <v>0</v>
      </c>
      <c r="J2343" s="13">
        <f t="shared" si="121"/>
        <v>0</v>
      </c>
      <c r="K2343" s="112" t="b">
        <f ca="1">IF(TODAY()-'AP and Accrual Journal'!E2343&gt;'Data Inputs'!$B$47,TRUE,FALSE)</f>
        <v>1</v>
      </c>
    </row>
    <row r="2344" spans="1:11" x14ac:dyDescent="0.2">
      <c r="A2344" s="110" t="str">
        <f t="shared" si="120"/>
        <v/>
      </c>
      <c r="B2344" s="55"/>
      <c r="C2344" s="129"/>
      <c r="D2344" s="55"/>
      <c r="E2344" s="56"/>
      <c r="F2344" s="72"/>
      <c r="G2344" s="120" t="str">
        <f>IFERROR(INDEX(Vendors!$A$2:$B$500,MATCH('AP and Accrual Journal'!C2344,Vendors!$A$2:$A$500,0),2),"")</f>
        <v/>
      </c>
      <c r="H2344" s="74">
        <f>SUMIF('Cash Outflows'!E:E,'AP and Accrual Journal'!D2344,'Cash Outflows'!F:F)</f>
        <v>0</v>
      </c>
      <c r="I2344" s="73">
        <f t="shared" si="119"/>
        <v>0</v>
      </c>
      <c r="J2344" s="13">
        <f t="shared" si="121"/>
        <v>0</v>
      </c>
      <c r="K2344" s="112" t="b">
        <f ca="1">IF(TODAY()-'AP and Accrual Journal'!E2344&gt;'Data Inputs'!$B$47,TRUE,FALSE)</f>
        <v>1</v>
      </c>
    </row>
    <row r="2345" spans="1:11" x14ac:dyDescent="0.2">
      <c r="A2345" s="110" t="str">
        <f t="shared" si="120"/>
        <v/>
      </c>
      <c r="B2345" s="55"/>
      <c r="C2345" s="129"/>
      <c r="D2345" s="55"/>
      <c r="E2345" s="56"/>
      <c r="F2345" s="72"/>
      <c r="G2345" s="120" t="str">
        <f>IFERROR(INDEX(Vendors!$A$2:$B$500,MATCH('AP and Accrual Journal'!C2345,Vendors!$A$2:$A$500,0),2),"")</f>
        <v/>
      </c>
      <c r="H2345" s="74">
        <f>SUMIF('Cash Outflows'!E:E,'AP and Accrual Journal'!D2345,'Cash Outflows'!F:F)</f>
        <v>0</v>
      </c>
      <c r="I2345" s="73">
        <f t="shared" si="119"/>
        <v>0</v>
      </c>
      <c r="J2345" s="13">
        <f t="shared" si="121"/>
        <v>0</v>
      </c>
      <c r="K2345" s="112" t="b">
        <f ca="1">IF(TODAY()-'AP and Accrual Journal'!E2345&gt;'Data Inputs'!$B$47,TRUE,FALSE)</f>
        <v>1</v>
      </c>
    </row>
    <row r="2346" spans="1:11" x14ac:dyDescent="0.2">
      <c r="A2346" s="110" t="str">
        <f t="shared" si="120"/>
        <v/>
      </c>
      <c r="B2346" s="55"/>
      <c r="C2346" s="129"/>
      <c r="D2346" s="55"/>
      <c r="E2346" s="56"/>
      <c r="F2346" s="72"/>
      <c r="G2346" s="120" t="str">
        <f>IFERROR(INDEX(Vendors!$A$2:$B$500,MATCH('AP and Accrual Journal'!C2346,Vendors!$A$2:$A$500,0),2),"")</f>
        <v/>
      </c>
      <c r="H2346" s="74">
        <f>SUMIF('Cash Outflows'!E:E,'AP and Accrual Journal'!D2346,'Cash Outflows'!F:F)</f>
        <v>0</v>
      </c>
      <c r="I2346" s="73">
        <f t="shared" si="119"/>
        <v>0</v>
      </c>
      <c r="J2346" s="13">
        <f t="shared" si="121"/>
        <v>0</v>
      </c>
      <c r="K2346" s="112" t="b">
        <f ca="1">IF(TODAY()-'AP and Accrual Journal'!E2346&gt;'Data Inputs'!$B$47,TRUE,FALSE)</f>
        <v>1</v>
      </c>
    </row>
    <row r="2347" spans="1:11" x14ac:dyDescent="0.2">
      <c r="A2347" s="110" t="str">
        <f t="shared" si="120"/>
        <v/>
      </c>
      <c r="B2347" s="55"/>
      <c r="C2347" s="129"/>
      <c r="D2347" s="55"/>
      <c r="E2347" s="56"/>
      <c r="F2347" s="72"/>
      <c r="G2347" s="120" t="str">
        <f>IFERROR(INDEX(Vendors!$A$2:$B$500,MATCH('AP and Accrual Journal'!C2347,Vendors!$A$2:$A$500,0),2),"")</f>
        <v/>
      </c>
      <c r="H2347" s="74">
        <f>SUMIF('Cash Outflows'!E:E,'AP and Accrual Journal'!D2347,'Cash Outflows'!F:F)</f>
        <v>0</v>
      </c>
      <c r="I2347" s="73">
        <f t="shared" si="119"/>
        <v>0</v>
      </c>
      <c r="J2347" s="13">
        <f t="shared" si="121"/>
        <v>0</v>
      </c>
      <c r="K2347" s="112" t="b">
        <f ca="1">IF(TODAY()-'AP and Accrual Journal'!E2347&gt;'Data Inputs'!$B$47,TRUE,FALSE)</f>
        <v>1</v>
      </c>
    </row>
    <row r="2348" spans="1:11" x14ac:dyDescent="0.2">
      <c r="A2348" s="110" t="str">
        <f t="shared" si="120"/>
        <v/>
      </c>
      <c r="B2348" s="55"/>
      <c r="C2348" s="129"/>
      <c r="D2348" s="55"/>
      <c r="E2348" s="56"/>
      <c r="F2348" s="72"/>
      <c r="G2348" s="120" t="str">
        <f>IFERROR(INDEX(Vendors!$A$2:$B$500,MATCH('AP and Accrual Journal'!C2348,Vendors!$A$2:$A$500,0),2),"")</f>
        <v/>
      </c>
      <c r="H2348" s="74">
        <f>SUMIF('Cash Outflows'!E:E,'AP and Accrual Journal'!D2348,'Cash Outflows'!F:F)</f>
        <v>0</v>
      </c>
      <c r="I2348" s="73">
        <f t="shared" si="119"/>
        <v>0</v>
      </c>
      <c r="J2348" s="13">
        <f t="shared" si="121"/>
        <v>0</v>
      </c>
      <c r="K2348" s="112" t="b">
        <f ca="1">IF(TODAY()-'AP and Accrual Journal'!E2348&gt;'Data Inputs'!$B$47,TRUE,FALSE)</f>
        <v>1</v>
      </c>
    </row>
    <row r="2349" spans="1:11" x14ac:dyDescent="0.2">
      <c r="A2349" s="110" t="str">
        <f t="shared" si="120"/>
        <v/>
      </c>
      <c r="B2349" s="55"/>
      <c r="C2349" s="129"/>
      <c r="D2349" s="55"/>
      <c r="E2349" s="56"/>
      <c r="F2349" s="72"/>
      <c r="G2349" s="120" t="str">
        <f>IFERROR(INDEX(Vendors!$A$2:$B$500,MATCH('AP and Accrual Journal'!C2349,Vendors!$A$2:$A$500,0),2),"")</f>
        <v/>
      </c>
      <c r="H2349" s="74">
        <f>SUMIF('Cash Outflows'!E:E,'AP and Accrual Journal'!D2349,'Cash Outflows'!F:F)</f>
        <v>0</v>
      </c>
      <c r="I2349" s="73">
        <f t="shared" si="119"/>
        <v>0</v>
      </c>
      <c r="J2349" s="13">
        <f t="shared" si="121"/>
        <v>0</v>
      </c>
      <c r="K2349" s="112" t="b">
        <f ca="1">IF(TODAY()-'AP and Accrual Journal'!E2349&gt;'Data Inputs'!$B$47,TRUE,FALSE)</f>
        <v>1</v>
      </c>
    </row>
    <row r="2350" spans="1:11" x14ac:dyDescent="0.2">
      <c r="A2350" s="110" t="str">
        <f t="shared" si="120"/>
        <v/>
      </c>
      <c r="B2350" s="55"/>
      <c r="C2350" s="129"/>
      <c r="D2350" s="55"/>
      <c r="E2350" s="56"/>
      <c r="F2350" s="72"/>
      <c r="G2350" s="120" t="str">
        <f>IFERROR(INDEX(Vendors!$A$2:$B$500,MATCH('AP and Accrual Journal'!C2350,Vendors!$A$2:$A$500,0),2),"")</f>
        <v/>
      </c>
      <c r="H2350" s="74">
        <f>SUMIF('Cash Outflows'!E:E,'AP and Accrual Journal'!D2350,'Cash Outflows'!F:F)</f>
        <v>0</v>
      </c>
      <c r="I2350" s="73">
        <f t="shared" si="119"/>
        <v>0</v>
      </c>
      <c r="J2350" s="13">
        <f t="shared" si="121"/>
        <v>0</v>
      </c>
      <c r="K2350" s="112" t="b">
        <f ca="1">IF(TODAY()-'AP and Accrual Journal'!E2350&gt;'Data Inputs'!$B$47,TRUE,FALSE)</f>
        <v>1</v>
      </c>
    </row>
    <row r="2351" spans="1:11" x14ac:dyDescent="0.2">
      <c r="A2351" s="110" t="str">
        <f t="shared" si="120"/>
        <v/>
      </c>
      <c r="B2351" s="55"/>
      <c r="C2351" s="129"/>
      <c r="D2351" s="55"/>
      <c r="E2351" s="56"/>
      <c r="F2351" s="72"/>
      <c r="G2351" s="120" t="str">
        <f>IFERROR(INDEX(Vendors!$A$2:$B$500,MATCH('AP and Accrual Journal'!C2351,Vendors!$A$2:$A$500,0),2),"")</f>
        <v/>
      </c>
      <c r="H2351" s="74">
        <f>SUMIF('Cash Outflows'!E:E,'AP and Accrual Journal'!D2351,'Cash Outflows'!F:F)</f>
        <v>0</v>
      </c>
      <c r="I2351" s="73">
        <f t="shared" si="119"/>
        <v>0</v>
      </c>
      <c r="J2351" s="13">
        <f t="shared" si="121"/>
        <v>0</v>
      </c>
      <c r="K2351" s="112" t="b">
        <f ca="1">IF(TODAY()-'AP and Accrual Journal'!E2351&gt;'Data Inputs'!$B$47,TRUE,FALSE)</f>
        <v>1</v>
      </c>
    </row>
    <row r="2352" spans="1:11" x14ac:dyDescent="0.2">
      <c r="A2352" s="110" t="str">
        <f t="shared" si="120"/>
        <v/>
      </c>
      <c r="B2352" s="55"/>
      <c r="C2352" s="129"/>
      <c r="D2352" s="55"/>
      <c r="E2352" s="56"/>
      <c r="F2352" s="72"/>
      <c r="G2352" s="120" t="str">
        <f>IFERROR(INDEX(Vendors!$A$2:$B$500,MATCH('AP and Accrual Journal'!C2352,Vendors!$A$2:$A$500,0),2),"")</f>
        <v/>
      </c>
      <c r="H2352" s="74">
        <f>SUMIF('Cash Outflows'!E:E,'AP and Accrual Journal'!D2352,'Cash Outflows'!F:F)</f>
        <v>0</v>
      </c>
      <c r="I2352" s="73">
        <f t="shared" si="119"/>
        <v>0</v>
      </c>
      <c r="J2352" s="13">
        <f t="shared" si="121"/>
        <v>0</v>
      </c>
      <c r="K2352" s="112" t="b">
        <f ca="1">IF(TODAY()-'AP and Accrual Journal'!E2352&gt;'Data Inputs'!$B$47,TRUE,FALSE)</f>
        <v>1</v>
      </c>
    </row>
    <row r="2353" spans="1:11" x14ac:dyDescent="0.2">
      <c r="A2353" s="110" t="str">
        <f t="shared" si="120"/>
        <v/>
      </c>
      <c r="B2353" s="55"/>
      <c r="C2353" s="129"/>
      <c r="D2353" s="55"/>
      <c r="E2353" s="56"/>
      <c r="F2353" s="72"/>
      <c r="G2353" s="120" t="str">
        <f>IFERROR(INDEX(Vendors!$A$2:$B$500,MATCH('AP and Accrual Journal'!C2353,Vendors!$A$2:$A$500,0),2),"")</f>
        <v/>
      </c>
      <c r="H2353" s="74">
        <f>SUMIF('Cash Outflows'!E:E,'AP and Accrual Journal'!D2353,'Cash Outflows'!F:F)</f>
        <v>0</v>
      </c>
      <c r="I2353" s="73">
        <f t="shared" si="119"/>
        <v>0</v>
      </c>
      <c r="J2353" s="13">
        <f t="shared" si="121"/>
        <v>0</v>
      </c>
      <c r="K2353" s="112" t="b">
        <f ca="1">IF(TODAY()-'AP and Accrual Journal'!E2353&gt;'Data Inputs'!$B$47,TRUE,FALSE)</f>
        <v>1</v>
      </c>
    </row>
    <row r="2354" spans="1:11" x14ac:dyDescent="0.2">
      <c r="A2354" s="110" t="str">
        <f t="shared" si="120"/>
        <v/>
      </c>
      <c r="B2354" s="55"/>
      <c r="C2354" s="129"/>
      <c r="D2354" s="55"/>
      <c r="E2354" s="56"/>
      <c r="F2354" s="72"/>
      <c r="G2354" s="120" t="str">
        <f>IFERROR(INDEX(Vendors!$A$2:$B$500,MATCH('AP and Accrual Journal'!C2354,Vendors!$A$2:$A$500,0),2),"")</f>
        <v/>
      </c>
      <c r="H2354" s="74">
        <f>SUMIF('Cash Outflows'!E:E,'AP and Accrual Journal'!D2354,'Cash Outflows'!F:F)</f>
        <v>0</v>
      </c>
      <c r="I2354" s="73">
        <f t="shared" si="119"/>
        <v>0</v>
      </c>
      <c r="J2354" s="13">
        <f t="shared" si="121"/>
        <v>0</v>
      </c>
      <c r="K2354" s="112" t="b">
        <f ca="1">IF(TODAY()-'AP and Accrual Journal'!E2354&gt;'Data Inputs'!$B$47,TRUE,FALSE)</f>
        <v>1</v>
      </c>
    </row>
    <row r="2355" spans="1:11" x14ac:dyDescent="0.2">
      <c r="A2355" s="110" t="str">
        <f t="shared" si="120"/>
        <v/>
      </c>
      <c r="B2355" s="55"/>
      <c r="C2355" s="129"/>
      <c r="D2355" s="55"/>
      <c r="E2355" s="56"/>
      <c r="F2355" s="72"/>
      <c r="G2355" s="120" t="str">
        <f>IFERROR(INDEX(Vendors!$A$2:$B$500,MATCH('AP and Accrual Journal'!C2355,Vendors!$A$2:$A$500,0),2),"")</f>
        <v/>
      </c>
      <c r="H2355" s="74">
        <f>SUMIF('Cash Outflows'!E:E,'AP and Accrual Journal'!D2355,'Cash Outflows'!F:F)</f>
        <v>0</v>
      </c>
      <c r="I2355" s="73">
        <f t="shared" si="119"/>
        <v>0</v>
      </c>
      <c r="J2355" s="13">
        <f t="shared" si="121"/>
        <v>0</v>
      </c>
      <c r="K2355" s="112" t="b">
        <f ca="1">IF(TODAY()-'AP and Accrual Journal'!E2355&gt;'Data Inputs'!$B$47,TRUE,FALSE)</f>
        <v>1</v>
      </c>
    </row>
    <row r="2356" spans="1:11" x14ac:dyDescent="0.2">
      <c r="A2356" s="110" t="str">
        <f t="shared" si="120"/>
        <v/>
      </c>
      <c r="B2356" s="55"/>
      <c r="C2356" s="129"/>
      <c r="D2356" s="55"/>
      <c r="E2356" s="56"/>
      <c r="F2356" s="72"/>
      <c r="G2356" s="120" t="str">
        <f>IFERROR(INDEX(Vendors!$A$2:$B$500,MATCH('AP and Accrual Journal'!C2356,Vendors!$A$2:$A$500,0),2),"")</f>
        <v/>
      </c>
      <c r="H2356" s="74">
        <f>SUMIF('Cash Outflows'!E:E,'AP and Accrual Journal'!D2356,'Cash Outflows'!F:F)</f>
        <v>0</v>
      </c>
      <c r="I2356" s="73">
        <f t="shared" si="119"/>
        <v>0</v>
      </c>
      <c r="J2356" s="13">
        <f t="shared" si="121"/>
        <v>0</v>
      </c>
      <c r="K2356" s="112" t="b">
        <f ca="1">IF(TODAY()-'AP and Accrual Journal'!E2356&gt;'Data Inputs'!$B$47,TRUE,FALSE)</f>
        <v>1</v>
      </c>
    </row>
    <row r="2357" spans="1:11" x14ac:dyDescent="0.2">
      <c r="A2357" s="110" t="str">
        <f t="shared" si="120"/>
        <v/>
      </c>
      <c r="B2357" s="55"/>
      <c r="C2357" s="129"/>
      <c r="D2357" s="55"/>
      <c r="E2357" s="56"/>
      <c r="F2357" s="72"/>
      <c r="G2357" s="120" t="str">
        <f>IFERROR(INDEX(Vendors!$A$2:$B$500,MATCH('AP and Accrual Journal'!C2357,Vendors!$A$2:$A$500,0),2),"")</f>
        <v/>
      </c>
      <c r="H2357" s="74">
        <f>SUMIF('Cash Outflows'!E:E,'AP and Accrual Journal'!D2357,'Cash Outflows'!F:F)</f>
        <v>0</v>
      </c>
      <c r="I2357" s="73">
        <f t="shared" si="119"/>
        <v>0</v>
      </c>
      <c r="J2357" s="13">
        <f t="shared" si="121"/>
        <v>0</v>
      </c>
      <c r="K2357" s="112" t="b">
        <f ca="1">IF(TODAY()-'AP and Accrual Journal'!E2357&gt;'Data Inputs'!$B$47,TRUE,FALSE)</f>
        <v>1</v>
      </c>
    </row>
    <row r="2358" spans="1:11" x14ac:dyDescent="0.2">
      <c r="A2358" s="110" t="str">
        <f t="shared" si="120"/>
        <v/>
      </c>
      <c r="B2358" s="55"/>
      <c r="C2358" s="129"/>
      <c r="D2358" s="55"/>
      <c r="E2358" s="56"/>
      <c r="F2358" s="72"/>
      <c r="G2358" s="120" t="str">
        <f>IFERROR(INDEX(Vendors!$A$2:$B$500,MATCH('AP and Accrual Journal'!C2358,Vendors!$A$2:$A$500,0),2),"")</f>
        <v/>
      </c>
      <c r="H2358" s="74">
        <f>SUMIF('Cash Outflows'!E:E,'AP and Accrual Journal'!D2358,'Cash Outflows'!F:F)</f>
        <v>0</v>
      </c>
      <c r="I2358" s="73">
        <f t="shared" si="119"/>
        <v>0</v>
      </c>
      <c r="J2358" s="13">
        <f t="shared" si="121"/>
        <v>0</v>
      </c>
      <c r="K2358" s="112" t="b">
        <f ca="1">IF(TODAY()-'AP and Accrual Journal'!E2358&gt;'Data Inputs'!$B$47,TRUE,FALSE)</f>
        <v>1</v>
      </c>
    </row>
    <row r="2359" spans="1:11" x14ac:dyDescent="0.2">
      <c r="A2359" s="110" t="str">
        <f t="shared" si="120"/>
        <v/>
      </c>
      <c r="B2359" s="55"/>
      <c r="C2359" s="129"/>
      <c r="D2359" s="55"/>
      <c r="E2359" s="56"/>
      <c r="F2359" s="72"/>
      <c r="G2359" s="120" t="str">
        <f>IFERROR(INDEX(Vendors!$A$2:$B$500,MATCH('AP and Accrual Journal'!C2359,Vendors!$A$2:$A$500,0),2),"")</f>
        <v/>
      </c>
      <c r="H2359" s="74">
        <f>SUMIF('Cash Outflows'!E:E,'AP and Accrual Journal'!D2359,'Cash Outflows'!F:F)</f>
        <v>0</v>
      </c>
      <c r="I2359" s="73">
        <f t="shared" si="119"/>
        <v>0</v>
      </c>
      <c r="J2359" s="13">
        <f t="shared" si="121"/>
        <v>0</v>
      </c>
      <c r="K2359" s="112" t="b">
        <f ca="1">IF(TODAY()-'AP and Accrual Journal'!E2359&gt;'Data Inputs'!$B$47,TRUE,FALSE)</f>
        <v>1</v>
      </c>
    </row>
    <row r="2360" spans="1:11" x14ac:dyDescent="0.2">
      <c r="A2360" s="110" t="str">
        <f t="shared" si="120"/>
        <v/>
      </c>
      <c r="B2360" s="55"/>
      <c r="C2360" s="129"/>
      <c r="D2360" s="55"/>
      <c r="E2360" s="56"/>
      <c r="F2360" s="72"/>
      <c r="G2360" s="120" t="str">
        <f>IFERROR(INDEX(Vendors!$A$2:$B$500,MATCH('AP and Accrual Journal'!C2360,Vendors!$A$2:$A$500,0),2),"")</f>
        <v/>
      </c>
      <c r="H2360" s="74">
        <f>SUMIF('Cash Outflows'!E:E,'AP and Accrual Journal'!D2360,'Cash Outflows'!F:F)</f>
        <v>0</v>
      </c>
      <c r="I2360" s="73">
        <f t="shared" si="119"/>
        <v>0</v>
      </c>
      <c r="J2360" s="13">
        <f t="shared" si="121"/>
        <v>0</v>
      </c>
      <c r="K2360" s="112" t="b">
        <f ca="1">IF(TODAY()-'AP and Accrual Journal'!E2360&gt;'Data Inputs'!$B$47,TRUE,FALSE)</f>
        <v>1</v>
      </c>
    </row>
    <row r="2361" spans="1:11" x14ac:dyDescent="0.2">
      <c r="A2361" s="110" t="str">
        <f t="shared" si="120"/>
        <v/>
      </c>
      <c r="B2361" s="55"/>
      <c r="C2361" s="129"/>
      <c r="D2361" s="55"/>
      <c r="E2361" s="56"/>
      <c r="F2361" s="72"/>
      <c r="G2361" s="120" t="str">
        <f>IFERROR(INDEX(Vendors!$A$2:$B$500,MATCH('AP and Accrual Journal'!C2361,Vendors!$A$2:$A$500,0),2),"")</f>
        <v/>
      </c>
      <c r="H2361" s="74">
        <f>SUMIF('Cash Outflows'!E:E,'AP and Accrual Journal'!D2361,'Cash Outflows'!F:F)</f>
        <v>0</v>
      </c>
      <c r="I2361" s="73">
        <f t="shared" si="119"/>
        <v>0</v>
      </c>
      <c r="J2361" s="13">
        <f t="shared" si="121"/>
        <v>0</v>
      </c>
      <c r="K2361" s="112" t="b">
        <f ca="1">IF(TODAY()-'AP and Accrual Journal'!E2361&gt;'Data Inputs'!$B$47,TRUE,FALSE)</f>
        <v>1</v>
      </c>
    </row>
    <row r="2362" spans="1:11" x14ac:dyDescent="0.2">
      <c r="A2362" s="110" t="str">
        <f t="shared" si="120"/>
        <v/>
      </c>
      <c r="B2362" s="55"/>
      <c r="C2362" s="129"/>
      <c r="D2362" s="55"/>
      <c r="E2362" s="56"/>
      <c r="F2362" s="72"/>
      <c r="G2362" s="120" t="str">
        <f>IFERROR(INDEX(Vendors!$A$2:$B$500,MATCH('AP and Accrual Journal'!C2362,Vendors!$A$2:$A$500,0),2),"")</f>
        <v/>
      </c>
      <c r="H2362" s="74">
        <f>SUMIF('Cash Outflows'!E:E,'AP and Accrual Journal'!D2362,'Cash Outflows'!F:F)</f>
        <v>0</v>
      </c>
      <c r="I2362" s="73">
        <f t="shared" si="119"/>
        <v>0</v>
      </c>
      <c r="J2362" s="13">
        <f t="shared" si="121"/>
        <v>0</v>
      </c>
      <c r="K2362" s="112" t="b">
        <f ca="1">IF(TODAY()-'AP and Accrual Journal'!E2362&gt;'Data Inputs'!$B$47,TRUE,FALSE)</f>
        <v>1</v>
      </c>
    </row>
    <row r="2363" spans="1:11" x14ac:dyDescent="0.2">
      <c r="A2363" s="110" t="str">
        <f t="shared" si="120"/>
        <v/>
      </c>
      <c r="B2363" s="55"/>
      <c r="C2363" s="129"/>
      <c r="D2363" s="55"/>
      <c r="E2363" s="56"/>
      <c r="F2363" s="72"/>
      <c r="G2363" s="120" t="str">
        <f>IFERROR(INDEX(Vendors!$A$2:$B$500,MATCH('AP and Accrual Journal'!C2363,Vendors!$A$2:$A$500,0),2),"")</f>
        <v/>
      </c>
      <c r="H2363" s="74">
        <f>SUMIF('Cash Outflows'!E:E,'AP and Accrual Journal'!D2363,'Cash Outflows'!F:F)</f>
        <v>0</v>
      </c>
      <c r="I2363" s="73">
        <f t="shared" si="119"/>
        <v>0</v>
      </c>
      <c r="J2363" s="13">
        <f t="shared" si="121"/>
        <v>0</v>
      </c>
      <c r="K2363" s="112" t="b">
        <f ca="1">IF(TODAY()-'AP and Accrual Journal'!E2363&gt;'Data Inputs'!$B$47,TRUE,FALSE)</f>
        <v>1</v>
      </c>
    </row>
    <row r="2364" spans="1:11" x14ac:dyDescent="0.2">
      <c r="A2364" s="110" t="str">
        <f t="shared" si="120"/>
        <v/>
      </c>
      <c r="B2364" s="55"/>
      <c r="C2364" s="129"/>
      <c r="D2364" s="55"/>
      <c r="E2364" s="56"/>
      <c r="F2364" s="72"/>
      <c r="G2364" s="120" t="str">
        <f>IFERROR(INDEX(Vendors!$A$2:$B$500,MATCH('AP and Accrual Journal'!C2364,Vendors!$A$2:$A$500,0),2),"")</f>
        <v/>
      </c>
      <c r="H2364" s="74">
        <f>SUMIF('Cash Outflows'!E:E,'AP and Accrual Journal'!D2364,'Cash Outflows'!F:F)</f>
        <v>0</v>
      </c>
      <c r="I2364" s="73">
        <f t="shared" si="119"/>
        <v>0</v>
      </c>
      <c r="J2364" s="13">
        <f t="shared" si="121"/>
        <v>0</v>
      </c>
      <c r="K2364" s="112" t="b">
        <f ca="1">IF(TODAY()-'AP and Accrual Journal'!E2364&gt;'Data Inputs'!$B$47,TRUE,FALSE)</f>
        <v>1</v>
      </c>
    </row>
    <row r="2365" spans="1:11" x14ac:dyDescent="0.2">
      <c r="A2365" s="110" t="str">
        <f t="shared" si="120"/>
        <v/>
      </c>
      <c r="B2365" s="55"/>
      <c r="C2365" s="129"/>
      <c r="D2365" s="55"/>
      <c r="E2365" s="56"/>
      <c r="F2365" s="72"/>
      <c r="G2365" s="120" t="str">
        <f>IFERROR(INDEX(Vendors!$A$2:$B$500,MATCH('AP and Accrual Journal'!C2365,Vendors!$A$2:$A$500,0),2),"")</f>
        <v/>
      </c>
      <c r="H2365" s="74">
        <f>SUMIF('Cash Outflows'!E:E,'AP and Accrual Journal'!D2365,'Cash Outflows'!F:F)</f>
        <v>0</v>
      </c>
      <c r="I2365" s="73">
        <f t="shared" si="119"/>
        <v>0</v>
      </c>
      <c r="J2365" s="13">
        <f t="shared" si="121"/>
        <v>0</v>
      </c>
      <c r="K2365" s="112" t="b">
        <f ca="1">IF(TODAY()-'AP and Accrual Journal'!E2365&gt;'Data Inputs'!$B$47,TRUE,FALSE)</f>
        <v>1</v>
      </c>
    </row>
    <row r="2366" spans="1:11" x14ac:dyDescent="0.2">
      <c r="A2366" s="110" t="str">
        <f t="shared" si="120"/>
        <v/>
      </c>
      <c r="B2366" s="55"/>
      <c r="C2366" s="129"/>
      <c r="D2366" s="55"/>
      <c r="E2366" s="56"/>
      <c r="F2366" s="72"/>
      <c r="G2366" s="120" t="str">
        <f>IFERROR(INDEX(Vendors!$A$2:$B$500,MATCH('AP and Accrual Journal'!C2366,Vendors!$A$2:$A$500,0),2),"")</f>
        <v/>
      </c>
      <c r="H2366" s="74">
        <f>SUMIF('Cash Outflows'!E:E,'AP and Accrual Journal'!D2366,'Cash Outflows'!F:F)</f>
        <v>0</v>
      </c>
      <c r="I2366" s="73">
        <f t="shared" si="119"/>
        <v>0</v>
      </c>
      <c r="J2366" s="13">
        <f t="shared" si="121"/>
        <v>0</v>
      </c>
      <c r="K2366" s="112" t="b">
        <f ca="1">IF(TODAY()-'AP and Accrual Journal'!E2366&gt;'Data Inputs'!$B$47,TRUE,FALSE)</f>
        <v>1</v>
      </c>
    </row>
    <row r="2367" spans="1:11" x14ac:dyDescent="0.2">
      <c r="A2367" s="110" t="str">
        <f t="shared" si="120"/>
        <v/>
      </c>
      <c r="B2367" s="55"/>
      <c r="C2367" s="129"/>
      <c r="D2367" s="55"/>
      <c r="E2367" s="56"/>
      <c r="F2367" s="72"/>
      <c r="G2367" s="120" t="str">
        <f>IFERROR(INDEX(Vendors!$A$2:$B$500,MATCH('AP and Accrual Journal'!C2367,Vendors!$A$2:$A$500,0),2),"")</f>
        <v/>
      </c>
      <c r="H2367" s="74">
        <f>SUMIF('Cash Outflows'!E:E,'AP and Accrual Journal'!D2367,'Cash Outflows'!F:F)</f>
        <v>0</v>
      </c>
      <c r="I2367" s="73">
        <f t="shared" si="119"/>
        <v>0</v>
      </c>
      <c r="J2367" s="13">
        <f t="shared" si="121"/>
        <v>0</v>
      </c>
      <c r="K2367" s="112" t="b">
        <f ca="1">IF(TODAY()-'AP and Accrual Journal'!E2367&gt;'Data Inputs'!$B$47,TRUE,FALSE)</f>
        <v>1</v>
      </c>
    </row>
    <row r="2368" spans="1:11" x14ac:dyDescent="0.2">
      <c r="A2368" s="110" t="str">
        <f t="shared" si="120"/>
        <v/>
      </c>
      <c r="B2368" s="55"/>
      <c r="C2368" s="129"/>
      <c r="D2368" s="55"/>
      <c r="E2368" s="56"/>
      <c r="F2368" s="72"/>
      <c r="G2368" s="120" t="str">
        <f>IFERROR(INDEX(Vendors!$A$2:$B$500,MATCH('AP and Accrual Journal'!C2368,Vendors!$A$2:$A$500,0),2),"")</f>
        <v/>
      </c>
      <c r="H2368" s="74">
        <f>SUMIF('Cash Outflows'!E:E,'AP and Accrual Journal'!D2368,'Cash Outflows'!F:F)</f>
        <v>0</v>
      </c>
      <c r="I2368" s="73">
        <f t="shared" si="119"/>
        <v>0</v>
      </c>
      <c r="J2368" s="13">
        <f t="shared" si="121"/>
        <v>0</v>
      </c>
      <c r="K2368" s="112" t="b">
        <f ca="1">IF(TODAY()-'AP and Accrual Journal'!E2368&gt;'Data Inputs'!$B$47,TRUE,FALSE)</f>
        <v>1</v>
      </c>
    </row>
    <row r="2369" spans="1:11" x14ac:dyDescent="0.2">
      <c r="A2369" s="110" t="str">
        <f t="shared" si="120"/>
        <v/>
      </c>
      <c r="B2369" s="55"/>
      <c r="C2369" s="129"/>
      <c r="D2369" s="55"/>
      <c r="E2369" s="56"/>
      <c r="F2369" s="72"/>
      <c r="G2369" s="120" t="str">
        <f>IFERROR(INDEX(Vendors!$A$2:$B$500,MATCH('AP and Accrual Journal'!C2369,Vendors!$A$2:$A$500,0),2),"")</f>
        <v/>
      </c>
      <c r="H2369" s="74">
        <f>SUMIF('Cash Outflows'!E:E,'AP and Accrual Journal'!D2369,'Cash Outflows'!F:F)</f>
        <v>0</v>
      </c>
      <c r="I2369" s="73">
        <f t="shared" si="119"/>
        <v>0</v>
      </c>
      <c r="J2369" s="13">
        <f t="shared" si="121"/>
        <v>0</v>
      </c>
      <c r="K2369" s="112" t="b">
        <f ca="1">IF(TODAY()-'AP and Accrual Journal'!E2369&gt;'Data Inputs'!$B$47,TRUE,FALSE)</f>
        <v>1</v>
      </c>
    </row>
    <row r="2370" spans="1:11" x14ac:dyDescent="0.2">
      <c r="A2370" s="110" t="str">
        <f t="shared" si="120"/>
        <v/>
      </c>
      <c r="B2370" s="55"/>
      <c r="C2370" s="129"/>
      <c r="D2370" s="55"/>
      <c r="E2370" s="56"/>
      <c r="F2370" s="72"/>
      <c r="G2370" s="120" t="str">
        <f>IFERROR(INDEX(Vendors!$A$2:$B$500,MATCH('AP and Accrual Journal'!C2370,Vendors!$A$2:$A$500,0),2),"")</f>
        <v/>
      </c>
      <c r="H2370" s="74">
        <f>SUMIF('Cash Outflows'!E:E,'AP and Accrual Journal'!D2370,'Cash Outflows'!F:F)</f>
        <v>0</v>
      </c>
      <c r="I2370" s="73">
        <f t="shared" si="119"/>
        <v>0</v>
      </c>
      <c r="J2370" s="13">
        <f t="shared" si="121"/>
        <v>0</v>
      </c>
      <c r="K2370" s="112" t="b">
        <f ca="1">IF(TODAY()-'AP and Accrual Journal'!E2370&gt;'Data Inputs'!$B$47,TRUE,FALSE)</f>
        <v>1</v>
      </c>
    </row>
    <row r="2371" spans="1:11" x14ac:dyDescent="0.2">
      <c r="A2371" s="110" t="str">
        <f t="shared" si="120"/>
        <v/>
      </c>
      <c r="B2371" s="55"/>
      <c r="C2371" s="129"/>
      <c r="D2371" s="55"/>
      <c r="E2371" s="56"/>
      <c r="F2371" s="72"/>
      <c r="G2371" s="120" t="str">
        <f>IFERROR(INDEX(Vendors!$A$2:$B$500,MATCH('AP and Accrual Journal'!C2371,Vendors!$A$2:$A$500,0),2),"")</f>
        <v/>
      </c>
      <c r="H2371" s="74">
        <f>SUMIF('Cash Outflows'!E:E,'AP and Accrual Journal'!D2371,'Cash Outflows'!F:F)</f>
        <v>0</v>
      </c>
      <c r="I2371" s="73">
        <f t="shared" si="119"/>
        <v>0</v>
      </c>
      <c r="J2371" s="13">
        <f t="shared" si="121"/>
        <v>0</v>
      </c>
      <c r="K2371" s="112" t="b">
        <f ca="1">IF(TODAY()-'AP and Accrual Journal'!E2371&gt;'Data Inputs'!$B$47,TRUE,FALSE)</f>
        <v>1</v>
      </c>
    </row>
    <row r="2372" spans="1:11" x14ac:dyDescent="0.2">
      <c r="A2372" s="110" t="str">
        <f t="shared" si="120"/>
        <v/>
      </c>
      <c r="B2372" s="55"/>
      <c r="C2372" s="129"/>
      <c r="D2372" s="55"/>
      <c r="E2372" s="56"/>
      <c r="F2372" s="72"/>
      <c r="G2372" s="120" t="str">
        <f>IFERROR(INDEX(Vendors!$A$2:$B$500,MATCH('AP and Accrual Journal'!C2372,Vendors!$A$2:$A$500,0),2),"")</f>
        <v/>
      </c>
      <c r="H2372" s="74">
        <f>SUMIF('Cash Outflows'!E:E,'AP and Accrual Journal'!D2372,'Cash Outflows'!F:F)</f>
        <v>0</v>
      </c>
      <c r="I2372" s="73">
        <f t="shared" si="119"/>
        <v>0</v>
      </c>
      <c r="J2372" s="13">
        <f t="shared" si="121"/>
        <v>0</v>
      </c>
      <c r="K2372" s="112" t="b">
        <f ca="1">IF(TODAY()-'AP and Accrual Journal'!E2372&gt;'Data Inputs'!$B$47,TRUE,FALSE)</f>
        <v>1</v>
      </c>
    </row>
    <row r="2373" spans="1:11" x14ac:dyDescent="0.2">
      <c r="A2373" s="110" t="str">
        <f t="shared" si="120"/>
        <v/>
      </c>
      <c r="B2373" s="55"/>
      <c r="C2373" s="129"/>
      <c r="D2373" s="55"/>
      <c r="E2373" s="56"/>
      <c r="F2373" s="72"/>
      <c r="G2373" s="120" t="str">
        <f>IFERROR(INDEX(Vendors!$A$2:$B$500,MATCH('AP and Accrual Journal'!C2373,Vendors!$A$2:$A$500,0),2),"")</f>
        <v/>
      </c>
      <c r="H2373" s="74">
        <f>SUMIF('Cash Outflows'!E:E,'AP and Accrual Journal'!D2373,'Cash Outflows'!F:F)</f>
        <v>0</v>
      </c>
      <c r="I2373" s="73">
        <f t="shared" ref="I2373:I2436" si="122">F2373-H2373</f>
        <v>0</v>
      </c>
      <c r="J2373" s="13">
        <f t="shared" si="121"/>
        <v>0</v>
      </c>
      <c r="K2373" s="112" t="b">
        <f ca="1">IF(TODAY()-'AP and Accrual Journal'!E2373&gt;'Data Inputs'!$B$47,TRUE,FALSE)</f>
        <v>1</v>
      </c>
    </row>
    <row r="2374" spans="1:11" x14ac:dyDescent="0.2">
      <c r="A2374" s="110" t="str">
        <f t="shared" si="120"/>
        <v/>
      </c>
      <c r="B2374" s="55"/>
      <c r="C2374" s="129"/>
      <c r="D2374" s="55"/>
      <c r="E2374" s="56"/>
      <c r="F2374" s="72"/>
      <c r="G2374" s="120" t="str">
        <f>IFERROR(INDEX(Vendors!$A$2:$B$500,MATCH('AP and Accrual Journal'!C2374,Vendors!$A$2:$A$500,0),2),"")</f>
        <v/>
      </c>
      <c r="H2374" s="74">
        <f>SUMIF('Cash Outflows'!E:E,'AP and Accrual Journal'!D2374,'Cash Outflows'!F:F)</f>
        <v>0</v>
      </c>
      <c r="I2374" s="73">
        <f t="shared" si="122"/>
        <v>0</v>
      </c>
      <c r="J2374" s="13">
        <f t="shared" si="121"/>
        <v>0</v>
      </c>
      <c r="K2374" s="112" t="b">
        <f ca="1">IF(TODAY()-'AP and Accrual Journal'!E2374&gt;'Data Inputs'!$B$47,TRUE,FALSE)</f>
        <v>1</v>
      </c>
    </row>
    <row r="2375" spans="1:11" x14ac:dyDescent="0.2">
      <c r="A2375" s="110" t="str">
        <f t="shared" si="120"/>
        <v/>
      </c>
      <c r="B2375" s="55"/>
      <c r="C2375" s="129"/>
      <c r="D2375" s="55"/>
      <c r="E2375" s="56"/>
      <c r="F2375" s="72"/>
      <c r="G2375" s="120" t="str">
        <f>IFERROR(INDEX(Vendors!$A$2:$B$500,MATCH('AP and Accrual Journal'!C2375,Vendors!$A$2:$A$500,0),2),"")</f>
        <v/>
      </c>
      <c r="H2375" s="74">
        <f>SUMIF('Cash Outflows'!E:E,'AP and Accrual Journal'!D2375,'Cash Outflows'!F:F)</f>
        <v>0</v>
      </c>
      <c r="I2375" s="73">
        <f t="shared" si="122"/>
        <v>0</v>
      </c>
      <c r="J2375" s="13">
        <f t="shared" si="121"/>
        <v>0</v>
      </c>
      <c r="K2375" s="112" t="b">
        <f ca="1">IF(TODAY()-'AP and Accrual Journal'!E2375&gt;'Data Inputs'!$B$47,TRUE,FALSE)</f>
        <v>1</v>
      </c>
    </row>
    <row r="2376" spans="1:11" x14ac:dyDescent="0.2">
      <c r="A2376" s="110" t="str">
        <f t="shared" si="120"/>
        <v/>
      </c>
      <c r="B2376" s="55"/>
      <c r="C2376" s="129"/>
      <c r="D2376" s="55"/>
      <c r="E2376" s="56"/>
      <c r="F2376" s="72"/>
      <c r="G2376" s="120" t="str">
        <f>IFERROR(INDEX(Vendors!$A$2:$B$500,MATCH('AP and Accrual Journal'!C2376,Vendors!$A$2:$A$500,0),2),"")</f>
        <v/>
      </c>
      <c r="H2376" s="74">
        <f>SUMIF('Cash Outflows'!E:E,'AP and Accrual Journal'!D2376,'Cash Outflows'!F:F)</f>
        <v>0</v>
      </c>
      <c r="I2376" s="73">
        <f t="shared" si="122"/>
        <v>0</v>
      </c>
      <c r="J2376" s="13">
        <f t="shared" si="121"/>
        <v>0</v>
      </c>
      <c r="K2376" s="112" t="b">
        <f ca="1">IF(TODAY()-'AP and Accrual Journal'!E2376&gt;'Data Inputs'!$B$47,TRUE,FALSE)</f>
        <v>1</v>
      </c>
    </row>
    <row r="2377" spans="1:11" x14ac:dyDescent="0.2">
      <c r="A2377" s="110" t="str">
        <f t="shared" si="120"/>
        <v/>
      </c>
      <c r="B2377" s="55"/>
      <c r="C2377" s="129"/>
      <c r="D2377" s="55"/>
      <c r="E2377" s="56"/>
      <c r="F2377" s="72"/>
      <c r="G2377" s="120" t="str">
        <f>IFERROR(INDEX(Vendors!$A$2:$B$500,MATCH('AP and Accrual Journal'!C2377,Vendors!$A$2:$A$500,0),2),"")</f>
        <v/>
      </c>
      <c r="H2377" s="74">
        <f>SUMIF('Cash Outflows'!E:E,'AP and Accrual Journal'!D2377,'Cash Outflows'!F:F)</f>
        <v>0</v>
      </c>
      <c r="I2377" s="73">
        <f t="shared" si="122"/>
        <v>0</v>
      </c>
      <c r="J2377" s="13">
        <f t="shared" si="121"/>
        <v>0</v>
      </c>
      <c r="K2377" s="112" t="b">
        <f ca="1">IF(TODAY()-'AP and Accrual Journal'!E2377&gt;'Data Inputs'!$B$47,TRUE,FALSE)</f>
        <v>1</v>
      </c>
    </row>
    <row r="2378" spans="1:11" x14ac:dyDescent="0.2">
      <c r="A2378" s="110" t="str">
        <f t="shared" si="120"/>
        <v/>
      </c>
      <c r="B2378" s="55"/>
      <c r="C2378" s="129"/>
      <c r="D2378" s="55"/>
      <c r="E2378" s="56"/>
      <c r="F2378" s="72"/>
      <c r="G2378" s="120" t="str">
        <f>IFERROR(INDEX(Vendors!$A$2:$B$500,MATCH('AP and Accrual Journal'!C2378,Vendors!$A$2:$A$500,0),2),"")</f>
        <v/>
      </c>
      <c r="H2378" s="74">
        <f>SUMIF('Cash Outflows'!E:E,'AP and Accrual Journal'!D2378,'Cash Outflows'!F:F)</f>
        <v>0</v>
      </c>
      <c r="I2378" s="73">
        <f t="shared" si="122"/>
        <v>0</v>
      </c>
      <c r="J2378" s="13">
        <f t="shared" si="121"/>
        <v>0</v>
      </c>
      <c r="K2378" s="112" t="b">
        <f ca="1">IF(TODAY()-'AP and Accrual Journal'!E2378&gt;'Data Inputs'!$B$47,TRUE,FALSE)</f>
        <v>1</v>
      </c>
    </row>
    <row r="2379" spans="1:11" x14ac:dyDescent="0.2">
      <c r="A2379" s="110" t="str">
        <f t="shared" si="120"/>
        <v/>
      </c>
      <c r="B2379" s="55"/>
      <c r="C2379" s="129"/>
      <c r="D2379" s="55"/>
      <c r="E2379" s="56"/>
      <c r="F2379" s="72"/>
      <c r="G2379" s="120" t="str">
        <f>IFERROR(INDEX(Vendors!$A$2:$B$500,MATCH('AP and Accrual Journal'!C2379,Vendors!$A$2:$A$500,0),2),"")</f>
        <v/>
      </c>
      <c r="H2379" s="74">
        <f>SUMIF('Cash Outflows'!E:E,'AP and Accrual Journal'!D2379,'Cash Outflows'!F:F)</f>
        <v>0</v>
      </c>
      <c r="I2379" s="73">
        <f t="shared" si="122"/>
        <v>0</v>
      </c>
      <c r="J2379" s="13">
        <f t="shared" si="121"/>
        <v>0</v>
      </c>
      <c r="K2379" s="112" t="b">
        <f ca="1">IF(TODAY()-'AP and Accrual Journal'!E2379&gt;'Data Inputs'!$B$47,TRUE,FALSE)</f>
        <v>1</v>
      </c>
    </row>
    <row r="2380" spans="1:11" x14ac:dyDescent="0.2">
      <c r="A2380" s="110" t="str">
        <f t="shared" ref="A2380:A2443" si="123">IF(E2380="","",E2380+(6-J2380))</f>
        <v/>
      </c>
      <c r="B2380" s="55"/>
      <c r="C2380" s="129"/>
      <c r="D2380" s="55"/>
      <c r="E2380" s="56"/>
      <c r="F2380" s="72"/>
      <c r="G2380" s="120" t="str">
        <f>IFERROR(INDEX(Vendors!$A$2:$B$500,MATCH('AP and Accrual Journal'!C2380,Vendors!$A$2:$A$500,0),2),"")</f>
        <v/>
      </c>
      <c r="H2380" s="74">
        <f>SUMIF('Cash Outflows'!E:E,'AP and Accrual Journal'!D2380,'Cash Outflows'!F:F)</f>
        <v>0</v>
      </c>
      <c r="I2380" s="73">
        <f t="shared" si="122"/>
        <v>0</v>
      </c>
      <c r="J2380" s="13">
        <f t="shared" ref="J2380:J2443" si="124">IF(WEEKDAY(E2380)=7,0,WEEKDAY(E2380))</f>
        <v>0</v>
      </c>
      <c r="K2380" s="112" t="b">
        <f ca="1">IF(TODAY()-'AP and Accrual Journal'!E2380&gt;'Data Inputs'!$B$47,TRUE,FALSE)</f>
        <v>1</v>
      </c>
    </row>
    <row r="2381" spans="1:11" x14ac:dyDescent="0.2">
      <c r="A2381" s="110" t="str">
        <f t="shared" si="123"/>
        <v/>
      </c>
      <c r="B2381" s="55"/>
      <c r="C2381" s="129"/>
      <c r="D2381" s="55"/>
      <c r="E2381" s="56"/>
      <c r="F2381" s="72"/>
      <c r="G2381" s="120" t="str">
        <f>IFERROR(INDEX(Vendors!$A$2:$B$500,MATCH('AP and Accrual Journal'!C2381,Vendors!$A$2:$A$500,0),2),"")</f>
        <v/>
      </c>
      <c r="H2381" s="74">
        <f>SUMIF('Cash Outflows'!E:E,'AP and Accrual Journal'!D2381,'Cash Outflows'!F:F)</f>
        <v>0</v>
      </c>
      <c r="I2381" s="73">
        <f t="shared" si="122"/>
        <v>0</v>
      </c>
      <c r="J2381" s="13">
        <f t="shared" si="124"/>
        <v>0</v>
      </c>
      <c r="K2381" s="112" t="b">
        <f ca="1">IF(TODAY()-'AP and Accrual Journal'!E2381&gt;'Data Inputs'!$B$47,TRUE,FALSE)</f>
        <v>1</v>
      </c>
    </row>
    <row r="2382" spans="1:11" x14ac:dyDescent="0.2">
      <c r="A2382" s="110" t="str">
        <f t="shared" si="123"/>
        <v/>
      </c>
      <c r="B2382" s="55"/>
      <c r="C2382" s="129"/>
      <c r="D2382" s="55"/>
      <c r="E2382" s="56"/>
      <c r="F2382" s="72"/>
      <c r="G2382" s="120" t="str">
        <f>IFERROR(INDEX(Vendors!$A$2:$B$500,MATCH('AP and Accrual Journal'!C2382,Vendors!$A$2:$A$500,0),2),"")</f>
        <v/>
      </c>
      <c r="H2382" s="74">
        <f>SUMIF('Cash Outflows'!E:E,'AP and Accrual Journal'!D2382,'Cash Outflows'!F:F)</f>
        <v>0</v>
      </c>
      <c r="I2382" s="73">
        <f t="shared" si="122"/>
        <v>0</v>
      </c>
      <c r="J2382" s="13">
        <f t="shared" si="124"/>
        <v>0</v>
      </c>
      <c r="K2382" s="112" t="b">
        <f ca="1">IF(TODAY()-'AP and Accrual Journal'!E2382&gt;'Data Inputs'!$B$47,TRUE,FALSE)</f>
        <v>1</v>
      </c>
    </row>
    <row r="2383" spans="1:11" x14ac:dyDescent="0.2">
      <c r="A2383" s="110" t="str">
        <f t="shared" si="123"/>
        <v/>
      </c>
      <c r="B2383" s="55"/>
      <c r="C2383" s="129"/>
      <c r="D2383" s="55"/>
      <c r="E2383" s="56"/>
      <c r="F2383" s="72"/>
      <c r="G2383" s="120" t="str">
        <f>IFERROR(INDEX(Vendors!$A$2:$B$500,MATCH('AP and Accrual Journal'!C2383,Vendors!$A$2:$A$500,0),2),"")</f>
        <v/>
      </c>
      <c r="H2383" s="74">
        <f>SUMIF('Cash Outflows'!E:E,'AP and Accrual Journal'!D2383,'Cash Outflows'!F:F)</f>
        <v>0</v>
      </c>
      <c r="I2383" s="73">
        <f t="shared" si="122"/>
        <v>0</v>
      </c>
      <c r="J2383" s="13">
        <f t="shared" si="124"/>
        <v>0</v>
      </c>
      <c r="K2383" s="112" t="b">
        <f ca="1">IF(TODAY()-'AP and Accrual Journal'!E2383&gt;'Data Inputs'!$B$47,TRUE,FALSE)</f>
        <v>1</v>
      </c>
    </row>
    <row r="2384" spans="1:11" x14ac:dyDescent="0.2">
      <c r="A2384" s="110" t="str">
        <f t="shared" si="123"/>
        <v/>
      </c>
      <c r="B2384" s="55"/>
      <c r="C2384" s="129"/>
      <c r="D2384" s="55"/>
      <c r="E2384" s="56"/>
      <c r="F2384" s="72"/>
      <c r="G2384" s="120" t="str">
        <f>IFERROR(INDEX(Vendors!$A$2:$B$500,MATCH('AP and Accrual Journal'!C2384,Vendors!$A$2:$A$500,0),2),"")</f>
        <v/>
      </c>
      <c r="H2384" s="74">
        <f>SUMIF('Cash Outflows'!E:E,'AP and Accrual Journal'!D2384,'Cash Outflows'!F:F)</f>
        <v>0</v>
      </c>
      <c r="I2384" s="73">
        <f t="shared" si="122"/>
        <v>0</v>
      </c>
      <c r="J2384" s="13">
        <f t="shared" si="124"/>
        <v>0</v>
      </c>
      <c r="K2384" s="112" t="b">
        <f ca="1">IF(TODAY()-'AP and Accrual Journal'!E2384&gt;'Data Inputs'!$B$47,TRUE,FALSE)</f>
        <v>1</v>
      </c>
    </row>
    <row r="2385" spans="1:11" x14ac:dyDescent="0.2">
      <c r="A2385" s="110" t="str">
        <f t="shared" si="123"/>
        <v/>
      </c>
      <c r="B2385" s="55"/>
      <c r="C2385" s="129"/>
      <c r="D2385" s="55"/>
      <c r="E2385" s="56"/>
      <c r="F2385" s="72"/>
      <c r="G2385" s="120" t="str">
        <f>IFERROR(INDEX(Vendors!$A$2:$B$500,MATCH('AP and Accrual Journal'!C2385,Vendors!$A$2:$A$500,0),2),"")</f>
        <v/>
      </c>
      <c r="H2385" s="74">
        <f>SUMIF('Cash Outflows'!E:E,'AP and Accrual Journal'!D2385,'Cash Outflows'!F:F)</f>
        <v>0</v>
      </c>
      <c r="I2385" s="73">
        <f t="shared" si="122"/>
        <v>0</v>
      </c>
      <c r="J2385" s="13">
        <f t="shared" si="124"/>
        <v>0</v>
      </c>
      <c r="K2385" s="112" t="b">
        <f ca="1">IF(TODAY()-'AP and Accrual Journal'!E2385&gt;'Data Inputs'!$B$47,TRUE,FALSE)</f>
        <v>1</v>
      </c>
    </row>
    <row r="2386" spans="1:11" x14ac:dyDescent="0.2">
      <c r="A2386" s="110" t="str">
        <f t="shared" si="123"/>
        <v/>
      </c>
      <c r="B2386" s="55"/>
      <c r="C2386" s="129"/>
      <c r="D2386" s="55"/>
      <c r="E2386" s="56"/>
      <c r="F2386" s="72"/>
      <c r="G2386" s="120" t="str">
        <f>IFERROR(INDEX(Vendors!$A$2:$B$500,MATCH('AP and Accrual Journal'!C2386,Vendors!$A$2:$A$500,0),2),"")</f>
        <v/>
      </c>
      <c r="H2386" s="74">
        <f>SUMIF('Cash Outflows'!E:E,'AP and Accrual Journal'!D2386,'Cash Outflows'!F:F)</f>
        <v>0</v>
      </c>
      <c r="I2386" s="73">
        <f t="shared" si="122"/>
        <v>0</v>
      </c>
      <c r="J2386" s="13">
        <f t="shared" si="124"/>
        <v>0</v>
      </c>
      <c r="K2386" s="112" t="b">
        <f ca="1">IF(TODAY()-'AP and Accrual Journal'!E2386&gt;'Data Inputs'!$B$47,TRUE,FALSE)</f>
        <v>1</v>
      </c>
    </row>
    <row r="2387" spans="1:11" x14ac:dyDescent="0.2">
      <c r="A2387" s="110" t="str">
        <f t="shared" si="123"/>
        <v/>
      </c>
      <c r="B2387" s="55"/>
      <c r="C2387" s="129"/>
      <c r="D2387" s="55"/>
      <c r="E2387" s="56"/>
      <c r="F2387" s="72"/>
      <c r="G2387" s="120" t="str">
        <f>IFERROR(INDEX(Vendors!$A$2:$B$500,MATCH('AP and Accrual Journal'!C2387,Vendors!$A$2:$A$500,0),2),"")</f>
        <v/>
      </c>
      <c r="H2387" s="74">
        <f>SUMIF('Cash Outflows'!E:E,'AP and Accrual Journal'!D2387,'Cash Outflows'!F:F)</f>
        <v>0</v>
      </c>
      <c r="I2387" s="73">
        <f t="shared" si="122"/>
        <v>0</v>
      </c>
      <c r="J2387" s="13">
        <f t="shared" si="124"/>
        <v>0</v>
      </c>
      <c r="K2387" s="112" t="b">
        <f ca="1">IF(TODAY()-'AP and Accrual Journal'!E2387&gt;'Data Inputs'!$B$47,TRUE,FALSE)</f>
        <v>1</v>
      </c>
    </row>
    <row r="2388" spans="1:11" x14ac:dyDescent="0.2">
      <c r="A2388" s="110" t="str">
        <f t="shared" si="123"/>
        <v/>
      </c>
      <c r="B2388" s="55"/>
      <c r="C2388" s="129"/>
      <c r="D2388" s="55"/>
      <c r="E2388" s="56"/>
      <c r="F2388" s="72"/>
      <c r="G2388" s="120" t="str">
        <f>IFERROR(INDEX(Vendors!$A$2:$B$500,MATCH('AP and Accrual Journal'!C2388,Vendors!$A$2:$A$500,0),2),"")</f>
        <v/>
      </c>
      <c r="H2388" s="74">
        <f>SUMIF('Cash Outflows'!E:E,'AP and Accrual Journal'!D2388,'Cash Outflows'!F:F)</f>
        <v>0</v>
      </c>
      <c r="I2388" s="73">
        <f t="shared" si="122"/>
        <v>0</v>
      </c>
      <c r="J2388" s="13">
        <f t="shared" si="124"/>
        <v>0</v>
      </c>
      <c r="K2388" s="112" t="b">
        <f ca="1">IF(TODAY()-'AP and Accrual Journal'!E2388&gt;'Data Inputs'!$B$47,TRUE,FALSE)</f>
        <v>1</v>
      </c>
    </row>
    <row r="2389" spans="1:11" x14ac:dyDescent="0.2">
      <c r="A2389" s="110" t="str">
        <f t="shared" si="123"/>
        <v/>
      </c>
      <c r="B2389" s="55"/>
      <c r="C2389" s="129"/>
      <c r="D2389" s="55"/>
      <c r="E2389" s="56"/>
      <c r="F2389" s="72"/>
      <c r="G2389" s="120" t="str">
        <f>IFERROR(INDEX(Vendors!$A$2:$B$500,MATCH('AP and Accrual Journal'!C2389,Vendors!$A$2:$A$500,0),2),"")</f>
        <v/>
      </c>
      <c r="H2389" s="74">
        <f>SUMIF('Cash Outflows'!E:E,'AP and Accrual Journal'!D2389,'Cash Outflows'!F:F)</f>
        <v>0</v>
      </c>
      <c r="I2389" s="73">
        <f t="shared" si="122"/>
        <v>0</v>
      </c>
      <c r="J2389" s="13">
        <f t="shared" si="124"/>
        <v>0</v>
      </c>
      <c r="K2389" s="112" t="b">
        <f ca="1">IF(TODAY()-'AP and Accrual Journal'!E2389&gt;'Data Inputs'!$B$47,TRUE,FALSE)</f>
        <v>1</v>
      </c>
    </row>
    <row r="2390" spans="1:11" x14ac:dyDescent="0.2">
      <c r="A2390" s="110" t="str">
        <f t="shared" si="123"/>
        <v/>
      </c>
      <c r="B2390" s="55"/>
      <c r="C2390" s="129"/>
      <c r="D2390" s="55"/>
      <c r="E2390" s="56"/>
      <c r="F2390" s="72"/>
      <c r="G2390" s="120" t="str">
        <f>IFERROR(INDEX(Vendors!$A$2:$B$500,MATCH('AP and Accrual Journal'!C2390,Vendors!$A$2:$A$500,0),2),"")</f>
        <v/>
      </c>
      <c r="H2390" s="74">
        <f>SUMIF('Cash Outflows'!E:E,'AP and Accrual Journal'!D2390,'Cash Outflows'!F:F)</f>
        <v>0</v>
      </c>
      <c r="I2390" s="73">
        <f t="shared" si="122"/>
        <v>0</v>
      </c>
      <c r="J2390" s="13">
        <f t="shared" si="124"/>
        <v>0</v>
      </c>
      <c r="K2390" s="112" t="b">
        <f ca="1">IF(TODAY()-'AP and Accrual Journal'!E2390&gt;'Data Inputs'!$B$47,TRUE,FALSE)</f>
        <v>1</v>
      </c>
    </row>
    <row r="2391" spans="1:11" x14ac:dyDescent="0.2">
      <c r="A2391" s="110" t="str">
        <f t="shared" si="123"/>
        <v/>
      </c>
      <c r="B2391" s="55"/>
      <c r="C2391" s="129"/>
      <c r="D2391" s="55"/>
      <c r="E2391" s="56"/>
      <c r="F2391" s="72"/>
      <c r="G2391" s="120" t="str">
        <f>IFERROR(INDEX(Vendors!$A$2:$B$500,MATCH('AP and Accrual Journal'!C2391,Vendors!$A$2:$A$500,0),2),"")</f>
        <v/>
      </c>
      <c r="H2391" s="74">
        <f>SUMIF('Cash Outflows'!E:E,'AP and Accrual Journal'!D2391,'Cash Outflows'!F:F)</f>
        <v>0</v>
      </c>
      <c r="I2391" s="73">
        <f t="shared" si="122"/>
        <v>0</v>
      </c>
      <c r="J2391" s="13">
        <f t="shared" si="124"/>
        <v>0</v>
      </c>
      <c r="K2391" s="112" t="b">
        <f ca="1">IF(TODAY()-'AP and Accrual Journal'!E2391&gt;'Data Inputs'!$B$47,TRUE,FALSE)</f>
        <v>1</v>
      </c>
    </row>
    <row r="2392" spans="1:11" x14ac:dyDescent="0.2">
      <c r="A2392" s="110" t="str">
        <f t="shared" si="123"/>
        <v/>
      </c>
      <c r="B2392" s="55"/>
      <c r="C2392" s="129"/>
      <c r="D2392" s="55"/>
      <c r="E2392" s="56"/>
      <c r="F2392" s="72"/>
      <c r="G2392" s="120" t="str">
        <f>IFERROR(INDEX(Vendors!$A$2:$B$500,MATCH('AP and Accrual Journal'!C2392,Vendors!$A$2:$A$500,0),2),"")</f>
        <v/>
      </c>
      <c r="H2392" s="74">
        <f>SUMIF('Cash Outflows'!E:E,'AP and Accrual Journal'!D2392,'Cash Outflows'!F:F)</f>
        <v>0</v>
      </c>
      <c r="I2392" s="73">
        <f t="shared" si="122"/>
        <v>0</v>
      </c>
      <c r="J2392" s="13">
        <f t="shared" si="124"/>
        <v>0</v>
      </c>
      <c r="K2392" s="112" t="b">
        <f ca="1">IF(TODAY()-'AP and Accrual Journal'!E2392&gt;'Data Inputs'!$B$47,TRUE,FALSE)</f>
        <v>1</v>
      </c>
    </row>
    <row r="2393" spans="1:11" x14ac:dyDescent="0.2">
      <c r="A2393" s="110" t="str">
        <f t="shared" si="123"/>
        <v/>
      </c>
      <c r="B2393" s="55"/>
      <c r="C2393" s="129"/>
      <c r="D2393" s="55"/>
      <c r="E2393" s="56"/>
      <c r="F2393" s="72"/>
      <c r="G2393" s="120" t="str">
        <f>IFERROR(INDEX(Vendors!$A$2:$B$500,MATCH('AP and Accrual Journal'!C2393,Vendors!$A$2:$A$500,0),2),"")</f>
        <v/>
      </c>
      <c r="H2393" s="74">
        <f>SUMIF('Cash Outflows'!E:E,'AP and Accrual Journal'!D2393,'Cash Outflows'!F:F)</f>
        <v>0</v>
      </c>
      <c r="I2393" s="73">
        <f t="shared" si="122"/>
        <v>0</v>
      </c>
      <c r="J2393" s="13">
        <f t="shared" si="124"/>
        <v>0</v>
      </c>
      <c r="K2393" s="112" t="b">
        <f ca="1">IF(TODAY()-'AP and Accrual Journal'!E2393&gt;'Data Inputs'!$B$47,TRUE,FALSE)</f>
        <v>1</v>
      </c>
    </row>
    <row r="2394" spans="1:11" x14ac:dyDescent="0.2">
      <c r="A2394" s="110" t="str">
        <f t="shared" si="123"/>
        <v/>
      </c>
      <c r="B2394" s="55"/>
      <c r="C2394" s="129"/>
      <c r="D2394" s="55"/>
      <c r="E2394" s="56"/>
      <c r="F2394" s="72"/>
      <c r="G2394" s="120" t="str">
        <f>IFERROR(INDEX(Vendors!$A$2:$B$500,MATCH('AP and Accrual Journal'!C2394,Vendors!$A$2:$A$500,0),2),"")</f>
        <v/>
      </c>
      <c r="H2394" s="74">
        <f>SUMIF('Cash Outflows'!E:E,'AP and Accrual Journal'!D2394,'Cash Outflows'!F:F)</f>
        <v>0</v>
      </c>
      <c r="I2394" s="73">
        <f t="shared" si="122"/>
        <v>0</v>
      </c>
      <c r="J2394" s="13">
        <f t="shared" si="124"/>
        <v>0</v>
      </c>
      <c r="K2394" s="112" t="b">
        <f ca="1">IF(TODAY()-'AP and Accrual Journal'!E2394&gt;'Data Inputs'!$B$47,TRUE,FALSE)</f>
        <v>1</v>
      </c>
    </row>
    <row r="2395" spans="1:11" x14ac:dyDescent="0.2">
      <c r="A2395" s="110" t="str">
        <f t="shared" si="123"/>
        <v/>
      </c>
      <c r="B2395" s="55"/>
      <c r="C2395" s="129"/>
      <c r="D2395" s="55"/>
      <c r="E2395" s="56"/>
      <c r="F2395" s="72"/>
      <c r="G2395" s="120" t="str">
        <f>IFERROR(INDEX(Vendors!$A$2:$B$500,MATCH('AP and Accrual Journal'!C2395,Vendors!$A$2:$A$500,0),2),"")</f>
        <v/>
      </c>
      <c r="H2395" s="74">
        <f>SUMIF('Cash Outflows'!E:E,'AP and Accrual Journal'!D2395,'Cash Outflows'!F:F)</f>
        <v>0</v>
      </c>
      <c r="I2395" s="73">
        <f t="shared" si="122"/>
        <v>0</v>
      </c>
      <c r="J2395" s="13">
        <f t="shared" si="124"/>
        <v>0</v>
      </c>
      <c r="K2395" s="112" t="b">
        <f ca="1">IF(TODAY()-'AP and Accrual Journal'!E2395&gt;'Data Inputs'!$B$47,TRUE,FALSE)</f>
        <v>1</v>
      </c>
    </row>
    <row r="2396" spans="1:11" x14ac:dyDescent="0.2">
      <c r="A2396" s="110" t="str">
        <f t="shared" si="123"/>
        <v/>
      </c>
      <c r="B2396" s="55"/>
      <c r="C2396" s="129"/>
      <c r="D2396" s="55"/>
      <c r="E2396" s="56"/>
      <c r="F2396" s="72"/>
      <c r="G2396" s="120" t="str">
        <f>IFERROR(INDEX(Vendors!$A$2:$B$500,MATCH('AP and Accrual Journal'!C2396,Vendors!$A$2:$A$500,0),2),"")</f>
        <v/>
      </c>
      <c r="H2396" s="74">
        <f>SUMIF('Cash Outflows'!E:E,'AP and Accrual Journal'!D2396,'Cash Outflows'!F:F)</f>
        <v>0</v>
      </c>
      <c r="I2396" s="73">
        <f t="shared" si="122"/>
        <v>0</v>
      </c>
      <c r="J2396" s="13">
        <f t="shared" si="124"/>
        <v>0</v>
      </c>
      <c r="K2396" s="112" t="b">
        <f ca="1">IF(TODAY()-'AP and Accrual Journal'!E2396&gt;'Data Inputs'!$B$47,TRUE,FALSE)</f>
        <v>1</v>
      </c>
    </row>
    <row r="2397" spans="1:11" x14ac:dyDescent="0.2">
      <c r="A2397" s="110" t="str">
        <f t="shared" si="123"/>
        <v/>
      </c>
      <c r="B2397" s="55"/>
      <c r="C2397" s="129"/>
      <c r="D2397" s="55"/>
      <c r="E2397" s="56"/>
      <c r="F2397" s="72"/>
      <c r="G2397" s="120" t="str">
        <f>IFERROR(INDEX(Vendors!$A$2:$B$500,MATCH('AP and Accrual Journal'!C2397,Vendors!$A$2:$A$500,0),2),"")</f>
        <v/>
      </c>
      <c r="H2397" s="74">
        <f>SUMIF('Cash Outflows'!E:E,'AP and Accrual Journal'!D2397,'Cash Outflows'!F:F)</f>
        <v>0</v>
      </c>
      <c r="I2397" s="73">
        <f t="shared" si="122"/>
        <v>0</v>
      </c>
      <c r="J2397" s="13">
        <f t="shared" si="124"/>
        <v>0</v>
      </c>
      <c r="K2397" s="112" t="b">
        <f ca="1">IF(TODAY()-'AP and Accrual Journal'!E2397&gt;'Data Inputs'!$B$47,TRUE,FALSE)</f>
        <v>1</v>
      </c>
    </row>
    <row r="2398" spans="1:11" x14ac:dyDescent="0.2">
      <c r="A2398" s="110" t="str">
        <f t="shared" si="123"/>
        <v/>
      </c>
      <c r="B2398" s="55"/>
      <c r="C2398" s="129"/>
      <c r="D2398" s="55"/>
      <c r="E2398" s="56"/>
      <c r="F2398" s="72"/>
      <c r="G2398" s="120" t="str">
        <f>IFERROR(INDEX(Vendors!$A$2:$B$500,MATCH('AP and Accrual Journal'!C2398,Vendors!$A$2:$A$500,0),2),"")</f>
        <v/>
      </c>
      <c r="H2398" s="74">
        <f>SUMIF('Cash Outflows'!E:E,'AP and Accrual Journal'!D2398,'Cash Outflows'!F:F)</f>
        <v>0</v>
      </c>
      <c r="I2398" s="73">
        <f t="shared" si="122"/>
        <v>0</v>
      </c>
      <c r="J2398" s="13">
        <f t="shared" si="124"/>
        <v>0</v>
      </c>
      <c r="K2398" s="112" t="b">
        <f ca="1">IF(TODAY()-'AP and Accrual Journal'!E2398&gt;'Data Inputs'!$B$47,TRUE,FALSE)</f>
        <v>1</v>
      </c>
    </row>
    <row r="2399" spans="1:11" x14ac:dyDescent="0.2">
      <c r="A2399" s="110" t="str">
        <f t="shared" si="123"/>
        <v/>
      </c>
      <c r="B2399" s="55"/>
      <c r="C2399" s="129"/>
      <c r="D2399" s="55"/>
      <c r="E2399" s="56"/>
      <c r="F2399" s="72"/>
      <c r="G2399" s="120" t="str">
        <f>IFERROR(INDEX(Vendors!$A$2:$B$500,MATCH('AP and Accrual Journal'!C2399,Vendors!$A$2:$A$500,0),2),"")</f>
        <v/>
      </c>
      <c r="H2399" s="74">
        <f>SUMIF('Cash Outflows'!E:E,'AP and Accrual Journal'!D2399,'Cash Outflows'!F:F)</f>
        <v>0</v>
      </c>
      <c r="I2399" s="73">
        <f t="shared" si="122"/>
        <v>0</v>
      </c>
      <c r="J2399" s="13">
        <f t="shared" si="124"/>
        <v>0</v>
      </c>
      <c r="K2399" s="112" t="b">
        <f ca="1">IF(TODAY()-'AP and Accrual Journal'!E2399&gt;'Data Inputs'!$B$47,TRUE,FALSE)</f>
        <v>1</v>
      </c>
    </row>
    <row r="2400" spans="1:11" x14ac:dyDescent="0.2">
      <c r="A2400" s="110" t="str">
        <f t="shared" si="123"/>
        <v/>
      </c>
      <c r="B2400" s="55"/>
      <c r="C2400" s="129"/>
      <c r="D2400" s="55"/>
      <c r="E2400" s="56"/>
      <c r="F2400" s="72"/>
      <c r="G2400" s="120" t="str">
        <f>IFERROR(INDEX(Vendors!$A$2:$B$500,MATCH('AP and Accrual Journal'!C2400,Vendors!$A$2:$A$500,0),2),"")</f>
        <v/>
      </c>
      <c r="H2400" s="74">
        <f>SUMIF('Cash Outflows'!E:E,'AP and Accrual Journal'!D2400,'Cash Outflows'!F:F)</f>
        <v>0</v>
      </c>
      <c r="I2400" s="73">
        <f t="shared" si="122"/>
        <v>0</v>
      </c>
      <c r="J2400" s="13">
        <f t="shared" si="124"/>
        <v>0</v>
      </c>
      <c r="K2400" s="112" t="b">
        <f ca="1">IF(TODAY()-'AP and Accrual Journal'!E2400&gt;'Data Inputs'!$B$47,TRUE,FALSE)</f>
        <v>1</v>
      </c>
    </row>
    <row r="2401" spans="1:11" x14ac:dyDescent="0.2">
      <c r="A2401" s="110" t="str">
        <f t="shared" si="123"/>
        <v/>
      </c>
      <c r="B2401" s="55"/>
      <c r="C2401" s="129"/>
      <c r="D2401" s="55"/>
      <c r="E2401" s="56"/>
      <c r="F2401" s="72"/>
      <c r="G2401" s="120" t="str">
        <f>IFERROR(INDEX(Vendors!$A$2:$B$500,MATCH('AP and Accrual Journal'!C2401,Vendors!$A$2:$A$500,0),2),"")</f>
        <v/>
      </c>
      <c r="H2401" s="74">
        <f>SUMIF('Cash Outflows'!E:E,'AP and Accrual Journal'!D2401,'Cash Outflows'!F:F)</f>
        <v>0</v>
      </c>
      <c r="I2401" s="73">
        <f t="shared" si="122"/>
        <v>0</v>
      </c>
      <c r="J2401" s="13">
        <f t="shared" si="124"/>
        <v>0</v>
      </c>
      <c r="K2401" s="112" t="b">
        <f ca="1">IF(TODAY()-'AP and Accrual Journal'!E2401&gt;'Data Inputs'!$B$47,TRUE,FALSE)</f>
        <v>1</v>
      </c>
    </row>
    <row r="2402" spans="1:11" x14ac:dyDescent="0.2">
      <c r="A2402" s="110" t="str">
        <f t="shared" si="123"/>
        <v/>
      </c>
      <c r="B2402" s="55"/>
      <c r="C2402" s="129"/>
      <c r="D2402" s="55"/>
      <c r="E2402" s="56"/>
      <c r="F2402" s="72"/>
      <c r="G2402" s="120" t="str">
        <f>IFERROR(INDEX(Vendors!$A$2:$B$500,MATCH('AP and Accrual Journal'!C2402,Vendors!$A$2:$A$500,0),2),"")</f>
        <v/>
      </c>
      <c r="H2402" s="74">
        <f>SUMIF('Cash Outflows'!E:E,'AP and Accrual Journal'!D2402,'Cash Outflows'!F:F)</f>
        <v>0</v>
      </c>
      <c r="I2402" s="73">
        <f t="shared" si="122"/>
        <v>0</v>
      </c>
      <c r="J2402" s="13">
        <f t="shared" si="124"/>
        <v>0</v>
      </c>
      <c r="K2402" s="112" t="b">
        <f ca="1">IF(TODAY()-'AP and Accrual Journal'!E2402&gt;'Data Inputs'!$B$47,TRUE,FALSE)</f>
        <v>1</v>
      </c>
    </row>
    <row r="2403" spans="1:11" x14ac:dyDescent="0.2">
      <c r="A2403" s="110" t="str">
        <f t="shared" si="123"/>
        <v/>
      </c>
      <c r="B2403" s="55"/>
      <c r="C2403" s="129"/>
      <c r="D2403" s="55"/>
      <c r="E2403" s="56"/>
      <c r="F2403" s="72"/>
      <c r="G2403" s="120" t="str">
        <f>IFERROR(INDEX(Vendors!$A$2:$B$500,MATCH('AP and Accrual Journal'!C2403,Vendors!$A$2:$A$500,0),2),"")</f>
        <v/>
      </c>
      <c r="H2403" s="74">
        <f>SUMIF('Cash Outflows'!E:E,'AP and Accrual Journal'!D2403,'Cash Outflows'!F:F)</f>
        <v>0</v>
      </c>
      <c r="I2403" s="73">
        <f t="shared" si="122"/>
        <v>0</v>
      </c>
      <c r="J2403" s="13">
        <f t="shared" si="124"/>
        <v>0</v>
      </c>
      <c r="K2403" s="112" t="b">
        <f ca="1">IF(TODAY()-'AP and Accrual Journal'!E2403&gt;'Data Inputs'!$B$47,TRUE,FALSE)</f>
        <v>1</v>
      </c>
    </row>
    <row r="2404" spans="1:11" x14ac:dyDescent="0.2">
      <c r="A2404" s="110" t="str">
        <f t="shared" si="123"/>
        <v/>
      </c>
      <c r="B2404" s="55"/>
      <c r="C2404" s="129"/>
      <c r="D2404" s="55"/>
      <c r="E2404" s="56"/>
      <c r="F2404" s="72"/>
      <c r="G2404" s="120" t="str">
        <f>IFERROR(INDEX(Vendors!$A$2:$B$500,MATCH('AP and Accrual Journal'!C2404,Vendors!$A$2:$A$500,0),2),"")</f>
        <v/>
      </c>
      <c r="H2404" s="74">
        <f>SUMIF('Cash Outflows'!E:E,'AP and Accrual Journal'!D2404,'Cash Outflows'!F:F)</f>
        <v>0</v>
      </c>
      <c r="I2404" s="73">
        <f t="shared" si="122"/>
        <v>0</v>
      </c>
      <c r="J2404" s="13">
        <f t="shared" si="124"/>
        <v>0</v>
      </c>
      <c r="K2404" s="112" t="b">
        <f ca="1">IF(TODAY()-'AP and Accrual Journal'!E2404&gt;'Data Inputs'!$B$47,TRUE,FALSE)</f>
        <v>1</v>
      </c>
    </row>
    <row r="2405" spans="1:11" x14ac:dyDescent="0.2">
      <c r="A2405" s="110" t="str">
        <f t="shared" si="123"/>
        <v/>
      </c>
      <c r="B2405" s="55"/>
      <c r="C2405" s="129"/>
      <c r="D2405" s="55"/>
      <c r="E2405" s="56"/>
      <c r="F2405" s="72"/>
      <c r="G2405" s="120" t="str">
        <f>IFERROR(INDEX(Vendors!$A$2:$B$500,MATCH('AP and Accrual Journal'!C2405,Vendors!$A$2:$A$500,0),2),"")</f>
        <v/>
      </c>
      <c r="H2405" s="74">
        <f>SUMIF('Cash Outflows'!E:E,'AP and Accrual Journal'!D2405,'Cash Outflows'!F:F)</f>
        <v>0</v>
      </c>
      <c r="I2405" s="73">
        <f t="shared" si="122"/>
        <v>0</v>
      </c>
      <c r="J2405" s="13">
        <f t="shared" si="124"/>
        <v>0</v>
      </c>
      <c r="K2405" s="112" t="b">
        <f ca="1">IF(TODAY()-'AP and Accrual Journal'!E2405&gt;'Data Inputs'!$B$47,TRUE,FALSE)</f>
        <v>1</v>
      </c>
    </row>
    <row r="2406" spans="1:11" x14ac:dyDescent="0.2">
      <c r="A2406" s="110" t="str">
        <f t="shared" si="123"/>
        <v/>
      </c>
      <c r="B2406" s="55"/>
      <c r="C2406" s="129"/>
      <c r="D2406" s="55"/>
      <c r="E2406" s="56"/>
      <c r="F2406" s="72"/>
      <c r="G2406" s="120" t="str">
        <f>IFERROR(INDEX(Vendors!$A$2:$B$500,MATCH('AP and Accrual Journal'!C2406,Vendors!$A$2:$A$500,0),2),"")</f>
        <v/>
      </c>
      <c r="H2406" s="74">
        <f>SUMIF('Cash Outflows'!E:E,'AP and Accrual Journal'!D2406,'Cash Outflows'!F:F)</f>
        <v>0</v>
      </c>
      <c r="I2406" s="73">
        <f t="shared" si="122"/>
        <v>0</v>
      </c>
      <c r="J2406" s="13">
        <f t="shared" si="124"/>
        <v>0</v>
      </c>
      <c r="K2406" s="112" t="b">
        <f ca="1">IF(TODAY()-'AP and Accrual Journal'!E2406&gt;'Data Inputs'!$B$47,TRUE,FALSE)</f>
        <v>1</v>
      </c>
    </row>
    <row r="2407" spans="1:11" x14ac:dyDescent="0.2">
      <c r="A2407" s="110" t="str">
        <f t="shared" si="123"/>
        <v/>
      </c>
      <c r="B2407" s="55"/>
      <c r="C2407" s="129"/>
      <c r="D2407" s="55"/>
      <c r="E2407" s="56"/>
      <c r="F2407" s="72"/>
      <c r="G2407" s="120" t="str">
        <f>IFERROR(INDEX(Vendors!$A$2:$B$500,MATCH('AP and Accrual Journal'!C2407,Vendors!$A$2:$A$500,0),2),"")</f>
        <v/>
      </c>
      <c r="H2407" s="74">
        <f>SUMIF('Cash Outflows'!E:E,'AP and Accrual Journal'!D2407,'Cash Outflows'!F:F)</f>
        <v>0</v>
      </c>
      <c r="I2407" s="73">
        <f t="shared" si="122"/>
        <v>0</v>
      </c>
      <c r="J2407" s="13">
        <f t="shared" si="124"/>
        <v>0</v>
      </c>
      <c r="K2407" s="112" t="b">
        <f ca="1">IF(TODAY()-'AP and Accrual Journal'!E2407&gt;'Data Inputs'!$B$47,TRUE,FALSE)</f>
        <v>1</v>
      </c>
    </row>
    <row r="2408" spans="1:11" x14ac:dyDescent="0.2">
      <c r="A2408" s="110" t="str">
        <f t="shared" si="123"/>
        <v/>
      </c>
      <c r="B2408" s="55"/>
      <c r="C2408" s="129"/>
      <c r="D2408" s="55"/>
      <c r="E2408" s="56"/>
      <c r="F2408" s="72"/>
      <c r="G2408" s="120" t="str">
        <f>IFERROR(INDEX(Vendors!$A$2:$B$500,MATCH('AP and Accrual Journal'!C2408,Vendors!$A$2:$A$500,0),2),"")</f>
        <v/>
      </c>
      <c r="H2408" s="74">
        <f>SUMIF('Cash Outflows'!E:E,'AP and Accrual Journal'!D2408,'Cash Outflows'!F:F)</f>
        <v>0</v>
      </c>
      <c r="I2408" s="73">
        <f t="shared" si="122"/>
        <v>0</v>
      </c>
      <c r="J2408" s="13">
        <f t="shared" si="124"/>
        <v>0</v>
      </c>
      <c r="K2408" s="112" t="b">
        <f ca="1">IF(TODAY()-'AP and Accrual Journal'!E2408&gt;'Data Inputs'!$B$47,TRUE,FALSE)</f>
        <v>1</v>
      </c>
    </row>
    <row r="2409" spans="1:11" x14ac:dyDescent="0.2">
      <c r="A2409" s="110" t="str">
        <f t="shared" si="123"/>
        <v/>
      </c>
      <c r="B2409" s="55"/>
      <c r="C2409" s="129"/>
      <c r="D2409" s="55"/>
      <c r="E2409" s="56"/>
      <c r="F2409" s="72"/>
      <c r="G2409" s="120" t="str">
        <f>IFERROR(INDEX(Vendors!$A$2:$B$500,MATCH('AP and Accrual Journal'!C2409,Vendors!$A$2:$A$500,0),2),"")</f>
        <v/>
      </c>
      <c r="H2409" s="74">
        <f>SUMIF('Cash Outflows'!E:E,'AP and Accrual Journal'!D2409,'Cash Outflows'!F:F)</f>
        <v>0</v>
      </c>
      <c r="I2409" s="73">
        <f t="shared" si="122"/>
        <v>0</v>
      </c>
      <c r="J2409" s="13">
        <f t="shared" si="124"/>
        <v>0</v>
      </c>
      <c r="K2409" s="112" t="b">
        <f ca="1">IF(TODAY()-'AP and Accrual Journal'!E2409&gt;'Data Inputs'!$B$47,TRUE,FALSE)</f>
        <v>1</v>
      </c>
    </row>
    <row r="2410" spans="1:11" x14ac:dyDescent="0.2">
      <c r="A2410" s="110" t="str">
        <f t="shared" si="123"/>
        <v/>
      </c>
      <c r="B2410" s="55"/>
      <c r="C2410" s="129"/>
      <c r="D2410" s="55"/>
      <c r="E2410" s="56"/>
      <c r="F2410" s="72"/>
      <c r="G2410" s="120" t="str">
        <f>IFERROR(INDEX(Vendors!$A$2:$B$500,MATCH('AP and Accrual Journal'!C2410,Vendors!$A$2:$A$500,0),2),"")</f>
        <v/>
      </c>
      <c r="H2410" s="74">
        <f>SUMIF('Cash Outflows'!E:E,'AP and Accrual Journal'!D2410,'Cash Outflows'!F:F)</f>
        <v>0</v>
      </c>
      <c r="I2410" s="73">
        <f t="shared" si="122"/>
        <v>0</v>
      </c>
      <c r="J2410" s="13">
        <f t="shared" si="124"/>
        <v>0</v>
      </c>
      <c r="K2410" s="112" t="b">
        <f ca="1">IF(TODAY()-'AP and Accrual Journal'!E2410&gt;'Data Inputs'!$B$47,TRUE,FALSE)</f>
        <v>1</v>
      </c>
    </row>
    <row r="2411" spans="1:11" x14ac:dyDescent="0.2">
      <c r="A2411" s="110" t="str">
        <f t="shared" si="123"/>
        <v/>
      </c>
      <c r="B2411" s="55"/>
      <c r="C2411" s="129"/>
      <c r="D2411" s="55"/>
      <c r="E2411" s="56"/>
      <c r="F2411" s="72"/>
      <c r="G2411" s="120" t="str">
        <f>IFERROR(INDEX(Vendors!$A$2:$B$500,MATCH('AP and Accrual Journal'!C2411,Vendors!$A$2:$A$500,0),2),"")</f>
        <v/>
      </c>
      <c r="H2411" s="74">
        <f>SUMIF('Cash Outflows'!E:E,'AP and Accrual Journal'!D2411,'Cash Outflows'!F:F)</f>
        <v>0</v>
      </c>
      <c r="I2411" s="73">
        <f t="shared" si="122"/>
        <v>0</v>
      </c>
      <c r="J2411" s="13">
        <f t="shared" si="124"/>
        <v>0</v>
      </c>
      <c r="K2411" s="112" t="b">
        <f ca="1">IF(TODAY()-'AP and Accrual Journal'!E2411&gt;'Data Inputs'!$B$47,TRUE,FALSE)</f>
        <v>1</v>
      </c>
    </row>
    <row r="2412" spans="1:11" x14ac:dyDescent="0.2">
      <c r="A2412" s="110" t="str">
        <f t="shared" si="123"/>
        <v/>
      </c>
      <c r="B2412" s="55"/>
      <c r="C2412" s="129"/>
      <c r="D2412" s="55"/>
      <c r="E2412" s="56"/>
      <c r="F2412" s="72"/>
      <c r="G2412" s="120" t="str">
        <f>IFERROR(INDEX(Vendors!$A$2:$B$500,MATCH('AP and Accrual Journal'!C2412,Vendors!$A$2:$A$500,0),2),"")</f>
        <v/>
      </c>
      <c r="H2412" s="74">
        <f>SUMIF('Cash Outflows'!E:E,'AP and Accrual Journal'!D2412,'Cash Outflows'!F:F)</f>
        <v>0</v>
      </c>
      <c r="I2412" s="73">
        <f t="shared" si="122"/>
        <v>0</v>
      </c>
      <c r="J2412" s="13">
        <f t="shared" si="124"/>
        <v>0</v>
      </c>
      <c r="K2412" s="112" t="b">
        <f ca="1">IF(TODAY()-'AP and Accrual Journal'!E2412&gt;'Data Inputs'!$B$47,TRUE,FALSE)</f>
        <v>1</v>
      </c>
    </row>
    <row r="2413" spans="1:11" x14ac:dyDescent="0.2">
      <c r="A2413" s="110" t="str">
        <f t="shared" si="123"/>
        <v/>
      </c>
      <c r="B2413" s="55"/>
      <c r="C2413" s="129"/>
      <c r="D2413" s="55"/>
      <c r="E2413" s="56"/>
      <c r="F2413" s="72"/>
      <c r="G2413" s="120" t="str">
        <f>IFERROR(INDEX(Vendors!$A$2:$B$500,MATCH('AP and Accrual Journal'!C2413,Vendors!$A$2:$A$500,0),2),"")</f>
        <v/>
      </c>
      <c r="H2413" s="74">
        <f>SUMIF('Cash Outflows'!E:E,'AP and Accrual Journal'!D2413,'Cash Outflows'!F:F)</f>
        <v>0</v>
      </c>
      <c r="I2413" s="73">
        <f t="shared" si="122"/>
        <v>0</v>
      </c>
      <c r="J2413" s="13">
        <f t="shared" si="124"/>
        <v>0</v>
      </c>
      <c r="K2413" s="112" t="b">
        <f ca="1">IF(TODAY()-'AP and Accrual Journal'!E2413&gt;'Data Inputs'!$B$47,TRUE,FALSE)</f>
        <v>1</v>
      </c>
    </row>
    <row r="2414" spans="1:11" x14ac:dyDescent="0.2">
      <c r="A2414" s="110" t="str">
        <f t="shared" si="123"/>
        <v/>
      </c>
      <c r="B2414" s="55"/>
      <c r="C2414" s="129"/>
      <c r="D2414" s="55"/>
      <c r="E2414" s="56"/>
      <c r="F2414" s="72"/>
      <c r="G2414" s="120" t="str">
        <f>IFERROR(INDEX(Vendors!$A$2:$B$500,MATCH('AP and Accrual Journal'!C2414,Vendors!$A$2:$A$500,0),2),"")</f>
        <v/>
      </c>
      <c r="H2414" s="74">
        <f>SUMIF('Cash Outflows'!E:E,'AP and Accrual Journal'!D2414,'Cash Outflows'!F:F)</f>
        <v>0</v>
      </c>
      <c r="I2414" s="73">
        <f t="shared" si="122"/>
        <v>0</v>
      </c>
      <c r="J2414" s="13">
        <f t="shared" si="124"/>
        <v>0</v>
      </c>
      <c r="K2414" s="112" t="b">
        <f ca="1">IF(TODAY()-'AP and Accrual Journal'!E2414&gt;'Data Inputs'!$B$47,TRUE,FALSE)</f>
        <v>1</v>
      </c>
    </row>
    <row r="2415" spans="1:11" x14ac:dyDescent="0.2">
      <c r="A2415" s="110" t="str">
        <f t="shared" si="123"/>
        <v/>
      </c>
      <c r="B2415" s="55"/>
      <c r="C2415" s="129"/>
      <c r="D2415" s="55"/>
      <c r="E2415" s="56"/>
      <c r="F2415" s="72"/>
      <c r="G2415" s="120" t="str">
        <f>IFERROR(INDEX(Vendors!$A$2:$B$500,MATCH('AP and Accrual Journal'!C2415,Vendors!$A$2:$A$500,0),2),"")</f>
        <v/>
      </c>
      <c r="H2415" s="74">
        <f>SUMIF('Cash Outflows'!E:E,'AP and Accrual Journal'!D2415,'Cash Outflows'!F:F)</f>
        <v>0</v>
      </c>
      <c r="I2415" s="73">
        <f t="shared" si="122"/>
        <v>0</v>
      </c>
      <c r="J2415" s="13">
        <f t="shared" si="124"/>
        <v>0</v>
      </c>
      <c r="K2415" s="112" t="b">
        <f ca="1">IF(TODAY()-'AP and Accrual Journal'!E2415&gt;'Data Inputs'!$B$47,TRUE,FALSE)</f>
        <v>1</v>
      </c>
    </row>
    <row r="2416" spans="1:11" x14ac:dyDescent="0.2">
      <c r="A2416" s="110" t="str">
        <f t="shared" si="123"/>
        <v/>
      </c>
      <c r="B2416" s="55"/>
      <c r="C2416" s="129"/>
      <c r="D2416" s="55"/>
      <c r="E2416" s="56"/>
      <c r="F2416" s="72"/>
      <c r="G2416" s="120" t="str">
        <f>IFERROR(INDEX(Vendors!$A$2:$B$500,MATCH('AP and Accrual Journal'!C2416,Vendors!$A$2:$A$500,0),2),"")</f>
        <v/>
      </c>
      <c r="H2416" s="74">
        <f>SUMIF('Cash Outflows'!E:E,'AP and Accrual Journal'!D2416,'Cash Outflows'!F:F)</f>
        <v>0</v>
      </c>
      <c r="I2416" s="73">
        <f t="shared" si="122"/>
        <v>0</v>
      </c>
      <c r="J2416" s="13">
        <f t="shared" si="124"/>
        <v>0</v>
      </c>
      <c r="K2416" s="112" t="b">
        <f ca="1">IF(TODAY()-'AP and Accrual Journal'!E2416&gt;'Data Inputs'!$B$47,TRUE,FALSE)</f>
        <v>1</v>
      </c>
    </row>
    <row r="2417" spans="1:11" x14ac:dyDescent="0.2">
      <c r="A2417" s="110" t="str">
        <f t="shared" si="123"/>
        <v/>
      </c>
      <c r="B2417" s="55"/>
      <c r="C2417" s="129"/>
      <c r="D2417" s="55"/>
      <c r="E2417" s="56"/>
      <c r="F2417" s="72"/>
      <c r="G2417" s="120" t="str">
        <f>IFERROR(INDEX(Vendors!$A$2:$B$500,MATCH('AP and Accrual Journal'!C2417,Vendors!$A$2:$A$500,0),2),"")</f>
        <v/>
      </c>
      <c r="H2417" s="74">
        <f>SUMIF('Cash Outflows'!E:E,'AP and Accrual Journal'!D2417,'Cash Outflows'!F:F)</f>
        <v>0</v>
      </c>
      <c r="I2417" s="73">
        <f t="shared" si="122"/>
        <v>0</v>
      </c>
      <c r="J2417" s="13">
        <f t="shared" si="124"/>
        <v>0</v>
      </c>
      <c r="K2417" s="112" t="b">
        <f ca="1">IF(TODAY()-'AP and Accrual Journal'!E2417&gt;'Data Inputs'!$B$47,TRUE,FALSE)</f>
        <v>1</v>
      </c>
    </row>
    <row r="2418" spans="1:11" x14ac:dyDescent="0.2">
      <c r="A2418" s="110" t="str">
        <f t="shared" si="123"/>
        <v/>
      </c>
      <c r="B2418" s="55"/>
      <c r="C2418" s="129"/>
      <c r="D2418" s="55"/>
      <c r="E2418" s="56"/>
      <c r="F2418" s="72"/>
      <c r="G2418" s="120" t="str">
        <f>IFERROR(INDEX(Vendors!$A$2:$B$500,MATCH('AP and Accrual Journal'!C2418,Vendors!$A$2:$A$500,0),2),"")</f>
        <v/>
      </c>
      <c r="H2418" s="74">
        <f>SUMIF('Cash Outflows'!E:E,'AP and Accrual Journal'!D2418,'Cash Outflows'!F:F)</f>
        <v>0</v>
      </c>
      <c r="I2418" s="73">
        <f t="shared" si="122"/>
        <v>0</v>
      </c>
      <c r="J2418" s="13">
        <f t="shared" si="124"/>
        <v>0</v>
      </c>
      <c r="K2418" s="112" t="b">
        <f ca="1">IF(TODAY()-'AP and Accrual Journal'!E2418&gt;'Data Inputs'!$B$47,TRUE,FALSE)</f>
        <v>1</v>
      </c>
    </row>
    <row r="2419" spans="1:11" x14ac:dyDescent="0.2">
      <c r="A2419" s="110" t="str">
        <f t="shared" si="123"/>
        <v/>
      </c>
      <c r="B2419" s="55"/>
      <c r="C2419" s="129"/>
      <c r="D2419" s="55"/>
      <c r="E2419" s="56"/>
      <c r="F2419" s="72"/>
      <c r="G2419" s="120" t="str">
        <f>IFERROR(INDEX(Vendors!$A$2:$B$500,MATCH('AP and Accrual Journal'!C2419,Vendors!$A$2:$A$500,0),2),"")</f>
        <v/>
      </c>
      <c r="H2419" s="74">
        <f>SUMIF('Cash Outflows'!E:E,'AP and Accrual Journal'!D2419,'Cash Outflows'!F:F)</f>
        <v>0</v>
      </c>
      <c r="I2419" s="73">
        <f t="shared" si="122"/>
        <v>0</v>
      </c>
      <c r="J2419" s="13">
        <f t="shared" si="124"/>
        <v>0</v>
      </c>
      <c r="K2419" s="112" t="b">
        <f ca="1">IF(TODAY()-'AP and Accrual Journal'!E2419&gt;'Data Inputs'!$B$47,TRUE,FALSE)</f>
        <v>1</v>
      </c>
    </row>
    <row r="2420" spans="1:11" x14ac:dyDescent="0.2">
      <c r="A2420" s="110" t="str">
        <f t="shared" si="123"/>
        <v/>
      </c>
      <c r="B2420" s="55"/>
      <c r="C2420" s="129"/>
      <c r="D2420" s="55"/>
      <c r="E2420" s="56"/>
      <c r="F2420" s="72"/>
      <c r="G2420" s="120" t="str">
        <f>IFERROR(INDEX(Vendors!$A$2:$B$500,MATCH('AP and Accrual Journal'!C2420,Vendors!$A$2:$A$500,0),2),"")</f>
        <v/>
      </c>
      <c r="H2420" s="74">
        <f>SUMIF('Cash Outflows'!E:E,'AP and Accrual Journal'!D2420,'Cash Outflows'!F:F)</f>
        <v>0</v>
      </c>
      <c r="I2420" s="73">
        <f t="shared" si="122"/>
        <v>0</v>
      </c>
      <c r="J2420" s="13">
        <f t="shared" si="124"/>
        <v>0</v>
      </c>
      <c r="K2420" s="112" t="b">
        <f ca="1">IF(TODAY()-'AP and Accrual Journal'!E2420&gt;'Data Inputs'!$B$47,TRUE,FALSE)</f>
        <v>1</v>
      </c>
    </row>
    <row r="2421" spans="1:11" x14ac:dyDescent="0.2">
      <c r="A2421" s="110" t="str">
        <f t="shared" si="123"/>
        <v/>
      </c>
      <c r="B2421" s="55"/>
      <c r="C2421" s="129"/>
      <c r="D2421" s="55"/>
      <c r="E2421" s="56"/>
      <c r="F2421" s="72"/>
      <c r="G2421" s="120" t="str">
        <f>IFERROR(INDEX(Vendors!$A$2:$B$500,MATCH('AP and Accrual Journal'!C2421,Vendors!$A$2:$A$500,0),2),"")</f>
        <v/>
      </c>
      <c r="H2421" s="74">
        <f>SUMIF('Cash Outflows'!E:E,'AP and Accrual Journal'!D2421,'Cash Outflows'!F:F)</f>
        <v>0</v>
      </c>
      <c r="I2421" s="73">
        <f t="shared" si="122"/>
        <v>0</v>
      </c>
      <c r="J2421" s="13">
        <f t="shared" si="124"/>
        <v>0</v>
      </c>
      <c r="K2421" s="112" t="b">
        <f ca="1">IF(TODAY()-'AP and Accrual Journal'!E2421&gt;'Data Inputs'!$B$47,TRUE,FALSE)</f>
        <v>1</v>
      </c>
    </row>
    <row r="2422" spans="1:11" x14ac:dyDescent="0.2">
      <c r="A2422" s="110" t="str">
        <f t="shared" si="123"/>
        <v/>
      </c>
      <c r="B2422" s="55"/>
      <c r="C2422" s="129"/>
      <c r="D2422" s="55"/>
      <c r="E2422" s="56"/>
      <c r="F2422" s="72"/>
      <c r="G2422" s="120" t="str">
        <f>IFERROR(INDEX(Vendors!$A$2:$B$500,MATCH('AP and Accrual Journal'!C2422,Vendors!$A$2:$A$500,0),2),"")</f>
        <v/>
      </c>
      <c r="H2422" s="74">
        <f>SUMIF('Cash Outflows'!E:E,'AP and Accrual Journal'!D2422,'Cash Outflows'!F:F)</f>
        <v>0</v>
      </c>
      <c r="I2422" s="73">
        <f t="shared" si="122"/>
        <v>0</v>
      </c>
      <c r="J2422" s="13">
        <f t="shared" si="124"/>
        <v>0</v>
      </c>
      <c r="K2422" s="112" t="b">
        <f ca="1">IF(TODAY()-'AP and Accrual Journal'!E2422&gt;'Data Inputs'!$B$47,TRUE,FALSE)</f>
        <v>1</v>
      </c>
    </row>
    <row r="2423" spans="1:11" x14ac:dyDescent="0.2">
      <c r="A2423" s="110" t="str">
        <f t="shared" si="123"/>
        <v/>
      </c>
      <c r="B2423" s="55"/>
      <c r="C2423" s="129"/>
      <c r="D2423" s="55"/>
      <c r="E2423" s="56"/>
      <c r="F2423" s="72"/>
      <c r="G2423" s="120" t="str">
        <f>IFERROR(INDEX(Vendors!$A$2:$B$500,MATCH('AP and Accrual Journal'!C2423,Vendors!$A$2:$A$500,0),2),"")</f>
        <v/>
      </c>
      <c r="H2423" s="74">
        <f>SUMIF('Cash Outflows'!E:E,'AP and Accrual Journal'!D2423,'Cash Outflows'!F:F)</f>
        <v>0</v>
      </c>
      <c r="I2423" s="73">
        <f t="shared" si="122"/>
        <v>0</v>
      </c>
      <c r="J2423" s="13">
        <f t="shared" si="124"/>
        <v>0</v>
      </c>
      <c r="K2423" s="112" t="b">
        <f ca="1">IF(TODAY()-'AP and Accrual Journal'!E2423&gt;'Data Inputs'!$B$47,TRUE,FALSE)</f>
        <v>1</v>
      </c>
    </row>
    <row r="2424" spans="1:11" x14ac:dyDescent="0.2">
      <c r="A2424" s="110" t="str">
        <f t="shared" si="123"/>
        <v/>
      </c>
      <c r="B2424" s="55"/>
      <c r="C2424" s="129"/>
      <c r="D2424" s="55"/>
      <c r="E2424" s="56"/>
      <c r="F2424" s="72"/>
      <c r="G2424" s="120" t="str">
        <f>IFERROR(INDEX(Vendors!$A$2:$B$500,MATCH('AP and Accrual Journal'!C2424,Vendors!$A$2:$A$500,0),2),"")</f>
        <v/>
      </c>
      <c r="H2424" s="74">
        <f>SUMIF('Cash Outflows'!E:E,'AP and Accrual Journal'!D2424,'Cash Outflows'!F:F)</f>
        <v>0</v>
      </c>
      <c r="I2424" s="73">
        <f t="shared" si="122"/>
        <v>0</v>
      </c>
      <c r="J2424" s="13">
        <f t="shared" si="124"/>
        <v>0</v>
      </c>
      <c r="K2424" s="112" t="b">
        <f ca="1">IF(TODAY()-'AP and Accrual Journal'!E2424&gt;'Data Inputs'!$B$47,TRUE,FALSE)</f>
        <v>1</v>
      </c>
    </row>
    <row r="2425" spans="1:11" x14ac:dyDescent="0.2">
      <c r="A2425" s="110" t="str">
        <f t="shared" si="123"/>
        <v/>
      </c>
      <c r="B2425" s="55"/>
      <c r="C2425" s="129"/>
      <c r="D2425" s="55"/>
      <c r="E2425" s="56"/>
      <c r="F2425" s="72"/>
      <c r="G2425" s="120" t="str">
        <f>IFERROR(INDEX(Vendors!$A$2:$B$500,MATCH('AP and Accrual Journal'!C2425,Vendors!$A$2:$A$500,0),2),"")</f>
        <v/>
      </c>
      <c r="H2425" s="74">
        <f>SUMIF('Cash Outflows'!E:E,'AP and Accrual Journal'!D2425,'Cash Outflows'!F:F)</f>
        <v>0</v>
      </c>
      <c r="I2425" s="73">
        <f t="shared" si="122"/>
        <v>0</v>
      </c>
      <c r="J2425" s="13">
        <f t="shared" si="124"/>
        <v>0</v>
      </c>
      <c r="K2425" s="112" t="b">
        <f ca="1">IF(TODAY()-'AP and Accrual Journal'!E2425&gt;'Data Inputs'!$B$47,TRUE,FALSE)</f>
        <v>1</v>
      </c>
    </row>
    <row r="2426" spans="1:11" x14ac:dyDescent="0.2">
      <c r="A2426" s="110" t="str">
        <f t="shared" si="123"/>
        <v/>
      </c>
      <c r="B2426" s="55"/>
      <c r="C2426" s="129"/>
      <c r="D2426" s="55"/>
      <c r="E2426" s="56"/>
      <c r="F2426" s="72"/>
      <c r="G2426" s="120" t="str">
        <f>IFERROR(INDEX(Vendors!$A$2:$B$500,MATCH('AP and Accrual Journal'!C2426,Vendors!$A$2:$A$500,0),2),"")</f>
        <v/>
      </c>
      <c r="H2426" s="74">
        <f>SUMIF('Cash Outflows'!E:E,'AP and Accrual Journal'!D2426,'Cash Outflows'!F:F)</f>
        <v>0</v>
      </c>
      <c r="I2426" s="73">
        <f t="shared" si="122"/>
        <v>0</v>
      </c>
      <c r="J2426" s="13">
        <f t="shared" si="124"/>
        <v>0</v>
      </c>
      <c r="K2426" s="112" t="b">
        <f ca="1">IF(TODAY()-'AP and Accrual Journal'!E2426&gt;'Data Inputs'!$B$47,TRUE,FALSE)</f>
        <v>1</v>
      </c>
    </row>
    <row r="2427" spans="1:11" x14ac:dyDescent="0.2">
      <c r="A2427" s="110" t="str">
        <f t="shared" si="123"/>
        <v/>
      </c>
      <c r="B2427" s="55"/>
      <c r="C2427" s="129"/>
      <c r="D2427" s="55"/>
      <c r="E2427" s="56"/>
      <c r="F2427" s="72"/>
      <c r="G2427" s="120" t="str">
        <f>IFERROR(INDEX(Vendors!$A$2:$B$500,MATCH('AP and Accrual Journal'!C2427,Vendors!$A$2:$A$500,0),2),"")</f>
        <v/>
      </c>
      <c r="H2427" s="74">
        <f>SUMIF('Cash Outflows'!E:E,'AP and Accrual Journal'!D2427,'Cash Outflows'!F:F)</f>
        <v>0</v>
      </c>
      <c r="I2427" s="73">
        <f t="shared" si="122"/>
        <v>0</v>
      </c>
      <c r="J2427" s="13">
        <f t="shared" si="124"/>
        <v>0</v>
      </c>
      <c r="K2427" s="112" t="b">
        <f ca="1">IF(TODAY()-'AP and Accrual Journal'!E2427&gt;'Data Inputs'!$B$47,TRUE,FALSE)</f>
        <v>1</v>
      </c>
    </row>
    <row r="2428" spans="1:11" x14ac:dyDescent="0.2">
      <c r="A2428" s="110" t="str">
        <f t="shared" si="123"/>
        <v/>
      </c>
      <c r="B2428" s="55"/>
      <c r="C2428" s="129"/>
      <c r="D2428" s="55"/>
      <c r="E2428" s="56"/>
      <c r="F2428" s="72"/>
      <c r="G2428" s="120" t="str">
        <f>IFERROR(INDEX(Vendors!$A$2:$B$500,MATCH('AP and Accrual Journal'!C2428,Vendors!$A$2:$A$500,0),2),"")</f>
        <v/>
      </c>
      <c r="H2428" s="74">
        <f>SUMIF('Cash Outflows'!E:E,'AP and Accrual Journal'!D2428,'Cash Outflows'!F:F)</f>
        <v>0</v>
      </c>
      <c r="I2428" s="73">
        <f t="shared" si="122"/>
        <v>0</v>
      </c>
      <c r="J2428" s="13">
        <f t="shared" si="124"/>
        <v>0</v>
      </c>
      <c r="K2428" s="112" t="b">
        <f ca="1">IF(TODAY()-'AP and Accrual Journal'!E2428&gt;'Data Inputs'!$B$47,TRUE,FALSE)</f>
        <v>1</v>
      </c>
    </row>
    <row r="2429" spans="1:11" x14ac:dyDescent="0.2">
      <c r="A2429" s="110" t="str">
        <f t="shared" si="123"/>
        <v/>
      </c>
      <c r="B2429" s="55"/>
      <c r="C2429" s="129"/>
      <c r="D2429" s="55"/>
      <c r="E2429" s="56"/>
      <c r="F2429" s="72"/>
      <c r="G2429" s="120" t="str">
        <f>IFERROR(INDEX(Vendors!$A$2:$B$500,MATCH('AP and Accrual Journal'!C2429,Vendors!$A$2:$A$500,0),2),"")</f>
        <v/>
      </c>
      <c r="H2429" s="74">
        <f>SUMIF('Cash Outflows'!E:E,'AP and Accrual Journal'!D2429,'Cash Outflows'!F:F)</f>
        <v>0</v>
      </c>
      <c r="I2429" s="73">
        <f t="shared" si="122"/>
        <v>0</v>
      </c>
      <c r="J2429" s="13">
        <f t="shared" si="124"/>
        <v>0</v>
      </c>
      <c r="K2429" s="112" t="b">
        <f ca="1">IF(TODAY()-'AP and Accrual Journal'!E2429&gt;'Data Inputs'!$B$47,TRUE,FALSE)</f>
        <v>1</v>
      </c>
    </row>
    <row r="2430" spans="1:11" x14ac:dyDescent="0.2">
      <c r="A2430" s="110" t="str">
        <f t="shared" si="123"/>
        <v/>
      </c>
      <c r="B2430" s="55"/>
      <c r="C2430" s="129"/>
      <c r="D2430" s="55"/>
      <c r="E2430" s="56"/>
      <c r="F2430" s="72"/>
      <c r="G2430" s="120" t="str">
        <f>IFERROR(INDEX(Vendors!$A$2:$B$500,MATCH('AP and Accrual Journal'!C2430,Vendors!$A$2:$A$500,0),2),"")</f>
        <v/>
      </c>
      <c r="H2430" s="74">
        <f>SUMIF('Cash Outflows'!E:E,'AP and Accrual Journal'!D2430,'Cash Outflows'!F:F)</f>
        <v>0</v>
      </c>
      <c r="I2430" s="73">
        <f t="shared" si="122"/>
        <v>0</v>
      </c>
      <c r="J2430" s="13">
        <f t="shared" si="124"/>
        <v>0</v>
      </c>
      <c r="K2430" s="112" t="b">
        <f ca="1">IF(TODAY()-'AP and Accrual Journal'!E2430&gt;'Data Inputs'!$B$47,TRUE,FALSE)</f>
        <v>1</v>
      </c>
    </row>
    <row r="2431" spans="1:11" x14ac:dyDescent="0.2">
      <c r="A2431" s="110" t="str">
        <f t="shared" si="123"/>
        <v/>
      </c>
      <c r="B2431" s="55"/>
      <c r="C2431" s="129"/>
      <c r="D2431" s="55"/>
      <c r="E2431" s="56"/>
      <c r="F2431" s="72"/>
      <c r="G2431" s="120" t="str">
        <f>IFERROR(INDEX(Vendors!$A$2:$B$500,MATCH('AP and Accrual Journal'!C2431,Vendors!$A$2:$A$500,0),2),"")</f>
        <v/>
      </c>
      <c r="H2431" s="74">
        <f>SUMIF('Cash Outflows'!E:E,'AP and Accrual Journal'!D2431,'Cash Outflows'!F:F)</f>
        <v>0</v>
      </c>
      <c r="I2431" s="73">
        <f t="shared" si="122"/>
        <v>0</v>
      </c>
      <c r="J2431" s="13">
        <f t="shared" si="124"/>
        <v>0</v>
      </c>
      <c r="K2431" s="112" t="b">
        <f ca="1">IF(TODAY()-'AP and Accrual Journal'!E2431&gt;'Data Inputs'!$B$47,TRUE,FALSE)</f>
        <v>1</v>
      </c>
    </row>
    <row r="2432" spans="1:11" x14ac:dyDescent="0.2">
      <c r="A2432" s="110" t="str">
        <f t="shared" si="123"/>
        <v/>
      </c>
      <c r="B2432" s="55"/>
      <c r="C2432" s="129"/>
      <c r="D2432" s="55"/>
      <c r="E2432" s="56"/>
      <c r="F2432" s="72"/>
      <c r="G2432" s="120" t="str">
        <f>IFERROR(INDEX(Vendors!$A$2:$B$500,MATCH('AP and Accrual Journal'!C2432,Vendors!$A$2:$A$500,0),2),"")</f>
        <v/>
      </c>
      <c r="H2432" s="74">
        <f>SUMIF('Cash Outflows'!E:E,'AP and Accrual Journal'!D2432,'Cash Outflows'!F:F)</f>
        <v>0</v>
      </c>
      <c r="I2432" s="73">
        <f t="shared" si="122"/>
        <v>0</v>
      </c>
      <c r="J2432" s="13">
        <f t="shared" si="124"/>
        <v>0</v>
      </c>
      <c r="K2432" s="112" t="b">
        <f ca="1">IF(TODAY()-'AP and Accrual Journal'!E2432&gt;'Data Inputs'!$B$47,TRUE,FALSE)</f>
        <v>1</v>
      </c>
    </row>
    <row r="2433" spans="1:11" x14ac:dyDescent="0.2">
      <c r="A2433" s="110" t="str">
        <f t="shared" si="123"/>
        <v/>
      </c>
      <c r="B2433" s="55"/>
      <c r="C2433" s="129"/>
      <c r="D2433" s="55"/>
      <c r="E2433" s="56"/>
      <c r="F2433" s="72"/>
      <c r="G2433" s="120" t="str">
        <f>IFERROR(INDEX(Vendors!$A$2:$B$500,MATCH('AP and Accrual Journal'!C2433,Vendors!$A$2:$A$500,0),2),"")</f>
        <v/>
      </c>
      <c r="H2433" s="74">
        <f>SUMIF('Cash Outflows'!E:E,'AP and Accrual Journal'!D2433,'Cash Outflows'!F:F)</f>
        <v>0</v>
      </c>
      <c r="I2433" s="73">
        <f t="shared" si="122"/>
        <v>0</v>
      </c>
      <c r="J2433" s="13">
        <f t="shared" si="124"/>
        <v>0</v>
      </c>
      <c r="K2433" s="112" t="b">
        <f ca="1">IF(TODAY()-'AP and Accrual Journal'!E2433&gt;'Data Inputs'!$B$47,TRUE,FALSE)</f>
        <v>1</v>
      </c>
    </row>
    <row r="2434" spans="1:11" x14ac:dyDescent="0.2">
      <c r="A2434" s="110" t="str">
        <f t="shared" si="123"/>
        <v/>
      </c>
      <c r="B2434" s="55"/>
      <c r="C2434" s="129"/>
      <c r="D2434" s="55"/>
      <c r="E2434" s="56"/>
      <c r="F2434" s="72"/>
      <c r="G2434" s="120" t="str">
        <f>IFERROR(INDEX(Vendors!$A$2:$B$500,MATCH('AP and Accrual Journal'!C2434,Vendors!$A$2:$A$500,0),2),"")</f>
        <v/>
      </c>
      <c r="H2434" s="74">
        <f>SUMIF('Cash Outflows'!E:E,'AP and Accrual Journal'!D2434,'Cash Outflows'!F:F)</f>
        <v>0</v>
      </c>
      <c r="I2434" s="73">
        <f t="shared" si="122"/>
        <v>0</v>
      </c>
      <c r="J2434" s="13">
        <f t="shared" si="124"/>
        <v>0</v>
      </c>
      <c r="K2434" s="112" t="b">
        <f ca="1">IF(TODAY()-'AP and Accrual Journal'!E2434&gt;'Data Inputs'!$B$47,TRUE,FALSE)</f>
        <v>1</v>
      </c>
    </row>
    <row r="2435" spans="1:11" x14ac:dyDescent="0.2">
      <c r="A2435" s="110" t="str">
        <f t="shared" si="123"/>
        <v/>
      </c>
      <c r="B2435" s="55"/>
      <c r="C2435" s="129"/>
      <c r="D2435" s="55"/>
      <c r="E2435" s="56"/>
      <c r="F2435" s="72"/>
      <c r="G2435" s="120" t="str">
        <f>IFERROR(INDEX(Vendors!$A$2:$B$500,MATCH('AP and Accrual Journal'!C2435,Vendors!$A$2:$A$500,0),2),"")</f>
        <v/>
      </c>
      <c r="H2435" s="74">
        <f>SUMIF('Cash Outflows'!E:E,'AP and Accrual Journal'!D2435,'Cash Outflows'!F:F)</f>
        <v>0</v>
      </c>
      <c r="I2435" s="73">
        <f t="shared" si="122"/>
        <v>0</v>
      </c>
      <c r="J2435" s="13">
        <f t="shared" si="124"/>
        <v>0</v>
      </c>
      <c r="K2435" s="112" t="b">
        <f ca="1">IF(TODAY()-'AP and Accrual Journal'!E2435&gt;'Data Inputs'!$B$47,TRUE,FALSE)</f>
        <v>1</v>
      </c>
    </row>
    <row r="2436" spans="1:11" x14ac:dyDescent="0.2">
      <c r="A2436" s="110" t="str">
        <f t="shared" si="123"/>
        <v/>
      </c>
      <c r="B2436" s="55"/>
      <c r="C2436" s="129"/>
      <c r="D2436" s="55"/>
      <c r="E2436" s="56"/>
      <c r="F2436" s="72"/>
      <c r="G2436" s="120" t="str">
        <f>IFERROR(INDEX(Vendors!$A$2:$B$500,MATCH('AP and Accrual Journal'!C2436,Vendors!$A$2:$A$500,0),2),"")</f>
        <v/>
      </c>
      <c r="H2436" s="74">
        <f>SUMIF('Cash Outflows'!E:E,'AP and Accrual Journal'!D2436,'Cash Outflows'!F:F)</f>
        <v>0</v>
      </c>
      <c r="I2436" s="73">
        <f t="shared" si="122"/>
        <v>0</v>
      </c>
      <c r="J2436" s="13">
        <f t="shared" si="124"/>
        <v>0</v>
      </c>
      <c r="K2436" s="112" t="b">
        <f ca="1">IF(TODAY()-'AP and Accrual Journal'!E2436&gt;'Data Inputs'!$B$47,TRUE,FALSE)</f>
        <v>1</v>
      </c>
    </row>
    <row r="2437" spans="1:11" x14ac:dyDescent="0.2">
      <c r="A2437" s="110" t="str">
        <f t="shared" si="123"/>
        <v/>
      </c>
      <c r="B2437" s="55"/>
      <c r="C2437" s="129"/>
      <c r="D2437" s="55"/>
      <c r="E2437" s="56"/>
      <c r="F2437" s="72"/>
      <c r="G2437" s="120" t="str">
        <f>IFERROR(INDEX(Vendors!$A$2:$B$500,MATCH('AP and Accrual Journal'!C2437,Vendors!$A$2:$A$500,0),2),"")</f>
        <v/>
      </c>
      <c r="H2437" s="74">
        <f>SUMIF('Cash Outflows'!E:E,'AP and Accrual Journal'!D2437,'Cash Outflows'!F:F)</f>
        <v>0</v>
      </c>
      <c r="I2437" s="73">
        <f t="shared" ref="I2437:I2500" si="125">F2437-H2437</f>
        <v>0</v>
      </c>
      <c r="J2437" s="13">
        <f t="shared" si="124"/>
        <v>0</v>
      </c>
      <c r="K2437" s="112" t="b">
        <f ca="1">IF(TODAY()-'AP and Accrual Journal'!E2437&gt;'Data Inputs'!$B$47,TRUE,FALSE)</f>
        <v>1</v>
      </c>
    </row>
    <row r="2438" spans="1:11" x14ac:dyDescent="0.2">
      <c r="A2438" s="110" t="str">
        <f t="shared" si="123"/>
        <v/>
      </c>
      <c r="B2438" s="55"/>
      <c r="C2438" s="129"/>
      <c r="D2438" s="55"/>
      <c r="E2438" s="56"/>
      <c r="F2438" s="72"/>
      <c r="G2438" s="120" t="str">
        <f>IFERROR(INDEX(Vendors!$A$2:$B$500,MATCH('AP and Accrual Journal'!C2438,Vendors!$A$2:$A$500,0),2),"")</f>
        <v/>
      </c>
      <c r="H2438" s="74">
        <f>SUMIF('Cash Outflows'!E:E,'AP and Accrual Journal'!D2438,'Cash Outflows'!F:F)</f>
        <v>0</v>
      </c>
      <c r="I2438" s="73">
        <f t="shared" si="125"/>
        <v>0</v>
      </c>
      <c r="J2438" s="13">
        <f t="shared" si="124"/>
        <v>0</v>
      </c>
      <c r="K2438" s="112" t="b">
        <f ca="1">IF(TODAY()-'AP and Accrual Journal'!E2438&gt;'Data Inputs'!$B$47,TRUE,FALSE)</f>
        <v>1</v>
      </c>
    </row>
    <row r="2439" spans="1:11" x14ac:dyDescent="0.2">
      <c r="A2439" s="110" t="str">
        <f t="shared" si="123"/>
        <v/>
      </c>
      <c r="B2439" s="55"/>
      <c r="C2439" s="129"/>
      <c r="D2439" s="55"/>
      <c r="E2439" s="56"/>
      <c r="F2439" s="72"/>
      <c r="G2439" s="120" t="str">
        <f>IFERROR(INDEX(Vendors!$A$2:$B$500,MATCH('AP and Accrual Journal'!C2439,Vendors!$A$2:$A$500,0),2),"")</f>
        <v/>
      </c>
      <c r="H2439" s="74">
        <f>SUMIF('Cash Outflows'!E:E,'AP and Accrual Journal'!D2439,'Cash Outflows'!F:F)</f>
        <v>0</v>
      </c>
      <c r="I2439" s="73">
        <f t="shared" si="125"/>
        <v>0</v>
      </c>
      <c r="J2439" s="13">
        <f t="shared" si="124"/>
        <v>0</v>
      </c>
      <c r="K2439" s="112" t="b">
        <f ca="1">IF(TODAY()-'AP and Accrual Journal'!E2439&gt;'Data Inputs'!$B$47,TRUE,FALSE)</f>
        <v>1</v>
      </c>
    </row>
    <row r="2440" spans="1:11" x14ac:dyDescent="0.2">
      <c r="A2440" s="110" t="str">
        <f t="shared" si="123"/>
        <v/>
      </c>
      <c r="B2440" s="55"/>
      <c r="C2440" s="129"/>
      <c r="D2440" s="55"/>
      <c r="E2440" s="56"/>
      <c r="F2440" s="72"/>
      <c r="G2440" s="120" t="str">
        <f>IFERROR(INDEX(Vendors!$A$2:$B$500,MATCH('AP and Accrual Journal'!C2440,Vendors!$A$2:$A$500,0),2),"")</f>
        <v/>
      </c>
      <c r="H2440" s="74">
        <f>SUMIF('Cash Outflows'!E:E,'AP and Accrual Journal'!D2440,'Cash Outflows'!F:F)</f>
        <v>0</v>
      </c>
      <c r="I2440" s="73">
        <f t="shared" si="125"/>
        <v>0</v>
      </c>
      <c r="J2440" s="13">
        <f t="shared" si="124"/>
        <v>0</v>
      </c>
      <c r="K2440" s="112" t="b">
        <f ca="1">IF(TODAY()-'AP and Accrual Journal'!E2440&gt;'Data Inputs'!$B$47,TRUE,FALSE)</f>
        <v>1</v>
      </c>
    </row>
    <row r="2441" spans="1:11" x14ac:dyDescent="0.2">
      <c r="A2441" s="110" t="str">
        <f t="shared" si="123"/>
        <v/>
      </c>
      <c r="B2441" s="55"/>
      <c r="C2441" s="129"/>
      <c r="D2441" s="55"/>
      <c r="E2441" s="56"/>
      <c r="F2441" s="72"/>
      <c r="G2441" s="120" t="str">
        <f>IFERROR(INDEX(Vendors!$A$2:$B$500,MATCH('AP and Accrual Journal'!C2441,Vendors!$A$2:$A$500,0),2),"")</f>
        <v/>
      </c>
      <c r="H2441" s="74">
        <f>SUMIF('Cash Outflows'!E:E,'AP and Accrual Journal'!D2441,'Cash Outflows'!F:F)</f>
        <v>0</v>
      </c>
      <c r="I2441" s="73">
        <f t="shared" si="125"/>
        <v>0</v>
      </c>
      <c r="J2441" s="13">
        <f t="shared" si="124"/>
        <v>0</v>
      </c>
      <c r="K2441" s="112" t="b">
        <f ca="1">IF(TODAY()-'AP and Accrual Journal'!E2441&gt;'Data Inputs'!$B$47,TRUE,FALSE)</f>
        <v>1</v>
      </c>
    </row>
    <row r="2442" spans="1:11" x14ac:dyDescent="0.2">
      <c r="A2442" s="110" t="str">
        <f t="shared" si="123"/>
        <v/>
      </c>
      <c r="B2442" s="55"/>
      <c r="C2442" s="129"/>
      <c r="D2442" s="55"/>
      <c r="E2442" s="56"/>
      <c r="F2442" s="72"/>
      <c r="G2442" s="120" t="str">
        <f>IFERROR(INDEX(Vendors!$A$2:$B$500,MATCH('AP and Accrual Journal'!C2442,Vendors!$A$2:$A$500,0),2),"")</f>
        <v/>
      </c>
      <c r="H2442" s="74">
        <f>SUMIF('Cash Outflows'!E:E,'AP and Accrual Journal'!D2442,'Cash Outflows'!F:F)</f>
        <v>0</v>
      </c>
      <c r="I2442" s="73">
        <f t="shared" si="125"/>
        <v>0</v>
      </c>
      <c r="J2442" s="13">
        <f t="shared" si="124"/>
        <v>0</v>
      </c>
      <c r="K2442" s="112" t="b">
        <f ca="1">IF(TODAY()-'AP and Accrual Journal'!E2442&gt;'Data Inputs'!$B$47,TRUE,FALSE)</f>
        <v>1</v>
      </c>
    </row>
    <row r="2443" spans="1:11" x14ac:dyDescent="0.2">
      <c r="A2443" s="110" t="str">
        <f t="shared" si="123"/>
        <v/>
      </c>
      <c r="B2443" s="55"/>
      <c r="C2443" s="129"/>
      <c r="D2443" s="55"/>
      <c r="E2443" s="56"/>
      <c r="F2443" s="72"/>
      <c r="G2443" s="120" t="str">
        <f>IFERROR(INDEX(Vendors!$A$2:$B$500,MATCH('AP and Accrual Journal'!C2443,Vendors!$A$2:$A$500,0),2),"")</f>
        <v/>
      </c>
      <c r="H2443" s="74">
        <f>SUMIF('Cash Outflows'!E:E,'AP and Accrual Journal'!D2443,'Cash Outflows'!F:F)</f>
        <v>0</v>
      </c>
      <c r="I2443" s="73">
        <f t="shared" si="125"/>
        <v>0</v>
      </c>
      <c r="J2443" s="13">
        <f t="shared" si="124"/>
        <v>0</v>
      </c>
      <c r="K2443" s="112" t="b">
        <f ca="1">IF(TODAY()-'AP and Accrual Journal'!E2443&gt;'Data Inputs'!$B$47,TRUE,FALSE)</f>
        <v>1</v>
      </c>
    </row>
    <row r="2444" spans="1:11" x14ac:dyDescent="0.2">
      <c r="A2444" s="110" t="str">
        <f t="shared" ref="A2444:A2507" si="126">IF(E2444="","",E2444+(6-J2444))</f>
        <v/>
      </c>
      <c r="B2444" s="55"/>
      <c r="C2444" s="129"/>
      <c r="D2444" s="55"/>
      <c r="E2444" s="56"/>
      <c r="F2444" s="72"/>
      <c r="G2444" s="120" t="str">
        <f>IFERROR(INDEX(Vendors!$A$2:$B$500,MATCH('AP and Accrual Journal'!C2444,Vendors!$A$2:$A$500,0),2),"")</f>
        <v/>
      </c>
      <c r="H2444" s="74">
        <f>SUMIF('Cash Outflows'!E:E,'AP and Accrual Journal'!D2444,'Cash Outflows'!F:F)</f>
        <v>0</v>
      </c>
      <c r="I2444" s="73">
        <f t="shared" si="125"/>
        <v>0</v>
      </c>
      <c r="J2444" s="13">
        <f t="shared" ref="J2444:J2507" si="127">IF(WEEKDAY(E2444)=7,0,WEEKDAY(E2444))</f>
        <v>0</v>
      </c>
      <c r="K2444" s="112" t="b">
        <f ca="1">IF(TODAY()-'AP and Accrual Journal'!E2444&gt;'Data Inputs'!$B$47,TRUE,FALSE)</f>
        <v>1</v>
      </c>
    </row>
    <row r="2445" spans="1:11" x14ac:dyDescent="0.2">
      <c r="A2445" s="110" t="str">
        <f t="shared" si="126"/>
        <v/>
      </c>
      <c r="B2445" s="55"/>
      <c r="C2445" s="129"/>
      <c r="D2445" s="55"/>
      <c r="E2445" s="56"/>
      <c r="F2445" s="72"/>
      <c r="G2445" s="120" t="str">
        <f>IFERROR(INDEX(Vendors!$A$2:$B$500,MATCH('AP and Accrual Journal'!C2445,Vendors!$A$2:$A$500,0),2),"")</f>
        <v/>
      </c>
      <c r="H2445" s="74">
        <f>SUMIF('Cash Outflows'!E:E,'AP and Accrual Journal'!D2445,'Cash Outflows'!F:F)</f>
        <v>0</v>
      </c>
      <c r="I2445" s="73">
        <f t="shared" si="125"/>
        <v>0</v>
      </c>
      <c r="J2445" s="13">
        <f t="shared" si="127"/>
        <v>0</v>
      </c>
      <c r="K2445" s="112" t="b">
        <f ca="1">IF(TODAY()-'AP and Accrual Journal'!E2445&gt;'Data Inputs'!$B$47,TRUE,FALSE)</f>
        <v>1</v>
      </c>
    </row>
    <row r="2446" spans="1:11" x14ac:dyDescent="0.2">
      <c r="A2446" s="110" t="str">
        <f t="shared" si="126"/>
        <v/>
      </c>
      <c r="B2446" s="55"/>
      <c r="C2446" s="129"/>
      <c r="D2446" s="55"/>
      <c r="E2446" s="56"/>
      <c r="F2446" s="72"/>
      <c r="G2446" s="120" t="str">
        <f>IFERROR(INDEX(Vendors!$A$2:$B$500,MATCH('AP and Accrual Journal'!C2446,Vendors!$A$2:$A$500,0),2),"")</f>
        <v/>
      </c>
      <c r="H2446" s="74">
        <f>SUMIF('Cash Outflows'!E:E,'AP and Accrual Journal'!D2446,'Cash Outflows'!F:F)</f>
        <v>0</v>
      </c>
      <c r="I2446" s="73">
        <f t="shared" si="125"/>
        <v>0</v>
      </c>
      <c r="J2446" s="13">
        <f t="shared" si="127"/>
        <v>0</v>
      </c>
      <c r="K2446" s="112" t="b">
        <f ca="1">IF(TODAY()-'AP and Accrual Journal'!E2446&gt;'Data Inputs'!$B$47,TRUE,FALSE)</f>
        <v>1</v>
      </c>
    </row>
    <row r="2447" spans="1:11" x14ac:dyDescent="0.2">
      <c r="A2447" s="110" t="str">
        <f t="shared" si="126"/>
        <v/>
      </c>
      <c r="B2447" s="55"/>
      <c r="C2447" s="129"/>
      <c r="D2447" s="55"/>
      <c r="E2447" s="56"/>
      <c r="F2447" s="72"/>
      <c r="G2447" s="120" t="str">
        <f>IFERROR(INDEX(Vendors!$A$2:$B$500,MATCH('AP and Accrual Journal'!C2447,Vendors!$A$2:$A$500,0),2),"")</f>
        <v/>
      </c>
      <c r="H2447" s="74">
        <f>SUMIF('Cash Outflows'!E:E,'AP and Accrual Journal'!D2447,'Cash Outflows'!F:F)</f>
        <v>0</v>
      </c>
      <c r="I2447" s="73">
        <f t="shared" si="125"/>
        <v>0</v>
      </c>
      <c r="J2447" s="13">
        <f t="shared" si="127"/>
        <v>0</v>
      </c>
      <c r="K2447" s="112" t="b">
        <f ca="1">IF(TODAY()-'AP and Accrual Journal'!E2447&gt;'Data Inputs'!$B$47,TRUE,FALSE)</f>
        <v>1</v>
      </c>
    </row>
    <row r="2448" spans="1:11" x14ac:dyDescent="0.2">
      <c r="A2448" s="110" t="str">
        <f t="shared" si="126"/>
        <v/>
      </c>
      <c r="B2448" s="55"/>
      <c r="C2448" s="129"/>
      <c r="D2448" s="55"/>
      <c r="E2448" s="56"/>
      <c r="F2448" s="72"/>
      <c r="G2448" s="120" t="str">
        <f>IFERROR(INDEX(Vendors!$A$2:$B$500,MATCH('AP and Accrual Journal'!C2448,Vendors!$A$2:$A$500,0),2),"")</f>
        <v/>
      </c>
      <c r="H2448" s="74">
        <f>SUMIF('Cash Outflows'!E:E,'AP and Accrual Journal'!D2448,'Cash Outflows'!F:F)</f>
        <v>0</v>
      </c>
      <c r="I2448" s="73">
        <f t="shared" si="125"/>
        <v>0</v>
      </c>
      <c r="J2448" s="13">
        <f t="shared" si="127"/>
        <v>0</v>
      </c>
      <c r="K2448" s="112" t="b">
        <f ca="1">IF(TODAY()-'AP and Accrual Journal'!E2448&gt;'Data Inputs'!$B$47,TRUE,FALSE)</f>
        <v>1</v>
      </c>
    </row>
    <row r="2449" spans="1:11" x14ac:dyDescent="0.2">
      <c r="A2449" s="110" t="str">
        <f t="shared" si="126"/>
        <v/>
      </c>
      <c r="B2449" s="55"/>
      <c r="C2449" s="129"/>
      <c r="D2449" s="55"/>
      <c r="E2449" s="56"/>
      <c r="F2449" s="72"/>
      <c r="G2449" s="120" t="str">
        <f>IFERROR(INDEX(Vendors!$A$2:$B$500,MATCH('AP and Accrual Journal'!C2449,Vendors!$A$2:$A$500,0),2),"")</f>
        <v/>
      </c>
      <c r="H2449" s="74">
        <f>SUMIF('Cash Outflows'!E:E,'AP and Accrual Journal'!D2449,'Cash Outflows'!F:F)</f>
        <v>0</v>
      </c>
      <c r="I2449" s="73">
        <f t="shared" si="125"/>
        <v>0</v>
      </c>
      <c r="J2449" s="13">
        <f t="shared" si="127"/>
        <v>0</v>
      </c>
      <c r="K2449" s="112" t="b">
        <f ca="1">IF(TODAY()-'AP and Accrual Journal'!E2449&gt;'Data Inputs'!$B$47,TRUE,FALSE)</f>
        <v>1</v>
      </c>
    </row>
    <row r="2450" spans="1:11" x14ac:dyDescent="0.2">
      <c r="A2450" s="110" t="str">
        <f t="shared" si="126"/>
        <v/>
      </c>
      <c r="B2450" s="55"/>
      <c r="C2450" s="129"/>
      <c r="D2450" s="55"/>
      <c r="E2450" s="56"/>
      <c r="F2450" s="72"/>
      <c r="G2450" s="120" t="str">
        <f>IFERROR(INDEX(Vendors!$A$2:$B$500,MATCH('AP and Accrual Journal'!C2450,Vendors!$A$2:$A$500,0),2),"")</f>
        <v/>
      </c>
      <c r="H2450" s="74">
        <f>SUMIF('Cash Outflows'!E:E,'AP and Accrual Journal'!D2450,'Cash Outflows'!F:F)</f>
        <v>0</v>
      </c>
      <c r="I2450" s="73">
        <f t="shared" si="125"/>
        <v>0</v>
      </c>
      <c r="J2450" s="13">
        <f t="shared" si="127"/>
        <v>0</v>
      </c>
      <c r="K2450" s="112" t="b">
        <f ca="1">IF(TODAY()-'AP and Accrual Journal'!E2450&gt;'Data Inputs'!$B$47,TRUE,FALSE)</f>
        <v>1</v>
      </c>
    </row>
    <row r="2451" spans="1:11" x14ac:dyDescent="0.2">
      <c r="A2451" s="110" t="str">
        <f t="shared" si="126"/>
        <v/>
      </c>
      <c r="B2451" s="55"/>
      <c r="C2451" s="129"/>
      <c r="D2451" s="55"/>
      <c r="E2451" s="56"/>
      <c r="F2451" s="72"/>
      <c r="G2451" s="120" t="str">
        <f>IFERROR(INDEX(Vendors!$A$2:$B$500,MATCH('AP and Accrual Journal'!C2451,Vendors!$A$2:$A$500,0),2),"")</f>
        <v/>
      </c>
      <c r="H2451" s="74">
        <f>SUMIF('Cash Outflows'!E:E,'AP and Accrual Journal'!D2451,'Cash Outflows'!F:F)</f>
        <v>0</v>
      </c>
      <c r="I2451" s="73">
        <f t="shared" si="125"/>
        <v>0</v>
      </c>
      <c r="J2451" s="13">
        <f t="shared" si="127"/>
        <v>0</v>
      </c>
      <c r="K2451" s="112" t="b">
        <f ca="1">IF(TODAY()-'AP and Accrual Journal'!E2451&gt;'Data Inputs'!$B$47,TRUE,FALSE)</f>
        <v>1</v>
      </c>
    </row>
    <row r="2452" spans="1:11" x14ac:dyDescent="0.2">
      <c r="A2452" s="110" t="str">
        <f t="shared" si="126"/>
        <v/>
      </c>
      <c r="B2452" s="55"/>
      <c r="C2452" s="129"/>
      <c r="D2452" s="55"/>
      <c r="E2452" s="56"/>
      <c r="F2452" s="72"/>
      <c r="G2452" s="120" t="str">
        <f>IFERROR(INDEX(Vendors!$A$2:$B$500,MATCH('AP and Accrual Journal'!C2452,Vendors!$A$2:$A$500,0),2),"")</f>
        <v/>
      </c>
      <c r="H2452" s="74">
        <f>SUMIF('Cash Outflows'!E:E,'AP and Accrual Journal'!D2452,'Cash Outflows'!F:F)</f>
        <v>0</v>
      </c>
      <c r="I2452" s="73">
        <f t="shared" si="125"/>
        <v>0</v>
      </c>
      <c r="J2452" s="13">
        <f t="shared" si="127"/>
        <v>0</v>
      </c>
      <c r="K2452" s="112" t="b">
        <f ca="1">IF(TODAY()-'AP and Accrual Journal'!E2452&gt;'Data Inputs'!$B$47,TRUE,FALSE)</f>
        <v>1</v>
      </c>
    </row>
    <row r="2453" spans="1:11" x14ac:dyDescent="0.2">
      <c r="A2453" s="110" t="str">
        <f t="shared" si="126"/>
        <v/>
      </c>
      <c r="B2453" s="55"/>
      <c r="C2453" s="129"/>
      <c r="D2453" s="55"/>
      <c r="E2453" s="56"/>
      <c r="F2453" s="72"/>
      <c r="G2453" s="120" t="str">
        <f>IFERROR(INDEX(Vendors!$A$2:$B$500,MATCH('AP and Accrual Journal'!C2453,Vendors!$A$2:$A$500,0),2),"")</f>
        <v/>
      </c>
      <c r="H2453" s="74">
        <f>SUMIF('Cash Outflows'!E:E,'AP and Accrual Journal'!D2453,'Cash Outflows'!F:F)</f>
        <v>0</v>
      </c>
      <c r="I2453" s="73">
        <f t="shared" si="125"/>
        <v>0</v>
      </c>
      <c r="J2453" s="13">
        <f t="shared" si="127"/>
        <v>0</v>
      </c>
      <c r="K2453" s="112" t="b">
        <f ca="1">IF(TODAY()-'AP and Accrual Journal'!E2453&gt;'Data Inputs'!$B$47,TRUE,FALSE)</f>
        <v>1</v>
      </c>
    </row>
    <row r="2454" spans="1:11" x14ac:dyDescent="0.2">
      <c r="A2454" s="110" t="str">
        <f t="shared" si="126"/>
        <v/>
      </c>
      <c r="B2454" s="55"/>
      <c r="C2454" s="129"/>
      <c r="D2454" s="55"/>
      <c r="E2454" s="56"/>
      <c r="F2454" s="72"/>
      <c r="G2454" s="120" t="str">
        <f>IFERROR(INDEX(Vendors!$A$2:$B$500,MATCH('AP and Accrual Journal'!C2454,Vendors!$A$2:$A$500,0),2),"")</f>
        <v/>
      </c>
      <c r="H2454" s="74">
        <f>SUMIF('Cash Outflows'!E:E,'AP and Accrual Journal'!D2454,'Cash Outflows'!F:F)</f>
        <v>0</v>
      </c>
      <c r="I2454" s="73">
        <f t="shared" si="125"/>
        <v>0</v>
      </c>
      <c r="J2454" s="13">
        <f t="shared" si="127"/>
        <v>0</v>
      </c>
      <c r="K2454" s="112" t="b">
        <f ca="1">IF(TODAY()-'AP and Accrual Journal'!E2454&gt;'Data Inputs'!$B$47,TRUE,FALSE)</f>
        <v>1</v>
      </c>
    </row>
    <row r="2455" spans="1:11" x14ac:dyDescent="0.2">
      <c r="A2455" s="110" t="str">
        <f t="shared" si="126"/>
        <v/>
      </c>
      <c r="B2455" s="55"/>
      <c r="C2455" s="129"/>
      <c r="D2455" s="55"/>
      <c r="E2455" s="56"/>
      <c r="F2455" s="72"/>
      <c r="G2455" s="120" t="str">
        <f>IFERROR(INDEX(Vendors!$A$2:$B$500,MATCH('AP and Accrual Journal'!C2455,Vendors!$A$2:$A$500,0),2),"")</f>
        <v/>
      </c>
      <c r="H2455" s="74">
        <f>SUMIF('Cash Outflows'!E:E,'AP and Accrual Journal'!D2455,'Cash Outflows'!F:F)</f>
        <v>0</v>
      </c>
      <c r="I2455" s="73">
        <f t="shared" si="125"/>
        <v>0</v>
      </c>
      <c r="J2455" s="13">
        <f t="shared" si="127"/>
        <v>0</v>
      </c>
      <c r="K2455" s="112" t="b">
        <f ca="1">IF(TODAY()-'AP and Accrual Journal'!E2455&gt;'Data Inputs'!$B$47,TRUE,FALSE)</f>
        <v>1</v>
      </c>
    </row>
    <row r="2456" spans="1:11" x14ac:dyDescent="0.2">
      <c r="A2456" s="110" t="str">
        <f t="shared" si="126"/>
        <v/>
      </c>
      <c r="B2456" s="55"/>
      <c r="C2456" s="129"/>
      <c r="D2456" s="55"/>
      <c r="E2456" s="56"/>
      <c r="F2456" s="72"/>
      <c r="G2456" s="120" t="str">
        <f>IFERROR(INDEX(Vendors!$A$2:$B$500,MATCH('AP and Accrual Journal'!C2456,Vendors!$A$2:$A$500,0),2),"")</f>
        <v/>
      </c>
      <c r="H2456" s="74">
        <f>SUMIF('Cash Outflows'!E:E,'AP and Accrual Journal'!D2456,'Cash Outflows'!F:F)</f>
        <v>0</v>
      </c>
      <c r="I2456" s="73">
        <f t="shared" si="125"/>
        <v>0</v>
      </c>
      <c r="J2456" s="13">
        <f t="shared" si="127"/>
        <v>0</v>
      </c>
      <c r="K2456" s="112" t="b">
        <f ca="1">IF(TODAY()-'AP and Accrual Journal'!E2456&gt;'Data Inputs'!$B$47,TRUE,FALSE)</f>
        <v>1</v>
      </c>
    </row>
    <row r="2457" spans="1:11" x14ac:dyDescent="0.2">
      <c r="A2457" s="110" t="str">
        <f t="shared" si="126"/>
        <v/>
      </c>
      <c r="B2457" s="55"/>
      <c r="C2457" s="129"/>
      <c r="D2457" s="55"/>
      <c r="E2457" s="56"/>
      <c r="F2457" s="72"/>
      <c r="G2457" s="120" t="str">
        <f>IFERROR(INDEX(Vendors!$A$2:$B$500,MATCH('AP and Accrual Journal'!C2457,Vendors!$A$2:$A$500,0),2),"")</f>
        <v/>
      </c>
      <c r="H2457" s="74">
        <f>SUMIF('Cash Outflows'!E:E,'AP and Accrual Journal'!D2457,'Cash Outflows'!F:F)</f>
        <v>0</v>
      </c>
      <c r="I2457" s="73">
        <f t="shared" si="125"/>
        <v>0</v>
      </c>
      <c r="J2457" s="13">
        <f t="shared" si="127"/>
        <v>0</v>
      </c>
      <c r="K2457" s="112" t="b">
        <f ca="1">IF(TODAY()-'AP and Accrual Journal'!E2457&gt;'Data Inputs'!$B$47,TRUE,FALSE)</f>
        <v>1</v>
      </c>
    </row>
    <row r="2458" spans="1:11" x14ac:dyDescent="0.2">
      <c r="A2458" s="110" t="str">
        <f t="shared" si="126"/>
        <v/>
      </c>
      <c r="B2458" s="55"/>
      <c r="C2458" s="129"/>
      <c r="D2458" s="55"/>
      <c r="E2458" s="56"/>
      <c r="F2458" s="72"/>
      <c r="G2458" s="120" t="str">
        <f>IFERROR(INDEX(Vendors!$A$2:$B$500,MATCH('AP and Accrual Journal'!C2458,Vendors!$A$2:$A$500,0),2),"")</f>
        <v/>
      </c>
      <c r="H2458" s="74">
        <f>SUMIF('Cash Outflows'!E:E,'AP and Accrual Journal'!D2458,'Cash Outflows'!F:F)</f>
        <v>0</v>
      </c>
      <c r="I2458" s="73">
        <f t="shared" si="125"/>
        <v>0</v>
      </c>
      <c r="J2458" s="13">
        <f t="shared" si="127"/>
        <v>0</v>
      </c>
      <c r="K2458" s="112" t="b">
        <f ca="1">IF(TODAY()-'AP and Accrual Journal'!E2458&gt;'Data Inputs'!$B$47,TRUE,FALSE)</f>
        <v>1</v>
      </c>
    </row>
    <row r="2459" spans="1:11" x14ac:dyDescent="0.2">
      <c r="A2459" s="110" t="str">
        <f t="shared" si="126"/>
        <v/>
      </c>
      <c r="B2459" s="55"/>
      <c r="C2459" s="129"/>
      <c r="D2459" s="55"/>
      <c r="E2459" s="56"/>
      <c r="F2459" s="72"/>
      <c r="G2459" s="120" t="str">
        <f>IFERROR(INDEX(Vendors!$A$2:$B$500,MATCH('AP and Accrual Journal'!C2459,Vendors!$A$2:$A$500,0),2),"")</f>
        <v/>
      </c>
      <c r="H2459" s="74">
        <f>SUMIF('Cash Outflows'!E:E,'AP and Accrual Journal'!D2459,'Cash Outflows'!F:F)</f>
        <v>0</v>
      </c>
      <c r="I2459" s="73">
        <f t="shared" si="125"/>
        <v>0</v>
      </c>
      <c r="J2459" s="13">
        <f t="shared" si="127"/>
        <v>0</v>
      </c>
      <c r="K2459" s="112" t="b">
        <f ca="1">IF(TODAY()-'AP and Accrual Journal'!E2459&gt;'Data Inputs'!$B$47,TRUE,FALSE)</f>
        <v>1</v>
      </c>
    </row>
    <row r="2460" spans="1:11" x14ac:dyDescent="0.2">
      <c r="A2460" s="110" t="str">
        <f t="shared" si="126"/>
        <v/>
      </c>
      <c r="B2460" s="55"/>
      <c r="C2460" s="129"/>
      <c r="D2460" s="55"/>
      <c r="E2460" s="56"/>
      <c r="F2460" s="72"/>
      <c r="G2460" s="120" t="str">
        <f>IFERROR(INDEX(Vendors!$A$2:$B$500,MATCH('AP and Accrual Journal'!C2460,Vendors!$A$2:$A$500,0),2),"")</f>
        <v/>
      </c>
      <c r="H2460" s="74">
        <f>SUMIF('Cash Outflows'!E:E,'AP and Accrual Journal'!D2460,'Cash Outflows'!F:F)</f>
        <v>0</v>
      </c>
      <c r="I2460" s="73">
        <f t="shared" si="125"/>
        <v>0</v>
      </c>
      <c r="J2460" s="13">
        <f t="shared" si="127"/>
        <v>0</v>
      </c>
      <c r="K2460" s="112" t="b">
        <f ca="1">IF(TODAY()-'AP and Accrual Journal'!E2460&gt;'Data Inputs'!$B$47,TRUE,FALSE)</f>
        <v>1</v>
      </c>
    </row>
    <row r="2461" spans="1:11" x14ac:dyDescent="0.2">
      <c r="A2461" s="110" t="str">
        <f t="shared" si="126"/>
        <v/>
      </c>
      <c r="B2461" s="55"/>
      <c r="C2461" s="129"/>
      <c r="D2461" s="55"/>
      <c r="E2461" s="56"/>
      <c r="F2461" s="72"/>
      <c r="G2461" s="120" t="str">
        <f>IFERROR(INDEX(Vendors!$A$2:$B$500,MATCH('AP and Accrual Journal'!C2461,Vendors!$A$2:$A$500,0),2),"")</f>
        <v/>
      </c>
      <c r="H2461" s="74">
        <f>SUMIF('Cash Outflows'!E:E,'AP and Accrual Journal'!D2461,'Cash Outflows'!F:F)</f>
        <v>0</v>
      </c>
      <c r="I2461" s="73">
        <f t="shared" si="125"/>
        <v>0</v>
      </c>
      <c r="J2461" s="13">
        <f t="shared" si="127"/>
        <v>0</v>
      </c>
      <c r="K2461" s="112" t="b">
        <f ca="1">IF(TODAY()-'AP and Accrual Journal'!E2461&gt;'Data Inputs'!$B$47,TRUE,FALSE)</f>
        <v>1</v>
      </c>
    </row>
    <row r="2462" spans="1:11" x14ac:dyDescent="0.2">
      <c r="A2462" s="110" t="str">
        <f t="shared" si="126"/>
        <v/>
      </c>
      <c r="B2462" s="55"/>
      <c r="C2462" s="129"/>
      <c r="D2462" s="55"/>
      <c r="E2462" s="56"/>
      <c r="F2462" s="72"/>
      <c r="G2462" s="120" t="str">
        <f>IFERROR(INDEX(Vendors!$A$2:$B$500,MATCH('AP and Accrual Journal'!C2462,Vendors!$A$2:$A$500,0),2),"")</f>
        <v/>
      </c>
      <c r="H2462" s="74">
        <f>SUMIF('Cash Outflows'!E:E,'AP and Accrual Journal'!D2462,'Cash Outflows'!F:F)</f>
        <v>0</v>
      </c>
      <c r="I2462" s="73">
        <f t="shared" si="125"/>
        <v>0</v>
      </c>
      <c r="J2462" s="13">
        <f t="shared" si="127"/>
        <v>0</v>
      </c>
      <c r="K2462" s="112" t="b">
        <f ca="1">IF(TODAY()-'AP and Accrual Journal'!E2462&gt;'Data Inputs'!$B$47,TRUE,FALSE)</f>
        <v>1</v>
      </c>
    </row>
    <row r="2463" spans="1:11" x14ac:dyDescent="0.2">
      <c r="A2463" s="110" t="str">
        <f t="shared" si="126"/>
        <v/>
      </c>
      <c r="B2463" s="55"/>
      <c r="C2463" s="129"/>
      <c r="D2463" s="55"/>
      <c r="E2463" s="56"/>
      <c r="F2463" s="72"/>
      <c r="G2463" s="120" t="str">
        <f>IFERROR(INDEX(Vendors!$A$2:$B$500,MATCH('AP and Accrual Journal'!C2463,Vendors!$A$2:$A$500,0),2),"")</f>
        <v/>
      </c>
      <c r="H2463" s="74">
        <f>SUMIF('Cash Outflows'!E:E,'AP and Accrual Journal'!D2463,'Cash Outflows'!F:F)</f>
        <v>0</v>
      </c>
      <c r="I2463" s="73">
        <f t="shared" si="125"/>
        <v>0</v>
      </c>
      <c r="J2463" s="13">
        <f t="shared" si="127"/>
        <v>0</v>
      </c>
      <c r="K2463" s="112" t="b">
        <f ca="1">IF(TODAY()-'AP and Accrual Journal'!E2463&gt;'Data Inputs'!$B$47,TRUE,FALSE)</f>
        <v>1</v>
      </c>
    </row>
    <row r="2464" spans="1:11" x14ac:dyDescent="0.2">
      <c r="A2464" s="110" t="str">
        <f t="shared" si="126"/>
        <v/>
      </c>
      <c r="B2464" s="55"/>
      <c r="C2464" s="129"/>
      <c r="D2464" s="55"/>
      <c r="E2464" s="56"/>
      <c r="F2464" s="72"/>
      <c r="G2464" s="120" t="str">
        <f>IFERROR(INDEX(Vendors!$A$2:$B$500,MATCH('AP and Accrual Journal'!C2464,Vendors!$A$2:$A$500,0),2),"")</f>
        <v/>
      </c>
      <c r="H2464" s="74">
        <f>SUMIF('Cash Outflows'!E:E,'AP and Accrual Journal'!D2464,'Cash Outflows'!F:F)</f>
        <v>0</v>
      </c>
      <c r="I2464" s="73">
        <f t="shared" si="125"/>
        <v>0</v>
      </c>
      <c r="J2464" s="13">
        <f t="shared" si="127"/>
        <v>0</v>
      </c>
      <c r="K2464" s="112" t="b">
        <f ca="1">IF(TODAY()-'AP and Accrual Journal'!E2464&gt;'Data Inputs'!$B$47,TRUE,FALSE)</f>
        <v>1</v>
      </c>
    </row>
    <row r="2465" spans="1:11" x14ac:dyDescent="0.2">
      <c r="A2465" s="110" t="str">
        <f t="shared" si="126"/>
        <v/>
      </c>
      <c r="B2465" s="55"/>
      <c r="C2465" s="129"/>
      <c r="D2465" s="55"/>
      <c r="E2465" s="56"/>
      <c r="F2465" s="72"/>
      <c r="G2465" s="120" t="str">
        <f>IFERROR(INDEX(Vendors!$A$2:$B$500,MATCH('AP and Accrual Journal'!C2465,Vendors!$A$2:$A$500,0),2),"")</f>
        <v/>
      </c>
      <c r="H2465" s="74">
        <f>SUMIF('Cash Outflows'!E:E,'AP and Accrual Journal'!D2465,'Cash Outflows'!F:F)</f>
        <v>0</v>
      </c>
      <c r="I2465" s="73">
        <f t="shared" si="125"/>
        <v>0</v>
      </c>
      <c r="J2465" s="13">
        <f t="shared" si="127"/>
        <v>0</v>
      </c>
      <c r="K2465" s="112" t="b">
        <f ca="1">IF(TODAY()-'AP and Accrual Journal'!E2465&gt;'Data Inputs'!$B$47,TRUE,FALSE)</f>
        <v>1</v>
      </c>
    </row>
    <row r="2466" spans="1:11" x14ac:dyDescent="0.2">
      <c r="A2466" s="110" t="str">
        <f t="shared" si="126"/>
        <v/>
      </c>
      <c r="B2466" s="55"/>
      <c r="C2466" s="129"/>
      <c r="D2466" s="55"/>
      <c r="E2466" s="56"/>
      <c r="F2466" s="72"/>
      <c r="G2466" s="120" t="str">
        <f>IFERROR(INDEX(Vendors!$A$2:$B$500,MATCH('AP and Accrual Journal'!C2466,Vendors!$A$2:$A$500,0),2),"")</f>
        <v/>
      </c>
      <c r="H2466" s="74">
        <f>SUMIF('Cash Outflows'!E:E,'AP and Accrual Journal'!D2466,'Cash Outflows'!F:F)</f>
        <v>0</v>
      </c>
      <c r="I2466" s="73">
        <f t="shared" si="125"/>
        <v>0</v>
      </c>
      <c r="J2466" s="13">
        <f t="shared" si="127"/>
        <v>0</v>
      </c>
      <c r="K2466" s="112" t="b">
        <f ca="1">IF(TODAY()-'AP and Accrual Journal'!E2466&gt;'Data Inputs'!$B$47,TRUE,FALSE)</f>
        <v>1</v>
      </c>
    </row>
    <row r="2467" spans="1:11" x14ac:dyDescent="0.2">
      <c r="A2467" s="110" t="str">
        <f t="shared" si="126"/>
        <v/>
      </c>
      <c r="B2467" s="55"/>
      <c r="C2467" s="129"/>
      <c r="D2467" s="55"/>
      <c r="E2467" s="56"/>
      <c r="F2467" s="72"/>
      <c r="G2467" s="120" t="str">
        <f>IFERROR(INDEX(Vendors!$A$2:$B$500,MATCH('AP and Accrual Journal'!C2467,Vendors!$A$2:$A$500,0),2),"")</f>
        <v/>
      </c>
      <c r="H2467" s="74">
        <f>SUMIF('Cash Outflows'!E:E,'AP and Accrual Journal'!D2467,'Cash Outflows'!F:F)</f>
        <v>0</v>
      </c>
      <c r="I2467" s="73">
        <f t="shared" si="125"/>
        <v>0</v>
      </c>
      <c r="J2467" s="13">
        <f t="shared" si="127"/>
        <v>0</v>
      </c>
      <c r="K2467" s="112" t="b">
        <f ca="1">IF(TODAY()-'AP and Accrual Journal'!E2467&gt;'Data Inputs'!$B$47,TRUE,FALSE)</f>
        <v>1</v>
      </c>
    </row>
    <row r="2468" spans="1:11" x14ac:dyDescent="0.2">
      <c r="A2468" s="110" t="str">
        <f t="shared" si="126"/>
        <v/>
      </c>
      <c r="B2468" s="55"/>
      <c r="C2468" s="129"/>
      <c r="D2468" s="55"/>
      <c r="E2468" s="56"/>
      <c r="F2468" s="72"/>
      <c r="G2468" s="120" t="str">
        <f>IFERROR(INDEX(Vendors!$A$2:$B$500,MATCH('AP and Accrual Journal'!C2468,Vendors!$A$2:$A$500,0),2),"")</f>
        <v/>
      </c>
      <c r="H2468" s="74">
        <f>SUMIF('Cash Outflows'!E:E,'AP and Accrual Journal'!D2468,'Cash Outflows'!F:F)</f>
        <v>0</v>
      </c>
      <c r="I2468" s="73">
        <f t="shared" si="125"/>
        <v>0</v>
      </c>
      <c r="J2468" s="13">
        <f t="shared" si="127"/>
        <v>0</v>
      </c>
      <c r="K2468" s="112" t="b">
        <f ca="1">IF(TODAY()-'AP and Accrual Journal'!E2468&gt;'Data Inputs'!$B$47,TRUE,FALSE)</f>
        <v>1</v>
      </c>
    </row>
    <row r="2469" spans="1:11" x14ac:dyDescent="0.2">
      <c r="A2469" s="110" t="str">
        <f t="shared" si="126"/>
        <v/>
      </c>
      <c r="B2469" s="55"/>
      <c r="C2469" s="129"/>
      <c r="D2469" s="55"/>
      <c r="E2469" s="56"/>
      <c r="F2469" s="72"/>
      <c r="G2469" s="120" t="str">
        <f>IFERROR(INDEX(Vendors!$A$2:$B$500,MATCH('AP and Accrual Journal'!C2469,Vendors!$A$2:$A$500,0),2),"")</f>
        <v/>
      </c>
      <c r="H2469" s="74">
        <f>SUMIF('Cash Outflows'!E:E,'AP and Accrual Journal'!D2469,'Cash Outflows'!F:F)</f>
        <v>0</v>
      </c>
      <c r="I2469" s="73">
        <f t="shared" si="125"/>
        <v>0</v>
      </c>
      <c r="J2469" s="13">
        <f t="shared" si="127"/>
        <v>0</v>
      </c>
      <c r="K2469" s="112" t="b">
        <f ca="1">IF(TODAY()-'AP and Accrual Journal'!E2469&gt;'Data Inputs'!$B$47,TRUE,FALSE)</f>
        <v>1</v>
      </c>
    </row>
    <row r="2470" spans="1:11" x14ac:dyDescent="0.2">
      <c r="A2470" s="110" t="str">
        <f t="shared" si="126"/>
        <v/>
      </c>
      <c r="B2470" s="55"/>
      <c r="C2470" s="129"/>
      <c r="D2470" s="55"/>
      <c r="E2470" s="56"/>
      <c r="F2470" s="72"/>
      <c r="G2470" s="120" t="str">
        <f>IFERROR(INDEX(Vendors!$A$2:$B$500,MATCH('AP and Accrual Journal'!C2470,Vendors!$A$2:$A$500,0),2),"")</f>
        <v/>
      </c>
      <c r="H2470" s="74">
        <f>SUMIF('Cash Outflows'!E:E,'AP and Accrual Journal'!D2470,'Cash Outflows'!F:F)</f>
        <v>0</v>
      </c>
      <c r="I2470" s="73">
        <f t="shared" si="125"/>
        <v>0</v>
      </c>
      <c r="J2470" s="13">
        <f t="shared" si="127"/>
        <v>0</v>
      </c>
      <c r="K2470" s="112" t="b">
        <f ca="1">IF(TODAY()-'AP and Accrual Journal'!E2470&gt;'Data Inputs'!$B$47,TRUE,FALSE)</f>
        <v>1</v>
      </c>
    </row>
    <row r="2471" spans="1:11" x14ac:dyDescent="0.2">
      <c r="A2471" s="110" t="str">
        <f t="shared" si="126"/>
        <v/>
      </c>
      <c r="B2471" s="55"/>
      <c r="C2471" s="129"/>
      <c r="D2471" s="55"/>
      <c r="E2471" s="56"/>
      <c r="F2471" s="72"/>
      <c r="G2471" s="120" t="str">
        <f>IFERROR(INDEX(Vendors!$A$2:$B$500,MATCH('AP and Accrual Journal'!C2471,Vendors!$A$2:$A$500,0),2),"")</f>
        <v/>
      </c>
      <c r="H2471" s="74">
        <f>SUMIF('Cash Outflows'!E:E,'AP and Accrual Journal'!D2471,'Cash Outflows'!F:F)</f>
        <v>0</v>
      </c>
      <c r="I2471" s="73">
        <f t="shared" si="125"/>
        <v>0</v>
      </c>
      <c r="J2471" s="13">
        <f t="shared" si="127"/>
        <v>0</v>
      </c>
      <c r="K2471" s="112" t="b">
        <f ca="1">IF(TODAY()-'AP and Accrual Journal'!E2471&gt;'Data Inputs'!$B$47,TRUE,FALSE)</f>
        <v>1</v>
      </c>
    </row>
    <row r="2472" spans="1:11" x14ac:dyDescent="0.2">
      <c r="A2472" s="110" t="str">
        <f t="shared" si="126"/>
        <v/>
      </c>
      <c r="B2472" s="55"/>
      <c r="C2472" s="129"/>
      <c r="D2472" s="55"/>
      <c r="E2472" s="56"/>
      <c r="F2472" s="72"/>
      <c r="G2472" s="120" t="str">
        <f>IFERROR(INDEX(Vendors!$A$2:$B$500,MATCH('AP and Accrual Journal'!C2472,Vendors!$A$2:$A$500,0),2),"")</f>
        <v/>
      </c>
      <c r="H2472" s="74">
        <f>SUMIF('Cash Outflows'!E:E,'AP and Accrual Journal'!D2472,'Cash Outflows'!F:F)</f>
        <v>0</v>
      </c>
      <c r="I2472" s="73">
        <f t="shared" si="125"/>
        <v>0</v>
      </c>
      <c r="J2472" s="13">
        <f t="shared" si="127"/>
        <v>0</v>
      </c>
      <c r="K2472" s="112" t="b">
        <f ca="1">IF(TODAY()-'AP and Accrual Journal'!E2472&gt;'Data Inputs'!$B$47,TRUE,FALSE)</f>
        <v>1</v>
      </c>
    </row>
    <row r="2473" spans="1:11" x14ac:dyDescent="0.2">
      <c r="A2473" s="110" t="str">
        <f t="shared" si="126"/>
        <v/>
      </c>
      <c r="B2473" s="55"/>
      <c r="C2473" s="129"/>
      <c r="D2473" s="55"/>
      <c r="E2473" s="56"/>
      <c r="F2473" s="72"/>
      <c r="G2473" s="120" t="str">
        <f>IFERROR(INDEX(Vendors!$A$2:$B$500,MATCH('AP and Accrual Journal'!C2473,Vendors!$A$2:$A$500,0),2),"")</f>
        <v/>
      </c>
      <c r="H2473" s="74">
        <f>SUMIF('Cash Outflows'!E:E,'AP and Accrual Journal'!D2473,'Cash Outflows'!F:F)</f>
        <v>0</v>
      </c>
      <c r="I2473" s="73">
        <f t="shared" si="125"/>
        <v>0</v>
      </c>
      <c r="J2473" s="13">
        <f t="shared" si="127"/>
        <v>0</v>
      </c>
      <c r="K2473" s="112" t="b">
        <f ca="1">IF(TODAY()-'AP and Accrual Journal'!E2473&gt;'Data Inputs'!$B$47,TRUE,FALSE)</f>
        <v>1</v>
      </c>
    </row>
    <row r="2474" spans="1:11" x14ac:dyDescent="0.2">
      <c r="A2474" s="110" t="str">
        <f t="shared" si="126"/>
        <v/>
      </c>
      <c r="B2474" s="55"/>
      <c r="C2474" s="129"/>
      <c r="D2474" s="55"/>
      <c r="E2474" s="56"/>
      <c r="F2474" s="72"/>
      <c r="G2474" s="120" t="str">
        <f>IFERROR(INDEX(Vendors!$A$2:$B$500,MATCH('AP and Accrual Journal'!C2474,Vendors!$A$2:$A$500,0),2),"")</f>
        <v/>
      </c>
      <c r="H2474" s="74">
        <f>SUMIF('Cash Outflows'!E:E,'AP and Accrual Journal'!D2474,'Cash Outflows'!F:F)</f>
        <v>0</v>
      </c>
      <c r="I2474" s="73">
        <f t="shared" si="125"/>
        <v>0</v>
      </c>
      <c r="J2474" s="13">
        <f t="shared" si="127"/>
        <v>0</v>
      </c>
      <c r="K2474" s="112" t="b">
        <f ca="1">IF(TODAY()-'AP and Accrual Journal'!E2474&gt;'Data Inputs'!$B$47,TRUE,FALSE)</f>
        <v>1</v>
      </c>
    </row>
    <row r="2475" spans="1:11" x14ac:dyDescent="0.2">
      <c r="A2475" s="110" t="str">
        <f t="shared" si="126"/>
        <v/>
      </c>
      <c r="B2475" s="55"/>
      <c r="C2475" s="129"/>
      <c r="D2475" s="55"/>
      <c r="E2475" s="56"/>
      <c r="F2475" s="72"/>
      <c r="G2475" s="120" t="str">
        <f>IFERROR(INDEX(Vendors!$A$2:$B$500,MATCH('AP and Accrual Journal'!C2475,Vendors!$A$2:$A$500,0),2),"")</f>
        <v/>
      </c>
      <c r="H2475" s="74">
        <f>SUMIF('Cash Outflows'!E:E,'AP and Accrual Journal'!D2475,'Cash Outflows'!F:F)</f>
        <v>0</v>
      </c>
      <c r="I2475" s="73">
        <f t="shared" si="125"/>
        <v>0</v>
      </c>
      <c r="J2475" s="13">
        <f t="shared" si="127"/>
        <v>0</v>
      </c>
      <c r="K2475" s="112" t="b">
        <f ca="1">IF(TODAY()-'AP and Accrual Journal'!E2475&gt;'Data Inputs'!$B$47,TRUE,FALSE)</f>
        <v>1</v>
      </c>
    </row>
    <row r="2476" spans="1:11" x14ac:dyDescent="0.2">
      <c r="A2476" s="110" t="str">
        <f t="shared" si="126"/>
        <v/>
      </c>
      <c r="B2476" s="55"/>
      <c r="C2476" s="129"/>
      <c r="D2476" s="55"/>
      <c r="E2476" s="56"/>
      <c r="F2476" s="72"/>
      <c r="G2476" s="120" t="str">
        <f>IFERROR(INDEX(Vendors!$A$2:$B$500,MATCH('AP and Accrual Journal'!C2476,Vendors!$A$2:$A$500,0),2),"")</f>
        <v/>
      </c>
      <c r="H2476" s="74">
        <f>SUMIF('Cash Outflows'!E:E,'AP and Accrual Journal'!D2476,'Cash Outflows'!F:F)</f>
        <v>0</v>
      </c>
      <c r="I2476" s="73">
        <f t="shared" si="125"/>
        <v>0</v>
      </c>
      <c r="J2476" s="13">
        <f t="shared" si="127"/>
        <v>0</v>
      </c>
      <c r="K2476" s="112" t="b">
        <f ca="1">IF(TODAY()-'AP and Accrual Journal'!E2476&gt;'Data Inputs'!$B$47,TRUE,FALSE)</f>
        <v>1</v>
      </c>
    </row>
    <row r="2477" spans="1:11" x14ac:dyDescent="0.2">
      <c r="A2477" s="110" t="str">
        <f t="shared" si="126"/>
        <v/>
      </c>
      <c r="B2477" s="55"/>
      <c r="C2477" s="129"/>
      <c r="D2477" s="55"/>
      <c r="E2477" s="56"/>
      <c r="F2477" s="72"/>
      <c r="G2477" s="120" t="str">
        <f>IFERROR(INDEX(Vendors!$A$2:$B$500,MATCH('AP and Accrual Journal'!C2477,Vendors!$A$2:$A$500,0),2),"")</f>
        <v/>
      </c>
      <c r="H2477" s="74">
        <f>SUMIF('Cash Outflows'!E:E,'AP and Accrual Journal'!D2477,'Cash Outflows'!F:F)</f>
        <v>0</v>
      </c>
      <c r="I2477" s="73">
        <f t="shared" si="125"/>
        <v>0</v>
      </c>
      <c r="J2477" s="13">
        <f t="shared" si="127"/>
        <v>0</v>
      </c>
      <c r="K2477" s="112" t="b">
        <f ca="1">IF(TODAY()-'AP and Accrual Journal'!E2477&gt;'Data Inputs'!$B$47,TRUE,FALSE)</f>
        <v>1</v>
      </c>
    </row>
    <row r="2478" spans="1:11" x14ac:dyDescent="0.2">
      <c r="A2478" s="110" t="str">
        <f t="shared" si="126"/>
        <v/>
      </c>
      <c r="B2478" s="55"/>
      <c r="C2478" s="129"/>
      <c r="D2478" s="55"/>
      <c r="E2478" s="56"/>
      <c r="F2478" s="72"/>
      <c r="G2478" s="120" t="str">
        <f>IFERROR(INDEX(Vendors!$A$2:$B$500,MATCH('AP and Accrual Journal'!C2478,Vendors!$A$2:$A$500,0),2),"")</f>
        <v/>
      </c>
      <c r="H2478" s="74">
        <f>SUMIF('Cash Outflows'!E:E,'AP and Accrual Journal'!D2478,'Cash Outflows'!F:F)</f>
        <v>0</v>
      </c>
      <c r="I2478" s="73">
        <f t="shared" si="125"/>
        <v>0</v>
      </c>
      <c r="J2478" s="13">
        <f t="shared" si="127"/>
        <v>0</v>
      </c>
      <c r="K2478" s="112" t="b">
        <f ca="1">IF(TODAY()-'AP and Accrual Journal'!E2478&gt;'Data Inputs'!$B$47,TRUE,FALSE)</f>
        <v>1</v>
      </c>
    </row>
    <row r="2479" spans="1:11" x14ac:dyDescent="0.2">
      <c r="A2479" s="110" t="str">
        <f t="shared" si="126"/>
        <v/>
      </c>
      <c r="B2479" s="55"/>
      <c r="C2479" s="129"/>
      <c r="D2479" s="55"/>
      <c r="E2479" s="56"/>
      <c r="F2479" s="72"/>
      <c r="G2479" s="120" t="str">
        <f>IFERROR(INDEX(Vendors!$A$2:$B$500,MATCH('AP and Accrual Journal'!C2479,Vendors!$A$2:$A$500,0),2),"")</f>
        <v/>
      </c>
      <c r="H2479" s="74">
        <f>SUMIF('Cash Outflows'!E:E,'AP and Accrual Journal'!D2479,'Cash Outflows'!F:F)</f>
        <v>0</v>
      </c>
      <c r="I2479" s="73">
        <f t="shared" si="125"/>
        <v>0</v>
      </c>
      <c r="J2479" s="13">
        <f t="shared" si="127"/>
        <v>0</v>
      </c>
      <c r="K2479" s="112" t="b">
        <f ca="1">IF(TODAY()-'AP and Accrual Journal'!E2479&gt;'Data Inputs'!$B$47,TRUE,FALSE)</f>
        <v>1</v>
      </c>
    </row>
    <row r="2480" spans="1:11" x14ac:dyDescent="0.2">
      <c r="A2480" s="110" t="str">
        <f t="shared" si="126"/>
        <v/>
      </c>
      <c r="B2480" s="55"/>
      <c r="C2480" s="129"/>
      <c r="D2480" s="55"/>
      <c r="E2480" s="56"/>
      <c r="F2480" s="72"/>
      <c r="G2480" s="120" t="str">
        <f>IFERROR(INDEX(Vendors!$A$2:$B$500,MATCH('AP and Accrual Journal'!C2480,Vendors!$A$2:$A$500,0),2),"")</f>
        <v/>
      </c>
      <c r="H2480" s="74">
        <f>SUMIF('Cash Outflows'!E:E,'AP and Accrual Journal'!D2480,'Cash Outflows'!F:F)</f>
        <v>0</v>
      </c>
      <c r="I2480" s="73">
        <f t="shared" si="125"/>
        <v>0</v>
      </c>
      <c r="J2480" s="13">
        <f t="shared" si="127"/>
        <v>0</v>
      </c>
      <c r="K2480" s="112" t="b">
        <f ca="1">IF(TODAY()-'AP and Accrual Journal'!E2480&gt;'Data Inputs'!$B$47,TRUE,FALSE)</f>
        <v>1</v>
      </c>
    </row>
    <row r="2481" spans="1:11" x14ac:dyDescent="0.2">
      <c r="A2481" s="110" t="str">
        <f t="shared" si="126"/>
        <v/>
      </c>
      <c r="B2481" s="55"/>
      <c r="C2481" s="129"/>
      <c r="D2481" s="55"/>
      <c r="E2481" s="56"/>
      <c r="F2481" s="72"/>
      <c r="G2481" s="120" t="str">
        <f>IFERROR(INDEX(Vendors!$A$2:$B$500,MATCH('AP and Accrual Journal'!C2481,Vendors!$A$2:$A$500,0),2),"")</f>
        <v/>
      </c>
      <c r="H2481" s="74">
        <f>SUMIF('Cash Outflows'!E:E,'AP and Accrual Journal'!D2481,'Cash Outflows'!F:F)</f>
        <v>0</v>
      </c>
      <c r="I2481" s="73">
        <f t="shared" si="125"/>
        <v>0</v>
      </c>
      <c r="J2481" s="13">
        <f t="shared" si="127"/>
        <v>0</v>
      </c>
      <c r="K2481" s="112" t="b">
        <f ca="1">IF(TODAY()-'AP and Accrual Journal'!E2481&gt;'Data Inputs'!$B$47,TRUE,FALSE)</f>
        <v>1</v>
      </c>
    </row>
    <row r="2482" spans="1:11" x14ac:dyDescent="0.2">
      <c r="A2482" s="110" t="str">
        <f t="shared" si="126"/>
        <v/>
      </c>
      <c r="B2482" s="55"/>
      <c r="C2482" s="129"/>
      <c r="D2482" s="55"/>
      <c r="E2482" s="56"/>
      <c r="F2482" s="72"/>
      <c r="G2482" s="120" t="str">
        <f>IFERROR(INDEX(Vendors!$A$2:$B$500,MATCH('AP and Accrual Journal'!C2482,Vendors!$A$2:$A$500,0),2),"")</f>
        <v/>
      </c>
      <c r="H2482" s="74">
        <f>SUMIF('Cash Outflows'!E:E,'AP and Accrual Journal'!D2482,'Cash Outflows'!F:F)</f>
        <v>0</v>
      </c>
      <c r="I2482" s="73">
        <f t="shared" si="125"/>
        <v>0</v>
      </c>
      <c r="J2482" s="13">
        <f t="shared" si="127"/>
        <v>0</v>
      </c>
      <c r="K2482" s="112" t="b">
        <f ca="1">IF(TODAY()-'AP and Accrual Journal'!E2482&gt;'Data Inputs'!$B$47,TRUE,FALSE)</f>
        <v>1</v>
      </c>
    </row>
    <row r="2483" spans="1:11" x14ac:dyDescent="0.2">
      <c r="A2483" s="110" t="str">
        <f t="shared" si="126"/>
        <v/>
      </c>
      <c r="B2483" s="55"/>
      <c r="C2483" s="129"/>
      <c r="D2483" s="55"/>
      <c r="E2483" s="56"/>
      <c r="F2483" s="72"/>
      <c r="G2483" s="120" t="str">
        <f>IFERROR(INDEX(Vendors!$A$2:$B$500,MATCH('AP and Accrual Journal'!C2483,Vendors!$A$2:$A$500,0),2),"")</f>
        <v/>
      </c>
      <c r="H2483" s="74">
        <f>SUMIF('Cash Outflows'!E:E,'AP and Accrual Journal'!D2483,'Cash Outflows'!F:F)</f>
        <v>0</v>
      </c>
      <c r="I2483" s="73">
        <f t="shared" si="125"/>
        <v>0</v>
      </c>
      <c r="J2483" s="13">
        <f t="shared" si="127"/>
        <v>0</v>
      </c>
      <c r="K2483" s="112" t="b">
        <f ca="1">IF(TODAY()-'AP and Accrual Journal'!E2483&gt;'Data Inputs'!$B$47,TRUE,FALSE)</f>
        <v>1</v>
      </c>
    </row>
    <row r="2484" spans="1:11" x14ac:dyDescent="0.2">
      <c r="A2484" s="110" t="str">
        <f t="shared" si="126"/>
        <v/>
      </c>
      <c r="B2484" s="55"/>
      <c r="C2484" s="129"/>
      <c r="D2484" s="55"/>
      <c r="E2484" s="56"/>
      <c r="F2484" s="72"/>
      <c r="G2484" s="120" t="str">
        <f>IFERROR(INDEX(Vendors!$A$2:$B$500,MATCH('AP and Accrual Journal'!C2484,Vendors!$A$2:$A$500,0),2),"")</f>
        <v/>
      </c>
      <c r="H2484" s="74">
        <f>SUMIF('Cash Outflows'!E:E,'AP and Accrual Journal'!D2484,'Cash Outflows'!F:F)</f>
        <v>0</v>
      </c>
      <c r="I2484" s="73">
        <f t="shared" si="125"/>
        <v>0</v>
      </c>
      <c r="J2484" s="13">
        <f t="shared" si="127"/>
        <v>0</v>
      </c>
      <c r="K2484" s="112" t="b">
        <f ca="1">IF(TODAY()-'AP and Accrual Journal'!E2484&gt;'Data Inputs'!$B$47,TRUE,FALSE)</f>
        <v>1</v>
      </c>
    </row>
    <row r="2485" spans="1:11" x14ac:dyDescent="0.2">
      <c r="A2485" s="110" t="str">
        <f t="shared" si="126"/>
        <v/>
      </c>
      <c r="B2485" s="55"/>
      <c r="C2485" s="129"/>
      <c r="D2485" s="55"/>
      <c r="E2485" s="56"/>
      <c r="F2485" s="72"/>
      <c r="G2485" s="120" t="str">
        <f>IFERROR(INDEX(Vendors!$A$2:$B$500,MATCH('AP and Accrual Journal'!C2485,Vendors!$A$2:$A$500,0),2),"")</f>
        <v/>
      </c>
      <c r="H2485" s="74">
        <f>SUMIF('Cash Outflows'!E:E,'AP and Accrual Journal'!D2485,'Cash Outflows'!F:F)</f>
        <v>0</v>
      </c>
      <c r="I2485" s="73">
        <f t="shared" si="125"/>
        <v>0</v>
      </c>
      <c r="J2485" s="13">
        <f t="shared" si="127"/>
        <v>0</v>
      </c>
      <c r="K2485" s="112" t="b">
        <f ca="1">IF(TODAY()-'AP and Accrual Journal'!E2485&gt;'Data Inputs'!$B$47,TRUE,FALSE)</f>
        <v>1</v>
      </c>
    </row>
    <row r="2486" spans="1:11" x14ac:dyDescent="0.2">
      <c r="A2486" s="110" t="str">
        <f t="shared" si="126"/>
        <v/>
      </c>
      <c r="B2486" s="55"/>
      <c r="C2486" s="129"/>
      <c r="D2486" s="55"/>
      <c r="E2486" s="56"/>
      <c r="F2486" s="72"/>
      <c r="G2486" s="120" t="str">
        <f>IFERROR(INDEX(Vendors!$A$2:$B$500,MATCH('AP and Accrual Journal'!C2486,Vendors!$A$2:$A$500,0),2),"")</f>
        <v/>
      </c>
      <c r="H2486" s="74">
        <f>SUMIF('Cash Outflows'!E:E,'AP and Accrual Journal'!D2486,'Cash Outflows'!F:F)</f>
        <v>0</v>
      </c>
      <c r="I2486" s="73">
        <f t="shared" si="125"/>
        <v>0</v>
      </c>
      <c r="J2486" s="13">
        <f t="shared" si="127"/>
        <v>0</v>
      </c>
      <c r="K2486" s="112" t="b">
        <f ca="1">IF(TODAY()-'AP and Accrual Journal'!E2486&gt;'Data Inputs'!$B$47,TRUE,FALSE)</f>
        <v>1</v>
      </c>
    </row>
    <row r="2487" spans="1:11" x14ac:dyDescent="0.2">
      <c r="A2487" s="110" t="str">
        <f t="shared" si="126"/>
        <v/>
      </c>
      <c r="B2487" s="55"/>
      <c r="C2487" s="129"/>
      <c r="D2487" s="55"/>
      <c r="E2487" s="56"/>
      <c r="F2487" s="72"/>
      <c r="G2487" s="120" t="str">
        <f>IFERROR(INDEX(Vendors!$A$2:$B$500,MATCH('AP and Accrual Journal'!C2487,Vendors!$A$2:$A$500,0),2),"")</f>
        <v/>
      </c>
      <c r="H2487" s="74">
        <f>SUMIF('Cash Outflows'!E:E,'AP and Accrual Journal'!D2487,'Cash Outflows'!F:F)</f>
        <v>0</v>
      </c>
      <c r="I2487" s="73">
        <f t="shared" si="125"/>
        <v>0</v>
      </c>
      <c r="J2487" s="13">
        <f t="shared" si="127"/>
        <v>0</v>
      </c>
      <c r="K2487" s="112" t="b">
        <f ca="1">IF(TODAY()-'AP and Accrual Journal'!E2487&gt;'Data Inputs'!$B$47,TRUE,FALSE)</f>
        <v>1</v>
      </c>
    </row>
    <row r="2488" spans="1:11" x14ac:dyDescent="0.2">
      <c r="A2488" s="110" t="str">
        <f t="shared" si="126"/>
        <v/>
      </c>
      <c r="B2488" s="55"/>
      <c r="C2488" s="129"/>
      <c r="D2488" s="55"/>
      <c r="E2488" s="56"/>
      <c r="F2488" s="72"/>
      <c r="G2488" s="120" t="str">
        <f>IFERROR(INDEX(Vendors!$A$2:$B$500,MATCH('AP and Accrual Journal'!C2488,Vendors!$A$2:$A$500,0),2),"")</f>
        <v/>
      </c>
      <c r="H2488" s="74">
        <f>SUMIF('Cash Outflows'!E:E,'AP and Accrual Journal'!D2488,'Cash Outflows'!F:F)</f>
        <v>0</v>
      </c>
      <c r="I2488" s="73">
        <f t="shared" si="125"/>
        <v>0</v>
      </c>
      <c r="J2488" s="13">
        <f t="shared" si="127"/>
        <v>0</v>
      </c>
      <c r="K2488" s="112" t="b">
        <f ca="1">IF(TODAY()-'AP and Accrual Journal'!E2488&gt;'Data Inputs'!$B$47,TRUE,FALSE)</f>
        <v>1</v>
      </c>
    </row>
    <row r="2489" spans="1:11" x14ac:dyDescent="0.2">
      <c r="A2489" s="110" t="str">
        <f t="shared" si="126"/>
        <v/>
      </c>
      <c r="B2489" s="55"/>
      <c r="C2489" s="129"/>
      <c r="D2489" s="55"/>
      <c r="E2489" s="56"/>
      <c r="F2489" s="72"/>
      <c r="G2489" s="120" t="str">
        <f>IFERROR(INDEX(Vendors!$A$2:$B$500,MATCH('AP and Accrual Journal'!C2489,Vendors!$A$2:$A$500,0),2),"")</f>
        <v/>
      </c>
      <c r="H2489" s="74">
        <f>SUMIF('Cash Outflows'!E:E,'AP and Accrual Journal'!D2489,'Cash Outflows'!F:F)</f>
        <v>0</v>
      </c>
      <c r="I2489" s="73">
        <f t="shared" si="125"/>
        <v>0</v>
      </c>
      <c r="J2489" s="13">
        <f t="shared" si="127"/>
        <v>0</v>
      </c>
      <c r="K2489" s="112" t="b">
        <f ca="1">IF(TODAY()-'AP and Accrual Journal'!E2489&gt;'Data Inputs'!$B$47,TRUE,FALSE)</f>
        <v>1</v>
      </c>
    </row>
    <row r="2490" spans="1:11" x14ac:dyDescent="0.2">
      <c r="A2490" s="110" t="str">
        <f t="shared" si="126"/>
        <v/>
      </c>
      <c r="B2490" s="55"/>
      <c r="C2490" s="129"/>
      <c r="D2490" s="55"/>
      <c r="E2490" s="56"/>
      <c r="F2490" s="72"/>
      <c r="G2490" s="120" t="str">
        <f>IFERROR(INDEX(Vendors!$A$2:$B$500,MATCH('AP and Accrual Journal'!C2490,Vendors!$A$2:$A$500,0),2),"")</f>
        <v/>
      </c>
      <c r="H2490" s="74">
        <f>SUMIF('Cash Outflows'!E:E,'AP and Accrual Journal'!D2490,'Cash Outflows'!F:F)</f>
        <v>0</v>
      </c>
      <c r="I2490" s="73">
        <f t="shared" si="125"/>
        <v>0</v>
      </c>
      <c r="J2490" s="13">
        <f t="shared" si="127"/>
        <v>0</v>
      </c>
      <c r="K2490" s="112" t="b">
        <f ca="1">IF(TODAY()-'AP and Accrual Journal'!E2490&gt;'Data Inputs'!$B$47,TRUE,FALSE)</f>
        <v>1</v>
      </c>
    </row>
    <row r="2491" spans="1:11" x14ac:dyDescent="0.2">
      <c r="A2491" s="110" t="str">
        <f t="shared" si="126"/>
        <v/>
      </c>
      <c r="B2491" s="55"/>
      <c r="C2491" s="129"/>
      <c r="D2491" s="55"/>
      <c r="E2491" s="56"/>
      <c r="F2491" s="72"/>
      <c r="G2491" s="120" t="str">
        <f>IFERROR(INDEX(Vendors!$A$2:$B$500,MATCH('AP and Accrual Journal'!C2491,Vendors!$A$2:$A$500,0),2),"")</f>
        <v/>
      </c>
      <c r="H2491" s="74">
        <f>SUMIF('Cash Outflows'!E:E,'AP and Accrual Journal'!D2491,'Cash Outflows'!F:F)</f>
        <v>0</v>
      </c>
      <c r="I2491" s="73">
        <f t="shared" si="125"/>
        <v>0</v>
      </c>
      <c r="J2491" s="13">
        <f t="shared" si="127"/>
        <v>0</v>
      </c>
      <c r="K2491" s="112" t="b">
        <f ca="1">IF(TODAY()-'AP and Accrual Journal'!E2491&gt;'Data Inputs'!$B$47,TRUE,FALSE)</f>
        <v>1</v>
      </c>
    </row>
    <row r="2492" spans="1:11" x14ac:dyDescent="0.2">
      <c r="A2492" s="110" t="str">
        <f t="shared" si="126"/>
        <v/>
      </c>
      <c r="B2492" s="55"/>
      <c r="C2492" s="129"/>
      <c r="D2492" s="55"/>
      <c r="E2492" s="56"/>
      <c r="F2492" s="72"/>
      <c r="G2492" s="120" t="str">
        <f>IFERROR(INDEX(Vendors!$A$2:$B$500,MATCH('AP and Accrual Journal'!C2492,Vendors!$A$2:$A$500,0),2),"")</f>
        <v/>
      </c>
      <c r="H2492" s="74">
        <f>SUMIF('Cash Outflows'!E:E,'AP and Accrual Journal'!D2492,'Cash Outflows'!F:F)</f>
        <v>0</v>
      </c>
      <c r="I2492" s="73">
        <f t="shared" si="125"/>
        <v>0</v>
      </c>
      <c r="J2492" s="13">
        <f t="shared" si="127"/>
        <v>0</v>
      </c>
      <c r="K2492" s="112" t="b">
        <f ca="1">IF(TODAY()-'AP and Accrual Journal'!E2492&gt;'Data Inputs'!$B$47,TRUE,FALSE)</f>
        <v>1</v>
      </c>
    </row>
    <row r="2493" spans="1:11" x14ac:dyDescent="0.2">
      <c r="A2493" s="110" t="str">
        <f t="shared" si="126"/>
        <v/>
      </c>
      <c r="B2493" s="55"/>
      <c r="C2493" s="129"/>
      <c r="D2493" s="55"/>
      <c r="E2493" s="56"/>
      <c r="F2493" s="72"/>
      <c r="G2493" s="120" t="str">
        <f>IFERROR(INDEX(Vendors!$A$2:$B$500,MATCH('AP and Accrual Journal'!C2493,Vendors!$A$2:$A$500,0),2),"")</f>
        <v/>
      </c>
      <c r="H2493" s="74">
        <f>SUMIF('Cash Outflows'!E:E,'AP and Accrual Journal'!D2493,'Cash Outflows'!F:F)</f>
        <v>0</v>
      </c>
      <c r="I2493" s="73">
        <f t="shared" si="125"/>
        <v>0</v>
      </c>
      <c r="J2493" s="13">
        <f t="shared" si="127"/>
        <v>0</v>
      </c>
      <c r="K2493" s="112" t="b">
        <f ca="1">IF(TODAY()-'AP and Accrual Journal'!E2493&gt;'Data Inputs'!$B$47,TRUE,FALSE)</f>
        <v>1</v>
      </c>
    </row>
    <row r="2494" spans="1:11" x14ac:dyDescent="0.2">
      <c r="A2494" s="110" t="str">
        <f t="shared" si="126"/>
        <v/>
      </c>
      <c r="B2494" s="55"/>
      <c r="C2494" s="129"/>
      <c r="D2494" s="55"/>
      <c r="E2494" s="56"/>
      <c r="F2494" s="72"/>
      <c r="G2494" s="120" t="str">
        <f>IFERROR(INDEX(Vendors!$A$2:$B$500,MATCH('AP and Accrual Journal'!C2494,Vendors!$A$2:$A$500,0),2),"")</f>
        <v/>
      </c>
      <c r="H2494" s="74">
        <f>SUMIF('Cash Outflows'!E:E,'AP and Accrual Journal'!D2494,'Cash Outflows'!F:F)</f>
        <v>0</v>
      </c>
      <c r="I2494" s="73">
        <f t="shared" si="125"/>
        <v>0</v>
      </c>
      <c r="J2494" s="13">
        <f t="shared" si="127"/>
        <v>0</v>
      </c>
      <c r="K2494" s="112" t="b">
        <f ca="1">IF(TODAY()-'AP and Accrual Journal'!E2494&gt;'Data Inputs'!$B$47,TRUE,FALSE)</f>
        <v>1</v>
      </c>
    </row>
    <row r="2495" spans="1:11" x14ac:dyDescent="0.2">
      <c r="A2495" s="110" t="str">
        <f t="shared" si="126"/>
        <v/>
      </c>
      <c r="B2495" s="55"/>
      <c r="C2495" s="129"/>
      <c r="D2495" s="55"/>
      <c r="E2495" s="56"/>
      <c r="F2495" s="72"/>
      <c r="G2495" s="120" t="str">
        <f>IFERROR(INDEX(Vendors!$A$2:$B$500,MATCH('AP and Accrual Journal'!C2495,Vendors!$A$2:$A$500,0),2),"")</f>
        <v/>
      </c>
      <c r="H2495" s="74">
        <f>SUMIF('Cash Outflows'!E:E,'AP and Accrual Journal'!D2495,'Cash Outflows'!F:F)</f>
        <v>0</v>
      </c>
      <c r="I2495" s="73">
        <f t="shared" si="125"/>
        <v>0</v>
      </c>
      <c r="J2495" s="13">
        <f t="shared" si="127"/>
        <v>0</v>
      </c>
      <c r="K2495" s="112" t="b">
        <f ca="1">IF(TODAY()-'AP and Accrual Journal'!E2495&gt;'Data Inputs'!$B$47,TRUE,FALSE)</f>
        <v>1</v>
      </c>
    </row>
    <row r="2496" spans="1:11" x14ac:dyDescent="0.2">
      <c r="A2496" s="110" t="str">
        <f t="shared" si="126"/>
        <v/>
      </c>
      <c r="B2496" s="55"/>
      <c r="C2496" s="129"/>
      <c r="D2496" s="55"/>
      <c r="E2496" s="56"/>
      <c r="F2496" s="72"/>
      <c r="G2496" s="120" t="str">
        <f>IFERROR(INDEX(Vendors!$A$2:$B$500,MATCH('AP and Accrual Journal'!C2496,Vendors!$A$2:$A$500,0),2),"")</f>
        <v/>
      </c>
      <c r="H2496" s="74">
        <f>SUMIF('Cash Outflows'!E:E,'AP and Accrual Journal'!D2496,'Cash Outflows'!F:F)</f>
        <v>0</v>
      </c>
      <c r="I2496" s="73">
        <f t="shared" si="125"/>
        <v>0</v>
      </c>
      <c r="J2496" s="13">
        <f t="shared" si="127"/>
        <v>0</v>
      </c>
      <c r="K2496" s="112" t="b">
        <f ca="1">IF(TODAY()-'AP and Accrual Journal'!E2496&gt;'Data Inputs'!$B$47,TRUE,FALSE)</f>
        <v>1</v>
      </c>
    </row>
    <row r="2497" spans="1:11" x14ac:dyDescent="0.2">
      <c r="A2497" s="110" t="str">
        <f t="shared" si="126"/>
        <v/>
      </c>
      <c r="B2497" s="55"/>
      <c r="C2497" s="129"/>
      <c r="D2497" s="55"/>
      <c r="E2497" s="56"/>
      <c r="F2497" s="72"/>
      <c r="G2497" s="120" t="str">
        <f>IFERROR(INDEX(Vendors!$A$2:$B$500,MATCH('AP and Accrual Journal'!C2497,Vendors!$A$2:$A$500,0),2),"")</f>
        <v/>
      </c>
      <c r="H2497" s="74">
        <f>SUMIF('Cash Outflows'!E:E,'AP and Accrual Journal'!D2497,'Cash Outflows'!F:F)</f>
        <v>0</v>
      </c>
      <c r="I2497" s="73">
        <f t="shared" si="125"/>
        <v>0</v>
      </c>
      <c r="J2497" s="13">
        <f t="shared" si="127"/>
        <v>0</v>
      </c>
      <c r="K2497" s="112" t="b">
        <f ca="1">IF(TODAY()-'AP and Accrual Journal'!E2497&gt;'Data Inputs'!$B$47,TRUE,FALSE)</f>
        <v>1</v>
      </c>
    </row>
    <row r="2498" spans="1:11" x14ac:dyDescent="0.2">
      <c r="A2498" s="110" t="str">
        <f t="shared" si="126"/>
        <v/>
      </c>
      <c r="B2498" s="55"/>
      <c r="C2498" s="129"/>
      <c r="D2498" s="55"/>
      <c r="E2498" s="56"/>
      <c r="F2498" s="72"/>
      <c r="G2498" s="120" t="str">
        <f>IFERROR(INDEX(Vendors!$A$2:$B$500,MATCH('AP and Accrual Journal'!C2498,Vendors!$A$2:$A$500,0),2),"")</f>
        <v/>
      </c>
      <c r="H2498" s="74">
        <f>SUMIF('Cash Outflows'!E:E,'AP and Accrual Journal'!D2498,'Cash Outflows'!F:F)</f>
        <v>0</v>
      </c>
      <c r="I2498" s="73">
        <f t="shared" si="125"/>
        <v>0</v>
      </c>
      <c r="J2498" s="13">
        <f t="shared" si="127"/>
        <v>0</v>
      </c>
      <c r="K2498" s="112" t="b">
        <f ca="1">IF(TODAY()-'AP and Accrual Journal'!E2498&gt;'Data Inputs'!$B$47,TRUE,FALSE)</f>
        <v>1</v>
      </c>
    </row>
    <row r="2499" spans="1:11" x14ac:dyDescent="0.2">
      <c r="A2499" s="110" t="str">
        <f t="shared" si="126"/>
        <v/>
      </c>
      <c r="B2499" s="55"/>
      <c r="C2499" s="129"/>
      <c r="D2499" s="55"/>
      <c r="E2499" s="56"/>
      <c r="F2499" s="72"/>
      <c r="G2499" s="120" t="str">
        <f>IFERROR(INDEX(Vendors!$A$2:$B$500,MATCH('AP and Accrual Journal'!C2499,Vendors!$A$2:$A$500,0),2),"")</f>
        <v/>
      </c>
      <c r="H2499" s="74">
        <f>SUMIF('Cash Outflows'!E:E,'AP and Accrual Journal'!D2499,'Cash Outflows'!F:F)</f>
        <v>0</v>
      </c>
      <c r="I2499" s="73">
        <f t="shared" si="125"/>
        <v>0</v>
      </c>
      <c r="J2499" s="13">
        <f t="shared" si="127"/>
        <v>0</v>
      </c>
      <c r="K2499" s="112" t="b">
        <f ca="1">IF(TODAY()-'AP and Accrual Journal'!E2499&gt;'Data Inputs'!$B$47,TRUE,FALSE)</f>
        <v>1</v>
      </c>
    </row>
    <row r="2500" spans="1:11" x14ac:dyDescent="0.2">
      <c r="A2500" s="110" t="str">
        <f t="shared" si="126"/>
        <v/>
      </c>
      <c r="B2500" s="55"/>
      <c r="C2500" s="129"/>
      <c r="D2500" s="55"/>
      <c r="E2500" s="56"/>
      <c r="F2500" s="72"/>
      <c r="G2500" s="120" t="str">
        <f>IFERROR(INDEX(Vendors!$A$2:$B$500,MATCH('AP and Accrual Journal'!C2500,Vendors!$A$2:$A$500,0),2),"")</f>
        <v/>
      </c>
      <c r="H2500" s="74">
        <f>SUMIF('Cash Outflows'!E:E,'AP and Accrual Journal'!D2500,'Cash Outflows'!F:F)</f>
        <v>0</v>
      </c>
      <c r="I2500" s="73">
        <f t="shared" si="125"/>
        <v>0</v>
      </c>
      <c r="J2500" s="13">
        <f t="shared" si="127"/>
        <v>0</v>
      </c>
      <c r="K2500" s="112" t="b">
        <f ca="1">IF(TODAY()-'AP and Accrual Journal'!E2500&gt;'Data Inputs'!$B$47,TRUE,FALSE)</f>
        <v>1</v>
      </c>
    </row>
    <row r="2501" spans="1:11" x14ac:dyDescent="0.2">
      <c r="A2501" s="110" t="str">
        <f t="shared" si="126"/>
        <v/>
      </c>
      <c r="B2501" s="55"/>
      <c r="C2501" s="129"/>
      <c r="D2501" s="55"/>
      <c r="E2501" s="56"/>
      <c r="F2501" s="72"/>
      <c r="G2501" s="120" t="str">
        <f>IFERROR(INDEX(Vendors!$A$2:$B$500,MATCH('AP and Accrual Journal'!C2501,Vendors!$A$2:$A$500,0),2),"")</f>
        <v/>
      </c>
      <c r="H2501" s="74">
        <f>SUMIF('Cash Outflows'!E:E,'AP and Accrual Journal'!D2501,'Cash Outflows'!F:F)</f>
        <v>0</v>
      </c>
      <c r="I2501" s="73">
        <f t="shared" ref="I2501:I2564" si="128">F2501-H2501</f>
        <v>0</v>
      </c>
      <c r="J2501" s="13">
        <f t="shared" si="127"/>
        <v>0</v>
      </c>
      <c r="K2501" s="112" t="b">
        <f ca="1">IF(TODAY()-'AP and Accrual Journal'!E2501&gt;'Data Inputs'!$B$47,TRUE,FALSE)</f>
        <v>1</v>
      </c>
    </row>
    <row r="2502" spans="1:11" x14ac:dyDescent="0.2">
      <c r="A2502" s="110" t="str">
        <f t="shared" si="126"/>
        <v/>
      </c>
      <c r="B2502" s="55"/>
      <c r="C2502" s="129"/>
      <c r="D2502" s="55"/>
      <c r="E2502" s="56"/>
      <c r="F2502" s="72"/>
      <c r="G2502" s="120" t="str">
        <f>IFERROR(INDEX(Vendors!$A$2:$B$500,MATCH('AP and Accrual Journal'!C2502,Vendors!$A$2:$A$500,0),2),"")</f>
        <v/>
      </c>
      <c r="H2502" s="74">
        <f>SUMIF('Cash Outflows'!E:E,'AP and Accrual Journal'!D2502,'Cash Outflows'!F:F)</f>
        <v>0</v>
      </c>
      <c r="I2502" s="73">
        <f t="shared" si="128"/>
        <v>0</v>
      </c>
      <c r="J2502" s="13">
        <f t="shared" si="127"/>
        <v>0</v>
      </c>
      <c r="K2502" s="112" t="b">
        <f ca="1">IF(TODAY()-'AP and Accrual Journal'!E2502&gt;'Data Inputs'!$B$47,TRUE,FALSE)</f>
        <v>1</v>
      </c>
    </row>
    <row r="2503" spans="1:11" x14ac:dyDescent="0.2">
      <c r="A2503" s="110" t="str">
        <f t="shared" si="126"/>
        <v/>
      </c>
      <c r="B2503" s="55"/>
      <c r="C2503" s="129"/>
      <c r="D2503" s="55"/>
      <c r="E2503" s="56"/>
      <c r="F2503" s="72"/>
      <c r="G2503" s="120" t="str">
        <f>IFERROR(INDEX(Vendors!$A$2:$B$500,MATCH('AP and Accrual Journal'!C2503,Vendors!$A$2:$A$500,0),2),"")</f>
        <v/>
      </c>
      <c r="H2503" s="74">
        <f>SUMIF('Cash Outflows'!E:E,'AP and Accrual Journal'!D2503,'Cash Outflows'!F:F)</f>
        <v>0</v>
      </c>
      <c r="I2503" s="73">
        <f t="shared" si="128"/>
        <v>0</v>
      </c>
      <c r="J2503" s="13">
        <f t="shared" si="127"/>
        <v>0</v>
      </c>
      <c r="K2503" s="112" t="b">
        <f ca="1">IF(TODAY()-'AP and Accrual Journal'!E2503&gt;'Data Inputs'!$B$47,TRUE,FALSE)</f>
        <v>1</v>
      </c>
    </row>
    <row r="2504" spans="1:11" x14ac:dyDescent="0.2">
      <c r="A2504" s="110" t="str">
        <f t="shared" si="126"/>
        <v/>
      </c>
      <c r="B2504" s="55"/>
      <c r="C2504" s="129"/>
      <c r="D2504" s="55"/>
      <c r="E2504" s="56"/>
      <c r="F2504" s="72"/>
      <c r="G2504" s="120" t="str">
        <f>IFERROR(INDEX(Vendors!$A$2:$B$500,MATCH('AP and Accrual Journal'!C2504,Vendors!$A$2:$A$500,0),2),"")</f>
        <v/>
      </c>
      <c r="H2504" s="74">
        <f>SUMIF('Cash Outflows'!E:E,'AP and Accrual Journal'!D2504,'Cash Outflows'!F:F)</f>
        <v>0</v>
      </c>
      <c r="I2504" s="73">
        <f t="shared" si="128"/>
        <v>0</v>
      </c>
      <c r="J2504" s="13">
        <f t="shared" si="127"/>
        <v>0</v>
      </c>
      <c r="K2504" s="112" t="b">
        <f ca="1">IF(TODAY()-'AP and Accrual Journal'!E2504&gt;'Data Inputs'!$B$47,TRUE,FALSE)</f>
        <v>1</v>
      </c>
    </row>
    <row r="2505" spans="1:11" x14ac:dyDescent="0.2">
      <c r="A2505" s="110" t="str">
        <f t="shared" si="126"/>
        <v/>
      </c>
      <c r="B2505" s="55"/>
      <c r="C2505" s="129"/>
      <c r="D2505" s="55"/>
      <c r="E2505" s="56"/>
      <c r="F2505" s="72"/>
      <c r="G2505" s="120" t="str">
        <f>IFERROR(INDEX(Vendors!$A$2:$B$500,MATCH('AP and Accrual Journal'!C2505,Vendors!$A$2:$A$500,0),2),"")</f>
        <v/>
      </c>
      <c r="H2505" s="74">
        <f>SUMIF('Cash Outflows'!E:E,'AP and Accrual Journal'!D2505,'Cash Outflows'!F:F)</f>
        <v>0</v>
      </c>
      <c r="I2505" s="73">
        <f t="shared" si="128"/>
        <v>0</v>
      </c>
      <c r="J2505" s="13">
        <f t="shared" si="127"/>
        <v>0</v>
      </c>
      <c r="K2505" s="112" t="b">
        <f ca="1">IF(TODAY()-'AP and Accrual Journal'!E2505&gt;'Data Inputs'!$B$47,TRUE,FALSE)</f>
        <v>1</v>
      </c>
    </row>
    <row r="2506" spans="1:11" x14ac:dyDescent="0.2">
      <c r="A2506" s="110" t="str">
        <f t="shared" si="126"/>
        <v/>
      </c>
      <c r="B2506" s="55"/>
      <c r="C2506" s="129"/>
      <c r="D2506" s="55"/>
      <c r="E2506" s="56"/>
      <c r="F2506" s="72"/>
      <c r="G2506" s="120" t="str">
        <f>IFERROR(INDEX(Vendors!$A$2:$B$500,MATCH('AP and Accrual Journal'!C2506,Vendors!$A$2:$A$500,0),2),"")</f>
        <v/>
      </c>
      <c r="H2506" s="74">
        <f>SUMIF('Cash Outflows'!E:E,'AP and Accrual Journal'!D2506,'Cash Outflows'!F:F)</f>
        <v>0</v>
      </c>
      <c r="I2506" s="73">
        <f t="shared" si="128"/>
        <v>0</v>
      </c>
      <c r="J2506" s="13">
        <f t="shared" si="127"/>
        <v>0</v>
      </c>
      <c r="K2506" s="112" t="b">
        <f ca="1">IF(TODAY()-'AP and Accrual Journal'!E2506&gt;'Data Inputs'!$B$47,TRUE,FALSE)</f>
        <v>1</v>
      </c>
    </row>
    <row r="2507" spans="1:11" x14ac:dyDescent="0.2">
      <c r="A2507" s="110" t="str">
        <f t="shared" si="126"/>
        <v/>
      </c>
      <c r="B2507" s="55"/>
      <c r="C2507" s="129"/>
      <c r="D2507" s="55"/>
      <c r="E2507" s="56"/>
      <c r="F2507" s="72"/>
      <c r="G2507" s="120" t="str">
        <f>IFERROR(INDEX(Vendors!$A$2:$B$500,MATCH('AP and Accrual Journal'!C2507,Vendors!$A$2:$A$500,0),2),"")</f>
        <v/>
      </c>
      <c r="H2507" s="74">
        <f>SUMIF('Cash Outflows'!E:E,'AP and Accrual Journal'!D2507,'Cash Outflows'!F:F)</f>
        <v>0</v>
      </c>
      <c r="I2507" s="73">
        <f t="shared" si="128"/>
        <v>0</v>
      </c>
      <c r="J2507" s="13">
        <f t="shared" si="127"/>
        <v>0</v>
      </c>
      <c r="K2507" s="112" t="b">
        <f ca="1">IF(TODAY()-'AP and Accrual Journal'!E2507&gt;'Data Inputs'!$B$47,TRUE,FALSE)</f>
        <v>1</v>
      </c>
    </row>
    <row r="2508" spans="1:11" x14ac:dyDescent="0.2">
      <c r="A2508" s="110" t="str">
        <f t="shared" ref="A2508:A2571" si="129">IF(E2508="","",E2508+(6-J2508))</f>
        <v/>
      </c>
      <c r="B2508" s="55"/>
      <c r="C2508" s="129"/>
      <c r="D2508" s="55"/>
      <c r="E2508" s="56"/>
      <c r="F2508" s="72"/>
      <c r="G2508" s="120" t="str">
        <f>IFERROR(INDEX(Vendors!$A$2:$B$500,MATCH('AP and Accrual Journal'!C2508,Vendors!$A$2:$A$500,0),2),"")</f>
        <v/>
      </c>
      <c r="H2508" s="74">
        <f>SUMIF('Cash Outflows'!E:E,'AP and Accrual Journal'!D2508,'Cash Outflows'!F:F)</f>
        <v>0</v>
      </c>
      <c r="I2508" s="73">
        <f t="shared" si="128"/>
        <v>0</v>
      </c>
      <c r="J2508" s="13">
        <f t="shared" ref="J2508:J2571" si="130">IF(WEEKDAY(E2508)=7,0,WEEKDAY(E2508))</f>
        <v>0</v>
      </c>
      <c r="K2508" s="112" t="b">
        <f ca="1">IF(TODAY()-'AP and Accrual Journal'!E2508&gt;'Data Inputs'!$B$47,TRUE,FALSE)</f>
        <v>1</v>
      </c>
    </row>
    <row r="2509" spans="1:11" x14ac:dyDescent="0.2">
      <c r="A2509" s="110" t="str">
        <f t="shared" si="129"/>
        <v/>
      </c>
      <c r="B2509" s="55"/>
      <c r="C2509" s="129"/>
      <c r="D2509" s="55"/>
      <c r="E2509" s="56"/>
      <c r="F2509" s="72"/>
      <c r="G2509" s="120" t="str">
        <f>IFERROR(INDEX(Vendors!$A$2:$B$500,MATCH('AP and Accrual Journal'!C2509,Vendors!$A$2:$A$500,0),2),"")</f>
        <v/>
      </c>
      <c r="H2509" s="74">
        <f>SUMIF('Cash Outflows'!E:E,'AP and Accrual Journal'!D2509,'Cash Outflows'!F:F)</f>
        <v>0</v>
      </c>
      <c r="I2509" s="73">
        <f t="shared" si="128"/>
        <v>0</v>
      </c>
      <c r="J2509" s="13">
        <f t="shared" si="130"/>
        <v>0</v>
      </c>
      <c r="K2509" s="112" t="b">
        <f ca="1">IF(TODAY()-'AP and Accrual Journal'!E2509&gt;'Data Inputs'!$B$47,TRUE,FALSE)</f>
        <v>1</v>
      </c>
    </row>
    <row r="2510" spans="1:11" x14ac:dyDescent="0.2">
      <c r="A2510" s="110" t="str">
        <f t="shared" si="129"/>
        <v/>
      </c>
      <c r="B2510" s="55"/>
      <c r="C2510" s="129"/>
      <c r="D2510" s="55"/>
      <c r="E2510" s="56"/>
      <c r="F2510" s="72"/>
      <c r="G2510" s="120" t="str">
        <f>IFERROR(INDEX(Vendors!$A$2:$B$500,MATCH('AP and Accrual Journal'!C2510,Vendors!$A$2:$A$500,0),2),"")</f>
        <v/>
      </c>
      <c r="H2510" s="74">
        <f>SUMIF('Cash Outflows'!E:E,'AP and Accrual Journal'!D2510,'Cash Outflows'!F:F)</f>
        <v>0</v>
      </c>
      <c r="I2510" s="73">
        <f t="shared" si="128"/>
        <v>0</v>
      </c>
      <c r="J2510" s="13">
        <f t="shared" si="130"/>
        <v>0</v>
      </c>
      <c r="K2510" s="112" t="b">
        <f ca="1">IF(TODAY()-'AP and Accrual Journal'!E2510&gt;'Data Inputs'!$B$47,TRUE,FALSE)</f>
        <v>1</v>
      </c>
    </row>
    <row r="2511" spans="1:11" x14ac:dyDescent="0.2">
      <c r="A2511" s="110" t="str">
        <f t="shared" si="129"/>
        <v/>
      </c>
      <c r="B2511" s="55"/>
      <c r="C2511" s="129"/>
      <c r="D2511" s="55"/>
      <c r="E2511" s="56"/>
      <c r="F2511" s="72"/>
      <c r="G2511" s="120" t="str">
        <f>IFERROR(INDEX(Vendors!$A$2:$B$500,MATCH('AP and Accrual Journal'!C2511,Vendors!$A$2:$A$500,0),2),"")</f>
        <v/>
      </c>
      <c r="H2511" s="74">
        <f>SUMIF('Cash Outflows'!E:E,'AP and Accrual Journal'!D2511,'Cash Outflows'!F:F)</f>
        <v>0</v>
      </c>
      <c r="I2511" s="73">
        <f t="shared" si="128"/>
        <v>0</v>
      </c>
      <c r="J2511" s="13">
        <f t="shared" si="130"/>
        <v>0</v>
      </c>
      <c r="K2511" s="112" t="b">
        <f ca="1">IF(TODAY()-'AP and Accrual Journal'!E2511&gt;'Data Inputs'!$B$47,TRUE,FALSE)</f>
        <v>1</v>
      </c>
    </row>
    <row r="2512" spans="1:11" x14ac:dyDescent="0.2">
      <c r="A2512" s="110" t="str">
        <f t="shared" si="129"/>
        <v/>
      </c>
      <c r="B2512" s="55"/>
      <c r="C2512" s="129"/>
      <c r="D2512" s="55"/>
      <c r="E2512" s="56"/>
      <c r="F2512" s="72"/>
      <c r="G2512" s="120" t="str">
        <f>IFERROR(INDEX(Vendors!$A$2:$B$500,MATCH('AP and Accrual Journal'!C2512,Vendors!$A$2:$A$500,0),2),"")</f>
        <v/>
      </c>
      <c r="H2512" s="74">
        <f>SUMIF('Cash Outflows'!E:E,'AP and Accrual Journal'!D2512,'Cash Outflows'!F:F)</f>
        <v>0</v>
      </c>
      <c r="I2512" s="73">
        <f t="shared" si="128"/>
        <v>0</v>
      </c>
      <c r="J2512" s="13">
        <f t="shared" si="130"/>
        <v>0</v>
      </c>
      <c r="K2512" s="112" t="b">
        <f ca="1">IF(TODAY()-'AP and Accrual Journal'!E2512&gt;'Data Inputs'!$B$47,TRUE,FALSE)</f>
        <v>1</v>
      </c>
    </row>
    <row r="2513" spans="1:11" x14ac:dyDescent="0.2">
      <c r="A2513" s="110" t="str">
        <f t="shared" si="129"/>
        <v/>
      </c>
      <c r="B2513" s="55"/>
      <c r="C2513" s="129"/>
      <c r="D2513" s="55"/>
      <c r="E2513" s="56"/>
      <c r="F2513" s="72"/>
      <c r="G2513" s="120" t="str">
        <f>IFERROR(INDEX(Vendors!$A$2:$B$500,MATCH('AP and Accrual Journal'!C2513,Vendors!$A$2:$A$500,0),2),"")</f>
        <v/>
      </c>
      <c r="H2513" s="74">
        <f>SUMIF('Cash Outflows'!E:E,'AP and Accrual Journal'!D2513,'Cash Outflows'!F:F)</f>
        <v>0</v>
      </c>
      <c r="I2513" s="73">
        <f t="shared" si="128"/>
        <v>0</v>
      </c>
      <c r="J2513" s="13">
        <f t="shared" si="130"/>
        <v>0</v>
      </c>
      <c r="K2513" s="112" t="b">
        <f ca="1">IF(TODAY()-'AP and Accrual Journal'!E2513&gt;'Data Inputs'!$B$47,TRUE,FALSE)</f>
        <v>1</v>
      </c>
    </row>
    <row r="2514" spans="1:11" x14ac:dyDescent="0.2">
      <c r="A2514" s="110" t="str">
        <f t="shared" si="129"/>
        <v/>
      </c>
      <c r="B2514" s="55"/>
      <c r="C2514" s="129"/>
      <c r="D2514" s="55"/>
      <c r="E2514" s="56"/>
      <c r="F2514" s="72"/>
      <c r="G2514" s="120" t="str">
        <f>IFERROR(INDEX(Vendors!$A$2:$B$500,MATCH('AP and Accrual Journal'!C2514,Vendors!$A$2:$A$500,0),2),"")</f>
        <v/>
      </c>
      <c r="H2514" s="74">
        <f>SUMIF('Cash Outflows'!E:E,'AP and Accrual Journal'!D2514,'Cash Outflows'!F:F)</f>
        <v>0</v>
      </c>
      <c r="I2514" s="73">
        <f t="shared" si="128"/>
        <v>0</v>
      </c>
      <c r="J2514" s="13">
        <f t="shared" si="130"/>
        <v>0</v>
      </c>
      <c r="K2514" s="112" t="b">
        <f ca="1">IF(TODAY()-'AP and Accrual Journal'!E2514&gt;'Data Inputs'!$B$47,TRUE,FALSE)</f>
        <v>1</v>
      </c>
    </row>
    <row r="2515" spans="1:11" x14ac:dyDescent="0.2">
      <c r="A2515" s="110" t="str">
        <f t="shared" si="129"/>
        <v/>
      </c>
      <c r="B2515" s="55"/>
      <c r="C2515" s="129"/>
      <c r="D2515" s="55"/>
      <c r="E2515" s="56"/>
      <c r="F2515" s="72"/>
      <c r="G2515" s="120" t="str">
        <f>IFERROR(INDEX(Vendors!$A$2:$B$500,MATCH('AP and Accrual Journal'!C2515,Vendors!$A$2:$A$500,0),2),"")</f>
        <v/>
      </c>
      <c r="H2515" s="74">
        <f>SUMIF('Cash Outflows'!E:E,'AP and Accrual Journal'!D2515,'Cash Outflows'!F:F)</f>
        <v>0</v>
      </c>
      <c r="I2515" s="73">
        <f t="shared" si="128"/>
        <v>0</v>
      </c>
      <c r="J2515" s="13">
        <f t="shared" si="130"/>
        <v>0</v>
      </c>
      <c r="K2515" s="112" t="b">
        <f ca="1">IF(TODAY()-'AP and Accrual Journal'!E2515&gt;'Data Inputs'!$B$47,TRUE,FALSE)</f>
        <v>1</v>
      </c>
    </row>
    <row r="2516" spans="1:11" x14ac:dyDescent="0.2">
      <c r="A2516" s="110" t="str">
        <f t="shared" si="129"/>
        <v/>
      </c>
      <c r="B2516" s="55"/>
      <c r="C2516" s="129"/>
      <c r="D2516" s="55"/>
      <c r="E2516" s="56"/>
      <c r="F2516" s="72"/>
      <c r="G2516" s="120" t="str">
        <f>IFERROR(INDEX(Vendors!$A$2:$B$500,MATCH('AP and Accrual Journal'!C2516,Vendors!$A$2:$A$500,0),2),"")</f>
        <v/>
      </c>
      <c r="H2516" s="74">
        <f>SUMIF('Cash Outflows'!E:E,'AP and Accrual Journal'!D2516,'Cash Outflows'!F:F)</f>
        <v>0</v>
      </c>
      <c r="I2516" s="73">
        <f t="shared" si="128"/>
        <v>0</v>
      </c>
      <c r="J2516" s="13">
        <f t="shared" si="130"/>
        <v>0</v>
      </c>
      <c r="K2516" s="112" t="b">
        <f ca="1">IF(TODAY()-'AP and Accrual Journal'!E2516&gt;'Data Inputs'!$B$47,TRUE,FALSE)</f>
        <v>1</v>
      </c>
    </row>
    <row r="2517" spans="1:11" x14ac:dyDescent="0.2">
      <c r="A2517" s="110" t="str">
        <f t="shared" si="129"/>
        <v/>
      </c>
      <c r="B2517" s="55"/>
      <c r="C2517" s="129"/>
      <c r="D2517" s="55"/>
      <c r="E2517" s="56"/>
      <c r="F2517" s="72"/>
      <c r="G2517" s="120" t="str">
        <f>IFERROR(INDEX(Vendors!$A$2:$B$500,MATCH('AP and Accrual Journal'!C2517,Vendors!$A$2:$A$500,0),2),"")</f>
        <v/>
      </c>
      <c r="H2517" s="74">
        <f>SUMIF('Cash Outflows'!E:E,'AP and Accrual Journal'!D2517,'Cash Outflows'!F:F)</f>
        <v>0</v>
      </c>
      <c r="I2517" s="73">
        <f t="shared" si="128"/>
        <v>0</v>
      </c>
      <c r="J2517" s="13">
        <f t="shared" si="130"/>
        <v>0</v>
      </c>
      <c r="K2517" s="112" t="b">
        <f ca="1">IF(TODAY()-'AP and Accrual Journal'!E2517&gt;'Data Inputs'!$B$47,TRUE,FALSE)</f>
        <v>1</v>
      </c>
    </row>
    <row r="2518" spans="1:11" x14ac:dyDescent="0.2">
      <c r="A2518" s="110" t="str">
        <f t="shared" si="129"/>
        <v/>
      </c>
      <c r="B2518" s="55"/>
      <c r="C2518" s="129"/>
      <c r="D2518" s="55"/>
      <c r="E2518" s="56"/>
      <c r="F2518" s="72"/>
      <c r="G2518" s="120" t="str">
        <f>IFERROR(INDEX(Vendors!$A$2:$B$500,MATCH('AP and Accrual Journal'!C2518,Vendors!$A$2:$A$500,0),2),"")</f>
        <v/>
      </c>
      <c r="H2518" s="74">
        <f>SUMIF('Cash Outflows'!E:E,'AP and Accrual Journal'!D2518,'Cash Outflows'!F:F)</f>
        <v>0</v>
      </c>
      <c r="I2518" s="73">
        <f t="shared" si="128"/>
        <v>0</v>
      </c>
      <c r="J2518" s="13">
        <f t="shared" si="130"/>
        <v>0</v>
      </c>
      <c r="K2518" s="112" t="b">
        <f ca="1">IF(TODAY()-'AP and Accrual Journal'!E2518&gt;'Data Inputs'!$B$47,TRUE,FALSE)</f>
        <v>1</v>
      </c>
    </row>
    <row r="2519" spans="1:11" x14ac:dyDescent="0.2">
      <c r="A2519" s="110" t="str">
        <f t="shared" si="129"/>
        <v/>
      </c>
      <c r="B2519" s="55"/>
      <c r="C2519" s="129"/>
      <c r="D2519" s="55"/>
      <c r="E2519" s="56"/>
      <c r="F2519" s="72"/>
      <c r="G2519" s="120" t="str">
        <f>IFERROR(INDEX(Vendors!$A$2:$B$500,MATCH('AP and Accrual Journal'!C2519,Vendors!$A$2:$A$500,0),2),"")</f>
        <v/>
      </c>
      <c r="H2519" s="74">
        <f>SUMIF('Cash Outflows'!E:E,'AP and Accrual Journal'!D2519,'Cash Outflows'!F:F)</f>
        <v>0</v>
      </c>
      <c r="I2519" s="73">
        <f t="shared" si="128"/>
        <v>0</v>
      </c>
      <c r="J2519" s="13">
        <f t="shared" si="130"/>
        <v>0</v>
      </c>
      <c r="K2519" s="112" t="b">
        <f ca="1">IF(TODAY()-'AP and Accrual Journal'!E2519&gt;'Data Inputs'!$B$47,TRUE,FALSE)</f>
        <v>1</v>
      </c>
    </row>
    <row r="2520" spans="1:11" x14ac:dyDescent="0.2">
      <c r="A2520" s="110" t="str">
        <f t="shared" si="129"/>
        <v/>
      </c>
      <c r="B2520" s="55"/>
      <c r="C2520" s="129"/>
      <c r="D2520" s="55"/>
      <c r="E2520" s="56"/>
      <c r="F2520" s="72"/>
      <c r="G2520" s="120" t="str">
        <f>IFERROR(INDEX(Vendors!$A$2:$B$500,MATCH('AP and Accrual Journal'!C2520,Vendors!$A$2:$A$500,0),2),"")</f>
        <v/>
      </c>
      <c r="H2520" s="74">
        <f>SUMIF('Cash Outflows'!E:E,'AP and Accrual Journal'!D2520,'Cash Outflows'!F:F)</f>
        <v>0</v>
      </c>
      <c r="I2520" s="73">
        <f t="shared" si="128"/>
        <v>0</v>
      </c>
      <c r="J2520" s="13">
        <f t="shared" si="130"/>
        <v>0</v>
      </c>
      <c r="K2520" s="112" t="b">
        <f ca="1">IF(TODAY()-'AP and Accrual Journal'!E2520&gt;'Data Inputs'!$B$47,TRUE,FALSE)</f>
        <v>1</v>
      </c>
    </row>
    <row r="2521" spans="1:11" x14ac:dyDescent="0.2">
      <c r="A2521" s="110" t="str">
        <f t="shared" si="129"/>
        <v/>
      </c>
      <c r="B2521" s="55"/>
      <c r="C2521" s="129"/>
      <c r="D2521" s="55"/>
      <c r="E2521" s="56"/>
      <c r="F2521" s="72"/>
      <c r="G2521" s="120" t="str">
        <f>IFERROR(INDEX(Vendors!$A$2:$B$500,MATCH('AP and Accrual Journal'!C2521,Vendors!$A$2:$A$500,0),2),"")</f>
        <v/>
      </c>
      <c r="H2521" s="74">
        <f>SUMIF('Cash Outflows'!E:E,'AP and Accrual Journal'!D2521,'Cash Outflows'!F:F)</f>
        <v>0</v>
      </c>
      <c r="I2521" s="73">
        <f t="shared" si="128"/>
        <v>0</v>
      </c>
      <c r="J2521" s="13">
        <f t="shared" si="130"/>
        <v>0</v>
      </c>
      <c r="K2521" s="112" t="b">
        <f ca="1">IF(TODAY()-'AP and Accrual Journal'!E2521&gt;'Data Inputs'!$B$47,TRUE,FALSE)</f>
        <v>1</v>
      </c>
    </row>
    <row r="2522" spans="1:11" x14ac:dyDescent="0.2">
      <c r="A2522" s="110" t="str">
        <f t="shared" si="129"/>
        <v/>
      </c>
      <c r="B2522" s="55"/>
      <c r="C2522" s="129"/>
      <c r="D2522" s="55"/>
      <c r="E2522" s="56"/>
      <c r="F2522" s="72"/>
      <c r="G2522" s="120" t="str">
        <f>IFERROR(INDEX(Vendors!$A$2:$B$500,MATCH('AP and Accrual Journal'!C2522,Vendors!$A$2:$A$500,0),2),"")</f>
        <v/>
      </c>
      <c r="H2522" s="74">
        <f>SUMIF('Cash Outflows'!E:E,'AP and Accrual Journal'!D2522,'Cash Outflows'!F:F)</f>
        <v>0</v>
      </c>
      <c r="I2522" s="73">
        <f t="shared" si="128"/>
        <v>0</v>
      </c>
      <c r="J2522" s="13">
        <f t="shared" si="130"/>
        <v>0</v>
      </c>
      <c r="K2522" s="112" t="b">
        <f ca="1">IF(TODAY()-'AP and Accrual Journal'!E2522&gt;'Data Inputs'!$B$47,TRUE,FALSE)</f>
        <v>1</v>
      </c>
    </row>
    <row r="2523" spans="1:11" x14ac:dyDescent="0.2">
      <c r="A2523" s="110" t="str">
        <f t="shared" si="129"/>
        <v/>
      </c>
      <c r="B2523" s="55"/>
      <c r="C2523" s="129"/>
      <c r="D2523" s="55"/>
      <c r="E2523" s="56"/>
      <c r="F2523" s="72"/>
      <c r="G2523" s="120" t="str">
        <f>IFERROR(INDEX(Vendors!$A$2:$B$500,MATCH('AP and Accrual Journal'!C2523,Vendors!$A$2:$A$500,0),2),"")</f>
        <v/>
      </c>
      <c r="H2523" s="74">
        <f>SUMIF('Cash Outflows'!E:E,'AP and Accrual Journal'!D2523,'Cash Outflows'!F:F)</f>
        <v>0</v>
      </c>
      <c r="I2523" s="73">
        <f t="shared" si="128"/>
        <v>0</v>
      </c>
      <c r="J2523" s="13">
        <f t="shared" si="130"/>
        <v>0</v>
      </c>
      <c r="K2523" s="112" t="b">
        <f ca="1">IF(TODAY()-'AP and Accrual Journal'!E2523&gt;'Data Inputs'!$B$47,TRUE,FALSE)</f>
        <v>1</v>
      </c>
    </row>
    <row r="2524" spans="1:11" x14ac:dyDescent="0.2">
      <c r="A2524" s="110" t="str">
        <f t="shared" si="129"/>
        <v/>
      </c>
      <c r="B2524" s="55"/>
      <c r="C2524" s="129"/>
      <c r="D2524" s="55"/>
      <c r="E2524" s="56"/>
      <c r="F2524" s="72"/>
      <c r="G2524" s="120" t="str">
        <f>IFERROR(INDEX(Vendors!$A$2:$B$500,MATCH('AP and Accrual Journal'!C2524,Vendors!$A$2:$A$500,0),2),"")</f>
        <v/>
      </c>
      <c r="H2524" s="74">
        <f>SUMIF('Cash Outflows'!E:E,'AP and Accrual Journal'!D2524,'Cash Outflows'!F:F)</f>
        <v>0</v>
      </c>
      <c r="I2524" s="73">
        <f t="shared" si="128"/>
        <v>0</v>
      </c>
      <c r="J2524" s="13">
        <f t="shared" si="130"/>
        <v>0</v>
      </c>
      <c r="K2524" s="112" t="b">
        <f ca="1">IF(TODAY()-'AP and Accrual Journal'!E2524&gt;'Data Inputs'!$B$47,TRUE,FALSE)</f>
        <v>1</v>
      </c>
    </row>
    <row r="2525" spans="1:11" x14ac:dyDescent="0.2">
      <c r="A2525" s="110" t="str">
        <f t="shared" si="129"/>
        <v/>
      </c>
      <c r="B2525" s="55"/>
      <c r="C2525" s="129"/>
      <c r="D2525" s="55"/>
      <c r="E2525" s="56"/>
      <c r="F2525" s="72"/>
      <c r="G2525" s="120" t="str">
        <f>IFERROR(INDEX(Vendors!$A$2:$B$500,MATCH('AP and Accrual Journal'!C2525,Vendors!$A$2:$A$500,0),2),"")</f>
        <v/>
      </c>
      <c r="H2525" s="74">
        <f>SUMIF('Cash Outflows'!E:E,'AP and Accrual Journal'!D2525,'Cash Outflows'!F:F)</f>
        <v>0</v>
      </c>
      <c r="I2525" s="73">
        <f t="shared" si="128"/>
        <v>0</v>
      </c>
      <c r="J2525" s="13">
        <f t="shared" si="130"/>
        <v>0</v>
      </c>
      <c r="K2525" s="112" t="b">
        <f ca="1">IF(TODAY()-'AP and Accrual Journal'!E2525&gt;'Data Inputs'!$B$47,TRUE,FALSE)</f>
        <v>1</v>
      </c>
    </row>
    <row r="2526" spans="1:11" x14ac:dyDescent="0.2">
      <c r="A2526" s="110" t="str">
        <f t="shared" si="129"/>
        <v/>
      </c>
      <c r="B2526" s="55"/>
      <c r="C2526" s="129"/>
      <c r="D2526" s="55"/>
      <c r="E2526" s="56"/>
      <c r="F2526" s="72"/>
      <c r="G2526" s="120" t="str">
        <f>IFERROR(INDEX(Vendors!$A$2:$B$500,MATCH('AP and Accrual Journal'!C2526,Vendors!$A$2:$A$500,0),2),"")</f>
        <v/>
      </c>
      <c r="H2526" s="74">
        <f>SUMIF('Cash Outflows'!E:E,'AP and Accrual Journal'!D2526,'Cash Outflows'!F:F)</f>
        <v>0</v>
      </c>
      <c r="I2526" s="73">
        <f t="shared" si="128"/>
        <v>0</v>
      </c>
      <c r="J2526" s="13">
        <f t="shared" si="130"/>
        <v>0</v>
      </c>
      <c r="K2526" s="112" t="b">
        <f ca="1">IF(TODAY()-'AP and Accrual Journal'!E2526&gt;'Data Inputs'!$B$47,TRUE,FALSE)</f>
        <v>1</v>
      </c>
    </row>
    <row r="2527" spans="1:11" x14ac:dyDescent="0.2">
      <c r="A2527" s="110" t="str">
        <f t="shared" si="129"/>
        <v/>
      </c>
      <c r="B2527" s="55"/>
      <c r="C2527" s="129"/>
      <c r="D2527" s="55"/>
      <c r="E2527" s="56"/>
      <c r="F2527" s="72"/>
      <c r="G2527" s="120" t="str">
        <f>IFERROR(INDEX(Vendors!$A$2:$B$500,MATCH('AP and Accrual Journal'!C2527,Vendors!$A$2:$A$500,0),2),"")</f>
        <v/>
      </c>
      <c r="H2527" s="74">
        <f>SUMIF('Cash Outflows'!E:E,'AP and Accrual Journal'!D2527,'Cash Outflows'!F:F)</f>
        <v>0</v>
      </c>
      <c r="I2527" s="73">
        <f t="shared" si="128"/>
        <v>0</v>
      </c>
      <c r="J2527" s="13">
        <f t="shared" si="130"/>
        <v>0</v>
      </c>
      <c r="K2527" s="112" t="b">
        <f ca="1">IF(TODAY()-'AP and Accrual Journal'!E2527&gt;'Data Inputs'!$B$47,TRUE,FALSE)</f>
        <v>1</v>
      </c>
    </row>
    <row r="2528" spans="1:11" x14ac:dyDescent="0.2">
      <c r="A2528" s="110" t="str">
        <f t="shared" si="129"/>
        <v/>
      </c>
      <c r="B2528" s="55"/>
      <c r="C2528" s="129"/>
      <c r="D2528" s="55"/>
      <c r="E2528" s="56"/>
      <c r="F2528" s="72"/>
      <c r="G2528" s="120" t="str">
        <f>IFERROR(INDEX(Vendors!$A$2:$B$500,MATCH('AP and Accrual Journal'!C2528,Vendors!$A$2:$A$500,0),2),"")</f>
        <v/>
      </c>
      <c r="H2528" s="74">
        <f>SUMIF('Cash Outflows'!E:E,'AP and Accrual Journal'!D2528,'Cash Outflows'!F:F)</f>
        <v>0</v>
      </c>
      <c r="I2528" s="73">
        <f t="shared" si="128"/>
        <v>0</v>
      </c>
      <c r="J2528" s="13">
        <f t="shared" si="130"/>
        <v>0</v>
      </c>
      <c r="K2528" s="112" t="b">
        <f ca="1">IF(TODAY()-'AP and Accrual Journal'!E2528&gt;'Data Inputs'!$B$47,TRUE,FALSE)</f>
        <v>1</v>
      </c>
    </row>
    <row r="2529" spans="1:11" x14ac:dyDescent="0.2">
      <c r="A2529" s="110" t="str">
        <f t="shared" si="129"/>
        <v/>
      </c>
      <c r="B2529" s="55"/>
      <c r="C2529" s="129"/>
      <c r="D2529" s="55"/>
      <c r="E2529" s="56"/>
      <c r="F2529" s="72"/>
      <c r="G2529" s="120" t="str">
        <f>IFERROR(INDEX(Vendors!$A$2:$B$500,MATCH('AP and Accrual Journal'!C2529,Vendors!$A$2:$A$500,0),2),"")</f>
        <v/>
      </c>
      <c r="H2529" s="74">
        <f>SUMIF('Cash Outflows'!E:E,'AP and Accrual Journal'!D2529,'Cash Outflows'!F:F)</f>
        <v>0</v>
      </c>
      <c r="I2529" s="73">
        <f t="shared" si="128"/>
        <v>0</v>
      </c>
      <c r="J2529" s="13">
        <f t="shared" si="130"/>
        <v>0</v>
      </c>
      <c r="K2529" s="112" t="b">
        <f ca="1">IF(TODAY()-'AP and Accrual Journal'!E2529&gt;'Data Inputs'!$B$47,TRUE,FALSE)</f>
        <v>1</v>
      </c>
    </row>
    <row r="2530" spans="1:11" x14ac:dyDescent="0.2">
      <c r="A2530" s="110" t="str">
        <f t="shared" si="129"/>
        <v/>
      </c>
      <c r="B2530" s="55"/>
      <c r="C2530" s="129"/>
      <c r="D2530" s="55"/>
      <c r="E2530" s="56"/>
      <c r="F2530" s="72"/>
      <c r="G2530" s="120" t="str">
        <f>IFERROR(INDEX(Vendors!$A$2:$B$500,MATCH('AP and Accrual Journal'!C2530,Vendors!$A$2:$A$500,0),2),"")</f>
        <v/>
      </c>
      <c r="H2530" s="74">
        <f>SUMIF('Cash Outflows'!E:E,'AP and Accrual Journal'!D2530,'Cash Outflows'!F:F)</f>
        <v>0</v>
      </c>
      <c r="I2530" s="73">
        <f t="shared" si="128"/>
        <v>0</v>
      </c>
      <c r="J2530" s="13">
        <f t="shared" si="130"/>
        <v>0</v>
      </c>
      <c r="K2530" s="112" t="b">
        <f ca="1">IF(TODAY()-'AP and Accrual Journal'!E2530&gt;'Data Inputs'!$B$47,TRUE,FALSE)</f>
        <v>1</v>
      </c>
    </row>
    <row r="2531" spans="1:11" x14ac:dyDescent="0.2">
      <c r="A2531" s="110" t="str">
        <f t="shared" si="129"/>
        <v/>
      </c>
      <c r="B2531" s="55"/>
      <c r="C2531" s="129"/>
      <c r="D2531" s="55"/>
      <c r="E2531" s="56"/>
      <c r="F2531" s="72"/>
      <c r="G2531" s="120" t="str">
        <f>IFERROR(INDEX(Vendors!$A$2:$B$500,MATCH('AP and Accrual Journal'!C2531,Vendors!$A$2:$A$500,0),2),"")</f>
        <v/>
      </c>
      <c r="H2531" s="74">
        <f>SUMIF('Cash Outflows'!E:E,'AP and Accrual Journal'!D2531,'Cash Outflows'!F:F)</f>
        <v>0</v>
      </c>
      <c r="I2531" s="73">
        <f t="shared" si="128"/>
        <v>0</v>
      </c>
      <c r="J2531" s="13">
        <f t="shared" si="130"/>
        <v>0</v>
      </c>
      <c r="K2531" s="112" t="b">
        <f ca="1">IF(TODAY()-'AP and Accrual Journal'!E2531&gt;'Data Inputs'!$B$47,TRUE,FALSE)</f>
        <v>1</v>
      </c>
    </row>
    <row r="2532" spans="1:11" x14ac:dyDescent="0.2">
      <c r="A2532" s="110" t="str">
        <f t="shared" si="129"/>
        <v/>
      </c>
      <c r="B2532" s="55"/>
      <c r="C2532" s="129"/>
      <c r="D2532" s="55"/>
      <c r="E2532" s="56"/>
      <c r="F2532" s="72"/>
      <c r="G2532" s="120" t="str">
        <f>IFERROR(INDEX(Vendors!$A$2:$B$500,MATCH('AP and Accrual Journal'!C2532,Vendors!$A$2:$A$500,0),2),"")</f>
        <v/>
      </c>
      <c r="H2532" s="74">
        <f>SUMIF('Cash Outflows'!E:E,'AP and Accrual Journal'!D2532,'Cash Outflows'!F:F)</f>
        <v>0</v>
      </c>
      <c r="I2532" s="73">
        <f t="shared" si="128"/>
        <v>0</v>
      </c>
      <c r="J2532" s="13">
        <f t="shared" si="130"/>
        <v>0</v>
      </c>
      <c r="K2532" s="112" t="b">
        <f ca="1">IF(TODAY()-'AP and Accrual Journal'!E2532&gt;'Data Inputs'!$B$47,TRUE,FALSE)</f>
        <v>1</v>
      </c>
    </row>
    <row r="2533" spans="1:11" x14ac:dyDescent="0.2">
      <c r="A2533" s="110" t="str">
        <f t="shared" si="129"/>
        <v/>
      </c>
      <c r="B2533" s="55"/>
      <c r="C2533" s="129"/>
      <c r="D2533" s="55"/>
      <c r="E2533" s="56"/>
      <c r="F2533" s="72"/>
      <c r="G2533" s="120" t="str">
        <f>IFERROR(INDEX(Vendors!$A$2:$B$500,MATCH('AP and Accrual Journal'!C2533,Vendors!$A$2:$A$500,0),2),"")</f>
        <v/>
      </c>
      <c r="H2533" s="74">
        <f>SUMIF('Cash Outflows'!E:E,'AP and Accrual Journal'!D2533,'Cash Outflows'!F:F)</f>
        <v>0</v>
      </c>
      <c r="I2533" s="73">
        <f t="shared" si="128"/>
        <v>0</v>
      </c>
      <c r="J2533" s="13">
        <f t="shared" si="130"/>
        <v>0</v>
      </c>
      <c r="K2533" s="112" t="b">
        <f ca="1">IF(TODAY()-'AP and Accrual Journal'!E2533&gt;'Data Inputs'!$B$47,TRUE,FALSE)</f>
        <v>1</v>
      </c>
    </row>
    <row r="2534" spans="1:11" x14ac:dyDescent="0.2">
      <c r="A2534" s="110" t="str">
        <f t="shared" si="129"/>
        <v/>
      </c>
      <c r="B2534" s="55"/>
      <c r="C2534" s="129"/>
      <c r="D2534" s="55"/>
      <c r="E2534" s="56"/>
      <c r="F2534" s="72"/>
      <c r="G2534" s="120" t="str">
        <f>IFERROR(INDEX(Vendors!$A$2:$B$500,MATCH('AP and Accrual Journal'!C2534,Vendors!$A$2:$A$500,0),2),"")</f>
        <v/>
      </c>
      <c r="H2534" s="74">
        <f>SUMIF('Cash Outflows'!E:E,'AP and Accrual Journal'!D2534,'Cash Outflows'!F:F)</f>
        <v>0</v>
      </c>
      <c r="I2534" s="73">
        <f t="shared" si="128"/>
        <v>0</v>
      </c>
      <c r="J2534" s="13">
        <f t="shared" si="130"/>
        <v>0</v>
      </c>
      <c r="K2534" s="112" t="b">
        <f ca="1">IF(TODAY()-'AP and Accrual Journal'!E2534&gt;'Data Inputs'!$B$47,TRUE,FALSE)</f>
        <v>1</v>
      </c>
    </row>
    <row r="2535" spans="1:11" x14ac:dyDescent="0.2">
      <c r="A2535" s="110" t="str">
        <f t="shared" si="129"/>
        <v/>
      </c>
      <c r="B2535" s="55"/>
      <c r="C2535" s="129"/>
      <c r="D2535" s="55"/>
      <c r="E2535" s="56"/>
      <c r="F2535" s="72"/>
      <c r="G2535" s="120" t="str">
        <f>IFERROR(INDEX(Vendors!$A$2:$B$500,MATCH('AP and Accrual Journal'!C2535,Vendors!$A$2:$A$500,0),2),"")</f>
        <v/>
      </c>
      <c r="H2535" s="74">
        <f>SUMIF('Cash Outflows'!E:E,'AP and Accrual Journal'!D2535,'Cash Outflows'!F:F)</f>
        <v>0</v>
      </c>
      <c r="I2535" s="73">
        <f t="shared" si="128"/>
        <v>0</v>
      </c>
      <c r="J2535" s="13">
        <f t="shared" si="130"/>
        <v>0</v>
      </c>
      <c r="K2535" s="112" t="b">
        <f ca="1">IF(TODAY()-'AP and Accrual Journal'!E2535&gt;'Data Inputs'!$B$47,TRUE,FALSE)</f>
        <v>1</v>
      </c>
    </row>
    <row r="2536" spans="1:11" x14ac:dyDescent="0.2">
      <c r="A2536" s="110" t="str">
        <f t="shared" si="129"/>
        <v/>
      </c>
      <c r="B2536" s="55"/>
      <c r="C2536" s="129"/>
      <c r="D2536" s="55"/>
      <c r="E2536" s="56"/>
      <c r="F2536" s="72"/>
      <c r="G2536" s="120" t="str">
        <f>IFERROR(INDEX(Vendors!$A$2:$B$500,MATCH('AP and Accrual Journal'!C2536,Vendors!$A$2:$A$500,0),2),"")</f>
        <v/>
      </c>
      <c r="H2536" s="74">
        <f>SUMIF('Cash Outflows'!E:E,'AP and Accrual Journal'!D2536,'Cash Outflows'!F:F)</f>
        <v>0</v>
      </c>
      <c r="I2536" s="73">
        <f t="shared" si="128"/>
        <v>0</v>
      </c>
      <c r="J2536" s="13">
        <f t="shared" si="130"/>
        <v>0</v>
      </c>
      <c r="K2536" s="112" t="b">
        <f ca="1">IF(TODAY()-'AP and Accrual Journal'!E2536&gt;'Data Inputs'!$B$47,TRUE,FALSE)</f>
        <v>1</v>
      </c>
    </row>
    <row r="2537" spans="1:11" x14ac:dyDescent="0.2">
      <c r="A2537" s="110" t="str">
        <f t="shared" si="129"/>
        <v/>
      </c>
      <c r="B2537" s="55"/>
      <c r="C2537" s="129"/>
      <c r="D2537" s="55"/>
      <c r="E2537" s="56"/>
      <c r="F2537" s="72"/>
      <c r="G2537" s="120" t="str">
        <f>IFERROR(INDEX(Vendors!$A$2:$B$500,MATCH('AP and Accrual Journal'!C2537,Vendors!$A$2:$A$500,0),2),"")</f>
        <v/>
      </c>
      <c r="H2537" s="74">
        <f>SUMIF('Cash Outflows'!E:E,'AP and Accrual Journal'!D2537,'Cash Outflows'!F:F)</f>
        <v>0</v>
      </c>
      <c r="I2537" s="73">
        <f t="shared" si="128"/>
        <v>0</v>
      </c>
      <c r="J2537" s="13">
        <f t="shared" si="130"/>
        <v>0</v>
      </c>
      <c r="K2537" s="112" t="b">
        <f ca="1">IF(TODAY()-'AP and Accrual Journal'!E2537&gt;'Data Inputs'!$B$47,TRUE,FALSE)</f>
        <v>1</v>
      </c>
    </row>
    <row r="2538" spans="1:11" x14ac:dyDescent="0.2">
      <c r="A2538" s="110" t="str">
        <f t="shared" si="129"/>
        <v/>
      </c>
      <c r="B2538" s="55"/>
      <c r="C2538" s="129"/>
      <c r="D2538" s="55"/>
      <c r="E2538" s="56"/>
      <c r="F2538" s="72"/>
      <c r="G2538" s="120" t="str">
        <f>IFERROR(INDEX(Vendors!$A$2:$B$500,MATCH('AP and Accrual Journal'!C2538,Vendors!$A$2:$A$500,0),2),"")</f>
        <v/>
      </c>
      <c r="H2538" s="74">
        <f>SUMIF('Cash Outflows'!E:E,'AP and Accrual Journal'!D2538,'Cash Outflows'!F:F)</f>
        <v>0</v>
      </c>
      <c r="I2538" s="73">
        <f t="shared" si="128"/>
        <v>0</v>
      </c>
      <c r="J2538" s="13">
        <f t="shared" si="130"/>
        <v>0</v>
      </c>
      <c r="K2538" s="112" t="b">
        <f ca="1">IF(TODAY()-'AP and Accrual Journal'!E2538&gt;'Data Inputs'!$B$47,TRUE,FALSE)</f>
        <v>1</v>
      </c>
    </row>
    <row r="2539" spans="1:11" x14ac:dyDescent="0.2">
      <c r="A2539" s="110" t="str">
        <f t="shared" si="129"/>
        <v/>
      </c>
      <c r="B2539" s="55"/>
      <c r="C2539" s="129"/>
      <c r="D2539" s="55"/>
      <c r="E2539" s="56"/>
      <c r="F2539" s="72"/>
      <c r="G2539" s="120" t="str">
        <f>IFERROR(INDEX(Vendors!$A$2:$B$500,MATCH('AP and Accrual Journal'!C2539,Vendors!$A$2:$A$500,0),2),"")</f>
        <v/>
      </c>
      <c r="H2539" s="74">
        <f>SUMIF('Cash Outflows'!E:E,'AP and Accrual Journal'!D2539,'Cash Outflows'!F:F)</f>
        <v>0</v>
      </c>
      <c r="I2539" s="73">
        <f t="shared" si="128"/>
        <v>0</v>
      </c>
      <c r="J2539" s="13">
        <f t="shared" si="130"/>
        <v>0</v>
      </c>
      <c r="K2539" s="112" t="b">
        <f ca="1">IF(TODAY()-'AP and Accrual Journal'!E2539&gt;'Data Inputs'!$B$47,TRUE,FALSE)</f>
        <v>1</v>
      </c>
    </row>
    <row r="2540" spans="1:11" x14ac:dyDescent="0.2">
      <c r="A2540" s="110" t="str">
        <f t="shared" si="129"/>
        <v/>
      </c>
      <c r="B2540" s="55"/>
      <c r="C2540" s="129"/>
      <c r="D2540" s="55"/>
      <c r="E2540" s="56"/>
      <c r="F2540" s="72"/>
      <c r="G2540" s="120" t="str">
        <f>IFERROR(INDEX(Vendors!$A$2:$B$500,MATCH('AP and Accrual Journal'!C2540,Vendors!$A$2:$A$500,0),2),"")</f>
        <v/>
      </c>
      <c r="H2540" s="74">
        <f>SUMIF('Cash Outflows'!E:E,'AP and Accrual Journal'!D2540,'Cash Outflows'!F:F)</f>
        <v>0</v>
      </c>
      <c r="I2540" s="73">
        <f t="shared" si="128"/>
        <v>0</v>
      </c>
      <c r="J2540" s="13">
        <f t="shared" si="130"/>
        <v>0</v>
      </c>
      <c r="K2540" s="112" t="b">
        <f ca="1">IF(TODAY()-'AP and Accrual Journal'!E2540&gt;'Data Inputs'!$B$47,TRUE,FALSE)</f>
        <v>1</v>
      </c>
    </row>
    <row r="2541" spans="1:11" x14ac:dyDescent="0.2">
      <c r="A2541" s="110" t="str">
        <f t="shared" si="129"/>
        <v/>
      </c>
      <c r="B2541" s="55"/>
      <c r="C2541" s="129"/>
      <c r="D2541" s="55"/>
      <c r="E2541" s="56"/>
      <c r="F2541" s="72"/>
      <c r="G2541" s="120" t="str">
        <f>IFERROR(INDEX(Vendors!$A$2:$B$500,MATCH('AP and Accrual Journal'!C2541,Vendors!$A$2:$A$500,0),2),"")</f>
        <v/>
      </c>
      <c r="H2541" s="74">
        <f>SUMIF('Cash Outflows'!E:E,'AP and Accrual Journal'!D2541,'Cash Outflows'!F:F)</f>
        <v>0</v>
      </c>
      <c r="I2541" s="73">
        <f t="shared" si="128"/>
        <v>0</v>
      </c>
      <c r="J2541" s="13">
        <f t="shared" si="130"/>
        <v>0</v>
      </c>
      <c r="K2541" s="112" t="b">
        <f ca="1">IF(TODAY()-'AP and Accrual Journal'!E2541&gt;'Data Inputs'!$B$47,TRUE,FALSE)</f>
        <v>1</v>
      </c>
    </row>
    <row r="2542" spans="1:11" x14ac:dyDescent="0.2">
      <c r="A2542" s="110" t="str">
        <f t="shared" si="129"/>
        <v/>
      </c>
      <c r="B2542" s="55"/>
      <c r="C2542" s="129"/>
      <c r="D2542" s="55"/>
      <c r="E2542" s="56"/>
      <c r="F2542" s="72"/>
      <c r="G2542" s="120" t="str">
        <f>IFERROR(INDEX(Vendors!$A$2:$B$500,MATCH('AP and Accrual Journal'!C2542,Vendors!$A$2:$A$500,0),2),"")</f>
        <v/>
      </c>
      <c r="H2542" s="74">
        <f>SUMIF('Cash Outflows'!E:E,'AP and Accrual Journal'!D2542,'Cash Outflows'!F:F)</f>
        <v>0</v>
      </c>
      <c r="I2542" s="73">
        <f t="shared" si="128"/>
        <v>0</v>
      </c>
      <c r="J2542" s="13">
        <f t="shared" si="130"/>
        <v>0</v>
      </c>
      <c r="K2542" s="112" t="b">
        <f ca="1">IF(TODAY()-'AP and Accrual Journal'!E2542&gt;'Data Inputs'!$B$47,TRUE,FALSE)</f>
        <v>1</v>
      </c>
    </row>
    <row r="2543" spans="1:11" x14ac:dyDescent="0.2">
      <c r="A2543" s="110" t="str">
        <f t="shared" si="129"/>
        <v/>
      </c>
      <c r="B2543" s="55"/>
      <c r="C2543" s="129"/>
      <c r="D2543" s="55"/>
      <c r="E2543" s="56"/>
      <c r="F2543" s="72"/>
      <c r="G2543" s="120" t="str">
        <f>IFERROR(INDEX(Vendors!$A$2:$B$500,MATCH('AP and Accrual Journal'!C2543,Vendors!$A$2:$A$500,0),2),"")</f>
        <v/>
      </c>
      <c r="H2543" s="74">
        <f>SUMIF('Cash Outflows'!E:E,'AP and Accrual Journal'!D2543,'Cash Outflows'!F:F)</f>
        <v>0</v>
      </c>
      <c r="I2543" s="73">
        <f t="shared" si="128"/>
        <v>0</v>
      </c>
      <c r="J2543" s="13">
        <f t="shared" si="130"/>
        <v>0</v>
      </c>
      <c r="K2543" s="112" t="b">
        <f ca="1">IF(TODAY()-'AP and Accrual Journal'!E2543&gt;'Data Inputs'!$B$47,TRUE,FALSE)</f>
        <v>1</v>
      </c>
    </row>
    <row r="2544" spans="1:11" x14ac:dyDescent="0.2">
      <c r="A2544" s="110" t="str">
        <f t="shared" si="129"/>
        <v/>
      </c>
      <c r="B2544" s="55"/>
      <c r="C2544" s="129"/>
      <c r="D2544" s="55"/>
      <c r="E2544" s="56"/>
      <c r="F2544" s="72"/>
      <c r="G2544" s="120" t="str">
        <f>IFERROR(INDEX(Vendors!$A$2:$B$500,MATCH('AP and Accrual Journal'!C2544,Vendors!$A$2:$A$500,0),2),"")</f>
        <v/>
      </c>
      <c r="H2544" s="74">
        <f>SUMIF('Cash Outflows'!E:E,'AP and Accrual Journal'!D2544,'Cash Outflows'!F:F)</f>
        <v>0</v>
      </c>
      <c r="I2544" s="73">
        <f t="shared" si="128"/>
        <v>0</v>
      </c>
      <c r="J2544" s="13">
        <f t="shared" si="130"/>
        <v>0</v>
      </c>
      <c r="K2544" s="112" t="b">
        <f ca="1">IF(TODAY()-'AP and Accrual Journal'!E2544&gt;'Data Inputs'!$B$47,TRUE,FALSE)</f>
        <v>1</v>
      </c>
    </row>
    <row r="2545" spans="1:11" x14ac:dyDescent="0.2">
      <c r="A2545" s="110" t="str">
        <f t="shared" si="129"/>
        <v/>
      </c>
      <c r="B2545" s="55"/>
      <c r="C2545" s="129"/>
      <c r="D2545" s="55"/>
      <c r="E2545" s="56"/>
      <c r="F2545" s="72"/>
      <c r="G2545" s="120" t="str">
        <f>IFERROR(INDEX(Vendors!$A$2:$B$500,MATCH('AP and Accrual Journal'!C2545,Vendors!$A$2:$A$500,0),2),"")</f>
        <v/>
      </c>
      <c r="H2545" s="74">
        <f>SUMIF('Cash Outflows'!E:E,'AP and Accrual Journal'!D2545,'Cash Outflows'!F:F)</f>
        <v>0</v>
      </c>
      <c r="I2545" s="73">
        <f t="shared" si="128"/>
        <v>0</v>
      </c>
      <c r="J2545" s="13">
        <f t="shared" si="130"/>
        <v>0</v>
      </c>
      <c r="K2545" s="112" t="b">
        <f ca="1">IF(TODAY()-'AP and Accrual Journal'!E2545&gt;'Data Inputs'!$B$47,TRUE,FALSE)</f>
        <v>1</v>
      </c>
    </row>
    <row r="2546" spans="1:11" x14ac:dyDescent="0.2">
      <c r="A2546" s="110" t="str">
        <f t="shared" si="129"/>
        <v/>
      </c>
      <c r="B2546" s="55"/>
      <c r="C2546" s="129"/>
      <c r="D2546" s="55"/>
      <c r="E2546" s="56"/>
      <c r="F2546" s="72"/>
      <c r="G2546" s="120" t="str">
        <f>IFERROR(INDEX(Vendors!$A$2:$B$500,MATCH('AP and Accrual Journal'!C2546,Vendors!$A$2:$A$500,0),2),"")</f>
        <v/>
      </c>
      <c r="H2546" s="74">
        <f>SUMIF('Cash Outflows'!E:E,'AP and Accrual Journal'!D2546,'Cash Outflows'!F:F)</f>
        <v>0</v>
      </c>
      <c r="I2546" s="73">
        <f t="shared" si="128"/>
        <v>0</v>
      </c>
      <c r="J2546" s="13">
        <f t="shared" si="130"/>
        <v>0</v>
      </c>
      <c r="K2546" s="112" t="b">
        <f ca="1">IF(TODAY()-'AP and Accrual Journal'!E2546&gt;'Data Inputs'!$B$47,TRUE,FALSE)</f>
        <v>1</v>
      </c>
    </row>
    <row r="2547" spans="1:11" x14ac:dyDescent="0.2">
      <c r="A2547" s="110" t="str">
        <f t="shared" si="129"/>
        <v/>
      </c>
      <c r="B2547" s="55"/>
      <c r="C2547" s="129"/>
      <c r="D2547" s="55"/>
      <c r="E2547" s="56"/>
      <c r="F2547" s="72"/>
      <c r="G2547" s="120" t="str">
        <f>IFERROR(INDEX(Vendors!$A$2:$B$500,MATCH('AP and Accrual Journal'!C2547,Vendors!$A$2:$A$500,0),2),"")</f>
        <v/>
      </c>
      <c r="H2547" s="74">
        <f>SUMIF('Cash Outflows'!E:E,'AP and Accrual Journal'!D2547,'Cash Outflows'!F:F)</f>
        <v>0</v>
      </c>
      <c r="I2547" s="73">
        <f t="shared" si="128"/>
        <v>0</v>
      </c>
      <c r="J2547" s="13">
        <f t="shared" si="130"/>
        <v>0</v>
      </c>
      <c r="K2547" s="112" t="b">
        <f ca="1">IF(TODAY()-'AP and Accrual Journal'!E2547&gt;'Data Inputs'!$B$47,TRUE,FALSE)</f>
        <v>1</v>
      </c>
    </row>
    <row r="2548" spans="1:11" x14ac:dyDescent="0.2">
      <c r="A2548" s="110" t="str">
        <f t="shared" si="129"/>
        <v/>
      </c>
      <c r="B2548" s="55"/>
      <c r="C2548" s="129"/>
      <c r="D2548" s="55"/>
      <c r="E2548" s="56"/>
      <c r="F2548" s="72"/>
      <c r="G2548" s="120" t="str">
        <f>IFERROR(INDEX(Vendors!$A$2:$B$500,MATCH('AP and Accrual Journal'!C2548,Vendors!$A$2:$A$500,0),2),"")</f>
        <v/>
      </c>
      <c r="H2548" s="74">
        <f>SUMIF('Cash Outflows'!E:E,'AP and Accrual Journal'!D2548,'Cash Outflows'!F:F)</f>
        <v>0</v>
      </c>
      <c r="I2548" s="73">
        <f t="shared" si="128"/>
        <v>0</v>
      </c>
      <c r="J2548" s="13">
        <f t="shared" si="130"/>
        <v>0</v>
      </c>
      <c r="K2548" s="112" t="b">
        <f ca="1">IF(TODAY()-'AP and Accrual Journal'!E2548&gt;'Data Inputs'!$B$47,TRUE,FALSE)</f>
        <v>1</v>
      </c>
    </row>
    <row r="2549" spans="1:11" x14ac:dyDescent="0.2">
      <c r="A2549" s="110" t="str">
        <f t="shared" si="129"/>
        <v/>
      </c>
      <c r="B2549" s="55"/>
      <c r="C2549" s="129"/>
      <c r="D2549" s="55"/>
      <c r="E2549" s="56"/>
      <c r="F2549" s="72"/>
      <c r="G2549" s="120" t="str">
        <f>IFERROR(INDEX(Vendors!$A$2:$B$500,MATCH('AP and Accrual Journal'!C2549,Vendors!$A$2:$A$500,0),2),"")</f>
        <v/>
      </c>
      <c r="H2549" s="74">
        <f>SUMIF('Cash Outflows'!E:E,'AP and Accrual Journal'!D2549,'Cash Outflows'!F:F)</f>
        <v>0</v>
      </c>
      <c r="I2549" s="73">
        <f t="shared" si="128"/>
        <v>0</v>
      </c>
      <c r="J2549" s="13">
        <f t="shared" si="130"/>
        <v>0</v>
      </c>
      <c r="K2549" s="112" t="b">
        <f ca="1">IF(TODAY()-'AP and Accrual Journal'!E2549&gt;'Data Inputs'!$B$47,TRUE,FALSE)</f>
        <v>1</v>
      </c>
    </row>
    <row r="2550" spans="1:11" x14ac:dyDescent="0.2">
      <c r="A2550" s="110" t="str">
        <f t="shared" si="129"/>
        <v/>
      </c>
      <c r="B2550" s="55"/>
      <c r="C2550" s="129"/>
      <c r="D2550" s="55"/>
      <c r="E2550" s="56"/>
      <c r="F2550" s="72"/>
      <c r="G2550" s="120" t="str">
        <f>IFERROR(INDEX(Vendors!$A$2:$B$500,MATCH('AP and Accrual Journal'!C2550,Vendors!$A$2:$A$500,0),2),"")</f>
        <v/>
      </c>
      <c r="H2550" s="74">
        <f>SUMIF('Cash Outflows'!E:E,'AP and Accrual Journal'!D2550,'Cash Outflows'!F:F)</f>
        <v>0</v>
      </c>
      <c r="I2550" s="73">
        <f t="shared" si="128"/>
        <v>0</v>
      </c>
      <c r="J2550" s="13">
        <f t="shared" si="130"/>
        <v>0</v>
      </c>
      <c r="K2550" s="112" t="b">
        <f ca="1">IF(TODAY()-'AP and Accrual Journal'!E2550&gt;'Data Inputs'!$B$47,TRUE,FALSE)</f>
        <v>1</v>
      </c>
    </row>
    <row r="2551" spans="1:11" x14ac:dyDescent="0.2">
      <c r="A2551" s="110" t="str">
        <f t="shared" si="129"/>
        <v/>
      </c>
      <c r="B2551" s="55"/>
      <c r="C2551" s="129"/>
      <c r="D2551" s="55"/>
      <c r="E2551" s="56"/>
      <c r="F2551" s="72"/>
      <c r="G2551" s="120" t="str">
        <f>IFERROR(INDEX(Vendors!$A$2:$B$500,MATCH('AP and Accrual Journal'!C2551,Vendors!$A$2:$A$500,0),2),"")</f>
        <v/>
      </c>
      <c r="H2551" s="74">
        <f>SUMIF('Cash Outflows'!E:E,'AP and Accrual Journal'!D2551,'Cash Outflows'!F:F)</f>
        <v>0</v>
      </c>
      <c r="I2551" s="73">
        <f t="shared" si="128"/>
        <v>0</v>
      </c>
      <c r="J2551" s="13">
        <f t="shared" si="130"/>
        <v>0</v>
      </c>
      <c r="K2551" s="112" t="b">
        <f ca="1">IF(TODAY()-'AP and Accrual Journal'!E2551&gt;'Data Inputs'!$B$47,TRUE,FALSE)</f>
        <v>1</v>
      </c>
    </row>
    <row r="2552" spans="1:11" x14ac:dyDescent="0.2">
      <c r="A2552" s="110" t="str">
        <f t="shared" si="129"/>
        <v/>
      </c>
      <c r="B2552" s="55"/>
      <c r="C2552" s="129"/>
      <c r="D2552" s="55"/>
      <c r="E2552" s="56"/>
      <c r="F2552" s="72"/>
      <c r="G2552" s="120" t="str">
        <f>IFERROR(INDEX(Vendors!$A$2:$B$500,MATCH('AP and Accrual Journal'!C2552,Vendors!$A$2:$A$500,0),2),"")</f>
        <v/>
      </c>
      <c r="H2552" s="74">
        <f>SUMIF('Cash Outflows'!E:E,'AP and Accrual Journal'!D2552,'Cash Outflows'!F:F)</f>
        <v>0</v>
      </c>
      <c r="I2552" s="73">
        <f t="shared" si="128"/>
        <v>0</v>
      </c>
      <c r="J2552" s="13">
        <f t="shared" si="130"/>
        <v>0</v>
      </c>
      <c r="K2552" s="112" t="b">
        <f ca="1">IF(TODAY()-'AP and Accrual Journal'!E2552&gt;'Data Inputs'!$B$47,TRUE,FALSE)</f>
        <v>1</v>
      </c>
    </row>
    <row r="2553" spans="1:11" x14ac:dyDescent="0.2">
      <c r="A2553" s="110" t="str">
        <f t="shared" si="129"/>
        <v/>
      </c>
      <c r="B2553" s="55"/>
      <c r="C2553" s="129"/>
      <c r="D2553" s="55"/>
      <c r="E2553" s="56"/>
      <c r="F2553" s="72"/>
      <c r="G2553" s="120" t="str">
        <f>IFERROR(INDEX(Vendors!$A$2:$B$500,MATCH('AP and Accrual Journal'!C2553,Vendors!$A$2:$A$500,0),2),"")</f>
        <v/>
      </c>
      <c r="H2553" s="74">
        <f>SUMIF('Cash Outflows'!E:E,'AP and Accrual Journal'!D2553,'Cash Outflows'!F:F)</f>
        <v>0</v>
      </c>
      <c r="I2553" s="73">
        <f t="shared" si="128"/>
        <v>0</v>
      </c>
      <c r="J2553" s="13">
        <f t="shared" si="130"/>
        <v>0</v>
      </c>
      <c r="K2553" s="112" t="b">
        <f ca="1">IF(TODAY()-'AP and Accrual Journal'!E2553&gt;'Data Inputs'!$B$47,TRUE,FALSE)</f>
        <v>1</v>
      </c>
    </row>
    <row r="2554" spans="1:11" x14ac:dyDescent="0.2">
      <c r="A2554" s="110" t="str">
        <f t="shared" si="129"/>
        <v/>
      </c>
      <c r="B2554" s="55"/>
      <c r="C2554" s="129"/>
      <c r="D2554" s="55"/>
      <c r="E2554" s="56"/>
      <c r="F2554" s="72"/>
      <c r="G2554" s="120" t="str">
        <f>IFERROR(INDEX(Vendors!$A$2:$B$500,MATCH('AP and Accrual Journal'!C2554,Vendors!$A$2:$A$500,0),2),"")</f>
        <v/>
      </c>
      <c r="H2554" s="74">
        <f>SUMIF('Cash Outflows'!E:E,'AP and Accrual Journal'!D2554,'Cash Outflows'!F:F)</f>
        <v>0</v>
      </c>
      <c r="I2554" s="73">
        <f t="shared" si="128"/>
        <v>0</v>
      </c>
      <c r="J2554" s="13">
        <f t="shared" si="130"/>
        <v>0</v>
      </c>
      <c r="K2554" s="112" t="b">
        <f ca="1">IF(TODAY()-'AP and Accrual Journal'!E2554&gt;'Data Inputs'!$B$47,TRUE,FALSE)</f>
        <v>1</v>
      </c>
    </row>
    <row r="2555" spans="1:11" x14ac:dyDescent="0.2">
      <c r="A2555" s="110" t="str">
        <f t="shared" si="129"/>
        <v/>
      </c>
      <c r="B2555" s="55"/>
      <c r="C2555" s="129"/>
      <c r="D2555" s="55"/>
      <c r="E2555" s="56"/>
      <c r="F2555" s="72"/>
      <c r="G2555" s="120" t="str">
        <f>IFERROR(INDEX(Vendors!$A$2:$B$500,MATCH('AP and Accrual Journal'!C2555,Vendors!$A$2:$A$500,0),2),"")</f>
        <v/>
      </c>
      <c r="H2555" s="74">
        <f>SUMIF('Cash Outflows'!E:E,'AP and Accrual Journal'!D2555,'Cash Outflows'!F:F)</f>
        <v>0</v>
      </c>
      <c r="I2555" s="73">
        <f t="shared" si="128"/>
        <v>0</v>
      </c>
      <c r="J2555" s="13">
        <f t="shared" si="130"/>
        <v>0</v>
      </c>
      <c r="K2555" s="112" t="b">
        <f ca="1">IF(TODAY()-'AP and Accrual Journal'!E2555&gt;'Data Inputs'!$B$47,TRUE,FALSE)</f>
        <v>1</v>
      </c>
    </row>
    <row r="2556" spans="1:11" x14ac:dyDescent="0.2">
      <c r="A2556" s="110" t="str">
        <f t="shared" si="129"/>
        <v/>
      </c>
      <c r="B2556" s="55"/>
      <c r="C2556" s="129"/>
      <c r="D2556" s="55"/>
      <c r="E2556" s="56"/>
      <c r="F2556" s="72"/>
      <c r="G2556" s="120" t="str">
        <f>IFERROR(INDEX(Vendors!$A$2:$B$500,MATCH('AP and Accrual Journal'!C2556,Vendors!$A$2:$A$500,0),2),"")</f>
        <v/>
      </c>
      <c r="H2556" s="74">
        <f>SUMIF('Cash Outflows'!E:E,'AP and Accrual Journal'!D2556,'Cash Outflows'!F:F)</f>
        <v>0</v>
      </c>
      <c r="I2556" s="73">
        <f t="shared" si="128"/>
        <v>0</v>
      </c>
      <c r="J2556" s="13">
        <f t="shared" si="130"/>
        <v>0</v>
      </c>
      <c r="K2556" s="112" t="b">
        <f ca="1">IF(TODAY()-'AP and Accrual Journal'!E2556&gt;'Data Inputs'!$B$47,TRUE,FALSE)</f>
        <v>1</v>
      </c>
    </row>
    <row r="2557" spans="1:11" x14ac:dyDescent="0.2">
      <c r="A2557" s="110" t="str">
        <f t="shared" si="129"/>
        <v/>
      </c>
      <c r="B2557" s="55"/>
      <c r="C2557" s="129"/>
      <c r="D2557" s="55"/>
      <c r="E2557" s="56"/>
      <c r="F2557" s="72"/>
      <c r="G2557" s="120" t="str">
        <f>IFERROR(INDEX(Vendors!$A$2:$B$500,MATCH('AP and Accrual Journal'!C2557,Vendors!$A$2:$A$500,0),2),"")</f>
        <v/>
      </c>
      <c r="H2557" s="74">
        <f>SUMIF('Cash Outflows'!E:E,'AP and Accrual Journal'!D2557,'Cash Outflows'!F:F)</f>
        <v>0</v>
      </c>
      <c r="I2557" s="73">
        <f t="shared" si="128"/>
        <v>0</v>
      </c>
      <c r="J2557" s="13">
        <f t="shared" si="130"/>
        <v>0</v>
      </c>
      <c r="K2557" s="112" t="b">
        <f ca="1">IF(TODAY()-'AP and Accrual Journal'!E2557&gt;'Data Inputs'!$B$47,TRUE,FALSE)</f>
        <v>1</v>
      </c>
    </row>
    <row r="2558" spans="1:11" x14ac:dyDescent="0.2">
      <c r="A2558" s="110" t="str">
        <f t="shared" si="129"/>
        <v/>
      </c>
      <c r="B2558" s="55"/>
      <c r="C2558" s="129"/>
      <c r="D2558" s="55"/>
      <c r="E2558" s="56"/>
      <c r="F2558" s="72"/>
      <c r="G2558" s="120" t="str">
        <f>IFERROR(INDEX(Vendors!$A$2:$B$500,MATCH('AP and Accrual Journal'!C2558,Vendors!$A$2:$A$500,0),2),"")</f>
        <v/>
      </c>
      <c r="H2558" s="74">
        <f>SUMIF('Cash Outflows'!E:E,'AP and Accrual Journal'!D2558,'Cash Outflows'!F:F)</f>
        <v>0</v>
      </c>
      <c r="I2558" s="73">
        <f t="shared" si="128"/>
        <v>0</v>
      </c>
      <c r="J2558" s="13">
        <f t="shared" si="130"/>
        <v>0</v>
      </c>
      <c r="K2558" s="112" t="b">
        <f ca="1">IF(TODAY()-'AP and Accrual Journal'!E2558&gt;'Data Inputs'!$B$47,TRUE,FALSE)</f>
        <v>1</v>
      </c>
    </row>
    <row r="2559" spans="1:11" x14ac:dyDescent="0.2">
      <c r="A2559" s="110" t="str">
        <f t="shared" si="129"/>
        <v/>
      </c>
      <c r="B2559" s="55"/>
      <c r="C2559" s="129"/>
      <c r="D2559" s="55"/>
      <c r="E2559" s="56"/>
      <c r="F2559" s="72"/>
      <c r="G2559" s="120" t="str">
        <f>IFERROR(INDEX(Vendors!$A$2:$B$500,MATCH('AP and Accrual Journal'!C2559,Vendors!$A$2:$A$500,0),2),"")</f>
        <v/>
      </c>
      <c r="H2559" s="74">
        <f>SUMIF('Cash Outflows'!E:E,'AP and Accrual Journal'!D2559,'Cash Outflows'!F:F)</f>
        <v>0</v>
      </c>
      <c r="I2559" s="73">
        <f t="shared" si="128"/>
        <v>0</v>
      </c>
      <c r="J2559" s="13">
        <f t="shared" si="130"/>
        <v>0</v>
      </c>
      <c r="K2559" s="112" t="b">
        <f ca="1">IF(TODAY()-'AP and Accrual Journal'!E2559&gt;'Data Inputs'!$B$47,TRUE,FALSE)</f>
        <v>1</v>
      </c>
    </row>
    <row r="2560" spans="1:11" x14ac:dyDescent="0.2">
      <c r="A2560" s="110" t="str">
        <f t="shared" si="129"/>
        <v/>
      </c>
      <c r="B2560" s="55"/>
      <c r="C2560" s="129"/>
      <c r="D2560" s="55"/>
      <c r="E2560" s="56"/>
      <c r="F2560" s="72"/>
      <c r="G2560" s="120" t="str">
        <f>IFERROR(INDEX(Vendors!$A$2:$B$500,MATCH('AP and Accrual Journal'!C2560,Vendors!$A$2:$A$500,0),2),"")</f>
        <v/>
      </c>
      <c r="H2560" s="74">
        <f>SUMIF('Cash Outflows'!E:E,'AP and Accrual Journal'!D2560,'Cash Outflows'!F:F)</f>
        <v>0</v>
      </c>
      <c r="I2560" s="73">
        <f t="shared" si="128"/>
        <v>0</v>
      </c>
      <c r="J2560" s="13">
        <f t="shared" si="130"/>
        <v>0</v>
      </c>
      <c r="K2560" s="112" t="b">
        <f ca="1">IF(TODAY()-'AP and Accrual Journal'!E2560&gt;'Data Inputs'!$B$47,TRUE,FALSE)</f>
        <v>1</v>
      </c>
    </row>
    <row r="2561" spans="1:11" x14ac:dyDescent="0.2">
      <c r="A2561" s="110" t="str">
        <f t="shared" si="129"/>
        <v/>
      </c>
      <c r="B2561" s="55"/>
      <c r="C2561" s="129"/>
      <c r="D2561" s="55"/>
      <c r="E2561" s="56"/>
      <c r="F2561" s="72"/>
      <c r="G2561" s="120" t="str">
        <f>IFERROR(INDEX(Vendors!$A$2:$B$500,MATCH('AP and Accrual Journal'!C2561,Vendors!$A$2:$A$500,0),2),"")</f>
        <v/>
      </c>
      <c r="H2561" s="74">
        <f>SUMIF('Cash Outflows'!E:E,'AP and Accrual Journal'!D2561,'Cash Outflows'!F:F)</f>
        <v>0</v>
      </c>
      <c r="I2561" s="73">
        <f t="shared" si="128"/>
        <v>0</v>
      </c>
      <c r="J2561" s="13">
        <f t="shared" si="130"/>
        <v>0</v>
      </c>
      <c r="K2561" s="112" t="b">
        <f ca="1">IF(TODAY()-'AP and Accrual Journal'!E2561&gt;'Data Inputs'!$B$47,TRUE,FALSE)</f>
        <v>1</v>
      </c>
    </row>
    <row r="2562" spans="1:11" x14ac:dyDescent="0.2">
      <c r="A2562" s="110" t="str">
        <f t="shared" si="129"/>
        <v/>
      </c>
      <c r="B2562" s="55"/>
      <c r="C2562" s="129"/>
      <c r="D2562" s="55"/>
      <c r="E2562" s="56"/>
      <c r="F2562" s="72"/>
      <c r="G2562" s="120" t="str">
        <f>IFERROR(INDEX(Vendors!$A$2:$B$500,MATCH('AP and Accrual Journal'!C2562,Vendors!$A$2:$A$500,0),2),"")</f>
        <v/>
      </c>
      <c r="H2562" s="74">
        <f>SUMIF('Cash Outflows'!E:E,'AP and Accrual Journal'!D2562,'Cash Outflows'!F:F)</f>
        <v>0</v>
      </c>
      <c r="I2562" s="73">
        <f t="shared" si="128"/>
        <v>0</v>
      </c>
      <c r="J2562" s="13">
        <f t="shared" si="130"/>
        <v>0</v>
      </c>
      <c r="K2562" s="112" t="b">
        <f ca="1">IF(TODAY()-'AP and Accrual Journal'!E2562&gt;'Data Inputs'!$B$47,TRUE,FALSE)</f>
        <v>1</v>
      </c>
    </row>
    <row r="2563" spans="1:11" x14ac:dyDescent="0.2">
      <c r="A2563" s="110" t="str">
        <f t="shared" si="129"/>
        <v/>
      </c>
      <c r="B2563" s="55"/>
      <c r="C2563" s="129"/>
      <c r="D2563" s="55"/>
      <c r="E2563" s="56"/>
      <c r="F2563" s="72"/>
      <c r="G2563" s="120" t="str">
        <f>IFERROR(INDEX(Vendors!$A$2:$B$500,MATCH('AP and Accrual Journal'!C2563,Vendors!$A$2:$A$500,0),2),"")</f>
        <v/>
      </c>
      <c r="H2563" s="74">
        <f>SUMIF('Cash Outflows'!E:E,'AP and Accrual Journal'!D2563,'Cash Outflows'!F:F)</f>
        <v>0</v>
      </c>
      <c r="I2563" s="73">
        <f t="shared" si="128"/>
        <v>0</v>
      </c>
      <c r="J2563" s="13">
        <f t="shared" si="130"/>
        <v>0</v>
      </c>
      <c r="K2563" s="112" t="b">
        <f ca="1">IF(TODAY()-'AP and Accrual Journal'!E2563&gt;'Data Inputs'!$B$47,TRUE,FALSE)</f>
        <v>1</v>
      </c>
    </row>
    <row r="2564" spans="1:11" x14ac:dyDescent="0.2">
      <c r="A2564" s="110" t="str">
        <f t="shared" si="129"/>
        <v/>
      </c>
      <c r="B2564" s="55"/>
      <c r="C2564" s="129"/>
      <c r="D2564" s="55"/>
      <c r="E2564" s="56"/>
      <c r="F2564" s="72"/>
      <c r="G2564" s="120" t="str">
        <f>IFERROR(INDEX(Vendors!$A$2:$B$500,MATCH('AP and Accrual Journal'!C2564,Vendors!$A$2:$A$500,0),2),"")</f>
        <v/>
      </c>
      <c r="H2564" s="74">
        <f>SUMIF('Cash Outflows'!E:E,'AP and Accrual Journal'!D2564,'Cash Outflows'!F:F)</f>
        <v>0</v>
      </c>
      <c r="I2564" s="73">
        <f t="shared" si="128"/>
        <v>0</v>
      </c>
      <c r="J2564" s="13">
        <f t="shared" si="130"/>
        <v>0</v>
      </c>
      <c r="K2564" s="112" t="b">
        <f ca="1">IF(TODAY()-'AP and Accrual Journal'!E2564&gt;'Data Inputs'!$B$47,TRUE,FALSE)</f>
        <v>1</v>
      </c>
    </row>
    <row r="2565" spans="1:11" x14ac:dyDescent="0.2">
      <c r="A2565" s="110" t="str">
        <f t="shared" si="129"/>
        <v/>
      </c>
      <c r="B2565" s="55"/>
      <c r="C2565" s="129"/>
      <c r="D2565" s="55"/>
      <c r="E2565" s="56"/>
      <c r="F2565" s="72"/>
      <c r="G2565" s="120" t="str">
        <f>IFERROR(INDEX(Vendors!$A$2:$B$500,MATCH('AP and Accrual Journal'!C2565,Vendors!$A$2:$A$500,0),2),"")</f>
        <v/>
      </c>
      <c r="H2565" s="74">
        <f>SUMIF('Cash Outflows'!E:E,'AP and Accrual Journal'!D2565,'Cash Outflows'!F:F)</f>
        <v>0</v>
      </c>
      <c r="I2565" s="73">
        <f t="shared" ref="I2565:I2628" si="131">F2565-H2565</f>
        <v>0</v>
      </c>
      <c r="J2565" s="13">
        <f t="shared" si="130"/>
        <v>0</v>
      </c>
      <c r="K2565" s="112" t="b">
        <f ca="1">IF(TODAY()-'AP and Accrual Journal'!E2565&gt;'Data Inputs'!$B$47,TRUE,FALSE)</f>
        <v>1</v>
      </c>
    </row>
    <row r="2566" spans="1:11" x14ac:dyDescent="0.2">
      <c r="A2566" s="110" t="str">
        <f t="shared" si="129"/>
        <v/>
      </c>
      <c r="B2566" s="55"/>
      <c r="C2566" s="129"/>
      <c r="D2566" s="55"/>
      <c r="E2566" s="56"/>
      <c r="F2566" s="72"/>
      <c r="G2566" s="120" t="str">
        <f>IFERROR(INDEX(Vendors!$A$2:$B$500,MATCH('AP and Accrual Journal'!C2566,Vendors!$A$2:$A$500,0),2),"")</f>
        <v/>
      </c>
      <c r="H2566" s="74">
        <f>SUMIF('Cash Outflows'!E:E,'AP and Accrual Journal'!D2566,'Cash Outflows'!F:F)</f>
        <v>0</v>
      </c>
      <c r="I2566" s="73">
        <f t="shared" si="131"/>
        <v>0</v>
      </c>
      <c r="J2566" s="13">
        <f t="shared" si="130"/>
        <v>0</v>
      </c>
      <c r="K2566" s="112" t="b">
        <f ca="1">IF(TODAY()-'AP and Accrual Journal'!E2566&gt;'Data Inputs'!$B$47,TRUE,FALSE)</f>
        <v>1</v>
      </c>
    </row>
    <row r="2567" spans="1:11" x14ac:dyDescent="0.2">
      <c r="A2567" s="110" t="str">
        <f t="shared" si="129"/>
        <v/>
      </c>
      <c r="B2567" s="55"/>
      <c r="C2567" s="129"/>
      <c r="D2567" s="55"/>
      <c r="E2567" s="56"/>
      <c r="F2567" s="72"/>
      <c r="G2567" s="120" t="str">
        <f>IFERROR(INDEX(Vendors!$A$2:$B$500,MATCH('AP and Accrual Journal'!C2567,Vendors!$A$2:$A$500,0),2),"")</f>
        <v/>
      </c>
      <c r="H2567" s="74">
        <f>SUMIF('Cash Outflows'!E:E,'AP and Accrual Journal'!D2567,'Cash Outflows'!F:F)</f>
        <v>0</v>
      </c>
      <c r="I2567" s="73">
        <f t="shared" si="131"/>
        <v>0</v>
      </c>
      <c r="J2567" s="13">
        <f t="shared" si="130"/>
        <v>0</v>
      </c>
      <c r="K2567" s="112" t="b">
        <f ca="1">IF(TODAY()-'AP and Accrual Journal'!E2567&gt;'Data Inputs'!$B$47,TRUE,FALSE)</f>
        <v>1</v>
      </c>
    </row>
    <row r="2568" spans="1:11" x14ac:dyDescent="0.2">
      <c r="A2568" s="110" t="str">
        <f t="shared" si="129"/>
        <v/>
      </c>
      <c r="B2568" s="55"/>
      <c r="C2568" s="129"/>
      <c r="D2568" s="55"/>
      <c r="E2568" s="56"/>
      <c r="F2568" s="72"/>
      <c r="G2568" s="120" t="str">
        <f>IFERROR(INDEX(Vendors!$A$2:$B$500,MATCH('AP and Accrual Journal'!C2568,Vendors!$A$2:$A$500,0),2),"")</f>
        <v/>
      </c>
      <c r="H2568" s="74">
        <f>SUMIF('Cash Outflows'!E:E,'AP and Accrual Journal'!D2568,'Cash Outflows'!F:F)</f>
        <v>0</v>
      </c>
      <c r="I2568" s="73">
        <f t="shared" si="131"/>
        <v>0</v>
      </c>
      <c r="J2568" s="13">
        <f t="shared" si="130"/>
        <v>0</v>
      </c>
      <c r="K2568" s="112" t="b">
        <f ca="1">IF(TODAY()-'AP and Accrual Journal'!E2568&gt;'Data Inputs'!$B$47,TRUE,FALSE)</f>
        <v>1</v>
      </c>
    </row>
    <row r="2569" spans="1:11" x14ac:dyDescent="0.2">
      <c r="A2569" s="110" t="str">
        <f t="shared" si="129"/>
        <v/>
      </c>
      <c r="B2569" s="55"/>
      <c r="C2569" s="129"/>
      <c r="D2569" s="55"/>
      <c r="E2569" s="56"/>
      <c r="F2569" s="72"/>
      <c r="G2569" s="120" t="str">
        <f>IFERROR(INDEX(Vendors!$A$2:$B$500,MATCH('AP and Accrual Journal'!C2569,Vendors!$A$2:$A$500,0),2),"")</f>
        <v/>
      </c>
      <c r="H2569" s="74">
        <f>SUMIF('Cash Outflows'!E:E,'AP and Accrual Journal'!D2569,'Cash Outflows'!F:F)</f>
        <v>0</v>
      </c>
      <c r="I2569" s="73">
        <f t="shared" si="131"/>
        <v>0</v>
      </c>
      <c r="J2569" s="13">
        <f t="shared" si="130"/>
        <v>0</v>
      </c>
      <c r="K2569" s="112" t="b">
        <f ca="1">IF(TODAY()-'AP and Accrual Journal'!E2569&gt;'Data Inputs'!$B$47,TRUE,FALSE)</f>
        <v>1</v>
      </c>
    </row>
    <row r="2570" spans="1:11" x14ac:dyDescent="0.2">
      <c r="A2570" s="110" t="str">
        <f t="shared" si="129"/>
        <v/>
      </c>
      <c r="B2570" s="55"/>
      <c r="C2570" s="129"/>
      <c r="D2570" s="55"/>
      <c r="E2570" s="56"/>
      <c r="F2570" s="72"/>
      <c r="G2570" s="120" t="str">
        <f>IFERROR(INDEX(Vendors!$A$2:$B$500,MATCH('AP and Accrual Journal'!C2570,Vendors!$A$2:$A$500,0),2),"")</f>
        <v/>
      </c>
      <c r="H2570" s="74">
        <f>SUMIF('Cash Outflows'!E:E,'AP and Accrual Journal'!D2570,'Cash Outflows'!F:F)</f>
        <v>0</v>
      </c>
      <c r="I2570" s="73">
        <f t="shared" si="131"/>
        <v>0</v>
      </c>
      <c r="J2570" s="13">
        <f t="shared" si="130"/>
        <v>0</v>
      </c>
      <c r="K2570" s="112" t="b">
        <f ca="1">IF(TODAY()-'AP and Accrual Journal'!E2570&gt;'Data Inputs'!$B$47,TRUE,FALSE)</f>
        <v>1</v>
      </c>
    </row>
    <row r="2571" spans="1:11" x14ac:dyDescent="0.2">
      <c r="A2571" s="110" t="str">
        <f t="shared" si="129"/>
        <v/>
      </c>
      <c r="B2571" s="55"/>
      <c r="C2571" s="129"/>
      <c r="D2571" s="55"/>
      <c r="E2571" s="56"/>
      <c r="F2571" s="72"/>
      <c r="G2571" s="120" t="str">
        <f>IFERROR(INDEX(Vendors!$A$2:$B$500,MATCH('AP and Accrual Journal'!C2571,Vendors!$A$2:$A$500,0),2),"")</f>
        <v/>
      </c>
      <c r="H2571" s="74">
        <f>SUMIF('Cash Outflows'!E:E,'AP and Accrual Journal'!D2571,'Cash Outflows'!F:F)</f>
        <v>0</v>
      </c>
      <c r="I2571" s="73">
        <f t="shared" si="131"/>
        <v>0</v>
      </c>
      <c r="J2571" s="13">
        <f t="shared" si="130"/>
        <v>0</v>
      </c>
      <c r="K2571" s="112" t="b">
        <f ca="1">IF(TODAY()-'AP and Accrual Journal'!E2571&gt;'Data Inputs'!$B$47,TRUE,FALSE)</f>
        <v>1</v>
      </c>
    </row>
    <row r="2572" spans="1:11" x14ac:dyDescent="0.2">
      <c r="A2572" s="110" t="str">
        <f t="shared" ref="A2572:A2635" si="132">IF(E2572="","",E2572+(6-J2572))</f>
        <v/>
      </c>
      <c r="B2572" s="55"/>
      <c r="C2572" s="129"/>
      <c r="D2572" s="55"/>
      <c r="E2572" s="56"/>
      <c r="F2572" s="72"/>
      <c r="G2572" s="120" t="str">
        <f>IFERROR(INDEX(Vendors!$A$2:$B$500,MATCH('AP and Accrual Journal'!C2572,Vendors!$A$2:$A$500,0),2),"")</f>
        <v/>
      </c>
      <c r="H2572" s="74">
        <f>SUMIF('Cash Outflows'!E:E,'AP and Accrual Journal'!D2572,'Cash Outflows'!F:F)</f>
        <v>0</v>
      </c>
      <c r="I2572" s="73">
        <f t="shared" si="131"/>
        <v>0</v>
      </c>
      <c r="J2572" s="13">
        <f t="shared" ref="J2572:J2635" si="133">IF(WEEKDAY(E2572)=7,0,WEEKDAY(E2572))</f>
        <v>0</v>
      </c>
      <c r="K2572" s="112" t="b">
        <f ca="1">IF(TODAY()-'AP and Accrual Journal'!E2572&gt;'Data Inputs'!$B$47,TRUE,FALSE)</f>
        <v>1</v>
      </c>
    </row>
    <row r="2573" spans="1:11" x14ac:dyDescent="0.2">
      <c r="A2573" s="110" t="str">
        <f t="shared" si="132"/>
        <v/>
      </c>
      <c r="B2573" s="55"/>
      <c r="C2573" s="129"/>
      <c r="D2573" s="55"/>
      <c r="E2573" s="56"/>
      <c r="F2573" s="72"/>
      <c r="G2573" s="120" t="str">
        <f>IFERROR(INDEX(Vendors!$A$2:$B$500,MATCH('AP and Accrual Journal'!C2573,Vendors!$A$2:$A$500,0),2),"")</f>
        <v/>
      </c>
      <c r="H2573" s="74">
        <f>SUMIF('Cash Outflows'!E:E,'AP and Accrual Journal'!D2573,'Cash Outflows'!F:F)</f>
        <v>0</v>
      </c>
      <c r="I2573" s="73">
        <f t="shared" si="131"/>
        <v>0</v>
      </c>
      <c r="J2573" s="13">
        <f t="shared" si="133"/>
        <v>0</v>
      </c>
      <c r="K2573" s="112" t="b">
        <f ca="1">IF(TODAY()-'AP and Accrual Journal'!E2573&gt;'Data Inputs'!$B$47,TRUE,FALSE)</f>
        <v>1</v>
      </c>
    </row>
    <row r="2574" spans="1:11" x14ac:dyDescent="0.2">
      <c r="A2574" s="110" t="str">
        <f t="shared" si="132"/>
        <v/>
      </c>
      <c r="B2574" s="55"/>
      <c r="C2574" s="129"/>
      <c r="D2574" s="55"/>
      <c r="E2574" s="56"/>
      <c r="F2574" s="72"/>
      <c r="G2574" s="120" t="str">
        <f>IFERROR(INDEX(Vendors!$A$2:$B$500,MATCH('AP and Accrual Journal'!C2574,Vendors!$A$2:$A$500,0),2),"")</f>
        <v/>
      </c>
      <c r="H2574" s="74">
        <f>SUMIF('Cash Outflows'!E:E,'AP and Accrual Journal'!D2574,'Cash Outflows'!F:F)</f>
        <v>0</v>
      </c>
      <c r="I2574" s="73">
        <f t="shared" si="131"/>
        <v>0</v>
      </c>
      <c r="J2574" s="13">
        <f t="shared" si="133"/>
        <v>0</v>
      </c>
      <c r="K2574" s="112" t="b">
        <f ca="1">IF(TODAY()-'AP and Accrual Journal'!E2574&gt;'Data Inputs'!$B$47,TRUE,FALSE)</f>
        <v>1</v>
      </c>
    </row>
    <row r="2575" spans="1:11" x14ac:dyDescent="0.2">
      <c r="A2575" s="110" t="str">
        <f t="shared" si="132"/>
        <v/>
      </c>
      <c r="B2575" s="55"/>
      <c r="C2575" s="129"/>
      <c r="D2575" s="55"/>
      <c r="E2575" s="56"/>
      <c r="F2575" s="72"/>
      <c r="G2575" s="120" t="str">
        <f>IFERROR(INDEX(Vendors!$A$2:$B$500,MATCH('AP and Accrual Journal'!C2575,Vendors!$A$2:$A$500,0),2),"")</f>
        <v/>
      </c>
      <c r="H2575" s="74">
        <f>SUMIF('Cash Outflows'!E:E,'AP and Accrual Journal'!D2575,'Cash Outflows'!F:F)</f>
        <v>0</v>
      </c>
      <c r="I2575" s="73">
        <f t="shared" si="131"/>
        <v>0</v>
      </c>
      <c r="J2575" s="13">
        <f t="shared" si="133"/>
        <v>0</v>
      </c>
      <c r="K2575" s="112" t="b">
        <f ca="1">IF(TODAY()-'AP and Accrual Journal'!E2575&gt;'Data Inputs'!$B$47,TRUE,FALSE)</f>
        <v>1</v>
      </c>
    </row>
    <row r="2576" spans="1:11" x14ac:dyDescent="0.2">
      <c r="A2576" s="110" t="str">
        <f t="shared" si="132"/>
        <v/>
      </c>
      <c r="B2576" s="55"/>
      <c r="C2576" s="129"/>
      <c r="D2576" s="55"/>
      <c r="E2576" s="56"/>
      <c r="F2576" s="72"/>
      <c r="G2576" s="120" t="str">
        <f>IFERROR(INDEX(Vendors!$A$2:$B$500,MATCH('AP and Accrual Journal'!C2576,Vendors!$A$2:$A$500,0),2),"")</f>
        <v/>
      </c>
      <c r="H2576" s="74">
        <f>SUMIF('Cash Outflows'!E:E,'AP and Accrual Journal'!D2576,'Cash Outflows'!F:F)</f>
        <v>0</v>
      </c>
      <c r="I2576" s="73">
        <f t="shared" si="131"/>
        <v>0</v>
      </c>
      <c r="J2576" s="13">
        <f t="shared" si="133"/>
        <v>0</v>
      </c>
      <c r="K2576" s="112" t="b">
        <f ca="1">IF(TODAY()-'AP and Accrual Journal'!E2576&gt;'Data Inputs'!$B$47,TRUE,FALSE)</f>
        <v>1</v>
      </c>
    </row>
    <row r="2577" spans="1:11" x14ac:dyDescent="0.2">
      <c r="A2577" s="110" t="str">
        <f t="shared" si="132"/>
        <v/>
      </c>
      <c r="B2577" s="55"/>
      <c r="C2577" s="129"/>
      <c r="D2577" s="55"/>
      <c r="E2577" s="56"/>
      <c r="F2577" s="72"/>
      <c r="G2577" s="120" t="str">
        <f>IFERROR(INDEX(Vendors!$A$2:$B$500,MATCH('AP and Accrual Journal'!C2577,Vendors!$A$2:$A$500,0),2),"")</f>
        <v/>
      </c>
      <c r="H2577" s="74">
        <f>SUMIF('Cash Outflows'!E:E,'AP and Accrual Journal'!D2577,'Cash Outflows'!F:F)</f>
        <v>0</v>
      </c>
      <c r="I2577" s="73">
        <f t="shared" si="131"/>
        <v>0</v>
      </c>
      <c r="J2577" s="13">
        <f t="shared" si="133"/>
        <v>0</v>
      </c>
      <c r="K2577" s="112" t="b">
        <f ca="1">IF(TODAY()-'AP and Accrual Journal'!E2577&gt;'Data Inputs'!$B$47,TRUE,FALSE)</f>
        <v>1</v>
      </c>
    </row>
    <row r="2578" spans="1:11" x14ac:dyDescent="0.2">
      <c r="A2578" s="110" t="str">
        <f t="shared" si="132"/>
        <v/>
      </c>
      <c r="B2578" s="55"/>
      <c r="C2578" s="129"/>
      <c r="D2578" s="55"/>
      <c r="E2578" s="56"/>
      <c r="F2578" s="72"/>
      <c r="G2578" s="120" t="str">
        <f>IFERROR(INDEX(Vendors!$A$2:$B$500,MATCH('AP and Accrual Journal'!C2578,Vendors!$A$2:$A$500,0),2),"")</f>
        <v/>
      </c>
      <c r="H2578" s="74">
        <f>SUMIF('Cash Outflows'!E:E,'AP and Accrual Journal'!D2578,'Cash Outflows'!F:F)</f>
        <v>0</v>
      </c>
      <c r="I2578" s="73">
        <f t="shared" si="131"/>
        <v>0</v>
      </c>
      <c r="J2578" s="13">
        <f t="shared" si="133"/>
        <v>0</v>
      </c>
      <c r="K2578" s="112" t="b">
        <f ca="1">IF(TODAY()-'AP and Accrual Journal'!E2578&gt;'Data Inputs'!$B$47,TRUE,FALSE)</f>
        <v>1</v>
      </c>
    </row>
    <row r="2579" spans="1:11" x14ac:dyDescent="0.2">
      <c r="A2579" s="110" t="str">
        <f t="shared" si="132"/>
        <v/>
      </c>
      <c r="B2579" s="55"/>
      <c r="C2579" s="129"/>
      <c r="D2579" s="55"/>
      <c r="E2579" s="56"/>
      <c r="F2579" s="72"/>
      <c r="G2579" s="120" t="str">
        <f>IFERROR(INDEX(Vendors!$A$2:$B$500,MATCH('AP and Accrual Journal'!C2579,Vendors!$A$2:$A$500,0),2),"")</f>
        <v/>
      </c>
      <c r="H2579" s="74">
        <f>SUMIF('Cash Outflows'!E:E,'AP and Accrual Journal'!D2579,'Cash Outflows'!F:F)</f>
        <v>0</v>
      </c>
      <c r="I2579" s="73">
        <f t="shared" si="131"/>
        <v>0</v>
      </c>
      <c r="J2579" s="13">
        <f t="shared" si="133"/>
        <v>0</v>
      </c>
      <c r="K2579" s="112" t="b">
        <f ca="1">IF(TODAY()-'AP and Accrual Journal'!E2579&gt;'Data Inputs'!$B$47,TRUE,FALSE)</f>
        <v>1</v>
      </c>
    </row>
    <row r="2580" spans="1:11" x14ac:dyDescent="0.2">
      <c r="A2580" s="110" t="str">
        <f t="shared" si="132"/>
        <v/>
      </c>
      <c r="B2580" s="55"/>
      <c r="C2580" s="129"/>
      <c r="D2580" s="55"/>
      <c r="E2580" s="56"/>
      <c r="F2580" s="72"/>
      <c r="G2580" s="120" t="str">
        <f>IFERROR(INDEX(Vendors!$A$2:$B$500,MATCH('AP and Accrual Journal'!C2580,Vendors!$A$2:$A$500,0),2),"")</f>
        <v/>
      </c>
      <c r="H2580" s="74">
        <f>SUMIF('Cash Outflows'!E:E,'AP and Accrual Journal'!D2580,'Cash Outflows'!F:F)</f>
        <v>0</v>
      </c>
      <c r="I2580" s="73">
        <f t="shared" si="131"/>
        <v>0</v>
      </c>
      <c r="J2580" s="13">
        <f t="shared" si="133"/>
        <v>0</v>
      </c>
      <c r="K2580" s="112" t="b">
        <f ca="1">IF(TODAY()-'AP and Accrual Journal'!E2580&gt;'Data Inputs'!$B$47,TRUE,FALSE)</f>
        <v>1</v>
      </c>
    </row>
    <row r="2581" spans="1:11" x14ac:dyDescent="0.2">
      <c r="A2581" s="110" t="str">
        <f t="shared" si="132"/>
        <v/>
      </c>
      <c r="B2581" s="55"/>
      <c r="C2581" s="129"/>
      <c r="D2581" s="55"/>
      <c r="E2581" s="56"/>
      <c r="F2581" s="72"/>
      <c r="G2581" s="120" t="str">
        <f>IFERROR(INDEX(Vendors!$A$2:$B$500,MATCH('AP and Accrual Journal'!C2581,Vendors!$A$2:$A$500,0),2),"")</f>
        <v/>
      </c>
      <c r="H2581" s="74">
        <f>SUMIF('Cash Outflows'!E:E,'AP and Accrual Journal'!D2581,'Cash Outflows'!F:F)</f>
        <v>0</v>
      </c>
      <c r="I2581" s="73">
        <f t="shared" si="131"/>
        <v>0</v>
      </c>
      <c r="J2581" s="13">
        <f t="shared" si="133"/>
        <v>0</v>
      </c>
      <c r="K2581" s="112" t="b">
        <f ca="1">IF(TODAY()-'AP and Accrual Journal'!E2581&gt;'Data Inputs'!$B$47,TRUE,FALSE)</f>
        <v>1</v>
      </c>
    </row>
    <row r="2582" spans="1:11" x14ac:dyDescent="0.2">
      <c r="A2582" s="110" t="str">
        <f t="shared" si="132"/>
        <v/>
      </c>
      <c r="B2582" s="55"/>
      <c r="C2582" s="129"/>
      <c r="D2582" s="55"/>
      <c r="E2582" s="56"/>
      <c r="F2582" s="72"/>
      <c r="G2582" s="120" t="str">
        <f>IFERROR(INDEX(Vendors!$A$2:$B$500,MATCH('AP and Accrual Journal'!C2582,Vendors!$A$2:$A$500,0),2),"")</f>
        <v/>
      </c>
      <c r="H2582" s="74">
        <f>SUMIF('Cash Outflows'!E:E,'AP and Accrual Journal'!D2582,'Cash Outflows'!F:F)</f>
        <v>0</v>
      </c>
      <c r="I2582" s="73">
        <f t="shared" si="131"/>
        <v>0</v>
      </c>
      <c r="J2582" s="13">
        <f t="shared" si="133"/>
        <v>0</v>
      </c>
      <c r="K2582" s="112" t="b">
        <f ca="1">IF(TODAY()-'AP and Accrual Journal'!E2582&gt;'Data Inputs'!$B$47,TRUE,FALSE)</f>
        <v>1</v>
      </c>
    </row>
    <row r="2583" spans="1:11" x14ac:dyDescent="0.2">
      <c r="A2583" s="110" t="str">
        <f t="shared" si="132"/>
        <v/>
      </c>
      <c r="B2583" s="55"/>
      <c r="C2583" s="129"/>
      <c r="D2583" s="55"/>
      <c r="E2583" s="56"/>
      <c r="F2583" s="72"/>
      <c r="G2583" s="120" t="str">
        <f>IFERROR(INDEX(Vendors!$A$2:$B$500,MATCH('AP and Accrual Journal'!C2583,Vendors!$A$2:$A$500,0),2),"")</f>
        <v/>
      </c>
      <c r="H2583" s="74">
        <f>SUMIF('Cash Outflows'!E:E,'AP and Accrual Journal'!D2583,'Cash Outflows'!F:F)</f>
        <v>0</v>
      </c>
      <c r="I2583" s="73">
        <f t="shared" si="131"/>
        <v>0</v>
      </c>
      <c r="J2583" s="13">
        <f t="shared" si="133"/>
        <v>0</v>
      </c>
      <c r="K2583" s="112" t="b">
        <f ca="1">IF(TODAY()-'AP and Accrual Journal'!E2583&gt;'Data Inputs'!$B$47,TRUE,FALSE)</f>
        <v>1</v>
      </c>
    </row>
    <row r="2584" spans="1:11" x14ac:dyDescent="0.2">
      <c r="A2584" s="110" t="str">
        <f t="shared" si="132"/>
        <v/>
      </c>
      <c r="B2584" s="55"/>
      <c r="C2584" s="129"/>
      <c r="D2584" s="55"/>
      <c r="E2584" s="56"/>
      <c r="F2584" s="72"/>
      <c r="G2584" s="120" t="str">
        <f>IFERROR(INDEX(Vendors!$A$2:$B$500,MATCH('AP and Accrual Journal'!C2584,Vendors!$A$2:$A$500,0),2),"")</f>
        <v/>
      </c>
      <c r="H2584" s="74">
        <f>SUMIF('Cash Outflows'!E:E,'AP and Accrual Journal'!D2584,'Cash Outflows'!F:F)</f>
        <v>0</v>
      </c>
      <c r="I2584" s="73">
        <f t="shared" si="131"/>
        <v>0</v>
      </c>
      <c r="J2584" s="13">
        <f t="shared" si="133"/>
        <v>0</v>
      </c>
      <c r="K2584" s="112" t="b">
        <f ca="1">IF(TODAY()-'AP and Accrual Journal'!E2584&gt;'Data Inputs'!$B$47,TRUE,FALSE)</f>
        <v>1</v>
      </c>
    </row>
    <row r="2585" spans="1:11" x14ac:dyDescent="0.2">
      <c r="A2585" s="110" t="str">
        <f t="shared" si="132"/>
        <v/>
      </c>
      <c r="B2585" s="55"/>
      <c r="C2585" s="129"/>
      <c r="D2585" s="55"/>
      <c r="E2585" s="56"/>
      <c r="F2585" s="72"/>
      <c r="G2585" s="120" t="str">
        <f>IFERROR(INDEX(Vendors!$A$2:$B$500,MATCH('AP and Accrual Journal'!C2585,Vendors!$A$2:$A$500,0),2),"")</f>
        <v/>
      </c>
      <c r="H2585" s="74">
        <f>SUMIF('Cash Outflows'!E:E,'AP and Accrual Journal'!D2585,'Cash Outflows'!F:F)</f>
        <v>0</v>
      </c>
      <c r="I2585" s="73">
        <f t="shared" si="131"/>
        <v>0</v>
      </c>
      <c r="J2585" s="13">
        <f t="shared" si="133"/>
        <v>0</v>
      </c>
      <c r="K2585" s="112" t="b">
        <f ca="1">IF(TODAY()-'AP and Accrual Journal'!E2585&gt;'Data Inputs'!$B$47,TRUE,FALSE)</f>
        <v>1</v>
      </c>
    </row>
    <row r="2586" spans="1:11" x14ac:dyDescent="0.2">
      <c r="A2586" s="110" t="str">
        <f t="shared" si="132"/>
        <v/>
      </c>
      <c r="B2586" s="55"/>
      <c r="C2586" s="129"/>
      <c r="D2586" s="55"/>
      <c r="E2586" s="56"/>
      <c r="F2586" s="72"/>
      <c r="G2586" s="120" t="str">
        <f>IFERROR(INDEX(Vendors!$A$2:$B$500,MATCH('AP and Accrual Journal'!C2586,Vendors!$A$2:$A$500,0),2),"")</f>
        <v/>
      </c>
      <c r="H2586" s="74">
        <f>SUMIF('Cash Outflows'!E:E,'AP and Accrual Journal'!D2586,'Cash Outflows'!F:F)</f>
        <v>0</v>
      </c>
      <c r="I2586" s="73">
        <f t="shared" si="131"/>
        <v>0</v>
      </c>
      <c r="J2586" s="13">
        <f t="shared" si="133"/>
        <v>0</v>
      </c>
      <c r="K2586" s="112" t="b">
        <f ca="1">IF(TODAY()-'AP and Accrual Journal'!E2586&gt;'Data Inputs'!$B$47,TRUE,FALSE)</f>
        <v>1</v>
      </c>
    </row>
    <row r="2587" spans="1:11" x14ac:dyDescent="0.2">
      <c r="A2587" s="110" t="str">
        <f t="shared" si="132"/>
        <v/>
      </c>
      <c r="B2587" s="55"/>
      <c r="C2587" s="129"/>
      <c r="D2587" s="55"/>
      <c r="E2587" s="56"/>
      <c r="F2587" s="72"/>
      <c r="G2587" s="120" t="str">
        <f>IFERROR(INDEX(Vendors!$A$2:$B$500,MATCH('AP and Accrual Journal'!C2587,Vendors!$A$2:$A$500,0),2),"")</f>
        <v/>
      </c>
      <c r="H2587" s="74">
        <f>SUMIF('Cash Outflows'!E:E,'AP and Accrual Journal'!D2587,'Cash Outflows'!F:F)</f>
        <v>0</v>
      </c>
      <c r="I2587" s="73">
        <f t="shared" si="131"/>
        <v>0</v>
      </c>
      <c r="J2587" s="13">
        <f t="shared" si="133"/>
        <v>0</v>
      </c>
      <c r="K2587" s="112" t="b">
        <f ca="1">IF(TODAY()-'AP and Accrual Journal'!E2587&gt;'Data Inputs'!$B$47,TRUE,FALSE)</f>
        <v>1</v>
      </c>
    </row>
    <row r="2588" spans="1:11" x14ac:dyDescent="0.2">
      <c r="A2588" s="110" t="str">
        <f t="shared" si="132"/>
        <v/>
      </c>
      <c r="B2588" s="55"/>
      <c r="C2588" s="129"/>
      <c r="D2588" s="55"/>
      <c r="E2588" s="56"/>
      <c r="F2588" s="72"/>
      <c r="G2588" s="120" t="str">
        <f>IFERROR(INDEX(Vendors!$A$2:$B$500,MATCH('AP and Accrual Journal'!C2588,Vendors!$A$2:$A$500,0),2),"")</f>
        <v/>
      </c>
      <c r="H2588" s="74">
        <f>SUMIF('Cash Outflows'!E:E,'AP and Accrual Journal'!D2588,'Cash Outflows'!F:F)</f>
        <v>0</v>
      </c>
      <c r="I2588" s="73">
        <f t="shared" si="131"/>
        <v>0</v>
      </c>
      <c r="J2588" s="13">
        <f t="shared" si="133"/>
        <v>0</v>
      </c>
      <c r="K2588" s="112" t="b">
        <f ca="1">IF(TODAY()-'AP and Accrual Journal'!E2588&gt;'Data Inputs'!$B$47,TRUE,FALSE)</f>
        <v>1</v>
      </c>
    </row>
    <row r="2589" spans="1:11" x14ac:dyDescent="0.2">
      <c r="A2589" s="110" t="str">
        <f t="shared" si="132"/>
        <v/>
      </c>
      <c r="B2589" s="55"/>
      <c r="C2589" s="129"/>
      <c r="D2589" s="55"/>
      <c r="E2589" s="56"/>
      <c r="F2589" s="72"/>
      <c r="G2589" s="120" t="str">
        <f>IFERROR(INDEX(Vendors!$A$2:$B$500,MATCH('AP and Accrual Journal'!C2589,Vendors!$A$2:$A$500,0),2),"")</f>
        <v/>
      </c>
      <c r="H2589" s="74">
        <f>SUMIF('Cash Outflows'!E:E,'AP and Accrual Journal'!D2589,'Cash Outflows'!F:F)</f>
        <v>0</v>
      </c>
      <c r="I2589" s="73">
        <f t="shared" si="131"/>
        <v>0</v>
      </c>
      <c r="J2589" s="13">
        <f t="shared" si="133"/>
        <v>0</v>
      </c>
      <c r="K2589" s="112" t="b">
        <f ca="1">IF(TODAY()-'AP and Accrual Journal'!E2589&gt;'Data Inputs'!$B$47,TRUE,FALSE)</f>
        <v>1</v>
      </c>
    </row>
    <row r="2590" spans="1:11" x14ac:dyDescent="0.2">
      <c r="A2590" s="110" t="str">
        <f t="shared" si="132"/>
        <v/>
      </c>
      <c r="B2590" s="55"/>
      <c r="C2590" s="129"/>
      <c r="D2590" s="55"/>
      <c r="E2590" s="56"/>
      <c r="F2590" s="72"/>
      <c r="G2590" s="120" t="str">
        <f>IFERROR(INDEX(Vendors!$A$2:$B$500,MATCH('AP and Accrual Journal'!C2590,Vendors!$A$2:$A$500,0),2),"")</f>
        <v/>
      </c>
      <c r="H2590" s="74">
        <f>SUMIF('Cash Outflows'!E:E,'AP and Accrual Journal'!D2590,'Cash Outflows'!F:F)</f>
        <v>0</v>
      </c>
      <c r="I2590" s="73">
        <f t="shared" si="131"/>
        <v>0</v>
      </c>
      <c r="J2590" s="13">
        <f t="shared" si="133"/>
        <v>0</v>
      </c>
      <c r="K2590" s="112" t="b">
        <f ca="1">IF(TODAY()-'AP and Accrual Journal'!E2590&gt;'Data Inputs'!$B$47,TRUE,FALSE)</f>
        <v>1</v>
      </c>
    </row>
    <row r="2591" spans="1:11" x14ac:dyDescent="0.2">
      <c r="A2591" s="110" t="str">
        <f t="shared" si="132"/>
        <v/>
      </c>
      <c r="B2591" s="55"/>
      <c r="C2591" s="129"/>
      <c r="D2591" s="55"/>
      <c r="E2591" s="56"/>
      <c r="F2591" s="72"/>
      <c r="G2591" s="120" t="str">
        <f>IFERROR(INDEX(Vendors!$A$2:$B$500,MATCH('AP and Accrual Journal'!C2591,Vendors!$A$2:$A$500,0),2),"")</f>
        <v/>
      </c>
      <c r="H2591" s="74">
        <f>SUMIF('Cash Outflows'!E:E,'AP and Accrual Journal'!D2591,'Cash Outflows'!F:F)</f>
        <v>0</v>
      </c>
      <c r="I2591" s="73">
        <f t="shared" si="131"/>
        <v>0</v>
      </c>
      <c r="J2591" s="13">
        <f t="shared" si="133"/>
        <v>0</v>
      </c>
      <c r="K2591" s="112" t="b">
        <f ca="1">IF(TODAY()-'AP and Accrual Journal'!E2591&gt;'Data Inputs'!$B$47,TRUE,FALSE)</f>
        <v>1</v>
      </c>
    </row>
    <row r="2592" spans="1:11" x14ac:dyDescent="0.2">
      <c r="A2592" s="110" t="str">
        <f t="shared" si="132"/>
        <v/>
      </c>
      <c r="B2592" s="55"/>
      <c r="C2592" s="129"/>
      <c r="D2592" s="55"/>
      <c r="E2592" s="56"/>
      <c r="F2592" s="72"/>
      <c r="G2592" s="120" t="str">
        <f>IFERROR(INDEX(Vendors!$A$2:$B$500,MATCH('AP and Accrual Journal'!C2592,Vendors!$A$2:$A$500,0),2),"")</f>
        <v/>
      </c>
      <c r="H2592" s="74">
        <f>SUMIF('Cash Outflows'!E:E,'AP and Accrual Journal'!D2592,'Cash Outflows'!F:F)</f>
        <v>0</v>
      </c>
      <c r="I2592" s="73">
        <f t="shared" si="131"/>
        <v>0</v>
      </c>
      <c r="J2592" s="13">
        <f t="shared" si="133"/>
        <v>0</v>
      </c>
      <c r="K2592" s="112" t="b">
        <f ca="1">IF(TODAY()-'AP and Accrual Journal'!E2592&gt;'Data Inputs'!$B$47,TRUE,FALSE)</f>
        <v>1</v>
      </c>
    </row>
    <row r="2593" spans="1:11" x14ac:dyDescent="0.2">
      <c r="A2593" s="110" t="str">
        <f t="shared" si="132"/>
        <v/>
      </c>
      <c r="B2593" s="55"/>
      <c r="C2593" s="129"/>
      <c r="D2593" s="55"/>
      <c r="E2593" s="56"/>
      <c r="F2593" s="72"/>
      <c r="G2593" s="120" t="str">
        <f>IFERROR(INDEX(Vendors!$A$2:$B$500,MATCH('AP and Accrual Journal'!C2593,Vendors!$A$2:$A$500,0),2),"")</f>
        <v/>
      </c>
      <c r="H2593" s="74">
        <f>SUMIF('Cash Outflows'!E:E,'AP and Accrual Journal'!D2593,'Cash Outflows'!F:F)</f>
        <v>0</v>
      </c>
      <c r="I2593" s="73">
        <f t="shared" si="131"/>
        <v>0</v>
      </c>
      <c r="J2593" s="13">
        <f t="shared" si="133"/>
        <v>0</v>
      </c>
      <c r="K2593" s="112" t="b">
        <f ca="1">IF(TODAY()-'AP and Accrual Journal'!E2593&gt;'Data Inputs'!$B$47,TRUE,FALSE)</f>
        <v>1</v>
      </c>
    </row>
    <row r="2594" spans="1:11" x14ac:dyDescent="0.2">
      <c r="A2594" s="110" t="str">
        <f t="shared" si="132"/>
        <v/>
      </c>
      <c r="B2594" s="55"/>
      <c r="C2594" s="129"/>
      <c r="D2594" s="55"/>
      <c r="E2594" s="56"/>
      <c r="F2594" s="72"/>
      <c r="G2594" s="120" t="str">
        <f>IFERROR(INDEX(Vendors!$A$2:$B$500,MATCH('AP and Accrual Journal'!C2594,Vendors!$A$2:$A$500,0),2),"")</f>
        <v/>
      </c>
      <c r="H2594" s="74">
        <f>SUMIF('Cash Outflows'!E:E,'AP and Accrual Journal'!D2594,'Cash Outflows'!F:F)</f>
        <v>0</v>
      </c>
      <c r="I2594" s="73">
        <f t="shared" si="131"/>
        <v>0</v>
      </c>
      <c r="J2594" s="13">
        <f t="shared" si="133"/>
        <v>0</v>
      </c>
      <c r="K2594" s="112" t="b">
        <f ca="1">IF(TODAY()-'AP and Accrual Journal'!E2594&gt;'Data Inputs'!$B$47,TRUE,FALSE)</f>
        <v>1</v>
      </c>
    </row>
    <row r="2595" spans="1:11" x14ac:dyDescent="0.2">
      <c r="A2595" s="110" t="str">
        <f t="shared" si="132"/>
        <v/>
      </c>
      <c r="B2595" s="55"/>
      <c r="C2595" s="129"/>
      <c r="D2595" s="55"/>
      <c r="E2595" s="56"/>
      <c r="F2595" s="72"/>
      <c r="G2595" s="120" t="str">
        <f>IFERROR(INDEX(Vendors!$A$2:$B$500,MATCH('AP and Accrual Journal'!C2595,Vendors!$A$2:$A$500,0),2),"")</f>
        <v/>
      </c>
      <c r="H2595" s="74">
        <f>SUMIF('Cash Outflows'!E:E,'AP and Accrual Journal'!D2595,'Cash Outflows'!F:F)</f>
        <v>0</v>
      </c>
      <c r="I2595" s="73">
        <f t="shared" si="131"/>
        <v>0</v>
      </c>
      <c r="J2595" s="13">
        <f t="shared" si="133"/>
        <v>0</v>
      </c>
      <c r="K2595" s="112" t="b">
        <f ca="1">IF(TODAY()-'AP and Accrual Journal'!E2595&gt;'Data Inputs'!$B$47,TRUE,FALSE)</f>
        <v>1</v>
      </c>
    </row>
    <row r="2596" spans="1:11" x14ac:dyDescent="0.2">
      <c r="A2596" s="110" t="str">
        <f t="shared" si="132"/>
        <v/>
      </c>
      <c r="B2596" s="55"/>
      <c r="C2596" s="129"/>
      <c r="D2596" s="55"/>
      <c r="E2596" s="56"/>
      <c r="F2596" s="72"/>
      <c r="G2596" s="120" t="str">
        <f>IFERROR(INDEX(Vendors!$A$2:$B$500,MATCH('AP and Accrual Journal'!C2596,Vendors!$A$2:$A$500,0),2),"")</f>
        <v/>
      </c>
      <c r="H2596" s="74">
        <f>SUMIF('Cash Outflows'!E:E,'AP and Accrual Journal'!D2596,'Cash Outflows'!F:F)</f>
        <v>0</v>
      </c>
      <c r="I2596" s="73">
        <f t="shared" si="131"/>
        <v>0</v>
      </c>
      <c r="J2596" s="13">
        <f t="shared" si="133"/>
        <v>0</v>
      </c>
      <c r="K2596" s="112" t="b">
        <f ca="1">IF(TODAY()-'AP and Accrual Journal'!E2596&gt;'Data Inputs'!$B$47,TRUE,FALSE)</f>
        <v>1</v>
      </c>
    </row>
    <row r="2597" spans="1:11" x14ac:dyDescent="0.2">
      <c r="A2597" s="110" t="str">
        <f t="shared" si="132"/>
        <v/>
      </c>
      <c r="B2597" s="55"/>
      <c r="C2597" s="129"/>
      <c r="D2597" s="55"/>
      <c r="E2597" s="56"/>
      <c r="F2597" s="72"/>
      <c r="G2597" s="120" t="str">
        <f>IFERROR(INDEX(Vendors!$A$2:$B$500,MATCH('AP and Accrual Journal'!C2597,Vendors!$A$2:$A$500,0),2),"")</f>
        <v/>
      </c>
      <c r="H2597" s="74">
        <f>SUMIF('Cash Outflows'!E:E,'AP and Accrual Journal'!D2597,'Cash Outflows'!F:F)</f>
        <v>0</v>
      </c>
      <c r="I2597" s="73">
        <f t="shared" si="131"/>
        <v>0</v>
      </c>
      <c r="J2597" s="13">
        <f t="shared" si="133"/>
        <v>0</v>
      </c>
      <c r="K2597" s="112" t="b">
        <f ca="1">IF(TODAY()-'AP and Accrual Journal'!E2597&gt;'Data Inputs'!$B$47,TRUE,FALSE)</f>
        <v>1</v>
      </c>
    </row>
    <row r="2598" spans="1:11" x14ac:dyDescent="0.2">
      <c r="A2598" s="110" t="str">
        <f t="shared" si="132"/>
        <v/>
      </c>
      <c r="B2598" s="55"/>
      <c r="C2598" s="129"/>
      <c r="D2598" s="55"/>
      <c r="E2598" s="56"/>
      <c r="F2598" s="72"/>
      <c r="G2598" s="120" t="str">
        <f>IFERROR(INDEX(Vendors!$A$2:$B$500,MATCH('AP and Accrual Journal'!C2598,Vendors!$A$2:$A$500,0),2),"")</f>
        <v/>
      </c>
      <c r="H2598" s="74">
        <f>SUMIF('Cash Outflows'!E:E,'AP and Accrual Journal'!D2598,'Cash Outflows'!F:F)</f>
        <v>0</v>
      </c>
      <c r="I2598" s="73">
        <f t="shared" si="131"/>
        <v>0</v>
      </c>
      <c r="J2598" s="13">
        <f t="shared" si="133"/>
        <v>0</v>
      </c>
      <c r="K2598" s="112" t="b">
        <f ca="1">IF(TODAY()-'AP and Accrual Journal'!E2598&gt;'Data Inputs'!$B$47,TRUE,FALSE)</f>
        <v>1</v>
      </c>
    </row>
    <row r="2599" spans="1:11" x14ac:dyDescent="0.2">
      <c r="A2599" s="110" t="str">
        <f t="shared" si="132"/>
        <v/>
      </c>
      <c r="B2599" s="55"/>
      <c r="C2599" s="129"/>
      <c r="D2599" s="55"/>
      <c r="E2599" s="56"/>
      <c r="F2599" s="72"/>
      <c r="G2599" s="120" t="str">
        <f>IFERROR(INDEX(Vendors!$A$2:$B$500,MATCH('AP and Accrual Journal'!C2599,Vendors!$A$2:$A$500,0),2),"")</f>
        <v/>
      </c>
      <c r="H2599" s="74">
        <f>SUMIF('Cash Outflows'!E:E,'AP and Accrual Journal'!D2599,'Cash Outflows'!F:F)</f>
        <v>0</v>
      </c>
      <c r="I2599" s="73">
        <f t="shared" si="131"/>
        <v>0</v>
      </c>
      <c r="J2599" s="13">
        <f t="shared" si="133"/>
        <v>0</v>
      </c>
      <c r="K2599" s="112" t="b">
        <f ca="1">IF(TODAY()-'AP and Accrual Journal'!E2599&gt;'Data Inputs'!$B$47,TRUE,FALSE)</f>
        <v>1</v>
      </c>
    </row>
    <row r="2600" spans="1:11" x14ac:dyDescent="0.2">
      <c r="A2600" s="110" t="str">
        <f t="shared" si="132"/>
        <v/>
      </c>
      <c r="B2600" s="55"/>
      <c r="C2600" s="129"/>
      <c r="D2600" s="55"/>
      <c r="E2600" s="56"/>
      <c r="F2600" s="72"/>
      <c r="G2600" s="120" t="str">
        <f>IFERROR(INDEX(Vendors!$A$2:$B$500,MATCH('AP and Accrual Journal'!C2600,Vendors!$A$2:$A$500,0),2),"")</f>
        <v/>
      </c>
      <c r="H2600" s="74">
        <f>SUMIF('Cash Outflows'!E:E,'AP and Accrual Journal'!D2600,'Cash Outflows'!F:F)</f>
        <v>0</v>
      </c>
      <c r="I2600" s="73">
        <f t="shared" si="131"/>
        <v>0</v>
      </c>
      <c r="J2600" s="13">
        <f t="shared" si="133"/>
        <v>0</v>
      </c>
      <c r="K2600" s="112" t="b">
        <f ca="1">IF(TODAY()-'AP and Accrual Journal'!E2600&gt;'Data Inputs'!$B$47,TRUE,FALSE)</f>
        <v>1</v>
      </c>
    </row>
    <row r="2601" spans="1:11" x14ac:dyDescent="0.2">
      <c r="A2601" s="110" t="str">
        <f t="shared" si="132"/>
        <v/>
      </c>
      <c r="B2601" s="55"/>
      <c r="C2601" s="129"/>
      <c r="D2601" s="55"/>
      <c r="E2601" s="56"/>
      <c r="F2601" s="72"/>
      <c r="G2601" s="120" t="str">
        <f>IFERROR(INDEX(Vendors!$A$2:$B$500,MATCH('AP and Accrual Journal'!C2601,Vendors!$A$2:$A$500,0),2),"")</f>
        <v/>
      </c>
      <c r="H2601" s="74">
        <f>SUMIF('Cash Outflows'!E:E,'AP and Accrual Journal'!D2601,'Cash Outflows'!F:F)</f>
        <v>0</v>
      </c>
      <c r="I2601" s="73">
        <f t="shared" si="131"/>
        <v>0</v>
      </c>
      <c r="J2601" s="13">
        <f t="shared" si="133"/>
        <v>0</v>
      </c>
      <c r="K2601" s="112" t="b">
        <f ca="1">IF(TODAY()-'AP and Accrual Journal'!E2601&gt;'Data Inputs'!$B$47,TRUE,FALSE)</f>
        <v>1</v>
      </c>
    </row>
    <row r="2602" spans="1:11" x14ac:dyDescent="0.2">
      <c r="A2602" s="110" t="str">
        <f t="shared" si="132"/>
        <v/>
      </c>
      <c r="B2602" s="55"/>
      <c r="C2602" s="129"/>
      <c r="D2602" s="55"/>
      <c r="E2602" s="56"/>
      <c r="F2602" s="72"/>
      <c r="G2602" s="120" t="str">
        <f>IFERROR(INDEX(Vendors!$A$2:$B$500,MATCH('AP and Accrual Journal'!C2602,Vendors!$A$2:$A$500,0),2),"")</f>
        <v/>
      </c>
      <c r="H2602" s="74">
        <f>SUMIF('Cash Outflows'!E:E,'AP and Accrual Journal'!D2602,'Cash Outflows'!F:F)</f>
        <v>0</v>
      </c>
      <c r="I2602" s="73">
        <f t="shared" si="131"/>
        <v>0</v>
      </c>
      <c r="J2602" s="13">
        <f t="shared" si="133"/>
        <v>0</v>
      </c>
      <c r="K2602" s="112" t="b">
        <f ca="1">IF(TODAY()-'AP and Accrual Journal'!E2602&gt;'Data Inputs'!$B$47,TRUE,FALSE)</f>
        <v>1</v>
      </c>
    </row>
    <row r="2603" spans="1:11" x14ac:dyDescent="0.2">
      <c r="A2603" s="110" t="str">
        <f t="shared" si="132"/>
        <v/>
      </c>
      <c r="B2603" s="55"/>
      <c r="C2603" s="129"/>
      <c r="D2603" s="55"/>
      <c r="E2603" s="56"/>
      <c r="F2603" s="72"/>
      <c r="G2603" s="120" t="str">
        <f>IFERROR(INDEX(Vendors!$A$2:$B$500,MATCH('AP and Accrual Journal'!C2603,Vendors!$A$2:$A$500,0),2),"")</f>
        <v/>
      </c>
      <c r="H2603" s="74">
        <f>SUMIF('Cash Outflows'!E:E,'AP and Accrual Journal'!D2603,'Cash Outflows'!F:F)</f>
        <v>0</v>
      </c>
      <c r="I2603" s="73">
        <f t="shared" si="131"/>
        <v>0</v>
      </c>
      <c r="J2603" s="13">
        <f t="shared" si="133"/>
        <v>0</v>
      </c>
      <c r="K2603" s="112" t="b">
        <f ca="1">IF(TODAY()-'AP and Accrual Journal'!E2603&gt;'Data Inputs'!$B$47,TRUE,FALSE)</f>
        <v>1</v>
      </c>
    </row>
    <row r="2604" spans="1:11" x14ac:dyDescent="0.2">
      <c r="A2604" s="110" t="str">
        <f t="shared" si="132"/>
        <v/>
      </c>
      <c r="B2604" s="55"/>
      <c r="C2604" s="129"/>
      <c r="D2604" s="55"/>
      <c r="E2604" s="56"/>
      <c r="F2604" s="72"/>
      <c r="G2604" s="120" t="str">
        <f>IFERROR(INDEX(Vendors!$A$2:$B$500,MATCH('AP and Accrual Journal'!C2604,Vendors!$A$2:$A$500,0),2),"")</f>
        <v/>
      </c>
      <c r="H2604" s="74">
        <f>SUMIF('Cash Outflows'!E:E,'AP and Accrual Journal'!D2604,'Cash Outflows'!F:F)</f>
        <v>0</v>
      </c>
      <c r="I2604" s="73">
        <f t="shared" si="131"/>
        <v>0</v>
      </c>
      <c r="J2604" s="13">
        <f t="shared" si="133"/>
        <v>0</v>
      </c>
      <c r="K2604" s="112" t="b">
        <f ca="1">IF(TODAY()-'AP and Accrual Journal'!E2604&gt;'Data Inputs'!$B$47,TRUE,FALSE)</f>
        <v>1</v>
      </c>
    </row>
    <row r="2605" spans="1:11" x14ac:dyDescent="0.2">
      <c r="A2605" s="110" t="str">
        <f t="shared" si="132"/>
        <v/>
      </c>
      <c r="B2605" s="55"/>
      <c r="C2605" s="129"/>
      <c r="D2605" s="55"/>
      <c r="E2605" s="56"/>
      <c r="F2605" s="72"/>
      <c r="G2605" s="120" t="str">
        <f>IFERROR(INDEX(Vendors!$A$2:$B$500,MATCH('AP and Accrual Journal'!C2605,Vendors!$A$2:$A$500,0),2),"")</f>
        <v/>
      </c>
      <c r="H2605" s="74">
        <f>SUMIF('Cash Outflows'!E:E,'AP and Accrual Journal'!D2605,'Cash Outflows'!F:F)</f>
        <v>0</v>
      </c>
      <c r="I2605" s="73">
        <f t="shared" si="131"/>
        <v>0</v>
      </c>
      <c r="J2605" s="13">
        <f t="shared" si="133"/>
        <v>0</v>
      </c>
      <c r="K2605" s="112" t="b">
        <f ca="1">IF(TODAY()-'AP and Accrual Journal'!E2605&gt;'Data Inputs'!$B$47,TRUE,FALSE)</f>
        <v>1</v>
      </c>
    </row>
    <row r="2606" spans="1:11" x14ac:dyDescent="0.2">
      <c r="A2606" s="110" t="str">
        <f t="shared" si="132"/>
        <v/>
      </c>
      <c r="B2606" s="55"/>
      <c r="C2606" s="129"/>
      <c r="D2606" s="55"/>
      <c r="E2606" s="56"/>
      <c r="F2606" s="72"/>
      <c r="G2606" s="120" t="str">
        <f>IFERROR(INDEX(Vendors!$A$2:$B$500,MATCH('AP and Accrual Journal'!C2606,Vendors!$A$2:$A$500,0),2),"")</f>
        <v/>
      </c>
      <c r="H2606" s="74">
        <f>SUMIF('Cash Outflows'!E:E,'AP and Accrual Journal'!D2606,'Cash Outflows'!F:F)</f>
        <v>0</v>
      </c>
      <c r="I2606" s="73">
        <f t="shared" si="131"/>
        <v>0</v>
      </c>
      <c r="J2606" s="13">
        <f t="shared" si="133"/>
        <v>0</v>
      </c>
      <c r="K2606" s="112" t="b">
        <f ca="1">IF(TODAY()-'AP and Accrual Journal'!E2606&gt;'Data Inputs'!$B$47,TRUE,FALSE)</f>
        <v>1</v>
      </c>
    </row>
    <row r="2607" spans="1:11" x14ac:dyDescent="0.2">
      <c r="A2607" s="110" t="str">
        <f t="shared" si="132"/>
        <v/>
      </c>
      <c r="B2607" s="55"/>
      <c r="C2607" s="129"/>
      <c r="D2607" s="55"/>
      <c r="E2607" s="56"/>
      <c r="F2607" s="72"/>
      <c r="G2607" s="120" t="str">
        <f>IFERROR(INDEX(Vendors!$A$2:$B$500,MATCH('AP and Accrual Journal'!C2607,Vendors!$A$2:$A$500,0),2),"")</f>
        <v/>
      </c>
      <c r="H2607" s="74">
        <f>SUMIF('Cash Outflows'!E:E,'AP and Accrual Journal'!D2607,'Cash Outflows'!F:F)</f>
        <v>0</v>
      </c>
      <c r="I2607" s="73">
        <f t="shared" si="131"/>
        <v>0</v>
      </c>
      <c r="J2607" s="13">
        <f t="shared" si="133"/>
        <v>0</v>
      </c>
      <c r="K2607" s="112" t="b">
        <f ca="1">IF(TODAY()-'AP and Accrual Journal'!E2607&gt;'Data Inputs'!$B$47,TRUE,FALSE)</f>
        <v>1</v>
      </c>
    </row>
    <row r="2608" spans="1:11" x14ac:dyDescent="0.2">
      <c r="A2608" s="110" t="str">
        <f t="shared" si="132"/>
        <v/>
      </c>
      <c r="B2608" s="55"/>
      <c r="C2608" s="129"/>
      <c r="D2608" s="55"/>
      <c r="E2608" s="56"/>
      <c r="F2608" s="72"/>
      <c r="G2608" s="120" t="str">
        <f>IFERROR(INDEX(Vendors!$A$2:$B$500,MATCH('AP and Accrual Journal'!C2608,Vendors!$A$2:$A$500,0),2),"")</f>
        <v/>
      </c>
      <c r="H2608" s="74">
        <f>SUMIF('Cash Outflows'!E:E,'AP and Accrual Journal'!D2608,'Cash Outflows'!F:F)</f>
        <v>0</v>
      </c>
      <c r="I2608" s="73">
        <f t="shared" si="131"/>
        <v>0</v>
      </c>
      <c r="J2608" s="13">
        <f t="shared" si="133"/>
        <v>0</v>
      </c>
      <c r="K2608" s="112" t="b">
        <f ca="1">IF(TODAY()-'AP and Accrual Journal'!E2608&gt;'Data Inputs'!$B$47,TRUE,FALSE)</f>
        <v>1</v>
      </c>
    </row>
    <row r="2609" spans="1:11" x14ac:dyDescent="0.2">
      <c r="A2609" s="110" t="str">
        <f t="shared" si="132"/>
        <v/>
      </c>
      <c r="B2609" s="55"/>
      <c r="C2609" s="129"/>
      <c r="D2609" s="55"/>
      <c r="E2609" s="56"/>
      <c r="F2609" s="72"/>
      <c r="G2609" s="120" t="str">
        <f>IFERROR(INDEX(Vendors!$A$2:$B$500,MATCH('AP and Accrual Journal'!C2609,Vendors!$A$2:$A$500,0),2),"")</f>
        <v/>
      </c>
      <c r="H2609" s="74">
        <f>SUMIF('Cash Outflows'!E:E,'AP and Accrual Journal'!D2609,'Cash Outflows'!F:F)</f>
        <v>0</v>
      </c>
      <c r="I2609" s="73">
        <f t="shared" si="131"/>
        <v>0</v>
      </c>
      <c r="J2609" s="13">
        <f t="shared" si="133"/>
        <v>0</v>
      </c>
      <c r="K2609" s="112" t="b">
        <f ca="1">IF(TODAY()-'AP and Accrual Journal'!E2609&gt;'Data Inputs'!$B$47,TRUE,FALSE)</f>
        <v>1</v>
      </c>
    </row>
    <row r="2610" spans="1:11" x14ac:dyDescent="0.2">
      <c r="A2610" s="110" t="str">
        <f t="shared" si="132"/>
        <v/>
      </c>
      <c r="B2610" s="55"/>
      <c r="C2610" s="129"/>
      <c r="D2610" s="55"/>
      <c r="E2610" s="56"/>
      <c r="F2610" s="72"/>
      <c r="G2610" s="120" t="str">
        <f>IFERROR(INDEX(Vendors!$A$2:$B$500,MATCH('AP and Accrual Journal'!C2610,Vendors!$A$2:$A$500,0),2),"")</f>
        <v/>
      </c>
      <c r="H2610" s="74">
        <f>SUMIF('Cash Outflows'!E:E,'AP and Accrual Journal'!D2610,'Cash Outflows'!F:F)</f>
        <v>0</v>
      </c>
      <c r="I2610" s="73">
        <f t="shared" si="131"/>
        <v>0</v>
      </c>
      <c r="J2610" s="13">
        <f t="shared" si="133"/>
        <v>0</v>
      </c>
      <c r="K2610" s="112" t="b">
        <f ca="1">IF(TODAY()-'AP and Accrual Journal'!E2610&gt;'Data Inputs'!$B$47,TRUE,FALSE)</f>
        <v>1</v>
      </c>
    </row>
    <row r="2611" spans="1:11" x14ac:dyDescent="0.2">
      <c r="A2611" s="110" t="str">
        <f t="shared" si="132"/>
        <v/>
      </c>
      <c r="B2611" s="55"/>
      <c r="C2611" s="129"/>
      <c r="D2611" s="55"/>
      <c r="E2611" s="56"/>
      <c r="F2611" s="72"/>
      <c r="G2611" s="120" t="str">
        <f>IFERROR(INDEX(Vendors!$A$2:$B$500,MATCH('AP and Accrual Journal'!C2611,Vendors!$A$2:$A$500,0),2),"")</f>
        <v/>
      </c>
      <c r="H2611" s="74">
        <f>SUMIF('Cash Outflows'!E:E,'AP and Accrual Journal'!D2611,'Cash Outflows'!F:F)</f>
        <v>0</v>
      </c>
      <c r="I2611" s="73">
        <f t="shared" si="131"/>
        <v>0</v>
      </c>
      <c r="J2611" s="13">
        <f t="shared" si="133"/>
        <v>0</v>
      </c>
      <c r="K2611" s="112" t="b">
        <f ca="1">IF(TODAY()-'AP and Accrual Journal'!E2611&gt;'Data Inputs'!$B$47,TRUE,FALSE)</f>
        <v>1</v>
      </c>
    </row>
    <row r="2612" spans="1:11" x14ac:dyDescent="0.2">
      <c r="A2612" s="110" t="str">
        <f t="shared" si="132"/>
        <v/>
      </c>
      <c r="B2612" s="55"/>
      <c r="C2612" s="129"/>
      <c r="D2612" s="55"/>
      <c r="E2612" s="56"/>
      <c r="F2612" s="72"/>
      <c r="G2612" s="120" t="str">
        <f>IFERROR(INDEX(Vendors!$A$2:$B$500,MATCH('AP and Accrual Journal'!C2612,Vendors!$A$2:$A$500,0),2),"")</f>
        <v/>
      </c>
      <c r="H2612" s="74">
        <f>SUMIF('Cash Outflows'!E:E,'AP and Accrual Journal'!D2612,'Cash Outflows'!F:F)</f>
        <v>0</v>
      </c>
      <c r="I2612" s="73">
        <f t="shared" si="131"/>
        <v>0</v>
      </c>
      <c r="J2612" s="13">
        <f t="shared" si="133"/>
        <v>0</v>
      </c>
      <c r="K2612" s="112" t="b">
        <f ca="1">IF(TODAY()-'AP and Accrual Journal'!E2612&gt;'Data Inputs'!$B$47,TRUE,FALSE)</f>
        <v>1</v>
      </c>
    </row>
    <row r="2613" spans="1:11" x14ac:dyDescent="0.2">
      <c r="A2613" s="110" t="str">
        <f t="shared" si="132"/>
        <v/>
      </c>
      <c r="B2613" s="55"/>
      <c r="C2613" s="129"/>
      <c r="D2613" s="55"/>
      <c r="E2613" s="56"/>
      <c r="F2613" s="72"/>
      <c r="G2613" s="120" t="str">
        <f>IFERROR(INDEX(Vendors!$A$2:$B$500,MATCH('AP and Accrual Journal'!C2613,Vendors!$A$2:$A$500,0),2),"")</f>
        <v/>
      </c>
      <c r="H2613" s="74">
        <f>SUMIF('Cash Outflows'!E:E,'AP and Accrual Journal'!D2613,'Cash Outflows'!F:F)</f>
        <v>0</v>
      </c>
      <c r="I2613" s="73">
        <f t="shared" si="131"/>
        <v>0</v>
      </c>
      <c r="J2613" s="13">
        <f t="shared" si="133"/>
        <v>0</v>
      </c>
      <c r="K2613" s="112" t="b">
        <f ca="1">IF(TODAY()-'AP and Accrual Journal'!E2613&gt;'Data Inputs'!$B$47,TRUE,FALSE)</f>
        <v>1</v>
      </c>
    </row>
    <row r="2614" spans="1:11" x14ac:dyDescent="0.2">
      <c r="A2614" s="110" t="str">
        <f t="shared" si="132"/>
        <v/>
      </c>
      <c r="B2614" s="55"/>
      <c r="C2614" s="129"/>
      <c r="D2614" s="55"/>
      <c r="E2614" s="56"/>
      <c r="F2614" s="72"/>
      <c r="G2614" s="120" t="str">
        <f>IFERROR(INDEX(Vendors!$A$2:$B$500,MATCH('AP and Accrual Journal'!C2614,Vendors!$A$2:$A$500,0),2),"")</f>
        <v/>
      </c>
      <c r="H2614" s="74">
        <f>SUMIF('Cash Outflows'!E:E,'AP and Accrual Journal'!D2614,'Cash Outflows'!F:F)</f>
        <v>0</v>
      </c>
      <c r="I2614" s="73">
        <f t="shared" si="131"/>
        <v>0</v>
      </c>
      <c r="J2614" s="13">
        <f t="shared" si="133"/>
        <v>0</v>
      </c>
      <c r="K2614" s="112" t="b">
        <f ca="1">IF(TODAY()-'AP and Accrual Journal'!E2614&gt;'Data Inputs'!$B$47,TRUE,FALSE)</f>
        <v>1</v>
      </c>
    </row>
    <row r="2615" spans="1:11" x14ac:dyDescent="0.2">
      <c r="A2615" s="110" t="str">
        <f t="shared" si="132"/>
        <v/>
      </c>
      <c r="B2615" s="55"/>
      <c r="C2615" s="129"/>
      <c r="D2615" s="55"/>
      <c r="E2615" s="56"/>
      <c r="F2615" s="72"/>
      <c r="G2615" s="120" t="str">
        <f>IFERROR(INDEX(Vendors!$A$2:$B$500,MATCH('AP and Accrual Journal'!C2615,Vendors!$A$2:$A$500,0),2),"")</f>
        <v/>
      </c>
      <c r="H2615" s="74">
        <f>SUMIF('Cash Outflows'!E:E,'AP and Accrual Journal'!D2615,'Cash Outflows'!F:F)</f>
        <v>0</v>
      </c>
      <c r="I2615" s="73">
        <f t="shared" si="131"/>
        <v>0</v>
      </c>
      <c r="J2615" s="13">
        <f t="shared" si="133"/>
        <v>0</v>
      </c>
      <c r="K2615" s="112" t="b">
        <f ca="1">IF(TODAY()-'AP and Accrual Journal'!E2615&gt;'Data Inputs'!$B$47,TRUE,FALSE)</f>
        <v>1</v>
      </c>
    </row>
    <row r="2616" spans="1:11" x14ac:dyDescent="0.2">
      <c r="A2616" s="110" t="str">
        <f t="shared" si="132"/>
        <v/>
      </c>
      <c r="B2616" s="55"/>
      <c r="C2616" s="129"/>
      <c r="D2616" s="55"/>
      <c r="E2616" s="56"/>
      <c r="F2616" s="72"/>
      <c r="G2616" s="120" t="str">
        <f>IFERROR(INDEX(Vendors!$A$2:$B$500,MATCH('AP and Accrual Journal'!C2616,Vendors!$A$2:$A$500,0),2),"")</f>
        <v/>
      </c>
      <c r="H2616" s="74">
        <f>SUMIF('Cash Outflows'!E:E,'AP and Accrual Journal'!D2616,'Cash Outflows'!F:F)</f>
        <v>0</v>
      </c>
      <c r="I2616" s="73">
        <f t="shared" si="131"/>
        <v>0</v>
      </c>
      <c r="J2616" s="13">
        <f t="shared" si="133"/>
        <v>0</v>
      </c>
      <c r="K2616" s="112" t="b">
        <f ca="1">IF(TODAY()-'AP and Accrual Journal'!E2616&gt;'Data Inputs'!$B$47,TRUE,FALSE)</f>
        <v>1</v>
      </c>
    </row>
    <row r="2617" spans="1:11" x14ac:dyDescent="0.2">
      <c r="A2617" s="110" t="str">
        <f t="shared" si="132"/>
        <v/>
      </c>
      <c r="B2617" s="55"/>
      <c r="C2617" s="129"/>
      <c r="D2617" s="55"/>
      <c r="E2617" s="56"/>
      <c r="F2617" s="72"/>
      <c r="G2617" s="120" t="str">
        <f>IFERROR(INDEX(Vendors!$A$2:$B$500,MATCH('AP and Accrual Journal'!C2617,Vendors!$A$2:$A$500,0),2),"")</f>
        <v/>
      </c>
      <c r="H2617" s="74">
        <f>SUMIF('Cash Outflows'!E:E,'AP and Accrual Journal'!D2617,'Cash Outflows'!F:F)</f>
        <v>0</v>
      </c>
      <c r="I2617" s="73">
        <f t="shared" si="131"/>
        <v>0</v>
      </c>
      <c r="J2617" s="13">
        <f t="shared" si="133"/>
        <v>0</v>
      </c>
      <c r="K2617" s="112" t="b">
        <f ca="1">IF(TODAY()-'AP and Accrual Journal'!E2617&gt;'Data Inputs'!$B$47,TRUE,FALSE)</f>
        <v>1</v>
      </c>
    </row>
    <row r="2618" spans="1:11" x14ac:dyDescent="0.2">
      <c r="A2618" s="110" t="str">
        <f t="shared" si="132"/>
        <v/>
      </c>
      <c r="B2618" s="55"/>
      <c r="C2618" s="129"/>
      <c r="D2618" s="55"/>
      <c r="E2618" s="56"/>
      <c r="F2618" s="72"/>
      <c r="G2618" s="120" t="str">
        <f>IFERROR(INDEX(Vendors!$A$2:$B$500,MATCH('AP and Accrual Journal'!C2618,Vendors!$A$2:$A$500,0),2),"")</f>
        <v/>
      </c>
      <c r="H2618" s="74">
        <f>SUMIF('Cash Outflows'!E:E,'AP and Accrual Journal'!D2618,'Cash Outflows'!F:F)</f>
        <v>0</v>
      </c>
      <c r="I2618" s="73">
        <f t="shared" si="131"/>
        <v>0</v>
      </c>
      <c r="J2618" s="13">
        <f t="shared" si="133"/>
        <v>0</v>
      </c>
      <c r="K2618" s="112" t="b">
        <f ca="1">IF(TODAY()-'AP and Accrual Journal'!E2618&gt;'Data Inputs'!$B$47,TRUE,FALSE)</f>
        <v>1</v>
      </c>
    </row>
    <row r="2619" spans="1:11" x14ac:dyDescent="0.2">
      <c r="A2619" s="110" t="str">
        <f t="shared" si="132"/>
        <v/>
      </c>
      <c r="B2619" s="55"/>
      <c r="C2619" s="129"/>
      <c r="D2619" s="55"/>
      <c r="E2619" s="56"/>
      <c r="F2619" s="72"/>
      <c r="G2619" s="120" t="str">
        <f>IFERROR(INDEX(Vendors!$A$2:$B$500,MATCH('AP and Accrual Journal'!C2619,Vendors!$A$2:$A$500,0),2),"")</f>
        <v/>
      </c>
      <c r="H2619" s="74">
        <f>SUMIF('Cash Outflows'!E:E,'AP and Accrual Journal'!D2619,'Cash Outflows'!F:F)</f>
        <v>0</v>
      </c>
      <c r="I2619" s="73">
        <f t="shared" si="131"/>
        <v>0</v>
      </c>
      <c r="J2619" s="13">
        <f t="shared" si="133"/>
        <v>0</v>
      </c>
      <c r="K2619" s="112" t="b">
        <f ca="1">IF(TODAY()-'AP and Accrual Journal'!E2619&gt;'Data Inputs'!$B$47,TRUE,FALSE)</f>
        <v>1</v>
      </c>
    </row>
    <row r="2620" spans="1:11" x14ac:dyDescent="0.2">
      <c r="A2620" s="110" t="str">
        <f t="shared" si="132"/>
        <v/>
      </c>
      <c r="B2620" s="55"/>
      <c r="C2620" s="129"/>
      <c r="D2620" s="55"/>
      <c r="E2620" s="56"/>
      <c r="F2620" s="72"/>
      <c r="G2620" s="120" t="str">
        <f>IFERROR(INDEX(Vendors!$A$2:$B$500,MATCH('AP and Accrual Journal'!C2620,Vendors!$A$2:$A$500,0),2),"")</f>
        <v/>
      </c>
      <c r="H2620" s="74">
        <f>SUMIF('Cash Outflows'!E:E,'AP and Accrual Journal'!D2620,'Cash Outflows'!F:F)</f>
        <v>0</v>
      </c>
      <c r="I2620" s="73">
        <f t="shared" si="131"/>
        <v>0</v>
      </c>
      <c r="J2620" s="13">
        <f t="shared" si="133"/>
        <v>0</v>
      </c>
      <c r="K2620" s="112" t="b">
        <f ca="1">IF(TODAY()-'AP and Accrual Journal'!E2620&gt;'Data Inputs'!$B$47,TRUE,FALSE)</f>
        <v>1</v>
      </c>
    </row>
    <row r="2621" spans="1:11" x14ac:dyDescent="0.2">
      <c r="A2621" s="110" t="str">
        <f t="shared" si="132"/>
        <v/>
      </c>
      <c r="B2621" s="55"/>
      <c r="C2621" s="129"/>
      <c r="D2621" s="55"/>
      <c r="E2621" s="56"/>
      <c r="F2621" s="72"/>
      <c r="G2621" s="120" t="str">
        <f>IFERROR(INDEX(Vendors!$A$2:$B$500,MATCH('AP and Accrual Journal'!C2621,Vendors!$A$2:$A$500,0),2),"")</f>
        <v/>
      </c>
      <c r="H2621" s="74">
        <f>SUMIF('Cash Outflows'!E:E,'AP and Accrual Journal'!D2621,'Cash Outflows'!F:F)</f>
        <v>0</v>
      </c>
      <c r="I2621" s="73">
        <f t="shared" si="131"/>
        <v>0</v>
      </c>
      <c r="J2621" s="13">
        <f t="shared" si="133"/>
        <v>0</v>
      </c>
      <c r="K2621" s="112" t="b">
        <f ca="1">IF(TODAY()-'AP and Accrual Journal'!E2621&gt;'Data Inputs'!$B$47,TRUE,FALSE)</f>
        <v>1</v>
      </c>
    </row>
    <row r="2622" spans="1:11" x14ac:dyDescent="0.2">
      <c r="A2622" s="110" t="str">
        <f t="shared" si="132"/>
        <v/>
      </c>
      <c r="B2622" s="55"/>
      <c r="C2622" s="129"/>
      <c r="D2622" s="55"/>
      <c r="E2622" s="56"/>
      <c r="F2622" s="72"/>
      <c r="G2622" s="120" t="str">
        <f>IFERROR(INDEX(Vendors!$A$2:$B$500,MATCH('AP and Accrual Journal'!C2622,Vendors!$A$2:$A$500,0),2),"")</f>
        <v/>
      </c>
      <c r="H2622" s="74">
        <f>SUMIF('Cash Outflows'!E:E,'AP and Accrual Journal'!D2622,'Cash Outflows'!F:F)</f>
        <v>0</v>
      </c>
      <c r="I2622" s="73">
        <f t="shared" si="131"/>
        <v>0</v>
      </c>
      <c r="J2622" s="13">
        <f t="shared" si="133"/>
        <v>0</v>
      </c>
      <c r="K2622" s="112" t="b">
        <f ca="1">IF(TODAY()-'AP and Accrual Journal'!E2622&gt;'Data Inputs'!$B$47,TRUE,FALSE)</f>
        <v>1</v>
      </c>
    </row>
    <row r="2623" spans="1:11" x14ac:dyDescent="0.2">
      <c r="A2623" s="110" t="str">
        <f t="shared" si="132"/>
        <v/>
      </c>
      <c r="B2623" s="55"/>
      <c r="C2623" s="129"/>
      <c r="D2623" s="55"/>
      <c r="E2623" s="56"/>
      <c r="F2623" s="72"/>
      <c r="G2623" s="120" t="str">
        <f>IFERROR(INDEX(Vendors!$A$2:$B$500,MATCH('AP and Accrual Journal'!C2623,Vendors!$A$2:$A$500,0),2),"")</f>
        <v/>
      </c>
      <c r="H2623" s="74">
        <f>SUMIF('Cash Outflows'!E:E,'AP and Accrual Journal'!D2623,'Cash Outflows'!F:F)</f>
        <v>0</v>
      </c>
      <c r="I2623" s="73">
        <f t="shared" si="131"/>
        <v>0</v>
      </c>
      <c r="J2623" s="13">
        <f t="shared" si="133"/>
        <v>0</v>
      </c>
      <c r="K2623" s="112" t="b">
        <f ca="1">IF(TODAY()-'AP and Accrual Journal'!E2623&gt;'Data Inputs'!$B$47,TRUE,FALSE)</f>
        <v>1</v>
      </c>
    </row>
    <row r="2624" spans="1:11" x14ac:dyDescent="0.2">
      <c r="A2624" s="110" t="str">
        <f t="shared" si="132"/>
        <v/>
      </c>
      <c r="B2624" s="55"/>
      <c r="C2624" s="129"/>
      <c r="D2624" s="55"/>
      <c r="E2624" s="56"/>
      <c r="F2624" s="72"/>
      <c r="G2624" s="120" t="str">
        <f>IFERROR(INDEX(Vendors!$A$2:$B$500,MATCH('AP and Accrual Journal'!C2624,Vendors!$A$2:$A$500,0),2),"")</f>
        <v/>
      </c>
      <c r="H2624" s="74">
        <f>SUMIF('Cash Outflows'!E:E,'AP and Accrual Journal'!D2624,'Cash Outflows'!F:F)</f>
        <v>0</v>
      </c>
      <c r="I2624" s="73">
        <f t="shared" si="131"/>
        <v>0</v>
      </c>
      <c r="J2624" s="13">
        <f t="shared" si="133"/>
        <v>0</v>
      </c>
      <c r="K2624" s="112" t="b">
        <f ca="1">IF(TODAY()-'AP and Accrual Journal'!E2624&gt;'Data Inputs'!$B$47,TRUE,FALSE)</f>
        <v>1</v>
      </c>
    </row>
    <row r="2625" spans="1:11" x14ac:dyDescent="0.2">
      <c r="A2625" s="110" t="str">
        <f t="shared" si="132"/>
        <v/>
      </c>
      <c r="B2625" s="55"/>
      <c r="C2625" s="129"/>
      <c r="D2625" s="55"/>
      <c r="E2625" s="56"/>
      <c r="F2625" s="72"/>
      <c r="G2625" s="120" t="str">
        <f>IFERROR(INDEX(Vendors!$A$2:$B$500,MATCH('AP and Accrual Journal'!C2625,Vendors!$A$2:$A$500,0),2),"")</f>
        <v/>
      </c>
      <c r="H2625" s="74">
        <f>SUMIF('Cash Outflows'!E:E,'AP and Accrual Journal'!D2625,'Cash Outflows'!F:F)</f>
        <v>0</v>
      </c>
      <c r="I2625" s="73">
        <f t="shared" si="131"/>
        <v>0</v>
      </c>
      <c r="J2625" s="13">
        <f t="shared" si="133"/>
        <v>0</v>
      </c>
      <c r="K2625" s="112" t="b">
        <f ca="1">IF(TODAY()-'AP and Accrual Journal'!E2625&gt;'Data Inputs'!$B$47,TRUE,FALSE)</f>
        <v>1</v>
      </c>
    </row>
    <row r="2626" spans="1:11" x14ac:dyDescent="0.2">
      <c r="A2626" s="110" t="str">
        <f t="shared" si="132"/>
        <v/>
      </c>
      <c r="B2626" s="55"/>
      <c r="C2626" s="129"/>
      <c r="D2626" s="55"/>
      <c r="E2626" s="56"/>
      <c r="F2626" s="72"/>
      <c r="G2626" s="120" t="str">
        <f>IFERROR(INDEX(Vendors!$A$2:$B$500,MATCH('AP and Accrual Journal'!C2626,Vendors!$A$2:$A$500,0),2),"")</f>
        <v/>
      </c>
      <c r="H2626" s="74">
        <f>SUMIF('Cash Outflows'!E:E,'AP and Accrual Journal'!D2626,'Cash Outflows'!F:F)</f>
        <v>0</v>
      </c>
      <c r="I2626" s="73">
        <f t="shared" si="131"/>
        <v>0</v>
      </c>
      <c r="J2626" s="13">
        <f t="shared" si="133"/>
        <v>0</v>
      </c>
      <c r="K2626" s="112" t="b">
        <f ca="1">IF(TODAY()-'AP and Accrual Journal'!E2626&gt;'Data Inputs'!$B$47,TRUE,FALSE)</f>
        <v>1</v>
      </c>
    </row>
    <row r="2627" spans="1:11" x14ac:dyDescent="0.2">
      <c r="A2627" s="110" t="str">
        <f t="shared" si="132"/>
        <v/>
      </c>
      <c r="B2627" s="55"/>
      <c r="C2627" s="129"/>
      <c r="D2627" s="55"/>
      <c r="E2627" s="56"/>
      <c r="F2627" s="72"/>
      <c r="G2627" s="120" t="str">
        <f>IFERROR(INDEX(Vendors!$A$2:$B$500,MATCH('AP and Accrual Journal'!C2627,Vendors!$A$2:$A$500,0),2),"")</f>
        <v/>
      </c>
      <c r="H2627" s="74">
        <f>SUMIF('Cash Outflows'!E:E,'AP and Accrual Journal'!D2627,'Cash Outflows'!F:F)</f>
        <v>0</v>
      </c>
      <c r="I2627" s="73">
        <f t="shared" si="131"/>
        <v>0</v>
      </c>
      <c r="J2627" s="13">
        <f t="shared" si="133"/>
        <v>0</v>
      </c>
      <c r="K2627" s="112" t="b">
        <f ca="1">IF(TODAY()-'AP and Accrual Journal'!E2627&gt;'Data Inputs'!$B$47,TRUE,FALSE)</f>
        <v>1</v>
      </c>
    </row>
    <row r="2628" spans="1:11" x14ac:dyDescent="0.2">
      <c r="A2628" s="110" t="str">
        <f t="shared" si="132"/>
        <v/>
      </c>
      <c r="B2628" s="55"/>
      <c r="C2628" s="129"/>
      <c r="D2628" s="55"/>
      <c r="E2628" s="56"/>
      <c r="F2628" s="72"/>
      <c r="G2628" s="120" t="str">
        <f>IFERROR(INDEX(Vendors!$A$2:$B$500,MATCH('AP and Accrual Journal'!C2628,Vendors!$A$2:$A$500,0),2),"")</f>
        <v/>
      </c>
      <c r="H2628" s="74">
        <f>SUMIF('Cash Outflows'!E:E,'AP and Accrual Journal'!D2628,'Cash Outflows'!F:F)</f>
        <v>0</v>
      </c>
      <c r="I2628" s="73">
        <f t="shared" si="131"/>
        <v>0</v>
      </c>
      <c r="J2628" s="13">
        <f t="shared" si="133"/>
        <v>0</v>
      </c>
      <c r="K2628" s="112" t="b">
        <f ca="1">IF(TODAY()-'AP and Accrual Journal'!E2628&gt;'Data Inputs'!$B$47,TRUE,FALSE)</f>
        <v>1</v>
      </c>
    </row>
    <row r="2629" spans="1:11" x14ac:dyDescent="0.2">
      <c r="A2629" s="110" t="str">
        <f t="shared" si="132"/>
        <v/>
      </c>
      <c r="B2629" s="55"/>
      <c r="C2629" s="129"/>
      <c r="D2629" s="55"/>
      <c r="E2629" s="56"/>
      <c r="F2629" s="72"/>
      <c r="G2629" s="120" t="str">
        <f>IFERROR(INDEX(Vendors!$A$2:$B$500,MATCH('AP and Accrual Journal'!C2629,Vendors!$A$2:$A$500,0),2),"")</f>
        <v/>
      </c>
      <c r="H2629" s="74">
        <f>SUMIF('Cash Outflows'!E:E,'AP and Accrual Journal'!D2629,'Cash Outflows'!F:F)</f>
        <v>0</v>
      </c>
      <c r="I2629" s="73">
        <f t="shared" ref="I2629:I2692" si="134">F2629-H2629</f>
        <v>0</v>
      </c>
      <c r="J2629" s="13">
        <f t="shared" si="133"/>
        <v>0</v>
      </c>
      <c r="K2629" s="112" t="b">
        <f ca="1">IF(TODAY()-'AP and Accrual Journal'!E2629&gt;'Data Inputs'!$B$47,TRUE,FALSE)</f>
        <v>1</v>
      </c>
    </row>
    <row r="2630" spans="1:11" x14ac:dyDescent="0.2">
      <c r="A2630" s="110" t="str">
        <f t="shared" si="132"/>
        <v/>
      </c>
      <c r="B2630" s="55"/>
      <c r="C2630" s="129"/>
      <c r="D2630" s="55"/>
      <c r="E2630" s="56"/>
      <c r="F2630" s="72"/>
      <c r="G2630" s="120" t="str">
        <f>IFERROR(INDEX(Vendors!$A$2:$B$500,MATCH('AP and Accrual Journal'!C2630,Vendors!$A$2:$A$500,0),2),"")</f>
        <v/>
      </c>
      <c r="H2630" s="74">
        <f>SUMIF('Cash Outflows'!E:E,'AP and Accrual Journal'!D2630,'Cash Outflows'!F:F)</f>
        <v>0</v>
      </c>
      <c r="I2630" s="73">
        <f t="shared" si="134"/>
        <v>0</v>
      </c>
      <c r="J2630" s="13">
        <f t="shared" si="133"/>
        <v>0</v>
      </c>
      <c r="K2630" s="112" t="b">
        <f ca="1">IF(TODAY()-'AP and Accrual Journal'!E2630&gt;'Data Inputs'!$B$47,TRUE,FALSE)</f>
        <v>1</v>
      </c>
    </row>
    <row r="2631" spans="1:11" x14ac:dyDescent="0.2">
      <c r="A2631" s="110" t="str">
        <f t="shared" si="132"/>
        <v/>
      </c>
      <c r="B2631" s="55"/>
      <c r="C2631" s="129"/>
      <c r="D2631" s="55"/>
      <c r="E2631" s="56"/>
      <c r="F2631" s="72"/>
      <c r="G2631" s="120" t="str">
        <f>IFERROR(INDEX(Vendors!$A$2:$B$500,MATCH('AP and Accrual Journal'!C2631,Vendors!$A$2:$A$500,0),2),"")</f>
        <v/>
      </c>
      <c r="H2631" s="74">
        <f>SUMIF('Cash Outflows'!E:E,'AP and Accrual Journal'!D2631,'Cash Outflows'!F:F)</f>
        <v>0</v>
      </c>
      <c r="I2631" s="73">
        <f t="shared" si="134"/>
        <v>0</v>
      </c>
      <c r="J2631" s="13">
        <f t="shared" si="133"/>
        <v>0</v>
      </c>
      <c r="K2631" s="112" t="b">
        <f ca="1">IF(TODAY()-'AP and Accrual Journal'!E2631&gt;'Data Inputs'!$B$47,TRUE,FALSE)</f>
        <v>1</v>
      </c>
    </row>
    <row r="2632" spans="1:11" x14ac:dyDescent="0.2">
      <c r="A2632" s="110" t="str">
        <f t="shared" si="132"/>
        <v/>
      </c>
      <c r="B2632" s="55"/>
      <c r="C2632" s="129"/>
      <c r="D2632" s="55"/>
      <c r="E2632" s="56"/>
      <c r="F2632" s="72"/>
      <c r="G2632" s="120" t="str">
        <f>IFERROR(INDEX(Vendors!$A$2:$B$500,MATCH('AP and Accrual Journal'!C2632,Vendors!$A$2:$A$500,0),2),"")</f>
        <v/>
      </c>
      <c r="H2632" s="74">
        <f>SUMIF('Cash Outflows'!E:E,'AP and Accrual Journal'!D2632,'Cash Outflows'!F:F)</f>
        <v>0</v>
      </c>
      <c r="I2632" s="73">
        <f t="shared" si="134"/>
        <v>0</v>
      </c>
      <c r="J2632" s="13">
        <f t="shared" si="133"/>
        <v>0</v>
      </c>
      <c r="K2632" s="112" t="b">
        <f ca="1">IF(TODAY()-'AP and Accrual Journal'!E2632&gt;'Data Inputs'!$B$47,TRUE,FALSE)</f>
        <v>1</v>
      </c>
    </row>
    <row r="2633" spans="1:11" x14ac:dyDescent="0.2">
      <c r="A2633" s="110" t="str">
        <f t="shared" si="132"/>
        <v/>
      </c>
      <c r="B2633" s="55"/>
      <c r="C2633" s="129"/>
      <c r="D2633" s="55"/>
      <c r="E2633" s="56"/>
      <c r="F2633" s="72"/>
      <c r="G2633" s="120" t="str">
        <f>IFERROR(INDEX(Vendors!$A$2:$B$500,MATCH('AP and Accrual Journal'!C2633,Vendors!$A$2:$A$500,0),2),"")</f>
        <v/>
      </c>
      <c r="H2633" s="74">
        <f>SUMIF('Cash Outflows'!E:E,'AP and Accrual Journal'!D2633,'Cash Outflows'!F:F)</f>
        <v>0</v>
      </c>
      <c r="I2633" s="73">
        <f t="shared" si="134"/>
        <v>0</v>
      </c>
      <c r="J2633" s="13">
        <f t="shared" si="133"/>
        <v>0</v>
      </c>
      <c r="K2633" s="112" t="b">
        <f ca="1">IF(TODAY()-'AP and Accrual Journal'!E2633&gt;'Data Inputs'!$B$47,TRUE,FALSE)</f>
        <v>1</v>
      </c>
    </row>
    <row r="2634" spans="1:11" x14ac:dyDescent="0.2">
      <c r="A2634" s="110" t="str">
        <f t="shared" si="132"/>
        <v/>
      </c>
      <c r="B2634" s="55"/>
      <c r="C2634" s="129"/>
      <c r="D2634" s="55"/>
      <c r="E2634" s="56"/>
      <c r="F2634" s="72"/>
      <c r="G2634" s="120" t="str">
        <f>IFERROR(INDEX(Vendors!$A$2:$B$500,MATCH('AP and Accrual Journal'!C2634,Vendors!$A$2:$A$500,0),2),"")</f>
        <v/>
      </c>
      <c r="H2634" s="74">
        <f>SUMIF('Cash Outflows'!E:E,'AP and Accrual Journal'!D2634,'Cash Outflows'!F:F)</f>
        <v>0</v>
      </c>
      <c r="I2634" s="73">
        <f t="shared" si="134"/>
        <v>0</v>
      </c>
      <c r="J2634" s="13">
        <f t="shared" si="133"/>
        <v>0</v>
      </c>
      <c r="K2634" s="112" t="b">
        <f ca="1">IF(TODAY()-'AP and Accrual Journal'!E2634&gt;'Data Inputs'!$B$47,TRUE,FALSE)</f>
        <v>1</v>
      </c>
    </row>
    <row r="2635" spans="1:11" x14ac:dyDescent="0.2">
      <c r="A2635" s="110" t="str">
        <f t="shared" si="132"/>
        <v/>
      </c>
      <c r="B2635" s="55"/>
      <c r="C2635" s="129"/>
      <c r="D2635" s="55"/>
      <c r="E2635" s="56"/>
      <c r="F2635" s="72"/>
      <c r="G2635" s="120" t="str">
        <f>IFERROR(INDEX(Vendors!$A$2:$B$500,MATCH('AP and Accrual Journal'!C2635,Vendors!$A$2:$A$500,0),2),"")</f>
        <v/>
      </c>
      <c r="H2635" s="74">
        <f>SUMIF('Cash Outflows'!E:E,'AP and Accrual Journal'!D2635,'Cash Outflows'!F:F)</f>
        <v>0</v>
      </c>
      <c r="I2635" s="73">
        <f t="shared" si="134"/>
        <v>0</v>
      </c>
      <c r="J2635" s="13">
        <f t="shared" si="133"/>
        <v>0</v>
      </c>
      <c r="K2635" s="112" t="b">
        <f ca="1">IF(TODAY()-'AP and Accrual Journal'!E2635&gt;'Data Inputs'!$B$47,TRUE,FALSE)</f>
        <v>1</v>
      </c>
    </row>
    <row r="2636" spans="1:11" x14ac:dyDescent="0.2">
      <c r="A2636" s="110" t="str">
        <f t="shared" ref="A2636:A2699" si="135">IF(E2636="","",E2636+(6-J2636))</f>
        <v/>
      </c>
      <c r="B2636" s="55"/>
      <c r="C2636" s="129"/>
      <c r="D2636" s="55"/>
      <c r="E2636" s="56"/>
      <c r="F2636" s="72"/>
      <c r="G2636" s="120" t="str">
        <f>IFERROR(INDEX(Vendors!$A$2:$B$500,MATCH('AP and Accrual Journal'!C2636,Vendors!$A$2:$A$500,0),2),"")</f>
        <v/>
      </c>
      <c r="H2636" s="74">
        <f>SUMIF('Cash Outflows'!E:E,'AP and Accrual Journal'!D2636,'Cash Outflows'!F:F)</f>
        <v>0</v>
      </c>
      <c r="I2636" s="73">
        <f t="shared" si="134"/>
        <v>0</v>
      </c>
      <c r="J2636" s="13">
        <f t="shared" ref="J2636:J2699" si="136">IF(WEEKDAY(E2636)=7,0,WEEKDAY(E2636))</f>
        <v>0</v>
      </c>
      <c r="K2636" s="112" t="b">
        <f ca="1">IF(TODAY()-'AP and Accrual Journal'!E2636&gt;'Data Inputs'!$B$47,TRUE,FALSE)</f>
        <v>1</v>
      </c>
    </row>
    <row r="2637" spans="1:11" x14ac:dyDescent="0.2">
      <c r="A2637" s="110" t="str">
        <f t="shared" si="135"/>
        <v/>
      </c>
      <c r="B2637" s="55"/>
      <c r="C2637" s="129"/>
      <c r="D2637" s="55"/>
      <c r="E2637" s="56"/>
      <c r="F2637" s="72"/>
      <c r="G2637" s="120" t="str">
        <f>IFERROR(INDEX(Vendors!$A$2:$B$500,MATCH('AP and Accrual Journal'!C2637,Vendors!$A$2:$A$500,0),2),"")</f>
        <v/>
      </c>
      <c r="H2637" s="74">
        <f>SUMIF('Cash Outflows'!E:E,'AP and Accrual Journal'!D2637,'Cash Outflows'!F:F)</f>
        <v>0</v>
      </c>
      <c r="I2637" s="73">
        <f t="shared" si="134"/>
        <v>0</v>
      </c>
      <c r="J2637" s="13">
        <f t="shared" si="136"/>
        <v>0</v>
      </c>
      <c r="K2637" s="112" t="b">
        <f ca="1">IF(TODAY()-'AP and Accrual Journal'!E2637&gt;'Data Inputs'!$B$47,TRUE,FALSE)</f>
        <v>1</v>
      </c>
    </row>
    <row r="2638" spans="1:11" x14ac:dyDescent="0.2">
      <c r="A2638" s="110" t="str">
        <f t="shared" si="135"/>
        <v/>
      </c>
      <c r="B2638" s="55"/>
      <c r="C2638" s="129"/>
      <c r="D2638" s="55"/>
      <c r="E2638" s="56"/>
      <c r="F2638" s="72"/>
      <c r="G2638" s="120" t="str">
        <f>IFERROR(INDEX(Vendors!$A$2:$B$500,MATCH('AP and Accrual Journal'!C2638,Vendors!$A$2:$A$500,0),2),"")</f>
        <v/>
      </c>
      <c r="H2638" s="74">
        <f>SUMIF('Cash Outflows'!E:E,'AP and Accrual Journal'!D2638,'Cash Outflows'!F:F)</f>
        <v>0</v>
      </c>
      <c r="I2638" s="73">
        <f t="shared" si="134"/>
        <v>0</v>
      </c>
      <c r="J2638" s="13">
        <f t="shared" si="136"/>
        <v>0</v>
      </c>
      <c r="K2638" s="112" t="b">
        <f ca="1">IF(TODAY()-'AP and Accrual Journal'!E2638&gt;'Data Inputs'!$B$47,TRUE,FALSE)</f>
        <v>1</v>
      </c>
    </row>
    <row r="2639" spans="1:11" x14ac:dyDescent="0.2">
      <c r="A2639" s="110" t="str">
        <f t="shared" si="135"/>
        <v/>
      </c>
      <c r="B2639" s="55"/>
      <c r="C2639" s="129"/>
      <c r="D2639" s="55"/>
      <c r="E2639" s="56"/>
      <c r="F2639" s="72"/>
      <c r="G2639" s="120" t="str">
        <f>IFERROR(INDEX(Vendors!$A$2:$B$500,MATCH('AP and Accrual Journal'!C2639,Vendors!$A$2:$A$500,0),2),"")</f>
        <v/>
      </c>
      <c r="H2639" s="74">
        <f>SUMIF('Cash Outflows'!E:E,'AP and Accrual Journal'!D2639,'Cash Outflows'!F:F)</f>
        <v>0</v>
      </c>
      <c r="I2639" s="73">
        <f t="shared" si="134"/>
        <v>0</v>
      </c>
      <c r="J2639" s="13">
        <f t="shared" si="136"/>
        <v>0</v>
      </c>
      <c r="K2639" s="112" t="b">
        <f ca="1">IF(TODAY()-'AP and Accrual Journal'!E2639&gt;'Data Inputs'!$B$47,TRUE,FALSE)</f>
        <v>1</v>
      </c>
    </row>
    <row r="2640" spans="1:11" x14ac:dyDescent="0.2">
      <c r="A2640" s="110" t="str">
        <f t="shared" si="135"/>
        <v/>
      </c>
      <c r="B2640" s="55"/>
      <c r="C2640" s="129"/>
      <c r="D2640" s="55"/>
      <c r="E2640" s="56"/>
      <c r="F2640" s="72"/>
      <c r="G2640" s="120" t="str">
        <f>IFERROR(INDEX(Vendors!$A$2:$B$500,MATCH('AP and Accrual Journal'!C2640,Vendors!$A$2:$A$500,0),2),"")</f>
        <v/>
      </c>
      <c r="H2640" s="74">
        <f>SUMIF('Cash Outflows'!E:E,'AP and Accrual Journal'!D2640,'Cash Outflows'!F:F)</f>
        <v>0</v>
      </c>
      <c r="I2640" s="73">
        <f t="shared" si="134"/>
        <v>0</v>
      </c>
      <c r="J2640" s="13">
        <f t="shared" si="136"/>
        <v>0</v>
      </c>
      <c r="K2640" s="112" t="b">
        <f ca="1">IF(TODAY()-'AP and Accrual Journal'!E2640&gt;'Data Inputs'!$B$47,TRUE,FALSE)</f>
        <v>1</v>
      </c>
    </row>
    <row r="2641" spans="1:11" x14ac:dyDescent="0.2">
      <c r="A2641" s="110" t="str">
        <f t="shared" si="135"/>
        <v/>
      </c>
      <c r="B2641" s="55"/>
      <c r="C2641" s="129"/>
      <c r="D2641" s="55"/>
      <c r="E2641" s="56"/>
      <c r="F2641" s="72"/>
      <c r="G2641" s="120" t="str">
        <f>IFERROR(INDEX(Vendors!$A$2:$B$500,MATCH('AP and Accrual Journal'!C2641,Vendors!$A$2:$A$500,0),2),"")</f>
        <v/>
      </c>
      <c r="H2641" s="74">
        <f>SUMIF('Cash Outflows'!E:E,'AP and Accrual Journal'!D2641,'Cash Outflows'!F:F)</f>
        <v>0</v>
      </c>
      <c r="I2641" s="73">
        <f t="shared" si="134"/>
        <v>0</v>
      </c>
      <c r="J2641" s="13">
        <f t="shared" si="136"/>
        <v>0</v>
      </c>
      <c r="K2641" s="112" t="b">
        <f ca="1">IF(TODAY()-'AP and Accrual Journal'!E2641&gt;'Data Inputs'!$B$47,TRUE,FALSE)</f>
        <v>1</v>
      </c>
    </row>
    <row r="2642" spans="1:11" x14ac:dyDescent="0.2">
      <c r="A2642" s="110" t="str">
        <f t="shared" si="135"/>
        <v/>
      </c>
      <c r="B2642" s="55"/>
      <c r="C2642" s="129"/>
      <c r="D2642" s="55"/>
      <c r="E2642" s="56"/>
      <c r="F2642" s="72"/>
      <c r="G2642" s="120" t="str">
        <f>IFERROR(INDEX(Vendors!$A$2:$B$500,MATCH('AP and Accrual Journal'!C2642,Vendors!$A$2:$A$500,0),2),"")</f>
        <v/>
      </c>
      <c r="H2642" s="74">
        <f>SUMIF('Cash Outflows'!E:E,'AP and Accrual Journal'!D2642,'Cash Outflows'!F:F)</f>
        <v>0</v>
      </c>
      <c r="I2642" s="73">
        <f t="shared" si="134"/>
        <v>0</v>
      </c>
      <c r="J2642" s="13">
        <f t="shared" si="136"/>
        <v>0</v>
      </c>
      <c r="K2642" s="112" t="b">
        <f ca="1">IF(TODAY()-'AP and Accrual Journal'!E2642&gt;'Data Inputs'!$B$47,TRUE,FALSE)</f>
        <v>1</v>
      </c>
    </row>
    <row r="2643" spans="1:11" x14ac:dyDescent="0.2">
      <c r="A2643" s="110" t="str">
        <f t="shared" si="135"/>
        <v/>
      </c>
      <c r="B2643" s="55"/>
      <c r="C2643" s="129"/>
      <c r="D2643" s="55"/>
      <c r="E2643" s="56"/>
      <c r="F2643" s="72"/>
      <c r="G2643" s="120" t="str">
        <f>IFERROR(INDEX(Vendors!$A$2:$B$500,MATCH('AP and Accrual Journal'!C2643,Vendors!$A$2:$A$500,0),2),"")</f>
        <v/>
      </c>
      <c r="H2643" s="74">
        <f>SUMIF('Cash Outflows'!E:E,'AP and Accrual Journal'!D2643,'Cash Outflows'!F:F)</f>
        <v>0</v>
      </c>
      <c r="I2643" s="73">
        <f t="shared" si="134"/>
        <v>0</v>
      </c>
      <c r="J2643" s="13">
        <f t="shared" si="136"/>
        <v>0</v>
      </c>
      <c r="K2643" s="112" t="b">
        <f ca="1">IF(TODAY()-'AP and Accrual Journal'!E2643&gt;'Data Inputs'!$B$47,TRUE,FALSE)</f>
        <v>1</v>
      </c>
    </row>
    <row r="2644" spans="1:11" x14ac:dyDescent="0.2">
      <c r="A2644" s="110" t="str">
        <f t="shared" si="135"/>
        <v/>
      </c>
      <c r="B2644" s="55"/>
      <c r="C2644" s="129"/>
      <c r="D2644" s="55"/>
      <c r="E2644" s="56"/>
      <c r="F2644" s="72"/>
      <c r="G2644" s="120" t="str">
        <f>IFERROR(INDEX(Vendors!$A$2:$B$500,MATCH('AP and Accrual Journal'!C2644,Vendors!$A$2:$A$500,0),2),"")</f>
        <v/>
      </c>
      <c r="H2644" s="74">
        <f>SUMIF('Cash Outflows'!E:E,'AP and Accrual Journal'!D2644,'Cash Outflows'!F:F)</f>
        <v>0</v>
      </c>
      <c r="I2644" s="73">
        <f t="shared" si="134"/>
        <v>0</v>
      </c>
      <c r="J2644" s="13">
        <f t="shared" si="136"/>
        <v>0</v>
      </c>
      <c r="K2644" s="112" t="b">
        <f ca="1">IF(TODAY()-'AP and Accrual Journal'!E2644&gt;'Data Inputs'!$B$47,TRUE,FALSE)</f>
        <v>1</v>
      </c>
    </row>
    <row r="2645" spans="1:11" x14ac:dyDescent="0.2">
      <c r="A2645" s="110" t="str">
        <f t="shared" si="135"/>
        <v/>
      </c>
      <c r="B2645" s="55"/>
      <c r="C2645" s="129"/>
      <c r="D2645" s="55"/>
      <c r="E2645" s="56"/>
      <c r="F2645" s="72"/>
      <c r="G2645" s="120" t="str">
        <f>IFERROR(INDEX(Vendors!$A$2:$B$500,MATCH('AP and Accrual Journal'!C2645,Vendors!$A$2:$A$500,0),2),"")</f>
        <v/>
      </c>
      <c r="H2645" s="74">
        <f>SUMIF('Cash Outflows'!E:E,'AP and Accrual Journal'!D2645,'Cash Outflows'!F:F)</f>
        <v>0</v>
      </c>
      <c r="I2645" s="73">
        <f t="shared" si="134"/>
        <v>0</v>
      </c>
      <c r="J2645" s="13">
        <f t="shared" si="136"/>
        <v>0</v>
      </c>
      <c r="K2645" s="112" t="b">
        <f ca="1">IF(TODAY()-'AP and Accrual Journal'!E2645&gt;'Data Inputs'!$B$47,TRUE,FALSE)</f>
        <v>1</v>
      </c>
    </row>
    <row r="2646" spans="1:11" x14ac:dyDescent="0.2">
      <c r="A2646" s="110" t="str">
        <f t="shared" si="135"/>
        <v/>
      </c>
      <c r="B2646" s="55"/>
      <c r="C2646" s="129"/>
      <c r="D2646" s="55"/>
      <c r="E2646" s="56"/>
      <c r="F2646" s="72"/>
      <c r="G2646" s="120" t="str">
        <f>IFERROR(INDEX(Vendors!$A$2:$B$500,MATCH('AP and Accrual Journal'!C2646,Vendors!$A$2:$A$500,0),2),"")</f>
        <v/>
      </c>
      <c r="H2646" s="74">
        <f>SUMIF('Cash Outflows'!E:E,'AP and Accrual Journal'!D2646,'Cash Outflows'!F:F)</f>
        <v>0</v>
      </c>
      <c r="I2646" s="73">
        <f t="shared" si="134"/>
        <v>0</v>
      </c>
      <c r="J2646" s="13">
        <f t="shared" si="136"/>
        <v>0</v>
      </c>
      <c r="K2646" s="112" t="b">
        <f ca="1">IF(TODAY()-'AP and Accrual Journal'!E2646&gt;'Data Inputs'!$B$47,TRUE,FALSE)</f>
        <v>1</v>
      </c>
    </row>
    <row r="2647" spans="1:11" x14ac:dyDescent="0.2">
      <c r="A2647" s="110" t="str">
        <f t="shared" si="135"/>
        <v/>
      </c>
      <c r="B2647" s="55"/>
      <c r="C2647" s="129"/>
      <c r="D2647" s="55"/>
      <c r="E2647" s="56"/>
      <c r="F2647" s="72"/>
      <c r="G2647" s="120" t="str">
        <f>IFERROR(INDEX(Vendors!$A$2:$B$500,MATCH('AP and Accrual Journal'!C2647,Vendors!$A$2:$A$500,0),2),"")</f>
        <v/>
      </c>
      <c r="H2647" s="74">
        <f>SUMIF('Cash Outflows'!E:E,'AP and Accrual Journal'!D2647,'Cash Outflows'!F:F)</f>
        <v>0</v>
      </c>
      <c r="I2647" s="73">
        <f t="shared" si="134"/>
        <v>0</v>
      </c>
      <c r="J2647" s="13">
        <f t="shared" si="136"/>
        <v>0</v>
      </c>
      <c r="K2647" s="112" t="b">
        <f ca="1">IF(TODAY()-'AP and Accrual Journal'!E2647&gt;'Data Inputs'!$B$47,TRUE,FALSE)</f>
        <v>1</v>
      </c>
    </row>
    <row r="2648" spans="1:11" x14ac:dyDescent="0.2">
      <c r="A2648" s="110" t="str">
        <f t="shared" si="135"/>
        <v/>
      </c>
      <c r="B2648" s="55"/>
      <c r="C2648" s="129"/>
      <c r="D2648" s="55"/>
      <c r="E2648" s="56"/>
      <c r="F2648" s="72"/>
      <c r="G2648" s="120" t="str">
        <f>IFERROR(INDEX(Vendors!$A$2:$B$500,MATCH('AP and Accrual Journal'!C2648,Vendors!$A$2:$A$500,0),2),"")</f>
        <v/>
      </c>
      <c r="H2648" s="74">
        <f>SUMIF('Cash Outflows'!E:E,'AP and Accrual Journal'!D2648,'Cash Outflows'!F:F)</f>
        <v>0</v>
      </c>
      <c r="I2648" s="73">
        <f t="shared" si="134"/>
        <v>0</v>
      </c>
      <c r="J2648" s="13">
        <f t="shared" si="136"/>
        <v>0</v>
      </c>
      <c r="K2648" s="112" t="b">
        <f ca="1">IF(TODAY()-'AP and Accrual Journal'!E2648&gt;'Data Inputs'!$B$47,TRUE,FALSE)</f>
        <v>1</v>
      </c>
    </row>
    <row r="2649" spans="1:11" x14ac:dyDescent="0.2">
      <c r="A2649" s="110" t="str">
        <f t="shared" si="135"/>
        <v/>
      </c>
      <c r="B2649" s="55"/>
      <c r="C2649" s="129"/>
      <c r="D2649" s="55"/>
      <c r="E2649" s="56"/>
      <c r="F2649" s="72"/>
      <c r="G2649" s="120" t="str">
        <f>IFERROR(INDEX(Vendors!$A$2:$B$500,MATCH('AP and Accrual Journal'!C2649,Vendors!$A$2:$A$500,0),2),"")</f>
        <v/>
      </c>
      <c r="H2649" s="74">
        <f>SUMIF('Cash Outflows'!E:E,'AP and Accrual Journal'!D2649,'Cash Outflows'!F:F)</f>
        <v>0</v>
      </c>
      <c r="I2649" s="73">
        <f t="shared" si="134"/>
        <v>0</v>
      </c>
      <c r="J2649" s="13">
        <f t="shared" si="136"/>
        <v>0</v>
      </c>
      <c r="K2649" s="112" t="b">
        <f ca="1">IF(TODAY()-'AP and Accrual Journal'!E2649&gt;'Data Inputs'!$B$47,TRUE,FALSE)</f>
        <v>1</v>
      </c>
    </row>
    <row r="2650" spans="1:11" x14ac:dyDescent="0.2">
      <c r="A2650" s="110" t="str">
        <f t="shared" si="135"/>
        <v/>
      </c>
      <c r="B2650" s="55"/>
      <c r="C2650" s="129"/>
      <c r="D2650" s="55"/>
      <c r="E2650" s="56"/>
      <c r="F2650" s="72"/>
      <c r="G2650" s="120" t="str">
        <f>IFERROR(INDEX(Vendors!$A$2:$B$500,MATCH('AP and Accrual Journal'!C2650,Vendors!$A$2:$A$500,0),2),"")</f>
        <v/>
      </c>
      <c r="H2650" s="74">
        <f>SUMIF('Cash Outflows'!E:E,'AP and Accrual Journal'!D2650,'Cash Outflows'!F:F)</f>
        <v>0</v>
      </c>
      <c r="I2650" s="73">
        <f t="shared" si="134"/>
        <v>0</v>
      </c>
      <c r="J2650" s="13">
        <f t="shared" si="136"/>
        <v>0</v>
      </c>
      <c r="K2650" s="112" t="b">
        <f ca="1">IF(TODAY()-'AP and Accrual Journal'!E2650&gt;'Data Inputs'!$B$47,TRUE,FALSE)</f>
        <v>1</v>
      </c>
    </row>
    <row r="2651" spans="1:11" x14ac:dyDescent="0.2">
      <c r="A2651" s="110" t="str">
        <f t="shared" si="135"/>
        <v/>
      </c>
      <c r="B2651" s="55"/>
      <c r="C2651" s="129"/>
      <c r="D2651" s="55"/>
      <c r="E2651" s="56"/>
      <c r="F2651" s="72"/>
      <c r="G2651" s="120" t="str">
        <f>IFERROR(INDEX(Vendors!$A$2:$B$500,MATCH('AP and Accrual Journal'!C2651,Vendors!$A$2:$A$500,0),2),"")</f>
        <v/>
      </c>
      <c r="H2651" s="74">
        <f>SUMIF('Cash Outflows'!E:E,'AP and Accrual Journal'!D2651,'Cash Outflows'!F:F)</f>
        <v>0</v>
      </c>
      <c r="I2651" s="73">
        <f t="shared" si="134"/>
        <v>0</v>
      </c>
      <c r="J2651" s="13">
        <f t="shared" si="136"/>
        <v>0</v>
      </c>
      <c r="K2651" s="112" t="b">
        <f ca="1">IF(TODAY()-'AP and Accrual Journal'!E2651&gt;'Data Inputs'!$B$47,TRUE,FALSE)</f>
        <v>1</v>
      </c>
    </row>
    <row r="2652" spans="1:11" x14ac:dyDescent="0.2">
      <c r="A2652" s="110" t="str">
        <f t="shared" si="135"/>
        <v/>
      </c>
      <c r="B2652" s="55"/>
      <c r="C2652" s="129"/>
      <c r="D2652" s="55"/>
      <c r="E2652" s="56"/>
      <c r="F2652" s="72"/>
      <c r="G2652" s="120" t="str">
        <f>IFERROR(INDEX(Vendors!$A$2:$B$500,MATCH('AP and Accrual Journal'!C2652,Vendors!$A$2:$A$500,0),2),"")</f>
        <v/>
      </c>
      <c r="H2652" s="74">
        <f>SUMIF('Cash Outflows'!E:E,'AP and Accrual Journal'!D2652,'Cash Outflows'!F:F)</f>
        <v>0</v>
      </c>
      <c r="I2652" s="73">
        <f t="shared" si="134"/>
        <v>0</v>
      </c>
      <c r="J2652" s="13">
        <f t="shared" si="136"/>
        <v>0</v>
      </c>
      <c r="K2652" s="112" t="b">
        <f ca="1">IF(TODAY()-'AP and Accrual Journal'!E2652&gt;'Data Inputs'!$B$47,TRUE,FALSE)</f>
        <v>1</v>
      </c>
    </row>
    <row r="2653" spans="1:11" x14ac:dyDescent="0.2">
      <c r="A2653" s="110" t="str">
        <f t="shared" si="135"/>
        <v/>
      </c>
      <c r="B2653" s="55"/>
      <c r="C2653" s="129"/>
      <c r="D2653" s="55"/>
      <c r="E2653" s="56"/>
      <c r="F2653" s="72"/>
      <c r="G2653" s="120" t="str">
        <f>IFERROR(INDEX(Vendors!$A$2:$B$500,MATCH('AP and Accrual Journal'!C2653,Vendors!$A$2:$A$500,0),2),"")</f>
        <v/>
      </c>
      <c r="H2653" s="74">
        <f>SUMIF('Cash Outflows'!E:E,'AP and Accrual Journal'!D2653,'Cash Outflows'!F:F)</f>
        <v>0</v>
      </c>
      <c r="I2653" s="73">
        <f t="shared" si="134"/>
        <v>0</v>
      </c>
      <c r="J2653" s="13">
        <f t="shared" si="136"/>
        <v>0</v>
      </c>
      <c r="K2653" s="112" t="b">
        <f ca="1">IF(TODAY()-'AP and Accrual Journal'!E2653&gt;'Data Inputs'!$B$47,TRUE,FALSE)</f>
        <v>1</v>
      </c>
    </row>
    <row r="2654" spans="1:11" x14ac:dyDescent="0.2">
      <c r="A2654" s="110" t="str">
        <f t="shared" si="135"/>
        <v/>
      </c>
      <c r="B2654" s="55"/>
      <c r="C2654" s="129"/>
      <c r="D2654" s="55"/>
      <c r="E2654" s="56"/>
      <c r="F2654" s="72"/>
      <c r="G2654" s="120" t="str">
        <f>IFERROR(INDEX(Vendors!$A$2:$B$500,MATCH('AP and Accrual Journal'!C2654,Vendors!$A$2:$A$500,0),2),"")</f>
        <v/>
      </c>
      <c r="H2654" s="74">
        <f>SUMIF('Cash Outflows'!E:E,'AP and Accrual Journal'!D2654,'Cash Outflows'!F:F)</f>
        <v>0</v>
      </c>
      <c r="I2654" s="73">
        <f t="shared" si="134"/>
        <v>0</v>
      </c>
      <c r="J2654" s="13">
        <f t="shared" si="136"/>
        <v>0</v>
      </c>
      <c r="K2654" s="112" t="b">
        <f ca="1">IF(TODAY()-'AP and Accrual Journal'!E2654&gt;'Data Inputs'!$B$47,TRUE,FALSE)</f>
        <v>1</v>
      </c>
    </row>
    <row r="2655" spans="1:11" x14ac:dyDescent="0.2">
      <c r="A2655" s="110" t="str">
        <f t="shared" si="135"/>
        <v/>
      </c>
      <c r="B2655" s="55"/>
      <c r="C2655" s="129"/>
      <c r="D2655" s="55"/>
      <c r="E2655" s="56"/>
      <c r="F2655" s="72"/>
      <c r="G2655" s="120" t="str">
        <f>IFERROR(INDEX(Vendors!$A$2:$B$500,MATCH('AP and Accrual Journal'!C2655,Vendors!$A$2:$A$500,0),2),"")</f>
        <v/>
      </c>
      <c r="H2655" s="74">
        <f>SUMIF('Cash Outflows'!E:E,'AP and Accrual Journal'!D2655,'Cash Outflows'!F:F)</f>
        <v>0</v>
      </c>
      <c r="I2655" s="73">
        <f t="shared" si="134"/>
        <v>0</v>
      </c>
      <c r="J2655" s="13">
        <f t="shared" si="136"/>
        <v>0</v>
      </c>
      <c r="K2655" s="112" t="b">
        <f ca="1">IF(TODAY()-'AP and Accrual Journal'!E2655&gt;'Data Inputs'!$B$47,TRUE,FALSE)</f>
        <v>1</v>
      </c>
    </row>
    <row r="2656" spans="1:11" x14ac:dyDescent="0.2">
      <c r="A2656" s="110" t="str">
        <f t="shared" si="135"/>
        <v/>
      </c>
      <c r="B2656" s="55"/>
      <c r="C2656" s="129"/>
      <c r="D2656" s="55"/>
      <c r="E2656" s="56"/>
      <c r="F2656" s="72"/>
      <c r="G2656" s="120" t="str">
        <f>IFERROR(INDEX(Vendors!$A$2:$B$500,MATCH('AP and Accrual Journal'!C2656,Vendors!$A$2:$A$500,0),2),"")</f>
        <v/>
      </c>
      <c r="H2656" s="74">
        <f>SUMIF('Cash Outflows'!E:E,'AP and Accrual Journal'!D2656,'Cash Outflows'!F:F)</f>
        <v>0</v>
      </c>
      <c r="I2656" s="73">
        <f t="shared" si="134"/>
        <v>0</v>
      </c>
      <c r="J2656" s="13">
        <f t="shared" si="136"/>
        <v>0</v>
      </c>
      <c r="K2656" s="112" t="b">
        <f ca="1">IF(TODAY()-'AP and Accrual Journal'!E2656&gt;'Data Inputs'!$B$47,TRUE,FALSE)</f>
        <v>1</v>
      </c>
    </row>
    <row r="2657" spans="1:11" x14ac:dyDescent="0.2">
      <c r="A2657" s="110" t="str">
        <f t="shared" si="135"/>
        <v/>
      </c>
      <c r="B2657" s="55"/>
      <c r="C2657" s="129"/>
      <c r="D2657" s="55"/>
      <c r="E2657" s="56"/>
      <c r="F2657" s="72"/>
      <c r="G2657" s="120" t="str">
        <f>IFERROR(INDEX(Vendors!$A$2:$B$500,MATCH('AP and Accrual Journal'!C2657,Vendors!$A$2:$A$500,0),2),"")</f>
        <v/>
      </c>
      <c r="H2657" s="74">
        <f>SUMIF('Cash Outflows'!E:E,'AP and Accrual Journal'!D2657,'Cash Outflows'!F:F)</f>
        <v>0</v>
      </c>
      <c r="I2657" s="73">
        <f t="shared" si="134"/>
        <v>0</v>
      </c>
      <c r="J2657" s="13">
        <f t="shared" si="136"/>
        <v>0</v>
      </c>
      <c r="K2657" s="112" t="b">
        <f ca="1">IF(TODAY()-'AP and Accrual Journal'!E2657&gt;'Data Inputs'!$B$47,TRUE,FALSE)</f>
        <v>1</v>
      </c>
    </row>
    <row r="2658" spans="1:11" x14ac:dyDescent="0.2">
      <c r="A2658" s="110" t="str">
        <f t="shared" si="135"/>
        <v/>
      </c>
      <c r="B2658" s="55"/>
      <c r="C2658" s="129"/>
      <c r="D2658" s="55"/>
      <c r="E2658" s="56"/>
      <c r="F2658" s="72"/>
      <c r="G2658" s="120" t="str">
        <f>IFERROR(INDEX(Vendors!$A$2:$B$500,MATCH('AP and Accrual Journal'!C2658,Vendors!$A$2:$A$500,0),2),"")</f>
        <v/>
      </c>
      <c r="H2658" s="74">
        <f>SUMIF('Cash Outflows'!E:E,'AP and Accrual Journal'!D2658,'Cash Outflows'!F:F)</f>
        <v>0</v>
      </c>
      <c r="I2658" s="73">
        <f t="shared" si="134"/>
        <v>0</v>
      </c>
      <c r="J2658" s="13">
        <f t="shared" si="136"/>
        <v>0</v>
      </c>
      <c r="K2658" s="112" t="b">
        <f ca="1">IF(TODAY()-'AP and Accrual Journal'!E2658&gt;'Data Inputs'!$B$47,TRUE,FALSE)</f>
        <v>1</v>
      </c>
    </row>
    <row r="2659" spans="1:11" x14ac:dyDescent="0.2">
      <c r="A2659" s="110" t="str">
        <f t="shared" si="135"/>
        <v/>
      </c>
      <c r="B2659" s="55"/>
      <c r="C2659" s="129"/>
      <c r="D2659" s="55"/>
      <c r="E2659" s="56"/>
      <c r="F2659" s="72"/>
      <c r="G2659" s="120" t="str">
        <f>IFERROR(INDEX(Vendors!$A$2:$B$500,MATCH('AP and Accrual Journal'!C2659,Vendors!$A$2:$A$500,0),2),"")</f>
        <v/>
      </c>
      <c r="H2659" s="74">
        <f>SUMIF('Cash Outflows'!E:E,'AP and Accrual Journal'!D2659,'Cash Outflows'!F:F)</f>
        <v>0</v>
      </c>
      <c r="I2659" s="73">
        <f t="shared" si="134"/>
        <v>0</v>
      </c>
      <c r="J2659" s="13">
        <f t="shared" si="136"/>
        <v>0</v>
      </c>
      <c r="K2659" s="112" t="b">
        <f ca="1">IF(TODAY()-'AP and Accrual Journal'!E2659&gt;'Data Inputs'!$B$47,TRUE,FALSE)</f>
        <v>1</v>
      </c>
    </row>
    <row r="2660" spans="1:11" x14ac:dyDescent="0.2">
      <c r="A2660" s="110" t="str">
        <f t="shared" si="135"/>
        <v/>
      </c>
      <c r="B2660" s="55"/>
      <c r="C2660" s="129"/>
      <c r="D2660" s="55"/>
      <c r="E2660" s="56"/>
      <c r="F2660" s="72"/>
      <c r="G2660" s="120" t="str">
        <f>IFERROR(INDEX(Vendors!$A$2:$B$500,MATCH('AP and Accrual Journal'!C2660,Vendors!$A$2:$A$500,0),2),"")</f>
        <v/>
      </c>
      <c r="H2660" s="74">
        <f>SUMIF('Cash Outflows'!E:E,'AP and Accrual Journal'!D2660,'Cash Outflows'!F:F)</f>
        <v>0</v>
      </c>
      <c r="I2660" s="73">
        <f t="shared" si="134"/>
        <v>0</v>
      </c>
      <c r="J2660" s="13">
        <f t="shared" si="136"/>
        <v>0</v>
      </c>
      <c r="K2660" s="112" t="b">
        <f ca="1">IF(TODAY()-'AP and Accrual Journal'!E2660&gt;'Data Inputs'!$B$47,TRUE,FALSE)</f>
        <v>1</v>
      </c>
    </row>
    <row r="2661" spans="1:11" x14ac:dyDescent="0.2">
      <c r="A2661" s="110" t="str">
        <f t="shared" si="135"/>
        <v/>
      </c>
      <c r="B2661" s="55"/>
      <c r="C2661" s="129"/>
      <c r="D2661" s="55"/>
      <c r="E2661" s="56"/>
      <c r="F2661" s="72"/>
      <c r="G2661" s="120" t="str">
        <f>IFERROR(INDEX(Vendors!$A$2:$B$500,MATCH('AP and Accrual Journal'!C2661,Vendors!$A$2:$A$500,0),2),"")</f>
        <v/>
      </c>
      <c r="H2661" s="74">
        <f>SUMIF('Cash Outflows'!E:E,'AP and Accrual Journal'!D2661,'Cash Outflows'!F:F)</f>
        <v>0</v>
      </c>
      <c r="I2661" s="73">
        <f t="shared" si="134"/>
        <v>0</v>
      </c>
      <c r="J2661" s="13">
        <f t="shared" si="136"/>
        <v>0</v>
      </c>
      <c r="K2661" s="112" t="b">
        <f ca="1">IF(TODAY()-'AP and Accrual Journal'!E2661&gt;'Data Inputs'!$B$47,TRUE,FALSE)</f>
        <v>1</v>
      </c>
    </row>
    <row r="2662" spans="1:11" x14ac:dyDescent="0.2">
      <c r="A2662" s="110" t="str">
        <f t="shared" si="135"/>
        <v/>
      </c>
      <c r="B2662" s="55"/>
      <c r="C2662" s="129"/>
      <c r="D2662" s="55"/>
      <c r="E2662" s="56"/>
      <c r="F2662" s="72"/>
      <c r="G2662" s="120" t="str">
        <f>IFERROR(INDEX(Vendors!$A$2:$B$500,MATCH('AP and Accrual Journal'!C2662,Vendors!$A$2:$A$500,0),2),"")</f>
        <v/>
      </c>
      <c r="H2662" s="74">
        <f>SUMIF('Cash Outflows'!E:E,'AP and Accrual Journal'!D2662,'Cash Outflows'!F:F)</f>
        <v>0</v>
      </c>
      <c r="I2662" s="73">
        <f t="shared" si="134"/>
        <v>0</v>
      </c>
      <c r="J2662" s="13">
        <f t="shared" si="136"/>
        <v>0</v>
      </c>
      <c r="K2662" s="112" t="b">
        <f ca="1">IF(TODAY()-'AP and Accrual Journal'!E2662&gt;'Data Inputs'!$B$47,TRUE,FALSE)</f>
        <v>1</v>
      </c>
    </row>
    <row r="2663" spans="1:11" x14ac:dyDescent="0.2">
      <c r="A2663" s="110" t="str">
        <f t="shared" si="135"/>
        <v/>
      </c>
      <c r="B2663" s="55"/>
      <c r="C2663" s="129"/>
      <c r="D2663" s="55"/>
      <c r="E2663" s="56"/>
      <c r="F2663" s="72"/>
      <c r="G2663" s="120" t="str">
        <f>IFERROR(INDEX(Vendors!$A$2:$B$500,MATCH('AP and Accrual Journal'!C2663,Vendors!$A$2:$A$500,0),2),"")</f>
        <v/>
      </c>
      <c r="H2663" s="74">
        <f>SUMIF('Cash Outflows'!E:E,'AP and Accrual Journal'!D2663,'Cash Outflows'!F:F)</f>
        <v>0</v>
      </c>
      <c r="I2663" s="73">
        <f t="shared" si="134"/>
        <v>0</v>
      </c>
      <c r="J2663" s="13">
        <f t="shared" si="136"/>
        <v>0</v>
      </c>
      <c r="K2663" s="112" t="b">
        <f ca="1">IF(TODAY()-'AP and Accrual Journal'!E2663&gt;'Data Inputs'!$B$47,TRUE,FALSE)</f>
        <v>1</v>
      </c>
    </row>
    <row r="2664" spans="1:11" x14ac:dyDescent="0.2">
      <c r="A2664" s="110" t="str">
        <f t="shared" si="135"/>
        <v/>
      </c>
      <c r="B2664" s="55"/>
      <c r="C2664" s="129"/>
      <c r="D2664" s="55"/>
      <c r="E2664" s="56"/>
      <c r="F2664" s="72"/>
      <c r="G2664" s="120" t="str">
        <f>IFERROR(INDEX(Vendors!$A$2:$B$500,MATCH('AP and Accrual Journal'!C2664,Vendors!$A$2:$A$500,0),2),"")</f>
        <v/>
      </c>
      <c r="H2664" s="74">
        <f>SUMIF('Cash Outflows'!E:E,'AP and Accrual Journal'!D2664,'Cash Outflows'!F:F)</f>
        <v>0</v>
      </c>
      <c r="I2664" s="73">
        <f t="shared" si="134"/>
        <v>0</v>
      </c>
      <c r="J2664" s="13">
        <f t="shared" si="136"/>
        <v>0</v>
      </c>
      <c r="K2664" s="112" t="b">
        <f ca="1">IF(TODAY()-'AP and Accrual Journal'!E2664&gt;'Data Inputs'!$B$47,TRUE,FALSE)</f>
        <v>1</v>
      </c>
    </row>
    <row r="2665" spans="1:11" x14ac:dyDescent="0.2">
      <c r="A2665" s="110" t="str">
        <f t="shared" si="135"/>
        <v/>
      </c>
      <c r="B2665" s="55"/>
      <c r="C2665" s="129"/>
      <c r="D2665" s="55"/>
      <c r="E2665" s="56"/>
      <c r="F2665" s="72"/>
      <c r="G2665" s="120" t="str">
        <f>IFERROR(INDEX(Vendors!$A$2:$B$500,MATCH('AP and Accrual Journal'!C2665,Vendors!$A$2:$A$500,0),2),"")</f>
        <v/>
      </c>
      <c r="H2665" s="74">
        <f>SUMIF('Cash Outflows'!E:E,'AP and Accrual Journal'!D2665,'Cash Outflows'!F:F)</f>
        <v>0</v>
      </c>
      <c r="I2665" s="73">
        <f t="shared" si="134"/>
        <v>0</v>
      </c>
      <c r="J2665" s="13">
        <f t="shared" si="136"/>
        <v>0</v>
      </c>
      <c r="K2665" s="112" t="b">
        <f ca="1">IF(TODAY()-'AP and Accrual Journal'!E2665&gt;'Data Inputs'!$B$47,TRUE,FALSE)</f>
        <v>1</v>
      </c>
    </row>
    <row r="2666" spans="1:11" x14ac:dyDescent="0.2">
      <c r="A2666" s="110" t="str">
        <f t="shared" si="135"/>
        <v/>
      </c>
      <c r="B2666" s="55"/>
      <c r="C2666" s="129"/>
      <c r="D2666" s="55"/>
      <c r="E2666" s="56"/>
      <c r="F2666" s="72"/>
      <c r="G2666" s="120" t="str">
        <f>IFERROR(INDEX(Vendors!$A$2:$B$500,MATCH('AP and Accrual Journal'!C2666,Vendors!$A$2:$A$500,0),2),"")</f>
        <v/>
      </c>
      <c r="H2666" s="74">
        <f>SUMIF('Cash Outflows'!E:E,'AP and Accrual Journal'!D2666,'Cash Outflows'!F:F)</f>
        <v>0</v>
      </c>
      <c r="I2666" s="73">
        <f t="shared" si="134"/>
        <v>0</v>
      </c>
      <c r="J2666" s="13">
        <f t="shared" si="136"/>
        <v>0</v>
      </c>
      <c r="K2666" s="112" t="b">
        <f ca="1">IF(TODAY()-'AP and Accrual Journal'!E2666&gt;'Data Inputs'!$B$47,TRUE,FALSE)</f>
        <v>1</v>
      </c>
    </row>
    <row r="2667" spans="1:11" x14ac:dyDescent="0.2">
      <c r="A2667" s="110" t="str">
        <f t="shared" si="135"/>
        <v/>
      </c>
      <c r="B2667" s="55"/>
      <c r="C2667" s="129"/>
      <c r="D2667" s="55"/>
      <c r="E2667" s="56"/>
      <c r="F2667" s="72"/>
      <c r="G2667" s="120" t="str">
        <f>IFERROR(INDEX(Vendors!$A$2:$B$500,MATCH('AP and Accrual Journal'!C2667,Vendors!$A$2:$A$500,0),2),"")</f>
        <v/>
      </c>
      <c r="H2667" s="74">
        <f>SUMIF('Cash Outflows'!E:E,'AP and Accrual Journal'!D2667,'Cash Outflows'!F:F)</f>
        <v>0</v>
      </c>
      <c r="I2667" s="73">
        <f t="shared" si="134"/>
        <v>0</v>
      </c>
      <c r="J2667" s="13">
        <f t="shared" si="136"/>
        <v>0</v>
      </c>
      <c r="K2667" s="112" t="b">
        <f ca="1">IF(TODAY()-'AP and Accrual Journal'!E2667&gt;'Data Inputs'!$B$47,TRUE,FALSE)</f>
        <v>1</v>
      </c>
    </row>
    <row r="2668" spans="1:11" x14ac:dyDescent="0.2">
      <c r="A2668" s="110" t="str">
        <f t="shared" si="135"/>
        <v/>
      </c>
      <c r="B2668" s="55"/>
      <c r="C2668" s="129"/>
      <c r="D2668" s="55"/>
      <c r="E2668" s="56"/>
      <c r="F2668" s="72"/>
      <c r="G2668" s="120" t="str">
        <f>IFERROR(INDEX(Vendors!$A$2:$B$500,MATCH('AP and Accrual Journal'!C2668,Vendors!$A$2:$A$500,0),2),"")</f>
        <v/>
      </c>
      <c r="H2668" s="74">
        <f>SUMIF('Cash Outflows'!E:E,'AP and Accrual Journal'!D2668,'Cash Outflows'!F:F)</f>
        <v>0</v>
      </c>
      <c r="I2668" s="73">
        <f t="shared" si="134"/>
        <v>0</v>
      </c>
      <c r="J2668" s="13">
        <f t="shared" si="136"/>
        <v>0</v>
      </c>
      <c r="K2668" s="112" t="b">
        <f ca="1">IF(TODAY()-'AP and Accrual Journal'!E2668&gt;'Data Inputs'!$B$47,TRUE,FALSE)</f>
        <v>1</v>
      </c>
    </row>
    <row r="2669" spans="1:11" x14ac:dyDescent="0.2">
      <c r="A2669" s="110" t="str">
        <f t="shared" si="135"/>
        <v/>
      </c>
      <c r="B2669" s="55"/>
      <c r="C2669" s="129"/>
      <c r="D2669" s="55"/>
      <c r="E2669" s="56"/>
      <c r="F2669" s="72"/>
      <c r="G2669" s="120" t="str">
        <f>IFERROR(INDEX(Vendors!$A$2:$B$500,MATCH('AP and Accrual Journal'!C2669,Vendors!$A$2:$A$500,0),2),"")</f>
        <v/>
      </c>
      <c r="H2669" s="74">
        <f>SUMIF('Cash Outflows'!E:E,'AP and Accrual Journal'!D2669,'Cash Outflows'!F:F)</f>
        <v>0</v>
      </c>
      <c r="I2669" s="73">
        <f t="shared" si="134"/>
        <v>0</v>
      </c>
      <c r="J2669" s="13">
        <f t="shared" si="136"/>
        <v>0</v>
      </c>
      <c r="K2669" s="112" t="b">
        <f ca="1">IF(TODAY()-'AP and Accrual Journal'!E2669&gt;'Data Inputs'!$B$47,TRUE,FALSE)</f>
        <v>1</v>
      </c>
    </row>
    <row r="2670" spans="1:11" x14ac:dyDescent="0.2">
      <c r="A2670" s="110" t="str">
        <f t="shared" si="135"/>
        <v/>
      </c>
      <c r="B2670" s="55"/>
      <c r="C2670" s="129"/>
      <c r="D2670" s="55"/>
      <c r="E2670" s="56"/>
      <c r="F2670" s="72"/>
      <c r="G2670" s="120" t="str">
        <f>IFERROR(INDEX(Vendors!$A$2:$B$500,MATCH('AP and Accrual Journal'!C2670,Vendors!$A$2:$A$500,0),2),"")</f>
        <v/>
      </c>
      <c r="H2670" s="74">
        <f>SUMIF('Cash Outflows'!E:E,'AP and Accrual Journal'!D2670,'Cash Outflows'!F:F)</f>
        <v>0</v>
      </c>
      <c r="I2670" s="73">
        <f t="shared" si="134"/>
        <v>0</v>
      </c>
      <c r="J2670" s="13">
        <f t="shared" si="136"/>
        <v>0</v>
      </c>
      <c r="K2670" s="112" t="b">
        <f ca="1">IF(TODAY()-'AP and Accrual Journal'!E2670&gt;'Data Inputs'!$B$47,TRUE,FALSE)</f>
        <v>1</v>
      </c>
    </row>
    <row r="2671" spans="1:11" x14ac:dyDescent="0.2">
      <c r="A2671" s="110" t="str">
        <f t="shared" si="135"/>
        <v/>
      </c>
      <c r="B2671" s="55"/>
      <c r="C2671" s="129"/>
      <c r="D2671" s="55"/>
      <c r="E2671" s="56"/>
      <c r="F2671" s="72"/>
      <c r="G2671" s="120" t="str">
        <f>IFERROR(INDEX(Vendors!$A$2:$B$500,MATCH('AP and Accrual Journal'!C2671,Vendors!$A$2:$A$500,0),2),"")</f>
        <v/>
      </c>
      <c r="H2671" s="74">
        <f>SUMIF('Cash Outflows'!E:E,'AP and Accrual Journal'!D2671,'Cash Outflows'!F:F)</f>
        <v>0</v>
      </c>
      <c r="I2671" s="73">
        <f t="shared" si="134"/>
        <v>0</v>
      </c>
      <c r="J2671" s="13">
        <f t="shared" si="136"/>
        <v>0</v>
      </c>
      <c r="K2671" s="112" t="b">
        <f ca="1">IF(TODAY()-'AP and Accrual Journal'!E2671&gt;'Data Inputs'!$B$47,TRUE,FALSE)</f>
        <v>1</v>
      </c>
    </row>
    <row r="2672" spans="1:11" x14ac:dyDescent="0.2">
      <c r="A2672" s="110" t="str">
        <f t="shared" si="135"/>
        <v/>
      </c>
      <c r="B2672" s="55"/>
      <c r="C2672" s="129"/>
      <c r="D2672" s="55"/>
      <c r="E2672" s="56"/>
      <c r="F2672" s="72"/>
      <c r="G2672" s="120" t="str">
        <f>IFERROR(INDEX(Vendors!$A$2:$B$500,MATCH('AP and Accrual Journal'!C2672,Vendors!$A$2:$A$500,0),2),"")</f>
        <v/>
      </c>
      <c r="H2672" s="74">
        <f>SUMIF('Cash Outflows'!E:E,'AP and Accrual Journal'!D2672,'Cash Outflows'!F:F)</f>
        <v>0</v>
      </c>
      <c r="I2672" s="73">
        <f t="shared" si="134"/>
        <v>0</v>
      </c>
      <c r="J2672" s="13">
        <f t="shared" si="136"/>
        <v>0</v>
      </c>
      <c r="K2672" s="112" t="b">
        <f ca="1">IF(TODAY()-'AP and Accrual Journal'!E2672&gt;'Data Inputs'!$B$47,TRUE,FALSE)</f>
        <v>1</v>
      </c>
    </row>
    <row r="2673" spans="1:11" x14ac:dyDescent="0.2">
      <c r="A2673" s="110" t="str">
        <f t="shared" si="135"/>
        <v/>
      </c>
      <c r="B2673" s="55"/>
      <c r="C2673" s="129"/>
      <c r="D2673" s="55"/>
      <c r="E2673" s="56"/>
      <c r="F2673" s="72"/>
      <c r="G2673" s="120" t="str">
        <f>IFERROR(INDEX(Vendors!$A$2:$B$500,MATCH('AP and Accrual Journal'!C2673,Vendors!$A$2:$A$500,0),2),"")</f>
        <v/>
      </c>
      <c r="H2673" s="74">
        <f>SUMIF('Cash Outflows'!E:E,'AP and Accrual Journal'!D2673,'Cash Outflows'!F:F)</f>
        <v>0</v>
      </c>
      <c r="I2673" s="73">
        <f t="shared" si="134"/>
        <v>0</v>
      </c>
      <c r="J2673" s="13">
        <f t="shared" si="136"/>
        <v>0</v>
      </c>
      <c r="K2673" s="112" t="b">
        <f ca="1">IF(TODAY()-'AP and Accrual Journal'!E2673&gt;'Data Inputs'!$B$47,TRUE,FALSE)</f>
        <v>1</v>
      </c>
    </row>
    <row r="2674" spans="1:11" x14ac:dyDescent="0.2">
      <c r="A2674" s="110" t="str">
        <f t="shared" si="135"/>
        <v/>
      </c>
      <c r="B2674" s="55"/>
      <c r="C2674" s="129"/>
      <c r="D2674" s="55"/>
      <c r="E2674" s="56"/>
      <c r="F2674" s="72"/>
      <c r="G2674" s="120" t="str">
        <f>IFERROR(INDEX(Vendors!$A$2:$B$500,MATCH('AP and Accrual Journal'!C2674,Vendors!$A$2:$A$500,0),2),"")</f>
        <v/>
      </c>
      <c r="H2674" s="74">
        <f>SUMIF('Cash Outflows'!E:E,'AP and Accrual Journal'!D2674,'Cash Outflows'!F:F)</f>
        <v>0</v>
      </c>
      <c r="I2674" s="73">
        <f t="shared" si="134"/>
        <v>0</v>
      </c>
      <c r="J2674" s="13">
        <f t="shared" si="136"/>
        <v>0</v>
      </c>
      <c r="K2674" s="112" t="b">
        <f ca="1">IF(TODAY()-'AP and Accrual Journal'!E2674&gt;'Data Inputs'!$B$47,TRUE,FALSE)</f>
        <v>1</v>
      </c>
    </row>
    <row r="2675" spans="1:11" x14ac:dyDescent="0.2">
      <c r="A2675" s="110" t="str">
        <f t="shared" si="135"/>
        <v/>
      </c>
      <c r="B2675" s="55"/>
      <c r="C2675" s="129"/>
      <c r="D2675" s="55"/>
      <c r="E2675" s="56"/>
      <c r="F2675" s="72"/>
      <c r="G2675" s="120" t="str">
        <f>IFERROR(INDEX(Vendors!$A$2:$B$500,MATCH('AP and Accrual Journal'!C2675,Vendors!$A$2:$A$500,0),2),"")</f>
        <v/>
      </c>
      <c r="H2675" s="74">
        <f>SUMIF('Cash Outflows'!E:E,'AP and Accrual Journal'!D2675,'Cash Outflows'!F:F)</f>
        <v>0</v>
      </c>
      <c r="I2675" s="73">
        <f t="shared" si="134"/>
        <v>0</v>
      </c>
      <c r="J2675" s="13">
        <f t="shared" si="136"/>
        <v>0</v>
      </c>
      <c r="K2675" s="112" t="b">
        <f ca="1">IF(TODAY()-'AP and Accrual Journal'!E2675&gt;'Data Inputs'!$B$47,TRUE,FALSE)</f>
        <v>1</v>
      </c>
    </row>
    <row r="2676" spans="1:11" x14ac:dyDescent="0.2">
      <c r="A2676" s="110" t="str">
        <f t="shared" si="135"/>
        <v/>
      </c>
      <c r="B2676" s="55"/>
      <c r="C2676" s="129"/>
      <c r="D2676" s="55"/>
      <c r="E2676" s="56"/>
      <c r="F2676" s="72"/>
      <c r="G2676" s="120" t="str">
        <f>IFERROR(INDEX(Vendors!$A$2:$B$500,MATCH('AP and Accrual Journal'!C2676,Vendors!$A$2:$A$500,0),2),"")</f>
        <v/>
      </c>
      <c r="H2676" s="74">
        <f>SUMIF('Cash Outflows'!E:E,'AP and Accrual Journal'!D2676,'Cash Outflows'!F:F)</f>
        <v>0</v>
      </c>
      <c r="I2676" s="73">
        <f t="shared" si="134"/>
        <v>0</v>
      </c>
      <c r="J2676" s="13">
        <f t="shared" si="136"/>
        <v>0</v>
      </c>
      <c r="K2676" s="112" t="b">
        <f ca="1">IF(TODAY()-'AP and Accrual Journal'!E2676&gt;'Data Inputs'!$B$47,TRUE,FALSE)</f>
        <v>1</v>
      </c>
    </row>
    <row r="2677" spans="1:11" x14ac:dyDescent="0.2">
      <c r="A2677" s="110" t="str">
        <f t="shared" si="135"/>
        <v/>
      </c>
      <c r="B2677" s="55"/>
      <c r="C2677" s="129"/>
      <c r="D2677" s="55"/>
      <c r="E2677" s="56"/>
      <c r="F2677" s="72"/>
      <c r="G2677" s="120" t="str">
        <f>IFERROR(INDEX(Vendors!$A$2:$B$500,MATCH('AP and Accrual Journal'!C2677,Vendors!$A$2:$A$500,0),2),"")</f>
        <v/>
      </c>
      <c r="H2677" s="74">
        <f>SUMIF('Cash Outflows'!E:E,'AP and Accrual Journal'!D2677,'Cash Outflows'!F:F)</f>
        <v>0</v>
      </c>
      <c r="I2677" s="73">
        <f t="shared" si="134"/>
        <v>0</v>
      </c>
      <c r="J2677" s="13">
        <f t="shared" si="136"/>
        <v>0</v>
      </c>
      <c r="K2677" s="112" t="b">
        <f ca="1">IF(TODAY()-'AP and Accrual Journal'!E2677&gt;'Data Inputs'!$B$47,TRUE,FALSE)</f>
        <v>1</v>
      </c>
    </row>
    <row r="2678" spans="1:11" x14ac:dyDescent="0.2">
      <c r="A2678" s="110" t="str">
        <f t="shared" si="135"/>
        <v/>
      </c>
      <c r="B2678" s="55"/>
      <c r="C2678" s="129"/>
      <c r="D2678" s="55"/>
      <c r="E2678" s="56"/>
      <c r="F2678" s="72"/>
      <c r="G2678" s="120" t="str">
        <f>IFERROR(INDEX(Vendors!$A$2:$B$500,MATCH('AP and Accrual Journal'!C2678,Vendors!$A$2:$A$500,0),2),"")</f>
        <v/>
      </c>
      <c r="H2678" s="74">
        <f>SUMIF('Cash Outflows'!E:E,'AP and Accrual Journal'!D2678,'Cash Outflows'!F:F)</f>
        <v>0</v>
      </c>
      <c r="I2678" s="73">
        <f t="shared" si="134"/>
        <v>0</v>
      </c>
      <c r="J2678" s="13">
        <f t="shared" si="136"/>
        <v>0</v>
      </c>
      <c r="K2678" s="112" t="b">
        <f ca="1">IF(TODAY()-'AP and Accrual Journal'!E2678&gt;'Data Inputs'!$B$47,TRUE,FALSE)</f>
        <v>1</v>
      </c>
    </row>
    <row r="2679" spans="1:11" x14ac:dyDescent="0.2">
      <c r="A2679" s="110" t="str">
        <f t="shared" si="135"/>
        <v/>
      </c>
      <c r="B2679" s="55"/>
      <c r="C2679" s="129"/>
      <c r="D2679" s="55"/>
      <c r="E2679" s="56"/>
      <c r="F2679" s="72"/>
      <c r="G2679" s="120" t="str">
        <f>IFERROR(INDEX(Vendors!$A$2:$B$500,MATCH('AP and Accrual Journal'!C2679,Vendors!$A$2:$A$500,0),2),"")</f>
        <v/>
      </c>
      <c r="H2679" s="74">
        <f>SUMIF('Cash Outflows'!E:E,'AP and Accrual Journal'!D2679,'Cash Outflows'!F:F)</f>
        <v>0</v>
      </c>
      <c r="I2679" s="73">
        <f t="shared" si="134"/>
        <v>0</v>
      </c>
      <c r="J2679" s="13">
        <f t="shared" si="136"/>
        <v>0</v>
      </c>
      <c r="K2679" s="112" t="b">
        <f ca="1">IF(TODAY()-'AP and Accrual Journal'!E2679&gt;'Data Inputs'!$B$47,TRUE,FALSE)</f>
        <v>1</v>
      </c>
    </row>
    <row r="2680" spans="1:11" x14ac:dyDescent="0.2">
      <c r="A2680" s="110" t="str">
        <f t="shared" si="135"/>
        <v/>
      </c>
      <c r="B2680" s="55"/>
      <c r="C2680" s="129"/>
      <c r="D2680" s="55"/>
      <c r="E2680" s="56"/>
      <c r="F2680" s="72"/>
      <c r="G2680" s="120" t="str">
        <f>IFERROR(INDEX(Vendors!$A$2:$B$500,MATCH('AP and Accrual Journal'!C2680,Vendors!$A$2:$A$500,0),2),"")</f>
        <v/>
      </c>
      <c r="H2680" s="74">
        <f>SUMIF('Cash Outflows'!E:E,'AP and Accrual Journal'!D2680,'Cash Outflows'!F:F)</f>
        <v>0</v>
      </c>
      <c r="I2680" s="73">
        <f t="shared" si="134"/>
        <v>0</v>
      </c>
      <c r="J2680" s="13">
        <f t="shared" si="136"/>
        <v>0</v>
      </c>
      <c r="K2680" s="112" t="b">
        <f ca="1">IF(TODAY()-'AP and Accrual Journal'!E2680&gt;'Data Inputs'!$B$47,TRUE,FALSE)</f>
        <v>1</v>
      </c>
    </row>
    <row r="2681" spans="1:11" x14ac:dyDescent="0.2">
      <c r="A2681" s="110" t="str">
        <f t="shared" si="135"/>
        <v/>
      </c>
      <c r="B2681" s="55"/>
      <c r="C2681" s="129"/>
      <c r="D2681" s="55"/>
      <c r="E2681" s="56"/>
      <c r="F2681" s="72"/>
      <c r="G2681" s="120" t="str">
        <f>IFERROR(INDEX(Vendors!$A$2:$B$500,MATCH('AP and Accrual Journal'!C2681,Vendors!$A$2:$A$500,0),2),"")</f>
        <v/>
      </c>
      <c r="H2681" s="74">
        <f>SUMIF('Cash Outflows'!E:E,'AP and Accrual Journal'!D2681,'Cash Outflows'!F:F)</f>
        <v>0</v>
      </c>
      <c r="I2681" s="73">
        <f t="shared" si="134"/>
        <v>0</v>
      </c>
      <c r="J2681" s="13">
        <f t="shared" si="136"/>
        <v>0</v>
      </c>
      <c r="K2681" s="112" t="b">
        <f ca="1">IF(TODAY()-'AP and Accrual Journal'!E2681&gt;'Data Inputs'!$B$47,TRUE,FALSE)</f>
        <v>1</v>
      </c>
    </row>
    <row r="2682" spans="1:11" x14ac:dyDescent="0.2">
      <c r="A2682" s="110" t="str">
        <f t="shared" si="135"/>
        <v/>
      </c>
      <c r="B2682" s="55"/>
      <c r="C2682" s="129"/>
      <c r="D2682" s="55"/>
      <c r="E2682" s="56"/>
      <c r="F2682" s="72"/>
      <c r="G2682" s="120" t="str">
        <f>IFERROR(INDEX(Vendors!$A$2:$B$500,MATCH('AP and Accrual Journal'!C2682,Vendors!$A$2:$A$500,0),2),"")</f>
        <v/>
      </c>
      <c r="H2682" s="74">
        <f>SUMIF('Cash Outflows'!E:E,'AP and Accrual Journal'!D2682,'Cash Outflows'!F:F)</f>
        <v>0</v>
      </c>
      <c r="I2682" s="73">
        <f t="shared" si="134"/>
        <v>0</v>
      </c>
      <c r="J2682" s="13">
        <f t="shared" si="136"/>
        <v>0</v>
      </c>
      <c r="K2682" s="112" t="b">
        <f ca="1">IF(TODAY()-'AP and Accrual Journal'!E2682&gt;'Data Inputs'!$B$47,TRUE,FALSE)</f>
        <v>1</v>
      </c>
    </row>
    <row r="2683" spans="1:11" x14ac:dyDescent="0.2">
      <c r="A2683" s="110" t="str">
        <f t="shared" si="135"/>
        <v/>
      </c>
      <c r="B2683" s="55"/>
      <c r="C2683" s="129"/>
      <c r="D2683" s="55"/>
      <c r="E2683" s="56"/>
      <c r="F2683" s="72"/>
      <c r="G2683" s="120" t="str">
        <f>IFERROR(INDEX(Vendors!$A$2:$B$500,MATCH('AP and Accrual Journal'!C2683,Vendors!$A$2:$A$500,0),2),"")</f>
        <v/>
      </c>
      <c r="H2683" s="74">
        <f>SUMIF('Cash Outflows'!E:E,'AP and Accrual Journal'!D2683,'Cash Outflows'!F:F)</f>
        <v>0</v>
      </c>
      <c r="I2683" s="73">
        <f t="shared" si="134"/>
        <v>0</v>
      </c>
      <c r="J2683" s="13">
        <f t="shared" si="136"/>
        <v>0</v>
      </c>
      <c r="K2683" s="112" t="b">
        <f ca="1">IF(TODAY()-'AP and Accrual Journal'!E2683&gt;'Data Inputs'!$B$47,TRUE,FALSE)</f>
        <v>1</v>
      </c>
    </row>
    <row r="2684" spans="1:11" x14ac:dyDescent="0.2">
      <c r="A2684" s="110" t="str">
        <f t="shared" si="135"/>
        <v/>
      </c>
      <c r="B2684" s="55"/>
      <c r="C2684" s="129"/>
      <c r="D2684" s="55"/>
      <c r="E2684" s="56"/>
      <c r="F2684" s="72"/>
      <c r="G2684" s="120" t="str">
        <f>IFERROR(INDEX(Vendors!$A$2:$B$500,MATCH('AP and Accrual Journal'!C2684,Vendors!$A$2:$A$500,0),2),"")</f>
        <v/>
      </c>
      <c r="H2684" s="74">
        <f>SUMIF('Cash Outflows'!E:E,'AP and Accrual Journal'!D2684,'Cash Outflows'!F:F)</f>
        <v>0</v>
      </c>
      <c r="I2684" s="73">
        <f t="shared" si="134"/>
        <v>0</v>
      </c>
      <c r="J2684" s="13">
        <f t="shared" si="136"/>
        <v>0</v>
      </c>
      <c r="K2684" s="112" t="b">
        <f ca="1">IF(TODAY()-'AP and Accrual Journal'!E2684&gt;'Data Inputs'!$B$47,TRUE,FALSE)</f>
        <v>1</v>
      </c>
    </row>
    <row r="2685" spans="1:11" x14ac:dyDescent="0.2">
      <c r="A2685" s="110" t="str">
        <f t="shared" si="135"/>
        <v/>
      </c>
      <c r="B2685" s="55"/>
      <c r="C2685" s="129"/>
      <c r="D2685" s="55"/>
      <c r="E2685" s="56"/>
      <c r="F2685" s="72"/>
      <c r="G2685" s="120" t="str">
        <f>IFERROR(INDEX(Vendors!$A$2:$B$500,MATCH('AP and Accrual Journal'!C2685,Vendors!$A$2:$A$500,0),2),"")</f>
        <v/>
      </c>
      <c r="H2685" s="74">
        <f>SUMIF('Cash Outflows'!E:E,'AP and Accrual Journal'!D2685,'Cash Outflows'!F:F)</f>
        <v>0</v>
      </c>
      <c r="I2685" s="73">
        <f t="shared" si="134"/>
        <v>0</v>
      </c>
      <c r="J2685" s="13">
        <f t="shared" si="136"/>
        <v>0</v>
      </c>
      <c r="K2685" s="112" t="b">
        <f ca="1">IF(TODAY()-'AP and Accrual Journal'!E2685&gt;'Data Inputs'!$B$47,TRUE,FALSE)</f>
        <v>1</v>
      </c>
    </row>
    <row r="2686" spans="1:11" x14ac:dyDescent="0.2">
      <c r="A2686" s="110" t="str">
        <f t="shared" si="135"/>
        <v/>
      </c>
      <c r="B2686" s="55"/>
      <c r="C2686" s="129"/>
      <c r="D2686" s="55"/>
      <c r="E2686" s="56"/>
      <c r="F2686" s="72"/>
      <c r="G2686" s="120" t="str">
        <f>IFERROR(INDEX(Vendors!$A$2:$B$500,MATCH('AP and Accrual Journal'!C2686,Vendors!$A$2:$A$500,0),2),"")</f>
        <v/>
      </c>
      <c r="H2686" s="74">
        <f>SUMIF('Cash Outflows'!E:E,'AP and Accrual Journal'!D2686,'Cash Outflows'!F:F)</f>
        <v>0</v>
      </c>
      <c r="I2686" s="73">
        <f t="shared" si="134"/>
        <v>0</v>
      </c>
      <c r="J2686" s="13">
        <f t="shared" si="136"/>
        <v>0</v>
      </c>
      <c r="K2686" s="112" t="b">
        <f ca="1">IF(TODAY()-'AP and Accrual Journal'!E2686&gt;'Data Inputs'!$B$47,TRUE,FALSE)</f>
        <v>1</v>
      </c>
    </row>
    <row r="2687" spans="1:11" x14ac:dyDescent="0.2">
      <c r="A2687" s="110" t="str">
        <f t="shared" si="135"/>
        <v/>
      </c>
      <c r="B2687" s="55"/>
      <c r="C2687" s="129"/>
      <c r="D2687" s="55"/>
      <c r="E2687" s="56"/>
      <c r="F2687" s="72"/>
      <c r="G2687" s="120" t="str">
        <f>IFERROR(INDEX(Vendors!$A$2:$B$500,MATCH('AP and Accrual Journal'!C2687,Vendors!$A$2:$A$500,0),2),"")</f>
        <v/>
      </c>
      <c r="H2687" s="74">
        <f>SUMIF('Cash Outflows'!E:E,'AP and Accrual Journal'!D2687,'Cash Outflows'!F:F)</f>
        <v>0</v>
      </c>
      <c r="I2687" s="73">
        <f t="shared" si="134"/>
        <v>0</v>
      </c>
      <c r="J2687" s="13">
        <f t="shared" si="136"/>
        <v>0</v>
      </c>
      <c r="K2687" s="112" t="b">
        <f ca="1">IF(TODAY()-'AP and Accrual Journal'!E2687&gt;'Data Inputs'!$B$47,TRUE,FALSE)</f>
        <v>1</v>
      </c>
    </row>
    <row r="2688" spans="1:11" x14ac:dyDescent="0.2">
      <c r="A2688" s="110" t="str">
        <f t="shared" si="135"/>
        <v/>
      </c>
      <c r="B2688" s="55"/>
      <c r="C2688" s="129"/>
      <c r="D2688" s="55"/>
      <c r="E2688" s="56"/>
      <c r="F2688" s="72"/>
      <c r="G2688" s="120" t="str">
        <f>IFERROR(INDEX(Vendors!$A$2:$B$500,MATCH('AP and Accrual Journal'!C2688,Vendors!$A$2:$A$500,0),2),"")</f>
        <v/>
      </c>
      <c r="H2688" s="74">
        <f>SUMIF('Cash Outflows'!E:E,'AP and Accrual Journal'!D2688,'Cash Outflows'!F:F)</f>
        <v>0</v>
      </c>
      <c r="I2688" s="73">
        <f t="shared" si="134"/>
        <v>0</v>
      </c>
      <c r="J2688" s="13">
        <f t="shared" si="136"/>
        <v>0</v>
      </c>
      <c r="K2688" s="112" t="b">
        <f ca="1">IF(TODAY()-'AP and Accrual Journal'!E2688&gt;'Data Inputs'!$B$47,TRUE,FALSE)</f>
        <v>1</v>
      </c>
    </row>
    <row r="2689" spans="1:11" x14ac:dyDescent="0.2">
      <c r="A2689" s="110" t="str">
        <f t="shared" si="135"/>
        <v/>
      </c>
      <c r="B2689" s="55"/>
      <c r="C2689" s="129"/>
      <c r="D2689" s="55"/>
      <c r="E2689" s="56"/>
      <c r="F2689" s="72"/>
      <c r="G2689" s="120" t="str">
        <f>IFERROR(INDEX(Vendors!$A$2:$B$500,MATCH('AP and Accrual Journal'!C2689,Vendors!$A$2:$A$500,0),2),"")</f>
        <v/>
      </c>
      <c r="H2689" s="74">
        <f>SUMIF('Cash Outflows'!E:E,'AP and Accrual Journal'!D2689,'Cash Outflows'!F:F)</f>
        <v>0</v>
      </c>
      <c r="I2689" s="73">
        <f t="shared" si="134"/>
        <v>0</v>
      </c>
      <c r="J2689" s="13">
        <f t="shared" si="136"/>
        <v>0</v>
      </c>
      <c r="K2689" s="112" t="b">
        <f ca="1">IF(TODAY()-'AP and Accrual Journal'!E2689&gt;'Data Inputs'!$B$47,TRUE,FALSE)</f>
        <v>1</v>
      </c>
    </row>
    <row r="2690" spans="1:11" x14ac:dyDescent="0.2">
      <c r="A2690" s="110" t="str">
        <f t="shared" si="135"/>
        <v/>
      </c>
      <c r="B2690" s="55"/>
      <c r="C2690" s="129"/>
      <c r="D2690" s="55"/>
      <c r="E2690" s="56"/>
      <c r="F2690" s="72"/>
      <c r="G2690" s="120" t="str">
        <f>IFERROR(INDEX(Vendors!$A$2:$B$500,MATCH('AP and Accrual Journal'!C2690,Vendors!$A$2:$A$500,0),2),"")</f>
        <v/>
      </c>
      <c r="H2690" s="74">
        <f>SUMIF('Cash Outflows'!E:E,'AP and Accrual Journal'!D2690,'Cash Outflows'!F:F)</f>
        <v>0</v>
      </c>
      <c r="I2690" s="73">
        <f t="shared" si="134"/>
        <v>0</v>
      </c>
      <c r="J2690" s="13">
        <f t="shared" si="136"/>
        <v>0</v>
      </c>
      <c r="K2690" s="112" t="b">
        <f ca="1">IF(TODAY()-'AP and Accrual Journal'!E2690&gt;'Data Inputs'!$B$47,TRUE,FALSE)</f>
        <v>1</v>
      </c>
    </row>
    <row r="2691" spans="1:11" x14ac:dyDescent="0.2">
      <c r="A2691" s="110" t="str">
        <f t="shared" si="135"/>
        <v/>
      </c>
      <c r="B2691" s="55"/>
      <c r="C2691" s="129"/>
      <c r="D2691" s="55"/>
      <c r="E2691" s="56"/>
      <c r="F2691" s="72"/>
      <c r="G2691" s="120" t="str">
        <f>IFERROR(INDEX(Vendors!$A$2:$B$500,MATCH('AP and Accrual Journal'!C2691,Vendors!$A$2:$A$500,0),2),"")</f>
        <v/>
      </c>
      <c r="H2691" s="74">
        <f>SUMIF('Cash Outflows'!E:E,'AP and Accrual Journal'!D2691,'Cash Outflows'!F:F)</f>
        <v>0</v>
      </c>
      <c r="I2691" s="73">
        <f t="shared" si="134"/>
        <v>0</v>
      </c>
      <c r="J2691" s="13">
        <f t="shared" si="136"/>
        <v>0</v>
      </c>
      <c r="K2691" s="112" t="b">
        <f ca="1">IF(TODAY()-'AP and Accrual Journal'!E2691&gt;'Data Inputs'!$B$47,TRUE,FALSE)</f>
        <v>1</v>
      </c>
    </row>
    <row r="2692" spans="1:11" x14ac:dyDescent="0.2">
      <c r="A2692" s="110" t="str">
        <f t="shared" si="135"/>
        <v/>
      </c>
      <c r="B2692" s="55"/>
      <c r="C2692" s="129"/>
      <c r="D2692" s="55"/>
      <c r="E2692" s="56"/>
      <c r="F2692" s="72"/>
      <c r="G2692" s="120" t="str">
        <f>IFERROR(INDEX(Vendors!$A$2:$B$500,MATCH('AP and Accrual Journal'!C2692,Vendors!$A$2:$A$500,0),2),"")</f>
        <v/>
      </c>
      <c r="H2692" s="74">
        <f>SUMIF('Cash Outflows'!E:E,'AP and Accrual Journal'!D2692,'Cash Outflows'!F:F)</f>
        <v>0</v>
      </c>
      <c r="I2692" s="73">
        <f t="shared" si="134"/>
        <v>0</v>
      </c>
      <c r="J2692" s="13">
        <f t="shared" si="136"/>
        <v>0</v>
      </c>
      <c r="K2692" s="112" t="b">
        <f ca="1">IF(TODAY()-'AP and Accrual Journal'!E2692&gt;'Data Inputs'!$B$47,TRUE,FALSE)</f>
        <v>1</v>
      </c>
    </row>
    <row r="2693" spans="1:11" x14ac:dyDescent="0.2">
      <c r="A2693" s="110" t="str">
        <f t="shared" si="135"/>
        <v/>
      </c>
      <c r="B2693" s="55"/>
      <c r="C2693" s="129"/>
      <c r="D2693" s="55"/>
      <c r="E2693" s="56"/>
      <c r="F2693" s="72"/>
      <c r="G2693" s="120" t="str">
        <f>IFERROR(INDEX(Vendors!$A$2:$B$500,MATCH('AP and Accrual Journal'!C2693,Vendors!$A$2:$A$500,0),2),"")</f>
        <v/>
      </c>
      <c r="H2693" s="74">
        <f>SUMIF('Cash Outflows'!E:E,'AP and Accrual Journal'!D2693,'Cash Outflows'!F:F)</f>
        <v>0</v>
      </c>
      <c r="I2693" s="73">
        <f t="shared" ref="I2693:I2756" si="137">F2693-H2693</f>
        <v>0</v>
      </c>
      <c r="J2693" s="13">
        <f t="shared" si="136"/>
        <v>0</v>
      </c>
      <c r="K2693" s="112" t="b">
        <f ca="1">IF(TODAY()-'AP and Accrual Journal'!E2693&gt;'Data Inputs'!$B$47,TRUE,FALSE)</f>
        <v>1</v>
      </c>
    </row>
    <row r="2694" spans="1:11" x14ac:dyDescent="0.2">
      <c r="A2694" s="110" t="str">
        <f t="shared" si="135"/>
        <v/>
      </c>
      <c r="B2694" s="55"/>
      <c r="C2694" s="129"/>
      <c r="D2694" s="55"/>
      <c r="E2694" s="56"/>
      <c r="F2694" s="72"/>
      <c r="G2694" s="120" t="str">
        <f>IFERROR(INDEX(Vendors!$A$2:$B$500,MATCH('AP and Accrual Journal'!C2694,Vendors!$A$2:$A$500,0),2),"")</f>
        <v/>
      </c>
      <c r="H2694" s="74">
        <f>SUMIF('Cash Outflows'!E:E,'AP and Accrual Journal'!D2694,'Cash Outflows'!F:F)</f>
        <v>0</v>
      </c>
      <c r="I2694" s="73">
        <f t="shared" si="137"/>
        <v>0</v>
      </c>
      <c r="J2694" s="13">
        <f t="shared" si="136"/>
        <v>0</v>
      </c>
      <c r="K2694" s="112" t="b">
        <f ca="1">IF(TODAY()-'AP and Accrual Journal'!E2694&gt;'Data Inputs'!$B$47,TRUE,FALSE)</f>
        <v>1</v>
      </c>
    </row>
    <row r="2695" spans="1:11" x14ac:dyDescent="0.2">
      <c r="A2695" s="110" t="str">
        <f t="shared" si="135"/>
        <v/>
      </c>
      <c r="B2695" s="55"/>
      <c r="C2695" s="129"/>
      <c r="D2695" s="55"/>
      <c r="E2695" s="56"/>
      <c r="F2695" s="72"/>
      <c r="G2695" s="120" t="str">
        <f>IFERROR(INDEX(Vendors!$A$2:$B$500,MATCH('AP and Accrual Journal'!C2695,Vendors!$A$2:$A$500,0),2),"")</f>
        <v/>
      </c>
      <c r="H2695" s="74">
        <f>SUMIF('Cash Outflows'!E:E,'AP and Accrual Journal'!D2695,'Cash Outflows'!F:F)</f>
        <v>0</v>
      </c>
      <c r="I2695" s="73">
        <f t="shared" si="137"/>
        <v>0</v>
      </c>
      <c r="J2695" s="13">
        <f t="shared" si="136"/>
        <v>0</v>
      </c>
      <c r="K2695" s="112" t="b">
        <f ca="1">IF(TODAY()-'AP and Accrual Journal'!E2695&gt;'Data Inputs'!$B$47,TRUE,FALSE)</f>
        <v>1</v>
      </c>
    </row>
    <row r="2696" spans="1:11" x14ac:dyDescent="0.2">
      <c r="A2696" s="110" t="str">
        <f t="shared" si="135"/>
        <v/>
      </c>
      <c r="B2696" s="55"/>
      <c r="C2696" s="129"/>
      <c r="D2696" s="55"/>
      <c r="E2696" s="56"/>
      <c r="F2696" s="72"/>
      <c r="G2696" s="120" t="str">
        <f>IFERROR(INDEX(Vendors!$A$2:$B$500,MATCH('AP and Accrual Journal'!C2696,Vendors!$A$2:$A$500,0),2),"")</f>
        <v/>
      </c>
      <c r="H2696" s="74">
        <f>SUMIF('Cash Outflows'!E:E,'AP and Accrual Journal'!D2696,'Cash Outflows'!F:F)</f>
        <v>0</v>
      </c>
      <c r="I2696" s="73">
        <f t="shared" si="137"/>
        <v>0</v>
      </c>
      <c r="J2696" s="13">
        <f t="shared" si="136"/>
        <v>0</v>
      </c>
      <c r="K2696" s="112" t="b">
        <f ca="1">IF(TODAY()-'AP and Accrual Journal'!E2696&gt;'Data Inputs'!$B$47,TRUE,FALSE)</f>
        <v>1</v>
      </c>
    </row>
    <row r="2697" spans="1:11" x14ac:dyDescent="0.2">
      <c r="A2697" s="110" t="str">
        <f t="shared" si="135"/>
        <v/>
      </c>
      <c r="B2697" s="55"/>
      <c r="C2697" s="129"/>
      <c r="D2697" s="55"/>
      <c r="E2697" s="56"/>
      <c r="F2697" s="72"/>
      <c r="G2697" s="120" t="str">
        <f>IFERROR(INDEX(Vendors!$A$2:$B$500,MATCH('AP and Accrual Journal'!C2697,Vendors!$A$2:$A$500,0),2),"")</f>
        <v/>
      </c>
      <c r="H2697" s="74">
        <f>SUMIF('Cash Outflows'!E:E,'AP and Accrual Journal'!D2697,'Cash Outflows'!F:F)</f>
        <v>0</v>
      </c>
      <c r="I2697" s="73">
        <f t="shared" si="137"/>
        <v>0</v>
      </c>
      <c r="J2697" s="13">
        <f t="shared" si="136"/>
        <v>0</v>
      </c>
      <c r="K2697" s="112" t="b">
        <f ca="1">IF(TODAY()-'AP and Accrual Journal'!E2697&gt;'Data Inputs'!$B$47,TRUE,FALSE)</f>
        <v>1</v>
      </c>
    </row>
    <row r="2698" spans="1:11" x14ac:dyDescent="0.2">
      <c r="A2698" s="110" t="str">
        <f t="shared" si="135"/>
        <v/>
      </c>
      <c r="B2698" s="55"/>
      <c r="C2698" s="129"/>
      <c r="D2698" s="55"/>
      <c r="E2698" s="56"/>
      <c r="F2698" s="72"/>
      <c r="G2698" s="120" t="str">
        <f>IFERROR(INDEX(Vendors!$A$2:$B$500,MATCH('AP and Accrual Journal'!C2698,Vendors!$A$2:$A$500,0),2),"")</f>
        <v/>
      </c>
      <c r="H2698" s="74">
        <f>SUMIF('Cash Outflows'!E:E,'AP and Accrual Journal'!D2698,'Cash Outflows'!F:F)</f>
        <v>0</v>
      </c>
      <c r="I2698" s="73">
        <f t="shared" si="137"/>
        <v>0</v>
      </c>
      <c r="J2698" s="13">
        <f t="shared" si="136"/>
        <v>0</v>
      </c>
      <c r="K2698" s="112" t="b">
        <f ca="1">IF(TODAY()-'AP and Accrual Journal'!E2698&gt;'Data Inputs'!$B$47,TRUE,FALSE)</f>
        <v>1</v>
      </c>
    </row>
    <row r="2699" spans="1:11" x14ac:dyDescent="0.2">
      <c r="A2699" s="110" t="str">
        <f t="shared" si="135"/>
        <v/>
      </c>
      <c r="B2699" s="55"/>
      <c r="C2699" s="129"/>
      <c r="D2699" s="55"/>
      <c r="E2699" s="56"/>
      <c r="F2699" s="72"/>
      <c r="G2699" s="120" t="str">
        <f>IFERROR(INDEX(Vendors!$A$2:$B$500,MATCH('AP and Accrual Journal'!C2699,Vendors!$A$2:$A$500,0),2),"")</f>
        <v/>
      </c>
      <c r="H2699" s="74">
        <f>SUMIF('Cash Outflows'!E:E,'AP and Accrual Journal'!D2699,'Cash Outflows'!F:F)</f>
        <v>0</v>
      </c>
      <c r="I2699" s="73">
        <f t="shared" si="137"/>
        <v>0</v>
      </c>
      <c r="J2699" s="13">
        <f t="shared" si="136"/>
        <v>0</v>
      </c>
      <c r="K2699" s="112" t="b">
        <f ca="1">IF(TODAY()-'AP and Accrual Journal'!E2699&gt;'Data Inputs'!$B$47,TRUE,FALSE)</f>
        <v>1</v>
      </c>
    </row>
    <row r="2700" spans="1:11" x14ac:dyDescent="0.2">
      <c r="A2700" s="110" t="str">
        <f t="shared" ref="A2700:A2763" si="138">IF(E2700="","",E2700+(6-J2700))</f>
        <v/>
      </c>
      <c r="B2700" s="55"/>
      <c r="C2700" s="129"/>
      <c r="D2700" s="55"/>
      <c r="E2700" s="56"/>
      <c r="F2700" s="72"/>
      <c r="G2700" s="120" t="str">
        <f>IFERROR(INDEX(Vendors!$A$2:$B$500,MATCH('AP and Accrual Journal'!C2700,Vendors!$A$2:$A$500,0),2),"")</f>
        <v/>
      </c>
      <c r="H2700" s="74">
        <f>SUMIF('Cash Outflows'!E:E,'AP and Accrual Journal'!D2700,'Cash Outflows'!F:F)</f>
        <v>0</v>
      </c>
      <c r="I2700" s="73">
        <f t="shared" si="137"/>
        <v>0</v>
      </c>
      <c r="J2700" s="13">
        <f t="shared" ref="J2700:J2763" si="139">IF(WEEKDAY(E2700)=7,0,WEEKDAY(E2700))</f>
        <v>0</v>
      </c>
      <c r="K2700" s="112" t="b">
        <f ca="1">IF(TODAY()-'AP and Accrual Journal'!E2700&gt;'Data Inputs'!$B$47,TRUE,FALSE)</f>
        <v>1</v>
      </c>
    </row>
    <row r="2701" spans="1:11" x14ac:dyDescent="0.2">
      <c r="A2701" s="110" t="str">
        <f t="shared" si="138"/>
        <v/>
      </c>
      <c r="B2701" s="55"/>
      <c r="C2701" s="129"/>
      <c r="D2701" s="55"/>
      <c r="E2701" s="56"/>
      <c r="F2701" s="72"/>
      <c r="G2701" s="120" t="str">
        <f>IFERROR(INDEX(Vendors!$A$2:$B$500,MATCH('AP and Accrual Journal'!C2701,Vendors!$A$2:$A$500,0),2),"")</f>
        <v/>
      </c>
      <c r="H2701" s="74">
        <f>SUMIF('Cash Outflows'!E:E,'AP and Accrual Journal'!D2701,'Cash Outflows'!F:F)</f>
        <v>0</v>
      </c>
      <c r="I2701" s="73">
        <f t="shared" si="137"/>
        <v>0</v>
      </c>
      <c r="J2701" s="13">
        <f t="shared" si="139"/>
        <v>0</v>
      </c>
      <c r="K2701" s="112" t="b">
        <f ca="1">IF(TODAY()-'AP and Accrual Journal'!E2701&gt;'Data Inputs'!$B$47,TRUE,FALSE)</f>
        <v>1</v>
      </c>
    </row>
    <row r="2702" spans="1:11" x14ac:dyDescent="0.2">
      <c r="A2702" s="110" t="str">
        <f t="shared" si="138"/>
        <v/>
      </c>
      <c r="B2702" s="55"/>
      <c r="C2702" s="129"/>
      <c r="D2702" s="55"/>
      <c r="E2702" s="56"/>
      <c r="F2702" s="72"/>
      <c r="G2702" s="120" t="str">
        <f>IFERROR(INDEX(Vendors!$A$2:$B$500,MATCH('AP and Accrual Journal'!C2702,Vendors!$A$2:$A$500,0),2),"")</f>
        <v/>
      </c>
      <c r="H2702" s="74">
        <f>SUMIF('Cash Outflows'!E:E,'AP and Accrual Journal'!D2702,'Cash Outflows'!F:F)</f>
        <v>0</v>
      </c>
      <c r="I2702" s="73">
        <f t="shared" si="137"/>
        <v>0</v>
      </c>
      <c r="J2702" s="13">
        <f t="shared" si="139"/>
        <v>0</v>
      </c>
      <c r="K2702" s="112" t="b">
        <f ca="1">IF(TODAY()-'AP and Accrual Journal'!E2702&gt;'Data Inputs'!$B$47,TRUE,FALSE)</f>
        <v>1</v>
      </c>
    </row>
    <row r="2703" spans="1:11" x14ac:dyDescent="0.2">
      <c r="A2703" s="110" t="str">
        <f t="shared" si="138"/>
        <v/>
      </c>
      <c r="B2703" s="55"/>
      <c r="C2703" s="129"/>
      <c r="D2703" s="55"/>
      <c r="E2703" s="56"/>
      <c r="F2703" s="72"/>
      <c r="G2703" s="120" t="str">
        <f>IFERROR(INDEX(Vendors!$A$2:$B$500,MATCH('AP and Accrual Journal'!C2703,Vendors!$A$2:$A$500,0),2),"")</f>
        <v/>
      </c>
      <c r="H2703" s="74">
        <f>SUMIF('Cash Outflows'!E:E,'AP and Accrual Journal'!D2703,'Cash Outflows'!F:F)</f>
        <v>0</v>
      </c>
      <c r="I2703" s="73">
        <f t="shared" si="137"/>
        <v>0</v>
      </c>
      <c r="J2703" s="13">
        <f t="shared" si="139"/>
        <v>0</v>
      </c>
      <c r="K2703" s="112" t="b">
        <f ca="1">IF(TODAY()-'AP and Accrual Journal'!E2703&gt;'Data Inputs'!$B$47,TRUE,FALSE)</f>
        <v>1</v>
      </c>
    </row>
    <row r="2704" spans="1:11" x14ac:dyDescent="0.2">
      <c r="A2704" s="110" t="str">
        <f t="shared" si="138"/>
        <v/>
      </c>
      <c r="B2704" s="55"/>
      <c r="C2704" s="129"/>
      <c r="D2704" s="55"/>
      <c r="E2704" s="56"/>
      <c r="F2704" s="72"/>
      <c r="G2704" s="120" t="str">
        <f>IFERROR(INDEX(Vendors!$A$2:$B$500,MATCH('AP and Accrual Journal'!C2704,Vendors!$A$2:$A$500,0),2),"")</f>
        <v/>
      </c>
      <c r="H2704" s="74">
        <f>SUMIF('Cash Outflows'!E:E,'AP and Accrual Journal'!D2704,'Cash Outflows'!F:F)</f>
        <v>0</v>
      </c>
      <c r="I2704" s="73">
        <f t="shared" si="137"/>
        <v>0</v>
      </c>
      <c r="J2704" s="13">
        <f t="shared" si="139"/>
        <v>0</v>
      </c>
      <c r="K2704" s="112" t="b">
        <f ca="1">IF(TODAY()-'AP and Accrual Journal'!E2704&gt;'Data Inputs'!$B$47,TRUE,FALSE)</f>
        <v>1</v>
      </c>
    </row>
    <row r="2705" spans="1:11" x14ac:dyDescent="0.2">
      <c r="A2705" s="110" t="str">
        <f t="shared" si="138"/>
        <v/>
      </c>
      <c r="B2705" s="55"/>
      <c r="C2705" s="129"/>
      <c r="D2705" s="55"/>
      <c r="E2705" s="56"/>
      <c r="F2705" s="72"/>
      <c r="G2705" s="120" t="str">
        <f>IFERROR(INDEX(Vendors!$A$2:$B$500,MATCH('AP and Accrual Journal'!C2705,Vendors!$A$2:$A$500,0),2),"")</f>
        <v/>
      </c>
      <c r="H2705" s="74">
        <f>SUMIF('Cash Outflows'!E:E,'AP and Accrual Journal'!D2705,'Cash Outflows'!F:F)</f>
        <v>0</v>
      </c>
      <c r="I2705" s="73">
        <f t="shared" si="137"/>
        <v>0</v>
      </c>
      <c r="J2705" s="13">
        <f t="shared" si="139"/>
        <v>0</v>
      </c>
      <c r="K2705" s="112" t="b">
        <f ca="1">IF(TODAY()-'AP and Accrual Journal'!E2705&gt;'Data Inputs'!$B$47,TRUE,FALSE)</f>
        <v>1</v>
      </c>
    </row>
    <row r="2706" spans="1:11" x14ac:dyDescent="0.2">
      <c r="A2706" s="110" t="str">
        <f t="shared" si="138"/>
        <v/>
      </c>
      <c r="B2706" s="55"/>
      <c r="C2706" s="129"/>
      <c r="D2706" s="55"/>
      <c r="E2706" s="56"/>
      <c r="F2706" s="72"/>
      <c r="G2706" s="120" t="str">
        <f>IFERROR(INDEX(Vendors!$A$2:$B$500,MATCH('AP and Accrual Journal'!C2706,Vendors!$A$2:$A$500,0),2),"")</f>
        <v/>
      </c>
      <c r="H2706" s="74">
        <f>SUMIF('Cash Outflows'!E:E,'AP and Accrual Journal'!D2706,'Cash Outflows'!F:F)</f>
        <v>0</v>
      </c>
      <c r="I2706" s="73">
        <f t="shared" si="137"/>
        <v>0</v>
      </c>
      <c r="J2706" s="13">
        <f t="shared" si="139"/>
        <v>0</v>
      </c>
      <c r="K2706" s="112" t="b">
        <f ca="1">IF(TODAY()-'AP and Accrual Journal'!E2706&gt;'Data Inputs'!$B$47,TRUE,FALSE)</f>
        <v>1</v>
      </c>
    </row>
    <row r="2707" spans="1:11" x14ac:dyDescent="0.2">
      <c r="A2707" s="110" t="str">
        <f t="shared" si="138"/>
        <v/>
      </c>
      <c r="B2707" s="55"/>
      <c r="C2707" s="129"/>
      <c r="D2707" s="55"/>
      <c r="E2707" s="56"/>
      <c r="F2707" s="72"/>
      <c r="G2707" s="120" t="str">
        <f>IFERROR(INDEX(Vendors!$A$2:$B$500,MATCH('AP and Accrual Journal'!C2707,Vendors!$A$2:$A$500,0),2),"")</f>
        <v/>
      </c>
      <c r="H2707" s="74">
        <f>SUMIF('Cash Outflows'!E:E,'AP and Accrual Journal'!D2707,'Cash Outflows'!F:F)</f>
        <v>0</v>
      </c>
      <c r="I2707" s="73">
        <f t="shared" si="137"/>
        <v>0</v>
      </c>
      <c r="J2707" s="13">
        <f t="shared" si="139"/>
        <v>0</v>
      </c>
      <c r="K2707" s="112" t="b">
        <f ca="1">IF(TODAY()-'AP and Accrual Journal'!E2707&gt;'Data Inputs'!$B$47,TRUE,FALSE)</f>
        <v>1</v>
      </c>
    </row>
    <row r="2708" spans="1:11" x14ac:dyDescent="0.2">
      <c r="A2708" s="110" t="str">
        <f t="shared" si="138"/>
        <v/>
      </c>
      <c r="B2708" s="55"/>
      <c r="C2708" s="129"/>
      <c r="D2708" s="55"/>
      <c r="E2708" s="56"/>
      <c r="F2708" s="72"/>
      <c r="G2708" s="120" t="str">
        <f>IFERROR(INDEX(Vendors!$A$2:$B$500,MATCH('AP and Accrual Journal'!C2708,Vendors!$A$2:$A$500,0),2),"")</f>
        <v/>
      </c>
      <c r="H2708" s="74">
        <f>SUMIF('Cash Outflows'!E:E,'AP and Accrual Journal'!D2708,'Cash Outflows'!F:F)</f>
        <v>0</v>
      </c>
      <c r="I2708" s="73">
        <f t="shared" si="137"/>
        <v>0</v>
      </c>
      <c r="J2708" s="13">
        <f t="shared" si="139"/>
        <v>0</v>
      </c>
      <c r="K2708" s="112" t="b">
        <f ca="1">IF(TODAY()-'AP and Accrual Journal'!E2708&gt;'Data Inputs'!$B$47,TRUE,FALSE)</f>
        <v>1</v>
      </c>
    </row>
    <row r="2709" spans="1:11" x14ac:dyDescent="0.2">
      <c r="A2709" s="110" t="str">
        <f t="shared" si="138"/>
        <v/>
      </c>
      <c r="B2709" s="55"/>
      <c r="C2709" s="129"/>
      <c r="D2709" s="55"/>
      <c r="E2709" s="56"/>
      <c r="F2709" s="72"/>
      <c r="G2709" s="120" t="str">
        <f>IFERROR(INDEX(Vendors!$A$2:$B$500,MATCH('AP and Accrual Journal'!C2709,Vendors!$A$2:$A$500,0),2),"")</f>
        <v/>
      </c>
      <c r="H2709" s="74">
        <f>SUMIF('Cash Outflows'!E:E,'AP and Accrual Journal'!D2709,'Cash Outflows'!F:F)</f>
        <v>0</v>
      </c>
      <c r="I2709" s="73">
        <f t="shared" si="137"/>
        <v>0</v>
      </c>
      <c r="J2709" s="13">
        <f t="shared" si="139"/>
        <v>0</v>
      </c>
      <c r="K2709" s="112" t="b">
        <f ca="1">IF(TODAY()-'AP and Accrual Journal'!E2709&gt;'Data Inputs'!$B$47,TRUE,FALSE)</f>
        <v>1</v>
      </c>
    </row>
    <row r="2710" spans="1:11" x14ac:dyDescent="0.2">
      <c r="A2710" s="110" t="str">
        <f t="shared" si="138"/>
        <v/>
      </c>
      <c r="B2710" s="55"/>
      <c r="C2710" s="129"/>
      <c r="D2710" s="55"/>
      <c r="E2710" s="56"/>
      <c r="F2710" s="72"/>
      <c r="G2710" s="120" t="str">
        <f>IFERROR(INDEX(Vendors!$A$2:$B$500,MATCH('AP and Accrual Journal'!C2710,Vendors!$A$2:$A$500,0),2),"")</f>
        <v/>
      </c>
      <c r="H2710" s="74">
        <f>SUMIF('Cash Outflows'!E:E,'AP and Accrual Journal'!D2710,'Cash Outflows'!F:F)</f>
        <v>0</v>
      </c>
      <c r="I2710" s="73">
        <f t="shared" si="137"/>
        <v>0</v>
      </c>
      <c r="J2710" s="13">
        <f t="shared" si="139"/>
        <v>0</v>
      </c>
      <c r="K2710" s="112" t="b">
        <f ca="1">IF(TODAY()-'AP and Accrual Journal'!E2710&gt;'Data Inputs'!$B$47,TRUE,FALSE)</f>
        <v>1</v>
      </c>
    </row>
    <row r="2711" spans="1:11" x14ac:dyDescent="0.2">
      <c r="A2711" s="110" t="str">
        <f t="shared" si="138"/>
        <v/>
      </c>
      <c r="B2711" s="55"/>
      <c r="C2711" s="129"/>
      <c r="D2711" s="55"/>
      <c r="E2711" s="56"/>
      <c r="F2711" s="72"/>
      <c r="G2711" s="120" t="str">
        <f>IFERROR(INDEX(Vendors!$A$2:$B$500,MATCH('AP and Accrual Journal'!C2711,Vendors!$A$2:$A$500,0),2),"")</f>
        <v/>
      </c>
      <c r="H2711" s="74">
        <f>SUMIF('Cash Outflows'!E:E,'AP and Accrual Journal'!D2711,'Cash Outflows'!F:F)</f>
        <v>0</v>
      </c>
      <c r="I2711" s="73">
        <f t="shared" si="137"/>
        <v>0</v>
      </c>
      <c r="J2711" s="13">
        <f t="shared" si="139"/>
        <v>0</v>
      </c>
      <c r="K2711" s="112" t="b">
        <f ca="1">IF(TODAY()-'AP and Accrual Journal'!E2711&gt;'Data Inputs'!$B$47,TRUE,FALSE)</f>
        <v>1</v>
      </c>
    </row>
    <row r="2712" spans="1:11" x14ac:dyDescent="0.2">
      <c r="A2712" s="110" t="str">
        <f t="shared" si="138"/>
        <v/>
      </c>
      <c r="B2712" s="55"/>
      <c r="C2712" s="129"/>
      <c r="D2712" s="55"/>
      <c r="E2712" s="56"/>
      <c r="F2712" s="72"/>
      <c r="G2712" s="120" t="str">
        <f>IFERROR(INDEX(Vendors!$A$2:$B$500,MATCH('AP and Accrual Journal'!C2712,Vendors!$A$2:$A$500,0),2),"")</f>
        <v/>
      </c>
      <c r="H2712" s="74">
        <f>SUMIF('Cash Outflows'!E:E,'AP and Accrual Journal'!D2712,'Cash Outflows'!F:F)</f>
        <v>0</v>
      </c>
      <c r="I2712" s="73">
        <f t="shared" si="137"/>
        <v>0</v>
      </c>
      <c r="J2712" s="13">
        <f t="shared" si="139"/>
        <v>0</v>
      </c>
      <c r="K2712" s="112" t="b">
        <f ca="1">IF(TODAY()-'AP and Accrual Journal'!E2712&gt;'Data Inputs'!$B$47,TRUE,FALSE)</f>
        <v>1</v>
      </c>
    </row>
    <row r="2713" spans="1:11" x14ac:dyDescent="0.2">
      <c r="A2713" s="110" t="str">
        <f t="shared" si="138"/>
        <v/>
      </c>
      <c r="B2713" s="55"/>
      <c r="C2713" s="129"/>
      <c r="D2713" s="55"/>
      <c r="E2713" s="56"/>
      <c r="F2713" s="72"/>
      <c r="G2713" s="120" t="str">
        <f>IFERROR(INDEX(Vendors!$A$2:$B$500,MATCH('AP and Accrual Journal'!C2713,Vendors!$A$2:$A$500,0),2),"")</f>
        <v/>
      </c>
      <c r="H2713" s="74">
        <f>SUMIF('Cash Outflows'!E:E,'AP and Accrual Journal'!D2713,'Cash Outflows'!F:F)</f>
        <v>0</v>
      </c>
      <c r="I2713" s="73">
        <f t="shared" si="137"/>
        <v>0</v>
      </c>
      <c r="J2713" s="13">
        <f t="shared" si="139"/>
        <v>0</v>
      </c>
      <c r="K2713" s="112" t="b">
        <f ca="1">IF(TODAY()-'AP and Accrual Journal'!E2713&gt;'Data Inputs'!$B$47,TRUE,FALSE)</f>
        <v>1</v>
      </c>
    </row>
    <row r="2714" spans="1:11" x14ac:dyDescent="0.2">
      <c r="A2714" s="110" t="str">
        <f t="shared" si="138"/>
        <v/>
      </c>
      <c r="B2714" s="55"/>
      <c r="C2714" s="129"/>
      <c r="D2714" s="55"/>
      <c r="E2714" s="56"/>
      <c r="F2714" s="72"/>
      <c r="G2714" s="120" t="str">
        <f>IFERROR(INDEX(Vendors!$A$2:$B$500,MATCH('AP and Accrual Journal'!C2714,Vendors!$A$2:$A$500,0),2),"")</f>
        <v/>
      </c>
      <c r="H2714" s="74">
        <f>SUMIF('Cash Outflows'!E:E,'AP and Accrual Journal'!D2714,'Cash Outflows'!F:F)</f>
        <v>0</v>
      </c>
      <c r="I2714" s="73">
        <f t="shared" si="137"/>
        <v>0</v>
      </c>
      <c r="J2714" s="13">
        <f t="shared" si="139"/>
        <v>0</v>
      </c>
      <c r="K2714" s="112" t="b">
        <f ca="1">IF(TODAY()-'AP and Accrual Journal'!E2714&gt;'Data Inputs'!$B$47,TRUE,FALSE)</f>
        <v>1</v>
      </c>
    </row>
    <row r="2715" spans="1:11" x14ac:dyDescent="0.2">
      <c r="A2715" s="110" t="str">
        <f t="shared" si="138"/>
        <v/>
      </c>
      <c r="B2715" s="55"/>
      <c r="C2715" s="129"/>
      <c r="D2715" s="55"/>
      <c r="E2715" s="56"/>
      <c r="F2715" s="72"/>
      <c r="G2715" s="120" t="str">
        <f>IFERROR(INDEX(Vendors!$A$2:$B$500,MATCH('AP and Accrual Journal'!C2715,Vendors!$A$2:$A$500,0),2),"")</f>
        <v/>
      </c>
      <c r="H2715" s="74">
        <f>SUMIF('Cash Outflows'!E:E,'AP and Accrual Journal'!D2715,'Cash Outflows'!F:F)</f>
        <v>0</v>
      </c>
      <c r="I2715" s="73">
        <f t="shared" si="137"/>
        <v>0</v>
      </c>
      <c r="J2715" s="13">
        <f t="shared" si="139"/>
        <v>0</v>
      </c>
      <c r="K2715" s="112" t="b">
        <f ca="1">IF(TODAY()-'AP and Accrual Journal'!E2715&gt;'Data Inputs'!$B$47,TRUE,FALSE)</f>
        <v>1</v>
      </c>
    </row>
    <row r="2716" spans="1:11" x14ac:dyDescent="0.2">
      <c r="A2716" s="110" t="str">
        <f t="shared" si="138"/>
        <v/>
      </c>
      <c r="B2716" s="55"/>
      <c r="C2716" s="129"/>
      <c r="D2716" s="55"/>
      <c r="E2716" s="56"/>
      <c r="F2716" s="72"/>
      <c r="G2716" s="120" t="str">
        <f>IFERROR(INDEX(Vendors!$A$2:$B$500,MATCH('AP and Accrual Journal'!C2716,Vendors!$A$2:$A$500,0),2),"")</f>
        <v/>
      </c>
      <c r="H2716" s="74">
        <f>SUMIF('Cash Outflows'!E:E,'AP and Accrual Journal'!D2716,'Cash Outflows'!F:F)</f>
        <v>0</v>
      </c>
      <c r="I2716" s="73">
        <f t="shared" si="137"/>
        <v>0</v>
      </c>
      <c r="J2716" s="13">
        <f t="shared" si="139"/>
        <v>0</v>
      </c>
      <c r="K2716" s="112" t="b">
        <f ca="1">IF(TODAY()-'AP and Accrual Journal'!E2716&gt;'Data Inputs'!$B$47,TRUE,FALSE)</f>
        <v>1</v>
      </c>
    </row>
    <row r="2717" spans="1:11" x14ac:dyDescent="0.2">
      <c r="A2717" s="110" t="str">
        <f t="shared" si="138"/>
        <v/>
      </c>
      <c r="B2717" s="55"/>
      <c r="C2717" s="129"/>
      <c r="D2717" s="55"/>
      <c r="E2717" s="56"/>
      <c r="F2717" s="72"/>
      <c r="G2717" s="120" t="str">
        <f>IFERROR(INDEX(Vendors!$A$2:$B$500,MATCH('AP and Accrual Journal'!C2717,Vendors!$A$2:$A$500,0),2),"")</f>
        <v/>
      </c>
      <c r="H2717" s="74">
        <f>SUMIF('Cash Outflows'!E:E,'AP and Accrual Journal'!D2717,'Cash Outflows'!F:F)</f>
        <v>0</v>
      </c>
      <c r="I2717" s="73">
        <f t="shared" si="137"/>
        <v>0</v>
      </c>
      <c r="J2717" s="13">
        <f t="shared" si="139"/>
        <v>0</v>
      </c>
      <c r="K2717" s="112" t="b">
        <f ca="1">IF(TODAY()-'AP and Accrual Journal'!E2717&gt;'Data Inputs'!$B$47,TRUE,FALSE)</f>
        <v>1</v>
      </c>
    </row>
    <row r="2718" spans="1:11" x14ac:dyDescent="0.2">
      <c r="A2718" s="110" t="str">
        <f t="shared" si="138"/>
        <v/>
      </c>
      <c r="B2718" s="55"/>
      <c r="C2718" s="129"/>
      <c r="D2718" s="55"/>
      <c r="E2718" s="56"/>
      <c r="F2718" s="72"/>
      <c r="G2718" s="120" t="str">
        <f>IFERROR(INDEX(Vendors!$A$2:$B$500,MATCH('AP and Accrual Journal'!C2718,Vendors!$A$2:$A$500,0),2),"")</f>
        <v/>
      </c>
      <c r="H2718" s="74">
        <f>SUMIF('Cash Outflows'!E:E,'AP and Accrual Journal'!D2718,'Cash Outflows'!F:F)</f>
        <v>0</v>
      </c>
      <c r="I2718" s="73">
        <f t="shared" si="137"/>
        <v>0</v>
      </c>
      <c r="J2718" s="13">
        <f t="shared" si="139"/>
        <v>0</v>
      </c>
      <c r="K2718" s="112" t="b">
        <f ca="1">IF(TODAY()-'AP and Accrual Journal'!E2718&gt;'Data Inputs'!$B$47,TRUE,FALSE)</f>
        <v>1</v>
      </c>
    </row>
    <row r="2719" spans="1:11" x14ac:dyDescent="0.2">
      <c r="A2719" s="110" t="str">
        <f t="shared" si="138"/>
        <v/>
      </c>
      <c r="B2719" s="55"/>
      <c r="C2719" s="129"/>
      <c r="D2719" s="55"/>
      <c r="E2719" s="56"/>
      <c r="F2719" s="72"/>
      <c r="G2719" s="120" t="str">
        <f>IFERROR(INDEX(Vendors!$A$2:$B$500,MATCH('AP and Accrual Journal'!C2719,Vendors!$A$2:$A$500,0),2),"")</f>
        <v/>
      </c>
      <c r="H2719" s="74">
        <f>SUMIF('Cash Outflows'!E:E,'AP and Accrual Journal'!D2719,'Cash Outflows'!F:F)</f>
        <v>0</v>
      </c>
      <c r="I2719" s="73">
        <f t="shared" si="137"/>
        <v>0</v>
      </c>
      <c r="J2719" s="13">
        <f t="shared" si="139"/>
        <v>0</v>
      </c>
      <c r="K2719" s="112" t="b">
        <f ca="1">IF(TODAY()-'AP and Accrual Journal'!E2719&gt;'Data Inputs'!$B$47,TRUE,FALSE)</f>
        <v>1</v>
      </c>
    </row>
    <row r="2720" spans="1:11" x14ac:dyDescent="0.2">
      <c r="A2720" s="110" t="str">
        <f t="shared" si="138"/>
        <v/>
      </c>
      <c r="B2720" s="55"/>
      <c r="C2720" s="129"/>
      <c r="D2720" s="55"/>
      <c r="E2720" s="56"/>
      <c r="F2720" s="72"/>
      <c r="G2720" s="120" t="str">
        <f>IFERROR(INDEX(Vendors!$A$2:$B$500,MATCH('AP and Accrual Journal'!C2720,Vendors!$A$2:$A$500,0),2),"")</f>
        <v/>
      </c>
      <c r="H2720" s="74">
        <f>SUMIF('Cash Outflows'!E:E,'AP and Accrual Journal'!D2720,'Cash Outflows'!F:F)</f>
        <v>0</v>
      </c>
      <c r="I2720" s="73">
        <f t="shared" si="137"/>
        <v>0</v>
      </c>
      <c r="J2720" s="13">
        <f t="shared" si="139"/>
        <v>0</v>
      </c>
      <c r="K2720" s="112" t="b">
        <f ca="1">IF(TODAY()-'AP and Accrual Journal'!E2720&gt;'Data Inputs'!$B$47,TRUE,FALSE)</f>
        <v>1</v>
      </c>
    </row>
    <row r="2721" spans="1:11" x14ac:dyDescent="0.2">
      <c r="A2721" s="110" t="str">
        <f t="shared" si="138"/>
        <v/>
      </c>
      <c r="B2721" s="55"/>
      <c r="C2721" s="129"/>
      <c r="D2721" s="55"/>
      <c r="E2721" s="56"/>
      <c r="F2721" s="72"/>
      <c r="G2721" s="120" t="str">
        <f>IFERROR(INDEX(Vendors!$A$2:$B$500,MATCH('AP and Accrual Journal'!C2721,Vendors!$A$2:$A$500,0),2),"")</f>
        <v/>
      </c>
      <c r="H2721" s="74">
        <f>SUMIF('Cash Outflows'!E:E,'AP and Accrual Journal'!D2721,'Cash Outflows'!F:F)</f>
        <v>0</v>
      </c>
      <c r="I2721" s="73">
        <f t="shared" si="137"/>
        <v>0</v>
      </c>
      <c r="J2721" s="13">
        <f t="shared" si="139"/>
        <v>0</v>
      </c>
      <c r="K2721" s="112" t="b">
        <f ca="1">IF(TODAY()-'AP and Accrual Journal'!E2721&gt;'Data Inputs'!$B$47,TRUE,FALSE)</f>
        <v>1</v>
      </c>
    </row>
    <row r="2722" spans="1:11" x14ac:dyDescent="0.2">
      <c r="A2722" s="110" t="str">
        <f t="shared" si="138"/>
        <v/>
      </c>
      <c r="B2722" s="55"/>
      <c r="C2722" s="129"/>
      <c r="D2722" s="55"/>
      <c r="E2722" s="56"/>
      <c r="F2722" s="72"/>
      <c r="G2722" s="120" t="str">
        <f>IFERROR(INDEX(Vendors!$A$2:$B$500,MATCH('AP and Accrual Journal'!C2722,Vendors!$A$2:$A$500,0),2),"")</f>
        <v/>
      </c>
      <c r="H2722" s="74">
        <f>SUMIF('Cash Outflows'!E:E,'AP and Accrual Journal'!D2722,'Cash Outflows'!F:F)</f>
        <v>0</v>
      </c>
      <c r="I2722" s="73">
        <f t="shared" si="137"/>
        <v>0</v>
      </c>
      <c r="J2722" s="13">
        <f t="shared" si="139"/>
        <v>0</v>
      </c>
      <c r="K2722" s="112" t="b">
        <f ca="1">IF(TODAY()-'AP and Accrual Journal'!E2722&gt;'Data Inputs'!$B$47,TRUE,FALSE)</f>
        <v>1</v>
      </c>
    </row>
    <row r="2723" spans="1:11" x14ac:dyDescent="0.2">
      <c r="A2723" s="110" t="str">
        <f t="shared" si="138"/>
        <v/>
      </c>
      <c r="B2723" s="55"/>
      <c r="C2723" s="129"/>
      <c r="D2723" s="55"/>
      <c r="E2723" s="56"/>
      <c r="F2723" s="72"/>
      <c r="G2723" s="120" t="str">
        <f>IFERROR(INDEX(Vendors!$A$2:$B$500,MATCH('AP and Accrual Journal'!C2723,Vendors!$A$2:$A$500,0),2),"")</f>
        <v/>
      </c>
      <c r="H2723" s="74">
        <f>SUMIF('Cash Outflows'!E:E,'AP and Accrual Journal'!D2723,'Cash Outflows'!F:F)</f>
        <v>0</v>
      </c>
      <c r="I2723" s="73">
        <f t="shared" si="137"/>
        <v>0</v>
      </c>
      <c r="J2723" s="13">
        <f t="shared" si="139"/>
        <v>0</v>
      </c>
      <c r="K2723" s="112" t="b">
        <f ca="1">IF(TODAY()-'AP and Accrual Journal'!E2723&gt;'Data Inputs'!$B$47,TRUE,FALSE)</f>
        <v>1</v>
      </c>
    </row>
    <row r="2724" spans="1:11" x14ac:dyDescent="0.2">
      <c r="A2724" s="110" t="str">
        <f t="shared" si="138"/>
        <v/>
      </c>
      <c r="B2724" s="55"/>
      <c r="C2724" s="129"/>
      <c r="D2724" s="55"/>
      <c r="E2724" s="56"/>
      <c r="F2724" s="72"/>
      <c r="G2724" s="120" t="str">
        <f>IFERROR(INDEX(Vendors!$A$2:$B$500,MATCH('AP and Accrual Journal'!C2724,Vendors!$A$2:$A$500,0),2),"")</f>
        <v/>
      </c>
      <c r="H2724" s="74">
        <f>SUMIF('Cash Outflows'!E:E,'AP and Accrual Journal'!D2724,'Cash Outflows'!F:F)</f>
        <v>0</v>
      </c>
      <c r="I2724" s="73">
        <f t="shared" si="137"/>
        <v>0</v>
      </c>
      <c r="J2724" s="13">
        <f t="shared" si="139"/>
        <v>0</v>
      </c>
      <c r="K2724" s="112" t="b">
        <f ca="1">IF(TODAY()-'AP and Accrual Journal'!E2724&gt;'Data Inputs'!$B$47,TRUE,FALSE)</f>
        <v>1</v>
      </c>
    </row>
    <row r="2725" spans="1:11" x14ac:dyDescent="0.2">
      <c r="A2725" s="110" t="str">
        <f t="shared" si="138"/>
        <v/>
      </c>
      <c r="B2725" s="55"/>
      <c r="C2725" s="129"/>
      <c r="D2725" s="55"/>
      <c r="E2725" s="56"/>
      <c r="F2725" s="72"/>
      <c r="G2725" s="120" t="str">
        <f>IFERROR(INDEX(Vendors!$A$2:$B$500,MATCH('AP and Accrual Journal'!C2725,Vendors!$A$2:$A$500,0),2),"")</f>
        <v/>
      </c>
      <c r="H2725" s="74">
        <f>SUMIF('Cash Outflows'!E:E,'AP and Accrual Journal'!D2725,'Cash Outflows'!F:F)</f>
        <v>0</v>
      </c>
      <c r="I2725" s="73">
        <f t="shared" si="137"/>
        <v>0</v>
      </c>
      <c r="J2725" s="13">
        <f t="shared" si="139"/>
        <v>0</v>
      </c>
      <c r="K2725" s="112" t="b">
        <f ca="1">IF(TODAY()-'AP and Accrual Journal'!E2725&gt;'Data Inputs'!$B$47,TRUE,FALSE)</f>
        <v>1</v>
      </c>
    </row>
    <row r="2726" spans="1:11" x14ac:dyDescent="0.2">
      <c r="A2726" s="110" t="str">
        <f t="shared" si="138"/>
        <v/>
      </c>
      <c r="B2726" s="55"/>
      <c r="C2726" s="129"/>
      <c r="D2726" s="55"/>
      <c r="E2726" s="56"/>
      <c r="F2726" s="72"/>
      <c r="G2726" s="120" t="str">
        <f>IFERROR(INDEX(Vendors!$A$2:$B$500,MATCH('AP and Accrual Journal'!C2726,Vendors!$A$2:$A$500,0),2),"")</f>
        <v/>
      </c>
      <c r="H2726" s="74">
        <f>SUMIF('Cash Outflows'!E:E,'AP and Accrual Journal'!D2726,'Cash Outflows'!F:F)</f>
        <v>0</v>
      </c>
      <c r="I2726" s="73">
        <f t="shared" si="137"/>
        <v>0</v>
      </c>
      <c r="J2726" s="13">
        <f t="shared" si="139"/>
        <v>0</v>
      </c>
      <c r="K2726" s="112" t="b">
        <f ca="1">IF(TODAY()-'AP and Accrual Journal'!E2726&gt;'Data Inputs'!$B$47,TRUE,FALSE)</f>
        <v>1</v>
      </c>
    </row>
    <row r="2727" spans="1:11" x14ac:dyDescent="0.2">
      <c r="A2727" s="110" t="str">
        <f t="shared" si="138"/>
        <v/>
      </c>
      <c r="B2727" s="55"/>
      <c r="C2727" s="129"/>
      <c r="D2727" s="55"/>
      <c r="E2727" s="56"/>
      <c r="F2727" s="72"/>
      <c r="G2727" s="120" t="str">
        <f>IFERROR(INDEX(Vendors!$A$2:$B$500,MATCH('AP and Accrual Journal'!C2727,Vendors!$A$2:$A$500,0),2),"")</f>
        <v/>
      </c>
      <c r="H2727" s="74">
        <f>SUMIF('Cash Outflows'!E:E,'AP and Accrual Journal'!D2727,'Cash Outflows'!F:F)</f>
        <v>0</v>
      </c>
      <c r="I2727" s="73">
        <f t="shared" si="137"/>
        <v>0</v>
      </c>
      <c r="J2727" s="13">
        <f t="shared" si="139"/>
        <v>0</v>
      </c>
      <c r="K2727" s="112" t="b">
        <f ca="1">IF(TODAY()-'AP and Accrual Journal'!E2727&gt;'Data Inputs'!$B$47,TRUE,FALSE)</f>
        <v>1</v>
      </c>
    </row>
    <row r="2728" spans="1:11" x14ac:dyDescent="0.2">
      <c r="A2728" s="110" t="str">
        <f t="shared" si="138"/>
        <v/>
      </c>
      <c r="B2728" s="55"/>
      <c r="C2728" s="129"/>
      <c r="D2728" s="55"/>
      <c r="E2728" s="56"/>
      <c r="F2728" s="72"/>
      <c r="G2728" s="120" t="str">
        <f>IFERROR(INDEX(Vendors!$A$2:$B$500,MATCH('AP and Accrual Journal'!C2728,Vendors!$A$2:$A$500,0),2),"")</f>
        <v/>
      </c>
      <c r="H2728" s="74">
        <f>SUMIF('Cash Outflows'!E:E,'AP and Accrual Journal'!D2728,'Cash Outflows'!F:F)</f>
        <v>0</v>
      </c>
      <c r="I2728" s="73">
        <f t="shared" si="137"/>
        <v>0</v>
      </c>
      <c r="J2728" s="13">
        <f t="shared" si="139"/>
        <v>0</v>
      </c>
      <c r="K2728" s="112" t="b">
        <f ca="1">IF(TODAY()-'AP and Accrual Journal'!E2728&gt;'Data Inputs'!$B$47,TRUE,FALSE)</f>
        <v>1</v>
      </c>
    </row>
    <row r="2729" spans="1:11" x14ac:dyDescent="0.2">
      <c r="A2729" s="110" t="str">
        <f t="shared" si="138"/>
        <v/>
      </c>
      <c r="B2729" s="55"/>
      <c r="C2729" s="129"/>
      <c r="D2729" s="55"/>
      <c r="E2729" s="56"/>
      <c r="F2729" s="72"/>
      <c r="G2729" s="120" t="str">
        <f>IFERROR(INDEX(Vendors!$A$2:$B$500,MATCH('AP and Accrual Journal'!C2729,Vendors!$A$2:$A$500,0),2),"")</f>
        <v/>
      </c>
      <c r="H2729" s="74">
        <f>SUMIF('Cash Outflows'!E:E,'AP and Accrual Journal'!D2729,'Cash Outflows'!F:F)</f>
        <v>0</v>
      </c>
      <c r="I2729" s="73">
        <f t="shared" si="137"/>
        <v>0</v>
      </c>
      <c r="J2729" s="13">
        <f t="shared" si="139"/>
        <v>0</v>
      </c>
      <c r="K2729" s="112" t="b">
        <f ca="1">IF(TODAY()-'AP and Accrual Journal'!E2729&gt;'Data Inputs'!$B$47,TRUE,FALSE)</f>
        <v>1</v>
      </c>
    </row>
    <row r="2730" spans="1:11" x14ac:dyDescent="0.2">
      <c r="A2730" s="110" t="str">
        <f t="shared" si="138"/>
        <v/>
      </c>
      <c r="B2730" s="55"/>
      <c r="C2730" s="129"/>
      <c r="D2730" s="55"/>
      <c r="E2730" s="56"/>
      <c r="F2730" s="72"/>
      <c r="G2730" s="120" t="str">
        <f>IFERROR(INDEX(Vendors!$A$2:$B$500,MATCH('AP and Accrual Journal'!C2730,Vendors!$A$2:$A$500,0),2),"")</f>
        <v/>
      </c>
      <c r="H2730" s="74">
        <f>SUMIF('Cash Outflows'!E:E,'AP and Accrual Journal'!D2730,'Cash Outflows'!F:F)</f>
        <v>0</v>
      </c>
      <c r="I2730" s="73">
        <f t="shared" si="137"/>
        <v>0</v>
      </c>
      <c r="J2730" s="13">
        <f t="shared" si="139"/>
        <v>0</v>
      </c>
      <c r="K2730" s="112" t="b">
        <f ca="1">IF(TODAY()-'AP and Accrual Journal'!E2730&gt;'Data Inputs'!$B$47,TRUE,FALSE)</f>
        <v>1</v>
      </c>
    </row>
    <row r="2731" spans="1:11" x14ac:dyDescent="0.2">
      <c r="A2731" s="110" t="str">
        <f t="shared" si="138"/>
        <v/>
      </c>
      <c r="B2731" s="55"/>
      <c r="C2731" s="129"/>
      <c r="D2731" s="55"/>
      <c r="E2731" s="56"/>
      <c r="F2731" s="72"/>
      <c r="G2731" s="120" t="str">
        <f>IFERROR(INDEX(Vendors!$A$2:$B$500,MATCH('AP and Accrual Journal'!C2731,Vendors!$A$2:$A$500,0),2),"")</f>
        <v/>
      </c>
      <c r="H2731" s="74">
        <f>SUMIF('Cash Outflows'!E:E,'AP and Accrual Journal'!D2731,'Cash Outflows'!F:F)</f>
        <v>0</v>
      </c>
      <c r="I2731" s="73">
        <f t="shared" si="137"/>
        <v>0</v>
      </c>
      <c r="J2731" s="13">
        <f t="shared" si="139"/>
        <v>0</v>
      </c>
      <c r="K2731" s="112" t="b">
        <f ca="1">IF(TODAY()-'AP and Accrual Journal'!E2731&gt;'Data Inputs'!$B$47,TRUE,FALSE)</f>
        <v>1</v>
      </c>
    </row>
    <row r="2732" spans="1:11" x14ac:dyDescent="0.2">
      <c r="A2732" s="110" t="str">
        <f t="shared" si="138"/>
        <v/>
      </c>
      <c r="B2732" s="55"/>
      <c r="C2732" s="129"/>
      <c r="D2732" s="55"/>
      <c r="E2732" s="56"/>
      <c r="F2732" s="72"/>
      <c r="G2732" s="120" t="str">
        <f>IFERROR(INDEX(Vendors!$A$2:$B$500,MATCH('AP and Accrual Journal'!C2732,Vendors!$A$2:$A$500,0),2),"")</f>
        <v/>
      </c>
      <c r="H2732" s="74">
        <f>SUMIF('Cash Outflows'!E:E,'AP and Accrual Journal'!D2732,'Cash Outflows'!F:F)</f>
        <v>0</v>
      </c>
      <c r="I2732" s="73">
        <f t="shared" si="137"/>
        <v>0</v>
      </c>
      <c r="J2732" s="13">
        <f t="shared" si="139"/>
        <v>0</v>
      </c>
      <c r="K2732" s="112" t="b">
        <f ca="1">IF(TODAY()-'AP and Accrual Journal'!E2732&gt;'Data Inputs'!$B$47,TRUE,FALSE)</f>
        <v>1</v>
      </c>
    </row>
    <row r="2733" spans="1:11" x14ac:dyDescent="0.2">
      <c r="A2733" s="110" t="str">
        <f t="shared" si="138"/>
        <v/>
      </c>
      <c r="B2733" s="55"/>
      <c r="C2733" s="129"/>
      <c r="D2733" s="55"/>
      <c r="E2733" s="56"/>
      <c r="F2733" s="72"/>
      <c r="G2733" s="120" t="str">
        <f>IFERROR(INDEX(Vendors!$A$2:$B$500,MATCH('AP and Accrual Journal'!C2733,Vendors!$A$2:$A$500,0),2),"")</f>
        <v/>
      </c>
      <c r="H2733" s="74">
        <f>SUMIF('Cash Outflows'!E:E,'AP and Accrual Journal'!D2733,'Cash Outflows'!F:F)</f>
        <v>0</v>
      </c>
      <c r="I2733" s="73">
        <f t="shared" si="137"/>
        <v>0</v>
      </c>
      <c r="J2733" s="13">
        <f t="shared" si="139"/>
        <v>0</v>
      </c>
      <c r="K2733" s="112" t="b">
        <f ca="1">IF(TODAY()-'AP and Accrual Journal'!E2733&gt;'Data Inputs'!$B$47,TRUE,FALSE)</f>
        <v>1</v>
      </c>
    </row>
    <row r="2734" spans="1:11" x14ac:dyDescent="0.2">
      <c r="A2734" s="110" t="str">
        <f t="shared" si="138"/>
        <v/>
      </c>
      <c r="B2734" s="55"/>
      <c r="C2734" s="129"/>
      <c r="D2734" s="55"/>
      <c r="E2734" s="56"/>
      <c r="F2734" s="72"/>
      <c r="G2734" s="120" t="str">
        <f>IFERROR(INDEX(Vendors!$A$2:$B$500,MATCH('AP and Accrual Journal'!C2734,Vendors!$A$2:$A$500,0),2),"")</f>
        <v/>
      </c>
      <c r="H2734" s="74">
        <f>SUMIF('Cash Outflows'!E:E,'AP and Accrual Journal'!D2734,'Cash Outflows'!F:F)</f>
        <v>0</v>
      </c>
      <c r="I2734" s="73">
        <f t="shared" si="137"/>
        <v>0</v>
      </c>
      <c r="J2734" s="13">
        <f t="shared" si="139"/>
        <v>0</v>
      </c>
      <c r="K2734" s="112" t="b">
        <f ca="1">IF(TODAY()-'AP and Accrual Journal'!E2734&gt;'Data Inputs'!$B$47,TRUE,FALSE)</f>
        <v>1</v>
      </c>
    </row>
    <row r="2735" spans="1:11" x14ac:dyDescent="0.2">
      <c r="A2735" s="110" t="str">
        <f t="shared" si="138"/>
        <v/>
      </c>
      <c r="B2735" s="55"/>
      <c r="C2735" s="129"/>
      <c r="D2735" s="55"/>
      <c r="E2735" s="56"/>
      <c r="F2735" s="72"/>
      <c r="G2735" s="120" t="str">
        <f>IFERROR(INDEX(Vendors!$A$2:$B$500,MATCH('AP and Accrual Journal'!C2735,Vendors!$A$2:$A$500,0),2),"")</f>
        <v/>
      </c>
      <c r="H2735" s="74">
        <f>SUMIF('Cash Outflows'!E:E,'AP and Accrual Journal'!D2735,'Cash Outflows'!F:F)</f>
        <v>0</v>
      </c>
      <c r="I2735" s="73">
        <f t="shared" si="137"/>
        <v>0</v>
      </c>
      <c r="J2735" s="13">
        <f t="shared" si="139"/>
        <v>0</v>
      </c>
      <c r="K2735" s="112" t="b">
        <f ca="1">IF(TODAY()-'AP and Accrual Journal'!E2735&gt;'Data Inputs'!$B$47,TRUE,FALSE)</f>
        <v>1</v>
      </c>
    </row>
    <row r="2736" spans="1:11" x14ac:dyDescent="0.2">
      <c r="A2736" s="110" t="str">
        <f t="shared" si="138"/>
        <v/>
      </c>
      <c r="B2736" s="55"/>
      <c r="C2736" s="129"/>
      <c r="D2736" s="55"/>
      <c r="E2736" s="56"/>
      <c r="F2736" s="72"/>
      <c r="G2736" s="120" t="str">
        <f>IFERROR(INDEX(Vendors!$A$2:$B$500,MATCH('AP and Accrual Journal'!C2736,Vendors!$A$2:$A$500,0),2),"")</f>
        <v/>
      </c>
      <c r="H2736" s="74">
        <f>SUMIF('Cash Outflows'!E:E,'AP and Accrual Journal'!D2736,'Cash Outflows'!F:F)</f>
        <v>0</v>
      </c>
      <c r="I2736" s="73">
        <f t="shared" si="137"/>
        <v>0</v>
      </c>
      <c r="J2736" s="13">
        <f t="shared" si="139"/>
        <v>0</v>
      </c>
      <c r="K2736" s="112" t="b">
        <f ca="1">IF(TODAY()-'AP and Accrual Journal'!E2736&gt;'Data Inputs'!$B$47,TRUE,FALSE)</f>
        <v>1</v>
      </c>
    </row>
    <row r="2737" spans="1:11" x14ac:dyDescent="0.2">
      <c r="A2737" s="110" t="str">
        <f t="shared" si="138"/>
        <v/>
      </c>
      <c r="B2737" s="55"/>
      <c r="C2737" s="129"/>
      <c r="D2737" s="55"/>
      <c r="E2737" s="56"/>
      <c r="F2737" s="72"/>
      <c r="G2737" s="120" t="str">
        <f>IFERROR(INDEX(Vendors!$A$2:$B$500,MATCH('AP and Accrual Journal'!C2737,Vendors!$A$2:$A$500,0),2),"")</f>
        <v/>
      </c>
      <c r="H2737" s="74">
        <f>SUMIF('Cash Outflows'!E:E,'AP and Accrual Journal'!D2737,'Cash Outflows'!F:F)</f>
        <v>0</v>
      </c>
      <c r="I2737" s="73">
        <f t="shared" si="137"/>
        <v>0</v>
      </c>
      <c r="J2737" s="13">
        <f t="shared" si="139"/>
        <v>0</v>
      </c>
      <c r="K2737" s="112" t="b">
        <f ca="1">IF(TODAY()-'AP and Accrual Journal'!E2737&gt;'Data Inputs'!$B$47,TRUE,FALSE)</f>
        <v>1</v>
      </c>
    </row>
    <row r="2738" spans="1:11" x14ac:dyDescent="0.2">
      <c r="A2738" s="110" t="str">
        <f t="shared" si="138"/>
        <v/>
      </c>
      <c r="B2738" s="55"/>
      <c r="C2738" s="129"/>
      <c r="D2738" s="55"/>
      <c r="E2738" s="56"/>
      <c r="F2738" s="72"/>
      <c r="G2738" s="120" t="str">
        <f>IFERROR(INDEX(Vendors!$A$2:$B$500,MATCH('AP and Accrual Journal'!C2738,Vendors!$A$2:$A$500,0),2),"")</f>
        <v/>
      </c>
      <c r="H2738" s="74">
        <f>SUMIF('Cash Outflows'!E:E,'AP and Accrual Journal'!D2738,'Cash Outflows'!F:F)</f>
        <v>0</v>
      </c>
      <c r="I2738" s="73">
        <f t="shared" si="137"/>
        <v>0</v>
      </c>
      <c r="J2738" s="13">
        <f t="shared" si="139"/>
        <v>0</v>
      </c>
      <c r="K2738" s="112" t="b">
        <f ca="1">IF(TODAY()-'AP and Accrual Journal'!E2738&gt;'Data Inputs'!$B$47,TRUE,FALSE)</f>
        <v>1</v>
      </c>
    </row>
    <row r="2739" spans="1:11" x14ac:dyDescent="0.2">
      <c r="A2739" s="110" t="str">
        <f t="shared" si="138"/>
        <v/>
      </c>
      <c r="B2739" s="55"/>
      <c r="C2739" s="129"/>
      <c r="D2739" s="55"/>
      <c r="E2739" s="56"/>
      <c r="F2739" s="72"/>
      <c r="G2739" s="120" t="str">
        <f>IFERROR(INDEX(Vendors!$A$2:$B$500,MATCH('AP and Accrual Journal'!C2739,Vendors!$A$2:$A$500,0),2),"")</f>
        <v/>
      </c>
      <c r="H2739" s="74">
        <f>SUMIF('Cash Outflows'!E:E,'AP and Accrual Journal'!D2739,'Cash Outflows'!F:F)</f>
        <v>0</v>
      </c>
      <c r="I2739" s="73">
        <f t="shared" si="137"/>
        <v>0</v>
      </c>
      <c r="J2739" s="13">
        <f t="shared" si="139"/>
        <v>0</v>
      </c>
      <c r="K2739" s="112" t="b">
        <f ca="1">IF(TODAY()-'AP and Accrual Journal'!E2739&gt;'Data Inputs'!$B$47,TRUE,FALSE)</f>
        <v>1</v>
      </c>
    </row>
    <row r="2740" spans="1:11" x14ac:dyDescent="0.2">
      <c r="A2740" s="110" t="str">
        <f t="shared" si="138"/>
        <v/>
      </c>
      <c r="B2740" s="55"/>
      <c r="C2740" s="129"/>
      <c r="D2740" s="55"/>
      <c r="E2740" s="56"/>
      <c r="F2740" s="72"/>
      <c r="G2740" s="120" t="str">
        <f>IFERROR(INDEX(Vendors!$A$2:$B$500,MATCH('AP and Accrual Journal'!C2740,Vendors!$A$2:$A$500,0),2),"")</f>
        <v/>
      </c>
      <c r="H2740" s="74">
        <f>SUMIF('Cash Outflows'!E:E,'AP and Accrual Journal'!D2740,'Cash Outflows'!F:F)</f>
        <v>0</v>
      </c>
      <c r="I2740" s="73">
        <f t="shared" si="137"/>
        <v>0</v>
      </c>
      <c r="J2740" s="13">
        <f t="shared" si="139"/>
        <v>0</v>
      </c>
      <c r="K2740" s="112" t="b">
        <f ca="1">IF(TODAY()-'AP and Accrual Journal'!E2740&gt;'Data Inputs'!$B$47,TRUE,FALSE)</f>
        <v>1</v>
      </c>
    </row>
    <row r="2741" spans="1:11" x14ac:dyDescent="0.2">
      <c r="A2741" s="110" t="str">
        <f t="shared" si="138"/>
        <v/>
      </c>
      <c r="B2741" s="55"/>
      <c r="C2741" s="129"/>
      <c r="D2741" s="55"/>
      <c r="E2741" s="56"/>
      <c r="F2741" s="72"/>
      <c r="G2741" s="120" t="str">
        <f>IFERROR(INDEX(Vendors!$A$2:$B$500,MATCH('AP and Accrual Journal'!C2741,Vendors!$A$2:$A$500,0),2),"")</f>
        <v/>
      </c>
      <c r="H2741" s="74">
        <f>SUMIF('Cash Outflows'!E:E,'AP and Accrual Journal'!D2741,'Cash Outflows'!F:F)</f>
        <v>0</v>
      </c>
      <c r="I2741" s="73">
        <f t="shared" si="137"/>
        <v>0</v>
      </c>
      <c r="J2741" s="13">
        <f t="shared" si="139"/>
        <v>0</v>
      </c>
      <c r="K2741" s="112" t="b">
        <f ca="1">IF(TODAY()-'AP and Accrual Journal'!E2741&gt;'Data Inputs'!$B$47,TRUE,FALSE)</f>
        <v>1</v>
      </c>
    </row>
    <row r="2742" spans="1:11" x14ac:dyDescent="0.2">
      <c r="A2742" s="110" t="str">
        <f t="shared" si="138"/>
        <v/>
      </c>
      <c r="B2742" s="55"/>
      <c r="C2742" s="129"/>
      <c r="D2742" s="55"/>
      <c r="E2742" s="56"/>
      <c r="F2742" s="72"/>
      <c r="G2742" s="120" t="str">
        <f>IFERROR(INDEX(Vendors!$A$2:$B$500,MATCH('AP and Accrual Journal'!C2742,Vendors!$A$2:$A$500,0),2),"")</f>
        <v/>
      </c>
      <c r="H2742" s="74">
        <f>SUMIF('Cash Outflows'!E:E,'AP and Accrual Journal'!D2742,'Cash Outflows'!F:F)</f>
        <v>0</v>
      </c>
      <c r="I2742" s="73">
        <f t="shared" si="137"/>
        <v>0</v>
      </c>
      <c r="J2742" s="13">
        <f t="shared" si="139"/>
        <v>0</v>
      </c>
      <c r="K2742" s="112" t="b">
        <f ca="1">IF(TODAY()-'AP and Accrual Journal'!E2742&gt;'Data Inputs'!$B$47,TRUE,FALSE)</f>
        <v>1</v>
      </c>
    </row>
    <row r="2743" spans="1:11" x14ac:dyDescent="0.2">
      <c r="A2743" s="110" t="str">
        <f t="shared" si="138"/>
        <v/>
      </c>
      <c r="B2743" s="55"/>
      <c r="C2743" s="129"/>
      <c r="D2743" s="55"/>
      <c r="E2743" s="56"/>
      <c r="F2743" s="72"/>
      <c r="G2743" s="120" t="str">
        <f>IFERROR(INDEX(Vendors!$A$2:$B$500,MATCH('AP and Accrual Journal'!C2743,Vendors!$A$2:$A$500,0),2),"")</f>
        <v/>
      </c>
      <c r="H2743" s="74">
        <f>SUMIF('Cash Outflows'!E:E,'AP and Accrual Journal'!D2743,'Cash Outflows'!F:F)</f>
        <v>0</v>
      </c>
      <c r="I2743" s="73">
        <f t="shared" si="137"/>
        <v>0</v>
      </c>
      <c r="J2743" s="13">
        <f t="shared" si="139"/>
        <v>0</v>
      </c>
      <c r="K2743" s="112" t="b">
        <f ca="1">IF(TODAY()-'AP and Accrual Journal'!E2743&gt;'Data Inputs'!$B$47,TRUE,FALSE)</f>
        <v>1</v>
      </c>
    </row>
    <row r="2744" spans="1:11" x14ac:dyDescent="0.2">
      <c r="A2744" s="110" t="str">
        <f t="shared" si="138"/>
        <v/>
      </c>
      <c r="B2744" s="55"/>
      <c r="C2744" s="129"/>
      <c r="D2744" s="55"/>
      <c r="E2744" s="56"/>
      <c r="F2744" s="72"/>
      <c r="G2744" s="120" t="str">
        <f>IFERROR(INDEX(Vendors!$A$2:$B$500,MATCH('AP and Accrual Journal'!C2744,Vendors!$A$2:$A$500,0),2),"")</f>
        <v/>
      </c>
      <c r="H2744" s="74">
        <f>SUMIF('Cash Outflows'!E:E,'AP and Accrual Journal'!D2744,'Cash Outflows'!F:F)</f>
        <v>0</v>
      </c>
      <c r="I2744" s="73">
        <f t="shared" si="137"/>
        <v>0</v>
      </c>
      <c r="J2744" s="13">
        <f t="shared" si="139"/>
        <v>0</v>
      </c>
      <c r="K2744" s="112" t="b">
        <f ca="1">IF(TODAY()-'AP and Accrual Journal'!E2744&gt;'Data Inputs'!$B$47,TRUE,FALSE)</f>
        <v>1</v>
      </c>
    </row>
    <row r="2745" spans="1:11" x14ac:dyDescent="0.2">
      <c r="A2745" s="110" t="str">
        <f t="shared" si="138"/>
        <v/>
      </c>
      <c r="B2745" s="55"/>
      <c r="C2745" s="129"/>
      <c r="D2745" s="55"/>
      <c r="E2745" s="56"/>
      <c r="F2745" s="72"/>
      <c r="G2745" s="120" t="str">
        <f>IFERROR(INDEX(Vendors!$A$2:$B$500,MATCH('AP and Accrual Journal'!C2745,Vendors!$A$2:$A$500,0),2),"")</f>
        <v/>
      </c>
      <c r="H2745" s="74">
        <f>SUMIF('Cash Outflows'!E:E,'AP and Accrual Journal'!D2745,'Cash Outflows'!F:F)</f>
        <v>0</v>
      </c>
      <c r="I2745" s="73">
        <f t="shared" si="137"/>
        <v>0</v>
      </c>
      <c r="J2745" s="13">
        <f t="shared" si="139"/>
        <v>0</v>
      </c>
      <c r="K2745" s="112" t="b">
        <f ca="1">IF(TODAY()-'AP and Accrual Journal'!E2745&gt;'Data Inputs'!$B$47,TRUE,FALSE)</f>
        <v>1</v>
      </c>
    </row>
    <row r="2746" spans="1:11" x14ac:dyDescent="0.2">
      <c r="A2746" s="110" t="str">
        <f t="shared" si="138"/>
        <v/>
      </c>
      <c r="B2746" s="55"/>
      <c r="C2746" s="129"/>
      <c r="D2746" s="55"/>
      <c r="E2746" s="56"/>
      <c r="F2746" s="72"/>
      <c r="G2746" s="120" t="str">
        <f>IFERROR(INDEX(Vendors!$A$2:$B$500,MATCH('AP and Accrual Journal'!C2746,Vendors!$A$2:$A$500,0),2),"")</f>
        <v/>
      </c>
      <c r="H2746" s="74">
        <f>SUMIF('Cash Outflows'!E:E,'AP and Accrual Journal'!D2746,'Cash Outflows'!F:F)</f>
        <v>0</v>
      </c>
      <c r="I2746" s="73">
        <f t="shared" si="137"/>
        <v>0</v>
      </c>
      <c r="J2746" s="13">
        <f t="shared" si="139"/>
        <v>0</v>
      </c>
      <c r="K2746" s="112" t="b">
        <f ca="1">IF(TODAY()-'AP and Accrual Journal'!E2746&gt;'Data Inputs'!$B$47,TRUE,FALSE)</f>
        <v>1</v>
      </c>
    </row>
    <row r="2747" spans="1:11" x14ac:dyDescent="0.2">
      <c r="A2747" s="110" t="str">
        <f t="shared" si="138"/>
        <v/>
      </c>
      <c r="B2747" s="55"/>
      <c r="C2747" s="129"/>
      <c r="D2747" s="55"/>
      <c r="E2747" s="56"/>
      <c r="F2747" s="72"/>
      <c r="G2747" s="120" t="str">
        <f>IFERROR(INDEX(Vendors!$A$2:$B$500,MATCH('AP and Accrual Journal'!C2747,Vendors!$A$2:$A$500,0),2),"")</f>
        <v/>
      </c>
      <c r="H2747" s="74">
        <f>SUMIF('Cash Outflows'!E:E,'AP and Accrual Journal'!D2747,'Cash Outflows'!F:F)</f>
        <v>0</v>
      </c>
      <c r="I2747" s="73">
        <f t="shared" si="137"/>
        <v>0</v>
      </c>
      <c r="J2747" s="13">
        <f t="shared" si="139"/>
        <v>0</v>
      </c>
      <c r="K2747" s="112" t="b">
        <f ca="1">IF(TODAY()-'AP and Accrual Journal'!E2747&gt;'Data Inputs'!$B$47,TRUE,FALSE)</f>
        <v>1</v>
      </c>
    </row>
    <row r="2748" spans="1:11" x14ac:dyDescent="0.2">
      <c r="A2748" s="110" t="str">
        <f t="shared" si="138"/>
        <v/>
      </c>
      <c r="B2748" s="55"/>
      <c r="C2748" s="129"/>
      <c r="D2748" s="55"/>
      <c r="E2748" s="56"/>
      <c r="F2748" s="72"/>
      <c r="G2748" s="120" t="str">
        <f>IFERROR(INDEX(Vendors!$A$2:$B$500,MATCH('AP and Accrual Journal'!C2748,Vendors!$A$2:$A$500,0),2),"")</f>
        <v/>
      </c>
      <c r="H2748" s="74">
        <f>SUMIF('Cash Outflows'!E:E,'AP and Accrual Journal'!D2748,'Cash Outflows'!F:F)</f>
        <v>0</v>
      </c>
      <c r="I2748" s="73">
        <f t="shared" si="137"/>
        <v>0</v>
      </c>
      <c r="J2748" s="13">
        <f t="shared" si="139"/>
        <v>0</v>
      </c>
      <c r="K2748" s="112" t="b">
        <f ca="1">IF(TODAY()-'AP and Accrual Journal'!E2748&gt;'Data Inputs'!$B$47,TRUE,FALSE)</f>
        <v>1</v>
      </c>
    </row>
    <row r="2749" spans="1:11" x14ac:dyDescent="0.2">
      <c r="A2749" s="110" t="str">
        <f t="shared" si="138"/>
        <v/>
      </c>
      <c r="B2749" s="55"/>
      <c r="C2749" s="129"/>
      <c r="D2749" s="55"/>
      <c r="E2749" s="56"/>
      <c r="F2749" s="72"/>
      <c r="G2749" s="120" t="str">
        <f>IFERROR(INDEX(Vendors!$A$2:$B$500,MATCH('AP and Accrual Journal'!C2749,Vendors!$A$2:$A$500,0),2),"")</f>
        <v/>
      </c>
      <c r="H2749" s="74">
        <f>SUMIF('Cash Outflows'!E:E,'AP and Accrual Journal'!D2749,'Cash Outflows'!F:F)</f>
        <v>0</v>
      </c>
      <c r="I2749" s="73">
        <f t="shared" si="137"/>
        <v>0</v>
      </c>
      <c r="J2749" s="13">
        <f t="shared" si="139"/>
        <v>0</v>
      </c>
      <c r="K2749" s="112" t="b">
        <f ca="1">IF(TODAY()-'AP and Accrual Journal'!E2749&gt;'Data Inputs'!$B$47,TRUE,FALSE)</f>
        <v>1</v>
      </c>
    </row>
    <row r="2750" spans="1:11" x14ac:dyDescent="0.2">
      <c r="A2750" s="110" t="str">
        <f t="shared" si="138"/>
        <v/>
      </c>
      <c r="B2750" s="55"/>
      <c r="C2750" s="129"/>
      <c r="D2750" s="55"/>
      <c r="E2750" s="56"/>
      <c r="F2750" s="72"/>
      <c r="G2750" s="120" t="str">
        <f>IFERROR(INDEX(Vendors!$A$2:$B$500,MATCH('AP and Accrual Journal'!C2750,Vendors!$A$2:$A$500,0),2),"")</f>
        <v/>
      </c>
      <c r="H2750" s="74">
        <f>SUMIF('Cash Outflows'!E:E,'AP and Accrual Journal'!D2750,'Cash Outflows'!F:F)</f>
        <v>0</v>
      </c>
      <c r="I2750" s="73">
        <f t="shared" si="137"/>
        <v>0</v>
      </c>
      <c r="J2750" s="13">
        <f t="shared" si="139"/>
        <v>0</v>
      </c>
      <c r="K2750" s="112" t="b">
        <f ca="1">IF(TODAY()-'AP and Accrual Journal'!E2750&gt;'Data Inputs'!$B$47,TRUE,FALSE)</f>
        <v>1</v>
      </c>
    </row>
    <row r="2751" spans="1:11" x14ac:dyDescent="0.2">
      <c r="A2751" s="110" t="str">
        <f t="shared" si="138"/>
        <v/>
      </c>
      <c r="B2751" s="55"/>
      <c r="C2751" s="129"/>
      <c r="D2751" s="55"/>
      <c r="E2751" s="56"/>
      <c r="F2751" s="72"/>
      <c r="G2751" s="120" t="str">
        <f>IFERROR(INDEX(Vendors!$A$2:$B$500,MATCH('AP and Accrual Journal'!C2751,Vendors!$A$2:$A$500,0),2),"")</f>
        <v/>
      </c>
      <c r="H2751" s="74">
        <f>SUMIF('Cash Outflows'!E:E,'AP and Accrual Journal'!D2751,'Cash Outflows'!F:F)</f>
        <v>0</v>
      </c>
      <c r="I2751" s="73">
        <f t="shared" si="137"/>
        <v>0</v>
      </c>
      <c r="J2751" s="13">
        <f t="shared" si="139"/>
        <v>0</v>
      </c>
      <c r="K2751" s="112" t="b">
        <f ca="1">IF(TODAY()-'AP and Accrual Journal'!E2751&gt;'Data Inputs'!$B$47,TRUE,FALSE)</f>
        <v>1</v>
      </c>
    </row>
    <row r="2752" spans="1:11" x14ac:dyDescent="0.2">
      <c r="A2752" s="110" t="str">
        <f t="shared" si="138"/>
        <v/>
      </c>
      <c r="B2752" s="55"/>
      <c r="C2752" s="129"/>
      <c r="D2752" s="55"/>
      <c r="E2752" s="56"/>
      <c r="F2752" s="72"/>
      <c r="G2752" s="120" t="str">
        <f>IFERROR(INDEX(Vendors!$A$2:$B$500,MATCH('AP and Accrual Journal'!C2752,Vendors!$A$2:$A$500,0),2),"")</f>
        <v/>
      </c>
      <c r="H2752" s="74">
        <f>SUMIF('Cash Outflows'!E:E,'AP and Accrual Journal'!D2752,'Cash Outflows'!F:F)</f>
        <v>0</v>
      </c>
      <c r="I2752" s="73">
        <f t="shared" si="137"/>
        <v>0</v>
      </c>
      <c r="J2752" s="13">
        <f t="shared" si="139"/>
        <v>0</v>
      </c>
      <c r="K2752" s="112" t="b">
        <f ca="1">IF(TODAY()-'AP and Accrual Journal'!E2752&gt;'Data Inputs'!$B$47,TRUE,FALSE)</f>
        <v>1</v>
      </c>
    </row>
    <row r="2753" spans="1:11" x14ac:dyDescent="0.2">
      <c r="A2753" s="110" t="str">
        <f t="shared" si="138"/>
        <v/>
      </c>
      <c r="B2753" s="55"/>
      <c r="C2753" s="129"/>
      <c r="D2753" s="55"/>
      <c r="E2753" s="56"/>
      <c r="F2753" s="72"/>
      <c r="G2753" s="120" t="str">
        <f>IFERROR(INDEX(Vendors!$A$2:$B$500,MATCH('AP and Accrual Journal'!C2753,Vendors!$A$2:$A$500,0),2),"")</f>
        <v/>
      </c>
      <c r="H2753" s="74">
        <f>SUMIF('Cash Outflows'!E:E,'AP and Accrual Journal'!D2753,'Cash Outflows'!F:F)</f>
        <v>0</v>
      </c>
      <c r="I2753" s="73">
        <f t="shared" si="137"/>
        <v>0</v>
      </c>
      <c r="J2753" s="13">
        <f t="shared" si="139"/>
        <v>0</v>
      </c>
      <c r="K2753" s="112" t="b">
        <f ca="1">IF(TODAY()-'AP and Accrual Journal'!E2753&gt;'Data Inputs'!$B$47,TRUE,FALSE)</f>
        <v>1</v>
      </c>
    </row>
    <row r="2754" spans="1:11" x14ac:dyDescent="0.2">
      <c r="A2754" s="110" t="str">
        <f t="shared" si="138"/>
        <v/>
      </c>
      <c r="B2754" s="55"/>
      <c r="C2754" s="129"/>
      <c r="D2754" s="55"/>
      <c r="E2754" s="56"/>
      <c r="F2754" s="72"/>
      <c r="G2754" s="120" t="str">
        <f>IFERROR(INDEX(Vendors!$A$2:$B$500,MATCH('AP and Accrual Journal'!C2754,Vendors!$A$2:$A$500,0),2),"")</f>
        <v/>
      </c>
      <c r="H2754" s="74">
        <f>SUMIF('Cash Outflows'!E:E,'AP and Accrual Journal'!D2754,'Cash Outflows'!F:F)</f>
        <v>0</v>
      </c>
      <c r="I2754" s="73">
        <f t="shared" si="137"/>
        <v>0</v>
      </c>
      <c r="J2754" s="13">
        <f t="shared" si="139"/>
        <v>0</v>
      </c>
      <c r="K2754" s="112" t="b">
        <f ca="1">IF(TODAY()-'AP and Accrual Journal'!E2754&gt;'Data Inputs'!$B$47,TRUE,FALSE)</f>
        <v>1</v>
      </c>
    </row>
    <row r="2755" spans="1:11" x14ac:dyDescent="0.2">
      <c r="A2755" s="110" t="str">
        <f t="shared" si="138"/>
        <v/>
      </c>
      <c r="B2755" s="55"/>
      <c r="C2755" s="129"/>
      <c r="D2755" s="55"/>
      <c r="E2755" s="56"/>
      <c r="F2755" s="72"/>
      <c r="G2755" s="120" t="str">
        <f>IFERROR(INDEX(Vendors!$A$2:$B$500,MATCH('AP and Accrual Journal'!C2755,Vendors!$A$2:$A$500,0),2),"")</f>
        <v/>
      </c>
      <c r="H2755" s="74">
        <f>SUMIF('Cash Outflows'!E:E,'AP and Accrual Journal'!D2755,'Cash Outflows'!F:F)</f>
        <v>0</v>
      </c>
      <c r="I2755" s="73">
        <f t="shared" si="137"/>
        <v>0</v>
      </c>
      <c r="J2755" s="13">
        <f t="shared" si="139"/>
        <v>0</v>
      </c>
      <c r="K2755" s="112" t="b">
        <f ca="1">IF(TODAY()-'AP and Accrual Journal'!E2755&gt;'Data Inputs'!$B$47,TRUE,FALSE)</f>
        <v>1</v>
      </c>
    </row>
    <row r="2756" spans="1:11" x14ac:dyDescent="0.2">
      <c r="A2756" s="110" t="str">
        <f t="shared" si="138"/>
        <v/>
      </c>
      <c r="B2756" s="55"/>
      <c r="C2756" s="129"/>
      <c r="D2756" s="55"/>
      <c r="E2756" s="56"/>
      <c r="F2756" s="72"/>
      <c r="G2756" s="120" t="str">
        <f>IFERROR(INDEX(Vendors!$A$2:$B$500,MATCH('AP and Accrual Journal'!C2756,Vendors!$A$2:$A$500,0),2),"")</f>
        <v/>
      </c>
      <c r="H2756" s="74">
        <f>SUMIF('Cash Outflows'!E:E,'AP and Accrual Journal'!D2756,'Cash Outflows'!F:F)</f>
        <v>0</v>
      </c>
      <c r="I2756" s="73">
        <f t="shared" si="137"/>
        <v>0</v>
      </c>
      <c r="J2756" s="13">
        <f t="shared" si="139"/>
        <v>0</v>
      </c>
      <c r="K2756" s="112" t="b">
        <f ca="1">IF(TODAY()-'AP and Accrual Journal'!E2756&gt;'Data Inputs'!$B$47,TRUE,FALSE)</f>
        <v>1</v>
      </c>
    </row>
    <row r="2757" spans="1:11" x14ac:dyDescent="0.2">
      <c r="A2757" s="110" t="str">
        <f t="shared" si="138"/>
        <v/>
      </c>
      <c r="B2757" s="55"/>
      <c r="C2757" s="129"/>
      <c r="D2757" s="55"/>
      <c r="E2757" s="56"/>
      <c r="F2757" s="72"/>
      <c r="G2757" s="120" t="str">
        <f>IFERROR(INDEX(Vendors!$A$2:$B$500,MATCH('AP and Accrual Journal'!C2757,Vendors!$A$2:$A$500,0),2),"")</f>
        <v/>
      </c>
      <c r="H2757" s="74">
        <f>SUMIF('Cash Outflows'!E:E,'AP and Accrual Journal'!D2757,'Cash Outflows'!F:F)</f>
        <v>0</v>
      </c>
      <c r="I2757" s="73">
        <f t="shared" ref="I2757:I2820" si="140">F2757-H2757</f>
        <v>0</v>
      </c>
      <c r="J2757" s="13">
        <f t="shared" si="139"/>
        <v>0</v>
      </c>
      <c r="K2757" s="112" t="b">
        <f ca="1">IF(TODAY()-'AP and Accrual Journal'!E2757&gt;'Data Inputs'!$B$47,TRUE,FALSE)</f>
        <v>1</v>
      </c>
    </row>
    <row r="2758" spans="1:11" x14ac:dyDescent="0.2">
      <c r="A2758" s="110" t="str">
        <f t="shared" si="138"/>
        <v/>
      </c>
      <c r="B2758" s="55"/>
      <c r="C2758" s="129"/>
      <c r="D2758" s="55"/>
      <c r="E2758" s="56"/>
      <c r="F2758" s="72"/>
      <c r="G2758" s="120" t="str">
        <f>IFERROR(INDEX(Vendors!$A$2:$B$500,MATCH('AP and Accrual Journal'!C2758,Vendors!$A$2:$A$500,0),2),"")</f>
        <v/>
      </c>
      <c r="H2758" s="74">
        <f>SUMIF('Cash Outflows'!E:E,'AP and Accrual Journal'!D2758,'Cash Outflows'!F:F)</f>
        <v>0</v>
      </c>
      <c r="I2758" s="73">
        <f t="shared" si="140"/>
        <v>0</v>
      </c>
      <c r="J2758" s="13">
        <f t="shared" si="139"/>
        <v>0</v>
      </c>
      <c r="K2758" s="112" t="b">
        <f ca="1">IF(TODAY()-'AP and Accrual Journal'!E2758&gt;'Data Inputs'!$B$47,TRUE,FALSE)</f>
        <v>1</v>
      </c>
    </row>
    <row r="2759" spans="1:11" x14ac:dyDescent="0.2">
      <c r="A2759" s="110" t="str">
        <f t="shared" si="138"/>
        <v/>
      </c>
      <c r="B2759" s="55"/>
      <c r="C2759" s="129"/>
      <c r="D2759" s="55"/>
      <c r="E2759" s="56"/>
      <c r="F2759" s="72"/>
      <c r="G2759" s="120" t="str">
        <f>IFERROR(INDEX(Vendors!$A$2:$B$500,MATCH('AP and Accrual Journal'!C2759,Vendors!$A$2:$A$500,0),2),"")</f>
        <v/>
      </c>
      <c r="H2759" s="74">
        <f>SUMIF('Cash Outflows'!E:E,'AP and Accrual Journal'!D2759,'Cash Outflows'!F:F)</f>
        <v>0</v>
      </c>
      <c r="I2759" s="73">
        <f t="shared" si="140"/>
        <v>0</v>
      </c>
      <c r="J2759" s="13">
        <f t="shared" si="139"/>
        <v>0</v>
      </c>
      <c r="K2759" s="112" t="b">
        <f ca="1">IF(TODAY()-'AP and Accrual Journal'!E2759&gt;'Data Inputs'!$B$47,TRUE,FALSE)</f>
        <v>1</v>
      </c>
    </row>
    <row r="2760" spans="1:11" x14ac:dyDescent="0.2">
      <c r="A2760" s="110" t="str">
        <f t="shared" si="138"/>
        <v/>
      </c>
      <c r="B2760" s="55"/>
      <c r="C2760" s="129"/>
      <c r="D2760" s="55"/>
      <c r="E2760" s="56"/>
      <c r="F2760" s="72"/>
      <c r="G2760" s="120" t="str">
        <f>IFERROR(INDEX(Vendors!$A$2:$B$500,MATCH('AP and Accrual Journal'!C2760,Vendors!$A$2:$A$500,0),2),"")</f>
        <v/>
      </c>
      <c r="H2760" s="74">
        <f>SUMIF('Cash Outflows'!E:E,'AP and Accrual Journal'!D2760,'Cash Outflows'!F:F)</f>
        <v>0</v>
      </c>
      <c r="I2760" s="73">
        <f t="shared" si="140"/>
        <v>0</v>
      </c>
      <c r="J2760" s="13">
        <f t="shared" si="139"/>
        <v>0</v>
      </c>
      <c r="K2760" s="112" t="b">
        <f ca="1">IF(TODAY()-'AP and Accrual Journal'!E2760&gt;'Data Inputs'!$B$47,TRUE,FALSE)</f>
        <v>1</v>
      </c>
    </row>
    <row r="2761" spans="1:11" x14ac:dyDescent="0.2">
      <c r="A2761" s="110" t="str">
        <f t="shared" si="138"/>
        <v/>
      </c>
      <c r="B2761" s="55"/>
      <c r="C2761" s="129"/>
      <c r="D2761" s="55"/>
      <c r="E2761" s="56"/>
      <c r="F2761" s="72"/>
      <c r="G2761" s="120" t="str">
        <f>IFERROR(INDEX(Vendors!$A$2:$B$500,MATCH('AP and Accrual Journal'!C2761,Vendors!$A$2:$A$500,0),2),"")</f>
        <v/>
      </c>
      <c r="H2761" s="74">
        <f>SUMIF('Cash Outflows'!E:E,'AP and Accrual Journal'!D2761,'Cash Outflows'!F:F)</f>
        <v>0</v>
      </c>
      <c r="I2761" s="73">
        <f t="shared" si="140"/>
        <v>0</v>
      </c>
      <c r="J2761" s="13">
        <f t="shared" si="139"/>
        <v>0</v>
      </c>
      <c r="K2761" s="112" t="b">
        <f ca="1">IF(TODAY()-'AP and Accrual Journal'!E2761&gt;'Data Inputs'!$B$47,TRUE,FALSE)</f>
        <v>1</v>
      </c>
    </row>
    <row r="2762" spans="1:11" x14ac:dyDescent="0.2">
      <c r="A2762" s="110" t="str">
        <f t="shared" si="138"/>
        <v/>
      </c>
      <c r="B2762" s="55"/>
      <c r="C2762" s="129"/>
      <c r="D2762" s="55"/>
      <c r="E2762" s="56"/>
      <c r="F2762" s="72"/>
      <c r="G2762" s="120" t="str">
        <f>IFERROR(INDEX(Vendors!$A$2:$B$500,MATCH('AP and Accrual Journal'!C2762,Vendors!$A$2:$A$500,0),2),"")</f>
        <v/>
      </c>
      <c r="H2762" s="74">
        <f>SUMIF('Cash Outflows'!E:E,'AP and Accrual Journal'!D2762,'Cash Outflows'!F:F)</f>
        <v>0</v>
      </c>
      <c r="I2762" s="73">
        <f t="shared" si="140"/>
        <v>0</v>
      </c>
      <c r="J2762" s="13">
        <f t="shared" si="139"/>
        <v>0</v>
      </c>
      <c r="K2762" s="112" t="b">
        <f ca="1">IF(TODAY()-'AP and Accrual Journal'!E2762&gt;'Data Inputs'!$B$47,TRUE,FALSE)</f>
        <v>1</v>
      </c>
    </row>
    <row r="2763" spans="1:11" x14ac:dyDescent="0.2">
      <c r="A2763" s="110" t="str">
        <f t="shared" si="138"/>
        <v/>
      </c>
      <c r="B2763" s="55"/>
      <c r="C2763" s="129"/>
      <c r="D2763" s="55"/>
      <c r="E2763" s="56"/>
      <c r="F2763" s="72"/>
      <c r="G2763" s="120" t="str">
        <f>IFERROR(INDEX(Vendors!$A$2:$B$500,MATCH('AP and Accrual Journal'!C2763,Vendors!$A$2:$A$500,0),2),"")</f>
        <v/>
      </c>
      <c r="H2763" s="74">
        <f>SUMIF('Cash Outflows'!E:E,'AP and Accrual Journal'!D2763,'Cash Outflows'!F:F)</f>
        <v>0</v>
      </c>
      <c r="I2763" s="73">
        <f t="shared" si="140"/>
        <v>0</v>
      </c>
      <c r="J2763" s="13">
        <f t="shared" si="139"/>
        <v>0</v>
      </c>
      <c r="K2763" s="112" t="b">
        <f ca="1">IF(TODAY()-'AP and Accrual Journal'!E2763&gt;'Data Inputs'!$B$47,TRUE,FALSE)</f>
        <v>1</v>
      </c>
    </row>
    <row r="2764" spans="1:11" x14ac:dyDescent="0.2">
      <c r="A2764" s="110" t="str">
        <f t="shared" ref="A2764:A2827" si="141">IF(E2764="","",E2764+(6-J2764))</f>
        <v/>
      </c>
      <c r="B2764" s="55"/>
      <c r="C2764" s="129"/>
      <c r="D2764" s="55"/>
      <c r="E2764" s="56"/>
      <c r="F2764" s="72"/>
      <c r="G2764" s="120" t="str">
        <f>IFERROR(INDEX(Vendors!$A$2:$B$500,MATCH('AP and Accrual Journal'!C2764,Vendors!$A$2:$A$500,0),2),"")</f>
        <v/>
      </c>
      <c r="H2764" s="74">
        <f>SUMIF('Cash Outflows'!E:E,'AP and Accrual Journal'!D2764,'Cash Outflows'!F:F)</f>
        <v>0</v>
      </c>
      <c r="I2764" s="73">
        <f t="shared" si="140"/>
        <v>0</v>
      </c>
      <c r="J2764" s="13">
        <f t="shared" ref="J2764:J2827" si="142">IF(WEEKDAY(E2764)=7,0,WEEKDAY(E2764))</f>
        <v>0</v>
      </c>
      <c r="K2764" s="112" t="b">
        <f ca="1">IF(TODAY()-'AP and Accrual Journal'!E2764&gt;'Data Inputs'!$B$47,TRUE,FALSE)</f>
        <v>1</v>
      </c>
    </row>
    <row r="2765" spans="1:11" x14ac:dyDescent="0.2">
      <c r="A2765" s="110" t="str">
        <f t="shared" si="141"/>
        <v/>
      </c>
      <c r="B2765" s="55"/>
      <c r="C2765" s="129"/>
      <c r="D2765" s="55"/>
      <c r="E2765" s="56"/>
      <c r="F2765" s="72"/>
      <c r="G2765" s="120" t="str">
        <f>IFERROR(INDEX(Vendors!$A$2:$B$500,MATCH('AP and Accrual Journal'!C2765,Vendors!$A$2:$A$500,0),2),"")</f>
        <v/>
      </c>
      <c r="H2765" s="74">
        <f>SUMIF('Cash Outflows'!E:E,'AP and Accrual Journal'!D2765,'Cash Outflows'!F:F)</f>
        <v>0</v>
      </c>
      <c r="I2765" s="73">
        <f t="shared" si="140"/>
        <v>0</v>
      </c>
      <c r="J2765" s="13">
        <f t="shared" si="142"/>
        <v>0</v>
      </c>
      <c r="K2765" s="112" t="b">
        <f ca="1">IF(TODAY()-'AP and Accrual Journal'!E2765&gt;'Data Inputs'!$B$47,TRUE,FALSE)</f>
        <v>1</v>
      </c>
    </row>
    <row r="2766" spans="1:11" x14ac:dyDescent="0.2">
      <c r="A2766" s="110" t="str">
        <f t="shared" si="141"/>
        <v/>
      </c>
      <c r="B2766" s="55"/>
      <c r="C2766" s="129"/>
      <c r="D2766" s="55"/>
      <c r="E2766" s="56"/>
      <c r="F2766" s="72"/>
      <c r="G2766" s="120" t="str">
        <f>IFERROR(INDEX(Vendors!$A$2:$B$500,MATCH('AP and Accrual Journal'!C2766,Vendors!$A$2:$A$500,0),2),"")</f>
        <v/>
      </c>
      <c r="H2766" s="74">
        <f>SUMIF('Cash Outflows'!E:E,'AP and Accrual Journal'!D2766,'Cash Outflows'!F:F)</f>
        <v>0</v>
      </c>
      <c r="I2766" s="73">
        <f t="shared" si="140"/>
        <v>0</v>
      </c>
      <c r="J2766" s="13">
        <f t="shared" si="142"/>
        <v>0</v>
      </c>
      <c r="K2766" s="112" t="b">
        <f ca="1">IF(TODAY()-'AP and Accrual Journal'!E2766&gt;'Data Inputs'!$B$47,TRUE,FALSE)</f>
        <v>1</v>
      </c>
    </row>
    <row r="2767" spans="1:11" x14ac:dyDescent="0.2">
      <c r="A2767" s="110" t="str">
        <f t="shared" si="141"/>
        <v/>
      </c>
      <c r="B2767" s="55"/>
      <c r="C2767" s="129"/>
      <c r="D2767" s="55"/>
      <c r="E2767" s="56"/>
      <c r="F2767" s="72"/>
      <c r="G2767" s="120" t="str">
        <f>IFERROR(INDEX(Vendors!$A$2:$B$500,MATCH('AP and Accrual Journal'!C2767,Vendors!$A$2:$A$500,0),2),"")</f>
        <v/>
      </c>
      <c r="H2767" s="74">
        <f>SUMIF('Cash Outflows'!E:E,'AP and Accrual Journal'!D2767,'Cash Outflows'!F:F)</f>
        <v>0</v>
      </c>
      <c r="I2767" s="73">
        <f t="shared" si="140"/>
        <v>0</v>
      </c>
      <c r="J2767" s="13">
        <f t="shared" si="142"/>
        <v>0</v>
      </c>
      <c r="K2767" s="112" t="b">
        <f ca="1">IF(TODAY()-'AP and Accrual Journal'!E2767&gt;'Data Inputs'!$B$47,TRUE,FALSE)</f>
        <v>1</v>
      </c>
    </row>
    <row r="2768" spans="1:11" x14ac:dyDescent="0.2">
      <c r="A2768" s="110" t="str">
        <f t="shared" si="141"/>
        <v/>
      </c>
      <c r="B2768" s="55"/>
      <c r="C2768" s="129"/>
      <c r="D2768" s="55"/>
      <c r="E2768" s="56"/>
      <c r="F2768" s="72"/>
      <c r="G2768" s="120" t="str">
        <f>IFERROR(INDEX(Vendors!$A$2:$B$500,MATCH('AP and Accrual Journal'!C2768,Vendors!$A$2:$A$500,0),2),"")</f>
        <v/>
      </c>
      <c r="H2768" s="74">
        <f>SUMIF('Cash Outflows'!E:E,'AP and Accrual Journal'!D2768,'Cash Outflows'!F:F)</f>
        <v>0</v>
      </c>
      <c r="I2768" s="73">
        <f t="shared" si="140"/>
        <v>0</v>
      </c>
      <c r="J2768" s="13">
        <f t="shared" si="142"/>
        <v>0</v>
      </c>
      <c r="K2768" s="112" t="b">
        <f ca="1">IF(TODAY()-'AP and Accrual Journal'!E2768&gt;'Data Inputs'!$B$47,TRUE,FALSE)</f>
        <v>1</v>
      </c>
    </row>
    <row r="2769" spans="1:11" x14ac:dyDescent="0.2">
      <c r="A2769" s="110" t="str">
        <f t="shared" si="141"/>
        <v/>
      </c>
      <c r="B2769" s="55"/>
      <c r="C2769" s="129"/>
      <c r="D2769" s="55"/>
      <c r="E2769" s="56"/>
      <c r="F2769" s="72"/>
      <c r="G2769" s="120" t="str">
        <f>IFERROR(INDEX(Vendors!$A$2:$B$500,MATCH('AP and Accrual Journal'!C2769,Vendors!$A$2:$A$500,0),2),"")</f>
        <v/>
      </c>
      <c r="H2769" s="74">
        <f>SUMIF('Cash Outflows'!E:E,'AP and Accrual Journal'!D2769,'Cash Outflows'!F:F)</f>
        <v>0</v>
      </c>
      <c r="I2769" s="73">
        <f t="shared" si="140"/>
        <v>0</v>
      </c>
      <c r="J2769" s="13">
        <f t="shared" si="142"/>
        <v>0</v>
      </c>
      <c r="K2769" s="112" t="b">
        <f ca="1">IF(TODAY()-'AP and Accrual Journal'!E2769&gt;'Data Inputs'!$B$47,TRUE,FALSE)</f>
        <v>1</v>
      </c>
    </row>
    <row r="2770" spans="1:11" x14ac:dyDescent="0.2">
      <c r="A2770" s="110" t="str">
        <f t="shared" si="141"/>
        <v/>
      </c>
      <c r="B2770" s="55"/>
      <c r="C2770" s="129"/>
      <c r="D2770" s="55"/>
      <c r="E2770" s="56"/>
      <c r="F2770" s="72"/>
      <c r="G2770" s="120" t="str">
        <f>IFERROR(INDEX(Vendors!$A$2:$B$500,MATCH('AP and Accrual Journal'!C2770,Vendors!$A$2:$A$500,0),2),"")</f>
        <v/>
      </c>
      <c r="H2770" s="74">
        <f>SUMIF('Cash Outflows'!E:E,'AP and Accrual Journal'!D2770,'Cash Outflows'!F:F)</f>
        <v>0</v>
      </c>
      <c r="I2770" s="73">
        <f t="shared" si="140"/>
        <v>0</v>
      </c>
      <c r="J2770" s="13">
        <f t="shared" si="142"/>
        <v>0</v>
      </c>
      <c r="K2770" s="112" t="b">
        <f ca="1">IF(TODAY()-'AP and Accrual Journal'!E2770&gt;'Data Inputs'!$B$47,TRUE,FALSE)</f>
        <v>1</v>
      </c>
    </row>
    <row r="2771" spans="1:11" x14ac:dyDescent="0.2">
      <c r="A2771" s="110" t="str">
        <f t="shared" si="141"/>
        <v/>
      </c>
      <c r="B2771" s="55"/>
      <c r="C2771" s="129"/>
      <c r="D2771" s="55"/>
      <c r="E2771" s="56"/>
      <c r="F2771" s="72"/>
      <c r="G2771" s="120" t="str">
        <f>IFERROR(INDEX(Vendors!$A$2:$B$500,MATCH('AP and Accrual Journal'!C2771,Vendors!$A$2:$A$500,0),2),"")</f>
        <v/>
      </c>
      <c r="H2771" s="74">
        <f>SUMIF('Cash Outflows'!E:E,'AP and Accrual Journal'!D2771,'Cash Outflows'!F:F)</f>
        <v>0</v>
      </c>
      <c r="I2771" s="73">
        <f t="shared" si="140"/>
        <v>0</v>
      </c>
      <c r="J2771" s="13">
        <f t="shared" si="142"/>
        <v>0</v>
      </c>
      <c r="K2771" s="112" t="b">
        <f ca="1">IF(TODAY()-'AP and Accrual Journal'!E2771&gt;'Data Inputs'!$B$47,TRUE,FALSE)</f>
        <v>1</v>
      </c>
    </row>
    <row r="2772" spans="1:11" x14ac:dyDescent="0.2">
      <c r="A2772" s="110" t="str">
        <f t="shared" si="141"/>
        <v/>
      </c>
      <c r="B2772" s="55"/>
      <c r="C2772" s="129"/>
      <c r="D2772" s="55"/>
      <c r="E2772" s="56"/>
      <c r="F2772" s="72"/>
      <c r="G2772" s="120" t="str">
        <f>IFERROR(INDEX(Vendors!$A$2:$B$500,MATCH('AP and Accrual Journal'!C2772,Vendors!$A$2:$A$500,0),2),"")</f>
        <v/>
      </c>
      <c r="H2772" s="74">
        <f>SUMIF('Cash Outflows'!E:E,'AP and Accrual Journal'!D2772,'Cash Outflows'!F:F)</f>
        <v>0</v>
      </c>
      <c r="I2772" s="73">
        <f t="shared" si="140"/>
        <v>0</v>
      </c>
      <c r="J2772" s="13">
        <f t="shared" si="142"/>
        <v>0</v>
      </c>
      <c r="K2772" s="112" t="b">
        <f ca="1">IF(TODAY()-'AP and Accrual Journal'!E2772&gt;'Data Inputs'!$B$47,TRUE,FALSE)</f>
        <v>1</v>
      </c>
    </row>
    <row r="2773" spans="1:11" x14ac:dyDescent="0.2">
      <c r="A2773" s="110" t="str">
        <f t="shared" si="141"/>
        <v/>
      </c>
      <c r="B2773" s="55"/>
      <c r="C2773" s="129"/>
      <c r="D2773" s="55"/>
      <c r="E2773" s="56"/>
      <c r="F2773" s="72"/>
      <c r="G2773" s="120" t="str">
        <f>IFERROR(INDEX(Vendors!$A$2:$B$500,MATCH('AP and Accrual Journal'!C2773,Vendors!$A$2:$A$500,0),2),"")</f>
        <v/>
      </c>
      <c r="H2773" s="74">
        <f>SUMIF('Cash Outflows'!E:E,'AP and Accrual Journal'!D2773,'Cash Outflows'!F:F)</f>
        <v>0</v>
      </c>
      <c r="I2773" s="73">
        <f t="shared" si="140"/>
        <v>0</v>
      </c>
      <c r="J2773" s="13">
        <f t="shared" si="142"/>
        <v>0</v>
      </c>
      <c r="K2773" s="112" t="b">
        <f ca="1">IF(TODAY()-'AP and Accrual Journal'!E2773&gt;'Data Inputs'!$B$47,TRUE,FALSE)</f>
        <v>1</v>
      </c>
    </row>
    <row r="2774" spans="1:11" x14ac:dyDescent="0.2">
      <c r="A2774" s="110" t="str">
        <f t="shared" si="141"/>
        <v/>
      </c>
      <c r="B2774" s="55"/>
      <c r="C2774" s="129"/>
      <c r="D2774" s="55"/>
      <c r="E2774" s="56"/>
      <c r="F2774" s="72"/>
      <c r="G2774" s="120" t="str">
        <f>IFERROR(INDEX(Vendors!$A$2:$B$500,MATCH('AP and Accrual Journal'!C2774,Vendors!$A$2:$A$500,0),2),"")</f>
        <v/>
      </c>
      <c r="H2774" s="74">
        <f>SUMIF('Cash Outflows'!E:E,'AP and Accrual Journal'!D2774,'Cash Outflows'!F:F)</f>
        <v>0</v>
      </c>
      <c r="I2774" s="73">
        <f t="shared" si="140"/>
        <v>0</v>
      </c>
      <c r="J2774" s="13">
        <f t="shared" si="142"/>
        <v>0</v>
      </c>
      <c r="K2774" s="112" t="b">
        <f ca="1">IF(TODAY()-'AP and Accrual Journal'!E2774&gt;'Data Inputs'!$B$47,TRUE,FALSE)</f>
        <v>1</v>
      </c>
    </row>
    <row r="2775" spans="1:11" x14ac:dyDescent="0.2">
      <c r="A2775" s="110" t="str">
        <f t="shared" si="141"/>
        <v/>
      </c>
      <c r="B2775" s="55"/>
      <c r="C2775" s="129"/>
      <c r="D2775" s="55"/>
      <c r="E2775" s="56"/>
      <c r="F2775" s="72"/>
      <c r="G2775" s="120" t="str">
        <f>IFERROR(INDEX(Vendors!$A$2:$B$500,MATCH('AP and Accrual Journal'!C2775,Vendors!$A$2:$A$500,0),2),"")</f>
        <v/>
      </c>
      <c r="H2775" s="74">
        <f>SUMIF('Cash Outflows'!E:E,'AP and Accrual Journal'!D2775,'Cash Outflows'!F:F)</f>
        <v>0</v>
      </c>
      <c r="I2775" s="73">
        <f t="shared" si="140"/>
        <v>0</v>
      </c>
      <c r="J2775" s="13">
        <f t="shared" si="142"/>
        <v>0</v>
      </c>
      <c r="K2775" s="112" t="b">
        <f ca="1">IF(TODAY()-'AP and Accrual Journal'!E2775&gt;'Data Inputs'!$B$47,TRUE,FALSE)</f>
        <v>1</v>
      </c>
    </row>
    <row r="2776" spans="1:11" x14ac:dyDescent="0.2">
      <c r="A2776" s="110" t="str">
        <f t="shared" si="141"/>
        <v/>
      </c>
      <c r="B2776" s="55"/>
      <c r="C2776" s="129"/>
      <c r="D2776" s="55"/>
      <c r="E2776" s="56"/>
      <c r="F2776" s="72"/>
      <c r="G2776" s="120" t="str">
        <f>IFERROR(INDEX(Vendors!$A$2:$B$500,MATCH('AP and Accrual Journal'!C2776,Vendors!$A$2:$A$500,0),2),"")</f>
        <v/>
      </c>
      <c r="H2776" s="74">
        <f>SUMIF('Cash Outflows'!E:E,'AP and Accrual Journal'!D2776,'Cash Outflows'!F:F)</f>
        <v>0</v>
      </c>
      <c r="I2776" s="73">
        <f t="shared" si="140"/>
        <v>0</v>
      </c>
      <c r="J2776" s="13">
        <f t="shared" si="142"/>
        <v>0</v>
      </c>
      <c r="K2776" s="112" t="b">
        <f ca="1">IF(TODAY()-'AP and Accrual Journal'!E2776&gt;'Data Inputs'!$B$47,TRUE,FALSE)</f>
        <v>1</v>
      </c>
    </row>
    <row r="2777" spans="1:11" x14ac:dyDescent="0.2">
      <c r="A2777" s="110" t="str">
        <f t="shared" si="141"/>
        <v/>
      </c>
      <c r="B2777" s="55"/>
      <c r="C2777" s="129"/>
      <c r="D2777" s="55"/>
      <c r="E2777" s="56"/>
      <c r="F2777" s="72"/>
      <c r="G2777" s="120" t="str">
        <f>IFERROR(INDEX(Vendors!$A$2:$B$500,MATCH('AP and Accrual Journal'!C2777,Vendors!$A$2:$A$500,0),2),"")</f>
        <v/>
      </c>
      <c r="H2777" s="74">
        <f>SUMIF('Cash Outflows'!E:E,'AP and Accrual Journal'!D2777,'Cash Outflows'!F:F)</f>
        <v>0</v>
      </c>
      <c r="I2777" s="73">
        <f t="shared" si="140"/>
        <v>0</v>
      </c>
      <c r="J2777" s="13">
        <f t="shared" si="142"/>
        <v>0</v>
      </c>
      <c r="K2777" s="112" t="b">
        <f ca="1">IF(TODAY()-'AP and Accrual Journal'!E2777&gt;'Data Inputs'!$B$47,TRUE,FALSE)</f>
        <v>1</v>
      </c>
    </row>
    <row r="2778" spans="1:11" x14ac:dyDescent="0.2">
      <c r="A2778" s="110" t="str">
        <f t="shared" si="141"/>
        <v/>
      </c>
      <c r="B2778" s="55"/>
      <c r="C2778" s="129"/>
      <c r="D2778" s="55"/>
      <c r="E2778" s="56"/>
      <c r="F2778" s="72"/>
      <c r="G2778" s="120" t="str">
        <f>IFERROR(INDEX(Vendors!$A$2:$B$500,MATCH('AP and Accrual Journal'!C2778,Vendors!$A$2:$A$500,0),2),"")</f>
        <v/>
      </c>
      <c r="H2778" s="74">
        <f>SUMIF('Cash Outflows'!E:E,'AP and Accrual Journal'!D2778,'Cash Outflows'!F:F)</f>
        <v>0</v>
      </c>
      <c r="I2778" s="73">
        <f t="shared" si="140"/>
        <v>0</v>
      </c>
      <c r="J2778" s="13">
        <f t="shared" si="142"/>
        <v>0</v>
      </c>
      <c r="K2778" s="112" t="b">
        <f ca="1">IF(TODAY()-'AP and Accrual Journal'!E2778&gt;'Data Inputs'!$B$47,TRUE,FALSE)</f>
        <v>1</v>
      </c>
    </row>
    <row r="2779" spans="1:11" x14ac:dyDescent="0.2">
      <c r="A2779" s="110" t="str">
        <f t="shared" si="141"/>
        <v/>
      </c>
      <c r="B2779" s="55"/>
      <c r="C2779" s="129"/>
      <c r="D2779" s="55"/>
      <c r="E2779" s="56"/>
      <c r="F2779" s="72"/>
      <c r="G2779" s="120" t="str">
        <f>IFERROR(INDEX(Vendors!$A$2:$B$500,MATCH('AP and Accrual Journal'!C2779,Vendors!$A$2:$A$500,0),2),"")</f>
        <v/>
      </c>
      <c r="H2779" s="74">
        <f>SUMIF('Cash Outflows'!E:E,'AP and Accrual Journal'!D2779,'Cash Outflows'!F:F)</f>
        <v>0</v>
      </c>
      <c r="I2779" s="73">
        <f t="shared" si="140"/>
        <v>0</v>
      </c>
      <c r="J2779" s="13">
        <f t="shared" si="142"/>
        <v>0</v>
      </c>
      <c r="K2779" s="112" t="b">
        <f ca="1">IF(TODAY()-'AP and Accrual Journal'!E2779&gt;'Data Inputs'!$B$47,TRUE,FALSE)</f>
        <v>1</v>
      </c>
    </row>
    <row r="2780" spans="1:11" x14ac:dyDescent="0.2">
      <c r="A2780" s="110" t="str">
        <f t="shared" si="141"/>
        <v/>
      </c>
      <c r="B2780" s="55"/>
      <c r="C2780" s="129"/>
      <c r="D2780" s="55"/>
      <c r="E2780" s="56"/>
      <c r="F2780" s="72"/>
      <c r="G2780" s="120" t="str">
        <f>IFERROR(INDEX(Vendors!$A$2:$B$500,MATCH('AP and Accrual Journal'!C2780,Vendors!$A$2:$A$500,0),2),"")</f>
        <v/>
      </c>
      <c r="H2780" s="74">
        <f>SUMIF('Cash Outflows'!E:E,'AP and Accrual Journal'!D2780,'Cash Outflows'!F:F)</f>
        <v>0</v>
      </c>
      <c r="I2780" s="73">
        <f t="shared" si="140"/>
        <v>0</v>
      </c>
      <c r="J2780" s="13">
        <f t="shared" si="142"/>
        <v>0</v>
      </c>
      <c r="K2780" s="112" t="b">
        <f ca="1">IF(TODAY()-'AP and Accrual Journal'!E2780&gt;'Data Inputs'!$B$47,TRUE,FALSE)</f>
        <v>1</v>
      </c>
    </row>
    <row r="2781" spans="1:11" x14ac:dyDescent="0.2">
      <c r="A2781" s="110" t="str">
        <f t="shared" si="141"/>
        <v/>
      </c>
      <c r="B2781" s="55"/>
      <c r="C2781" s="129"/>
      <c r="D2781" s="55"/>
      <c r="E2781" s="56"/>
      <c r="F2781" s="72"/>
      <c r="G2781" s="120" t="str">
        <f>IFERROR(INDEX(Vendors!$A$2:$B$500,MATCH('AP and Accrual Journal'!C2781,Vendors!$A$2:$A$500,0),2),"")</f>
        <v/>
      </c>
      <c r="H2781" s="74">
        <f>SUMIF('Cash Outflows'!E:E,'AP and Accrual Journal'!D2781,'Cash Outflows'!F:F)</f>
        <v>0</v>
      </c>
      <c r="I2781" s="73">
        <f t="shared" si="140"/>
        <v>0</v>
      </c>
      <c r="J2781" s="13">
        <f t="shared" si="142"/>
        <v>0</v>
      </c>
      <c r="K2781" s="112" t="b">
        <f ca="1">IF(TODAY()-'AP and Accrual Journal'!E2781&gt;'Data Inputs'!$B$47,TRUE,FALSE)</f>
        <v>1</v>
      </c>
    </row>
    <row r="2782" spans="1:11" x14ac:dyDescent="0.2">
      <c r="A2782" s="110" t="str">
        <f t="shared" si="141"/>
        <v/>
      </c>
      <c r="B2782" s="55"/>
      <c r="C2782" s="129"/>
      <c r="D2782" s="55"/>
      <c r="E2782" s="56"/>
      <c r="F2782" s="72"/>
      <c r="G2782" s="120" t="str">
        <f>IFERROR(INDEX(Vendors!$A$2:$B$500,MATCH('AP and Accrual Journal'!C2782,Vendors!$A$2:$A$500,0),2),"")</f>
        <v/>
      </c>
      <c r="H2782" s="74">
        <f>SUMIF('Cash Outflows'!E:E,'AP and Accrual Journal'!D2782,'Cash Outflows'!F:F)</f>
        <v>0</v>
      </c>
      <c r="I2782" s="73">
        <f t="shared" si="140"/>
        <v>0</v>
      </c>
      <c r="J2782" s="13">
        <f t="shared" si="142"/>
        <v>0</v>
      </c>
      <c r="K2782" s="112" t="b">
        <f ca="1">IF(TODAY()-'AP and Accrual Journal'!E2782&gt;'Data Inputs'!$B$47,TRUE,FALSE)</f>
        <v>1</v>
      </c>
    </row>
    <row r="2783" spans="1:11" x14ac:dyDescent="0.2">
      <c r="A2783" s="110" t="str">
        <f t="shared" si="141"/>
        <v/>
      </c>
      <c r="B2783" s="55"/>
      <c r="C2783" s="129"/>
      <c r="D2783" s="55"/>
      <c r="E2783" s="56"/>
      <c r="F2783" s="72"/>
      <c r="G2783" s="120" t="str">
        <f>IFERROR(INDEX(Vendors!$A$2:$B$500,MATCH('AP and Accrual Journal'!C2783,Vendors!$A$2:$A$500,0),2),"")</f>
        <v/>
      </c>
      <c r="H2783" s="74">
        <f>SUMIF('Cash Outflows'!E:E,'AP and Accrual Journal'!D2783,'Cash Outflows'!F:F)</f>
        <v>0</v>
      </c>
      <c r="I2783" s="73">
        <f t="shared" si="140"/>
        <v>0</v>
      </c>
      <c r="J2783" s="13">
        <f t="shared" si="142"/>
        <v>0</v>
      </c>
      <c r="K2783" s="112" t="b">
        <f ca="1">IF(TODAY()-'AP and Accrual Journal'!E2783&gt;'Data Inputs'!$B$47,TRUE,FALSE)</f>
        <v>1</v>
      </c>
    </row>
    <row r="2784" spans="1:11" x14ac:dyDescent="0.2">
      <c r="A2784" s="110" t="str">
        <f t="shared" si="141"/>
        <v/>
      </c>
      <c r="B2784" s="55"/>
      <c r="C2784" s="129"/>
      <c r="D2784" s="55"/>
      <c r="E2784" s="56"/>
      <c r="F2784" s="72"/>
      <c r="G2784" s="120" t="str">
        <f>IFERROR(INDEX(Vendors!$A$2:$B$500,MATCH('AP and Accrual Journal'!C2784,Vendors!$A$2:$A$500,0),2),"")</f>
        <v/>
      </c>
      <c r="H2784" s="74">
        <f>SUMIF('Cash Outflows'!E:E,'AP and Accrual Journal'!D2784,'Cash Outflows'!F:F)</f>
        <v>0</v>
      </c>
      <c r="I2784" s="73">
        <f t="shared" si="140"/>
        <v>0</v>
      </c>
      <c r="J2784" s="13">
        <f t="shared" si="142"/>
        <v>0</v>
      </c>
      <c r="K2784" s="112" t="b">
        <f ca="1">IF(TODAY()-'AP and Accrual Journal'!E2784&gt;'Data Inputs'!$B$47,TRUE,FALSE)</f>
        <v>1</v>
      </c>
    </row>
    <row r="2785" spans="1:11" x14ac:dyDescent="0.2">
      <c r="A2785" s="110" t="str">
        <f t="shared" si="141"/>
        <v/>
      </c>
      <c r="B2785" s="55"/>
      <c r="C2785" s="129"/>
      <c r="D2785" s="55"/>
      <c r="E2785" s="56"/>
      <c r="F2785" s="72"/>
      <c r="G2785" s="120" t="str">
        <f>IFERROR(INDEX(Vendors!$A$2:$B$500,MATCH('AP and Accrual Journal'!C2785,Vendors!$A$2:$A$500,0),2),"")</f>
        <v/>
      </c>
      <c r="H2785" s="74">
        <f>SUMIF('Cash Outflows'!E:E,'AP and Accrual Journal'!D2785,'Cash Outflows'!F:F)</f>
        <v>0</v>
      </c>
      <c r="I2785" s="73">
        <f t="shared" si="140"/>
        <v>0</v>
      </c>
      <c r="J2785" s="13">
        <f t="shared" si="142"/>
        <v>0</v>
      </c>
      <c r="K2785" s="112" t="b">
        <f ca="1">IF(TODAY()-'AP and Accrual Journal'!E2785&gt;'Data Inputs'!$B$47,TRUE,FALSE)</f>
        <v>1</v>
      </c>
    </row>
    <row r="2786" spans="1:11" x14ac:dyDescent="0.2">
      <c r="A2786" s="110" t="str">
        <f t="shared" si="141"/>
        <v/>
      </c>
      <c r="B2786" s="55"/>
      <c r="C2786" s="129"/>
      <c r="D2786" s="55"/>
      <c r="E2786" s="56"/>
      <c r="F2786" s="72"/>
      <c r="G2786" s="120" t="str">
        <f>IFERROR(INDEX(Vendors!$A$2:$B$500,MATCH('AP and Accrual Journal'!C2786,Vendors!$A$2:$A$500,0),2),"")</f>
        <v/>
      </c>
      <c r="H2786" s="74">
        <f>SUMIF('Cash Outflows'!E:E,'AP and Accrual Journal'!D2786,'Cash Outflows'!F:F)</f>
        <v>0</v>
      </c>
      <c r="I2786" s="73">
        <f t="shared" si="140"/>
        <v>0</v>
      </c>
      <c r="J2786" s="13">
        <f t="shared" si="142"/>
        <v>0</v>
      </c>
      <c r="K2786" s="112" t="b">
        <f ca="1">IF(TODAY()-'AP and Accrual Journal'!E2786&gt;'Data Inputs'!$B$47,TRUE,FALSE)</f>
        <v>1</v>
      </c>
    </row>
    <row r="2787" spans="1:11" x14ac:dyDescent="0.2">
      <c r="A2787" s="110" t="str">
        <f t="shared" si="141"/>
        <v/>
      </c>
      <c r="B2787" s="55"/>
      <c r="C2787" s="129"/>
      <c r="D2787" s="55"/>
      <c r="E2787" s="56"/>
      <c r="F2787" s="72"/>
      <c r="G2787" s="120" t="str">
        <f>IFERROR(INDEX(Vendors!$A$2:$B$500,MATCH('AP and Accrual Journal'!C2787,Vendors!$A$2:$A$500,0),2),"")</f>
        <v/>
      </c>
      <c r="H2787" s="74">
        <f>SUMIF('Cash Outflows'!E:E,'AP and Accrual Journal'!D2787,'Cash Outflows'!F:F)</f>
        <v>0</v>
      </c>
      <c r="I2787" s="73">
        <f t="shared" si="140"/>
        <v>0</v>
      </c>
      <c r="J2787" s="13">
        <f t="shared" si="142"/>
        <v>0</v>
      </c>
      <c r="K2787" s="112" t="b">
        <f ca="1">IF(TODAY()-'AP and Accrual Journal'!E2787&gt;'Data Inputs'!$B$47,TRUE,FALSE)</f>
        <v>1</v>
      </c>
    </row>
    <row r="2788" spans="1:11" x14ac:dyDescent="0.2">
      <c r="A2788" s="110" t="str">
        <f t="shared" si="141"/>
        <v/>
      </c>
      <c r="B2788" s="55"/>
      <c r="C2788" s="129"/>
      <c r="D2788" s="55"/>
      <c r="E2788" s="56"/>
      <c r="F2788" s="72"/>
      <c r="G2788" s="120" t="str">
        <f>IFERROR(INDEX(Vendors!$A$2:$B$500,MATCH('AP and Accrual Journal'!C2788,Vendors!$A$2:$A$500,0),2),"")</f>
        <v/>
      </c>
      <c r="H2788" s="74">
        <f>SUMIF('Cash Outflows'!E:E,'AP and Accrual Journal'!D2788,'Cash Outflows'!F:F)</f>
        <v>0</v>
      </c>
      <c r="I2788" s="73">
        <f t="shared" si="140"/>
        <v>0</v>
      </c>
      <c r="J2788" s="13">
        <f t="shared" si="142"/>
        <v>0</v>
      </c>
      <c r="K2788" s="112" t="b">
        <f ca="1">IF(TODAY()-'AP and Accrual Journal'!E2788&gt;'Data Inputs'!$B$47,TRUE,FALSE)</f>
        <v>1</v>
      </c>
    </row>
    <row r="2789" spans="1:11" x14ac:dyDescent="0.2">
      <c r="A2789" s="110" t="str">
        <f t="shared" si="141"/>
        <v/>
      </c>
      <c r="B2789" s="55"/>
      <c r="C2789" s="129"/>
      <c r="D2789" s="55"/>
      <c r="E2789" s="56"/>
      <c r="F2789" s="72"/>
      <c r="G2789" s="120" t="str">
        <f>IFERROR(INDEX(Vendors!$A$2:$B$500,MATCH('AP and Accrual Journal'!C2789,Vendors!$A$2:$A$500,0),2),"")</f>
        <v/>
      </c>
      <c r="H2789" s="74">
        <f>SUMIF('Cash Outflows'!E:E,'AP and Accrual Journal'!D2789,'Cash Outflows'!F:F)</f>
        <v>0</v>
      </c>
      <c r="I2789" s="73">
        <f t="shared" si="140"/>
        <v>0</v>
      </c>
      <c r="J2789" s="13">
        <f t="shared" si="142"/>
        <v>0</v>
      </c>
      <c r="K2789" s="112" t="b">
        <f ca="1">IF(TODAY()-'AP and Accrual Journal'!E2789&gt;'Data Inputs'!$B$47,TRUE,FALSE)</f>
        <v>1</v>
      </c>
    </row>
    <row r="2790" spans="1:11" x14ac:dyDescent="0.2">
      <c r="A2790" s="110" t="str">
        <f t="shared" si="141"/>
        <v/>
      </c>
      <c r="B2790" s="55"/>
      <c r="C2790" s="129"/>
      <c r="D2790" s="55"/>
      <c r="E2790" s="56"/>
      <c r="F2790" s="72"/>
      <c r="G2790" s="120" t="str">
        <f>IFERROR(INDEX(Vendors!$A$2:$B$500,MATCH('AP and Accrual Journal'!C2790,Vendors!$A$2:$A$500,0),2),"")</f>
        <v/>
      </c>
      <c r="H2790" s="74">
        <f>SUMIF('Cash Outflows'!E:E,'AP and Accrual Journal'!D2790,'Cash Outflows'!F:F)</f>
        <v>0</v>
      </c>
      <c r="I2790" s="73">
        <f t="shared" si="140"/>
        <v>0</v>
      </c>
      <c r="J2790" s="13">
        <f t="shared" si="142"/>
        <v>0</v>
      </c>
      <c r="K2790" s="112" t="b">
        <f ca="1">IF(TODAY()-'AP and Accrual Journal'!E2790&gt;'Data Inputs'!$B$47,TRUE,FALSE)</f>
        <v>1</v>
      </c>
    </row>
    <row r="2791" spans="1:11" x14ac:dyDescent="0.2">
      <c r="A2791" s="110" t="str">
        <f t="shared" si="141"/>
        <v/>
      </c>
      <c r="B2791" s="55"/>
      <c r="C2791" s="129"/>
      <c r="D2791" s="55"/>
      <c r="E2791" s="56"/>
      <c r="F2791" s="72"/>
      <c r="G2791" s="120" t="str">
        <f>IFERROR(INDEX(Vendors!$A$2:$B$500,MATCH('AP and Accrual Journal'!C2791,Vendors!$A$2:$A$500,0),2),"")</f>
        <v/>
      </c>
      <c r="H2791" s="74">
        <f>SUMIF('Cash Outflows'!E:E,'AP and Accrual Journal'!D2791,'Cash Outflows'!F:F)</f>
        <v>0</v>
      </c>
      <c r="I2791" s="73">
        <f t="shared" si="140"/>
        <v>0</v>
      </c>
      <c r="J2791" s="13">
        <f t="shared" si="142"/>
        <v>0</v>
      </c>
      <c r="K2791" s="112" t="b">
        <f ca="1">IF(TODAY()-'AP and Accrual Journal'!E2791&gt;'Data Inputs'!$B$47,TRUE,FALSE)</f>
        <v>1</v>
      </c>
    </row>
    <row r="2792" spans="1:11" x14ac:dyDescent="0.2">
      <c r="A2792" s="110" t="str">
        <f t="shared" si="141"/>
        <v/>
      </c>
      <c r="B2792" s="55"/>
      <c r="C2792" s="129"/>
      <c r="D2792" s="55"/>
      <c r="E2792" s="56"/>
      <c r="F2792" s="72"/>
      <c r="G2792" s="120" t="str">
        <f>IFERROR(INDEX(Vendors!$A$2:$B$500,MATCH('AP and Accrual Journal'!C2792,Vendors!$A$2:$A$500,0),2),"")</f>
        <v/>
      </c>
      <c r="H2792" s="74">
        <f>SUMIF('Cash Outflows'!E:E,'AP and Accrual Journal'!D2792,'Cash Outflows'!F:F)</f>
        <v>0</v>
      </c>
      <c r="I2792" s="73">
        <f t="shared" si="140"/>
        <v>0</v>
      </c>
      <c r="J2792" s="13">
        <f t="shared" si="142"/>
        <v>0</v>
      </c>
      <c r="K2792" s="112" t="b">
        <f ca="1">IF(TODAY()-'AP and Accrual Journal'!E2792&gt;'Data Inputs'!$B$47,TRUE,FALSE)</f>
        <v>1</v>
      </c>
    </row>
    <row r="2793" spans="1:11" x14ac:dyDescent="0.2">
      <c r="A2793" s="110" t="str">
        <f t="shared" si="141"/>
        <v/>
      </c>
      <c r="B2793" s="55"/>
      <c r="C2793" s="129"/>
      <c r="D2793" s="55"/>
      <c r="E2793" s="56"/>
      <c r="F2793" s="72"/>
      <c r="G2793" s="120" t="str">
        <f>IFERROR(INDEX(Vendors!$A$2:$B$500,MATCH('AP and Accrual Journal'!C2793,Vendors!$A$2:$A$500,0),2),"")</f>
        <v/>
      </c>
      <c r="H2793" s="74">
        <f>SUMIF('Cash Outflows'!E:E,'AP and Accrual Journal'!D2793,'Cash Outflows'!F:F)</f>
        <v>0</v>
      </c>
      <c r="I2793" s="73">
        <f t="shared" si="140"/>
        <v>0</v>
      </c>
      <c r="J2793" s="13">
        <f t="shared" si="142"/>
        <v>0</v>
      </c>
      <c r="K2793" s="112" t="b">
        <f ca="1">IF(TODAY()-'AP and Accrual Journal'!E2793&gt;'Data Inputs'!$B$47,TRUE,FALSE)</f>
        <v>1</v>
      </c>
    </row>
    <row r="2794" spans="1:11" x14ac:dyDescent="0.2">
      <c r="A2794" s="110" t="str">
        <f t="shared" si="141"/>
        <v/>
      </c>
      <c r="B2794" s="55"/>
      <c r="C2794" s="129"/>
      <c r="D2794" s="55"/>
      <c r="E2794" s="56"/>
      <c r="F2794" s="72"/>
      <c r="G2794" s="120" t="str">
        <f>IFERROR(INDEX(Vendors!$A$2:$B$500,MATCH('AP and Accrual Journal'!C2794,Vendors!$A$2:$A$500,0),2),"")</f>
        <v/>
      </c>
      <c r="H2794" s="74">
        <f>SUMIF('Cash Outflows'!E:E,'AP and Accrual Journal'!D2794,'Cash Outflows'!F:F)</f>
        <v>0</v>
      </c>
      <c r="I2794" s="73">
        <f t="shared" si="140"/>
        <v>0</v>
      </c>
      <c r="J2794" s="13">
        <f t="shared" si="142"/>
        <v>0</v>
      </c>
      <c r="K2794" s="112" t="b">
        <f ca="1">IF(TODAY()-'AP and Accrual Journal'!E2794&gt;'Data Inputs'!$B$47,TRUE,FALSE)</f>
        <v>1</v>
      </c>
    </row>
    <row r="2795" spans="1:11" x14ac:dyDescent="0.2">
      <c r="A2795" s="110" t="str">
        <f t="shared" si="141"/>
        <v/>
      </c>
      <c r="B2795" s="55"/>
      <c r="C2795" s="129"/>
      <c r="D2795" s="55"/>
      <c r="E2795" s="56"/>
      <c r="F2795" s="72"/>
      <c r="G2795" s="120" t="str">
        <f>IFERROR(INDEX(Vendors!$A$2:$B$500,MATCH('AP and Accrual Journal'!C2795,Vendors!$A$2:$A$500,0),2),"")</f>
        <v/>
      </c>
      <c r="H2795" s="74">
        <f>SUMIF('Cash Outflows'!E:E,'AP and Accrual Journal'!D2795,'Cash Outflows'!F:F)</f>
        <v>0</v>
      </c>
      <c r="I2795" s="73">
        <f t="shared" si="140"/>
        <v>0</v>
      </c>
      <c r="J2795" s="13">
        <f t="shared" si="142"/>
        <v>0</v>
      </c>
      <c r="K2795" s="112" t="b">
        <f ca="1">IF(TODAY()-'AP and Accrual Journal'!E2795&gt;'Data Inputs'!$B$47,TRUE,FALSE)</f>
        <v>1</v>
      </c>
    </row>
    <row r="2796" spans="1:11" x14ac:dyDescent="0.2">
      <c r="A2796" s="110" t="str">
        <f t="shared" si="141"/>
        <v/>
      </c>
      <c r="B2796" s="55"/>
      <c r="C2796" s="129"/>
      <c r="D2796" s="55"/>
      <c r="E2796" s="56"/>
      <c r="F2796" s="72"/>
      <c r="G2796" s="120" t="str">
        <f>IFERROR(INDEX(Vendors!$A$2:$B$500,MATCH('AP and Accrual Journal'!C2796,Vendors!$A$2:$A$500,0),2),"")</f>
        <v/>
      </c>
      <c r="H2796" s="74">
        <f>SUMIF('Cash Outflows'!E:E,'AP and Accrual Journal'!D2796,'Cash Outflows'!F:F)</f>
        <v>0</v>
      </c>
      <c r="I2796" s="73">
        <f t="shared" si="140"/>
        <v>0</v>
      </c>
      <c r="J2796" s="13">
        <f t="shared" si="142"/>
        <v>0</v>
      </c>
      <c r="K2796" s="112" t="b">
        <f ca="1">IF(TODAY()-'AP and Accrual Journal'!E2796&gt;'Data Inputs'!$B$47,TRUE,FALSE)</f>
        <v>1</v>
      </c>
    </row>
    <row r="2797" spans="1:11" x14ac:dyDescent="0.2">
      <c r="A2797" s="110" t="str">
        <f t="shared" si="141"/>
        <v/>
      </c>
      <c r="B2797" s="55"/>
      <c r="C2797" s="129"/>
      <c r="D2797" s="55"/>
      <c r="E2797" s="56"/>
      <c r="F2797" s="72"/>
      <c r="G2797" s="120" t="str">
        <f>IFERROR(INDEX(Vendors!$A$2:$B$500,MATCH('AP and Accrual Journal'!C2797,Vendors!$A$2:$A$500,0),2),"")</f>
        <v/>
      </c>
      <c r="H2797" s="74">
        <f>SUMIF('Cash Outflows'!E:E,'AP and Accrual Journal'!D2797,'Cash Outflows'!F:F)</f>
        <v>0</v>
      </c>
      <c r="I2797" s="73">
        <f t="shared" si="140"/>
        <v>0</v>
      </c>
      <c r="J2797" s="13">
        <f t="shared" si="142"/>
        <v>0</v>
      </c>
      <c r="K2797" s="112" t="b">
        <f ca="1">IF(TODAY()-'AP and Accrual Journal'!E2797&gt;'Data Inputs'!$B$47,TRUE,FALSE)</f>
        <v>1</v>
      </c>
    </row>
    <row r="2798" spans="1:11" x14ac:dyDescent="0.2">
      <c r="A2798" s="110" t="str">
        <f t="shared" si="141"/>
        <v/>
      </c>
      <c r="B2798" s="55"/>
      <c r="C2798" s="129"/>
      <c r="D2798" s="55"/>
      <c r="E2798" s="56"/>
      <c r="F2798" s="72"/>
      <c r="G2798" s="120" t="str">
        <f>IFERROR(INDEX(Vendors!$A$2:$B$500,MATCH('AP and Accrual Journal'!C2798,Vendors!$A$2:$A$500,0),2),"")</f>
        <v/>
      </c>
      <c r="H2798" s="74">
        <f>SUMIF('Cash Outflows'!E:E,'AP and Accrual Journal'!D2798,'Cash Outflows'!F:F)</f>
        <v>0</v>
      </c>
      <c r="I2798" s="73">
        <f t="shared" si="140"/>
        <v>0</v>
      </c>
      <c r="J2798" s="13">
        <f t="shared" si="142"/>
        <v>0</v>
      </c>
      <c r="K2798" s="112" t="b">
        <f ca="1">IF(TODAY()-'AP and Accrual Journal'!E2798&gt;'Data Inputs'!$B$47,TRUE,FALSE)</f>
        <v>1</v>
      </c>
    </row>
    <row r="2799" spans="1:11" x14ac:dyDescent="0.2">
      <c r="A2799" s="110" t="str">
        <f t="shared" si="141"/>
        <v/>
      </c>
      <c r="B2799" s="55"/>
      <c r="C2799" s="129"/>
      <c r="D2799" s="55"/>
      <c r="E2799" s="56"/>
      <c r="F2799" s="72"/>
      <c r="G2799" s="120" t="str">
        <f>IFERROR(INDEX(Vendors!$A$2:$B$500,MATCH('AP and Accrual Journal'!C2799,Vendors!$A$2:$A$500,0),2),"")</f>
        <v/>
      </c>
      <c r="H2799" s="74">
        <f>SUMIF('Cash Outflows'!E:E,'AP and Accrual Journal'!D2799,'Cash Outflows'!F:F)</f>
        <v>0</v>
      </c>
      <c r="I2799" s="73">
        <f t="shared" si="140"/>
        <v>0</v>
      </c>
      <c r="J2799" s="13">
        <f t="shared" si="142"/>
        <v>0</v>
      </c>
      <c r="K2799" s="112" t="b">
        <f ca="1">IF(TODAY()-'AP and Accrual Journal'!E2799&gt;'Data Inputs'!$B$47,TRUE,FALSE)</f>
        <v>1</v>
      </c>
    </row>
    <row r="2800" spans="1:11" x14ac:dyDescent="0.2">
      <c r="A2800" s="110" t="str">
        <f t="shared" si="141"/>
        <v/>
      </c>
      <c r="B2800" s="55"/>
      <c r="C2800" s="129"/>
      <c r="D2800" s="55"/>
      <c r="E2800" s="56"/>
      <c r="F2800" s="72"/>
      <c r="G2800" s="120" t="str">
        <f>IFERROR(INDEX(Vendors!$A$2:$B$500,MATCH('AP and Accrual Journal'!C2800,Vendors!$A$2:$A$500,0),2),"")</f>
        <v/>
      </c>
      <c r="H2800" s="74">
        <f>SUMIF('Cash Outflows'!E:E,'AP and Accrual Journal'!D2800,'Cash Outflows'!F:F)</f>
        <v>0</v>
      </c>
      <c r="I2800" s="73">
        <f t="shared" si="140"/>
        <v>0</v>
      </c>
      <c r="J2800" s="13">
        <f t="shared" si="142"/>
        <v>0</v>
      </c>
      <c r="K2800" s="112" t="b">
        <f ca="1">IF(TODAY()-'AP and Accrual Journal'!E2800&gt;'Data Inputs'!$B$47,TRUE,FALSE)</f>
        <v>1</v>
      </c>
    </row>
    <row r="2801" spans="1:11" x14ac:dyDescent="0.2">
      <c r="A2801" s="110" t="str">
        <f t="shared" si="141"/>
        <v/>
      </c>
      <c r="B2801" s="55"/>
      <c r="C2801" s="129"/>
      <c r="D2801" s="55"/>
      <c r="E2801" s="56"/>
      <c r="F2801" s="72"/>
      <c r="G2801" s="120" t="str">
        <f>IFERROR(INDEX(Vendors!$A$2:$B$500,MATCH('AP and Accrual Journal'!C2801,Vendors!$A$2:$A$500,0),2),"")</f>
        <v/>
      </c>
      <c r="H2801" s="74">
        <f>SUMIF('Cash Outflows'!E:E,'AP and Accrual Journal'!D2801,'Cash Outflows'!F:F)</f>
        <v>0</v>
      </c>
      <c r="I2801" s="73">
        <f t="shared" si="140"/>
        <v>0</v>
      </c>
      <c r="J2801" s="13">
        <f t="shared" si="142"/>
        <v>0</v>
      </c>
      <c r="K2801" s="112" t="b">
        <f ca="1">IF(TODAY()-'AP and Accrual Journal'!E2801&gt;'Data Inputs'!$B$47,TRUE,FALSE)</f>
        <v>1</v>
      </c>
    </row>
    <row r="2802" spans="1:11" x14ac:dyDescent="0.2">
      <c r="A2802" s="110" t="str">
        <f t="shared" si="141"/>
        <v/>
      </c>
      <c r="B2802" s="55"/>
      <c r="C2802" s="129"/>
      <c r="D2802" s="55"/>
      <c r="E2802" s="56"/>
      <c r="F2802" s="72"/>
      <c r="G2802" s="120" t="str">
        <f>IFERROR(INDEX(Vendors!$A$2:$B$500,MATCH('AP and Accrual Journal'!C2802,Vendors!$A$2:$A$500,0),2),"")</f>
        <v/>
      </c>
      <c r="H2802" s="74">
        <f>SUMIF('Cash Outflows'!E:E,'AP and Accrual Journal'!D2802,'Cash Outflows'!F:F)</f>
        <v>0</v>
      </c>
      <c r="I2802" s="73">
        <f t="shared" si="140"/>
        <v>0</v>
      </c>
      <c r="J2802" s="13">
        <f t="shared" si="142"/>
        <v>0</v>
      </c>
      <c r="K2802" s="112" t="b">
        <f ca="1">IF(TODAY()-'AP and Accrual Journal'!E2802&gt;'Data Inputs'!$B$47,TRUE,FALSE)</f>
        <v>1</v>
      </c>
    </row>
    <row r="2803" spans="1:11" x14ac:dyDescent="0.2">
      <c r="A2803" s="110" t="str">
        <f t="shared" si="141"/>
        <v/>
      </c>
      <c r="B2803" s="55"/>
      <c r="C2803" s="129"/>
      <c r="D2803" s="55"/>
      <c r="E2803" s="56"/>
      <c r="F2803" s="72"/>
      <c r="G2803" s="120" t="str">
        <f>IFERROR(INDEX(Vendors!$A$2:$B$500,MATCH('AP and Accrual Journal'!C2803,Vendors!$A$2:$A$500,0),2),"")</f>
        <v/>
      </c>
      <c r="H2803" s="74">
        <f>SUMIF('Cash Outflows'!E:E,'AP and Accrual Journal'!D2803,'Cash Outflows'!F:F)</f>
        <v>0</v>
      </c>
      <c r="I2803" s="73">
        <f t="shared" si="140"/>
        <v>0</v>
      </c>
      <c r="J2803" s="13">
        <f t="shared" si="142"/>
        <v>0</v>
      </c>
      <c r="K2803" s="112" t="b">
        <f ca="1">IF(TODAY()-'AP and Accrual Journal'!E2803&gt;'Data Inputs'!$B$47,TRUE,FALSE)</f>
        <v>1</v>
      </c>
    </row>
    <row r="2804" spans="1:11" x14ac:dyDescent="0.2">
      <c r="A2804" s="110" t="str">
        <f t="shared" si="141"/>
        <v/>
      </c>
      <c r="B2804" s="55"/>
      <c r="C2804" s="129"/>
      <c r="D2804" s="55"/>
      <c r="E2804" s="56"/>
      <c r="F2804" s="72"/>
      <c r="G2804" s="120" t="str">
        <f>IFERROR(INDEX(Vendors!$A$2:$B$500,MATCH('AP and Accrual Journal'!C2804,Vendors!$A$2:$A$500,0),2),"")</f>
        <v/>
      </c>
      <c r="H2804" s="74">
        <f>SUMIF('Cash Outflows'!E:E,'AP and Accrual Journal'!D2804,'Cash Outflows'!F:F)</f>
        <v>0</v>
      </c>
      <c r="I2804" s="73">
        <f t="shared" si="140"/>
        <v>0</v>
      </c>
      <c r="J2804" s="13">
        <f t="shared" si="142"/>
        <v>0</v>
      </c>
      <c r="K2804" s="112" t="b">
        <f ca="1">IF(TODAY()-'AP and Accrual Journal'!E2804&gt;'Data Inputs'!$B$47,TRUE,FALSE)</f>
        <v>1</v>
      </c>
    </row>
    <row r="2805" spans="1:11" x14ac:dyDescent="0.2">
      <c r="A2805" s="110" t="str">
        <f t="shared" si="141"/>
        <v/>
      </c>
      <c r="B2805" s="55"/>
      <c r="C2805" s="129"/>
      <c r="D2805" s="55"/>
      <c r="E2805" s="56"/>
      <c r="F2805" s="72"/>
      <c r="G2805" s="120" t="str">
        <f>IFERROR(INDEX(Vendors!$A$2:$B$500,MATCH('AP and Accrual Journal'!C2805,Vendors!$A$2:$A$500,0),2),"")</f>
        <v/>
      </c>
      <c r="H2805" s="74">
        <f>SUMIF('Cash Outflows'!E:E,'AP and Accrual Journal'!D2805,'Cash Outflows'!F:F)</f>
        <v>0</v>
      </c>
      <c r="I2805" s="73">
        <f t="shared" si="140"/>
        <v>0</v>
      </c>
      <c r="J2805" s="13">
        <f t="shared" si="142"/>
        <v>0</v>
      </c>
      <c r="K2805" s="112" t="b">
        <f ca="1">IF(TODAY()-'AP and Accrual Journal'!E2805&gt;'Data Inputs'!$B$47,TRUE,FALSE)</f>
        <v>1</v>
      </c>
    </row>
    <row r="2806" spans="1:11" x14ac:dyDescent="0.2">
      <c r="A2806" s="110" t="str">
        <f t="shared" si="141"/>
        <v/>
      </c>
      <c r="B2806" s="55"/>
      <c r="C2806" s="129"/>
      <c r="D2806" s="55"/>
      <c r="E2806" s="56"/>
      <c r="F2806" s="72"/>
      <c r="G2806" s="120" t="str">
        <f>IFERROR(INDEX(Vendors!$A$2:$B$500,MATCH('AP and Accrual Journal'!C2806,Vendors!$A$2:$A$500,0),2),"")</f>
        <v/>
      </c>
      <c r="H2806" s="74">
        <f>SUMIF('Cash Outflows'!E:E,'AP and Accrual Journal'!D2806,'Cash Outflows'!F:F)</f>
        <v>0</v>
      </c>
      <c r="I2806" s="73">
        <f t="shared" si="140"/>
        <v>0</v>
      </c>
      <c r="J2806" s="13">
        <f t="shared" si="142"/>
        <v>0</v>
      </c>
      <c r="K2806" s="112" t="b">
        <f ca="1">IF(TODAY()-'AP and Accrual Journal'!E2806&gt;'Data Inputs'!$B$47,TRUE,FALSE)</f>
        <v>1</v>
      </c>
    </row>
    <row r="2807" spans="1:11" x14ac:dyDescent="0.2">
      <c r="A2807" s="110" t="str">
        <f t="shared" si="141"/>
        <v/>
      </c>
      <c r="B2807" s="55"/>
      <c r="C2807" s="129"/>
      <c r="D2807" s="55"/>
      <c r="E2807" s="56"/>
      <c r="F2807" s="72"/>
      <c r="G2807" s="120" t="str">
        <f>IFERROR(INDEX(Vendors!$A$2:$B$500,MATCH('AP and Accrual Journal'!C2807,Vendors!$A$2:$A$500,0),2),"")</f>
        <v/>
      </c>
      <c r="H2807" s="74">
        <f>SUMIF('Cash Outflows'!E:E,'AP and Accrual Journal'!D2807,'Cash Outflows'!F:F)</f>
        <v>0</v>
      </c>
      <c r="I2807" s="73">
        <f t="shared" si="140"/>
        <v>0</v>
      </c>
      <c r="J2807" s="13">
        <f t="shared" si="142"/>
        <v>0</v>
      </c>
      <c r="K2807" s="112" t="b">
        <f ca="1">IF(TODAY()-'AP and Accrual Journal'!E2807&gt;'Data Inputs'!$B$47,TRUE,FALSE)</f>
        <v>1</v>
      </c>
    </row>
    <row r="2808" spans="1:11" x14ac:dyDescent="0.2">
      <c r="A2808" s="110" t="str">
        <f t="shared" si="141"/>
        <v/>
      </c>
      <c r="B2808" s="55"/>
      <c r="C2808" s="129"/>
      <c r="D2808" s="55"/>
      <c r="E2808" s="56"/>
      <c r="F2808" s="72"/>
      <c r="G2808" s="120" t="str">
        <f>IFERROR(INDEX(Vendors!$A$2:$B$500,MATCH('AP and Accrual Journal'!C2808,Vendors!$A$2:$A$500,0),2),"")</f>
        <v/>
      </c>
      <c r="H2808" s="74">
        <f>SUMIF('Cash Outflows'!E:E,'AP and Accrual Journal'!D2808,'Cash Outflows'!F:F)</f>
        <v>0</v>
      </c>
      <c r="I2808" s="73">
        <f t="shared" si="140"/>
        <v>0</v>
      </c>
      <c r="J2808" s="13">
        <f t="shared" si="142"/>
        <v>0</v>
      </c>
      <c r="K2808" s="112" t="b">
        <f ca="1">IF(TODAY()-'AP and Accrual Journal'!E2808&gt;'Data Inputs'!$B$47,TRUE,FALSE)</f>
        <v>1</v>
      </c>
    </row>
    <row r="2809" spans="1:11" x14ac:dyDescent="0.2">
      <c r="A2809" s="110" t="str">
        <f t="shared" si="141"/>
        <v/>
      </c>
      <c r="B2809" s="55"/>
      <c r="C2809" s="129"/>
      <c r="D2809" s="55"/>
      <c r="E2809" s="56"/>
      <c r="F2809" s="72"/>
      <c r="G2809" s="120" t="str">
        <f>IFERROR(INDEX(Vendors!$A$2:$B$500,MATCH('AP and Accrual Journal'!C2809,Vendors!$A$2:$A$500,0),2),"")</f>
        <v/>
      </c>
      <c r="H2809" s="74">
        <f>SUMIF('Cash Outflows'!E:E,'AP and Accrual Journal'!D2809,'Cash Outflows'!F:F)</f>
        <v>0</v>
      </c>
      <c r="I2809" s="73">
        <f t="shared" si="140"/>
        <v>0</v>
      </c>
      <c r="J2809" s="13">
        <f t="shared" si="142"/>
        <v>0</v>
      </c>
      <c r="K2809" s="112" t="b">
        <f ca="1">IF(TODAY()-'AP and Accrual Journal'!E2809&gt;'Data Inputs'!$B$47,TRUE,FALSE)</f>
        <v>1</v>
      </c>
    </row>
    <row r="2810" spans="1:11" x14ac:dyDescent="0.2">
      <c r="A2810" s="110" t="str">
        <f t="shared" si="141"/>
        <v/>
      </c>
      <c r="B2810" s="55"/>
      <c r="C2810" s="129"/>
      <c r="D2810" s="55"/>
      <c r="E2810" s="56"/>
      <c r="F2810" s="72"/>
      <c r="G2810" s="120" t="str">
        <f>IFERROR(INDEX(Vendors!$A$2:$B$500,MATCH('AP and Accrual Journal'!C2810,Vendors!$A$2:$A$500,0),2),"")</f>
        <v/>
      </c>
      <c r="H2810" s="74">
        <f>SUMIF('Cash Outflows'!E:E,'AP and Accrual Journal'!D2810,'Cash Outflows'!F:F)</f>
        <v>0</v>
      </c>
      <c r="I2810" s="73">
        <f t="shared" si="140"/>
        <v>0</v>
      </c>
      <c r="J2810" s="13">
        <f t="shared" si="142"/>
        <v>0</v>
      </c>
      <c r="K2810" s="112" t="b">
        <f ca="1">IF(TODAY()-'AP and Accrual Journal'!E2810&gt;'Data Inputs'!$B$47,TRUE,FALSE)</f>
        <v>1</v>
      </c>
    </row>
    <row r="2811" spans="1:11" x14ac:dyDescent="0.2">
      <c r="A2811" s="110" t="str">
        <f t="shared" si="141"/>
        <v/>
      </c>
      <c r="B2811" s="55"/>
      <c r="C2811" s="129"/>
      <c r="D2811" s="55"/>
      <c r="E2811" s="56"/>
      <c r="F2811" s="72"/>
      <c r="G2811" s="120" t="str">
        <f>IFERROR(INDEX(Vendors!$A$2:$B$500,MATCH('AP and Accrual Journal'!C2811,Vendors!$A$2:$A$500,0),2),"")</f>
        <v/>
      </c>
      <c r="H2811" s="74">
        <f>SUMIF('Cash Outflows'!E:E,'AP and Accrual Journal'!D2811,'Cash Outflows'!F:F)</f>
        <v>0</v>
      </c>
      <c r="I2811" s="73">
        <f t="shared" si="140"/>
        <v>0</v>
      </c>
      <c r="J2811" s="13">
        <f t="shared" si="142"/>
        <v>0</v>
      </c>
      <c r="K2811" s="112" t="b">
        <f ca="1">IF(TODAY()-'AP and Accrual Journal'!E2811&gt;'Data Inputs'!$B$47,TRUE,FALSE)</f>
        <v>1</v>
      </c>
    </row>
    <row r="2812" spans="1:11" x14ac:dyDescent="0.2">
      <c r="A2812" s="110" t="str">
        <f t="shared" si="141"/>
        <v/>
      </c>
      <c r="B2812" s="55"/>
      <c r="C2812" s="129"/>
      <c r="D2812" s="55"/>
      <c r="E2812" s="56"/>
      <c r="F2812" s="72"/>
      <c r="G2812" s="120" t="str">
        <f>IFERROR(INDEX(Vendors!$A$2:$B$500,MATCH('AP and Accrual Journal'!C2812,Vendors!$A$2:$A$500,0),2),"")</f>
        <v/>
      </c>
      <c r="H2812" s="74">
        <f>SUMIF('Cash Outflows'!E:E,'AP and Accrual Journal'!D2812,'Cash Outflows'!F:F)</f>
        <v>0</v>
      </c>
      <c r="I2812" s="73">
        <f t="shared" si="140"/>
        <v>0</v>
      </c>
      <c r="J2812" s="13">
        <f t="shared" si="142"/>
        <v>0</v>
      </c>
      <c r="K2812" s="112" t="b">
        <f ca="1">IF(TODAY()-'AP and Accrual Journal'!E2812&gt;'Data Inputs'!$B$47,TRUE,FALSE)</f>
        <v>1</v>
      </c>
    </row>
    <row r="2813" spans="1:11" x14ac:dyDescent="0.2">
      <c r="A2813" s="110" t="str">
        <f t="shared" si="141"/>
        <v/>
      </c>
      <c r="B2813" s="55"/>
      <c r="C2813" s="129"/>
      <c r="D2813" s="55"/>
      <c r="E2813" s="56"/>
      <c r="F2813" s="72"/>
      <c r="G2813" s="120" t="str">
        <f>IFERROR(INDEX(Vendors!$A$2:$B$500,MATCH('AP and Accrual Journal'!C2813,Vendors!$A$2:$A$500,0),2),"")</f>
        <v/>
      </c>
      <c r="H2813" s="74">
        <f>SUMIF('Cash Outflows'!E:E,'AP and Accrual Journal'!D2813,'Cash Outflows'!F:F)</f>
        <v>0</v>
      </c>
      <c r="I2813" s="73">
        <f t="shared" si="140"/>
        <v>0</v>
      </c>
      <c r="J2813" s="13">
        <f t="shared" si="142"/>
        <v>0</v>
      </c>
      <c r="K2813" s="112" t="b">
        <f ca="1">IF(TODAY()-'AP and Accrual Journal'!E2813&gt;'Data Inputs'!$B$47,TRUE,FALSE)</f>
        <v>1</v>
      </c>
    </row>
    <row r="2814" spans="1:11" x14ac:dyDescent="0.2">
      <c r="A2814" s="110" t="str">
        <f t="shared" si="141"/>
        <v/>
      </c>
      <c r="B2814" s="55"/>
      <c r="C2814" s="129"/>
      <c r="D2814" s="55"/>
      <c r="E2814" s="56"/>
      <c r="F2814" s="72"/>
      <c r="G2814" s="120" t="str">
        <f>IFERROR(INDEX(Vendors!$A$2:$B$500,MATCH('AP and Accrual Journal'!C2814,Vendors!$A$2:$A$500,0),2),"")</f>
        <v/>
      </c>
      <c r="H2814" s="74">
        <f>SUMIF('Cash Outflows'!E:E,'AP and Accrual Journal'!D2814,'Cash Outflows'!F:F)</f>
        <v>0</v>
      </c>
      <c r="I2814" s="73">
        <f t="shared" si="140"/>
        <v>0</v>
      </c>
      <c r="J2814" s="13">
        <f t="shared" si="142"/>
        <v>0</v>
      </c>
      <c r="K2814" s="112" t="b">
        <f ca="1">IF(TODAY()-'AP and Accrual Journal'!E2814&gt;'Data Inputs'!$B$47,TRUE,FALSE)</f>
        <v>1</v>
      </c>
    </row>
    <row r="2815" spans="1:11" x14ac:dyDescent="0.2">
      <c r="A2815" s="110" t="str">
        <f t="shared" si="141"/>
        <v/>
      </c>
      <c r="B2815" s="55"/>
      <c r="C2815" s="129"/>
      <c r="D2815" s="55"/>
      <c r="E2815" s="56"/>
      <c r="F2815" s="72"/>
      <c r="G2815" s="120" t="str">
        <f>IFERROR(INDEX(Vendors!$A$2:$B$500,MATCH('AP and Accrual Journal'!C2815,Vendors!$A$2:$A$500,0),2),"")</f>
        <v/>
      </c>
      <c r="H2815" s="74">
        <f>SUMIF('Cash Outflows'!E:E,'AP and Accrual Journal'!D2815,'Cash Outflows'!F:F)</f>
        <v>0</v>
      </c>
      <c r="I2815" s="73">
        <f t="shared" si="140"/>
        <v>0</v>
      </c>
      <c r="J2815" s="13">
        <f t="shared" si="142"/>
        <v>0</v>
      </c>
      <c r="K2815" s="112" t="b">
        <f ca="1">IF(TODAY()-'AP and Accrual Journal'!E2815&gt;'Data Inputs'!$B$47,TRUE,FALSE)</f>
        <v>1</v>
      </c>
    </row>
    <row r="2816" spans="1:11" x14ac:dyDescent="0.2">
      <c r="A2816" s="110" t="str">
        <f t="shared" si="141"/>
        <v/>
      </c>
      <c r="B2816" s="55"/>
      <c r="C2816" s="129"/>
      <c r="D2816" s="55"/>
      <c r="E2816" s="56"/>
      <c r="F2816" s="72"/>
      <c r="G2816" s="120" t="str">
        <f>IFERROR(INDEX(Vendors!$A$2:$B$500,MATCH('AP and Accrual Journal'!C2816,Vendors!$A$2:$A$500,0),2),"")</f>
        <v/>
      </c>
      <c r="H2816" s="74">
        <f>SUMIF('Cash Outflows'!E:E,'AP and Accrual Journal'!D2816,'Cash Outflows'!F:F)</f>
        <v>0</v>
      </c>
      <c r="I2816" s="73">
        <f t="shared" si="140"/>
        <v>0</v>
      </c>
      <c r="J2816" s="13">
        <f t="shared" si="142"/>
        <v>0</v>
      </c>
      <c r="K2816" s="112" t="b">
        <f ca="1">IF(TODAY()-'AP and Accrual Journal'!E2816&gt;'Data Inputs'!$B$47,TRUE,FALSE)</f>
        <v>1</v>
      </c>
    </row>
    <row r="2817" spans="1:11" x14ac:dyDescent="0.2">
      <c r="A2817" s="110" t="str">
        <f t="shared" si="141"/>
        <v/>
      </c>
      <c r="B2817" s="55"/>
      <c r="C2817" s="129"/>
      <c r="D2817" s="55"/>
      <c r="E2817" s="56"/>
      <c r="F2817" s="72"/>
      <c r="G2817" s="120" t="str">
        <f>IFERROR(INDEX(Vendors!$A$2:$B$500,MATCH('AP and Accrual Journal'!C2817,Vendors!$A$2:$A$500,0),2),"")</f>
        <v/>
      </c>
      <c r="H2817" s="74">
        <f>SUMIF('Cash Outflows'!E:E,'AP and Accrual Journal'!D2817,'Cash Outflows'!F:F)</f>
        <v>0</v>
      </c>
      <c r="I2817" s="73">
        <f t="shared" si="140"/>
        <v>0</v>
      </c>
      <c r="J2817" s="13">
        <f t="shared" si="142"/>
        <v>0</v>
      </c>
      <c r="K2817" s="112" t="b">
        <f ca="1">IF(TODAY()-'AP and Accrual Journal'!E2817&gt;'Data Inputs'!$B$47,TRUE,FALSE)</f>
        <v>1</v>
      </c>
    </row>
    <row r="2818" spans="1:11" x14ac:dyDescent="0.2">
      <c r="A2818" s="110" t="str">
        <f t="shared" si="141"/>
        <v/>
      </c>
      <c r="B2818" s="55"/>
      <c r="C2818" s="129"/>
      <c r="D2818" s="55"/>
      <c r="E2818" s="56"/>
      <c r="F2818" s="72"/>
      <c r="G2818" s="120" t="str">
        <f>IFERROR(INDEX(Vendors!$A$2:$B$500,MATCH('AP and Accrual Journal'!C2818,Vendors!$A$2:$A$500,0),2),"")</f>
        <v/>
      </c>
      <c r="H2818" s="74">
        <f>SUMIF('Cash Outflows'!E:E,'AP and Accrual Journal'!D2818,'Cash Outflows'!F:F)</f>
        <v>0</v>
      </c>
      <c r="I2818" s="73">
        <f t="shared" si="140"/>
        <v>0</v>
      </c>
      <c r="J2818" s="13">
        <f t="shared" si="142"/>
        <v>0</v>
      </c>
      <c r="K2818" s="112" t="b">
        <f ca="1">IF(TODAY()-'AP and Accrual Journal'!E2818&gt;'Data Inputs'!$B$47,TRUE,FALSE)</f>
        <v>1</v>
      </c>
    </row>
    <row r="2819" spans="1:11" x14ac:dyDescent="0.2">
      <c r="A2819" s="110" t="str">
        <f t="shared" si="141"/>
        <v/>
      </c>
      <c r="B2819" s="55"/>
      <c r="C2819" s="129"/>
      <c r="D2819" s="55"/>
      <c r="E2819" s="56"/>
      <c r="F2819" s="72"/>
      <c r="G2819" s="120" t="str">
        <f>IFERROR(INDEX(Vendors!$A$2:$B$500,MATCH('AP and Accrual Journal'!C2819,Vendors!$A$2:$A$500,0),2),"")</f>
        <v/>
      </c>
      <c r="H2819" s="74">
        <f>SUMIF('Cash Outflows'!E:E,'AP and Accrual Journal'!D2819,'Cash Outflows'!F:F)</f>
        <v>0</v>
      </c>
      <c r="I2819" s="73">
        <f t="shared" si="140"/>
        <v>0</v>
      </c>
      <c r="J2819" s="13">
        <f t="shared" si="142"/>
        <v>0</v>
      </c>
      <c r="K2819" s="112" t="b">
        <f ca="1">IF(TODAY()-'AP and Accrual Journal'!E2819&gt;'Data Inputs'!$B$47,TRUE,FALSE)</f>
        <v>1</v>
      </c>
    </row>
    <row r="2820" spans="1:11" x14ac:dyDescent="0.2">
      <c r="A2820" s="110" t="str">
        <f t="shared" si="141"/>
        <v/>
      </c>
      <c r="B2820" s="55"/>
      <c r="C2820" s="129"/>
      <c r="D2820" s="55"/>
      <c r="E2820" s="56"/>
      <c r="F2820" s="72"/>
      <c r="G2820" s="120" t="str">
        <f>IFERROR(INDEX(Vendors!$A$2:$B$500,MATCH('AP and Accrual Journal'!C2820,Vendors!$A$2:$A$500,0),2),"")</f>
        <v/>
      </c>
      <c r="H2820" s="74">
        <f>SUMIF('Cash Outflows'!E:E,'AP and Accrual Journal'!D2820,'Cash Outflows'!F:F)</f>
        <v>0</v>
      </c>
      <c r="I2820" s="73">
        <f t="shared" si="140"/>
        <v>0</v>
      </c>
      <c r="J2820" s="13">
        <f t="shared" si="142"/>
        <v>0</v>
      </c>
      <c r="K2820" s="112" t="b">
        <f ca="1">IF(TODAY()-'AP and Accrual Journal'!E2820&gt;'Data Inputs'!$B$47,TRUE,FALSE)</f>
        <v>1</v>
      </c>
    </row>
    <row r="2821" spans="1:11" x14ac:dyDescent="0.2">
      <c r="A2821" s="110" t="str">
        <f t="shared" si="141"/>
        <v/>
      </c>
      <c r="B2821" s="55"/>
      <c r="C2821" s="129"/>
      <c r="D2821" s="55"/>
      <c r="E2821" s="56"/>
      <c r="F2821" s="72"/>
      <c r="G2821" s="120" t="str">
        <f>IFERROR(INDEX(Vendors!$A$2:$B$500,MATCH('AP and Accrual Journal'!C2821,Vendors!$A$2:$A$500,0),2),"")</f>
        <v/>
      </c>
      <c r="H2821" s="74">
        <f>SUMIF('Cash Outflows'!E:E,'AP and Accrual Journal'!D2821,'Cash Outflows'!F:F)</f>
        <v>0</v>
      </c>
      <c r="I2821" s="73">
        <f t="shared" ref="I2821:I2884" si="143">F2821-H2821</f>
        <v>0</v>
      </c>
      <c r="J2821" s="13">
        <f t="shared" si="142"/>
        <v>0</v>
      </c>
      <c r="K2821" s="112" t="b">
        <f ca="1">IF(TODAY()-'AP and Accrual Journal'!E2821&gt;'Data Inputs'!$B$47,TRUE,FALSE)</f>
        <v>1</v>
      </c>
    </row>
    <row r="2822" spans="1:11" x14ac:dyDescent="0.2">
      <c r="A2822" s="110" t="str">
        <f t="shared" si="141"/>
        <v/>
      </c>
      <c r="B2822" s="55"/>
      <c r="C2822" s="129"/>
      <c r="D2822" s="55"/>
      <c r="E2822" s="56"/>
      <c r="F2822" s="72"/>
      <c r="G2822" s="120" t="str">
        <f>IFERROR(INDEX(Vendors!$A$2:$B$500,MATCH('AP and Accrual Journal'!C2822,Vendors!$A$2:$A$500,0),2),"")</f>
        <v/>
      </c>
      <c r="H2822" s="74">
        <f>SUMIF('Cash Outflows'!E:E,'AP and Accrual Journal'!D2822,'Cash Outflows'!F:F)</f>
        <v>0</v>
      </c>
      <c r="I2822" s="73">
        <f t="shared" si="143"/>
        <v>0</v>
      </c>
      <c r="J2822" s="13">
        <f t="shared" si="142"/>
        <v>0</v>
      </c>
      <c r="K2822" s="112" t="b">
        <f ca="1">IF(TODAY()-'AP and Accrual Journal'!E2822&gt;'Data Inputs'!$B$47,TRUE,FALSE)</f>
        <v>1</v>
      </c>
    </row>
    <row r="2823" spans="1:11" x14ac:dyDescent="0.2">
      <c r="A2823" s="110" t="str">
        <f t="shared" si="141"/>
        <v/>
      </c>
      <c r="B2823" s="55"/>
      <c r="C2823" s="129"/>
      <c r="D2823" s="55"/>
      <c r="E2823" s="56"/>
      <c r="F2823" s="72"/>
      <c r="G2823" s="120" t="str">
        <f>IFERROR(INDEX(Vendors!$A$2:$B$500,MATCH('AP and Accrual Journal'!C2823,Vendors!$A$2:$A$500,0),2),"")</f>
        <v/>
      </c>
      <c r="H2823" s="74">
        <f>SUMIF('Cash Outflows'!E:E,'AP and Accrual Journal'!D2823,'Cash Outflows'!F:F)</f>
        <v>0</v>
      </c>
      <c r="I2823" s="73">
        <f t="shared" si="143"/>
        <v>0</v>
      </c>
      <c r="J2823" s="13">
        <f t="shared" si="142"/>
        <v>0</v>
      </c>
      <c r="K2823" s="112" t="b">
        <f ca="1">IF(TODAY()-'AP and Accrual Journal'!E2823&gt;'Data Inputs'!$B$47,TRUE,FALSE)</f>
        <v>1</v>
      </c>
    </row>
    <row r="2824" spans="1:11" x14ac:dyDescent="0.2">
      <c r="A2824" s="110" t="str">
        <f t="shared" si="141"/>
        <v/>
      </c>
      <c r="B2824" s="55"/>
      <c r="C2824" s="129"/>
      <c r="D2824" s="55"/>
      <c r="E2824" s="56"/>
      <c r="F2824" s="72"/>
      <c r="G2824" s="120" t="str">
        <f>IFERROR(INDEX(Vendors!$A$2:$B$500,MATCH('AP and Accrual Journal'!C2824,Vendors!$A$2:$A$500,0),2),"")</f>
        <v/>
      </c>
      <c r="H2824" s="74">
        <f>SUMIF('Cash Outflows'!E:E,'AP and Accrual Journal'!D2824,'Cash Outflows'!F:F)</f>
        <v>0</v>
      </c>
      <c r="I2824" s="73">
        <f t="shared" si="143"/>
        <v>0</v>
      </c>
      <c r="J2824" s="13">
        <f t="shared" si="142"/>
        <v>0</v>
      </c>
      <c r="K2824" s="112" t="b">
        <f ca="1">IF(TODAY()-'AP and Accrual Journal'!E2824&gt;'Data Inputs'!$B$47,TRUE,FALSE)</f>
        <v>1</v>
      </c>
    </row>
    <row r="2825" spans="1:11" x14ac:dyDescent="0.2">
      <c r="A2825" s="110" t="str">
        <f t="shared" si="141"/>
        <v/>
      </c>
      <c r="B2825" s="55"/>
      <c r="C2825" s="129"/>
      <c r="D2825" s="55"/>
      <c r="E2825" s="56"/>
      <c r="F2825" s="72"/>
      <c r="G2825" s="120" t="str">
        <f>IFERROR(INDEX(Vendors!$A$2:$B$500,MATCH('AP and Accrual Journal'!C2825,Vendors!$A$2:$A$500,0),2),"")</f>
        <v/>
      </c>
      <c r="H2825" s="74">
        <f>SUMIF('Cash Outflows'!E:E,'AP and Accrual Journal'!D2825,'Cash Outflows'!F:F)</f>
        <v>0</v>
      </c>
      <c r="I2825" s="73">
        <f t="shared" si="143"/>
        <v>0</v>
      </c>
      <c r="J2825" s="13">
        <f t="shared" si="142"/>
        <v>0</v>
      </c>
      <c r="K2825" s="112" t="b">
        <f ca="1">IF(TODAY()-'AP and Accrual Journal'!E2825&gt;'Data Inputs'!$B$47,TRUE,FALSE)</f>
        <v>1</v>
      </c>
    </row>
    <row r="2826" spans="1:11" x14ac:dyDescent="0.2">
      <c r="A2826" s="110" t="str">
        <f t="shared" si="141"/>
        <v/>
      </c>
      <c r="B2826" s="55"/>
      <c r="C2826" s="129"/>
      <c r="D2826" s="55"/>
      <c r="E2826" s="56"/>
      <c r="F2826" s="72"/>
      <c r="G2826" s="120" t="str">
        <f>IFERROR(INDEX(Vendors!$A$2:$B$500,MATCH('AP and Accrual Journal'!C2826,Vendors!$A$2:$A$500,0),2),"")</f>
        <v/>
      </c>
      <c r="H2826" s="74">
        <f>SUMIF('Cash Outflows'!E:E,'AP and Accrual Journal'!D2826,'Cash Outflows'!F:F)</f>
        <v>0</v>
      </c>
      <c r="I2826" s="73">
        <f t="shared" si="143"/>
        <v>0</v>
      </c>
      <c r="J2826" s="13">
        <f t="shared" si="142"/>
        <v>0</v>
      </c>
      <c r="K2826" s="112" t="b">
        <f ca="1">IF(TODAY()-'AP and Accrual Journal'!E2826&gt;'Data Inputs'!$B$47,TRUE,FALSE)</f>
        <v>1</v>
      </c>
    </row>
    <row r="2827" spans="1:11" x14ac:dyDescent="0.2">
      <c r="A2827" s="110" t="str">
        <f t="shared" si="141"/>
        <v/>
      </c>
      <c r="B2827" s="55"/>
      <c r="C2827" s="129"/>
      <c r="D2827" s="55"/>
      <c r="E2827" s="56"/>
      <c r="F2827" s="72"/>
      <c r="G2827" s="120" t="str">
        <f>IFERROR(INDEX(Vendors!$A$2:$B$500,MATCH('AP and Accrual Journal'!C2827,Vendors!$A$2:$A$500,0),2),"")</f>
        <v/>
      </c>
      <c r="H2827" s="74">
        <f>SUMIF('Cash Outflows'!E:E,'AP and Accrual Journal'!D2827,'Cash Outflows'!F:F)</f>
        <v>0</v>
      </c>
      <c r="I2827" s="73">
        <f t="shared" si="143"/>
        <v>0</v>
      </c>
      <c r="J2827" s="13">
        <f t="shared" si="142"/>
        <v>0</v>
      </c>
      <c r="K2827" s="112" t="b">
        <f ca="1">IF(TODAY()-'AP and Accrual Journal'!E2827&gt;'Data Inputs'!$B$47,TRUE,FALSE)</f>
        <v>1</v>
      </c>
    </row>
    <row r="2828" spans="1:11" x14ac:dyDescent="0.2">
      <c r="A2828" s="110" t="str">
        <f t="shared" ref="A2828:A2891" si="144">IF(E2828="","",E2828+(6-J2828))</f>
        <v/>
      </c>
      <c r="B2828" s="55"/>
      <c r="C2828" s="129"/>
      <c r="D2828" s="55"/>
      <c r="E2828" s="56"/>
      <c r="F2828" s="72"/>
      <c r="G2828" s="120" t="str">
        <f>IFERROR(INDEX(Vendors!$A$2:$B$500,MATCH('AP and Accrual Journal'!C2828,Vendors!$A$2:$A$500,0),2),"")</f>
        <v/>
      </c>
      <c r="H2828" s="74">
        <f>SUMIF('Cash Outflows'!E:E,'AP and Accrual Journal'!D2828,'Cash Outflows'!F:F)</f>
        <v>0</v>
      </c>
      <c r="I2828" s="73">
        <f t="shared" si="143"/>
        <v>0</v>
      </c>
      <c r="J2828" s="13">
        <f t="shared" ref="J2828:J2891" si="145">IF(WEEKDAY(E2828)=7,0,WEEKDAY(E2828))</f>
        <v>0</v>
      </c>
      <c r="K2828" s="112" t="b">
        <f ca="1">IF(TODAY()-'AP and Accrual Journal'!E2828&gt;'Data Inputs'!$B$47,TRUE,FALSE)</f>
        <v>1</v>
      </c>
    </row>
    <row r="2829" spans="1:11" x14ac:dyDescent="0.2">
      <c r="A2829" s="110" t="str">
        <f t="shared" si="144"/>
        <v/>
      </c>
      <c r="B2829" s="55"/>
      <c r="C2829" s="129"/>
      <c r="D2829" s="55"/>
      <c r="E2829" s="56"/>
      <c r="F2829" s="72"/>
      <c r="G2829" s="120" t="str">
        <f>IFERROR(INDEX(Vendors!$A$2:$B$500,MATCH('AP and Accrual Journal'!C2829,Vendors!$A$2:$A$500,0),2),"")</f>
        <v/>
      </c>
      <c r="H2829" s="74">
        <f>SUMIF('Cash Outflows'!E:E,'AP and Accrual Journal'!D2829,'Cash Outflows'!F:F)</f>
        <v>0</v>
      </c>
      <c r="I2829" s="73">
        <f t="shared" si="143"/>
        <v>0</v>
      </c>
      <c r="J2829" s="13">
        <f t="shared" si="145"/>
        <v>0</v>
      </c>
      <c r="K2829" s="112" t="b">
        <f ca="1">IF(TODAY()-'AP and Accrual Journal'!E2829&gt;'Data Inputs'!$B$47,TRUE,FALSE)</f>
        <v>1</v>
      </c>
    </row>
    <row r="2830" spans="1:11" x14ac:dyDescent="0.2">
      <c r="A2830" s="110" t="str">
        <f t="shared" si="144"/>
        <v/>
      </c>
      <c r="B2830" s="55"/>
      <c r="C2830" s="129"/>
      <c r="D2830" s="55"/>
      <c r="E2830" s="56"/>
      <c r="F2830" s="72"/>
      <c r="G2830" s="120" t="str">
        <f>IFERROR(INDEX(Vendors!$A$2:$B$500,MATCH('AP and Accrual Journal'!C2830,Vendors!$A$2:$A$500,0),2),"")</f>
        <v/>
      </c>
      <c r="H2830" s="74">
        <f>SUMIF('Cash Outflows'!E:E,'AP and Accrual Journal'!D2830,'Cash Outflows'!F:F)</f>
        <v>0</v>
      </c>
      <c r="I2830" s="73">
        <f t="shared" si="143"/>
        <v>0</v>
      </c>
      <c r="J2830" s="13">
        <f t="shared" si="145"/>
        <v>0</v>
      </c>
      <c r="K2830" s="112" t="b">
        <f ca="1">IF(TODAY()-'AP and Accrual Journal'!E2830&gt;'Data Inputs'!$B$47,TRUE,FALSE)</f>
        <v>1</v>
      </c>
    </row>
    <row r="2831" spans="1:11" x14ac:dyDescent="0.2">
      <c r="A2831" s="110" t="str">
        <f t="shared" si="144"/>
        <v/>
      </c>
      <c r="B2831" s="55"/>
      <c r="C2831" s="129"/>
      <c r="D2831" s="55"/>
      <c r="E2831" s="56"/>
      <c r="F2831" s="72"/>
      <c r="G2831" s="120" t="str">
        <f>IFERROR(INDEX(Vendors!$A$2:$B$500,MATCH('AP and Accrual Journal'!C2831,Vendors!$A$2:$A$500,0),2),"")</f>
        <v/>
      </c>
      <c r="H2831" s="74">
        <f>SUMIF('Cash Outflows'!E:E,'AP and Accrual Journal'!D2831,'Cash Outflows'!F:F)</f>
        <v>0</v>
      </c>
      <c r="I2831" s="73">
        <f t="shared" si="143"/>
        <v>0</v>
      </c>
      <c r="J2831" s="13">
        <f t="shared" si="145"/>
        <v>0</v>
      </c>
      <c r="K2831" s="112" t="b">
        <f ca="1">IF(TODAY()-'AP and Accrual Journal'!E2831&gt;'Data Inputs'!$B$47,TRUE,FALSE)</f>
        <v>1</v>
      </c>
    </row>
    <row r="2832" spans="1:11" x14ac:dyDescent="0.2">
      <c r="A2832" s="110" t="str">
        <f t="shared" si="144"/>
        <v/>
      </c>
      <c r="B2832" s="55"/>
      <c r="C2832" s="129"/>
      <c r="D2832" s="55"/>
      <c r="E2832" s="56"/>
      <c r="F2832" s="72"/>
      <c r="G2832" s="120" t="str">
        <f>IFERROR(INDEX(Vendors!$A$2:$B$500,MATCH('AP and Accrual Journal'!C2832,Vendors!$A$2:$A$500,0),2),"")</f>
        <v/>
      </c>
      <c r="H2832" s="74">
        <f>SUMIF('Cash Outflows'!E:E,'AP and Accrual Journal'!D2832,'Cash Outflows'!F:F)</f>
        <v>0</v>
      </c>
      <c r="I2832" s="73">
        <f t="shared" si="143"/>
        <v>0</v>
      </c>
      <c r="J2832" s="13">
        <f t="shared" si="145"/>
        <v>0</v>
      </c>
      <c r="K2832" s="112" t="b">
        <f ca="1">IF(TODAY()-'AP and Accrual Journal'!E2832&gt;'Data Inputs'!$B$47,TRUE,FALSE)</f>
        <v>1</v>
      </c>
    </row>
    <row r="2833" spans="1:11" x14ac:dyDescent="0.2">
      <c r="A2833" s="110" t="str">
        <f t="shared" si="144"/>
        <v/>
      </c>
      <c r="B2833" s="55"/>
      <c r="C2833" s="129"/>
      <c r="D2833" s="55"/>
      <c r="E2833" s="56"/>
      <c r="F2833" s="72"/>
      <c r="G2833" s="120" t="str">
        <f>IFERROR(INDEX(Vendors!$A$2:$B$500,MATCH('AP and Accrual Journal'!C2833,Vendors!$A$2:$A$500,0),2),"")</f>
        <v/>
      </c>
      <c r="H2833" s="74">
        <f>SUMIF('Cash Outflows'!E:E,'AP and Accrual Journal'!D2833,'Cash Outflows'!F:F)</f>
        <v>0</v>
      </c>
      <c r="I2833" s="73">
        <f t="shared" si="143"/>
        <v>0</v>
      </c>
      <c r="J2833" s="13">
        <f t="shared" si="145"/>
        <v>0</v>
      </c>
      <c r="K2833" s="112" t="b">
        <f ca="1">IF(TODAY()-'AP and Accrual Journal'!E2833&gt;'Data Inputs'!$B$47,TRUE,FALSE)</f>
        <v>1</v>
      </c>
    </row>
    <row r="2834" spans="1:11" x14ac:dyDescent="0.2">
      <c r="A2834" s="110" t="str">
        <f t="shared" si="144"/>
        <v/>
      </c>
      <c r="B2834" s="55"/>
      <c r="C2834" s="129"/>
      <c r="D2834" s="55"/>
      <c r="E2834" s="56"/>
      <c r="F2834" s="72"/>
      <c r="G2834" s="120" t="str">
        <f>IFERROR(INDEX(Vendors!$A$2:$B$500,MATCH('AP and Accrual Journal'!C2834,Vendors!$A$2:$A$500,0),2),"")</f>
        <v/>
      </c>
      <c r="H2834" s="74">
        <f>SUMIF('Cash Outflows'!E:E,'AP and Accrual Journal'!D2834,'Cash Outflows'!F:F)</f>
        <v>0</v>
      </c>
      <c r="I2834" s="73">
        <f t="shared" si="143"/>
        <v>0</v>
      </c>
      <c r="J2834" s="13">
        <f t="shared" si="145"/>
        <v>0</v>
      </c>
      <c r="K2834" s="112" t="b">
        <f ca="1">IF(TODAY()-'AP and Accrual Journal'!E2834&gt;'Data Inputs'!$B$47,TRUE,FALSE)</f>
        <v>1</v>
      </c>
    </row>
    <row r="2835" spans="1:11" x14ac:dyDescent="0.2">
      <c r="A2835" s="110" t="str">
        <f t="shared" si="144"/>
        <v/>
      </c>
      <c r="B2835" s="55"/>
      <c r="C2835" s="129"/>
      <c r="D2835" s="55"/>
      <c r="E2835" s="56"/>
      <c r="F2835" s="72"/>
      <c r="G2835" s="120" t="str">
        <f>IFERROR(INDEX(Vendors!$A$2:$B$500,MATCH('AP and Accrual Journal'!C2835,Vendors!$A$2:$A$500,0),2),"")</f>
        <v/>
      </c>
      <c r="H2835" s="74">
        <f>SUMIF('Cash Outflows'!E:E,'AP and Accrual Journal'!D2835,'Cash Outflows'!F:F)</f>
        <v>0</v>
      </c>
      <c r="I2835" s="73">
        <f t="shared" si="143"/>
        <v>0</v>
      </c>
      <c r="J2835" s="13">
        <f t="shared" si="145"/>
        <v>0</v>
      </c>
      <c r="K2835" s="112" t="b">
        <f ca="1">IF(TODAY()-'AP and Accrual Journal'!E2835&gt;'Data Inputs'!$B$47,TRUE,FALSE)</f>
        <v>1</v>
      </c>
    </row>
    <row r="2836" spans="1:11" x14ac:dyDescent="0.2">
      <c r="A2836" s="110" t="str">
        <f t="shared" si="144"/>
        <v/>
      </c>
      <c r="B2836" s="55"/>
      <c r="C2836" s="129"/>
      <c r="D2836" s="55"/>
      <c r="E2836" s="56"/>
      <c r="F2836" s="72"/>
      <c r="G2836" s="120" t="str">
        <f>IFERROR(INDEX(Vendors!$A$2:$B$500,MATCH('AP and Accrual Journal'!C2836,Vendors!$A$2:$A$500,0),2),"")</f>
        <v/>
      </c>
      <c r="H2836" s="74">
        <f>SUMIF('Cash Outflows'!E:E,'AP and Accrual Journal'!D2836,'Cash Outflows'!F:F)</f>
        <v>0</v>
      </c>
      <c r="I2836" s="73">
        <f t="shared" si="143"/>
        <v>0</v>
      </c>
      <c r="J2836" s="13">
        <f t="shared" si="145"/>
        <v>0</v>
      </c>
      <c r="K2836" s="112" t="b">
        <f ca="1">IF(TODAY()-'AP and Accrual Journal'!E2836&gt;'Data Inputs'!$B$47,TRUE,FALSE)</f>
        <v>1</v>
      </c>
    </row>
    <row r="2837" spans="1:11" x14ac:dyDescent="0.2">
      <c r="A2837" s="110" t="str">
        <f t="shared" si="144"/>
        <v/>
      </c>
      <c r="B2837" s="55"/>
      <c r="C2837" s="129"/>
      <c r="D2837" s="55"/>
      <c r="E2837" s="56"/>
      <c r="F2837" s="72"/>
      <c r="G2837" s="120" t="str">
        <f>IFERROR(INDEX(Vendors!$A$2:$B$500,MATCH('AP and Accrual Journal'!C2837,Vendors!$A$2:$A$500,0),2),"")</f>
        <v/>
      </c>
      <c r="H2837" s="74">
        <f>SUMIF('Cash Outflows'!E:E,'AP and Accrual Journal'!D2837,'Cash Outflows'!F:F)</f>
        <v>0</v>
      </c>
      <c r="I2837" s="73">
        <f t="shared" si="143"/>
        <v>0</v>
      </c>
      <c r="J2837" s="13">
        <f t="shared" si="145"/>
        <v>0</v>
      </c>
      <c r="K2837" s="112" t="b">
        <f ca="1">IF(TODAY()-'AP and Accrual Journal'!E2837&gt;'Data Inputs'!$B$47,TRUE,FALSE)</f>
        <v>1</v>
      </c>
    </row>
    <row r="2838" spans="1:11" x14ac:dyDescent="0.2">
      <c r="A2838" s="110" t="str">
        <f t="shared" si="144"/>
        <v/>
      </c>
      <c r="B2838" s="55"/>
      <c r="C2838" s="129"/>
      <c r="D2838" s="55"/>
      <c r="E2838" s="56"/>
      <c r="F2838" s="72"/>
      <c r="G2838" s="120" t="str">
        <f>IFERROR(INDEX(Vendors!$A$2:$B$500,MATCH('AP and Accrual Journal'!C2838,Vendors!$A$2:$A$500,0),2),"")</f>
        <v/>
      </c>
      <c r="H2838" s="74">
        <f>SUMIF('Cash Outflows'!E:E,'AP and Accrual Journal'!D2838,'Cash Outflows'!F:F)</f>
        <v>0</v>
      </c>
      <c r="I2838" s="73">
        <f t="shared" si="143"/>
        <v>0</v>
      </c>
      <c r="J2838" s="13">
        <f t="shared" si="145"/>
        <v>0</v>
      </c>
      <c r="K2838" s="112" t="b">
        <f ca="1">IF(TODAY()-'AP and Accrual Journal'!E2838&gt;'Data Inputs'!$B$47,TRUE,FALSE)</f>
        <v>1</v>
      </c>
    </row>
    <row r="2839" spans="1:11" x14ac:dyDescent="0.2">
      <c r="A2839" s="110" t="str">
        <f t="shared" si="144"/>
        <v/>
      </c>
      <c r="B2839" s="55"/>
      <c r="C2839" s="129"/>
      <c r="D2839" s="55"/>
      <c r="E2839" s="56"/>
      <c r="F2839" s="72"/>
      <c r="G2839" s="120" t="str">
        <f>IFERROR(INDEX(Vendors!$A$2:$B$500,MATCH('AP and Accrual Journal'!C2839,Vendors!$A$2:$A$500,0),2),"")</f>
        <v/>
      </c>
      <c r="H2839" s="74">
        <f>SUMIF('Cash Outflows'!E:E,'AP and Accrual Journal'!D2839,'Cash Outflows'!F:F)</f>
        <v>0</v>
      </c>
      <c r="I2839" s="73">
        <f t="shared" si="143"/>
        <v>0</v>
      </c>
      <c r="J2839" s="13">
        <f t="shared" si="145"/>
        <v>0</v>
      </c>
      <c r="K2839" s="112" t="b">
        <f ca="1">IF(TODAY()-'AP and Accrual Journal'!E2839&gt;'Data Inputs'!$B$47,TRUE,FALSE)</f>
        <v>1</v>
      </c>
    </row>
    <row r="2840" spans="1:11" x14ac:dyDescent="0.2">
      <c r="A2840" s="110" t="str">
        <f t="shared" si="144"/>
        <v/>
      </c>
      <c r="B2840" s="55"/>
      <c r="C2840" s="129"/>
      <c r="D2840" s="55"/>
      <c r="E2840" s="56"/>
      <c r="F2840" s="72"/>
      <c r="G2840" s="120" t="str">
        <f>IFERROR(INDEX(Vendors!$A$2:$B$500,MATCH('AP and Accrual Journal'!C2840,Vendors!$A$2:$A$500,0),2),"")</f>
        <v/>
      </c>
      <c r="H2840" s="74">
        <f>SUMIF('Cash Outflows'!E:E,'AP and Accrual Journal'!D2840,'Cash Outflows'!F:F)</f>
        <v>0</v>
      </c>
      <c r="I2840" s="73">
        <f t="shared" si="143"/>
        <v>0</v>
      </c>
      <c r="J2840" s="13">
        <f t="shared" si="145"/>
        <v>0</v>
      </c>
      <c r="K2840" s="112" t="b">
        <f ca="1">IF(TODAY()-'AP and Accrual Journal'!E2840&gt;'Data Inputs'!$B$47,TRUE,FALSE)</f>
        <v>1</v>
      </c>
    </row>
    <row r="2841" spans="1:11" x14ac:dyDescent="0.2">
      <c r="A2841" s="110" t="str">
        <f t="shared" si="144"/>
        <v/>
      </c>
      <c r="B2841" s="55"/>
      <c r="C2841" s="129"/>
      <c r="D2841" s="55"/>
      <c r="E2841" s="56"/>
      <c r="F2841" s="72"/>
      <c r="G2841" s="120" t="str">
        <f>IFERROR(INDEX(Vendors!$A$2:$B$500,MATCH('AP and Accrual Journal'!C2841,Vendors!$A$2:$A$500,0),2),"")</f>
        <v/>
      </c>
      <c r="H2841" s="74">
        <f>SUMIF('Cash Outflows'!E:E,'AP and Accrual Journal'!D2841,'Cash Outflows'!F:F)</f>
        <v>0</v>
      </c>
      <c r="I2841" s="73">
        <f t="shared" si="143"/>
        <v>0</v>
      </c>
      <c r="J2841" s="13">
        <f t="shared" si="145"/>
        <v>0</v>
      </c>
      <c r="K2841" s="112" t="b">
        <f ca="1">IF(TODAY()-'AP and Accrual Journal'!E2841&gt;'Data Inputs'!$B$47,TRUE,FALSE)</f>
        <v>1</v>
      </c>
    </row>
    <row r="2842" spans="1:11" x14ac:dyDescent="0.2">
      <c r="A2842" s="110" t="str">
        <f t="shared" si="144"/>
        <v/>
      </c>
      <c r="B2842" s="55"/>
      <c r="C2842" s="129"/>
      <c r="D2842" s="55"/>
      <c r="E2842" s="56"/>
      <c r="F2842" s="72"/>
      <c r="G2842" s="120" t="str">
        <f>IFERROR(INDEX(Vendors!$A$2:$B$500,MATCH('AP and Accrual Journal'!C2842,Vendors!$A$2:$A$500,0),2),"")</f>
        <v/>
      </c>
      <c r="H2842" s="74">
        <f>SUMIF('Cash Outflows'!E:E,'AP and Accrual Journal'!D2842,'Cash Outflows'!F:F)</f>
        <v>0</v>
      </c>
      <c r="I2842" s="73">
        <f t="shared" si="143"/>
        <v>0</v>
      </c>
      <c r="J2842" s="13">
        <f t="shared" si="145"/>
        <v>0</v>
      </c>
      <c r="K2842" s="112" t="b">
        <f ca="1">IF(TODAY()-'AP and Accrual Journal'!E2842&gt;'Data Inputs'!$B$47,TRUE,FALSE)</f>
        <v>1</v>
      </c>
    </row>
    <row r="2843" spans="1:11" x14ac:dyDescent="0.2">
      <c r="A2843" s="110" t="str">
        <f t="shared" si="144"/>
        <v/>
      </c>
      <c r="B2843" s="55"/>
      <c r="C2843" s="129"/>
      <c r="D2843" s="55"/>
      <c r="E2843" s="56"/>
      <c r="F2843" s="72"/>
      <c r="G2843" s="120" t="str">
        <f>IFERROR(INDEX(Vendors!$A$2:$B$500,MATCH('AP and Accrual Journal'!C2843,Vendors!$A$2:$A$500,0),2),"")</f>
        <v/>
      </c>
      <c r="H2843" s="74">
        <f>SUMIF('Cash Outflows'!E:E,'AP and Accrual Journal'!D2843,'Cash Outflows'!F:F)</f>
        <v>0</v>
      </c>
      <c r="I2843" s="73">
        <f t="shared" si="143"/>
        <v>0</v>
      </c>
      <c r="J2843" s="13">
        <f t="shared" si="145"/>
        <v>0</v>
      </c>
      <c r="K2843" s="112" t="b">
        <f ca="1">IF(TODAY()-'AP and Accrual Journal'!E2843&gt;'Data Inputs'!$B$47,TRUE,FALSE)</f>
        <v>1</v>
      </c>
    </row>
    <row r="2844" spans="1:11" x14ac:dyDescent="0.2">
      <c r="A2844" s="110" t="str">
        <f t="shared" si="144"/>
        <v/>
      </c>
      <c r="B2844" s="55"/>
      <c r="C2844" s="129"/>
      <c r="D2844" s="55"/>
      <c r="E2844" s="56"/>
      <c r="F2844" s="72"/>
      <c r="G2844" s="120" t="str">
        <f>IFERROR(INDEX(Vendors!$A$2:$B$500,MATCH('AP and Accrual Journal'!C2844,Vendors!$A$2:$A$500,0),2),"")</f>
        <v/>
      </c>
      <c r="H2844" s="74">
        <f>SUMIF('Cash Outflows'!E:E,'AP and Accrual Journal'!D2844,'Cash Outflows'!F:F)</f>
        <v>0</v>
      </c>
      <c r="I2844" s="73">
        <f t="shared" si="143"/>
        <v>0</v>
      </c>
      <c r="J2844" s="13">
        <f t="shared" si="145"/>
        <v>0</v>
      </c>
      <c r="K2844" s="112" t="b">
        <f ca="1">IF(TODAY()-'AP and Accrual Journal'!E2844&gt;'Data Inputs'!$B$47,TRUE,FALSE)</f>
        <v>1</v>
      </c>
    </row>
    <row r="2845" spans="1:11" x14ac:dyDescent="0.2">
      <c r="A2845" s="110" t="str">
        <f t="shared" si="144"/>
        <v/>
      </c>
      <c r="B2845" s="55"/>
      <c r="C2845" s="129"/>
      <c r="D2845" s="55"/>
      <c r="E2845" s="56"/>
      <c r="F2845" s="72"/>
      <c r="G2845" s="120" t="str">
        <f>IFERROR(INDEX(Vendors!$A$2:$B$500,MATCH('AP and Accrual Journal'!C2845,Vendors!$A$2:$A$500,0),2),"")</f>
        <v/>
      </c>
      <c r="H2845" s="74">
        <f>SUMIF('Cash Outflows'!E:E,'AP and Accrual Journal'!D2845,'Cash Outflows'!F:F)</f>
        <v>0</v>
      </c>
      <c r="I2845" s="73">
        <f t="shared" si="143"/>
        <v>0</v>
      </c>
      <c r="J2845" s="13">
        <f t="shared" si="145"/>
        <v>0</v>
      </c>
      <c r="K2845" s="112" t="b">
        <f ca="1">IF(TODAY()-'AP and Accrual Journal'!E2845&gt;'Data Inputs'!$B$47,TRUE,FALSE)</f>
        <v>1</v>
      </c>
    </row>
    <row r="2846" spans="1:11" x14ac:dyDescent="0.2">
      <c r="A2846" s="110" t="str">
        <f t="shared" si="144"/>
        <v/>
      </c>
      <c r="B2846" s="55"/>
      <c r="C2846" s="129"/>
      <c r="D2846" s="55"/>
      <c r="E2846" s="56"/>
      <c r="F2846" s="72"/>
      <c r="G2846" s="120" t="str">
        <f>IFERROR(INDEX(Vendors!$A$2:$B$500,MATCH('AP and Accrual Journal'!C2846,Vendors!$A$2:$A$500,0),2),"")</f>
        <v/>
      </c>
      <c r="H2846" s="74">
        <f>SUMIF('Cash Outflows'!E:E,'AP and Accrual Journal'!D2846,'Cash Outflows'!F:F)</f>
        <v>0</v>
      </c>
      <c r="I2846" s="73">
        <f t="shared" si="143"/>
        <v>0</v>
      </c>
      <c r="J2846" s="13">
        <f t="shared" si="145"/>
        <v>0</v>
      </c>
      <c r="K2846" s="112" t="b">
        <f ca="1">IF(TODAY()-'AP and Accrual Journal'!E2846&gt;'Data Inputs'!$B$47,TRUE,FALSE)</f>
        <v>1</v>
      </c>
    </row>
    <row r="2847" spans="1:11" x14ac:dyDescent="0.2">
      <c r="A2847" s="110" t="str">
        <f t="shared" si="144"/>
        <v/>
      </c>
      <c r="B2847" s="55"/>
      <c r="C2847" s="129"/>
      <c r="D2847" s="55"/>
      <c r="E2847" s="56"/>
      <c r="F2847" s="72"/>
      <c r="G2847" s="120" t="str">
        <f>IFERROR(INDEX(Vendors!$A$2:$B$500,MATCH('AP and Accrual Journal'!C2847,Vendors!$A$2:$A$500,0),2),"")</f>
        <v/>
      </c>
      <c r="H2847" s="74">
        <f>SUMIF('Cash Outflows'!E:E,'AP and Accrual Journal'!D2847,'Cash Outflows'!F:F)</f>
        <v>0</v>
      </c>
      <c r="I2847" s="73">
        <f t="shared" si="143"/>
        <v>0</v>
      </c>
      <c r="J2847" s="13">
        <f t="shared" si="145"/>
        <v>0</v>
      </c>
      <c r="K2847" s="112" t="b">
        <f ca="1">IF(TODAY()-'AP and Accrual Journal'!E2847&gt;'Data Inputs'!$B$47,TRUE,FALSE)</f>
        <v>1</v>
      </c>
    </row>
    <row r="2848" spans="1:11" x14ac:dyDescent="0.2">
      <c r="A2848" s="110" t="str">
        <f t="shared" si="144"/>
        <v/>
      </c>
      <c r="B2848" s="55"/>
      <c r="C2848" s="129"/>
      <c r="D2848" s="55"/>
      <c r="E2848" s="56"/>
      <c r="F2848" s="72"/>
      <c r="G2848" s="120" t="str">
        <f>IFERROR(INDEX(Vendors!$A$2:$B$500,MATCH('AP and Accrual Journal'!C2848,Vendors!$A$2:$A$500,0),2),"")</f>
        <v/>
      </c>
      <c r="H2848" s="74">
        <f>SUMIF('Cash Outflows'!E:E,'AP and Accrual Journal'!D2848,'Cash Outflows'!F:F)</f>
        <v>0</v>
      </c>
      <c r="I2848" s="73">
        <f t="shared" si="143"/>
        <v>0</v>
      </c>
      <c r="J2848" s="13">
        <f t="shared" si="145"/>
        <v>0</v>
      </c>
      <c r="K2848" s="112" t="b">
        <f ca="1">IF(TODAY()-'AP and Accrual Journal'!E2848&gt;'Data Inputs'!$B$47,TRUE,FALSE)</f>
        <v>1</v>
      </c>
    </row>
    <row r="2849" spans="1:11" x14ac:dyDescent="0.2">
      <c r="A2849" s="110" t="str">
        <f t="shared" si="144"/>
        <v/>
      </c>
      <c r="B2849" s="55"/>
      <c r="C2849" s="129"/>
      <c r="D2849" s="55"/>
      <c r="E2849" s="56"/>
      <c r="F2849" s="72"/>
      <c r="G2849" s="120" t="str">
        <f>IFERROR(INDEX(Vendors!$A$2:$B$500,MATCH('AP and Accrual Journal'!C2849,Vendors!$A$2:$A$500,0),2),"")</f>
        <v/>
      </c>
      <c r="H2849" s="74">
        <f>SUMIF('Cash Outflows'!E:E,'AP and Accrual Journal'!D2849,'Cash Outflows'!F:F)</f>
        <v>0</v>
      </c>
      <c r="I2849" s="73">
        <f t="shared" si="143"/>
        <v>0</v>
      </c>
      <c r="J2849" s="13">
        <f t="shared" si="145"/>
        <v>0</v>
      </c>
      <c r="K2849" s="112" t="b">
        <f ca="1">IF(TODAY()-'AP and Accrual Journal'!E2849&gt;'Data Inputs'!$B$47,TRUE,FALSE)</f>
        <v>1</v>
      </c>
    </row>
    <row r="2850" spans="1:11" x14ac:dyDescent="0.2">
      <c r="A2850" s="110" t="str">
        <f t="shared" si="144"/>
        <v/>
      </c>
      <c r="B2850" s="55"/>
      <c r="C2850" s="129"/>
      <c r="D2850" s="55"/>
      <c r="E2850" s="56"/>
      <c r="F2850" s="72"/>
      <c r="G2850" s="120" t="str">
        <f>IFERROR(INDEX(Vendors!$A$2:$B$500,MATCH('AP and Accrual Journal'!C2850,Vendors!$A$2:$A$500,0),2),"")</f>
        <v/>
      </c>
      <c r="H2850" s="74">
        <f>SUMIF('Cash Outflows'!E:E,'AP and Accrual Journal'!D2850,'Cash Outflows'!F:F)</f>
        <v>0</v>
      </c>
      <c r="I2850" s="73">
        <f t="shared" si="143"/>
        <v>0</v>
      </c>
      <c r="J2850" s="13">
        <f t="shared" si="145"/>
        <v>0</v>
      </c>
      <c r="K2850" s="112" t="b">
        <f ca="1">IF(TODAY()-'AP and Accrual Journal'!E2850&gt;'Data Inputs'!$B$47,TRUE,FALSE)</f>
        <v>1</v>
      </c>
    </row>
    <row r="2851" spans="1:11" x14ac:dyDescent="0.2">
      <c r="A2851" s="110" t="str">
        <f t="shared" si="144"/>
        <v/>
      </c>
      <c r="B2851" s="55"/>
      <c r="C2851" s="129"/>
      <c r="D2851" s="55"/>
      <c r="E2851" s="56"/>
      <c r="F2851" s="72"/>
      <c r="G2851" s="120" t="str">
        <f>IFERROR(INDEX(Vendors!$A$2:$B$500,MATCH('AP and Accrual Journal'!C2851,Vendors!$A$2:$A$500,0),2),"")</f>
        <v/>
      </c>
      <c r="H2851" s="74">
        <f>SUMIF('Cash Outflows'!E:E,'AP and Accrual Journal'!D2851,'Cash Outflows'!F:F)</f>
        <v>0</v>
      </c>
      <c r="I2851" s="73">
        <f t="shared" si="143"/>
        <v>0</v>
      </c>
      <c r="J2851" s="13">
        <f t="shared" si="145"/>
        <v>0</v>
      </c>
      <c r="K2851" s="112" t="b">
        <f ca="1">IF(TODAY()-'AP and Accrual Journal'!E2851&gt;'Data Inputs'!$B$47,TRUE,FALSE)</f>
        <v>1</v>
      </c>
    </row>
    <row r="2852" spans="1:11" x14ac:dyDescent="0.2">
      <c r="A2852" s="110" t="str">
        <f t="shared" si="144"/>
        <v/>
      </c>
      <c r="B2852" s="55"/>
      <c r="C2852" s="129"/>
      <c r="D2852" s="55"/>
      <c r="E2852" s="56"/>
      <c r="F2852" s="72"/>
      <c r="G2852" s="120" t="str">
        <f>IFERROR(INDEX(Vendors!$A$2:$B$500,MATCH('AP and Accrual Journal'!C2852,Vendors!$A$2:$A$500,0),2),"")</f>
        <v/>
      </c>
      <c r="H2852" s="74">
        <f>SUMIF('Cash Outflows'!E:E,'AP and Accrual Journal'!D2852,'Cash Outflows'!F:F)</f>
        <v>0</v>
      </c>
      <c r="I2852" s="73">
        <f t="shared" si="143"/>
        <v>0</v>
      </c>
      <c r="J2852" s="13">
        <f t="shared" si="145"/>
        <v>0</v>
      </c>
      <c r="K2852" s="112" t="b">
        <f ca="1">IF(TODAY()-'AP and Accrual Journal'!E2852&gt;'Data Inputs'!$B$47,TRUE,FALSE)</f>
        <v>1</v>
      </c>
    </row>
    <row r="2853" spans="1:11" x14ac:dyDescent="0.2">
      <c r="A2853" s="110" t="str">
        <f t="shared" si="144"/>
        <v/>
      </c>
      <c r="B2853" s="55"/>
      <c r="C2853" s="129"/>
      <c r="D2853" s="55"/>
      <c r="E2853" s="56"/>
      <c r="F2853" s="72"/>
      <c r="G2853" s="120" t="str">
        <f>IFERROR(INDEX(Vendors!$A$2:$B$500,MATCH('AP and Accrual Journal'!C2853,Vendors!$A$2:$A$500,0),2),"")</f>
        <v/>
      </c>
      <c r="H2853" s="74">
        <f>SUMIF('Cash Outflows'!E:E,'AP and Accrual Journal'!D2853,'Cash Outflows'!F:F)</f>
        <v>0</v>
      </c>
      <c r="I2853" s="73">
        <f t="shared" si="143"/>
        <v>0</v>
      </c>
      <c r="J2853" s="13">
        <f t="shared" si="145"/>
        <v>0</v>
      </c>
      <c r="K2853" s="112" t="b">
        <f ca="1">IF(TODAY()-'AP and Accrual Journal'!E2853&gt;'Data Inputs'!$B$47,TRUE,FALSE)</f>
        <v>1</v>
      </c>
    </row>
    <row r="2854" spans="1:11" x14ac:dyDescent="0.2">
      <c r="A2854" s="110" t="str">
        <f t="shared" si="144"/>
        <v/>
      </c>
      <c r="B2854" s="55"/>
      <c r="C2854" s="129"/>
      <c r="D2854" s="55"/>
      <c r="E2854" s="56"/>
      <c r="F2854" s="72"/>
      <c r="G2854" s="120" t="str">
        <f>IFERROR(INDEX(Vendors!$A$2:$B$500,MATCH('AP and Accrual Journal'!C2854,Vendors!$A$2:$A$500,0),2),"")</f>
        <v/>
      </c>
      <c r="H2854" s="74">
        <f>SUMIF('Cash Outflows'!E:E,'AP and Accrual Journal'!D2854,'Cash Outflows'!F:F)</f>
        <v>0</v>
      </c>
      <c r="I2854" s="73">
        <f t="shared" si="143"/>
        <v>0</v>
      </c>
      <c r="J2854" s="13">
        <f t="shared" si="145"/>
        <v>0</v>
      </c>
      <c r="K2854" s="112" t="b">
        <f ca="1">IF(TODAY()-'AP and Accrual Journal'!E2854&gt;'Data Inputs'!$B$47,TRUE,FALSE)</f>
        <v>1</v>
      </c>
    </row>
    <row r="2855" spans="1:11" x14ac:dyDescent="0.2">
      <c r="A2855" s="110" t="str">
        <f t="shared" si="144"/>
        <v/>
      </c>
      <c r="B2855" s="55"/>
      <c r="C2855" s="55"/>
      <c r="D2855" s="55"/>
      <c r="E2855" s="56"/>
      <c r="F2855" s="72"/>
      <c r="G2855" s="120" t="str">
        <f>IFERROR(INDEX(Vendors!$A$2:$B$500,MATCH('AP and Accrual Journal'!C2855,Vendors!$A$2:$A$500,0),2),"")</f>
        <v/>
      </c>
      <c r="H2855" s="74">
        <f>SUMIF('Cash Outflows'!E:E,'AP and Accrual Journal'!D2855,'Cash Outflows'!F:F)</f>
        <v>0</v>
      </c>
      <c r="I2855" s="73">
        <f t="shared" si="143"/>
        <v>0</v>
      </c>
      <c r="J2855" s="13">
        <f t="shared" si="145"/>
        <v>0</v>
      </c>
      <c r="K2855" s="112" t="b">
        <f ca="1">IF(TODAY()-'AP and Accrual Journal'!E2855&gt;'Data Inputs'!$B$47,TRUE,FALSE)</f>
        <v>1</v>
      </c>
    </row>
    <row r="2856" spans="1:11" x14ac:dyDescent="0.2">
      <c r="A2856" s="110" t="str">
        <f t="shared" si="144"/>
        <v/>
      </c>
      <c r="B2856" s="55"/>
      <c r="C2856" s="55"/>
      <c r="D2856" s="55"/>
      <c r="E2856" s="56"/>
      <c r="F2856" s="72"/>
      <c r="G2856" s="120" t="str">
        <f>IFERROR(INDEX(Vendors!$A$2:$B$500,MATCH('AP and Accrual Journal'!C2856,Vendors!$A$2:$A$500,0),2),"")</f>
        <v/>
      </c>
      <c r="H2856" s="74">
        <f>SUMIF('Cash Outflows'!E:E,'AP and Accrual Journal'!D2856,'Cash Outflows'!F:F)</f>
        <v>0</v>
      </c>
      <c r="I2856" s="73">
        <f t="shared" si="143"/>
        <v>0</v>
      </c>
      <c r="J2856" s="13">
        <f t="shared" si="145"/>
        <v>0</v>
      </c>
      <c r="K2856" s="112" t="b">
        <f ca="1">IF(TODAY()-'AP and Accrual Journal'!E2856&gt;'Data Inputs'!$B$47,TRUE,FALSE)</f>
        <v>1</v>
      </c>
    </row>
    <row r="2857" spans="1:11" x14ac:dyDescent="0.2">
      <c r="A2857" s="110" t="str">
        <f t="shared" si="144"/>
        <v/>
      </c>
      <c r="B2857" s="55"/>
      <c r="C2857" s="55"/>
      <c r="D2857" s="55"/>
      <c r="E2857" s="56"/>
      <c r="F2857" s="72"/>
      <c r="G2857" s="120" t="str">
        <f>IFERROR(INDEX(Vendors!$A$2:$B$500,MATCH('AP and Accrual Journal'!C2857,Vendors!$A$2:$A$500,0),2),"")</f>
        <v/>
      </c>
      <c r="H2857" s="74">
        <f>SUMIF('Cash Outflows'!E:E,'AP and Accrual Journal'!D2857,'Cash Outflows'!F:F)</f>
        <v>0</v>
      </c>
      <c r="I2857" s="73">
        <f t="shared" si="143"/>
        <v>0</v>
      </c>
      <c r="J2857" s="13">
        <f t="shared" si="145"/>
        <v>0</v>
      </c>
      <c r="K2857" s="112" t="b">
        <f ca="1">IF(TODAY()-'AP and Accrual Journal'!E2857&gt;'Data Inputs'!$B$47,TRUE,FALSE)</f>
        <v>1</v>
      </c>
    </row>
    <row r="2858" spans="1:11" x14ac:dyDescent="0.2">
      <c r="A2858" s="110" t="str">
        <f t="shared" si="144"/>
        <v/>
      </c>
      <c r="B2858" s="55"/>
      <c r="C2858" s="55"/>
      <c r="D2858" s="55"/>
      <c r="E2858" s="56"/>
      <c r="F2858" s="72"/>
      <c r="G2858" s="120" t="str">
        <f>IFERROR(INDEX(Vendors!$A$2:$B$500,MATCH('AP and Accrual Journal'!C2858,Vendors!$A$2:$A$500,0),2),"")</f>
        <v/>
      </c>
      <c r="H2858" s="74">
        <f>SUMIF('Cash Outflows'!E:E,'AP and Accrual Journal'!D2858,'Cash Outflows'!F:F)</f>
        <v>0</v>
      </c>
      <c r="I2858" s="73">
        <f t="shared" si="143"/>
        <v>0</v>
      </c>
      <c r="J2858" s="13">
        <f t="shared" si="145"/>
        <v>0</v>
      </c>
      <c r="K2858" s="112" t="b">
        <f ca="1">IF(TODAY()-'AP and Accrual Journal'!E2858&gt;'Data Inputs'!$B$47,TRUE,FALSE)</f>
        <v>1</v>
      </c>
    </row>
    <row r="2859" spans="1:11" x14ac:dyDescent="0.2">
      <c r="A2859" s="110" t="str">
        <f t="shared" si="144"/>
        <v/>
      </c>
      <c r="B2859" s="55"/>
      <c r="C2859" s="55"/>
      <c r="D2859" s="55"/>
      <c r="E2859" s="56"/>
      <c r="F2859" s="72"/>
      <c r="G2859" s="120" t="str">
        <f>IFERROR(INDEX(Vendors!$A$2:$B$500,MATCH('AP and Accrual Journal'!C2859,Vendors!$A$2:$A$500,0),2),"")</f>
        <v/>
      </c>
      <c r="H2859" s="74">
        <f>SUMIF('Cash Outflows'!E:E,'AP and Accrual Journal'!D2859,'Cash Outflows'!F:F)</f>
        <v>0</v>
      </c>
      <c r="I2859" s="73">
        <f t="shared" si="143"/>
        <v>0</v>
      </c>
      <c r="J2859" s="13">
        <f t="shared" si="145"/>
        <v>0</v>
      </c>
      <c r="K2859" s="112" t="b">
        <f ca="1">IF(TODAY()-'AP and Accrual Journal'!E2859&gt;'Data Inputs'!$B$47,TRUE,FALSE)</f>
        <v>1</v>
      </c>
    </row>
    <row r="2860" spans="1:11" x14ac:dyDescent="0.2">
      <c r="A2860" s="110" t="str">
        <f t="shared" si="144"/>
        <v/>
      </c>
      <c r="B2860" s="55"/>
      <c r="C2860" s="55"/>
      <c r="D2860" s="55"/>
      <c r="E2860" s="56"/>
      <c r="F2860" s="72"/>
      <c r="G2860" s="120" t="str">
        <f>IFERROR(INDEX(Vendors!$A$2:$B$500,MATCH('AP and Accrual Journal'!C2860,Vendors!$A$2:$A$500,0),2),"")</f>
        <v/>
      </c>
      <c r="H2860" s="74">
        <f>SUMIF('Cash Outflows'!E:E,'AP and Accrual Journal'!D2860,'Cash Outflows'!F:F)</f>
        <v>0</v>
      </c>
      <c r="I2860" s="73">
        <f t="shared" si="143"/>
        <v>0</v>
      </c>
      <c r="J2860" s="13">
        <f t="shared" si="145"/>
        <v>0</v>
      </c>
      <c r="K2860" s="112" t="b">
        <f ca="1">IF(TODAY()-'AP and Accrual Journal'!E2860&gt;'Data Inputs'!$B$47,TRUE,FALSE)</f>
        <v>1</v>
      </c>
    </row>
    <row r="2861" spans="1:11" x14ac:dyDescent="0.2">
      <c r="A2861" s="110" t="str">
        <f t="shared" si="144"/>
        <v/>
      </c>
      <c r="B2861" s="55"/>
      <c r="C2861" s="55"/>
      <c r="D2861" s="55"/>
      <c r="E2861" s="56"/>
      <c r="F2861" s="72"/>
      <c r="G2861" s="120" t="str">
        <f>IFERROR(INDEX(Vendors!$A$2:$B$500,MATCH('AP and Accrual Journal'!C2861,Vendors!$A$2:$A$500,0),2),"")</f>
        <v/>
      </c>
      <c r="H2861" s="74">
        <f>SUMIF('Cash Outflows'!E:E,'AP and Accrual Journal'!D2861,'Cash Outflows'!F:F)</f>
        <v>0</v>
      </c>
      <c r="I2861" s="73">
        <f t="shared" si="143"/>
        <v>0</v>
      </c>
      <c r="J2861" s="13">
        <f t="shared" si="145"/>
        <v>0</v>
      </c>
      <c r="K2861" s="112" t="b">
        <f ca="1">IF(TODAY()-'AP and Accrual Journal'!E2861&gt;'Data Inputs'!$B$47,TRUE,FALSE)</f>
        <v>1</v>
      </c>
    </row>
    <row r="2862" spans="1:11" x14ac:dyDescent="0.2">
      <c r="A2862" s="110" t="str">
        <f t="shared" si="144"/>
        <v/>
      </c>
      <c r="B2862" s="55"/>
      <c r="C2862" s="55"/>
      <c r="D2862" s="55"/>
      <c r="E2862" s="56"/>
      <c r="F2862" s="72"/>
      <c r="G2862" s="120" t="str">
        <f>IFERROR(INDEX(Vendors!$A$2:$B$500,MATCH('AP and Accrual Journal'!C2862,Vendors!$A$2:$A$500,0),2),"")</f>
        <v/>
      </c>
      <c r="H2862" s="74">
        <f>SUMIF('Cash Outflows'!E:E,'AP and Accrual Journal'!D2862,'Cash Outflows'!F:F)</f>
        <v>0</v>
      </c>
      <c r="I2862" s="73">
        <f t="shared" si="143"/>
        <v>0</v>
      </c>
      <c r="J2862" s="13">
        <f t="shared" si="145"/>
        <v>0</v>
      </c>
      <c r="K2862" s="112" t="b">
        <f ca="1">IF(TODAY()-'AP and Accrual Journal'!E2862&gt;'Data Inputs'!$B$47,TRUE,FALSE)</f>
        <v>1</v>
      </c>
    </row>
    <row r="2863" spans="1:11" x14ac:dyDescent="0.2">
      <c r="A2863" s="110" t="str">
        <f t="shared" si="144"/>
        <v/>
      </c>
      <c r="B2863" s="55"/>
      <c r="C2863" s="55"/>
      <c r="D2863" s="55"/>
      <c r="E2863" s="56"/>
      <c r="F2863" s="72"/>
      <c r="G2863" s="120" t="str">
        <f>IFERROR(INDEX(Vendors!$A$2:$B$500,MATCH('AP and Accrual Journal'!C2863,Vendors!$A$2:$A$500,0),2),"")</f>
        <v/>
      </c>
      <c r="H2863" s="74">
        <f>SUMIF('Cash Outflows'!E:E,'AP and Accrual Journal'!D2863,'Cash Outflows'!F:F)</f>
        <v>0</v>
      </c>
      <c r="I2863" s="73">
        <f t="shared" si="143"/>
        <v>0</v>
      </c>
      <c r="J2863" s="13">
        <f t="shared" si="145"/>
        <v>0</v>
      </c>
      <c r="K2863" s="112" t="b">
        <f ca="1">IF(TODAY()-'AP and Accrual Journal'!E2863&gt;'Data Inputs'!$B$47,TRUE,FALSE)</f>
        <v>1</v>
      </c>
    </row>
    <row r="2864" spans="1:11" x14ac:dyDescent="0.2">
      <c r="A2864" s="110" t="str">
        <f t="shared" si="144"/>
        <v/>
      </c>
      <c r="B2864" s="55"/>
      <c r="C2864" s="55"/>
      <c r="D2864" s="55"/>
      <c r="E2864" s="56"/>
      <c r="F2864" s="72"/>
      <c r="G2864" s="120" t="str">
        <f>IFERROR(INDEX(Vendors!$A$2:$B$500,MATCH('AP and Accrual Journal'!C2864,Vendors!$A$2:$A$500,0),2),"")</f>
        <v/>
      </c>
      <c r="H2864" s="74">
        <f>SUMIF('Cash Outflows'!E:E,'AP and Accrual Journal'!D2864,'Cash Outflows'!F:F)</f>
        <v>0</v>
      </c>
      <c r="I2864" s="73">
        <f t="shared" si="143"/>
        <v>0</v>
      </c>
      <c r="J2864" s="13">
        <f t="shared" si="145"/>
        <v>0</v>
      </c>
      <c r="K2864" s="112" t="b">
        <f ca="1">IF(TODAY()-'AP and Accrual Journal'!E2864&gt;'Data Inputs'!$B$47,TRUE,FALSE)</f>
        <v>1</v>
      </c>
    </row>
    <row r="2865" spans="1:11" x14ac:dyDescent="0.2">
      <c r="A2865" s="110" t="str">
        <f t="shared" si="144"/>
        <v/>
      </c>
      <c r="B2865" s="55"/>
      <c r="C2865" s="55"/>
      <c r="D2865" s="55"/>
      <c r="E2865" s="56"/>
      <c r="F2865" s="72"/>
      <c r="G2865" s="120" t="str">
        <f>IFERROR(INDEX(Vendors!$A$2:$B$500,MATCH('AP and Accrual Journal'!C2865,Vendors!$A$2:$A$500,0),2),"")</f>
        <v/>
      </c>
      <c r="H2865" s="74">
        <f>SUMIF('Cash Outflows'!E:E,'AP and Accrual Journal'!D2865,'Cash Outflows'!F:F)</f>
        <v>0</v>
      </c>
      <c r="I2865" s="73">
        <f t="shared" si="143"/>
        <v>0</v>
      </c>
      <c r="J2865" s="13">
        <f t="shared" si="145"/>
        <v>0</v>
      </c>
      <c r="K2865" s="112" t="b">
        <f ca="1">IF(TODAY()-'AP and Accrual Journal'!E2865&gt;'Data Inputs'!$B$47,TRUE,FALSE)</f>
        <v>1</v>
      </c>
    </row>
    <row r="2866" spans="1:11" x14ac:dyDescent="0.2">
      <c r="A2866" s="110" t="str">
        <f t="shared" si="144"/>
        <v/>
      </c>
      <c r="B2866" s="55"/>
      <c r="C2866" s="55"/>
      <c r="D2866" s="55"/>
      <c r="E2866" s="56"/>
      <c r="F2866" s="72"/>
      <c r="G2866" s="120" t="str">
        <f>IFERROR(INDEX(Vendors!$A$2:$B$500,MATCH('AP and Accrual Journal'!C2866,Vendors!$A$2:$A$500,0),2),"")</f>
        <v/>
      </c>
      <c r="H2866" s="74">
        <f>SUMIF('Cash Outflows'!E:E,'AP and Accrual Journal'!D2866,'Cash Outflows'!F:F)</f>
        <v>0</v>
      </c>
      <c r="I2866" s="73">
        <f t="shared" si="143"/>
        <v>0</v>
      </c>
      <c r="J2866" s="13">
        <f t="shared" si="145"/>
        <v>0</v>
      </c>
      <c r="K2866" s="112" t="b">
        <f ca="1">IF(TODAY()-'AP and Accrual Journal'!E2866&gt;'Data Inputs'!$B$47,TRUE,FALSE)</f>
        <v>1</v>
      </c>
    </row>
    <row r="2867" spans="1:11" x14ac:dyDescent="0.2">
      <c r="A2867" s="110" t="str">
        <f t="shared" si="144"/>
        <v/>
      </c>
      <c r="B2867" s="55"/>
      <c r="C2867" s="55"/>
      <c r="D2867" s="55"/>
      <c r="E2867" s="56"/>
      <c r="F2867" s="72"/>
      <c r="G2867" s="120" t="str">
        <f>IFERROR(INDEX(Vendors!$A$2:$B$500,MATCH('AP and Accrual Journal'!C2867,Vendors!$A$2:$A$500,0),2),"")</f>
        <v/>
      </c>
      <c r="H2867" s="74">
        <f>SUMIF('Cash Outflows'!E:E,'AP and Accrual Journal'!D2867,'Cash Outflows'!F:F)</f>
        <v>0</v>
      </c>
      <c r="I2867" s="73">
        <f t="shared" si="143"/>
        <v>0</v>
      </c>
      <c r="J2867" s="13">
        <f t="shared" si="145"/>
        <v>0</v>
      </c>
      <c r="K2867" s="112" t="b">
        <f ca="1">IF(TODAY()-'AP and Accrual Journal'!E2867&gt;'Data Inputs'!$B$47,TRUE,FALSE)</f>
        <v>1</v>
      </c>
    </row>
    <row r="2868" spans="1:11" x14ac:dyDescent="0.2">
      <c r="A2868" s="110" t="str">
        <f t="shared" si="144"/>
        <v/>
      </c>
      <c r="B2868" s="55"/>
      <c r="C2868" s="55"/>
      <c r="D2868" s="55"/>
      <c r="E2868" s="56"/>
      <c r="F2868" s="72"/>
      <c r="G2868" s="120" t="str">
        <f>IFERROR(INDEX(Vendors!$A$2:$B$500,MATCH('AP and Accrual Journal'!C2868,Vendors!$A$2:$A$500,0),2),"")</f>
        <v/>
      </c>
      <c r="H2868" s="74">
        <f>SUMIF('Cash Outflows'!E:E,'AP and Accrual Journal'!D2868,'Cash Outflows'!F:F)</f>
        <v>0</v>
      </c>
      <c r="I2868" s="73">
        <f t="shared" si="143"/>
        <v>0</v>
      </c>
      <c r="J2868" s="13">
        <f t="shared" si="145"/>
        <v>0</v>
      </c>
      <c r="K2868" s="112" t="b">
        <f ca="1">IF(TODAY()-'AP and Accrual Journal'!E2868&gt;'Data Inputs'!$B$47,TRUE,FALSE)</f>
        <v>1</v>
      </c>
    </row>
    <row r="2869" spans="1:11" x14ac:dyDescent="0.2">
      <c r="A2869" s="110" t="str">
        <f t="shared" si="144"/>
        <v/>
      </c>
      <c r="B2869" s="55"/>
      <c r="C2869" s="55"/>
      <c r="D2869" s="55"/>
      <c r="E2869" s="56"/>
      <c r="F2869" s="72"/>
      <c r="G2869" s="120" t="str">
        <f>IFERROR(INDEX(Vendors!$A$2:$B$500,MATCH('AP and Accrual Journal'!C2869,Vendors!$A$2:$A$500,0),2),"")</f>
        <v/>
      </c>
      <c r="H2869" s="74">
        <f>SUMIF('Cash Outflows'!E:E,'AP and Accrual Journal'!D2869,'Cash Outflows'!F:F)</f>
        <v>0</v>
      </c>
      <c r="I2869" s="73">
        <f t="shared" si="143"/>
        <v>0</v>
      </c>
      <c r="J2869" s="13">
        <f t="shared" si="145"/>
        <v>0</v>
      </c>
      <c r="K2869" s="112" t="b">
        <f ca="1">IF(TODAY()-'AP and Accrual Journal'!E2869&gt;'Data Inputs'!$B$47,TRUE,FALSE)</f>
        <v>1</v>
      </c>
    </row>
    <row r="2870" spans="1:11" x14ac:dyDescent="0.2">
      <c r="A2870" s="110" t="str">
        <f t="shared" si="144"/>
        <v/>
      </c>
      <c r="B2870" s="55"/>
      <c r="C2870" s="55"/>
      <c r="D2870" s="55"/>
      <c r="E2870" s="56"/>
      <c r="F2870" s="72"/>
      <c r="G2870" s="120" t="str">
        <f>IFERROR(INDEX(Vendors!$A$2:$B$500,MATCH('AP and Accrual Journal'!C2870,Vendors!$A$2:$A$500,0),2),"")</f>
        <v/>
      </c>
      <c r="H2870" s="74">
        <f>SUMIF('Cash Outflows'!E:E,'AP and Accrual Journal'!D2870,'Cash Outflows'!F:F)</f>
        <v>0</v>
      </c>
      <c r="I2870" s="73">
        <f t="shared" si="143"/>
        <v>0</v>
      </c>
      <c r="J2870" s="13">
        <f t="shared" si="145"/>
        <v>0</v>
      </c>
      <c r="K2870" s="112" t="b">
        <f ca="1">IF(TODAY()-'AP and Accrual Journal'!E2870&gt;'Data Inputs'!$B$47,TRUE,FALSE)</f>
        <v>1</v>
      </c>
    </row>
    <row r="2871" spans="1:11" x14ac:dyDescent="0.2">
      <c r="A2871" s="110" t="str">
        <f t="shared" si="144"/>
        <v/>
      </c>
      <c r="B2871" s="55"/>
      <c r="C2871" s="55"/>
      <c r="D2871" s="55"/>
      <c r="E2871" s="56"/>
      <c r="F2871" s="72"/>
      <c r="G2871" s="120" t="str">
        <f>IFERROR(INDEX(Vendors!$A$2:$B$500,MATCH('AP and Accrual Journal'!C2871,Vendors!$A$2:$A$500,0),2),"")</f>
        <v/>
      </c>
      <c r="H2871" s="74">
        <f>SUMIF('Cash Outflows'!E:E,'AP and Accrual Journal'!D2871,'Cash Outflows'!F:F)</f>
        <v>0</v>
      </c>
      <c r="I2871" s="73">
        <f t="shared" si="143"/>
        <v>0</v>
      </c>
      <c r="J2871" s="13">
        <f t="shared" si="145"/>
        <v>0</v>
      </c>
      <c r="K2871" s="112" t="b">
        <f ca="1">IF(TODAY()-'AP and Accrual Journal'!E2871&gt;'Data Inputs'!$B$47,TRUE,FALSE)</f>
        <v>1</v>
      </c>
    </row>
    <row r="2872" spans="1:11" x14ac:dyDescent="0.2">
      <c r="A2872" s="110" t="str">
        <f t="shared" si="144"/>
        <v/>
      </c>
      <c r="B2872" s="55"/>
      <c r="C2872" s="55"/>
      <c r="D2872" s="55"/>
      <c r="E2872" s="56"/>
      <c r="F2872" s="72"/>
      <c r="G2872" s="120" t="str">
        <f>IFERROR(INDEX(Vendors!$A$2:$B$500,MATCH('AP and Accrual Journal'!C2872,Vendors!$A$2:$A$500,0),2),"")</f>
        <v/>
      </c>
      <c r="H2872" s="74">
        <f>SUMIF('Cash Outflows'!E:E,'AP and Accrual Journal'!D2872,'Cash Outflows'!F:F)</f>
        <v>0</v>
      </c>
      <c r="I2872" s="73">
        <f t="shared" si="143"/>
        <v>0</v>
      </c>
      <c r="J2872" s="13">
        <f t="shared" si="145"/>
        <v>0</v>
      </c>
      <c r="K2872" s="112" t="b">
        <f ca="1">IF(TODAY()-'AP and Accrual Journal'!E2872&gt;'Data Inputs'!$B$47,TRUE,FALSE)</f>
        <v>1</v>
      </c>
    </row>
    <row r="2873" spans="1:11" x14ac:dyDescent="0.2">
      <c r="A2873" s="110" t="str">
        <f t="shared" si="144"/>
        <v/>
      </c>
      <c r="B2873" s="55"/>
      <c r="C2873" s="55"/>
      <c r="D2873" s="55"/>
      <c r="E2873" s="56"/>
      <c r="F2873" s="72"/>
      <c r="G2873" s="120" t="str">
        <f>IFERROR(INDEX(Vendors!$A$2:$B$500,MATCH('AP and Accrual Journal'!C2873,Vendors!$A$2:$A$500,0),2),"")</f>
        <v/>
      </c>
      <c r="H2873" s="74">
        <f>SUMIF('Cash Outflows'!E:E,'AP and Accrual Journal'!D2873,'Cash Outflows'!F:F)</f>
        <v>0</v>
      </c>
      <c r="I2873" s="73">
        <f t="shared" si="143"/>
        <v>0</v>
      </c>
      <c r="J2873" s="13">
        <f t="shared" si="145"/>
        <v>0</v>
      </c>
      <c r="K2873" s="112" t="b">
        <f ca="1">IF(TODAY()-'AP and Accrual Journal'!E2873&gt;'Data Inputs'!$B$47,TRUE,FALSE)</f>
        <v>1</v>
      </c>
    </row>
    <row r="2874" spans="1:11" x14ac:dyDescent="0.2">
      <c r="A2874" s="110" t="str">
        <f t="shared" si="144"/>
        <v/>
      </c>
      <c r="B2874" s="55"/>
      <c r="C2874" s="55"/>
      <c r="D2874" s="55"/>
      <c r="E2874" s="56"/>
      <c r="F2874" s="72"/>
      <c r="G2874" s="120" t="str">
        <f>IFERROR(INDEX(Vendors!$A$2:$B$500,MATCH('AP and Accrual Journal'!C2874,Vendors!$A$2:$A$500,0),2),"")</f>
        <v/>
      </c>
      <c r="H2874" s="74">
        <f>SUMIF('Cash Outflows'!E:E,'AP and Accrual Journal'!D2874,'Cash Outflows'!F:F)</f>
        <v>0</v>
      </c>
      <c r="I2874" s="73">
        <f t="shared" si="143"/>
        <v>0</v>
      </c>
      <c r="J2874" s="13">
        <f t="shared" si="145"/>
        <v>0</v>
      </c>
      <c r="K2874" s="112" t="b">
        <f ca="1">IF(TODAY()-'AP and Accrual Journal'!E2874&gt;'Data Inputs'!$B$47,TRUE,FALSE)</f>
        <v>1</v>
      </c>
    </row>
    <row r="2875" spans="1:11" x14ac:dyDescent="0.2">
      <c r="A2875" s="110" t="str">
        <f t="shared" si="144"/>
        <v/>
      </c>
      <c r="B2875" s="55"/>
      <c r="C2875" s="55"/>
      <c r="D2875" s="55"/>
      <c r="E2875" s="56"/>
      <c r="F2875" s="72"/>
      <c r="G2875" s="120" t="str">
        <f>IFERROR(INDEX(Vendors!$A$2:$B$500,MATCH('AP and Accrual Journal'!C2875,Vendors!$A$2:$A$500,0),2),"")</f>
        <v/>
      </c>
      <c r="H2875" s="74">
        <f>SUMIF('Cash Outflows'!E:E,'AP and Accrual Journal'!D2875,'Cash Outflows'!F:F)</f>
        <v>0</v>
      </c>
      <c r="I2875" s="73">
        <f t="shared" si="143"/>
        <v>0</v>
      </c>
      <c r="J2875" s="13">
        <f t="shared" si="145"/>
        <v>0</v>
      </c>
      <c r="K2875" s="112" t="b">
        <f ca="1">IF(TODAY()-'AP and Accrual Journal'!E2875&gt;'Data Inputs'!$B$47,TRUE,FALSE)</f>
        <v>1</v>
      </c>
    </row>
    <row r="2876" spans="1:11" x14ac:dyDescent="0.2">
      <c r="A2876" s="110" t="str">
        <f t="shared" si="144"/>
        <v/>
      </c>
      <c r="B2876" s="55"/>
      <c r="C2876" s="55"/>
      <c r="D2876" s="55"/>
      <c r="E2876" s="56"/>
      <c r="F2876" s="72"/>
      <c r="G2876" s="120" t="str">
        <f>IFERROR(INDEX(Vendors!$A$2:$B$500,MATCH('AP and Accrual Journal'!C2876,Vendors!$A$2:$A$500,0),2),"")</f>
        <v/>
      </c>
      <c r="H2876" s="74">
        <f>SUMIF('Cash Outflows'!E:E,'AP and Accrual Journal'!D2876,'Cash Outflows'!F:F)</f>
        <v>0</v>
      </c>
      <c r="I2876" s="73">
        <f t="shared" si="143"/>
        <v>0</v>
      </c>
      <c r="J2876" s="13">
        <f t="shared" si="145"/>
        <v>0</v>
      </c>
      <c r="K2876" s="112" t="b">
        <f ca="1">IF(TODAY()-'AP and Accrual Journal'!E2876&gt;'Data Inputs'!$B$47,TRUE,FALSE)</f>
        <v>1</v>
      </c>
    </row>
    <row r="2877" spans="1:11" x14ac:dyDescent="0.2">
      <c r="A2877" s="110" t="str">
        <f t="shared" si="144"/>
        <v/>
      </c>
      <c r="B2877" s="55"/>
      <c r="C2877" s="55"/>
      <c r="D2877" s="55"/>
      <c r="E2877" s="56"/>
      <c r="F2877" s="72"/>
      <c r="G2877" s="120" t="str">
        <f>IFERROR(INDEX(Vendors!$A$2:$B$500,MATCH('AP and Accrual Journal'!C2877,Vendors!$A$2:$A$500,0),2),"")</f>
        <v/>
      </c>
      <c r="H2877" s="74">
        <f>SUMIF('Cash Outflows'!E:E,'AP and Accrual Journal'!D2877,'Cash Outflows'!F:F)</f>
        <v>0</v>
      </c>
      <c r="I2877" s="73">
        <f t="shared" si="143"/>
        <v>0</v>
      </c>
      <c r="J2877" s="13">
        <f t="shared" si="145"/>
        <v>0</v>
      </c>
      <c r="K2877" s="112" t="b">
        <f ca="1">IF(TODAY()-'AP and Accrual Journal'!E2877&gt;'Data Inputs'!$B$47,TRUE,FALSE)</f>
        <v>1</v>
      </c>
    </row>
    <row r="2878" spans="1:11" x14ac:dyDescent="0.2">
      <c r="A2878" s="110" t="str">
        <f t="shared" si="144"/>
        <v/>
      </c>
      <c r="B2878" s="55"/>
      <c r="C2878" s="55"/>
      <c r="D2878" s="55"/>
      <c r="E2878" s="56"/>
      <c r="F2878" s="72"/>
      <c r="G2878" s="120" t="str">
        <f>IFERROR(INDEX(Vendors!$A$2:$B$500,MATCH('AP and Accrual Journal'!C2878,Vendors!$A$2:$A$500,0),2),"")</f>
        <v/>
      </c>
      <c r="H2878" s="74">
        <f>SUMIF('Cash Outflows'!E:E,'AP and Accrual Journal'!D2878,'Cash Outflows'!F:F)</f>
        <v>0</v>
      </c>
      <c r="I2878" s="73">
        <f t="shared" si="143"/>
        <v>0</v>
      </c>
      <c r="J2878" s="13">
        <f t="shared" si="145"/>
        <v>0</v>
      </c>
      <c r="K2878" s="112" t="b">
        <f ca="1">IF(TODAY()-'AP and Accrual Journal'!E2878&gt;'Data Inputs'!$B$47,TRUE,FALSE)</f>
        <v>1</v>
      </c>
    </row>
    <row r="2879" spans="1:11" x14ac:dyDescent="0.2">
      <c r="A2879" s="110" t="str">
        <f t="shared" si="144"/>
        <v/>
      </c>
      <c r="B2879" s="55"/>
      <c r="C2879" s="55"/>
      <c r="D2879" s="55"/>
      <c r="E2879" s="56"/>
      <c r="F2879" s="72"/>
      <c r="G2879" s="120" t="str">
        <f>IFERROR(INDEX(Vendors!$A$2:$B$500,MATCH('AP and Accrual Journal'!C2879,Vendors!$A$2:$A$500,0),2),"")</f>
        <v/>
      </c>
      <c r="H2879" s="74">
        <f>SUMIF('Cash Outflows'!E:E,'AP and Accrual Journal'!D2879,'Cash Outflows'!F:F)</f>
        <v>0</v>
      </c>
      <c r="I2879" s="73">
        <f t="shared" si="143"/>
        <v>0</v>
      </c>
      <c r="J2879" s="13">
        <f t="shared" si="145"/>
        <v>0</v>
      </c>
      <c r="K2879" s="112" t="b">
        <f ca="1">IF(TODAY()-'AP and Accrual Journal'!E2879&gt;'Data Inputs'!$B$47,TRUE,FALSE)</f>
        <v>1</v>
      </c>
    </row>
    <row r="2880" spans="1:11" x14ac:dyDescent="0.2">
      <c r="A2880" s="110" t="str">
        <f t="shared" si="144"/>
        <v/>
      </c>
      <c r="B2880" s="55"/>
      <c r="C2880" s="55"/>
      <c r="D2880" s="55"/>
      <c r="E2880" s="56"/>
      <c r="F2880" s="72"/>
      <c r="G2880" s="120" t="str">
        <f>IFERROR(INDEX(Vendors!$A$2:$B$500,MATCH('AP and Accrual Journal'!C2880,Vendors!$A$2:$A$500,0),2),"")</f>
        <v/>
      </c>
      <c r="H2880" s="74">
        <f>SUMIF('Cash Outflows'!E:E,'AP and Accrual Journal'!D2880,'Cash Outflows'!F:F)</f>
        <v>0</v>
      </c>
      <c r="I2880" s="73">
        <f t="shared" si="143"/>
        <v>0</v>
      </c>
      <c r="J2880" s="13">
        <f t="shared" si="145"/>
        <v>0</v>
      </c>
      <c r="K2880" s="112" t="b">
        <f ca="1">IF(TODAY()-'AP and Accrual Journal'!E2880&gt;'Data Inputs'!$B$47,TRUE,FALSE)</f>
        <v>1</v>
      </c>
    </row>
    <row r="2881" spans="1:11" x14ac:dyDescent="0.2">
      <c r="A2881" s="110" t="str">
        <f t="shared" si="144"/>
        <v/>
      </c>
      <c r="B2881" s="55"/>
      <c r="C2881" s="55"/>
      <c r="D2881" s="55"/>
      <c r="E2881" s="56"/>
      <c r="F2881" s="72"/>
      <c r="G2881" s="120" t="str">
        <f>IFERROR(INDEX(Vendors!$A$2:$B$500,MATCH('AP and Accrual Journal'!C2881,Vendors!$A$2:$A$500,0),2),"")</f>
        <v/>
      </c>
      <c r="H2881" s="74">
        <f>SUMIF('Cash Outflows'!E:E,'AP and Accrual Journal'!D2881,'Cash Outflows'!F:F)</f>
        <v>0</v>
      </c>
      <c r="I2881" s="73">
        <f t="shared" si="143"/>
        <v>0</v>
      </c>
      <c r="J2881" s="13">
        <f t="shared" si="145"/>
        <v>0</v>
      </c>
      <c r="K2881" s="112" t="b">
        <f ca="1">IF(TODAY()-'AP and Accrual Journal'!E2881&gt;'Data Inputs'!$B$47,TRUE,FALSE)</f>
        <v>1</v>
      </c>
    </row>
    <row r="2882" spans="1:11" x14ac:dyDescent="0.2">
      <c r="A2882" s="110" t="str">
        <f t="shared" si="144"/>
        <v/>
      </c>
      <c r="B2882" s="55"/>
      <c r="C2882" s="55"/>
      <c r="D2882" s="55"/>
      <c r="E2882" s="56"/>
      <c r="F2882" s="72"/>
      <c r="G2882" s="120" t="str">
        <f>IFERROR(INDEX(Vendors!$A$2:$B$500,MATCH('AP and Accrual Journal'!C2882,Vendors!$A$2:$A$500,0),2),"")</f>
        <v/>
      </c>
      <c r="H2882" s="74">
        <f>SUMIF('Cash Outflows'!E:E,'AP and Accrual Journal'!D2882,'Cash Outflows'!F:F)</f>
        <v>0</v>
      </c>
      <c r="I2882" s="73">
        <f t="shared" si="143"/>
        <v>0</v>
      </c>
      <c r="J2882" s="13">
        <f t="shared" si="145"/>
        <v>0</v>
      </c>
      <c r="K2882" s="112" t="b">
        <f ca="1">IF(TODAY()-'AP and Accrual Journal'!E2882&gt;'Data Inputs'!$B$47,TRUE,FALSE)</f>
        <v>1</v>
      </c>
    </row>
    <row r="2883" spans="1:11" x14ac:dyDescent="0.2">
      <c r="A2883" s="110" t="str">
        <f t="shared" si="144"/>
        <v/>
      </c>
      <c r="B2883" s="55"/>
      <c r="C2883" s="55"/>
      <c r="D2883" s="55"/>
      <c r="E2883" s="56"/>
      <c r="F2883" s="72"/>
      <c r="G2883" s="120" t="str">
        <f>IFERROR(INDEX(Vendors!$A$2:$B$500,MATCH('AP and Accrual Journal'!C2883,Vendors!$A$2:$A$500,0),2),"")</f>
        <v/>
      </c>
      <c r="H2883" s="74">
        <f>SUMIF('Cash Outflows'!E:E,'AP and Accrual Journal'!D2883,'Cash Outflows'!F:F)</f>
        <v>0</v>
      </c>
      <c r="I2883" s="73">
        <f t="shared" si="143"/>
        <v>0</v>
      </c>
      <c r="J2883" s="13">
        <f t="shared" si="145"/>
        <v>0</v>
      </c>
      <c r="K2883" s="112" t="b">
        <f ca="1">IF(TODAY()-'AP and Accrual Journal'!E2883&gt;'Data Inputs'!$B$47,TRUE,FALSE)</f>
        <v>1</v>
      </c>
    </row>
    <row r="2884" spans="1:11" x14ac:dyDescent="0.2">
      <c r="A2884" s="110" t="str">
        <f t="shared" si="144"/>
        <v/>
      </c>
      <c r="B2884" s="55"/>
      <c r="C2884" s="55"/>
      <c r="D2884" s="55"/>
      <c r="E2884" s="56"/>
      <c r="F2884" s="72"/>
      <c r="G2884" s="120" t="str">
        <f>IFERROR(INDEX(Vendors!$A$2:$B$500,MATCH('AP and Accrual Journal'!C2884,Vendors!$A$2:$A$500,0),2),"")</f>
        <v/>
      </c>
      <c r="H2884" s="74">
        <f>SUMIF('Cash Outflows'!E:E,'AP and Accrual Journal'!D2884,'Cash Outflows'!F:F)</f>
        <v>0</v>
      </c>
      <c r="I2884" s="73">
        <f t="shared" si="143"/>
        <v>0</v>
      </c>
      <c r="J2884" s="13">
        <f t="shared" si="145"/>
        <v>0</v>
      </c>
      <c r="K2884" s="112" t="b">
        <f ca="1">IF(TODAY()-'AP and Accrual Journal'!E2884&gt;'Data Inputs'!$B$47,TRUE,FALSE)</f>
        <v>1</v>
      </c>
    </row>
    <row r="2885" spans="1:11" x14ac:dyDescent="0.2">
      <c r="A2885" s="110" t="str">
        <f t="shared" si="144"/>
        <v/>
      </c>
      <c r="B2885" s="55"/>
      <c r="C2885" s="55"/>
      <c r="D2885" s="55"/>
      <c r="E2885" s="56"/>
      <c r="F2885" s="72"/>
      <c r="G2885" s="120" t="str">
        <f>IFERROR(INDEX(Vendors!$A$2:$B$500,MATCH('AP and Accrual Journal'!C2885,Vendors!$A$2:$A$500,0),2),"")</f>
        <v/>
      </c>
      <c r="H2885" s="74">
        <f>SUMIF('Cash Outflows'!E:E,'AP and Accrual Journal'!D2885,'Cash Outflows'!F:F)</f>
        <v>0</v>
      </c>
      <c r="I2885" s="73">
        <f t="shared" ref="I2885:I2948" si="146">F2885-H2885</f>
        <v>0</v>
      </c>
      <c r="J2885" s="13">
        <f t="shared" si="145"/>
        <v>0</v>
      </c>
      <c r="K2885" s="112" t="b">
        <f ca="1">IF(TODAY()-'AP and Accrual Journal'!E2885&gt;'Data Inputs'!$B$47,TRUE,FALSE)</f>
        <v>1</v>
      </c>
    </row>
    <row r="2886" spans="1:11" x14ac:dyDescent="0.2">
      <c r="A2886" s="110" t="str">
        <f t="shared" si="144"/>
        <v/>
      </c>
      <c r="B2886" s="55"/>
      <c r="C2886" s="55"/>
      <c r="D2886" s="55"/>
      <c r="E2886" s="56"/>
      <c r="F2886" s="72"/>
      <c r="G2886" s="120" t="str">
        <f>IFERROR(INDEX(Vendors!$A$2:$B$500,MATCH('AP and Accrual Journal'!C2886,Vendors!$A$2:$A$500,0),2),"")</f>
        <v/>
      </c>
      <c r="H2886" s="74">
        <f>SUMIF('Cash Outflows'!E:E,'AP and Accrual Journal'!D2886,'Cash Outflows'!F:F)</f>
        <v>0</v>
      </c>
      <c r="I2886" s="73">
        <f t="shared" si="146"/>
        <v>0</v>
      </c>
      <c r="J2886" s="13">
        <f t="shared" si="145"/>
        <v>0</v>
      </c>
      <c r="K2886" s="112" t="b">
        <f ca="1">IF(TODAY()-'AP and Accrual Journal'!E2886&gt;'Data Inputs'!$B$47,TRUE,FALSE)</f>
        <v>1</v>
      </c>
    </row>
    <row r="2887" spans="1:11" x14ac:dyDescent="0.2">
      <c r="A2887" s="110" t="str">
        <f t="shared" si="144"/>
        <v/>
      </c>
      <c r="B2887" s="55"/>
      <c r="C2887" s="55"/>
      <c r="D2887" s="55"/>
      <c r="E2887" s="56"/>
      <c r="F2887" s="72"/>
      <c r="G2887" s="120" t="str">
        <f>IFERROR(INDEX(Vendors!$A$2:$B$500,MATCH('AP and Accrual Journal'!C2887,Vendors!$A$2:$A$500,0),2),"")</f>
        <v/>
      </c>
      <c r="H2887" s="74">
        <f>SUMIF('Cash Outflows'!E:E,'AP and Accrual Journal'!D2887,'Cash Outflows'!F:F)</f>
        <v>0</v>
      </c>
      <c r="I2887" s="73">
        <f t="shared" si="146"/>
        <v>0</v>
      </c>
      <c r="J2887" s="13">
        <f t="shared" si="145"/>
        <v>0</v>
      </c>
      <c r="K2887" s="112" t="b">
        <f ca="1">IF(TODAY()-'AP and Accrual Journal'!E2887&gt;'Data Inputs'!$B$47,TRUE,FALSE)</f>
        <v>1</v>
      </c>
    </row>
    <row r="2888" spans="1:11" x14ac:dyDescent="0.2">
      <c r="A2888" s="110" t="str">
        <f t="shared" si="144"/>
        <v/>
      </c>
      <c r="B2888" s="55"/>
      <c r="C2888" s="55"/>
      <c r="D2888" s="55"/>
      <c r="E2888" s="56"/>
      <c r="F2888" s="72"/>
      <c r="G2888" s="120" t="str">
        <f>IFERROR(INDEX(Vendors!$A$2:$B$500,MATCH('AP and Accrual Journal'!C2888,Vendors!$A$2:$A$500,0),2),"")</f>
        <v/>
      </c>
      <c r="H2888" s="74">
        <f>SUMIF('Cash Outflows'!E:E,'AP and Accrual Journal'!D2888,'Cash Outflows'!F:F)</f>
        <v>0</v>
      </c>
      <c r="I2888" s="73">
        <f t="shared" si="146"/>
        <v>0</v>
      </c>
      <c r="J2888" s="13">
        <f t="shared" si="145"/>
        <v>0</v>
      </c>
      <c r="K2888" s="112" t="b">
        <f ca="1">IF(TODAY()-'AP and Accrual Journal'!E2888&gt;'Data Inputs'!$B$47,TRUE,FALSE)</f>
        <v>1</v>
      </c>
    </row>
    <row r="2889" spans="1:11" x14ac:dyDescent="0.2">
      <c r="A2889" s="110" t="str">
        <f t="shared" si="144"/>
        <v/>
      </c>
      <c r="B2889" s="55"/>
      <c r="C2889" s="55"/>
      <c r="D2889" s="55"/>
      <c r="E2889" s="56"/>
      <c r="F2889" s="72"/>
      <c r="G2889" s="120" t="str">
        <f>IFERROR(INDEX(Vendors!$A$2:$B$500,MATCH('AP and Accrual Journal'!C2889,Vendors!$A$2:$A$500,0),2),"")</f>
        <v/>
      </c>
      <c r="H2889" s="74">
        <f>SUMIF('Cash Outflows'!E:E,'AP and Accrual Journal'!D2889,'Cash Outflows'!F:F)</f>
        <v>0</v>
      </c>
      <c r="I2889" s="73">
        <f t="shared" si="146"/>
        <v>0</v>
      </c>
      <c r="J2889" s="13">
        <f t="shared" si="145"/>
        <v>0</v>
      </c>
      <c r="K2889" s="112" t="b">
        <f ca="1">IF(TODAY()-'AP and Accrual Journal'!E2889&gt;'Data Inputs'!$B$47,TRUE,FALSE)</f>
        <v>1</v>
      </c>
    </row>
    <row r="2890" spans="1:11" x14ac:dyDescent="0.2">
      <c r="A2890" s="110" t="str">
        <f t="shared" si="144"/>
        <v/>
      </c>
      <c r="B2890" s="55"/>
      <c r="C2890" s="55"/>
      <c r="D2890" s="55"/>
      <c r="E2890" s="56"/>
      <c r="F2890" s="72"/>
      <c r="G2890" s="120" t="str">
        <f>IFERROR(INDEX(Vendors!$A$2:$B$500,MATCH('AP and Accrual Journal'!C2890,Vendors!$A$2:$A$500,0),2),"")</f>
        <v/>
      </c>
      <c r="H2890" s="74">
        <f>SUMIF('Cash Outflows'!E:E,'AP and Accrual Journal'!D2890,'Cash Outflows'!F:F)</f>
        <v>0</v>
      </c>
      <c r="I2890" s="73">
        <f t="shared" si="146"/>
        <v>0</v>
      </c>
      <c r="J2890" s="13">
        <f t="shared" si="145"/>
        <v>0</v>
      </c>
      <c r="K2890" s="112" t="b">
        <f ca="1">IF(TODAY()-'AP and Accrual Journal'!E2890&gt;'Data Inputs'!$B$47,TRUE,FALSE)</f>
        <v>1</v>
      </c>
    </row>
    <row r="2891" spans="1:11" x14ac:dyDescent="0.2">
      <c r="A2891" s="110" t="str">
        <f t="shared" si="144"/>
        <v/>
      </c>
      <c r="B2891" s="55"/>
      <c r="C2891" s="55"/>
      <c r="D2891" s="55"/>
      <c r="E2891" s="56"/>
      <c r="F2891" s="72"/>
      <c r="G2891" s="120" t="str">
        <f>IFERROR(INDEX(Vendors!$A$2:$B$500,MATCH('AP and Accrual Journal'!C2891,Vendors!$A$2:$A$500,0),2),"")</f>
        <v/>
      </c>
      <c r="H2891" s="74">
        <f>SUMIF('Cash Outflows'!E:E,'AP and Accrual Journal'!D2891,'Cash Outflows'!F:F)</f>
        <v>0</v>
      </c>
      <c r="I2891" s="73">
        <f t="shared" si="146"/>
        <v>0</v>
      </c>
      <c r="J2891" s="13">
        <f t="shared" si="145"/>
        <v>0</v>
      </c>
      <c r="K2891" s="112" t="b">
        <f ca="1">IF(TODAY()-'AP and Accrual Journal'!E2891&gt;'Data Inputs'!$B$47,TRUE,FALSE)</f>
        <v>1</v>
      </c>
    </row>
    <row r="2892" spans="1:11" x14ac:dyDescent="0.2">
      <c r="A2892" s="110" t="str">
        <f t="shared" ref="A2892:A2955" si="147">IF(E2892="","",E2892+(6-J2892))</f>
        <v/>
      </c>
      <c r="B2892" s="55"/>
      <c r="C2892" s="55"/>
      <c r="D2892" s="55"/>
      <c r="E2892" s="56"/>
      <c r="F2892" s="72"/>
      <c r="G2892" s="120" t="str">
        <f>IFERROR(INDEX(Vendors!$A$2:$B$500,MATCH('AP and Accrual Journal'!C2892,Vendors!$A$2:$A$500,0),2),"")</f>
        <v/>
      </c>
      <c r="H2892" s="74">
        <f>SUMIF('Cash Outflows'!E:E,'AP and Accrual Journal'!D2892,'Cash Outflows'!F:F)</f>
        <v>0</v>
      </c>
      <c r="I2892" s="73">
        <f t="shared" si="146"/>
        <v>0</v>
      </c>
      <c r="J2892" s="13">
        <f t="shared" ref="J2892:J2955" si="148">IF(WEEKDAY(E2892)=7,0,WEEKDAY(E2892))</f>
        <v>0</v>
      </c>
      <c r="K2892" s="112" t="b">
        <f ca="1">IF(TODAY()-'AP and Accrual Journal'!E2892&gt;'Data Inputs'!$B$47,TRUE,FALSE)</f>
        <v>1</v>
      </c>
    </row>
    <row r="2893" spans="1:11" x14ac:dyDescent="0.2">
      <c r="A2893" s="110" t="str">
        <f t="shared" si="147"/>
        <v/>
      </c>
      <c r="B2893" s="55"/>
      <c r="C2893" s="55"/>
      <c r="D2893" s="55"/>
      <c r="E2893" s="56"/>
      <c r="F2893" s="72"/>
      <c r="G2893" s="120" t="str">
        <f>IFERROR(INDEX(Vendors!$A$2:$B$500,MATCH('AP and Accrual Journal'!C2893,Vendors!$A$2:$A$500,0),2),"")</f>
        <v/>
      </c>
      <c r="H2893" s="74">
        <f>SUMIF('Cash Outflows'!E:E,'AP and Accrual Journal'!D2893,'Cash Outflows'!F:F)</f>
        <v>0</v>
      </c>
      <c r="I2893" s="73">
        <f t="shared" si="146"/>
        <v>0</v>
      </c>
      <c r="J2893" s="13">
        <f t="shared" si="148"/>
        <v>0</v>
      </c>
      <c r="K2893" s="112" t="b">
        <f ca="1">IF(TODAY()-'AP and Accrual Journal'!E2893&gt;'Data Inputs'!$B$47,TRUE,FALSE)</f>
        <v>1</v>
      </c>
    </row>
    <row r="2894" spans="1:11" x14ac:dyDescent="0.2">
      <c r="A2894" s="110" t="str">
        <f t="shared" si="147"/>
        <v/>
      </c>
      <c r="B2894" s="55"/>
      <c r="C2894" s="55"/>
      <c r="D2894" s="55"/>
      <c r="E2894" s="56"/>
      <c r="F2894" s="72"/>
      <c r="G2894" s="120" t="str">
        <f>IFERROR(INDEX(Vendors!$A$2:$B$500,MATCH('AP and Accrual Journal'!C2894,Vendors!$A$2:$A$500,0),2),"")</f>
        <v/>
      </c>
      <c r="H2894" s="74">
        <f>SUMIF('Cash Outflows'!E:E,'AP and Accrual Journal'!D2894,'Cash Outflows'!F:F)</f>
        <v>0</v>
      </c>
      <c r="I2894" s="73">
        <f t="shared" si="146"/>
        <v>0</v>
      </c>
      <c r="J2894" s="13">
        <f t="shared" si="148"/>
        <v>0</v>
      </c>
      <c r="K2894" s="112" t="b">
        <f ca="1">IF(TODAY()-'AP and Accrual Journal'!E2894&gt;'Data Inputs'!$B$47,TRUE,FALSE)</f>
        <v>1</v>
      </c>
    </row>
    <row r="2895" spans="1:11" x14ac:dyDescent="0.2">
      <c r="A2895" s="110" t="str">
        <f t="shared" si="147"/>
        <v/>
      </c>
      <c r="B2895" s="55"/>
      <c r="C2895" s="55"/>
      <c r="D2895" s="55"/>
      <c r="E2895" s="56"/>
      <c r="F2895" s="72"/>
      <c r="G2895" s="120" t="str">
        <f>IFERROR(INDEX(Vendors!$A$2:$B$500,MATCH('AP and Accrual Journal'!C2895,Vendors!$A$2:$A$500,0),2),"")</f>
        <v/>
      </c>
      <c r="H2895" s="74">
        <f>SUMIF('Cash Outflows'!E:E,'AP and Accrual Journal'!D2895,'Cash Outflows'!F:F)</f>
        <v>0</v>
      </c>
      <c r="I2895" s="73">
        <f t="shared" si="146"/>
        <v>0</v>
      </c>
      <c r="J2895" s="13">
        <f t="shared" si="148"/>
        <v>0</v>
      </c>
      <c r="K2895" s="112" t="b">
        <f ca="1">IF(TODAY()-'AP and Accrual Journal'!E2895&gt;'Data Inputs'!$B$47,TRUE,FALSE)</f>
        <v>1</v>
      </c>
    </row>
    <row r="2896" spans="1:11" x14ac:dyDescent="0.2">
      <c r="A2896" s="110" t="str">
        <f t="shared" si="147"/>
        <v/>
      </c>
      <c r="B2896" s="55"/>
      <c r="C2896" s="55"/>
      <c r="D2896" s="55"/>
      <c r="E2896" s="56"/>
      <c r="F2896" s="72"/>
      <c r="G2896" s="120" t="str">
        <f>IFERROR(INDEX(Vendors!$A$2:$B$500,MATCH('AP and Accrual Journal'!C2896,Vendors!$A$2:$A$500,0),2),"")</f>
        <v/>
      </c>
      <c r="H2896" s="74">
        <f>SUMIF('Cash Outflows'!E:E,'AP and Accrual Journal'!D2896,'Cash Outflows'!F:F)</f>
        <v>0</v>
      </c>
      <c r="I2896" s="73">
        <f t="shared" si="146"/>
        <v>0</v>
      </c>
      <c r="J2896" s="13">
        <f t="shared" si="148"/>
        <v>0</v>
      </c>
      <c r="K2896" s="112" t="b">
        <f ca="1">IF(TODAY()-'AP and Accrual Journal'!E2896&gt;'Data Inputs'!$B$47,TRUE,FALSE)</f>
        <v>1</v>
      </c>
    </row>
    <row r="2897" spans="1:11" x14ac:dyDescent="0.2">
      <c r="A2897" s="110" t="str">
        <f t="shared" si="147"/>
        <v/>
      </c>
      <c r="B2897" s="55"/>
      <c r="C2897" s="55"/>
      <c r="D2897" s="55"/>
      <c r="E2897" s="56"/>
      <c r="F2897" s="72"/>
      <c r="G2897" s="120" t="str">
        <f>IFERROR(INDEX(Vendors!$A$2:$B$500,MATCH('AP and Accrual Journal'!C2897,Vendors!$A$2:$A$500,0),2),"")</f>
        <v/>
      </c>
      <c r="H2897" s="74">
        <f>SUMIF('Cash Outflows'!E:E,'AP and Accrual Journal'!D2897,'Cash Outflows'!F:F)</f>
        <v>0</v>
      </c>
      <c r="I2897" s="73">
        <f t="shared" si="146"/>
        <v>0</v>
      </c>
      <c r="J2897" s="13">
        <f t="shared" si="148"/>
        <v>0</v>
      </c>
      <c r="K2897" s="112" t="b">
        <f ca="1">IF(TODAY()-'AP and Accrual Journal'!E2897&gt;'Data Inputs'!$B$47,TRUE,FALSE)</f>
        <v>1</v>
      </c>
    </row>
    <row r="2898" spans="1:11" x14ac:dyDescent="0.2">
      <c r="A2898" s="110" t="str">
        <f t="shared" si="147"/>
        <v/>
      </c>
      <c r="B2898" s="55"/>
      <c r="C2898" s="55"/>
      <c r="D2898" s="55"/>
      <c r="E2898" s="56"/>
      <c r="F2898" s="72"/>
      <c r="G2898" s="120" t="str">
        <f>IFERROR(INDEX(Vendors!$A$2:$B$500,MATCH('AP and Accrual Journal'!C2898,Vendors!$A$2:$A$500,0),2),"")</f>
        <v/>
      </c>
      <c r="H2898" s="74">
        <f>SUMIF('Cash Outflows'!E:E,'AP and Accrual Journal'!D2898,'Cash Outflows'!F:F)</f>
        <v>0</v>
      </c>
      <c r="I2898" s="73">
        <f t="shared" si="146"/>
        <v>0</v>
      </c>
      <c r="J2898" s="13">
        <f t="shared" si="148"/>
        <v>0</v>
      </c>
      <c r="K2898" s="112" t="b">
        <f ca="1">IF(TODAY()-'AP and Accrual Journal'!E2898&gt;'Data Inputs'!$B$47,TRUE,FALSE)</f>
        <v>1</v>
      </c>
    </row>
    <row r="2899" spans="1:11" x14ac:dyDescent="0.2">
      <c r="A2899" s="110" t="str">
        <f t="shared" si="147"/>
        <v/>
      </c>
      <c r="B2899" s="55"/>
      <c r="C2899" s="55"/>
      <c r="D2899" s="55"/>
      <c r="E2899" s="56"/>
      <c r="F2899" s="72"/>
      <c r="G2899" s="120" t="str">
        <f>IFERROR(INDEX(Vendors!$A$2:$B$500,MATCH('AP and Accrual Journal'!C2899,Vendors!$A$2:$A$500,0),2),"")</f>
        <v/>
      </c>
      <c r="H2899" s="74">
        <f>SUMIF('Cash Outflows'!E:E,'AP and Accrual Journal'!D2899,'Cash Outflows'!F:F)</f>
        <v>0</v>
      </c>
      <c r="I2899" s="73">
        <f t="shared" si="146"/>
        <v>0</v>
      </c>
      <c r="J2899" s="13">
        <f t="shared" si="148"/>
        <v>0</v>
      </c>
      <c r="K2899" s="112" t="b">
        <f ca="1">IF(TODAY()-'AP and Accrual Journal'!E2899&gt;'Data Inputs'!$B$47,TRUE,FALSE)</f>
        <v>1</v>
      </c>
    </row>
    <row r="2900" spans="1:11" x14ac:dyDescent="0.2">
      <c r="A2900" s="110" t="str">
        <f t="shared" si="147"/>
        <v/>
      </c>
      <c r="B2900" s="55"/>
      <c r="C2900" s="55"/>
      <c r="D2900" s="55"/>
      <c r="E2900" s="56"/>
      <c r="F2900" s="72"/>
      <c r="G2900" s="120" t="str">
        <f>IFERROR(INDEX(Vendors!$A$2:$B$500,MATCH('AP and Accrual Journal'!C2900,Vendors!$A$2:$A$500,0),2),"")</f>
        <v/>
      </c>
      <c r="H2900" s="74">
        <f>SUMIF('Cash Outflows'!E:E,'AP and Accrual Journal'!D2900,'Cash Outflows'!F:F)</f>
        <v>0</v>
      </c>
      <c r="I2900" s="73">
        <f t="shared" si="146"/>
        <v>0</v>
      </c>
      <c r="J2900" s="13">
        <f t="shared" si="148"/>
        <v>0</v>
      </c>
      <c r="K2900" s="112" t="b">
        <f ca="1">IF(TODAY()-'AP and Accrual Journal'!E2900&gt;'Data Inputs'!$B$47,TRUE,FALSE)</f>
        <v>1</v>
      </c>
    </row>
    <row r="2901" spans="1:11" x14ac:dyDescent="0.2">
      <c r="A2901" s="110" t="str">
        <f t="shared" si="147"/>
        <v/>
      </c>
      <c r="B2901" s="55"/>
      <c r="C2901" s="55"/>
      <c r="D2901" s="55"/>
      <c r="E2901" s="56"/>
      <c r="F2901" s="72"/>
      <c r="G2901" s="120" t="str">
        <f>IFERROR(INDEX(Vendors!$A$2:$B$500,MATCH('AP and Accrual Journal'!C2901,Vendors!$A$2:$A$500,0),2),"")</f>
        <v/>
      </c>
      <c r="H2901" s="74">
        <f>SUMIF('Cash Outflows'!E:E,'AP and Accrual Journal'!D2901,'Cash Outflows'!F:F)</f>
        <v>0</v>
      </c>
      <c r="I2901" s="73">
        <f t="shared" si="146"/>
        <v>0</v>
      </c>
      <c r="J2901" s="13">
        <f t="shared" si="148"/>
        <v>0</v>
      </c>
      <c r="K2901" s="112" t="b">
        <f ca="1">IF(TODAY()-'AP and Accrual Journal'!E2901&gt;'Data Inputs'!$B$47,TRUE,FALSE)</f>
        <v>1</v>
      </c>
    </row>
    <row r="2902" spans="1:11" x14ac:dyDescent="0.2">
      <c r="A2902" s="110" t="str">
        <f t="shared" si="147"/>
        <v/>
      </c>
      <c r="B2902" s="55"/>
      <c r="C2902" s="55"/>
      <c r="D2902" s="55"/>
      <c r="E2902" s="56"/>
      <c r="F2902" s="72"/>
      <c r="G2902" s="120" t="str">
        <f>IFERROR(INDEX(Vendors!$A$2:$B$500,MATCH('AP and Accrual Journal'!C2902,Vendors!$A$2:$A$500,0),2),"")</f>
        <v/>
      </c>
      <c r="H2902" s="74">
        <f>SUMIF('Cash Outflows'!E:E,'AP and Accrual Journal'!D2902,'Cash Outflows'!F:F)</f>
        <v>0</v>
      </c>
      <c r="I2902" s="73">
        <f t="shared" si="146"/>
        <v>0</v>
      </c>
      <c r="J2902" s="13">
        <f t="shared" si="148"/>
        <v>0</v>
      </c>
      <c r="K2902" s="112" t="b">
        <f ca="1">IF(TODAY()-'AP and Accrual Journal'!E2902&gt;'Data Inputs'!$B$47,TRUE,FALSE)</f>
        <v>1</v>
      </c>
    </row>
    <row r="2903" spans="1:11" x14ac:dyDescent="0.2">
      <c r="A2903" s="110" t="str">
        <f t="shared" si="147"/>
        <v/>
      </c>
      <c r="B2903" s="55"/>
      <c r="C2903" s="55"/>
      <c r="D2903" s="55"/>
      <c r="E2903" s="56"/>
      <c r="F2903" s="72"/>
      <c r="G2903" s="120" t="str">
        <f>IFERROR(INDEX(Vendors!$A$2:$B$500,MATCH('AP and Accrual Journal'!C2903,Vendors!$A$2:$A$500,0),2),"")</f>
        <v/>
      </c>
      <c r="H2903" s="74">
        <f>SUMIF('Cash Outflows'!E:E,'AP and Accrual Journal'!D2903,'Cash Outflows'!F:F)</f>
        <v>0</v>
      </c>
      <c r="I2903" s="73">
        <f t="shared" si="146"/>
        <v>0</v>
      </c>
      <c r="J2903" s="13">
        <f t="shared" si="148"/>
        <v>0</v>
      </c>
      <c r="K2903" s="112" t="b">
        <f ca="1">IF(TODAY()-'AP and Accrual Journal'!E2903&gt;'Data Inputs'!$B$47,TRUE,FALSE)</f>
        <v>1</v>
      </c>
    </row>
    <row r="2904" spans="1:11" x14ac:dyDescent="0.2">
      <c r="A2904" s="110" t="str">
        <f t="shared" si="147"/>
        <v/>
      </c>
      <c r="B2904" s="55"/>
      <c r="C2904" s="55"/>
      <c r="D2904" s="55"/>
      <c r="E2904" s="56"/>
      <c r="F2904" s="72"/>
      <c r="G2904" s="120" t="str">
        <f>IFERROR(INDEX(Vendors!$A$2:$B$500,MATCH('AP and Accrual Journal'!C2904,Vendors!$A$2:$A$500,0),2),"")</f>
        <v/>
      </c>
      <c r="H2904" s="74">
        <f>SUMIF('Cash Outflows'!E:E,'AP and Accrual Journal'!D2904,'Cash Outflows'!F:F)</f>
        <v>0</v>
      </c>
      <c r="I2904" s="73">
        <f t="shared" si="146"/>
        <v>0</v>
      </c>
      <c r="J2904" s="13">
        <f t="shared" si="148"/>
        <v>0</v>
      </c>
      <c r="K2904" s="112" t="b">
        <f ca="1">IF(TODAY()-'AP and Accrual Journal'!E2904&gt;'Data Inputs'!$B$47,TRUE,FALSE)</f>
        <v>1</v>
      </c>
    </row>
    <row r="2905" spans="1:11" x14ac:dyDescent="0.2">
      <c r="A2905" s="110" t="str">
        <f t="shared" si="147"/>
        <v/>
      </c>
      <c r="B2905" s="55"/>
      <c r="C2905" s="55"/>
      <c r="D2905" s="55"/>
      <c r="E2905" s="56"/>
      <c r="F2905" s="72"/>
      <c r="G2905" s="120" t="str">
        <f>IFERROR(INDEX(Vendors!$A$2:$B$500,MATCH('AP and Accrual Journal'!C2905,Vendors!$A$2:$A$500,0),2),"")</f>
        <v/>
      </c>
      <c r="H2905" s="74">
        <f>SUMIF('Cash Outflows'!E:E,'AP and Accrual Journal'!D2905,'Cash Outflows'!F:F)</f>
        <v>0</v>
      </c>
      <c r="I2905" s="73">
        <f t="shared" si="146"/>
        <v>0</v>
      </c>
      <c r="J2905" s="13">
        <f t="shared" si="148"/>
        <v>0</v>
      </c>
      <c r="K2905" s="112" t="b">
        <f ca="1">IF(TODAY()-'AP and Accrual Journal'!E2905&gt;'Data Inputs'!$B$47,TRUE,FALSE)</f>
        <v>1</v>
      </c>
    </row>
    <row r="2906" spans="1:11" x14ac:dyDescent="0.2">
      <c r="A2906" s="110" t="str">
        <f t="shared" si="147"/>
        <v/>
      </c>
      <c r="B2906" s="55"/>
      <c r="C2906" s="55"/>
      <c r="D2906" s="55"/>
      <c r="E2906" s="56"/>
      <c r="F2906" s="72"/>
      <c r="G2906" s="120" t="str">
        <f>IFERROR(INDEX(Vendors!$A$2:$B$500,MATCH('AP and Accrual Journal'!C2906,Vendors!$A$2:$A$500,0),2),"")</f>
        <v/>
      </c>
      <c r="H2906" s="74">
        <f>SUMIF('Cash Outflows'!E:E,'AP and Accrual Journal'!D2906,'Cash Outflows'!F:F)</f>
        <v>0</v>
      </c>
      <c r="I2906" s="73">
        <f t="shared" si="146"/>
        <v>0</v>
      </c>
      <c r="J2906" s="13">
        <f t="shared" si="148"/>
        <v>0</v>
      </c>
      <c r="K2906" s="112" t="b">
        <f ca="1">IF(TODAY()-'AP and Accrual Journal'!E2906&gt;'Data Inputs'!$B$47,TRUE,FALSE)</f>
        <v>1</v>
      </c>
    </row>
    <row r="2907" spans="1:11" x14ac:dyDescent="0.2">
      <c r="A2907" s="110" t="str">
        <f t="shared" si="147"/>
        <v/>
      </c>
      <c r="B2907" s="55"/>
      <c r="C2907" s="55"/>
      <c r="D2907" s="55"/>
      <c r="E2907" s="56"/>
      <c r="F2907" s="72"/>
      <c r="G2907" s="120" t="str">
        <f>IFERROR(INDEX(Vendors!$A$2:$B$500,MATCH('AP and Accrual Journal'!C2907,Vendors!$A$2:$A$500,0),2),"")</f>
        <v/>
      </c>
      <c r="H2907" s="74">
        <f>SUMIF('Cash Outflows'!E:E,'AP and Accrual Journal'!D2907,'Cash Outflows'!F:F)</f>
        <v>0</v>
      </c>
      <c r="I2907" s="73">
        <f t="shared" si="146"/>
        <v>0</v>
      </c>
      <c r="J2907" s="13">
        <f t="shared" si="148"/>
        <v>0</v>
      </c>
      <c r="K2907" s="112" t="b">
        <f ca="1">IF(TODAY()-'AP and Accrual Journal'!E2907&gt;'Data Inputs'!$B$47,TRUE,FALSE)</f>
        <v>1</v>
      </c>
    </row>
    <row r="2908" spans="1:11" x14ac:dyDescent="0.2">
      <c r="A2908" s="110" t="str">
        <f t="shared" si="147"/>
        <v/>
      </c>
      <c r="B2908" s="55"/>
      <c r="C2908" s="55"/>
      <c r="D2908" s="55"/>
      <c r="E2908" s="56"/>
      <c r="F2908" s="72"/>
      <c r="G2908" s="120" t="str">
        <f>IFERROR(INDEX(Vendors!$A$2:$B$500,MATCH('AP and Accrual Journal'!C2908,Vendors!$A$2:$A$500,0),2),"")</f>
        <v/>
      </c>
      <c r="H2908" s="74">
        <f>SUMIF('Cash Outflows'!E:E,'AP and Accrual Journal'!D2908,'Cash Outflows'!F:F)</f>
        <v>0</v>
      </c>
      <c r="I2908" s="73">
        <f t="shared" si="146"/>
        <v>0</v>
      </c>
      <c r="J2908" s="13">
        <f t="shared" si="148"/>
        <v>0</v>
      </c>
      <c r="K2908" s="112" t="b">
        <f ca="1">IF(TODAY()-'AP and Accrual Journal'!E2908&gt;'Data Inputs'!$B$47,TRUE,FALSE)</f>
        <v>1</v>
      </c>
    </row>
    <row r="2909" spans="1:11" x14ac:dyDescent="0.2">
      <c r="A2909" s="110" t="str">
        <f t="shared" si="147"/>
        <v/>
      </c>
      <c r="B2909" s="55"/>
      <c r="C2909" s="55"/>
      <c r="D2909" s="55"/>
      <c r="E2909" s="56"/>
      <c r="F2909" s="72"/>
      <c r="G2909" s="120" t="str">
        <f>IFERROR(INDEX(Vendors!$A$2:$B$500,MATCH('AP and Accrual Journal'!C2909,Vendors!$A$2:$A$500,0),2),"")</f>
        <v/>
      </c>
      <c r="H2909" s="74">
        <f>SUMIF('Cash Outflows'!E:E,'AP and Accrual Journal'!D2909,'Cash Outflows'!F:F)</f>
        <v>0</v>
      </c>
      <c r="I2909" s="73">
        <f t="shared" si="146"/>
        <v>0</v>
      </c>
      <c r="J2909" s="13">
        <f t="shared" si="148"/>
        <v>0</v>
      </c>
      <c r="K2909" s="112" t="b">
        <f ca="1">IF(TODAY()-'AP and Accrual Journal'!E2909&gt;'Data Inputs'!$B$47,TRUE,FALSE)</f>
        <v>1</v>
      </c>
    </row>
    <row r="2910" spans="1:11" x14ac:dyDescent="0.2">
      <c r="A2910" s="110" t="str">
        <f t="shared" si="147"/>
        <v/>
      </c>
      <c r="B2910" s="55"/>
      <c r="C2910" s="55"/>
      <c r="D2910" s="55"/>
      <c r="E2910" s="56"/>
      <c r="F2910" s="72"/>
      <c r="G2910" s="120" t="str">
        <f>IFERROR(INDEX(Vendors!$A$2:$B$500,MATCH('AP and Accrual Journal'!C2910,Vendors!$A$2:$A$500,0),2),"")</f>
        <v/>
      </c>
      <c r="H2910" s="74">
        <f>SUMIF('Cash Outflows'!E:E,'AP and Accrual Journal'!D2910,'Cash Outflows'!F:F)</f>
        <v>0</v>
      </c>
      <c r="I2910" s="73">
        <f t="shared" si="146"/>
        <v>0</v>
      </c>
      <c r="J2910" s="13">
        <f t="shared" si="148"/>
        <v>0</v>
      </c>
      <c r="K2910" s="112" t="b">
        <f ca="1">IF(TODAY()-'AP and Accrual Journal'!E2910&gt;'Data Inputs'!$B$47,TRUE,FALSE)</f>
        <v>1</v>
      </c>
    </row>
    <row r="2911" spans="1:11" x14ac:dyDescent="0.2">
      <c r="A2911" s="110" t="str">
        <f t="shared" si="147"/>
        <v/>
      </c>
      <c r="B2911" s="55"/>
      <c r="C2911" s="55"/>
      <c r="D2911" s="55"/>
      <c r="E2911" s="56"/>
      <c r="F2911" s="72"/>
      <c r="G2911" s="120" t="str">
        <f>IFERROR(INDEX(Vendors!$A$2:$B$500,MATCH('AP and Accrual Journal'!C2911,Vendors!$A$2:$A$500,0),2),"")</f>
        <v/>
      </c>
      <c r="H2911" s="74">
        <f>SUMIF('Cash Outflows'!E:E,'AP and Accrual Journal'!D2911,'Cash Outflows'!F:F)</f>
        <v>0</v>
      </c>
      <c r="I2911" s="73">
        <f t="shared" si="146"/>
        <v>0</v>
      </c>
      <c r="J2911" s="13">
        <f t="shared" si="148"/>
        <v>0</v>
      </c>
      <c r="K2911" s="112" t="b">
        <f ca="1">IF(TODAY()-'AP and Accrual Journal'!E2911&gt;'Data Inputs'!$B$47,TRUE,FALSE)</f>
        <v>1</v>
      </c>
    </row>
    <row r="2912" spans="1:11" x14ac:dyDescent="0.2">
      <c r="A2912" s="110" t="str">
        <f t="shared" si="147"/>
        <v/>
      </c>
      <c r="B2912" s="55"/>
      <c r="C2912" s="55"/>
      <c r="D2912" s="55"/>
      <c r="E2912" s="56"/>
      <c r="F2912" s="72"/>
      <c r="G2912" s="120" t="str">
        <f>IFERROR(INDEX(Vendors!$A$2:$B$500,MATCH('AP and Accrual Journal'!C2912,Vendors!$A$2:$A$500,0),2),"")</f>
        <v/>
      </c>
      <c r="H2912" s="74">
        <f>SUMIF('Cash Outflows'!E:E,'AP and Accrual Journal'!D2912,'Cash Outflows'!F:F)</f>
        <v>0</v>
      </c>
      <c r="I2912" s="73">
        <f t="shared" si="146"/>
        <v>0</v>
      </c>
      <c r="J2912" s="13">
        <f t="shared" si="148"/>
        <v>0</v>
      </c>
      <c r="K2912" s="112" t="b">
        <f ca="1">IF(TODAY()-'AP and Accrual Journal'!E2912&gt;'Data Inputs'!$B$47,TRUE,FALSE)</f>
        <v>1</v>
      </c>
    </row>
    <row r="2913" spans="1:11" x14ac:dyDescent="0.2">
      <c r="A2913" s="110" t="str">
        <f t="shared" si="147"/>
        <v/>
      </c>
      <c r="B2913" s="55"/>
      <c r="C2913" s="55"/>
      <c r="D2913" s="55"/>
      <c r="E2913" s="56"/>
      <c r="F2913" s="72"/>
      <c r="G2913" s="120" t="str">
        <f>IFERROR(INDEX(Vendors!$A$2:$B$500,MATCH('AP and Accrual Journal'!C2913,Vendors!$A$2:$A$500,0),2),"")</f>
        <v/>
      </c>
      <c r="H2913" s="74">
        <f>SUMIF('Cash Outflows'!E:E,'AP and Accrual Journal'!D2913,'Cash Outflows'!F:F)</f>
        <v>0</v>
      </c>
      <c r="I2913" s="73">
        <f t="shared" si="146"/>
        <v>0</v>
      </c>
      <c r="J2913" s="13">
        <f t="shared" si="148"/>
        <v>0</v>
      </c>
      <c r="K2913" s="112" t="b">
        <f ca="1">IF(TODAY()-'AP and Accrual Journal'!E2913&gt;'Data Inputs'!$B$47,TRUE,FALSE)</f>
        <v>1</v>
      </c>
    </row>
    <row r="2914" spans="1:11" x14ac:dyDescent="0.2">
      <c r="A2914" s="110" t="str">
        <f t="shared" si="147"/>
        <v/>
      </c>
      <c r="B2914" s="55"/>
      <c r="C2914" s="55"/>
      <c r="D2914" s="55"/>
      <c r="E2914" s="56"/>
      <c r="F2914" s="72"/>
      <c r="G2914" s="120" t="str">
        <f>IFERROR(INDEX(Vendors!$A$2:$B$500,MATCH('AP and Accrual Journal'!C2914,Vendors!$A$2:$A$500,0),2),"")</f>
        <v/>
      </c>
      <c r="H2914" s="74">
        <f>SUMIF('Cash Outflows'!E:E,'AP and Accrual Journal'!D2914,'Cash Outflows'!F:F)</f>
        <v>0</v>
      </c>
      <c r="I2914" s="73">
        <f t="shared" si="146"/>
        <v>0</v>
      </c>
      <c r="J2914" s="13">
        <f t="shared" si="148"/>
        <v>0</v>
      </c>
      <c r="K2914" s="112" t="b">
        <f ca="1">IF(TODAY()-'AP and Accrual Journal'!E2914&gt;'Data Inputs'!$B$47,TRUE,FALSE)</f>
        <v>1</v>
      </c>
    </row>
    <row r="2915" spans="1:11" x14ac:dyDescent="0.2">
      <c r="A2915" s="110" t="str">
        <f t="shared" si="147"/>
        <v/>
      </c>
      <c r="B2915" s="55"/>
      <c r="C2915" s="55"/>
      <c r="D2915" s="55"/>
      <c r="E2915" s="56"/>
      <c r="F2915" s="72"/>
      <c r="G2915" s="120" t="str">
        <f>IFERROR(INDEX(Vendors!$A$2:$B$500,MATCH('AP and Accrual Journal'!C2915,Vendors!$A$2:$A$500,0),2),"")</f>
        <v/>
      </c>
      <c r="H2915" s="74">
        <f>SUMIF('Cash Outflows'!E:E,'AP and Accrual Journal'!D2915,'Cash Outflows'!F:F)</f>
        <v>0</v>
      </c>
      <c r="I2915" s="73">
        <f t="shared" si="146"/>
        <v>0</v>
      </c>
      <c r="J2915" s="13">
        <f t="shared" si="148"/>
        <v>0</v>
      </c>
      <c r="K2915" s="112" t="b">
        <f ca="1">IF(TODAY()-'AP and Accrual Journal'!E2915&gt;'Data Inputs'!$B$47,TRUE,FALSE)</f>
        <v>1</v>
      </c>
    </row>
    <row r="2916" spans="1:11" x14ac:dyDescent="0.2">
      <c r="A2916" s="110" t="str">
        <f t="shared" si="147"/>
        <v/>
      </c>
      <c r="B2916" s="55"/>
      <c r="C2916" s="55"/>
      <c r="D2916" s="55"/>
      <c r="E2916" s="56"/>
      <c r="F2916" s="72"/>
      <c r="G2916" s="120" t="str">
        <f>IFERROR(INDEX(Vendors!$A$2:$B$500,MATCH('AP and Accrual Journal'!C2916,Vendors!$A$2:$A$500,0),2),"")</f>
        <v/>
      </c>
      <c r="H2916" s="74">
        <f>SUMIF('Cash Outflows'!E:E,'AP and Accrual Journal'!D2916,'Cash Outflows'!F:F)</f>
        <v>0</v>
      </c>
      <c r="I2916" s="73">
        <f t="shared" si="146"/>
        <v>0</v>
      </c>
      <c r="J2916" s="13">
        <f t="shared" si="148"/>
        <v>0</v>
      </c>
      <c r="K2916" s="112" t="b">
        <f ca="1">IF(TODAY()-'AP and Accrual Journal'!E2916&gt;'Data Inputs'!$B$47,TRUE,FALSE)</f>
        <v>1</v>
      </c>
    </row>
    <row r="2917" spans="1:11" x14ac:dyDescent="0.2">
      <c r="A2917" s="110" t="str">
        <f t="shared" si="147"/>
        <v/>
      </c>
      <c r="B2917" s="55"/>
      <c r="C2917" s="55"/>
      <c r="D2917" s="55"/>
      <c r="E2917" s="56"/>
      <c r="F2917" s="72"/>
      <c r="G2917" s="120" t="str">
        <f>IFERROR(INDEX(Vendors!$A$2:$B$500,MATCH('AP and Accrual Journal'!C2917,Vendors!$A$2:$A$500,0),2),"")</f>
        <v/>
      </c>
      <c r="H2917" s="74">
        <f>SUMIF('Cash Outflows'!E:E,'AP and Accrual Journal'!D2917,'Cash Outflows'!F:F)</f>
        <v>0</v>
      </c>
      <c r="I2917" s="73">
        <f t="shared" si="146"/>
        <v>0</v>
      </c>
      <c r="J2917" s="13">
        <f t="shared" si="148"/>
        <v>0</v>
      </c>
      <c r="K2917" s="112" t="b">
        <f ca="1">IF(TODAY()-'AP and Accrual Journal'!E2917&gt;'Data Inputs'!$B$47,TRUE,FALSE)</f>
        <v>1</v>
      </c>
    </row>
    <row r="2918" spans="1:11" x14ac:dyDescent="0.2">
      <c r="A2918" s="110" t="str">
        <f t="shared" si="147"/>
        <v/>
      </c>
      <c r="B2918" s="55"/>
      <c r="C2918" s="55"/>
      <c r="D2918" s="55"/>
      <c r="E2918" s="56"/>
      <c r="F2918" s="72"/>
      <c r="G2918" s="120" t="str">
        <f>IFERROR(INDEX(Vendors!$A$2:$B$500,MATCH('AP and Accrual Journal'!C2918,Vendors!$A$2:$A$500,0),2),"")</f>
        <v/>
      </c>
      <c r="H2918" s="74">
        <f>SUMIF('Cash Outflows'!E:E,'AP and Accrual Journal'!D2918,'Cash Outflows'!F:F)</f>
        <v>0</v>
      </c>
      <c r="I2918" s="73">
        <f t="shared" si="146"/>
        <v>0</v>
      </c>
      <c r="J2918" s="13">
        <f t="shared" si="148"/>
        <v>0</v>
      </c>
      <c r="K2918" s="112" t="b">
        <f ca="1">IF(TODAY()-'AP and Accrual Journal'!E2918&gt;'Data Inputs'!$B$47,TRUE,FALSE)</f>
        <v>1</v>
      </c>
    </row>
    <row r="2919" spans="1:11" x14ac:dyDescent="0.2">
      <c r="A2919" s="110" t="str">
        <f t="shared" si="147"/>
        <v/>
      </c>
      <c r="B2919" s="55"/>
      <c r="C2919" s="55"/>
      <c r="D2919" s="55"/>
      <c r="E2919" s="56"/>
      <c r="F2919" s="72"/>
      <c r="G2919" s="120" t="str">
        <f>IFERROR(INDEX(Vendors!$A$2:$B$500,MATCH('AP and Accrual Journal'!C2919,Vendors!$A$2:$A$500,0),2),"")</f>
        <v/>
      </c>
      <c r="H2919" s="74">
        <f>SUMIF('Cash Outflows'!E:E,'AP and Accrual Journal'!D2919,'Cash Outflows'!F:F)</f>
        <v>0</v>
      </c>
      <c r="I2919" s="73">
        <f t="shared" si="146"/>
        <v>0</v>
      </c>
      <c r="J2919" s="13">
        <f t="shared" si="148"/>
        <v>0</v>
      </c>
      <c r="K2919" s="112" t="b">
        <f ca="1">IF(TODAY()-'AP and Accrual Journal'!E2919&gt;'Data Inputs'!$B$47,TRUE,FALSE)</f>
        <v>1</v>
      </c>
    </row>
    <row r="2920" spans="1:11" x14ac:dyDescent="0.2">
      <c r="A2920" s="110" t="str">
        <f t="shared" si="147"/>
        <v/>
      </c>
      <c r="B2920" s="55"/>
      <c r="C2920" s="55"/>
      <c r="D2920" s="55"/>
      <c r="E2920" s="56"/>
      <c r="F2920" s="72"/>
      <c r="G2920" s="120" t="str">
        <f>IFERROR(INDEX(Vendors!$A$2:$B$500,MATCH('AP and Accrual Journal'!C2920,Vendors!$A$2:$A$500,0),2),"")</f>
        <v/>
      </c>
      <c r="H2920" s="74">
        <f>SUMIF('Cash Outflows'!E:E,'AP and Accrual Journal'!D2920,'Cash Outflows'!F:F)</f>
        <v>0</v>
      </c>
      <c r="I2920" s="73">
        <f t="shared" si="146"/>
        <v>0</v>
      </c>
      <c r="J2920" s="13">
        <f t="shared" si="148"/>
        <v>0</v>
      </c>
      <c r="K2920" s="112" t="b">
        <f ca="1">IF(TODAY()-'AP and Accrual Journal'!E2920&gt;'Data Inputs'!$B$47,TRUE,FALSE)</f>
        <v>1</v>
      </c>
    </row>
    <row r="2921" spans="1:11" x14ac:dyDescent="0.2">
      <c r="A2921" s="110" t="str">
        <f t="shared" si="147"/>
        <v/>
      </c>
      <c r="B2921" s="55"/>
      <c r="C2921" s="55"/>
      <c r="D2921" s="55"/>
      <c r="E2921" s="56"/>
      <c r="F2921" s="72"/>
      <c r="G2921" s="120" t="str">
        <f>IFERROR(INDEX(Vendors!$A$2:$B$500,MATCH('AP and Accrual Journal'!C2921,Vendors!$A$2:$A$500,0),2),"")</f>
        <v/>
      </c>
      <c r="H2921" s="74">
        <f>SUMIF('Cash Outflows'!E:E,'AP and Accrual Journal'!D2921,'Cash Outflows'!F:F)</f>
        <v>0</v>
      </c>
      <c r="I2921" s="73">
        <f t="shared" si="146"/>
        <v>0</v>
      </c>
      <c r="J2921" s="13">
        <f t="shared" si="148"/>
        <v>0</v>
      </c>
      <c r="K2921" s="112" t="b">
        <f ca="1">IF(TODAY()-'AP and Accrual Journal'!E2921&gt;'Data Inputs'!$B$47,TRUE,FALSE)</f>
        <v>1</v>
      </c>
    </row>
    <row r="2922" spans="1:11" x14ac:dyDescent="0.2">
      <c r="A2922" s="110" t="str">
        <f t="shared" si="147"/>
        <v/>
      </c>
      <c r="B2922" s="55"/>
      <c r="C2922" s="55"/>
      <c r="D2922" s="55"/>
      <c r="E2922" s="56"/>
      <c r="F2922" s="72"/>
      <c r="G2922" s="120" t="str">
        <f>IFERROR(INDEX(Vendors!$A$2:$B$500,MATCH('AP and Accrual Journal'!C2922,Vendors!$A$2:$A$500,0),2),"")</f>
        <v/>
      </c>
      <c r="H2922" s="74">
        <f>SUMIF('Cash Outflows'!E:E,'AP and Accrual Journal'!D2922,'Cash Outflows'!F:F)</f>
        <v>0</v>
      </c>
      <c r="I2922" s="73">
        <f t="shared" si="146"/>
        <v>0</v>
      </c>
      <c r="J2922" s="13">
        <f t="shared" si="148"/>
        <v>0</v>
      </c>
      <c r="K2922" s="112" t="b">
        <f ca="1">IF(TODAY()-'AP and Accrual Journal'!E2922&gt;'Data Inputs'!$B$47,TRUE,FALSE)</f>
        <v>1</v>
      </c>
    </row>
    <row r="2923" spans="1:11" x14ac:dyDescent="0.2">
      <c r="A2923" s="110" t="str">
        <f t="shared" si="147"/>
        <v/>
      </c>
      <c r="B2923" s="55"/>
      <c r="C2923" s="55"/>
      <c r="D2923" s="55"/>
      <c r="E2923" s="56"/>
      <c r="F2923" s="72"/>
      <c r="G2923" s="120" t="str">
        <f>IFERROR(INDEX(Vendors!$A$2:$B$500,MATCH('AP and Accrual Journal'!C2923,Vendors!$A$2:$A$500,0),2),"")</f>
        <v/>
      </c>
      <c r="H2923" s="74">
        <f>SUMIF('Cash Outflows'!E:E,'AP and Accrual Journal'!D2923,'Cash Outflows'!F:F)</f>
        <v>0</v>
      </c>
      <c r="I2923" s="73">
        <f t="shared" si="146"/>
        <v>0</v>
      </c>
      <c r="J2923" s="13">
        <f t="shared" si="148"/>
        <v>0</v>
      </c>
      <c r="K2923" s="112" t="b">
        <f ca="1">IF(TODAY()-'AP and Accrual Journal'!E2923&gt;'Data Inputs'!$B$47,TRUE,FALSE)</f>
        <v>1</v>
      </c>
    </row>
    <row r="2924" spans="1:11" x14ac:dyDescent="0.2">
      <c r="A2924" s="110" t="str">
        <f t="shared" si="147"/>
        <v/>
      </c>
      <c r="B2924" s="55"/>
      <c r="C2924" s="55"/>
      <c r="D2924" s="55"/>
      <c r="E2924" s="56"/>
      <c r="F2924" s="72"/>
      <c r="G2924" s="120" t="str">
        <f>IFERROR(INDEX(Vendors!$A$2:$B$500,MATCH('AP and Accrual Journal'!C2924,Vendors!$A$2:$A$500,0),2),"")</f>
        <v/>
      </c>
      <c r="H2924" s="74">
        <f>SUMIF('Cash Outflows'!E:E,'AP and Accrual Journal'!D2924,'Cash Outflows'!F:F)</f>
        <v>0</v>
      </c>
      <c r="I2924" s="73">
        <f t="shared" si="146"/>
        <v>0</v>
      </c>
      <c r="J2924" s="13">
        <f t="shared" si="148"/>
        <v>0</v>
      </c>
      <c r="K2924" s="112" t="b">
        <f ca="1">IF(TODAY()-'AP and Accrual Journal'!E2924&gt;'Data Inputs'!$B$47,TRUE,FALSE)</f>
        <v>1</v>
      </c>
    </row>
    <row r="2925" spans="1:11" x14ac:dyDescent="0.2">
      <c r="A2925" s="110" t="str">
        <f t="shared" si="147"/>
        <v/>
      </c>
      <c r="B2925" s="55"/>
      <c r="C2925" s="55"/>
      <c r="D2925" s="55"/>
      <c r="E2925" s="56"/>
      <c r="F2925" s="72"/>
      <c r="G2925" s="120" t="str">
        <f>IFERROR(INDEX(Vendors!$A$2:$B$500,MATCH('AP and Accrual Journal'!C2925,Vendors!$A$2:$A$500,0),2),"")</f>
        <v/>
      </c>
      <c r="H2925" s="74">
        <f>SUMIF('Cash Outflows'!E:E,'AP and Accrual Journal'!D2925,'Cash Outflows'!F:F)</f>
        <v>0</v>
      </c>
      <c r="I2925" s="73">
        <f t="shared" si="146"/>
        <v>0</v>
      </c>
      <c r="J2925" s="13">
        <f t="shared" si="148"/>
        <v>0</v>
      </c>
      <c r="K2925" s="112" t="b">
        <f ca="1">IF(TODAY()-'AP and Accrual Journal'!E2925&gt;'Data Inputs'!$B$47,TRUE,FALSE)</f>
        <v>1</v>
      </c>
    </row>
    <row r="2926" spans="1:11" x14ac:dyDescent="0.2">
      <c r="A2926" s="110" t="str">
        <f t="shared" si="147"/>
        <v/>
      </c>
      <c r="B2926" s="55"/>
      <c r="C2926" s="55"/>
      <c r="D2926" s="55"/>
      <c r="E2926" s="56"/>
      <c r="F2926" s="72"/>
      <c r="G2926" s="120" t="str">
        <f>IFERROR(INDEX(Vendors!$A$2:$B$500,MATCH('AP and Accrual Journal'!C2926,Vendors!$A$2:$A$500,0),2),"")</f>
        <v/>
      </c>
      <c r="H2926" s="74">
        <f>SUMIF('Cash Outflows'!E:E,'AP and Accrual Journal'!D2926,'Cash Outflows'!F:F)</f>
        <v>0</v>
      </c>
      <c r="I2926" s="73">
        <f t="shared" si="146"/>
        <v>0</v>
      </c>
      <c r="J2926" s="13">
        <f t="shared" si="148"/>
        <v>0</v>
      </c>
      <c r="K2926" s="112" t="b">
        <f ca="1">IF(TODAY()-'AP and Accrual Journal'!E2926&gt;'Data Inputs'!$B$47,TRUE,FALSE)</f>
        <v>1</v>
      </c>
    </row>
    <row r="2927" spans="1:11" x14ac:dyDescent="0.2">
      <c r="A2927" s="110" t="str">
        <f t="shared" si="147"/>
        <v/>
      </c>
      <c r="B2927" s="55"/>
      <c r="C2927" s="55"/>
      <c r="D2927" s="55"/>
      <c r="E2927" s="56"/>
      <c r="F2927" s="72"/>
      <c r="G2927" s="120" t="str">
        <f>IFERROR(INDEX(Vendors!$A$2:$B$500,MATCH('AP and Accrual Journal'!C2927,Vendors!$A$2:$A$500,0),2),"")</f>
        <v/>
      </c>
      <c r="H2927" s="74">
        <f>SUMIF('Cash Outflows'!E:E,'AP and Accrual Journal'!D2927,'Cash Outflows'!F:F)</f>
        <v>0</v>
      </c>
      <c r="I2927" s="73">
        <f t="shared" si="146"/>
        <v>0</v>
      </c>
      <c r="J2927" s="13">
        <f t="shared" si="148"/>
        <v>0</v>
      </c>
      <c r="K2927" s="112" t="b">
        <f ca="1">IF(TODAY()-'AP and Accrual Journal'!E2927&gt;'Data Inputs'!$B$47,TRUE,FALSE)</f>
        <v>1</v>
      </c>
    </row>
    <row r="2928" spans="1:11" x14ac:dyDescent="0.2">
      <c r="A2928" s="110" t="str">
        <f t="shared" si="147"/>
        <v/>
      </c>
      <c r="B2928" s="55"/>
      <c r="C2928" s="55"/>
      <c r="D2928" s="55"/>
      <c r="E2928" s="56"/>
      <c r="F2928" s="72"/>
      <c r="G2928" s="120" t="str">
        <f>IFERROR(INDEX(Vendors!$A$2:$B$500,MATCH('AP and Accrual Journal'!C2928,Vendors!$A$2:$A$500,0),2),"")</f>
        <v/>
      </c>
      <c r="H2928" s="74">
        <f>SUMIF('Cash Outflows'!E:E,'AP and Accrual Journal'!D2928,'Cash Outflows'!F:F)</f>
        <v>0</v>
      </c>
      <c r="I2928" s="73">
        <f t="shared" si="146"/>
        <v>0</v>
      </c>
      <c r="J2928" s="13">
        <f t="shared" si="148"/>
        <v>0</v>
      </c>
      <c r="K2928" s="112" t="b">
        <f ca="1">IF(TODAY()-'AP and Accrual Journal'!E2928&gt;'Data Inputs'!$B$47,TRUE,FALSE)</f>
        <v>1</v>
      </c>
    </row>
    <row r="2929" spans="1:11" x14ac:dyDescent="0.2">
      <c r="A2929" s="110" t="str">
        <f t="shared" si="147"/>
        <v/>
      </c>
      <c r="B2929" s="55"/>
      <c r="C2929" s="55"/>
      <c r="D2929" s="55"/>
      <c r="E2929" s="56"/>
      <c r="F2929" s="72"/>
      <c r="G2929" s="120" t="str">
        <f>IFERROR(INDEX(Vendors!$A$2:$B$500,MATCH('AP and Accrual Journal'!C2929,Vendors!$A$2:$A$500,0),2),"")</f>
        <v/>
      </c>
      <c r="H2929" s="74">
        <f>SUMIF('Cash Outflows'!E:E,'AP and Accrual Journal'!D2929,'Cash Outflows'!F:F)</f>
        <v>0</v>
      </c>
      <c r="I2929" s="73">
        <f t="shared" si="146"/>
        <v>0</v>
      </c>
      <c r="J2929" s="13">
        <f t="shared" si="148"/>
        <v>0</v>
      </c>
      <c r="K2929" s="112" t="b">
        <f ca="1">IF(TODAY()-'AP and Accrual Journal'!E2929&gt;'Data Inputs'!$B$47,TRUE,FALSE)</f>
        <v>1</v>
      </c>
    </row>
    <row r="2930" spans="1:11" x14ac:dyDescent="0.2">
      <c r="A2930" s="110" t="str">
        <f t="shared" si="147"/>
        <v/>
      </c>
      <c r="B2930" s="55"/>
      <c r="C2930" s="55"/>
      <c r="D2930" s="55"/>
      <c r="E2930" s="56"/>
      <c r="F2930" s="72"/>
      <c r="G2930" s="120" t="str">
        <f>IFERROR(INDEX(Vendors!$A$2:$B$500,MATCH('AP and Accrual Journal'!C2930,Vendors!$A$2:$A$500,0),2),"")</f>
        <v/>
      </c>
      <c r="H2930" s="74">
        <f>SUMIF('Cash Outflows'!E:E,'AP and Accrual Journal'!D2930,'Cash Outflows'!F:F)</f>
        <v>0</v>
      </c>
      <c r="I2930" s="73">
        <f t="shared" si="146"/>
        <v>0</v>
      </c>
      <c r="J2930" s="13">
        <f t="shared" si="148"/>
        <v>0</v>
      </c>
      <c r="K2930" s="112" t="b">
        <f ca="1">IF(TODAY()-'AP and Accrual Journal'!E2930&gt;'Data Inputs'!$B$47,TRUE,FALSE)</f>
        <v>1</v>
      </c>
    </row>
    <row r="2931" spans="1:11" x14ac:dyDescent="0.2">
      <c r="A2931" s="110" t="str">
        <f t="shared" si="147"/>
        <v/>
      </c>
      <c r="B2931" s="55"/>
      <c r="C2931" s="55"/>
      <c r="D2931" s="55"/>
      <c r="E2931" s="56"/>
      <c r="F2931" s="72"/>
      <c r="G2931" s="120" t="str">
        <f>IFERROR(INDEX(Vendors!$A$2:$B$500,MATCH('AP and Accrual Journal'!C2931,Vendors!$A$2:$A$500,0),2),"")</f>
        <v/>
      </c>
      <c r="H2931" s="74">
        <f>SUMIF('Cash Outflows'!E:E,'AP and Accrual Journal'!D2931,'Cash Outflows'!F:F)</f>
        <v>0</v>
      </c>
      <c r="I2931" s="73">
        <f t="shared" si="146"/>
        <v>0</v>
      </c>
      <c r="J2931" s="13">
        <f t="shared" si="148"/>
        <v>0</v>
      </c>
      <c r="K2931" s="112" t="b">
        <f ca="1">IF(TODAY()-'AP and Accrual Journal'!E2931&gt;'Data Inputs'!$B$47,TRUE,FALSE)</f>
        <v>1</v>
      </c>
    </row>
    <row r="2932" spans="1:11" x14ac:dyDescent="0.2">
      <c r="A2932" s="110" t="str">
        <f t="shared" si="147"/>
        <v/>
      </c>
      <c r="B2932" s="55"/>
      <c r="C2932" s="55"/>
      <c r="D2932" s="55"/>
      <c r="E2932" s="56"/>
      <c r="F2932" s="72"/>
      <c r="G2932" s="120" t="str">
        <f>IFERROR(INDEX(Vendors!$A$2:$B$500,MATCH('AP and Accrual Journal'!C2932,Vendors!$A$2:$A$500,0),2),"")</f>
        <v/>
      </c>
      <c r="H2932" s="74">
        <f>SUMIF('Cash Outflows'!E:E,'AP and Accrual Journal'!D2932,'Cash Outflows'!F:F)</f>
        <v>0</v>
      </c>
      <c r="I2932" s="73">
        <f t="shared" si="146"/>
        <v>0</v>
      </c>
      <c r="J2932" s="13">
        <f t="shared" si="148"/>
        <v>0</v>
      </c>
      <c r="K2932" s="112" t="b">
        <f ca="1">IF(TODAY()-'AP and Accrual Journal'!E2932&gt;'Data Inputs'!$B$47,TRUE,FALSE)</f>
        <v>1</v>
      </c>
    </row>
    <row r="2933" spans="1:11" x14ac:dyDescent="0.2">
      <c r="A2933" s="110" t="str">
        <f t="shared" si="147"/>
        <v/>
      </c>
      <c r="B2933" s="55"/>
      <c r="C2933" s="55"/>
      <c r="D2933" s="55"/>
      <c r="E2933" s="56"/>
      <c r="F2933" s="72"/>
      <c r="G2933" s="120" t="str">
        <f>IFERROR(INDEX(Vendors!$A$2:$B$500,MATCH('AP and Accrual Journal'!C2933,Vendors!$A$2:$A$500,0),2),"")</f>
        <v/>
      </c>
      <c r="H2933" s="74">
        <f>SUMIF('Cash Outflows'!E:E,'AP and Accrual Journal'!D2933,'Cash Outflows'!F:F)</f>
        <v>0</v>
      </c>
      <c r="I2933" s="73">
        <f t="shared" si="146"/>
        <v>0</v>
      </c>
      <c r="J2933" s="13">
        <f t="shared" si="148"/>
        <v>0</v>
      </c>
      <c r="K2933" s="112" t="b">
        <f ca="1">IF(TODAY()-'AP and Accrual Journal'!E2933&gt;'Data Inputs'!$B$47,TRUE,FALSE)</f>
        <v>1</v>
      </c>
    </row>
    <row r="2934" spans="1:11" x14ac:dyDescent="0.2">
      <c r="A2934" s="110" t="str">
        <f t="shared" si="147"/>
        <v/>
      </c>
      <c r="B2934" s="55"/>
      <c r="C2934" s="55"/>
      <c r="D2934" s="55"/>
      <c r="E2934" s="56"/>
      <c r="F2934" s="72"/>
      <c r="G2934" s="120" t="str">
        <f>IFERROR(INDEX(Vendors!$A$2:$B$500,MATCH('AP and Accrual Journal'!C2934,Vendors!$A$2:$A$500,0),2),"")</f>
        <v/>
      </c>
      <c r="H2934" s="74">
        <f>SUMIF('Cash Outflows'!E:E,'AP and Accrual Journal'!D2934,'Cash Outflows'!F:F)</f>
        <v>0</v>
      </c>
      <c r="I2934" s="73">
        <f t="shared" si="146"/>
        <v>0</v>
      </c>
      <c r="J2934" s="13">
        <f t="shared" si="148"/>
        <v>0</v>
      </c>
      <c r="K2934" s="112" t="b">
        <f ca="1">IF(TODAY()-'AP and Accrual Journal'!E2934&gt;'Data Inputs'!$B$47,TRUE,FALSE)</f>
        <v>1</v>
      </c>
    </row>
    <row r="2935" spans="1:11" x14ac:dyDescent="0.2">
      <c r="A2935" s="110" t="str">
        <f t="shared" si="147"/>
        <v/>
      </c>
      <c r="B2935" s="55"/>
      <c r="C2935" s="55"/>
      <c r="D2935" s="55"/>
      <c r="E2935" s="56"/>
      <c r="F2935" s="72"/>
      <c r="G2935" s="120" t="str">
        <f>IFERROR(INDEX(Vendors!$A$2:$B$500,MATCH('AP and Accrual Journal'!C2935,Vendors!$A$2:$A$500,0),2),"")</f>
        <v/>
      </c>
      <c r="H2935" s="74">
        <f>SUMIF('Cash Outflows'!E:E,'AP and Accrual Journal'!D2935,'Cash Outflows'!F:F)</f>
        <v>0</v>
      </c>
      <c r="I2935" s="73">
        <f t="shared" si="146"/>
        <v>0</v>
      </c>
      <c r="J2935" s="13">
        <f t="shared" si="148"/>
        <v>0</v>
      </c>
      <c r="K2935" s="112" t="b">
        <f ca="1">IF(TODAY()-'AP and Accrual Journal'!E2935&gt;'Data Inputs'!$B$47,TRUE,FALSE)</f>
        <v>1</v>
      </c>
    </row>
    <row r="2936" spans="1:11" x14ac:dyDescent="0.2">
      <c r="A2936" s="110" t="str">
        <f t="shared" si="147"/>
        <v/>
      </c>
      <c r="B2936" s="55"/>
      <c r="C2936" s="55"/>
      <c r="D2936" s="55"/>
      <c r="E2936" s="56"/>
      <c r="F2936" s="72"/>
      <c r="G2936" s="120" t="str">
        <f>IFERROR(INDEX(Vendors!$A$2:$B$500,MATCH('AP and Accrual Journal'!C2936,Vendors!$A$2:$A$500,0),2),"")</f>
        <v/>
      </c>
      <c r="H2936" s="74">
        <f>SUMIF('Cash Outflows'!E:E,'AP and Accrual Journal'!D2936,'Cash Outflows'!F:F)</f>
        <v>0</v>
      </c>
      <c r="I2936" s="73">
        <f t="shared" si="146"/>
        <v>0</v>
      </c>
      <c r="J2936" s="13">
        <f t="shared" si="148"/>
        <v>0</v>
      </c>
      <c r="K2936" s="112" t="b">
        <f ca="1">IF(TODAY()-'AP and Accrual Journal'!E2936&gt;'Data Inputs'!$B$47,TRUE,FALSE)</f>
        <v>1</v>
      </c>
    </row>
    <row r="2937" spans="1:11" x14ac:dyDescent="0.2">
      <c r="A2937" s="110" t="str">
        <f t="shared" si="147"/>
        <v/>
      </c>
      <c r="B2937" s="55"/>
      <c r="C2937" s="55"/>
      <c r="D2937" s="55"/>
      <c r="E2937" s="56"/>
      <c r="F2937" s="72"/>
      <c r="G2937" s="120" t="str">
        <f>IFERROR(INDEX(Vendors!$A$2:$B$500,MATCH('AP and Accrual Journal'!C2937,Vendors!$A$2:$A$500,0),2),"")</f>
        <v/>
      </c>
      <c r="H2937" s="74">
        <f>SUMIF('Cash Outflows'!E:E,'AP and Accrual Journal'!D2937,'Cash Outflows'!F:F)</f>
        <v>0</v>
      </c>
      <c r="I2937" s="73">
        <f t="shared" si="146"/>
        <v>0</v>
      </c>
      <c r="J2937" s="13">
        <f t="shared" si="148"/>
        <v>0</v>
      </c>
      <c r="K2937" s="112" t="b">
        <f ca="1">IF(TODAY()-'AP and Accrual Journal'!E2937&gt;'Data Inputs'!$B$47,TRUE,FALSE)</f>
        <v>1</v>
      </c>
    </row>
    <row r="2938" spans="1:11" x14ac:dyDescent="0.2">
      <c r="A2938" s="110" t="str">
        <f t="shared" si="147"/>
        <v/>
      </c>
      <c r="B2938" s="55"/>
      <c r="C2938" s="55"/>
      <c r="D2938" s="55"/>
      <c r="E2938" s="56"/>
      <c r="F2938" s="72"/>
      <c r="G2938" s="120" t="str">
        <f>IFERROR(INDEX(Vendors!$A$2:$B$500,MATCH('AP and Accrual Journal'!C2938,Vendors!$A$2:$A$500,0),2),"")</f>
        <v/>
      </c>
      <c r="H2938" s="74">
        <f>SUMIF('Cash Outflows'!E:E,'AP and Accrual Journal'!D2938,'Cash Outflows'!F:F)</f>
        <v>0</v>
      </c>
      <c r="I2938" s="73">
        <f t="shared" si="146"/>
        <v>0</v>
      </c>
      <c r="J2938" s="13">
        <f t="shared" si="148"/>
        <v>0</v>
      </c>
      <c r="K2938" s="112" t="b">
        <f ca="1">IF(TODAY()-'AP and Accrual Journal'!E2938&gt;'Data Inputs'!$B$47,TRUE,FALSE)</f>
        <v>1</v>
      </c>
    </row>
    <row r="2939" spans="1:11" x14ac:dyDescent="0.2">
      <c r="A2939" s="110" t="str">
        <f t="shared" si="147"/>
        <v/>
      </c>
      <c r="B2939" s="55"/>
      <c r="C2939" s="55"/>
      <c r="D2939" s="55"/>
      <c r="E2939" s="56"/>
      <c r="F2939" s="72"/>
      <c r="G2939" s="120" t="str">
        <f>IFERROR(INDEX(Vendors!$A$2:$B$500,MATCH('AP and Accrual Journal'!C2939,Vendors!$A$2:$A$500,0),2),"")</f>
        <v/>
      </c>
      <c r="H2939" s="74">
        <f>SUMIF('Cash Outflows'!E:E,'AP and Accrual Journal'!D2939,'Cash Outflows'!F:F)</f>
        <v>0</v>
      </c>
      <c r="I2939" s="73">
        <f t="shared" si="146"/>
        <v>0</v>
      </c>
      <c r="J2939" s="13">
        <f t="shared" si="148"/>
        <v>0</v>
      </c>
      <c r="K2939" s="112" t="b">
        <f ca="1">IF(TODAY()-'AP and Accrual Journal'!E2939&gt;'Data Inputs'!$B$47,TRUE,FALSE)</f>
        <v>1</v>
      </c>
    </row>
    <row r="2940" spans="1:11" x14ac:dyDescent="0.2">
      <c r="A2940" s="110" t="str">
        <f t="shared" si="147"/>
        <v/>
      </c>
      <c r="B2940" s="55"/>
      <c r="C2940" s="55"/>
      <c r="D2940" s="55"/>
      <c r="E2940" s="56"/>
      <c r="F2940" s="72"/>
      <c r="G2940" s="120" t="str">
        <f>IFERROR(INDEX(Vendors!$A$2:$B$500,MATCH('AP and Accrual Journal'!C2940,Vendors!$A$2:$A$500,0),2),"")</f>
        <v/>
      </c>
      <c r="H2940" s="74">
        <f>SUMIF('Cash Outflows'!E:E,'AP and Accrual Journal'!D2940,'Cash Outflows'!F:F)</f>
        <v>0</v>
      </c>
      <c r="I2940" s="73">
        <f t="shared" si="146"/>
        <v>0</v>
      </c>
      <c r="J2940" s="13">
        <f t="shared" si="148"/>
        <v>0</v>
      </c>
      <c r="K2940" s="112" t="b">
        <f ca="1">IF(TODAY()-'AP and Accrual Journal'!E2940&gt;'Data Inputs'!$B$47,TRUE,FALSE)</f>
        <v>1</v>
      </c>
    </row>
    <row r="2941" spans="1:11" x14ac:dyDescent="0.2">
      <c r="A2941" s="110" t="str">
        <f t="shared" si="147"/>
        <v/>
      </c>
      <c r="B2941" s="55"/>
      <c r="C2941" s="55"/>
      <c r="D2941" s="55"/>
      <c r="E2941" s="56"/>
      <c r="F2941" s="72"/>
      <c r="G2941" s="120" t="str">
        <f>IFERROR(INDEX(Vendors!$A$2:$B$500,MATCH('AP and Accrual Journal'!C2941,Vendors!$A$2:$A$500,0),2),"")</f>
        <v/>
      </c>
      <c r="H2941" s="74">
        <f>SUMIF('Cash Outflows'!E:E,'AP and Accrual Journal'!D2941,'Cash Outflows'!F:F)</f>
        <v>0</v>
      </c>
      <c r="I2941" s="73">
        <f t="shared" si="146"/>
        <v>0</v>
      </c>
      <c r="J2941" s="13">
        <f t="shared" si="148"/>
        <v>0</v>
      </c>
      <c r="K2941" s="112" t="b">
        <f ca="1">IF(TODAY()-'AP and Accrual Journal'!E2941&gt;'Data Inputs'!$B$47,TRUE,FALSE)</f>
        <v>1</v>
      </c>
    </row>
    <row r="2942" spans="1:11" x14ac:dyDescent="0.2">
      <c r="A2942" s="110" t="str">
        <f t="shared" si="147"/>
        <v/>
      </c>
      <c r="B2942" s="55"/>
      <c r="C2942" s="55"/>
      <c r="D2942" s="55"/>
      <c r="E2942" s="56"/>
      <c r="F2942" s="72"/>
      <c r="G2942" s="120" t="str">
        <f>IFERROR(INDEX(Vendors!$A$2:$B$500,MATCH('AP and Accrual Journal'!C2942,Vendors!$A$2:$A$500,0),2),"")</f>
        <v/>
      </c>
      <c r="H2942" s="74">
        <f>SUMIF('Cash Outflows'!E:E,'AP and Accrual Journal'!D2942,'Cash Outflows'!F:F)</f>
        <v>0</v>
      </c>
      <c r="I2942" s="73">
        <f t="shared" si="146"/>
        <v>0</v>
      </c>
      <c r="J2942" s="13">
        <f t="shared" si="148"/>
        <v>0</v>
      </c>
      <c r="K2942" s="112" t="b">
        <f ca="1">IF(TODAY()-'AP and Accrual Journal'!E2942&gt;'Data Inputs'!$B$47,TRUE,FALSE)</f>
        <v>1</v>
      </c>
    </row>
    <row r="2943" spans="1:11" x14ac:dyDescent="0.2">
      <c r="A2943" s="110" t="str">
        <f t="shared" si="147"/>
        <v/>
      </c>
      <c r="B2943" s="55"/>
      <c r="C2943" s="55"/>
      <c r="D2943" s="55"/>
      <c r="E2943" s="56"/>
      <c r="F2943" s="72"/>
      <c r="G2943" s="120" t="str">
        <f>IFERROR(INDEX(Vendors!$A$2:$B$500,MATCH('AP and Accrual Journal'!C2943,Vendors!$A$2:$A$500,0),2),"")</f>
        <v/>
      </c>
      <c r="H2943" s="74">
        <f>SUMIF('Cash Outflows'!E:E,'AP and Accrual Journal'!D2943,'Cash Outflows'!F:F)</f>
        <v>0</v>
      </c>
      <c r="I2943" s="73">
        <f t="shared" si="146"/>
        <v>0</v>
      </c>
      <c r="J2943" s="13">
        <f t="shared" si="148"/>
        <v>0</v>
      </c>
      <c r="K2943" s="112" t="b">
        <f ca="1">IF(TODAY()-'AP and Accrual Journal'!E2943&gt;'Data Inputs'!$B$47,TRUE,FALSE)</f>
        <v>1</v>
      </c>
    </row>
    <row r="2944" spans="1:11" x14ac:dyDescent="0.2">
      <c r="A2944" s="110" t="str">
        <f t="shared" si="147"/>
        <v/>
      </c>
      <c r="B2944" s="55"/>
      <c r="C2944" s="55"/>
      <c r="D2944" s="55"/>
      <c r="E2944" s="56"/>
      <c r="F2944" s="72"/>
      <c r="G2944" s="120" t="str">
        <f>IFERROR(INDEX(Vendors!$A$2:$B$500,MATCH('AP and Accrual Journal'!C2944,Vendors!$A$2:$A$500,0),2),"")</f>
        <v/>
      </c>
      <c r="H2944" s="74">
        <f>SUMIF('Cash Outflows'!E:E,'AP and Accrual Journal'!D2944,'Cash Outflows'!F:F)</f>
        <v>0</v>
      </c>
      <c r="I2944" s="73">
        <f t="shared" si="146"/>
        <v>0</v>
      </c>
      <c r="J2944" s="13">
        <f t="shared" si="148"/>
        <v>0</v>
      </c>
      <c r="K2944" s="112" t="b">
        <f ca="1">IF(TODAY()-'AP and Accrual Journal'!E2944&gt;'Data Inputs'!$B$47,TRUE,FALSE)</f>
        <v>1</v>
      </c>
    </row>
    <row r="2945" spans="1:11" x14ac:dyDescent="0.2">
      <c r="A2945" s="110" t="str">
        <f t="shared" si="147"/>
        <v/>
      </c>
      <c r="B2945" s="55"/>
      <c r="C2945" s="55"/>
      <c r="D2945" s="55"/>
      <c r="E2945" s="56"/>
      <c r="F2945" s="72"/>
      <c r="G2945" s="120" t="str">
        <f>IFERROR(INDEX(Vendors!$A$2:$B$500,MATCH('AP and Accrual Journal'!C2945,Vendors!$A$2:$A$500,0),2),"")</f>
        <v/>
      </c>
      <c r="H2945" s="74">
        <f>SUMIF('Cash Outflows'!E:E,'AP and Accrual Journal'!D2945,'Cash Outflows'!F:F)</f>
        <v>0</v>
      </c>
      <c r="I2945" s="73">
        <f t="shared" si="146"/>
        <v>0</v>
      </c>
      <c r="J2945" s="13">
        <f t="shared" si="148"/>
        <v>0</v>
      </c>
      <c r="K2945" s="112" t="b">
        <f ca="1">IF(TODAY()-'AP and Accrual Journal'!E2945&gt;'Data Inputs'!$B$47,TRUE,FALSE)</f>
        <v>1</v>
      </c>
    </row>
    <row r="2946" spans="1:11" x14ac:dyDescent="0.2">
      <c r="A2946" s="110" t="str">
        <f t="shared" si="147"/>
        <v/>
      </c>
      <c r="B2946" s="55"/>
      <c r="C2946" s="55"/>
      <c r="D2946" s="55"/>
      <c r="E2946" s="56"/>
      <c r="F2946" s="72"/>
      <c r="G2946" s="120" t="str">
        <f>IFERROR(INDEX(Vendors!$A$2:$B$500,MATCH('AP and Accrual Journal'!C2946,Vendors!$A$2:$A$500,0),2),"")</f>
        <v/>
      </c>
      <c r="H2946" s="74">
        <f>SUMIF('Cash Outflows'!E:E,'AP and Accrual Journal'!D2946,'Cash Outflows'!F:F)</f>
        <v>0</v>
      </c>
      <c r="I2946" s="73">
        <f t="shared" si="146"/>
        <v>0</v>
      </c>
      <c r="J2946" s="13">
        <f t="shared" si="148"/>
        <v>0</v>
      </c>
      <c r="K2946" s="112" t="b">
        <f ca="1">IF(TODAY()-'AP and Accrual Journal'!E2946&gt;'Data Inputs'!$B$47,TRUE,FALSE)</f>
        <v>1</v>
      </c>
    </row>
    <row r="2947" spans="1:11" x14ac:dyDescent="0.2">
      <c r="A2947" s="110" t="str">
        <f t="shared" si="147"/>
        <v/>
      </c>
      <c r="B2947" s="55"/>
      <c r="C2947" s="55"/>
      <c r="D2947" s="55"/>
      <c r="E2947" s="56"/>
      <c r="F2947" s="72"/>
      <c r="G2947" s="120" t="str">
        <f>IFERROR(INDEX(Vendors!$A$2:$B$500,MATCH('AP and Accrual Journal'!C2947,Vendors!$A$2:$A$500,0),2),"")</f>
        <v/>
      </c>
      <c r="H2947" s="74">
        <f>SUMIF('Cash Outflows'!E:E,'AP and Accrual Journal'!D2947,'Cash Outflows'!F:F)</f>
        <v>0</v>
      </c>
      <c r="I2947" s="73">
        <f t="shared" si="146"/>
        <v>0</v>
      </c>
      <c r="J2947" s="13">
        <f t="shared" si="148"/>
        <v>0</v>
      </c>
      <c r="K2947" s="112" t="b">
        <f ca="1">IF(TODAY()-'AP and Accrual Journal'!E2947&gt;'Data Inputs'!$B$47,TRUE,FALSE)</f>
        <v>1</v>
      </c>
    </row>
    <row r="2948" spans="1:11" x14ac:dyDescent="0.2">
      <c r="A2948" s="110" t="str">
        <f t="shared" si="147"/>
        <v/>
      </c>
      <c r="B2948" s="55"/>
      <c r="C2948" s="55"/>
      <c r="D2948" s="55"/>
      <c r="E2948" s="56"/>
      <c r="F2948" s="72"/>
      <c r="G2948" s="120" t="str">
        <f>IFERROR(INDEX(Vendors!$A$2:$B$500,MATCH('AP and Accrual Journal'!C2948,Vendors!$A$2:$A$500,0),2),"")</f>
        <v/>
      </c>
      <c r="H2948" s="74">
        <f>SUMIF('Cash Outflows'!E:E,'AP and Accrual Journal'!D2948,'Cash Outflows'!F:F)</f>
        <v>0</v>
      </c>
      <c r="I2948" s="73">
        <f t="shared" si="146"/>
        <v>0</v>
      </c>
      <c r="J2948" s="13">
        <f t="shared" si="148"/>
        <v>0</v>
      </c>
      <c r="K2948" s="112" t="b">
        <f ca="1">IF(TODAY()-'AP and Accrual Journal'!E2948&gt;'Data Inputs'!$B$47,TRUE,FALSE)</f>
        <v>1</v>
      </c>
    </row>
    <row r="2949" spans="1:11" x14ac:dyDescent="0.2">
      <c r="A2949" s="110" t="str">
        <f t="shared" si="147"/>
        <v/>
      </c>
      <c r="B2949" s="55"/>
      <c r="C2949" s="55"/>
      <c r="D2949" s="55"/>
      <c r="E2949" s="56"/>
      <c r="F2949" s="72"/>
      <c r="G2949" s="120" t="str">
        <f>IFERROR(INDEX(Vendors!$A$2:$B$500,MATCH('AP and Accrual Journal'!C2949,Vendors!$A$2:$A$500,0),2),"")</f>
        <v/>
      </c>
      <c r="H2949" s="74">
        <f>SUMIF('Cash Outflows'!E:E,'AP and Accrual Journal'!D2949,'Cash Outflows'!F:F)</f>
        <v>0</v>
      </c>
      <c r="I2949" s="73">
        <f t="shared" ref="I2949:I3012" si="149">F2949-H2949</f>
        <v>0</v>
      </c>
      <c r="J2949" s="13">
        <f t="shared" si="148"/>
        <v>0</v>
      </c>
      <c r="K2949" s="112" t="b">
        <f ca="1">IF(TODAY()-'AP and Accrual Journal'!E2949&gt;'Data Inputs'!$B$47,TRUE,FALSE)</f>
        <v>1</v>
      </c>
    </row>
    <row r="2950" spans="1:11" x14ac:dyDescent="0.2">
      <c r="A2950" s="110" t="str">
        <f t="shared" si="147"/>
        <v/>
      </c>
      <c r="B2950" s="55"/>
      <c r="C2950" s="55"/>
      <c r="D2950" s="55"/>
      <c r="E2950" s="56"/>
      <c r="F2950" s="72"/>
      <c r="G2950" s="120" t="str">
        <f>IFERROR(INDEX(Vendors!$A$2:$B$500,MATCH('AP and Accrual Journal'!C2950,Vendors!$A$2:$A$500,0),2),"")</f>
        <v/>
      </c>
      <c r="H2950" s="74">
        <f>SUMIF('Cash Outflows'!E:E,'AP and Accrual Journal'!D2950,'Cash Outflows'!F:F)</f>
        <v>0</v>
      </c>
      <c r="I2950" s="73">
        <f t="shared" si="149"/>
        <v>0</v>
      </c>
      <c r="J2950" s="13">
        <f t="shared" si="148"/>
        <v>0</v>
      </c>
      <c r="K2950" s="112" t="b">
        <f ca="1">IF(TODAY()-'AP and Accrual Journal'!E2950&gt;'Data Inputs'!$B$47,TRUE,FALSE)</f>
        <v>1</v>
      </c>
    </row>
    <row r="2951" spans="1:11" x14ac:dyDescent="0.2">
      <c r="A2951" s="110" t="str">
        <f t="shared" si="147"/>
        <v/>
      </c>
      <c r="B2951" s="55"/>
      <c r="C2951" s="55"/>
      <c r="D2951" s="55"/>
      <c r="E2951" s="56"/>
      <c r="F2951" s="72"/>
      <c r="G2951" s="120" t="str">
        <f>IFERROR(INDEX(Vendors!$A$2:$B$500,MATCH('AP and Accrual Journal'!C2951,Vendors!$A$2:$A$500,0),2),"")</f>
        <v/>
      </c>
      <c r="H2951" s="74">
        <f>SUMIF('Cash Outflows'!E:E,'AP and Accrual Journal'!D2951,'Cash Outflows'!F:F)</f>
        <v>0</v>
      </c>
      <c r="I2951" s="73">
        <f t="shared" si="149"/>
        <v>0</v>
      </c>
      <c r="J2951" s="13">
        <f t="shared" si="148"/>
        <v>0</v>
      </c>
      <c r="K2951" s="112" t="b">
        <f ca="1">IF(TODAY()-'AP and Accrual Journal'!E2951&gt;'Data Inputs'!$B$47,TRUE,FALSE)</f>
        <v>1</v>
      </c>
    </row>
    <row r="2952" spans="1:11" x14ac:dyDescent="0.2">
      <c r="A2952" s="110" t="str">
        <f t="shared" si="147"/>
        <v/>
      </c>
      <c r="B2952" s="55"/>
      <c r="C2952" s="55"/>
      <c r="D2952" s="55"/>
      <c r="E2952" s="56"/>
      <c r="F2952" s="72"/>
      <c r="G2952" s="120" t="str">
        <f>IFERROR(INDEX(Vendors!$A$2:$B$500,MATCH('AP and Accrual Journal'!C2952,Vendors!$A$2:$A$500,0),2),"")</f>
        <v/>
      </c>
      <c r="H2952" s="74">
        <f>SUMIF('Cash Outflows'!E:E,'AP and Accrual Journal'!D2952,'Cash Outflows'!F:F)</f>
        <v>0</v>
      </c>
      <c r="I2952" s="73">
        <f t="shared" si="149"/>
        <v>0</v>
      </c>
      <c r="J2952" s="13">
        <f t="shared" si="148"/>
        <v>0</v>
      </c>
      <c r="K2952" s="112" t="b">
        <f ca="1">IF(TODAY()-'AP and Accrual Journal'!E2952&gt;'Data Inputs'!$B$47,TRUE,FALSE)</f>
        <v>1</v>
      </c>
    </row>
    <row r="2953" spans="1:11" x14ac:dyDescent="0.2">
      <c r="A2953" s="110" t="str">
        <f t="shared" si="147"/>
        <v/>
      </c>
      <c r="B2953" s="55"/>
      <c r="C2953" s="55"/>
      <c r="D2953" s="55"/>
      <c r="E2953" s="56"/>
      <c r="F2953" s="72"/>
      <c r="G2953" s="120" t="str">
        <f>IFERROR(INDEX(Vendors!$A$2:$B$500,MATCH('AP and Accrual Journal'!C2953,Vendors!$A$2:$A$500,0),2),"")</f>
        <v/>
      </c>
      <c r="H2953" s="74">
        <f>SUMIF('Cash Outflows'!E:E,'AP and Accrual Journal'!D2953,'Cash Outflows'!F:F)</f>
        <v>0</v>
      </c>
      <c r="I2953" s="73">
        <f t="shared" si="149"/>
        <v>0</v>
      </c>
      <c r="J2953" s="13">
        <f t="shared" si="148"/>
        <v>0</v>
      </c>
      <c r="K2953" s="112" t="b">
        <f ca="1">IF(TODAY()-'AP and Accrual Journal'!E2953&gt;'Data Inputs'!$B$47,TRUE,FALSE)</f>
        <v>1</v>
      </c>
    </row>
    <row r="2954" spans="1:11" x14ac:dyDescent="0.2">
      <c r="A2954" s="110" t="str">
        <f t="shared" si="147"/>
        <v/>
      </c>
      <c r="B2954" s="55"/>
      <c r="C2954" s="55"/>
      <c r="D2954" s="55"/>
      <c r="E2954" s="56"/>
      <c r="F2954" s="72"/>
      <c r="G2954" s="120" t="str">
        <f>IFERROR(INDEX(Vendors!$A$2:$B$500,MATCH('AP and Accrual Journal'!C2954,Vendors!$A$2:$A$500,0),2),"")</f>
        <v/>
      </c>
      <c r="H2954" s="74">
        <f>SUMIF('Cash Outflows'!E:E,'AP and Accrual Journal'!D2954,'Cash Outflows'!F:F)</f>
        <v>0</v>
      </c>
      <c r="I2954" s="73">
        <f t="shared" si="149"/>
        <v>0</v>
      </c>
      <c r="J2954" s="13">
        <f t="shared" si="148"/>
        <v>0</v>
      </c>
      <c r="K2954" s="112" t="b">
        <f ca="1">IF(TODAY()-'AP and Accrual Journal'!E2954&gt;'Data Inputs'!$B$47,TRUE,FALSE)</f>
        <v>1</v>
      </c>
    </row>
    <row r="2955" spans="1:11" x14ac:dyDescent="0.2">
      <c r="A2955" s="110" t="str">
        <f t="shared" si="147"/>
        <v/>
      </c>
      <c r="B2955" s="55"/>
      <c r="C2955" s="55"/>
      <c r="D2955" s="55"/>
      <c r="E2955" s="56"/>
      <c r="F2955" s="72"/>
      <c r="G2955" s="120" t="str">
        <f>IFERROR(INDEX(Vendors!$A$2:$B$500,MATCH('AP and Accrual Journal'!C2955,Vendors!$A$2:$A$500,0),2),"")</f>
        <v/>
      </c>
      <c r="H2955" s="74">
        <f>SUMIF('Cash Outflows'!E:E,'AP and Accrual Journal'!D2955,'Cash Outflows'!F:F)</f>
        <v>0</v>
      </c>
      <c r="I2955" s="73">
        <f t="shared" si="149"/>
        <v>0</v>
      </c>
      <c r="J2955" s="13">
        <f t="shared" si="148"/>
        <v>0</v>
      </c>
      <c r="K2955" s="112" t="b">
        <f ca="1">IF(TODAY()-'AP and Accrual Journal'!E2955&gt;'Data Inputs'!$B$47,TRUE,FALSE)</f>
        <v>1</v>
      </c>
    </row>
    <row r="2956" spans="1:11" x14ac:dyDescent="0.2">
      <c r="A2956" s="110" t="str">
        <f t="shared" ref="A2956:A3019" si="150">IF(E2956="","",E2956+(6-J2956))</f>
        <v/>
      </c>
      <c r="B2956" s="55"/>
      <c r="C2956" s="55"/>
      <c r="D2956" s="55"/>
      <c r="E2956" s="56"/>
      <c r="F2956" s="72"/>
      <c r="G2956" s="120" t="str">
        <f>IFERROR(INDEX(Vendors!$A$2:$B$500,MATCH('AP and Accrual Journal'!C2956,Vendors!$A$2:$A$500,0),2),"")</f>
        <v/>
      </c>
      <c r="H2956" s="74">
        <f>SUMIF('Cash Outflows'!E:E,'AP and Accrual Journal'!D2956,'Cash Outflows'!F:F)</f>
        <v>0</v>
      </c>
      <c r="I2956" s="73">
        <f t="shared" si="149"/>
        <v>0</v>
      </c>
      <c r="J2956" s="13">
        <f t="shared" ref="J2956:J3019" si="151">IF(WEEKDAY(E2956)=7,0,WEEKDAY(E2956))</f>
        <v>0</v>
      </c>
      <c r="K2956" s="112" t="b">
        <f ca="1">IF(TODAY()-'AP and Accrual Journal'!E2956&gt;'Data Inputs'!$B$47,TRUE,FALSE)</f>
        <v>1</v>
      </c>
    </row>
    <row r="2957" spans="1:11" x14ac:dyDescent="0.2">
      <c r="A2957" s="110" t="str">
        <f t="shared" si="150"/>
        <v/>
      </c>
      <c r="B2957" s="55"/>
      <c r="C2957" s="55"/>
      <c r="D2957" s="55"/>
      <c r="E2957" s="56"/>
      <c r="F2957" s="72"/>
      <c r="G2957" s="120" t="str">
        <f>IFERROR(INDEX(Vendors!$A$2:$B$500,MATCH('AP and Accrual Journal'!C2957,Vendors!$A$2:$A$500,0),2),"")</f>
        <v/>
      </c>
      <c r="H2957" s="74">
        <f>SUMIF('Cash Outflows'!E:E,'AP and Accrual Journal'!D2957,'Cash Outflows'!F:F)</f>
        <v>0</v>
      </c>
      <c r="I2957" s="73">
        <f t="shared" si="149"/>
        <v>0</v>
      </c>
      <c r="J2957" s="13">
        <f t="shared" si="151"/>
        <v>0</v>
      </c>
      <c r="K2957" s="112" t="b">
        <f ca="1">IF(TODAY()-'AP and Accrual Journal'!E2957&gt;'Data Inputs'!$B$47,TRUE,FALSE)</f>
        <v>1</v>
      </c>
    </row>
    <row r="2958" spans="1:11" x14ac:dyDescent="0.2">
      <c r="A2958" s="110" t="str">
        <f t="shared" si="150"/>
        <v/>
      </c>
      <c r="B2958" s="55"/>
      <c r="C2958" s="55"/>
      <c r="D2958" s="55"/>
      <c r="E2958" s="56"/>
      <c r="F2958" s="72"/>
      <c r="G2958" s="120" t="str">
        <f>IFERROR(INDEX(Vendors!$A$2:$B$500,MATCH('AP and Accrual Journal'!C2958,Vendors!$A$2:$A$500,0),2),"")</f>
        <v/>
      </c>
      <c r="H2958" s="74">
        <f>SUMIF('Cash Outflows'!E:E,'AP and Accrual Journal'!D2958,'Cash Outflows'!F:F)</f>
        <v>0</v>
      </c>
      <c r="I2958" s="73">
        <f t="shared" si="149"/>
        <v>0</v>
      </c>
      <c r="J2958" s="13">
        <f t="shared" si="151"/>
        <v>0</v>
      </c>
      <c r="K2958" s="112" t="b">
        <f ca="1">IF(TODAY()-'AP and Accrual Journal'!E2958&gt;'Data Inputs'!$B$47,TRUE,FALSE)</f>
        <v>1</v>
      </c>
    </row>
    <row r="2959" spans="1:11" x14ac:dyDescent="0.2">
      <c r="A2959" s="110" t="str">
        <f t="shared" si="150"/>
        <v/>
      </c>
      <c r="B2959" s="55"/>
      <c r="C2959" s="55"/>
      <c r="D2959" s="55"/>
      <c r="E2959" s="56"/>
      <c r="F2959" s="72"/>
      <c r="G2959" s="120" t="str">
        <f>IFERROR(INDEX(Vendors!$A$2:$B$500,MATCH('AP and Accrual Journal'!C2959,Vendors!$A$2:$A$500,0),2),"")</f>
        <v/>
      </c>
      <c r="H2959" s="74">
        <f>SUMIF('Cash Outflows'!E:E,'AP and Accrual Journal'!D2959,'Cash Outflows'!F:F)</f>
        <v>0</v>
      </c>
      <c r="I2959" s="73">
        <f t="shared" si="149"/>
        <v>0</v>
      </c>
      <c r="J2959" s="13">
        <f t="shared" si="151"/>
        <v>0</v>
      </c>
      <c r="K2959" s="112" t="b">
        <f ca="1">IF(TODAY()-'AP and Accrual Journal'!E2959&gt;'Data Inputs'!$B$47,TRUE,FALSE)</f>
        <v>1</v>
      </c>
    </row>
    <row r="2960" spans="1:11" x14ac:dyDescent="0.2">
      <c r="A2960" s="110" t="str">
        <f t="shared" si="150"/>
        <v/>
      </c>
      <c r="B2960" s="55"/>
      <c r="C2960" s="55"/>
      <c r="D2960" s="55"/>
      <c r="E2960" s="56"/>
      <c r="F2960" s="72"/>
      <c r="G2960" s="120" t="str">
        <f>IFERROR(INDEX(Vendors!$A$2:$B$500,MATCH('AP and Accrual Journal'!C2960,Vendors!$A$2:$A$500,0),2),"")</f>
        <v/>
      </c>
      <c r="H2960" s="74">
        <f>SUMIF('Cash Outflows'!E:E,'AP and Accrual Journal'!D2960,'Cash Outflows'!F:F)</f>
        <v>0</v>
      </c>
      <c r="I2960" s="73">
        <f t="shared" si="149"/>
        <v>0</v>
      </c>
      <c r="J2960" s="13">
        <f t="shared" si="151"/>
        <v>0</v>
      </c>
      <c r="K2960" s="112" t="b">
        <f ca="1">IF(TODAY()-'AP and Accrual Journal'!E2960&gt;'Data Inputs'!$B$47,TRUE,FALSE)</f>
        <v>1</v>
      </c>
    </row>
    <row r="2961" spans="1:11" x14ac:dyDescent="0.2">
      <c r="A2961" s="110" t="str">
        <f t="shared" si="150"/>
        <v/>
      </c>
      <c r="B2961" s="55"/>
      <c r="C2961" s="55"/>
      <c r="D2961" s="55"/>
      <c r="E2961" s="56"/>
      <c r="F2961" s="72"/>
      <c r="G2961" s="120" t="str">
        <f>IFERROR(INDEX(Vendors!$A$2:$B$500,MATCH('AP and Accrual Journal'!C2961,Vendors!$A$2:$A$500,0),2),"")</f>
        <v/>
      </c>
      <c r="H2961" s="74">
        <f>SUMIF('Cash Outflows'!E:E,'AP and Accrual Journal'!D2961,'Cash Outflows'!F:F)</f>
        <v>0</v>
      </c>
      <c r="I2961" s="73">
        <f t="shared" si="149"/>
        <v>0</v>
      </c>
      <c r="J2961" s="13">
        <f t="shared" si="151"/>
        <v>0</v>
      </c>
      <c r="K2961" s="112" t="b">
        <f ca="1">IF(TODAY()-'AP and Accrual Journal'!E2961&gt;'Data Inputs'!$B$47,TRUE,FALSE)</f>
        <v>1</v>
      </c>
    </row>
    <row r="2962" spans="1:11" x14ac:dyDescent="0.2">
      <c r="A2962" s="110" t="str">
        <f t="shared" si="150"/>
        <v/>
      </c>
      <c r="B2962" s="55"/>
      <c r="C2962" s="55"/>
      <c r="D2962" s="55"/>
      <c r="E2962" s="56"/>
      <c r="F2962" s="72"/>
      <c r="G2962" s="120" t="str">
        <f>IFERROR(INDEX(Vendors!$A$2:$B$500,MATCH('AP and Accrual Journal'!C2962,Vendors!$A$2:$A$500,0),2),"")</f>
        <v/>
      </c>
      <c r="H2962" s="74">
        <f>SUMIF('Cash Outflows'!E:E,'AP and Accrual Journal'!D2962,'Cash Outflows'!F:F)</f>
        <v>0</v>
      </c>
      <c r="I2962" s="73">
        <f t="shared" si="149"/>
        <v>0</v>
      </c>
      <c r="J2962" s="13">
        <f t="shared" si="151"/>
        <v>0</v>
      </c>
      <c r="K2962" s="112" t="b">
        <f ca="1">IF(TODAY()-'AP and Accrual Journal'!E2962&gt;'Data Inputs'!$B$47,TRUE,FALSE)</f>
        <v>1</v>
      </c>
    </row>
    <row r="2963" spans="1:11" x14ac:dyDescent="0.2">
      <c r="A2963" s="110" t="str">
        <f t="shared" si="150"/>
        <v/>
      </c>
      <c r="B2963" s="55"/>
      <c r="C2963" s="55"/>
      <c r="D2963" s="55"/>
      <c r="E2963" s="56"/>
      <c r="F2963" s="72"/>
      <c r="G2963" s="120" t="str">
        <f>IFERROR(INDEX(Vendors!$A$2:$B$500,MATCH('AP and Accrual Journal'!C2963,Vendors!$A$2:$A$500,0),2),"")</f>
        <v/>
      </c>
      <c r="H2963" s="74">
        <f>SUMIF('Cash Outflows'!E:E,'AP and Accrual Journal'!D2963,'Cash Outflows'!F:F)</f>
        <v>0</v>
      </c>
      <c r="I2963" s="73">
        <f t="shared" si="149"/>
        <v>0</v>
      </c>
      <c r="J2963" s="13">
        <f t="shared" si="151"/>
        <v>0</v>
      </c>
      <c r="K2963" s="112" t="b">
        <f ca="1">IF(TODAY()-'AP and Accrual Journal'!E2963&gt;'Data Inputs'!$B$47,TRUE,FALSE)</f>
        <v>1</v>
      </c>
    </row>
    <row r="2964" spans="1:11" x14ac:dyDescent="0.2">
      <c r="A2964" s="110" t="str">
        <f t="shared" si="150"/>
        <v/>
      </c>
      <c r="B2964" s="55"/>
      <c r="C2964" s="55"/>
      <c r="D2964" s="55"/>
      <c r="E2964" s="56"/>
      <c r="F2964" s="72"/>
      <c r="G2964" s="120" t="str">
        <f>IFERROR(INDEX(Vendors!$A$2:$B$500,MATCH('AP and Accrual Journal'!C2964,Vendors!$A$2:$A$500,0),2),"")</f>
        <v/>
      </c>
      <c r="H2964" s="74">
        <f>SUMIF('Cash Outflows'!E:E,'AP and Accrual Journal'!D2964,'Cash Outflows'!F:F)</f>
        <v>0</v>
      </c>
      <c r="I2964" s="73">
        <f t="shared" si="149"/>
        <v>0</v>
      </c>
      <c r="J2964" s="13">
        <f t="shared" si="151"/>
        <v>0</v>
      </c>
      <c r="K2964" s="112" t="b">
        <f ca="1">IF(TODAY()-'AP and Accrual Journal'!E2964&gt;'Data Inputs'!$B$47,TRUE,FALSE)</f>
        <v>1</v>
      </c>
    </row>
    <row r="2965" spans="1:11" x14ac:dyDescent="0.2">
      <c r="A2965" s="110" t="str">
        <f t="shared" si="150"/>
        <v/>
      </c>
      <c r="B2965" s="55"/>
      <c r="C2965" s="55"/>
      <c r="D2965" s="55"/>
      <c r="E2965" s="56"/>
      <c r="F2965" s="72"/>
      <c r="G2965" s="120" t="str">
        <f>IFERROR(INDEX(Vendors!$A$2:$B$500,MATCH('AP and Accrual Journal'!C2965,Vendors!$A$2:$A$500,0),2),"")</f>
        <v/>
      </c>
      <c r="H2965" s="74">
        <f>SUMIF('Cash Outflows'!E:E,'AP and Accrual Journal'!D2965,'Cash Outflows'!F:F)</f>
        <v>0</v>
      </c>
      <c r="I2965" s="73">
        <f t="shared" si="149"/>
        <v>0</v>
      </c>
      <c r="J2965" s="13">
        <f t="shared" si="151"/>
        <v>0</v>
      </c>
      <c r="K2965" s="112" t="b">
        <f ca="1">IF(TODAY()-'AP and Accrual Journal'!E2965&gt;'Data Inputs'!$B$47,TRUE,FALSE)</f>
        <v>1</v>
      </c>
    </row>
    <row r="2966" spans="1:11" x14ac:dyDescent="0.2">
      <c r="A2966" s="110" t="str">
        <f t="shared" si="150"/>
        <v/>
      </c>
      <c r="B2966" s="55"/>
      <c r="C2966" s="55"/>
      <c r="D2966" s="55"/>
      <c r="E2966" s="56"/>
      <c r="F2966" s="72"/>
      <c r="G2966" s="120" t="str">
        <f>IFERROR(INDEX(Vendors!$A$2:$B$500,MATCH('AP and Accrual Journal'!C2966,Vendors!$A$2:$A$500,0),2),"")</f>
        <v/>
      </c>
      <c r="H2966" s="74">
        <f>SUMIF('Cash Outflows'!E:E,'AP and Accrual Journal'!D2966,'Cash Outflows'!F:F)</f>
        <v>0</v>
      </c>
      <c r="I2966" s="73">
        <f t="shared" si="149"/>
        <v>0</v>
      </c>
      <c r="J2966" s="13">
        <f t="shared" si="151"/>
        <v>0</v>
      </c>
      <c r="K2966" s="112" t="b">
        <f ca="1">IF(TODAY()-'AP and Accrual Journal'!E2966&gt;'Data Inputs'!$B$47,TRUE,FALSE)</f>
        <v>1</v>
      </c>
    </row>
    <row r="2967" spans="1:11" x14ac:dyDescent="0.2">
      <c r="A2967" s="110" t="str">
        <f t="shared" si="150"/>
        <v/>
      </c>
      <c r="B2967" s="55"/>
      <c r="C2967" s="55"/>
      <c r="D2967" s="55"/>
      <c r="E2967" s="56"/>
      <c r="F2967" s="72"/>
      <c r="G2967" s="120" t="str">
        <f>IFERROR(INDEX(Vendors!$A$2:$B$500,MATCH('AP and Accrual Journal'!C2967,Vendors!$A$2:$A$500,0),2),"")</f>
        <v/>
      </c>
      <c r="H2967" s="74">
        <f>SUMIF('Cash Outflows'!E:E,'AP and Accrual Journal'!D2967,'Cash Outflows'!F:F)</f>
        <v>0</v>
      </c>
      <c r="I2967" s="73">
        <f t="shared" si="149"/>
        <v>0</v>
      </c>
      <c r="J2967" s="13">
        <f t="shared" si="151"/>
        <v>0</v>
      </c>
      <c r="K2967" s="112" t="b">
        <f ca="1">IF(TODAY()-'AP and Accrual Journal'!E2967&gt;'Data Inputs'!$B$47,TRUE,FALSE)</f>
        <v>1</v>
      </c>
    </row>
    <row r="2968" spans="1:11" x14ac:dyDescent="0.2">
      <c r="A2968" s="110" t="str">
        <f t="shared" si="150"/>
        <v/>
      </c>
      <c r="B2968" s="55"/>
      <c r="C2968" s="55"/>
      <c r="D2968" s="55"/>
      <c r="E2968" s="56"/>
      <c r="F2968" s="72"/>
      <c r="G2968" s="120" t="str">
        <f>IFERROR(INDEX(Vendors!$A$2:$B$500,MATCH('AP and Accrual Journal'!C2968,Vendors!$A$2:$A$500,0),2),"")</f>
        <v/>
      </c>
      <c r="H2968" s="74">
        <f>SUMIF('Cash Outflows'!E:E,'AP and Accrual Journal'!D2968,'Cash Outflows'!F:F)</f>
        <v>0</v>
      </c>
      <c r="I2968" s="73">
        <f t="shared" si="149"/>
        <v>0</v>
      </c>
      <c r="J2968" s="13">
        <f t="shared" si="151"/>
        <v>0</v>
      </c>
      <c r="K2968" s="112" t="b">
        <f ca="1">IF(TODAY()-'AP and Accrual Journal'!E2968&gt;'Data Inputs'!$B$47,TRUE,FALSE)</f>
        <v>1</v>
      </c>
    </row>
    <row r="2969" spans="1:11" x14ac:dyDescent="0.2">
      <c r="A2969" s="110" t="str">
        <f t="shared" si="150"/>
        <v/>
      </c>
      <c r="B2969" s="55"/>
      <c r="C2969" s="55"/>
      <c r="D2969" s="55"/>
      <c r="E2969" s="56"/>
      <c r="F2969" s="72"/>
      <c r="G2969" s="120" t="str">
        <f>IFERROR(INDEX(Vendors!$A$2:$B$500,MATCH('AP and Accrual Journal'!C2969,Vendors!$A$2:$A$500,0),2),"")</f>
        <v/>
      </c>
      <c r="H2969" s="74">
        <f>SUMIF('Cash Outflows'!E:E,'AP and Accrual Journal'!D2969,'Cash Outflows'!F:F)</f>
        <v>0</v>
      </c>
      <c r="I2969" s="73">
        <f t="shared" si="149"/>
        <v>0</v>
      </c>
      <c r="J2969" s="13">
        <f t="shared" si="151"/>
        <v>0</v>
      </c>
      <c r="K2969" s="112" t="b">
        <f ca="1">IF(TODAY()-'AP and Accrual Journal'!E2969&gt;'Data Inputs'!$B$47,TRUE,FALSE)</f>
        <v>1</v>
      </c>
    </row>
    <row r="2970" spans="1:11" x14ac:dyDescent="0.2">
      <c r="A2970" s="110" t="str">
        <f t="shared" si="150"/>
        <v/>
      </c>
      <c r="B2970" s="55"/>
      <c r="C2970" s="55"/>
      <c r="D2970" s="55"/>
      <c r="E2970" s="56"/>
      <c r="F2970" s="72"/>
      <c r="G2970" s="120" t="str">
        <f>IFERROR(INDEX(Vendors!$A$2:$B$500,MATCH('AP and Accrual Journal'!C2970,Vendors!$A$2:$A$500,0),2),"")</f>
        <v/>
      </c>
      <c r="H2970" s="74">
        <f>SUMIF('Cash Outflows'!E:E,'AP and Accrual Journal'!D2970,'Cash Outflows'!F:F)</f>
        <v>0</v>
      </c>
      <c r="I2970" s="73">
        <f t="shared" si="149"/>
        <v>0</v>
      </c>
      <c r="J2970" s="13">
        <f t="shared" si="151"/>
        <v>0</v>
      </c>
      <c r="K2970" s="112" t="b">
        <f ca="1">IF(TODAY()-'AP and Accrual Journal'!E2970&gt;'Data Inputs'!$B$47,TRUE,FALSE)</f>
        <v>1</v>
      </c>
    </row>
    <row r="2971" spans="1:11" x14ac:dyDescent="0.2">
      <c r="A2971" s="110" t="str">
        <f t="shared" si="150"/>
        <v/>
      </c>
      <c r="B2971" s="55"/>
      <c r="C2971" s="55"/>
      <c r="D2971" s="55"/>
      <c r="E2971" s="56"/>
      <c r="F2971" s="72"/>
      <c r="G2971" s="120" t="str">
        <f>IFERROR(INDEX(Vendors!$A$2:$B$500,MATCH('AP and Accrual Journal'!C2971,Vendors!$A$2:$A$500,0),2),"")</f>
        <v/>
      </c>
      <c r="H2971" s="74">
        <f>SUMIF('Cash Outflows'!E:E,'AP and Accrual Journal'!D2971,'Cash Outflows'!F:F)</f>
        <v>0</v>
      </c>
      <c r="I2971" s="73">
        <f t="shared" si="149"/>
        <v>0</v>
      </c>
      <c r="J2971" s="13">
        <f t="shared" si="151"/>
        <v>0</v>
      </c>
      <c r="K2971" s="112" t="b">
        <f ca="1">IF(TODAY()-'AP and Accrual Journal'!E2971&gt;'Data Inputs'!$B$47,TRUE,FALSE)</f>
        <v>1</v>
      </c>
    </row>
    <row r="2972" spans="1:11" x14ac:dyDescent="0.2">
      <c r="A2972" s="110" t="str">
        <f t="shared" si="150"/>
        <v/>
      </c>
      <c r="B2972" s="55"/>
      <c r="C2972" s="55"/>
      <c r="D2972" s="55"/>
      <c r="E2972" s="56"/>
      <c r="F2972" s="72"/>
      <c r="G2972" s="120" t="str">
        <f>IFERROR(INDEX(Vendors!$A$2:$B$500,MATCH('AP and Accrual Journal'!C2972,Vendors!$A$2:$A$500,0),2),"")</f>
        <v/>
      </c>
      <c r="H2972" s="74">
        <f>SUMIF('Cash Outflows'!E:E,'AP and Accrual Journal'!D2972,'Cash Outflows'!F:F)</f>
        <v>0</v>
      </c>
      <c r="I2972" s="73">
        <f t="shared" si="149"/>
        <v>0</v>
      </c>
      <c r="J2972" s="13">
        <f t="shared" si="151"/>
        <v>0</v>
      </c>
      <c r="K2972" s="112" t="b">
        <f ca="1">IF(TODAY()-'AP and Accrual Journal'!E2972&gt;'Data Inputs'!$B$47,TRUE,FALSE)</f>
        <v>1</v>
      </c>
    </row>
    <row r="2973" spans="1:11" x14ac:dyDescent="0.2">
      <c r="A2973" s="110" t="str">
        <f t="shared" si="150"/>
        <v/>
      </c>
      <c r="B2973" s="55"/>
      <c r="C2973" s="55"/>
      <c r="D2973" s="55"/>
      <c r="E2973" s="56"/>
      <c r="F2973" s="72"/>
      <c r="G2973" s="120" t="str">
        <f>IFERROR(INDEX(Vendors!$A$2:$B$500,MATCH('AP and Accrual Journal'!C2973,Vendors!$A$2:$A$500,0),2),"")</f>
        <v/>
      </c>
      <c r="H2973" s="74">
        <f>SUMIF('Cash Outflows'!E:E,'AP and Accrual Journal'!D2973,'Cash Outflows'!F:F)</f>
        <v>0</v>
      </c>
      <c r="I2973" s="73">
        <f t="shared" si="149"/>
        <v>0</v>
      </c>
      <c r="J2973" s="13">
        <f t="shared" si="151"/>
        <v>0</v>
      </c>
      <c r="K2973" s="112" t="b">
        <f ca="1">IF(TODAY()-'AP and Accrual Journal'!E2973&gt;'Data Inputs'!$B$47,TRUE,FALSE)</f>
        <v>1</v>
      </c>
    </row>
    <row r="2974" spans="1:11" x14ac:dyDescent="0.2">
      <c r="A2974" s="110" t="str">
        <f t="shared" si="150"/>
        <v/>
      </c>
      <c r="B2974" s="55"/>
      <c r="C2974" s="55"/>
      <c r="D2974" s="55"/>
      <c r="E2974" s="56"/>
      <c r="F2974" s="72"/>
      <c r="G2974" s="120" t="str">
        <f>IFERROR(INDEX(Vendors!$A$2:$B$500,MATCH('AP and Accrual Journal'!C2974,Vendors!$A$2:$A$500,0),2),"")</f>
        <v/>
      </c>
      <c r="H2974" s="74">
        <f>SUMIF('Cash Outflows'!E:E,'AP and Accrual Journal'!D2974,'Cash Outflows'!F:F)</f>
        <v>0</v>
      </c>
      <c r="I2974" s="73">
        <f t="shared" si="149"/>
        <v>0</v>
      </c>
      <c r="J2974" s="13">
        <f t="shared" si="151"/>
        <v>0</v>
      </c>
      <c r="K2974" s="112" t="b">
        <f ca="1">IF(TODAY()-'AP and Accrual Journal'!E2974&gt;'Data Inputs'!$B$47,TRUE,FALSE)</f>
        <v>1</v>
      </c>
    </row>
    <row r="2975" spans="1:11" x14ac:dyDescent="0.2">
      <c r="A2975" s="110" t="str">
        <f t="shared" si="150"/>
        <v/>
      </c>
      <c r="B2975" s="55"/>
      <c r="C2975" s="55"/>
      <c r="D2975" s="55"/>
      <c r="E2975" s="56"/>
      <c r="F2975" s="72"/>
      <c r="G2975" s="120" t="str">
        <f>IFERROR(INDEX(Vendors!$A$2:$B$500,MATCH('AP and Accrual Journal'!C2975,Vendors!$A$2:$A$500,0),2),"")</f>
        <v/>
      </c>
      <c r="H2975" s="74">
        <f>SUMIF('Cash Outflows'!E:E,'AP and Accrual Journal'!D2975,'Cash Outflows'!F:F)</f>
        <v>0</v>
      </c>
      <c r="I2975" s="73">
        <f t="shared" si="149"/>
        <v>0</v>
      </c>
      <c r="J2975" s="13">
        <f t="shared" si="151"/>
        <v>0</v>
      </c>
      <c r="K2975" s="112" t="b">
        <f ca="1">IF(TODAY()-'AP and Accrual Journal'!E2975&gt;'Data Inputs'!$B$47,TRUE,FALSE)</f>
        <v>1</v>
      </c>
    </row>
    <row r="2976" spans="1:11" x14ac:dyDescent="0.2">
      <c r="A2976" s="110" t="str">
        <f t="shared" si="150"/>
        <v/>
      </c>
      <c r="B2976" s="55"/>
      <c r="C2976" s="55"/>
      <c r="D2976" s="55"/>
      <c r="E2976" s="56"/>
      <c r="F2976" s="72"/>
      <c r="G2976" s="120" t="str">
        <f>IFERROR(INDEX(Vendors!$A$2:$B$500,MATCH('AP and Accrual Journal'!C2976,Vendors!$A$2:$A$500,0),2),"")</f>
        <v/>
      </c>
      <c r="H2976" s="74">
        <f>SUMIF('Cash Outflows'!E:E,'AP and Accrual Journal'!D2976,'Cash Outflows'!F:F)</f>
        <v>0</v>
      </c>
      <c r="I2976" s="73">
        <f t="shared" si="149"/>
        <v>0</v>
      </c>
      <c r="J2976" s="13">
        <f t="shared" si="151"/>
        <v>0</v>
      </c>
      <c r="K2976" s="112" t="b">
        <f ca="1">IF(TODAY()-'AP and Accrual Journal'!E2976&gt;'Data Inputs'!$B$47,TRUE,FALSE)</f>
        <v>1</v>
      </c>
    </row>
    <row r="2977" spans="1:11" x14ac:dyDescent="0.2">
      <c r="A2977" s="110" t="str">
        <f t="shared" si="150"/>
        <v/>
      </c>
      <c r="B2977" s="55"/>
      <c r="C2977" s="55"/>
      <c r="D2977" s="55"/>
      <c r="E2977" s="56"/>
      <c r="F2977" s="72"/>
      <c r="G2977" s="120" t="str">
        <f>IFERROR(INDEX(Vendors!$A$2:$B$500,MATCH('AP and Accrual Journal'!C2977,Vendors!$A$2:$A$500,0),2),"")</f>
        <v/>
      </c>
      <c r="H2977" s="74">
        <f>SUMIF('Cash Outflows'!E:E,'AP and Accrual Journal'!D2977,'Cash Outflows'!F:F)</f>
        <v>0</v>
      </c>
      <c r="I2977" s="73">
        <f t="shared" si="149"/>
        <v>0</v>
      </c>
      <c r="J2977" s="13">
        <f t="shared" si="151"/>
        <v>0</v>
      </c>
      <c r="K2977" s="112" t="b">
        <f ca="1">IF(TODAY()-'AP and Accrual Journal'!E2977&gt;'Data Inputs'!$B$47,TRUE,FALSE)</f>
        <v>1</v>
      </c>
    </row>
    <row r="2978" spans="1:11" x14ac:dyDescent="0.2">
      <c r="A2978" s="110" t="str">
        <f t="shared" si="150"/>
        <v/>
      </c>
      <c r="B2978" s="55"/>
      <c r="C2978" s="55"/>
      <c r="D2978" s="55"/>
      <c r="E2978" s="56"/>
      <c r="F2978" s="72"/>
      <c r="G2978" s="120" t="str">
        <f>IFERROR(INDEX(Vendors!$A$2:$B$500,MATCH('AP and Accrual Journal'!C2978,Vendors!$A$2:$A$500,0),2),"")</f>
        <v/>
      </c>
      <c r="H2978" s="74">
        <f>SUMIF('Cash Outflows'!E:E,'AP and Accrual Journal'!D2978,'Cash Outflows'!F:F)</f>
        <v>0</v>
      </c>
      <c r="I2978" s="73">
        <f t="shared" si="149"/>
        <v>0</v>
      </c>
      <c r="J2978" s="13">
        <f t="shared" si="151"/>
        <v>0</v>
      </c>
      <c r="K2978" s="112" t="b">
        <f ca="1">IF(TODAY()-'AP and Accrual Journal'!E2978&gt;'Data Inputs'!$B$47,TRUE,FALSE)</f>
        <v>1</v>
      </c>
    </row>
    <row r="2979" spans="1:11" x14ac:dyDescent="0.2">
      <c r="A2979" s="110" t="str">
        <f t="shared" si="150"/>
        <v/>
      </c>
      <c r="B2979" s="55"/>
      <c r="C2979" s="55"/>
      <c r="D2979" s="55"/>
      <c r="E2979" s="56"/>
      <c r="F2979" s="72"/>
      <c r="G2979" s="120" t="str">
        <f>IFERROR(INDEX(Vendors!$A$2:$B$500,MATCH('AP and Accrual Journal'!C2979,Vendors!$A$2:$A$500,0),2),"")</f>
        <v/>
      </c>
      <c r="H2979" s="74">
        <f>SUMIF('Cash Outflows'!E:E,'AP and Accrual Journal'!D2979,'Cash Outflows'!F:F)</f>
        <v>0</v>
      </c>
      <c r="I2979" s="73">
        <f t="shared" si="149"/>
        <v>0</v>
      </c>
      <c r="J2979" s="13">
        <f t="shared" si="151"/>
        <v>0</v>
      </c>
      <c r="K2979" s="112" t="b">
        <f ca="1">IF(TODAY()-'AP and Accrual Journal'!E2979&gt;'Data Inputs'!$B$47,TRUE,FALSE)</f>
        <v>1</v>
      </c>
    </row>
    <row r="2980" spans="1:11" x14ac:dyDescent="0.2">
      <c r="A2980" s="110" t="str">
        <f t="shared" si="150"/>
        <v/>
      </c>
      <c r="B2980" s="55"/>
      <c r="C2980" s="55"/>
      <c r="D2980" s="55"/>
      <c r="E2980" s="56"/>
      <c r="F2980" s="72"/>
      <c r="G2980" s="120" t="str">
        <f>IFERROR(INDEX(Vendors!$A$2:$B$500,MATCH('AP and Accrual Journal'!C2980,Vendors!$A$2:$A$500,0),2),"")</f>
        <v/>
      </c>
      <c r="H2980" s="74">
        <f>SUMIF('Cash Outflows'!E:E,'AP and Accrual Journal'!D2980,'Cash Outflows'!F:F)</f>
        <v>0</v>
      </c>
      <c r="I2980" s="73">
        <f t="shared" si="149"/>
        <v>0</v>
      </c>
      <c r="J2980" s="13">
        <f t="shared" si="151"/>
        <v>0</v>
      </c>
      <c r="K2980" s="112" t="b">
        <f ca="1">IF(TODAY()-'AP and Accrual Journal'!E2980&gt;'Data Inputs'!$B$47,TRUE,FALSE)</f>
        <v>1</v>
      </c>
    </row>
    <row r="2981" spans="1:11" x14ac:dyDescent="0.2">
      <c r="A2981" s="110" t="str">
        <f t="shared" si="150"/>
        <v/>
      </c>
      <c r="B2981" s="55"/>
      <c r="C2981" s="55"/>
      <c r="D2981" s="55"/>
      <c r="E2981" s="56"/>
      <c r="F2981" s="72"/>
      <c r="G2981" s="120" t="str">
        <f>IFERROR(INDEX(Vendors!$A$2:$B$500,MATCH('AP and Accrual Journal'!C2981,Vendors!$A$2:$A$500,0),2),"")</f>
        <v/>
      </c>
      <c r="H2981" s="74">
        <f>SUMIF('Cash Outflows'!E:E,'AP and Accrual Journal'!D2981,'Cash Outflows'!F:F)</f>
        <v>0</v>
      </c>
      <c r="I2981" s="73">
        <f t="shared" si="149"/>
        <v>0</v>
      </c>
      <c r="J2981" s="13">
        <f t="shared" si="151"/>
        <v>0</v>
      </c>
      <c r="K2981" s="112" t="b">
        <f ca="1">IF(TODAY()-'AP and Accrual Journal'!E2981&gt;'Data Inputs'!$B$47,TRUE,FALSE)</f>
        <v>1</v>
      </c>
    </row>
    <row r="2982" spans="1:11" x14ac:dyDescent="0.2">
      <c r="A2982" s="110" t="str">
        <f t="shared" si="150"/>
        <v/>
      </c>
      <c r="B2982" s="55"/>
      <c r="C2982" s="55"/>
      <c r="D2982" s="55"/>
      <c r="E2982" s="56"/>
      <c r="F2982" s="72"/>
      <c r="G2982" s="120" t="str">
        <f>IFERROR(INDEX(Vendors!$A$2:$B$500,MATCH('AP and Accrual Journal'!C2982,Vendors!$A$2:$A$500,0),2),"")</f>
        <v/>
      </c>
      <c r="H2982" s="74">
        <f>SUMIF('Cash Outflows'!E:E,'AP and Accrual Journal'!D2982,'Cash Outflows'!F:F)</f>
        <v>0</v>
      </c>
      <c r="I2982" s="73">
        <f t="shared" si="149"/>
        <v>0</v>
      </c>
      <c r="J2982" s="13">
        <f t="shared" si="151"/>
        <v>0</v>
      </c>
      <c r="K2982" s="112" t="b">
        <f ca="1">IF(TODAY()-'AP and Accrual Journal'!E2982&gt;'Data Inputs'!$B$47,TRUE,FALSE)</f>
        <v>1</v>
      </c>
    </row>
    <row r="2983" spans="1:11" x14ac:dyDescent="0.2">
      <c r="A2983" s="110" t="str">
        <f t="shared" si="150"/>
        <v/>
      </c>
      <c r="B2983" s="55"/>
      <c r="C2983" s="55"/>
      <c r="D2983" s="55"/>
      <c r="E2983" s="56"/>
      <c r="F2983" s="72"/>
      <c r="G2983" s="120" t="str">
        <f>IFERROR(INDEX(Vendors!$A$2:$B$500,MATCH('AP and Accrual Journal'!C2983,Vendors!$A$2:$A$500,0),2),"")</f>
        <v/>
      </c>
      <c r="H2983" s="74">
        <f>SUMIF('Cash Outflows'!E:E,'AP and Accrual Journal'!D2983,'Cash Outflows'!F:F)</f>
        <v>0</v>
      </c>
      <c r="I2983" s="73">
        <f t="shared" si="149"/>
        <v>0</v>
      </c>
      <c r="J2983" s="13">
        <f t="shared" si="151"/>
        <v>0</v>
      </c>
      <c r="K2983" s="112" t="b">
        <f ca="1">IF(TODAY()-'AP and Accrual Journal'!E2983&gt;'Data Inputs'!$B$47,TRUE,FALSE)</f>
        <v>1</v>
      </c>
    </row>
    <row r="2984" spans="1:11" x14ac:dyDescent="0.2">
      <c r="A2984" s="110" t="str">
        <f t="shared" si="150"/>
        <v/>
      </c>
      <c r="B2984" s="55"/>
      <c r="C2984" s="55"/>
      <c r="D2984" s="55"/>
      <c r="E2984" s="56"/>
      <c r="F2984" s="72"/>
      <c r="G2984" s="120" t="str">
        <f>IFERROR(INDEX(Vendors!$A$2:$B$500,MATCH('AP and Accrual Journal'!C2984,Vendors!$A$2:$A$500,0),2),"")</f>
        <v/>
      </c>
      <c r="H2984" s="74">
        <f>SUMIF('Cash Outflows'!E:E,'AP and Accrual Journal'!D2984,'Cash Outflows'!F:F)</f>
        <v>0</v>
      </c>
      <c r="I2984" s="73">
        <f t="shared" si="149"/>
        <v>0</v>
      </c>
      <c r="J2984" s="13">
        <f t="shared" si="151"/>
        <v>0</v>
      </c>
      <c r="K2984" s="112" t="b">
        <f ca="1">IF(TODAY()-'AP and Accrual Journal'!E2984&gt;'Data Inputs'!$B$47,TRUE,FALSE)</f>
        <v>1</v>
      </c>
    </row>
    <row r="2985" spans="1:11" x14ac:dyDescent="0.2">
      <c r="A2985" s="110" t="str">
        <f t="shared" si="150"/>
        <v/>
      </c>
      <c r="B2985" s="55"/>
      <c r="C2985" s="55"/>
      <c r="D2985" s="55"/>
      <c r="E2985" s="56"/>
      <c r="F2985" s="72"/>
      <c r="G2985" s="120" t="str">
        <f>IFERROR(INDEX(Vendors!$A$2:$B$500,MATCH('AP and Accrual Journal'!C2985,Vendors!$A$2:$A$500,0),2),"")</f>
        <v/>
      </c>
      <c r="H2985" s="74">
        <f>SUMIF('Cash Outflows'!E:E,'AP and Accrual Journal'!D2985,'Cash Outflows'!F:F)</f>
        <v>0</v>
      </c>
      <c r="I2985" s="73">
        <f t="shared" si="149"/>
        <v>0</v>
      </c>
      <c r="J2985" s="13">
        <f t="shared" si="151"/>
        <v>0</v>
      </c>
      <c r="K2985" s="112" t="b">
        <f ca="1">IF(TODAY()-'AP and Accrual Journal'!E2985&gt;'Data Inputs'!$B$47,TRUE,FALSE)</f>
        <v>1</v>
      </c>
    </row>
    <row r="2986" spans="1:11" x14ac:dyDescent="0.2">
      <c r="A2986" s="110" t="str">
        <f t="shared" si="150"/>
        <v/>
      </c>
      <c r="B2986" s="55"/>
      <c r="C2986" s="55"/>
      <c r="D2986" s="55"/>
      <c r="E2986" s="56"/>
      <c r="F2986" s="72"/>
      <c r="G2986" s="120" t="str">
        <f>IFERROR(INDEX(Vendors!$A$2:$B$500,MATCH('AP and Accrual Journal'!C2986,Vendors!$A$2:$A$500,0),2),"")</f>
        <v/>
      </c>
      <c r="H2986" s="74">
        <f>SUMIF('Cash Outflows'!E:E,'AP and Accrual Journal'!D2986,'Cash Outflows'!F:F)</f>
        <v>0</v>
      </c>
      <c r="I2986" s="73">
        <f t="shared" si="149"/>
        <v>0</v>
      </c>
      <c r="J2986" s="13">
        <f t="shared" si="151"/>
        <v>0</v>
      </c>
      <c r="K2986" s="112" t="b">
        <f ca="1">IF(TODAY()-'AP and Accrual Journal'!E2986&gt;'Data Inputs'!$B$47,TRUE,FALSE)</f>
        <v>1</v>
      </c>
    </row>
    <row r="2987" spans="1:11" x14ac:dyDescent="0.2">
      <c r="A2987" s="110" t="str">
        <f t="shared" si="150"/>
        <v/>
      </c>
      <c r="B2987" s="55"/>
      <c r="C2987" s="55"/>
      <c r="D2987" s="55"/>
      <c r="E2987" s="56"/>
      <c r="F2987" s="72"/>
      <c r="G2987" s="120" t="str">
        <f>IFERROR(INDEX(Vendors!$A$2:$B$500,MATCH('AP and Accrual Journal'!C2987,Vendors!$A$2:$A$500,0),2),"")</f>
        <v/>
      </c>
      <c r="H2987" s="74">
        <f>SUMIF('Cash Outflows'!E:E,'AP and Accrual Journal'!D2987,'Cash Outflows'!F:F)</f>
        <v>0</v>
      </c>
      <c r="I2987" s="73">
        <f t="shared" si="149"/>
        <v>0</v>
      </c>
      <c r="J2987" s="13">
        <f t="shared" si="151"/>
        <v>0</v>
      </c>
      <c r="K2987" s="112" t="b">
        <f ca="1">IF(TODAY()-'AP and Accrual Journal'!E2987&gt;'Data Inputs'!$B$47,TRUE,FALSE)</f>
        <v>1</v>
      </c>
    </row>
    <row r="2988" spans="1:11" x14ac:dyDescent="0.2">
      <c r="A2988" s="110" t="str">
        <f t="shared" si="150"/>
        <v/>
      </c>
      <c r="B2988" s="55"/>
      <c r="C2988" s="55"/>
      <c r="D2988" s="55"/>
      <c r="E2988" s="56"/>
      <c r="F2988" s="72"/>
      <c r="G2988" s="120" t="str">
        <f>IFERROR(INDEX(Vendors!$A$2:$B$500,MATCH('AP and Accrual Journal'!C2988,Vendors!$A$2:$A$500,0),2),"")</f>
        <v/>
      </c>
      <c r="H2988" s="74">
        <f>SUMIF('Cash Outflows'!E:E,'AP and Accrual Journal'!D2988,'Cash Outflows'!F:F)</f>
        <v>0</v>
      </c>
      <c r="I2988" s="73">
        <f t="shared" si="149"/>
        <v>0</v>
      </c>
      <c r="J2988" s="13">
        <f t="shared" si="151"/>
        <v>0</v>
      </c>
      <c r="K2988" s="112" t="b">
        <f ca="1">IF(TODAY()-'AP and Accrual Journal'!E2988&gt;'Data Inputs'!$B$47,TRUE,FALSE)</f>
        <v>1</v>
      </c>
    </row>
    <row r="2989" spans="1:11" x14ac:dyDescent="0.2">
      <c r="A2989" s="110" t="str">
        <f t="shared" si="150"/>
        <v/>
      </c>
      <c r="B2989" s="55"/>
      <c r="C2989" s="55"/>
      <c r="D2989" s="55"/>
      <c r="E2989" s="56"/>
      <c r="F2989" s="72"/>
      <c r="G2989" s="120" t="str">
        <f>IFERROR(INDEX(Vendors!$A$2:$B$500,MATCH('AP and Accrual Journal'!C2989,Vendors!$A$2:$A$500,0),2),"")</f>
        <v/>
      </c>
      <c r="H2989" s="74">
        <f>SUMIF('Cash Outflows'!E:E,'AP and Accrual Journal'!D2989,'Cash Outflows'!F:F)</f>
        <v>0</v>
      </c>
      <c r="I2989" s="73">
        <f t="shared" si="149"/>
        <v>0</v>
      </c>
      <c r="J2989" s="13">
        <f t="shared" si="151"/>
        <v>0</v>
      </c>
      <c r="K2989" s="112" t="b">
        <f ca="1">IF(TODAY()-'AP and Accrual Journal'!E2989&gt;'Data Inputs'!$B$47,TRUE,FALSE)</f>
        <v>1</v>
      </c>
    </row>
    <row r="2990" spans="1:11" x14ac:dyDescent="0.2">
      <c r="A2990" s="110" t="str">
        <f t="shared" si="150"/>
        <v/>
      </c>
      <c r="B2990" s="55"/>
      <c r="C2990" s="55"/>
      <c r="D2990" s="55"/>
      <c r="E2990" s="56"/>
      <c r="F2990" s="72"/>
      <c r="G2990" s="120" t="str">
        <f>IFERROR(INDEX(Vendors!$A$2:$B$500,MATCH('AP and Accrual Journal'!C2990,Vendors!$A$2:$A$500,0),2),"")</f>
        <v/>
      </c>
      <c r="H2990" s="74">
        <f>SUMIF('Cash Outflows'!E:E,'AP and Accrual Journal'!D2990,'Cash Outflows'!F:F)</f>
        <v>0</v>
      </c>
      <c r="I2990" s="73">
        <f t="shared" si="149"/>
        <v>0</v>
      </c>
      <c r="J2990" s="13">
        <f t="shared" si="151"/>
        <v>0</v>
      </c>
      <c r="K2990" s="112" t="b">
        <f ca="1">IF(TODAY()-'AP and Accrual Journal'!E2990&gt;'Data Inputs'!$B$47,TRUE,FALSE)</f>
        <v>1</v>
      </c>
    </row>
    <row r="2991" spans="1:11" x14ac:dyDescent="0.2">
      <c r="A2991" s="110" t="str">
        <f t="shared" si="150"/>
        <v/>
      </c>
      <c r="B2991" s="55"/>
      <c r="C2991" s="55"/>
      <c r="D2991" s="55"/>
      <c r="E2991" s="56"/>
      <c r="F2991" s="72"/>
      <c r="G2991" s="120" t="str">
        <f>IFERROR(INDEX(Vendors!$A$2:$B$500,MATCH('AP and Accrual Journal'!C2991,Vendors!$A$2:$A$500,0),2),"")</f>
        <v/>
      </c>
      <c r="H2991" s="74">
        <f>SUMIF('Cash Outflows'!E:E,'AP and Accrual Journal'!D2991,'Cash Outflows'!F:F)</f>
        <v>0</v>
      </c>
      <c r="I2991" s="73">
        <f t="shared" si="149"/>
        <v>0</v>
      </c>
      <c r="J2991" s="13">
        <f t="shared" si="151"/>
        <v>0</v>
      </c>
      <c r="K2991" s="112" t="b">
        <f ca="1">IF(TODAY()-'AP and Accrual Journal'!E2991&gt;'Data Inputs'!$B$47,TRUE,FALSE)</f>
        <v>1</v>
      </c>
    </row>
    <row r="2992" spans="1:11" x14ac:dyDescent="0.2">
      <c r="A2992" s="110" t="str">
        <f t="shared" si="150"/>
        <v/>
      </c>
      <c r="B2992" s="55"/>
      <c r="C2992" s="55"/>
      <c r="D2992" s="55"/>
      <c r="E2992" s="56"/>
      <c r="F2992" s="72"/>
      <c r="G2992" s="120" t="str">
        <f>IFERROR(INDEX(Vendors!$A$2:$B$500,MATCH('AP and Accrual Journal'!C2992,Vendors!$A$2:$A$500,0),2),"")</f>
        <v/>
      </c>
      <c r="H2992" s="74">
        <f>SUMIF('Cash Outflows'!E:E,'AP and Accrual Journal'!D2992,'Cash Outflows'!F:F)</f>
        <v>0</v>
      </c>
      <c r="I2992" s="73">
        <f t="shared" si="149"/>
        <v>0</v>
      </c>
      <c r="J2992" s="13">
        <f t="shared" si="151"/>
        <v>0</v>
      </c>
      <c r="K2992" s="112" t="b">
        <f ca="1">IF(TODAY()-'AP and Accrual Journal'!E2992&gt;'Data Inputs'!$B$47,TRUE,FALSE)</f>
        <v>1</v>
      </c>
    </row>
    <row r="2993" spans="1:11" x14ac:dyDescent="0.2">
      <c r="A2993" s="110" t="str">
        <f t="shared" si="150"/>
        <v/>
      </c>
      <c r="B2993" s="55"/>
      <c r="C2993" s="55"/>
      <c r="D2993" s="55"/>
      <c r="E2993" s="56"/>
      <c r="F2993" s="72"/>
      <c r="G2993" s="120" t="str">
        <f>IFERROR(INDEX(Vendors!$A$2:$B$500,MATCH('AP and Accrual Journal'!C2993,Vendors!$A$2:$A$500,0),2),"")</f>
        <v/>
      </c>
      <c r="H2993" s="74">
        <f>SUMIF('Cash Outflows'!E:E,'AP and Accrual Journal'!D2993,'Cash Outflows'!F:F)</f>
        <v>0</v>
      </c>
      <c r="I2993" s="73">
        <f t="shared" si="149"/>
        <v>0</v>
      </c>
      <c r="J2993" s="13">
        <f t="shared" si="151"/>
        <v>0</v>
      </c>
      <c r="K2993" s="112" t="b">
        <f ca="1">IF(TODAY()-'AP and Accrual Journal'!E2993&gt;'Data Inputs'!$B$47,TRUE,FALSE)</f>
        <v>1</v>
      </c>
    </row>
    <row r="2994" spans="1:11" x14ac:dyDescent="0.2">
      <c r="A2994" s="110" t="str">
        <f t="shared" si="150"/>
        <v/>
      </c>
      <c r="B2994" s="55"/>
      <c r="C2994" s="55"/>
      <c r="D2994" s="55"/>
      <c r="E2994" s="56"/>
      <c r="F2994" s="72"/>
      <c r="G2994" s="120" t="str">
        <f>IFERROR(INDEX(Vendors!$A$2:$B$500,MATCH('AP and Accrual Journal'!C2994,Vendors!$A$2:$A$500,0),2),"")</f>
        <v/>
      </c>
      <c r="H2994" s="74">
        <f>SUMIF('Cash Outflows'!E:E,'AP and Accrual Journal'!D2994,'Cash Outflows'!F:F)</f>
        <v>0</v>
      </c>
      <c r="I2994" s="73">
        <f t="shared" si="149"/>
        <v>0</v>
      </c>
      <c r="J2994" s="13">
        <f t="shared" si="151"/>
        <v>0</v>
      </c>
      <c r="K2994" s="112" t="b">
        <f ca="1">IF(TODAY()-'AP and Accrual Journal'!E2994&gt;'Data Inputs'!$B$47,TRUE,FALSE)</f>
        <v>1</v>
      </c>
    </row>
    <row r="2995" spans="1:11" x14ac:dyDescent="0.2">
      <c r="A2995" s="110" t="str">
        <f t="shared" si="150"/>
        <v/>
      </c>
      <c r="B2995" s="55"/>
      <c r="C2995" s="55"/>
      <c r="D2995" s="55"/>
      <c r="E2995" s="56"/>
      <c r="F2995" s="72"/>
      <c r="G2995" s="120" t="str">
        <f>IFERROR(INDEX(Vendors!$A$2:$B$500,MATCH('AP and Accrual Journal'!C2995,Vendors!$A$2:$A$500,0),2),"")</f>
        <v/>
      </c>
      <c r="H2995" s="74">
        <f>SUMIF('Cash Outflows'!E:E,'AP and Accrual Journal'!D2995,'Cash Outflows'!F:F)</f>
        <v>0</v>
      </c>
      <c r="I2995" s="73">
        <f t="shared" si="149"/>
        <v>0</v>
      </c>
      <c r="J2995" s="13">
        <f t="shared" si="151"/>
        <v>0</v>
      </c>
      <c r="K2995" s="112" t="b">
        <f ca="1">IF(TODAY()-'AP and Accrual Journal'!E2995&gt;'Data Inputs'!$B$47,TRUE,FALSE)</f>
        <v>1</v>
      </c>
    </row>
    <row r="2996" spans="1:11" x14ac:dyDescent="0.2">
      <c r="A2996" s="110" t="str">
        <f t="shared" si="150"/>
        <v/>
      </c>
      <c r="B2996" s="55"/>
      <c r="C2996" s="55"/>
      <c r="D2996" s="55"/>
      <c r="E2996" s="56"/>
      <c r="F2996" s="72"/>
      <c r="G2996" s="120" t="str">
        <f>IFERROR(INDEX(Vendors!$A$2:$B$500,MATCH('AP and Accrual Journal'!C2996,Vendors!$A$2:$A$500,0),2),"")</f>
        <v/>
      </c>
      <c r="H2996" s="74">
        <f>SUMIF('Cash Outflows'!E:E,'AP and Accrual Journal'!D2996,'Cash Outflows'!F:F)</f>
        <v>0</v>
      </c>
      <c r="I2996" s="73">
        <f t="shared" si="149"/>
        <v>0</v>
      </c>
      <c r="J2996" s="13">
        <f t="shared" si="151"/>
        <v>0</v>
      </c>
      <c r="K2996" s="112" t="b">
        <f ca="1">IF(TODAY()-'AP and Accrual Journal'!E2996&gt;'Data Inputs'!$B$47,TRUE,FALSE)</f>
        <v>1</v>
      </c>
    </row>
    <row r="2997" spans="1:11" x14ac:dyDescent="0.2">
      <c r="A2997" s="110" t="str">
        <f t="shared" si="150"/>
        <v/>
      </c>
      <c r="B2997" s="55"/>
      <c r="C2997" s="55"/>
      <c r="D2997" s="55"/>
      <c r="E2997" s="56"/>
      <c r="F2997" s="72"/>
      <c r="G2997" s="120" t="str">
        <f>IFERROR(INDEX(Vendors!$A$2:$B$500,MATCH('AP and Accrual Journal'!C2997,Vendors!$A$2:$A$500,0),2),"")</f>
        <v/>
      </c>
      <c r="H2997" s="74">
        <f>SUMIF('Cash Outflows'!E:E,'AP and Accrual Journal'!D2997,'Cash Outflows'!F:F)</f>
        <v>0</v>
      </c>
      <c r="I2997" s="73">
        <f t="shared" si="149"/>
        <v>0</v>
      </c>
      <c r="J2997" s="13">
        <f t="shared" si="151"/>
        <v>0</v>
      </c>
      <c r="K2997" s="112" t="b">
        <f ca="1">IF(TODAY()-'AP and Accrual Journal'!E2997&gt;'Data Inputs'!$B$47,TRUE,FALSE)</f>
        <v>1</v>
      </c>
    </row>
    <row r="2998" spans="1:11" x14ac:dyDescent="0.2">
      <c r="A2998" s="110" t="str">
        <f t="shared" si="150"/>
        <v/>
      </c>
      <c r="B2998" s="55"/>
      <c r="C2998" s="55"/>
      <c r="D2998" s="55"/>
      <c r="E2998" s="56"/>
      <c r="F2998" s="72"/>
      <c r="G2998" s="120" t="str">
        <f>IFERROR(INDEX(Vendors!$A$2:$B$500,MATCH('AP and Accrual Journal'!C2998,Vendors!$A$2:$A$500,0),2),"")</f>
        <v/>
      </c>
      <c r="H2998" s="74">
        <f>SUMIF('Cash Outflows'!E:E,'AP and Accrual Journal'!D2998,'Cash Outflows'!F:F)</f>
        <v>0</v>
      </c>
      <c r="I2998" s="73">
        <f t="shared" si="149"/>
        <v>0</v>
      </c>
      <c r="J2998" s="13">
        <f t="shared" si="151"/>
        <v>0</v>
      </c>
      <c r="K2998" s="112" t="b">
        <f ca="1">IF(TODAY()-'AP and Accrual Journal'!E2998&gt;'Data Inputs'!$B$47,TRUE,FALSE)</f>
        <v>1</v>
      </c>
    </row>
    <row r="2999" spans="1:11" x14ac:dyDescent="0.2">
      <c r="A2999" s="110" t="str">
        <f t="shared" si="150"/>
        <v/>
      </c>
      <c r="B2999" s="55"/>
      <c r="C2999" s="55"/>
      <c r="D2999" s="55"/>
      <c r="E2999" s="56"/>
      <c r="F2999" s="72"/>
      <c r="G2999" s="120" t="str">
        <f>IFERROR(INDEX(Vendors!$A$2:$B$500,MATCH('AP and Accrual Journal'!C2999,Vendors!$A$2:$A$500,0),2),"")</f>
        <v/>
      </c>
      <c r="H2999" s="74">
        <f>SUMIF('Cash Outflows'!E:E,'AP and Accrual Journal'!D2999,'Cash Outflows'!F:F)</f>
        <v>0</v>
      </c>
      <c r="I2999" s="73">
        <f t="shared" si="149"/>
        <v>0</v>
      </c>
      <c r="J2999" s="13">
        <f t="shared" si="151"/>
        <v>0</v>
      </c>
      <c r="K2999" s="112" t="b">
        <f ca="1">IF(TODAY()-'AP and Accrual Journal'!E2999&gt;'Data Inputs'!$B$47,TRUE,FALSE)</f>
        <v>1</v>
      </c>
    </row>
    <row r="3000" spans="1:11" x14ac:dyDescent="0.2">
      <c r="A3000" s="110" t="str">
        <f t="shared" si="150"/>
        <v/>
      </c>
      <c r="B3000" s="55"/>
      <c r="C3000" s="55"/>
      <c r="D3000" s="55"/>
      <c r="E3000" s="56"/>
      <c r="F3000" s="72"/>
      <c r="G3000" s="120" t="str">
        <f>IFERROR(INDEX(Vendors!$A$2:$B$500,MATCH('AP and Accrual Journal'!C3000,Vendors!$A$2:$A$500,0),2),"")</f>
        <v/>
      </c>
      <c r="H3000" s="74">
        <f>SUMIF('Cash Outflows'!E:E,'AP and Accrual Journal'!D3000,'Cash Outflows'!F:F)</f>
        <v>0</v>
      </c>
      <c r="I3000" s="73">
        <f t="shared" si="149"/>
        <v>0</v>
      </c>
      <c r="J3000" s="13">
        <f t="shared" si="151"/>
        <v>0</v>
      </c>
      <c r="K3000" s="112" t="b">
        <f ca="1">IF(TODAY()-'AP and Accrual Journal'!E3000&gt;'Data Inputs'!$B$47,TRUE,FALSE)</f>
        <v>1</v>
      </c>
    </row>
    <row r="3001" spans="1:11" x14ac:dyDescent="0.2">
      <c r="A3001" s="110" t="str">
        <f t="shared" si="150"/>
        <v/>
      </c>
      <c r="B3001" s="55"/>
      <c r="C3001" s="55"/>
      <c r="D3001" s="55"/>
      <c r="E3001" s="56"/>
      <c r="F3001" s="72"/>
      <c r="G3001" s="120" t="str">
        <f>IFERROR(INDEX(Vendors!$A$2:$B$500,MATCH('AP and Accrual Journal'!C3001,Vendors!$A$2:$A$500,0),2),"")</f>
        <v/>
      </c>
      <c r="H3001" s="74">
        <f>SUMIF('Cash Outflows'!E:E,'AP and Accrual Journal'!D3001,'Cash Outflows'!F:F)</f>
        <v>0</v>
      </c>
      <c r="I3001" s="73">
        <f t="shared" si="149"/>
        <v>0</v>
      </c>
      <c r="J3001" s="13">
        <f t="shared" si="151"/>
        <v>0</v>
      </c>
      <c r="K3001" s="112" t="b">
        <f ca="1">IF(TODAY()-'AP and Accrual Journal'!E3001&gt;'Data Inputs'!$B$47,TRUE,FALSE)</f>
        <v>1</v>
      </c>
    </row>
    <row r="3002" spans="1:11" x14ac:dyDescent="0.2">
      <c r="A3002" s="110" t="str">
        <f t="shared" si="150"/>
        <v/>
      </c>
      <c r="B3002" s="55"/>
      <c r="C3002" s="55"/>
      <c r="D3002" s="55"/>
      <c r="E3002" s="56"/>
      <c r="F3002" s="72"/>
      <c r="G3002" s="120" t="str">
        <f>IFERROR(INDEX(Vendors!$A$2:$B$500,MATCH('AP and Accrual Journal'!C3002,Vendors!$A$2:$A$500,0),2),"")</f>
        <v/>
      </c>
      <c r="H3002" s="74">
        <f>SUMIF('Cash Outflows'!E:E,'AP and Accrual Journal'!D3002,'Cash Outflows'!F:F)</f>
        <v>0</v>
      </c>
      <c r="I3002" s="73">
        <f t="shared" si="149"/>
        <v>0</v>
      </c>
      <c r="J3002" s="13">
        <f t="shared" si="151"/>
        <v>0</v>
      </c>
      <c r="K3002" s="112" t="b">
        <f ca="1">IF(TODAY()-'AP and Accrual Journal'!E3002&gt;'Data Inputs'!$B$47,TRUE,FALSE)</f>
        <v>1</v>
      </c>
    </row>
    <row r="3003" spans="1:11" x14ac:dyDescent="0.2">
      <c r="A3003" s="110" t="str">
        <f t="shared" si="150"/>
        <v/>
      </c>
      <c r="B3003" s="55"/>
      <c r="C3003" s="55"/>
      <c r="D3003" s="55"/>
      <c r="E3003" s="56"/>
      <c r="F3003" s="72"/>
      <c r="G3003" s="120" t="str">
        <f>IFERROR(INDEX(Vendors!$A$2:$B$500,MATCH('AP and Accrual Journal'!C3003,Vendors!$A$2:$A$500,0),2),"")</f>
        <v/>
      </c>
      <c r="H3003" s="74">
        <f>SUMIF('Cash Outflows'!E:E,'AP and Accrual Journal'!D3003,'Cash Outflows'!F:F)</f>
        <v>0</v>
      </c>
      <c r="I3003" s="73">
        <f t="shared" si="149"/>
        <v>0</v>
      </c>
      <c r="J3003" s="13">
        <f t="shared" si="151"/>
        <v>0</v>
      </c>
      <c r="K3003" s="112" t="b">
        <f ca="1">IF(TODAY()-'AP and Accrual Journal'!E3003&gt;'Data Inputs'!$B$47,TRUE,FALSE)</f>
        <v>1</v>
      </c>
    </row>
    <row r="3004" spans="1:11" x14ac:dyDescent="0.2">
      <c r="A3004" s="110" t="str">
        <f t="shared" si="150"/>
        <v/>
      </c>
      <c r="B3004" s="55"/>
      <c r="C3004" s="55"/>
      <c r="D3004" s="55"/>
      <c r="E3004" s="56"/>
      <c r="F3004" s="72"/>
      <c r="G3004" s="120" t="str">
        <f>IFERROR(INDEX(Vendors!$A$2:$B$500,MATCH('AP and Accrual Journal'!C3004,Vendors!$A$2:$A$500,0),2),"")</f>
        <v/>
      </c>
      <c r="H3004" s="74">
        <f>SUMIF('Cash Outflows'!E:E,'AP and Accrual Journal'!D3004,'Cash Outflows'!F:F)</f>
        <v>0</v>
      </c>
      <c r="I3004" s="73">
        <f t="shared" si="149"/>
        <v>0</v>
      </c>
      <c r="J3004" s="13">
        <f t="shared" si="151"/>
        <v>0</v>
      </c>
      <c r="K3004" s="112" t="b">
        <f ca="1">IF(TODAY()-'AP and Accrual Journal'!E3004&gt;'Data Inputs'!$B$47,TRUE,FALSE)</f>
        <v>1</v>
      </c>
    </row>
    <row r="3005" spans="1:11" x14ac:dyDescent="0.2">
      <c r="A3005" s="110" t="str">
        <f t="shared" si="150"/>
        <v/>
      </c>
      <c r="B3005" s="55"/>
      <c r="C3005" s="55"/>
      <c r="D3005" s="55"/>
      <c r="E3005" s="56"/>
      <c r="F3005" s="72"/>
      <c r="G3005" s="120" t="str">
        <f>IFERROR(INDEX(Vendors!$A$2:$B$500,MATCH('AP and Accrual Journal'!C3005,Vendors!$A$2:$A$500,0),2),"")</f>
        <v/>
      </c>
      <c r="H3005" s="74">
        <f>SUMIF('Cash Outflows'!E:E,'AP and Accrual Journal'!D3005,'Cash Outflows'!F:F)</f>
        <v>0</v>
      </c>
      <c r="I3005" s="73">
        <f t="shared" si="149"/>
        <v>0</v>
      </c>
      <c r="J3005" s="13">
        <f t="shared" si="151"/>
        <v>0</v>
      </c>
      <c r="K3005" s="112" t="b">
        <f ca="1">IF(TODAY()-'AP and Accrual Journal'!E3005&gt;'Data Inputs'!$B$47,TRUE,FALSE)</f>
        <v>1</v>
      </c>
    </row>
    <row r="3006" spans="1:11" x14ac:dyDescent="0.2">
      <c r="A3006" s="110" t="str">
        <f t="shared" si="150"/>
        <v/>
      </c>
      <c r="B3006" s="55"/>
      <c r="C3006" s="55"/>
      <c r="D3006" s="55"/>
      <c r="E3006" s="56"/>
      <c r="F3006" s="72"/>
      <c r="G3006" s="120" t="str">
        <f>IFERROR(INDEX(Vendors!$A$2:$B$500,MATCH('AP and Accrual Journal'!C3006,Vendors!$A$2:$A$500,0),2),"")</f>
        <v/>
      </c>
      <c r="H3006" s="74">
        <f>SUMIF('Cash Outflows'!E:E,'AP and Accrual Journal'!D3006,'Cash Outflows'!F:F)</f>
        <v>0</v>
      </c>
      <c r="I3006" s="73">
        <f t="shared" si="149"/>
        <v>0</v>
      </c>
      <c r="J3006" s="13">
        <f t="shared" si="151"/>
        <v>0</v>
      </c>
      <c r="K3006" s="112" t="b">
        <f ca="1">IF(TODAY()-'AP and Accrual Journal'!E3006&gt;'Data Inputs'!$B$47,TRUE,FALSE)</f>
        <v>1</v>
      </c>
    </row>
    <row r="3007" spans="1:11" x14ac:dyDescent="0.2">
      <c r="A3007" s="110" t="str">
        <f t="shared" si="150"/>
        <v/>
      </c>
      <c r="B3007" s="55"/>
      <c r="C3007" s="55"/>
      <c r="D3007" s="55"/>
      <c r="E3007" s="56"/>
      <c r="F3007" s="72"/>
      <c r="G3007" s="120" t="str">
        <f>IFERROR(INDEX(Vendors!$A$2:$B$500,MATCH('AP and Accrual Journal'!C3007,Vendors!$A$2:$A$500,0),2),"")</f>
        <v/>
      </c>
      <c r="H3007" s="74">
        <f>SUMIF('Cash Outflows'!E:E,'AP and Accrual Journal'!D3007,'Cash Outflows'!F:F)</f>
        <v>0</v>
      </c>
      <c r="I3007" s="73">
        <f t="shared" si="149"/>
        <v>0</v>
      </c>
      <c r="J3007" s="13">
        <f t="shared" si="151"/>
        <v>0</v>
      </c>
      <c r="K3007" s="112" t="b">
        <f ca="1">IF(TODAY()-'AP and Accrual Journal'!E3007&gt;'Data Inputs'!$B$47,TRUE,FALSE)</f>
        <v>1</v>
      </c>
    </row>
    <row r="3008" spans="1:11" x14ac:dyDescent="0.2">
      <c r="A3008" s="110" t="str">
        <f t="shared" si="150"/>
        <v/>
      </c>
      <c r="B3008" s="55"/>
      <c r="C3008" s="55"/>
      <c r="D3008" s="55"/>
      <c r="E3008" s="56"/>
      <c r="F3008" s="72"/>
      <c r="G3008" s="120" t="str">
        <f>IFERROR(INDEX(Vendors!$A$2:$B$500,MATCH('AP and Accrual Journal'!C3008,Vendors!$A$2:$A$500,0),2),"")</f>
        <v/>
      </c>
      <c r="H3008" s="74">
        <f>SUMIF('Cash Outflows'!E:E,'AP and Accrual Journal'!D3008,'Cash Outflows'!F:F)</f>
        <v>0</v>
      </c>
      <c r="I3008" s="73">
        <f t="shared" si="149"/>
        <v>0</v>
      </c>
      <c r="J3008" s="13">
        <f t="shared" si="151"/>
        <v>0</v>
      </c>
      <c r="K3008" s="112" t="b">
        <f ca="1">IF(TODAY()-'AP and Accrual Journal'!E3008&gt;'Data Inputs'!$B$47,TRUE,FALSE)</f>
        <v>1</v>
      </c>
    </row>
    <row r="3009" spans="1:11" x14ac:dyDescent="0.2">
      <c r="A3009" s="110" t="str">
        <f t="shared" si="150"/>
        <v/>
      </c>
      <c r="B3009" s="55"/>
      <c r="C3009" s="55"/>
      <c r="D3009" s="55"/>
      <c r="E3009" s="56"/>
      <c r="F3009" s="72"/>
      <c r="G3009" s="120" t="str">
        <f>IFERROR(INDEX(Vendors!$A$2:$B$500,MATCH('AP and Accrual Journal'!C3009,Vendors!$A$2:$A$500,0),2),"")</f>
        <v/>
      </c>
      <c r="H3009" s="74">
        <f>SUMIF('Cash Outflows'!E:E,'AP and Accrual Journal'!D3009,'Cash Outflows'!F:F)</f>
        <v>0</v>
      </c>
      <c r="I3009" s="73">
        <f t="shared" si="149"/>
        <v>0</v>
      </c>
      <c r="J3009" s="13">
        <f t="shared" si="151"/>
        <v>0</v>
      </c>
      <c r="K3009" s="112" t="b">
        <f ca="1">IF(TODAY()-'AP and Accrual Journal'!E3009&gt;'Data Inputs'!$B$47,TRUE,FALSE)</f>
        <v>1</v>
      </c>
    </row>
    <row r="3010" spans="1:11" x14ac:dyDescent="0.2">
      <c r="A3010" s="110" t="str">
        <f t="shared" si="150"/>
        <v/>
      </c>
      <c r="B3010" s="55"/>
      <c r="C3010" s="55"/>
      <c r="D3010" s="55"/>
      <c r="E3010" s="56"/>
      <c r="F3010" s="72"/>
      <c r="G3010" s="120" t="str">
        <f>IFERROR(INDEX(Vendors!$A$2:$B$500,MATCH('AP and Accrual Journal'!C3010,Vendors!$A$2:$A$500,0),2),"")</f>
        <v/>
      </c>
      <c r="H3010" s="74">
        <f>SUMIF('Cash Outflows'!E:E,'AP and Accrual Journal'!D3010,'Cash Outflows'!F:F)</f>
        <v>0</v>
      </c>
      <c r="I3010" s="73">
        <f t="shared" si="149"/>
        <v>0</v>
      </c>
      <c r="J3010" s="13">
        <f t="shared" si="151"/>
        <v>0</v>
      </c>
      <c r="K3010" s="112" t="b">
        <f ca="1">IF(TODAY()-'AP and Accrual Journal'!E3010&gt;'Data Inputs'!$B$47,TRUE,FALSE)</f>
        <v>1</v>
      </c>
    </row>
    <row r="3011" spans="1:11" x14ac:dyDescent="0.2">
      <c r="A3011" s="110" t="str">
        <f t="shared" si="150"/>
        <v/>
      </c>
      <c r="B3011" s="55"/>
      <c r="C3011" s="55"/>
      <c r="D3011" s="55"/>
      <c r="E3011" s="56"/>
      <c r="F3011" s="72"/>
      <c r="G3011" s="120" t="str">
        <f>IFERROR(INDEX(Vendors!$A$2:$B$500,MATCH('AP and Accrual Journal'!C3011,Vendors!$A$2:$A$500,0),2),"")</f>
        <v/>
      </c>
      <c r="H3011" s="74">
        <f>SUMIF('Cash Outflows'!E:E,'AP and Accrual Journal'!D3011,'Cash Outflows'!F:F)</f>
        <v>0</v>
      </c>
      <c r="I3011" s="73">
        <f t="shared" si="149"/>
        <v>0</v>
      </c>
      <c r="J3011" s="13">
        <f t="shared" si="151"/>
        <v>0</v>
      </c>
      <c r="K3011" s="112" t="b">
        <f ca="1">IF(TODAY()-'AP and Accrual Journal'!E3011&gt;'Data Inputs'!$B$47,TRUE,FALSE)</f>
        <v>1</v>
      </c>
    </row>
    <row r="3012" spans="1:11" x14ac:dyDescent="0.2">
      <c r="A3012" s="110" t="str">
        <f t="shared" si="150"/>
        <v/>
      </c>
      <c r="B3012" s="55"/>
      <c r="C3012" s="55"/>
      <c r="D3012" s="55"/>
      <c r="E3012" s="56"/>
      <c r="F3012" s="72"/>
      <c r="G3012" s="120" t="str">
        <f>IFERROR(INDEX(Vendors!$A$2:$B$500,MATCH('AP and Accrual Journal'!C3012,Vendors!$A$2:$A$500,0),2),"")</f>
        <v/>
      </c>
      <c r="H3012" s="74">
        <f>SUMIF('Cash Outflows'!E:E,'AP and Accrual Journal'!D3012,'Cash Outflows'!F:F)</f>
        <v>0</v>
      </c>
      <c r="I3012" s="73">
        <f t="shared" si="149"/>
        <v>0</v>
      </c>
      <c r="J3012" s="13">
        <f t="shared" si="151"/>
        <v>0</v>
      </c>
      <c r="K3012" s="112" t="b">
        <f ca="1">IF(TODAY()-'AP and Accrual Journal'!E3012&gt;'Data Inputs'!$B$47,TRUE,FALSE)</f>
        <v>1</v>
      </c>
    </row>
    <row r="3013" spans="1:11" x14ac:dyDescent="0.2">
      <c r="A3013" s="110" t="str">
        <f t="shared" si="150"/>
        <v/>
      </c>
      <c r="B3013" s="55"/>
      <c r="C3013" s="55"/>
      <c r="D3013" s="55"/>
      <c r="E3013" s="56"/>
      <c r="F3013" s="72"/>
      <c r="G3013" s="120" t="str">
        <f>IFERROR(INDEX(Vendors!$A$2:$B$500,MATCH('AP and Accrual Journal'!C3013,Vendors!$A$2:$A$500,0),2),"")</f>
        <v/>
      </c>
      <c r="H3013" s="74">
        <f>SUMIF('Cash Outflows'!E:E,'AP and Accrual Journal'!D3013,'Cash Outflows'!F:F)</f>
        <v>0</v>
      </c>
      <c r="I3013" s="73">
        <f t="shared" ref="I3013:I3076" si="152">F3013-H3013</f>
        <v>0</v>
      </c>
      <c r="J3013" s="13">
        <f t="shared" si="151"/>
        <v>0</v>
      </c>
      <c r="K3013" s="112" t="b">
        <f ca="1">IF(TODAY()-'AP and Accrual Journal'!E3013&gt;'Data Inputs'!$B$47,TRUE,FALSE)</f>
        <v>1</v>
      </c>
    </row>
    <row r="3014" spans="1:11" x14ac:dyDescent="0.2">
      <c r="A3014" s="110" t="str">
        <f t="shared" si="150"/>
        <v/>
      </c>
      <c r="B3014" s="55"/>
      <c r="C3014" s="55"/>
      <c r="D3014" s="55"/>
      <c r="E3014" s="56"/>
      <c r="F3014" s="72"/>
      <c r="G3014" s="120" t="str">
        <f>IFERROR(INDEX(Vendors!$A$2:$B$500,MATCH('AP and Accrual Journal'!C3014,Vendors!$A$2:$A$500,0),2),"")</f>
        <v/>
      </c>
      <c r="H3014" s="74">
        <f>SUMIF('Cash Outflows'!E:E,'AP and Accrual Journal'!D3014,'Cash Outflows'!F:F)</f>
        <v>0</v>
      </c>
      <c r="I3014" s="73">
        <f t="shared" si="152"/>
        <v>0</v>
      </c>
      <c r="J3014" s="13">
        <f t="shared" si="151"/>
        <v>0</v>
      </c>
      <c r="K3014" s="112" t="b">
        <f ca="1">IF(TODAY()-'AP and Accrual Journal'!E3014&gt;'Data Inputs'!$B$47,TRUE,FALSE)</f>
        <v>1</v>
      </c>
    </row>
    <row r="3015" spans="1:11" x14ac:dyDescent="0.2">
      <c r="A3015" s="110" t="str">
        <f t="shared" si="150"/>
        <v/>
      </c>
      <c r="B3015" s="55"/>
      <c r="C3015" s="55"/>
      <c r="D3015" s="55"/>
      <c r="E3015" s="56"/>
      <c r="F3015" s="72"/>
      <c r="G3015" s="120" t="str">
        <f>IFERROR(INDEX(Vendors!$A$2:$B$500,MATCH('AP and Accrual Journal'!C3015,Vendors!$A$2:$A$500,0),2),"")</f>
        <v/>
      </c>
      <c r="H3015" s="74">
        <f>SUMIF('Cash Outflows'!E:E,'AP and Accrual Journal'!D3015,'Cash Outflows'!F:F)</f>
        <v>0</v>
      </c>
      <c r="I3015" s="73">
        <f t="shared" si="152"/>
        <v>0</v>
      </c>
      <c r="J3015" s="13">
        <f t="shared" si="151"/>
        <v>0</v>
      </c>
      <c r="K3015" s="112" t="b">
        <f ca="1">IF(TODAY()-'AP and Accrual Journal'!E3015&gt;'Data Inputs'!$B$47,TRUE,FALSE)</f>
        <v>1</v>
      </c>
    </row>
    <row r="3016" spans="1:11" x14ac:dyDescent="0.2">
      <c r="A3016" s="110" t="str">
        <f t="shared" si="150"/>
        <v/>
      </c>
      <c r="B3016" s="55"/>
      <c r="C3016" s="55"/>
      <c r="D3016" s="55"/>
      <c r="E3016" s="56"/>
      <c r="F3016" s="72"/>
      <c r="G3016" s="120" t="str">
        <f>IFERROR(INDEX(Vendors!$A$2:$B$500,MATCH('AP and Accrual Journal'!C3016,Vendors!$A$2:$A$500,0),2),"")</f>
        <v/>
      </c>
      <c r="H3016" s="74">
        <f>SUMIF('Cash Outflows'!E:E,'AP and Accrual Journal'!D3016,'Cash Outflows'!F:F)</f>
        <v>0</v>
      </c>
      <c r="I3016" s="73">
        <f t="shared" si="152"/>
        <v>0</v>
      </c>
      <c r="J3016" s="13">
        <f t="shared" si="151"/>
        <v>0</v>
      </c>
      <c r="K3016" s="112" t="b">
        <f ca="1">IF(TODAY()-'AP and Accrual Journal'!E3016&gt;'Data Inputs'!$B$47,TRUE,FALSE)</f>
        <v>1</v>
      </c>
    </row>
    <row r="3017" spans="1:11" x14ac:dyDescent="0.2">
      <c r="A3017" s="110" t="str">
        <f t="shared" si="150"/>
        <v/>
      </c>
      <c r="B3017" s="55"/>
      <c r="C3017" s="55"/>
      <c r="D3017" s="55"/>
      <c r="E3017" s="56"/>
      <c r="F3017" s="72"/>
      <c r="G3017" s="120" t="str">
        <f>IFERROR(INDEX(Vendors!$A$2:$B$500,MATCH('AP and Accrual Journal'!C3017,Vendors!$A$2:$A$500,0),2),"")</f>
        <v/>
      </c>
      <c r="H3017" s="74">
        <f>SUMIF('Cash Outflows'!E:E,'AP and Accrual Journal'!D3017,'Cash Outflows'!F:F)</f>
        <v>0</v>
      </c>
      <c r="I3017" s="73">
        <f t="shared" si="152"/>
        <v>0</v>
      </c>
      <c r="J3017" s="13">
        <f t="shared" si="151"/>
        <v>0</v>
      </c>
      <c r="K3017" s="112" t="b">
        <f ca="1">IF(TODAY()-'AP and Accrual Journal'!E3017&gt;'Data Inputs'!$B$47,TRUE,FALSE)</f>
        <v>1</v>
      </c>
    </row>
    <row r="3018" spans="1:11" x14ac:dyDescent="0.2">
      <c r="A3018" s="110" t="str">
        <f t="shared" si="150"/>
        <v/>
      </c>
      <c r="B3018" s="55"/>
      <c r="C3018" s="55"/>
      <c r="D3018" s="55"/>
      <c r="E3018" s="56"/>
      <c r="F3018" s="72"/>
      <c r="G3018" s="120" t="str">
        <f>IFERROR(INDEX(Vendors!$A$2:$B$500,MATCH('AP and Accrual Journal'!C3018,Vendors!$A$2:$A$500,0),2),"")</f>
        <v/>
      </c>
      <c r="H3018" s="74">
        <f>SUMIF('Cash Outflows'!E:E,'AP and Accrual Journal'!D3018,'Cash Outflows'!F:F)</f>
        <v>0</v>
      </c>
      <c r="I3018" s="73">
        <f t="shared" si="152"/>
        <v>0</v>
      </c>
      <c r="J3018" s="13">
        <f t="shared" si="151"/>
        <v>0</v>
      </c>
      <c r="K3018" s="112" t="b">
        <f ca="1">IF(TODAY()-'AP and Accrual Journal'!E3018&gt;'Data Inputs'!$B$47,TRUE,FALSE)</f>
        <v>1</v>
      </c>
    </row>
    <row r="3019" spans="1:11" x14ac:dyDescent="0.2">
      <c r="A3019" s="110" t="str">
        <f t="shared" si="150"/>
        <v/>
      </c>
      <c r="B3019" s="55"/>
      <c r="C3019" s="55"/>
      <c r="D3019" s="55"/>
      <c r="E3019" s="56"/>
      <c r="F3019" s="72"/>
      <c r="G3019" s="120" t="str">
        <f>IFERROR(INDEX(Vendors!$A$2:$B$500,MATCH('AP and Accrual Journal'!C3019,Vendors!$A$2:$A$500,0),2),"")</f>
        <v/>
      </c>
      <c r="H3019" s="74">
        <f>SUMIF('Cash Outflows'!E:E,'AP and Accrual Journal'!D3019,'Cash Outflows'!F:F)</f>
        <v>0</v>
      </c>
      <c r="I3019" s="73">
        <f t="shared" si="152"/>
        <v>0</v>
      </c>
      <c r="J3019" s="13">
        <f t="shared" si="151"/>
        <v>0</v>
      </c>
      <c r="K3019" s="112" t="b">
        <f ca="1">IF(TODAY()-'AP and Accrual Journal'!E3019&gt;'Data Inputs'!$B$47,TRUE,FALSE)</f>
        <v>1</v>
      </c>
    </row>
    <row r="3020" spans="1:11" x14ac:dyDescent="0.2">
      <c r="A3020" s="110" t="str">
        <f t="shared" ref="A3020:A3083" si="153">IF(E3020="","",E3020+(6-J3020))</f>
        <v/>
      </c>
      <c r="B3020" s="55"/>
      <c r="C3020" s="55"/>
      <c r="D3020" s="55"/>
      <c r="E3020" s="56"/>
      <c r="F3020" s="72"/>
      <c r="G3020" s="120" t="str">
        <f>IFERROR(INDEX(Vendors!$A$2:$B$500,MATCH('AP and Accrual Journal'!C3020,Vendors!$A$2:$A$500,0),2),"")</f>
        <v/>
      </c>
      <c r="H3020" s="74">
        <f>SUMIF('Cash Outflows'!E:E,'AP and Accrual Journal'!D3020,'Cash Outflows'!F:F)</f>
        <v>0</v>
      </c>
      <c r="I3020" s="73">
        <f t="shared" si="152"/>
        <v>0</v>
      </c>
      <c r="J3020" s="13">
        <f t="shared" ref="J3020:J3083" si="154">IF(WEEKDAY(E3020)=7,0,WEEKDAY(E3020))</f>
        <v>0</v>
      </c>
      <c r="K3020" s="112" t="b">
        <f ca="1">IF(TODAY()-'AP and Accrual Journal'!E3020&gt;'Data Inputs'!$B$47,TRUE,FALSE)</f>
        <v>1</v>
      </c>
    </row>
    <row r="3021" spans="1:11" x14ac:dyDescent="0.2">
      <c r="A3021" s="110" t="str">
        <f t="shared" si="153"/>
        <v/>
      </c>
      <c r="B3021" s="55"/>
      <c r="C3021" s="55"/>
      <c r="D3021" s="55"/>
      <c r="E3021" s="56"/>
      <c r="F3021" s="72"/>
      <c r="G3021" s="120" t="str">
        <f>IFERROR(INDEX(Vendors!$A$2:$B$500,MATCH('AP and Accrual Journal'!C3021,Vendors!$A$2:$A$500,0),2),"")</f>
        <v/>
      </c>
      <c r="H3021" s="74">
        <f>SUMIF('Cash Outflows'!E:E,'AP and Accrual Journal'!D3021,'Cash Outflows'!F:F)</f>
        <v>0</v>
      </c>
      <c r="I3021" s="73">
        <f t="shared" si="152"/>
        <v>0</v>
      </c>
      <c r="J3021" s="13">
        <f t="shared" si="154"/>
        <v>0</v>
      </c>
      <c r="K3021" s="112" t="b">
        <f ca="1">IF(TODAY()-'AP and Accrual Journal'!E3021&gt;'Data Inputs'!$B$47,TRUE,FALSE)</f>
        <v>1</v>
      </c>
    </row>
    <row r="3022" spans="1:11" x14ac:dyDescent="0.2">
      <c r="A3022" s="110" t="str">
        <f t="shared" si="153"/>
        <v/>
      </c>
      <c r="B3022" s="55"/>
      <c r="C3022" s="55"/>
      <c r="D3022" s="55"/>
      <c r="E3022" s="56"/>
      <c r="F3022" s="72"/>
      <c r="G3022" s="120" t="str">
        <f>IFERROR(INDEX(Vendors!$A$2:$B$500,MATCH('AP and Accrual Journal'!C3022,Vendors!$A$2:$A$500,0),2),"")</f>
        <v/>
      </c>
      <c r="H3022" s="74">
        <f>SUMIF('Cash Outflows'!E:E,'AP and Accrual Journal'!D3022,'Cash Outflows'!F:F)</f>
        <v>0</v>
      </c>
      <c r="I3022" s="73">
        <f t="shared" si="152"/>
        <v>0</v>
      </c>
      <c r="J3022" s="13">
        <f t="shared" si="154"/>
        <v>0</v>
      </c>
      <c r="K3022" s="112" t="b">
        <f ca="1">IF(TODAY()-'AP and Accrual Journal'!E3022&gt;'Data Inputs'!$B$47,TRUE,FALSE)</f>
        <v>1</v>
      </c>
    </row>
    <row r="3023" spans="1:11" x14ac:dyDescent="0.2">
      <c r="A3023" s="110" t="str">
        <f t="shared" si="153"/>
        <v/>
      </c>
      <c r="B3023" s="55"/>
      <c r="C3023" s="55"/>
      <c r="D3023" s="55"/>
      <c r="E3023" s="56"/>
      <c r="F3023" s="72"/>
      <c r="G3023" s="120" t="str">
        <f>IFERROR(INDEX(Vendors!$A$2:$B$500,MATCH('AP and Accrual Journal'!C3023,Vendors!$A$2:$A$500,0),2),"")</f>
        <v/>
      </c>
      <c r="H3023" s="74">
        <f>SUMIF('Cash Outflows'!E:E,'AP and Accrual Journal'!D3023,'Cash Outflows'!F:F)</f>
        <v>0</v>
      </c>
      <c r="I3023" s="73">
        <f t="shared" si="152"/>
        <v>0</v>
      </c>
      <c r="J3023" s="13">
        <f t="shared" si="154"/>
        <v>0</v>
      </c>
      <c r="K3023" s="112" t="b">
        <f ca="1">IF(TODAY()-'AP and Accrual Journal'!E3023&gt;'Data Inputs'!$B$47,TRUE,FALSE)</f>
        <v>1</v>
      </c>
    </row>
    <row r="3024" spans="1:11" x14ac:dyDescent="0.2">
      <c r="A3024" s="110" t="str">
        <f t="shared" si="153"/>
        <v/>
      </c>
      <c r="B3024" s="55"/>
      <c r="C3024" s="55"/>
      <c r="D3024" s="55"/>
      <c r="E3024" s="56"/>
      <c r="F3024" s="72"/>
      <c r="G3024" s="120" t="str">
        <f>IFERROR(INDEX(Vendors!$A$2:$B$500,MATCH('AP and Accrual Journal'!C3024,Vendors!$A$2:$A$500,0),2),"")</f>
        <v/>
      </c>
      <c r="H3024" s="74">
        <f>SUMIF('Cash Outflows'!E:E,'AP and Accrual Journal'!D3024,'Cash Outflows'!F:F)</f>
        <v>0</v>
      </c>
      <c r="I3024" s="73">
        <f t="shared" si="152"/>
        <v>0</v>
      </c>
      <c r="J3024" s="13">
        <f t="shared" si="154"/>
        <v>0</v>
      </c>
      <c r="K3024" s="112" t="b">
        <f ca="1">IF(TODAY()-'AP and Accrual Journal'!E3024&gt;'Data Inputs'!$B$47,TRUE,FALSE)</f>
        <v>1</v>
      </c>
    </row>
    <row r="3025" spans="1:11" x14ac:dyDescent="0.2">
      <c r="A3025" s="110" t="str">
        <f t="shared" si="153"/>
        <v/>
      </c>
      <c r="B3025" s="55"/>
      <c r="C3025" s="55"/>
      <c r="D3025" s="55"/>
      <c r="E3025" s="56"/>
      <c r="F3025" s="72"/>
      <c r="G3025" s="120" t="str">
        <f>IFERROR(INDEX(Vendors!$A$2:$B$500,MATCH('AP and Accrual Journal'!C3025,Vendors!$A$2:$A$500,0),2),"")</f>
        <v/>
      </c>
      <c r="H3025" s="74">
        <f>SUMIF('Cash Outflows'!E:E,'AP and Accrual Journal'!D3025,'Cash Outflows'!F:F)</f>
        <v>0</v>
      </c>
      <c r="I3025" s="73">
        <f t="shared" si="152"/>
        <v>0</v>
      </c>
      <c r="J3025" s="13">
        <f t="shared" si="154"/>
        <v>0</v>
      </c>
      <c r="K3025" s="112" t="b">
        <f ca="1">IF(TODAY()-'AP and Accrual Journal'!E3025&gt;'Data Inputs'!$B$47,TRUE,FALSE)</f>
        <v>1</v>
      </c>
    </row>
    <row r="3026" spans="1:11" x14ac:dyDescent="0.2">
      <c r="A3026" s="110" t="str">
        <f t="shared" si="153"/>
        <v/>
      </c>
      <c r="B3026" s="55"/>
      <c r="C3026" s="55"/>
      <c r="D3026" s="55"/>
      <c r="E3026" s="56"/>
      <c r="F3026" s="72"/>
      <c r="G3026" s="120" t="str">
        <f>IFERROR(INDEX(Vendors!$A$2:$B$500,MATCH('AP and Accrual Journal'!C3026,Vendors!$A$2:$A$500,0),2),"")</f>
        <v/>
      </c>
      <c r="H3026" s="74">
        <f>SUMIF('Cash Outflows'!E:E,'AP and Accrual Journal'!D3026,'Cash Outflows'!F:F)</f>
        <v>0</v>
      </c>
      <c r="I3026" s="73">
        <f t="shared" si="152"/>
        <v>0</v>
      </c>
      <c r="J3026" s="13">
        <f t="shared" si="154"/>
        <v>0</v>
      </c>
      <c r="K3026" s="112" t="b">
        <f ca="1">IF(TODAY()-'AP and Accrual Journal'!E3026&gt;'Data Inputs'!$B$47,TRUE,FALSE)</f>
        <v>1</v>
      </c>
    </row>
    <row r="3027" spans="1:11" x14ac:dyDescent="0.2">
      <c r="A3027" s="110" t="str">
        <f t="shared" si="153"/>
        <v/>
      </c>
      <c r="B3027" s="55"/>
      <c r="C3027" s="55"/>
      <c r="D3027" s="55"/>
      <c r="E3027" s="56"/>
      <c r="F3027" s="72"/>
      <c r="G3027" s="120" t="str">
        <f>IFERROR(INDEX(Vendors!$A$2:$B$500,MATCH('AP and Accrual Journal'!C3027,Vendors!$A$2:$A$500,0),2),"")</f>
        <v/>
      </c>
      <c r="H3027" s="74">
        <f>SUMIF('Cash Outflows'!E:E,'AP and Accrual Journal'!D3027,'Cash Outflows'!F:F)</f>
        <v>0</v>
      </c>
      <c r="I3027" s="73">
        <f t="shared" si="152"/>
        <v>0</v>
      </c>
      <c r="J3027" s="13">
        <f t="shared" si="154"/>
        <v>0</v>
      </c>
      <c r="K3027" s="112" t="b">
        <f ca="1">IF(TODAY()-'AP and Accrual Journal'!E3027&gt;'Data Inputs'!$B$47,TRUE,FALSE)</f>
        <v>1</v>
      </c>
    </row>
    <row r="3028" spans="1:11" x14ac:dyDescent="0.2">
      <c r="A3028" s="110" t="str">
        <f t="shared" si="153"/>
        <v/>
      </c>
      <c r="B3028" s="55"/>
      <c r="C3028" s="55"/>
      <c r="D3028" s="55"/>
      <c r="E3028" s="56"/>
      <c r="F3028" s="72"/>
      <c r="G3028" s="120" t="str">
        <f>IFERROR(INDEX(Vendors!$A$2:$B$500,MATCH('AP and Accrual Journal'!C3028,Vendors!$A$2:$A$500,0),2),"")</f>
        <v/>
      </c>
      <c r="H3028" s="74">
        <f>SUMIF('Cash Outflows'!E:E,'AP and Accrual Journal'!D3028,'Cash Outflows'!F:F)</f>
        <v>0</v>
      </c>
      <c r="I3028" s="73">
        <f t="shared" si="152"/>
        <v>0</v>
      </c>
      <c r="J3028" s="13">
        <f t="shared" si="154"/>
        <v>0</v>
      </c>
      <c r="K3028" s="112" t="b">
        <f ca="1">IF(TODAY()-'AP and Accrual Journal'!E3028&gt;'Data Inputs'!$B$47,TRUE,FALSE)</f>
        <v>1</v>
      </c>
    </row>
    <row r="3029" spans="1:11" x14ac:dyDescent="0.2">
      <c r="A3029" s="110" t="str">
        <f t="shared" si="153"/>
        <v/>
      </c>
      <c r="B3029" s="55"/>
      <c r="C3029" s="55"/>
      <c r="D3029" s="55"/>
      <c r="E3029" s="56"/>
      <c r="F3029" s="72"/>
      <c r="G3029" s="120" t="str">
        <f>IFERROR(INDEX(Vendors!$A$2:$B$500,MATCH('AP and Accrual Journal'!C3029,Vendors!$A$2:$A$500,0),2),"")</f>
        <v/>
      </c>
      <c r="H3029" s="74">
        <f>SUMIF('Cash Outflows'!E:E,'AP and Accrual Journal'!D3029,'Cash Outflows'!F:F)</f>
        <v>0</v>
      </c>
      <c r="I3029" s="73">
        <f t="shared" si="152"/>
        <v>0</v>
      </c>
      <c r="J3029" s="13">
        <f t="shared" si="154"/>
        <v>0</v>
      </c>
      <c r="K3029" s="112" t="b">
        <f ca="1">IF(TODAY()-'AP and Accrual Journal'!E3029&gt;'Data Inputs'!$B$47,TRUE,FALSE)</f>
        <v>1</v>
      </c>
    </row>
    <row r="3030" spans="1:11" x14ac:dyDescent="0.2">
      <c r="A3030" s="110" t="str">
        <f t="shared" si="153"/>
        <v/>
      </c>
      <c r="B3030" s="55"/>
      <c r="C3030" s="55"/>
      <c r="D3030" s="55"/>
      <c r="E3030" s="56"/>
      <c r="F3030" s="72"/>
      <c r="G3030" s="120" t="str">
        <f>IFERROR(INDEX(Vendors!$A$2:$B$500,MATCH('AP and Accrual Journal'!C3030,Vendors!$A$2:$A$500,0),2),"")</f>
        <v/>
      </c>
      <c r="H3030" s="74">
        <f>SUMIF('Cash Outflows'!E:E,'AP and Accrual Journal'!D3030,'Cash Outflows'!F:F)</f>
        <v>0</v>
      </c>
      <c r="I3030" s="73">
        <f t="shared" si="152"/>
        <v>0</v>
      </c>
      <c r="J3030" s="13">
        <f t="shared" si="154"/>
        <v>0</v>
      </c>
      <c r="K3030" s="112" t="b">
        <f ca="1">IF(TODAY()-'AP and Accrual Journal'!E3030&gt;'Data Inputs'!$B$47,TRUE,FALSE)</f>
        <v>1</v>
      </c>
    </row>
    <row r="3031" spans="1:11" x14ac:dyDescent="0.2">
      <c r="A3031" s="110" t="str">
        <f t="shared" si="153"/>
        <v/>
      </c>
      <c r="B3031" s="55"/>
      <c r="C3031" s="55"/>
      <c r="D3031" s="55"/>
      <c r="E3031" s="56"/>
      <c r="F3031" s="72"/>
      <c r="G3031" s="120" t="str">
        <f>IFERROR(INDEX(Vendors!$A$2:$B$500,MATCH('AP and Accrual Journal'!C3031,Vendors!$A$2:$A$500,0),2),"")</f>
        <v/>
      </c>
      <c r="H3031" s="74">
        <f>SUMIF('Cash Outflows'!E:E,'AP and Accrual Journal'!D3031,'Cash Outflows'!F:F)</f>
        <v>0</v>
      </c>
      <c r="I3031" s="73">
        <f t="shared" si="152"/>
        <v>0</v>
      </c>
      <c r="J3031" s="13">
        <f t="shared" si="154"/>
        <v>0</v>
      </c>
      <c r="K3031" s="112" t="b">
        <f ca="1">IF(TODAY()-'AP and Accrual Journal'!E3031&gt;'Data Inputs'!$B$47,TRUE,FALSE)</f>
        <v>1</v>
      </c>
    </row>
    <row r="3032" spans="1:11" x14ac:dyDescent="0.2">
      <c r="A3032" s="110" t="str">
        <f t="shared" si="153"/>
        <v/>
      </c>
      <c r="B3032" s="55"/>
      <c r="C3032" s="55"/>
      <c r="D3032" s="55"/>
      <c r="E3032" s="56"/>
      <c r="F3032" s="72"/>
      <c r="G3032" s="120" t="str">
        <f>IFERROR(INDEX(Vendors!$A$2:$B$500,MATCH('AP and Accrual Journal'!C3032,Vendors!$A$2:$A$500,0),2),"")</f>
        <v/>
      </c>
      <c r="H3032" s="74">
        <f>SUMIF('Cash Outflows'!E:E,'AP and Accrual Journal'!D3032,'Cash Outflows'!F:F)</f>
        <v>0</v>
      </c>
      <c r="I3032" s="73">
        <f t="shared" si="152"/>
        <v>0</v>
      </c>
      <c r="J3032" s="13">
        <f t="shared" si="154"/>
        <v>0</v>
      </c>
      <c r="K3032" s="112" t="b">
        <f ca="1">IF(TODAY()-'AP and Accrual Journal'!E3032&gt;'Data Inputs'!$B$47,TRUE,FALSE)</f>
        <v>1</v>
      </c>
    </row>
    <row r="3033" spans="1:11" x14ac:dyDescent="0.2">
      <c r="A3033" s="110" t="str">
        <f t="shared" si="153"/>
        <v/>
      </c>
      <c r="B3033" s="55"/>
      <c r="C3033" s="55"/>
      <c r="D3033" s="55"/>
      <c r="E3033" s="56"/>
      <c r="F3033" s="72"/>
      <c r="G3033" s="120" t="str">
        <f>IFERROR(INDEX(Vendors!$A$2:$B$500,MATCH('AP and Accrual Journal'!C3033,Vendors!$A$2:$A$500,0),2),"")</f>
        <v/>
      </c>
      <c r="H3033" s="74">
        <f>SUMIF('Cash Outflows'!E:E,'AP and Accrual Journal'!D3033,'Cash Outflows'!F:F)</f>
        <v>0</v>
      </c>
      <c r="I3033" s="73">
        <f t="shared" si="152"/>
        <v>0</v>
      </c>
      <c r="J3033" s="13">
        <f t="shared" si="154"/>
        <v>0</v>
      </c>
      <c r="K3033" s="112" t="b">
        <f ca="1">IF(TODAY()-'AP and Accrual Journal'!E3033&gt;'Data Inputs'!$B$47,TRUE,FALSE)</f>
        <v>1</v>
      </c>
    </row>
    <row r="3034" spans="1:11" x14ac:dyDescent="0.2">
      <c r="A3034" s="110" t="str">
        <f t="shared" si="153"/>
        <v/>
      </c>
      <c r="B3034" s="55"/>
      <c r="C3034" s="55"/>
      <c r="D3034" s="55"/>
      <c r="E3034" s="56"/>
      <c r="F3034" s="72"/>
      <c r="G3034" s="120" t="str">
        <f>IFERROR(INDEX(Vendors!$A$2:$B$500,MATCH('AP and Accrual Journal'!C3034,Vendors!$A$2:$A$500,0),2),"")</f>
        <v/>
      </c>
      <c r="H3034" s="74">
        <f>SUMIF('Cash Outflows'!E:E,'AP and Accrual Journal'!D3034,'Cash Outflows'!F:F)</f>
        <v>0</v>
      </c>
      <c r="I3034" s="73">
        <f t="shared" si="152"/>
        <v>0</v>
      </c>
      <c r="J3034" s="13">
        <f t="shared" si="154"/>
        <v>0</v>
      </c>
      <c r="K3034" s="112" t="b">
        <f ca="1">IF(TODAY()-'AP and Accrual Journal'!E3034&gt;'Data Inputs'!$B$47,TRUE,FALSE)</f>
        <v>1</v>
      </c>
    </row>
    <row r="3035" spans="1:11" x14ac:dyDescent="0.2">
      <c r="A3035" s="110" t="str">
        <f t="shared" si="153"/>
        <v/>
      </c>
      <c r="B3035" s="55"/>
      <c r="C3035" s="55"/>
      <c r="D3035" s="55"/>
      <c r="E3035" s="56"/>
      <c r="F3035" s="72"/>
      <c r="G3035" s="120" t="str">
        <f>IFERROR(INDEX(Vendors!$A$2:$B$500,MATCH('AP and Accrual Journal'!C3035,Vendors!$A$2:$A$500,0),2),"")</f>
        <v/>
      </c>
      <c r="H3035" s="74">
        <f>SUMIF('Cash Outflows'!E:E,'AP and Accrual Journal'!D3035,'Cash Outflows'!F:F)</f>
        <v>0</v>
      </c>
      <c r="I3035" s="73">
        <f t="shared" si="152"/>
        <v>0</v>
      </c>
      <c r="J3035" s="13">
        <f t="shared" si="154"/>
        <v>0</v>
      </c>
      <c r="K3035" s="112" t="b">
        <f ca="1">IF(TODAY()-'AP and Accrual Journal'!E3035&gt;'Data Inputs'!$B$47,TRUE,FALSE)</f>
        <v>1</v>
      </c>
    </row>
    <row r="3036" spans="1:11" x14ac:dyDescent="0.2">
      <c r="A3036" s="110" t="str">
        <f t="shared" si="153"/>
        <v/>
      </c>
      <c r="B3036" s="55"/>
      <c r="C3036" s="55"/>
      <c r="D3036" s="55"/>
      <c r="E3036" s="56"/>
      <c r="F3036" s="72"/>
      <c r="G3036" s="120" t="str">
        <f>IFERROR(INDEX(Vendors!$A$2:$B$500,MATCH('AP and Accrual Journal'!C3036,Vendors!$A$2:$A$500,0),2),"")</f>
        <v/>
      </c>
      <c r="H3036" s="74">
        <f>SUMIF('Cash Outflows'!E:E,'AP and Accrual Journal'!D3036,'Cash Outflows'!F:F)</f>
        <v>0</v>
      </c>
      <c r="I3036" s="73">
        <f t="shared" si="152"/>
        <v>0</v>
      </c>
      <c r="J3036" s="13">
        <f t="shared" si="154"/>
        <v>0</v>
      </c>
      <c r="K3036" s="112" t="b">
        <f ca="1">IF(TODAY()-'AP and Accrual Journal'!E3036&gt;'Data Inputs'!$B$47,TRUE,FALSE)</f>
        <v>1</v>
      </c>
    </row>
    <row r="3037" spans="1:11" x14ac:dyDescent="0.2">
      <c r="A3037" s="110" t="str">
        <f t="shared" si="153"/>
        <v/>
      </c>
      <c r="B3037" s="55"/>
      <c r="C3037" s="55"/>
      <c r="D3037" s="55"/>
      <c r="E3037" s="56"/>
      <c r="F3037" s="72"/>
      <c r="G3037" s="120" t="str">
        <f>IFERROR(INDEX(Vendors!$A$2:$B$500,MATCH('AP and Accrual Journal'!C3037,Vendors!$A$2:$A$500,0),2),"")</f>
        <v/>
      </c>
      <c r="H3037" s="74">
        <f>SUMIF('Cash Outflows'!E:E,'AP and Accrual Journal'!D3037,'Cash Outflows'!F:F)</f>
        <v>0</v>
      </c>
      <c r="I3037" s="73">
        <f t="shared" si="152"/>
        <v>0</v>
      </c>
      <c r="J3037" s="13">
        <f t="shared" si="154"/>
        <v>0</v>
      </c>
      <c r="K3037" s="112" t="b">
        <f ca="1">IF(TODAY()-'AP and Accrual Journal'!E3037&gt;'Data Inputs'!$B$47,TRUE,FALSE)</f>
        <v>1</v>
      </c>
    </row>
    <row r="3038" spans="1:11" x14ac:dyDescent="0.2">
      <c r="A3038" s="110" t="str">
        <f t="shared" si="153"/>
        <v/>
      </c>
      <c r="B3038" s="55"/>
      <c r="C3038" s="55"/>
      <c r="D3038" s="55"/>
      <c r="E3038" s="56"/>
      <c r="F3038" s="72"/>
      <c r="G3038" s="120" t="str">
        <f>IFERROR(INDEX(Vendors!$A$2:$B$500,MATCH('AP and Accrual Journal'!C3038,Vendors!$A$2:$A$500,0),2),"")</f>
        <v/>
      </c>
      <c r="H3038" s="74">
        <f>SUMIF('Cash Outflows'!E:E,'AP and Accrual Journal'!D3038,'Cash Outflows'!F:F)</f>
        <v>0</v>
      </c>
      <c r="I3038" s="73">
        <f t="shared" si="152"/>
        <v>0</v>
      </c>
      <c r="J3038" s="13">
        <f t="shared" si="154"/>
        <v>0</v>
      </c>
      <c r="K3038" s="112" t="b">
        <f ca="1">IF(TODAY()-'AP and Accrual Journal'!E3038&gt;'Data Inputs'!$B$47,TRUE,FALSE)</f>
        <v>1</v>
      </c>
    </row>
    <row r="3039" spans="1:11" x14ac:dyDescent="0.2">
      <c r="A3039" s="110" t="str">
        <f t="shared" si="153"/>
        <v/>
      </c>
      <c r="B3039" s="55"/>
      <c r="C3039" s="55"/>
      <c r="D3039" s="55"/>
      <c r="E3039" s="56"/>
      <c r="F3039" s="72"/>
      <c r="G3039" s="120" t="str">
        <f>IFERROR(INDEX(Vendors!$A$2:$B$500,MATCH('AP and Accrual Journal'!C3039,Vendors!$A$2:$A$500,0),2),"")</f>
        <v/>
      </c>
      <c r="H3039" s="74">
        <f>SUMIF('Cash Outflows'!E:E,'AP and Accrual Journal'!D3039,'Cash Outflows'!F:F)</f>
        <v>0</v>
      </c>
      <c r="I3039" s="73">
        <f t="shared" si="152"/>
        <v>0</v>
      </c>
      <c r="J3039" s="13">
        <f t="shared" si="154"/>
        <v>0</v>
      </c>
      <c r="K3039" s="112" t="b">
        <f ca="1">IF(TODAY()-'AP and Accrual Journal'!E3039&gt;'Data Inputs'!$B$47,TRUE,FALSE)</f>
        <v>1</v>
      </c>
    </row>
    <row r="3040" spans="1:11" x14ac:dyDescent="0.2">
      <c r="A3040" s="110" t="str">
        <f t="shared" si="153"/>
        <v/>
      </c>
      <c r="B3040" s="55"/>
      <c r="C3040" s="55"/>
      <c r="D3040" s="55"/>
      <c r="E3040" s="56"/>
      <c r="F3040" s="72"/>
      <c r="G3040" s="120" t="str">
        <f>IFERROR(INDEX(Vendors!$A$2:$B$500,MATCH('AP and Accrual Journal'!C3040,Vendors!$A$2:$A$500,0),2),"")</f>
        <v/>
      </c>
      <c r="H3040" s="74">
        <f>SUMIF('Cash Outflows'!E:E,'AP and Accrual Journal'!D3040,'Cash Outflows'!F:F)</f>
        <v>0</v>
      </c>
      <c r="I3040" s="73">
        <f t="shared" si="152"/>
        <v>0</v>
      </c>
      <c r="J3040" s="13">
        <f t="shared" si="154"/>
        <v>0</v>
      </c>
      <c r="K3040" s="112" t="b">
        <f ca="1">IF(TODAY()-'AP and Accrual Journal'!E3040&gt;'Data Inputs'!$B$47,TRUE,FALSE)</f>
        <v>1</v>
      </c>
    </row>
    <row r="3041" spans="1:11" x14ac:dyDescent="0.2">
      <c r="A3041" s="110" t="str">
        <f t="shared" si="153"/>
        <v/>
      </c>
      <c r="B3041" s="55"/>
      <c r="C3041" s="55"/>
      <c r="D3041" s="55"/>
      <c r="E3041" s="56"/>
      <c r="F3041" s="72"/>
      <c r="G3041" s="120" t="str">
        <f>IFERROR(INDEX(Vendors!$A$2:$B$500,MATCH('AP and Accrual Journal'!C3041,Vendors!$A$2:$A$500,0),2),"")</f>
        <v/>
      </c>
      <c r="H3041" s="74">
        <f>SUMIF('Cash Outflows'!E:E,'AP and Accrual Journal'!D3041,'Cash Outflows'!F:F)</f>
        <v>0</v>
      </c>
      <c r="I3041" s="73">
        <f t="shared" si="152"/>
        <v>0</v>
      </c>
      <c r="J3041" s="13">
        <f t="shared" si="154"/>
        <v>0</v>
      </c>
      <c r="K3041" s="112" t="b">
        <f ca="1">IF(TODAY()-'AP and Accrual Journal'!E3041&gt;'Data Inputs'!$B$47,TRUE,FALSE)</f>
        <v>1</v>
      </c>
    </row>
    <row r="3042" spans="1:11" x14ac:dyDescent="0.2">
      <c r="A3042" s="110" t="str">
        <f t="shared" si="153"/>
        <v/>
      </c>
      <c r="B3042" s="55"/>
      <c r="C3042" s="55"/>
      <c r="D3042" s="55"/>
      <c r="E3042" s="56"/>
      <c r="F3042" s="72"/>
      <c r="G3042" s="120" t="str">
        <f>IFERROR(INDEX(Vendors!$A$2:$B$500,MATCH('AP and Accrual Journal'!C3042,Vendors!$A$2:$A$500,0),2),"")</f>
        <v/>
      </c>
      <c r="H3042" s="74">
        <f>SUMIF('Cash Outflows'!E:E,'AP and Accrual Journal'!D3042,'Cash Outflows'!F:F)</f>
        <v>0</v>
      </c>
      <c r="I3042" s="73">
        <f t="shared" si="152"/>
        <v>0</v>
      </c>
      <c r="J3042" s="13">
        <f t="shared" si="154"/>
        <v>0</v>
      </c>
      <c r="K3042" s="112" t="b">
        <f ca="1">IF(TODAY()-'AP and Accrual Journal'!E3042&gt;'Data Inputs'!$B$47,TRUE,FALSE)</f>
        <v>1</v>
      </c>
    </row>
    <row r="3043" spans="1:11" x14ac:dyDescent="0.2">
      <c r="A3043" s="110" t="str">
        <f t="shared" si="153"/>
        <v/>
      </c>
      <c r="B3043" s="55"/>
      <c r="C3043" s="55"/>
      <c r="D3043" s="55"/>
      <c r="E3043" s="56"/>
      <c r="F3043" s="72"/>
      <c r="G3043" s="120" t="str">
        <f>IFERROR(INDEX(Vendors!$A$2:$B$500,MATCH('AP and Accrual Journal'!C3043,Vendors!$A$2:$A$500,0),2),"")</f>
        <v/>
      </c>
      <c r="H3043" s="74">
        <f>SUMIF('Cash Outflows'!E:E,'AP and Accrual Journal'!D3043,'Cash Outflows'!F:F)</f>
        <v>0</v>
      </c>
      <c r="I3043" s="73">
        <f t="shared" si="152"/>
        <v>0</v>
      </c>
      <c r="J3043" s="13">
        <f t="shared" si="154"/>
        <v>0</v>
      </c>
      <c r="K3043" s="112" t="b">
        <f ca="1">IF(TODAY()-'AP and Accrual Journal'!E3043&gt;'Data Inputs'!$B$47,TRUE,FALSE)</f>
        <v>1</v>
      </c>
    </row>
    <row r="3044" spans="1:11" x14ac:dyDescent="0.2">
      <c r="A3044" s="110" t="str">
        <f t="shared" si="153"/>
        <v/>
      </c>
      <c r="B3044" s="55"/>
      <c r="C3044" s="55"/>
      <c r="D3044" s="55"/>
      <c r="E3044" s="56"/>
      <c r="F3044" s="72"/>
      <c r="G3044" s="120" t="str">
        <f>IFERROR(INDEX(Vendors!$A$2:$B$500,MATCH('AP and Accrual Journal'!C3044,Vendors!$A$2:$A$500,0),2),"")</f>
        <v/>
      </c>
      <c r="H3044" s="74">
        <f>SUMIF('Cash Outflows'!E:E,'AP and Accrual Journal'!D3044,'Cash Outflows'!F:F)</f>
        <v>0</v>
      </c>
      <c r="I3044" s="73">
        <f t="shared" si="152"/>
        <v>0</v>
      </c>
      <c r="J3044" s="13">
        <f t="shared" si="154"/>
        <v>0</v>
      </c>
      <c r="K3044" s="112" t="b">
        <f ca="1">IF(TODAY()-'AP and Accrual Journal'!E3044&gt;'Data Inputs'!$B$47,TRUE,FALSE)</f>
        <v>1</v>
      </c>
    </row>
    <row r="3045" spans="1:11" x14ac:dyDescent="0.2">
      <c r="A3045" s="110" t="str">
        <f t="shared" si="153"/>
        <v/>
      </c>
      <c r="B3045" s="55"/>
      <c r="C3045" s="55"/>
      <c r="D3045" s="55"/>
      <c r="E3045" s="56"/>
      <c r="F3045" s="72"/>
      <c r="G3045" s="120" t="str">
        <f>IFERROR(INDEX(Vendors!$A$2:$B$500,MATCH('AP and Accrual Journal'!C3045,Vendors!$A$2:$A$500,0),2),"")</f>
        <v/>
      </c>
      <c r="H3045" s="74">
        <f>SUMIF('Cash Outflows'!E:E,'AP and Accrual Journal'!D3045,'Cash Outflows'!F:F)</f>
        <v>0</v>
      </c>
      <c r="I3045" s="73">
        <f t="shared" si="152"/>
        <v>0</v>
      </c>
      <c r="J3045" s="13">
        <f t="shared" si="154"/>
        <v>0</v>
      </c>
      <c r="K3045" s="112" t="b">
        <f ca="1">IF(TODAY()-'AP and Accrual Journal'!E3045&gt;'Data Inputs'!$B$47,TRUE,FALSE)</f>
        <v>1</v>
      </c>
    </row>
    <row r="3046" spans="1:11" x14ac:dyDescent="0.2">
      <c r="A3046" s="110" t="str">
        <f t="shared" si="153"/>
        <v/>
      </c>
      <c r="B3046" s="55"/>
      <c r="C3046" s="55"/>
      <c r="D3046" s="55"/>
      <c r="E3046" s="56"/>
      <c r="F3046" s="72"/>
      <c r="G3046" s="120" t="str">
        <f>IFERROR(INDEX(Vendors!$A$2:$B$500,MATCH('AP and Accrual Journal'!C3046,Vendors!$A$2:$A$500,0),2),"")</f>
        <v/>
      </c>
      <c r="H3046" s="74">
        <f>SUMIF('Cash Outflows'!E:E,'AP and Accrual Journal'!D3046,'Cash Outflows'!F:F)</f>
        <v>0</v>
      </c>
      <c r="I3046" s="73">
        <f t="shared" si="152"/>
        <v>0</v>
      </c>
      <c r="J3046" s="13">
        <f t="shared" si="154"/>
        <v>0</v>
      </c>
      <c r="K3046" s="112" t="b">
        <f ca="1">IF(TODAY()-'AP and Accrual Journal'!E3046&gt;'Data Inputs'!$B$47,TRUE,FALSE)</f>
        <v>1</v>
      </c>
    </row>
    <row r="3047" spans="1:11" x14ac:dyDescent="0.2">
      <c r="A3047" s="110" t="str">
        <f t="shared" si="153"/>
        <v/>
      </c>
      <c r="B3047" s="55"/>
      <c r="C3047" s="55"/>
      <c r="D3047" s="55"/>
      <c r="E3047" s="56"/>
      <c r="F3047" s="72"/>
      <c r="G3047" s="120" t="str">
        <f>IFERROR(INDEX(Vendors!$A$2:$B$500,MATCH('AP and Accrual Journal'!C3047,Vendors!$A$2:$A$500,0),2),"")</f>
        <v/>
      </c>
      <c r="H3047" s="74">
        <f>SUMIF('Cash Outflows'!E:E,'AP and Accrual Journal'!D3047,'Cash Outflows'!F:F)</f>
        <v>0</v>
      </c>
      <c r="I3047" s="73">
        <f t="shared" si="152"/>
        <v>0</v>
      </c>
      <c r="J3047" s="13">
        <f t="shared" si="154"/>
        <v>0</v>
      </c>
      <c r="K3047" s="112" t="b">
        <f ca="1">IF(TODAY()-'AP and Accrual Journal'!E3047&gt;'Data Inputs'!$B$47,TRUE,FALSE)</f>
        <v>1</v>
      </c>
    </row>
    <row r="3048" spans="1:11" x14ac:dyDescent="0.2">
      <c r="A3048" s="110" t="str">
        <f t="shared" si="153"/>
        <v/>
      </c>
      <c r="B3048" s="55"/>
      <c r="C3048" s="55"/>
      <c r="D3048" s="55"/>
      <c r="E3048" s="56"/>
      <c r="F3048" s="72"/>
      <c r="G3048" s="120" t="str">
        <f>IFERROR(INDEX(Vendors!$A$2:$B$500,MATCH('AP and Accrual Journal'!C3048,Vendors!$A$2:$A$500,0),2),"")</f>
        <v/>
      </c>
      <c r="H3048" s="74">
        <f>SUMIF('Cash Outflows'!E:E,'AP and Accrual Journal'!D3048,'Cash Outflows'!F:F)</f>
        <v>0</v>
      </c>
      <c r="I3048" s="73">
        <f t="shared" si="152"/>
        <v>0</v>
      </c>
      <c r="J3048" s="13">
        <f t="shared" si="154"/>
        <v>0</v>
      </c>
      <c r="K3048" s="112" t="b">
        <f ca="1">IF(TODAY()-'AP and Accrual Journal'!E3048&gt;'Data Inputs'!$B$47,TRUE,FALSE)</f>
        <v>1</v>
      </c>
    </row>
    <row r="3049" spans="1:11" x14ac:dyDescent="0.2">
      <c r="A3049" s="110" t="str">
        <f t="shared" si="153"/>
        <v/>
      </c>
      <c r="B3049" s="55"/>
      <c r="C3049" s="55"/>
      <c r="D3049" s="55"/>
      <c r="E3049" s="56"/>
      <c r="F3049" s="72"/>
      <c r="G3049" s="120" t="str">
        <f>IFERROR(INDEX(Vendors!$A$2:$B$500,MATCH('AP and Accrual Journal'!C3049,Vendors!$A$2:$A$500,0),2),"")</f>
        <v/>
      </c>
      <c r="H3049" s="74">
        <f>SUMIF('Cash Outflows'!E:E,'AP and Accrual Journal'!D3049,'Cash Outflows'!F:F)</f>
        <v>0</v>
      </c>
      <c r="I3049" s="73">
        <f t="shared" si="152"/>
        <v>0</v>
      </c>
      <c r="J3049" s="13">
        <f t="shared" si="154"/>
        <v>0</v>
      </c>
      <c r="K3049" s="112" t="b">
        <f ca="1">IF(TODAY()-'AP and Accrual Journal'!E3049&gt;'Data Inputs'!$B$47,TRUE,FALSE)</f>
        <v>1</v>
      </c>
    </row>
    <row r="3050" spans="1:11" x14ac:dyDescent="0.2">
      <c r="A3050" s="110" t="str">
        <f t="shared" si="153"/>
        <v/>
      </c>
      <c r="B3050" s="55"/>
      <c r="C3050" s="55"/>
      <c r="D3050" s="55"/>
      <c r="E3050" s="56"/>
      <c r="F3050" s="72"/>
      <c r="G3050" s="120" t="str">
        <f>IFERROR(INDEX(Vendors!$A$2:$B$500,MATCH('AP and Accrual Journal'!C3050,Vendors!$A$2:$A$500,0),2),"")</f>
        <v/>
      </c>
      <c r="H3050" s="74">
        <f>SUMIF('Cash Outflows'!E:E,'AP and Accrual Journal'!D3050,'Cash Outflows'!F:F)</f>
        <v>0</v>
      </c>
      <c r="I3050" s="73">
        <f t="shared" si="152"/>
        <v>0</v>
      </c>
      <c r="J3050" s="13">
        <f t="shared" si="154"/>
        <v>0</v>
      </c>
      <c r="K3050" s="112" t="b">
        <f ca="1">IF(TODAY()-'AP and Accrual Journal'!E3050&gt;'Data Inputs'!$B$47,TRUE,FALSE)</f>
        <v>1</v>
      </c>
    </row>
    <row r="3051" spans="1:11" x14ac:dyDescent="0.2">
      <c r="A3051" s="110" t="str">
        <f t="shared" si="153"/>
        <v/>
      </c>
      <c r="B3051" s="55"/>
      <c r="C3051" s="55"/>
      <c r="D3051" s="55"/>
      <c r="E3051" s="56"/>
      <c r="F3051" s="72"/>
      <c r="G3051" s="120" t="str">
        <f>IFERROR(INDEX(Vendors!$A$2:$B$500,MATCH('AP and Accrual Journal'!C3051,Vendors!$A$2:$A$500,0),2),"")</f>
        <v/>
      </c>
      <c r="H3051" s="74">
        <f>SUMIF('Cash Outflows'!E:E,'AP and Accrual Journal'!D3051,'Cash Outflows'!F:F)</f>
        <v>0</v>
      </c>
      <c r="I3051" s="73">
        <f t="shared" si="152"/>
        <v>0</v>
      </c>
      <c r="J3051" s="13">
        <f t="shared" si="154"/>
        <v>0</v>
      </c>
      <c r="K3051" s="112" t="b">
        <f ca="1">IF(TODAY()-'AP and Accrual Journal'!E3051&gt;'Data Inputs'!$B$47,TRUE,FALSE)</f>
        <v>1</v>
      </c>
    </row>
    <row r="3052" spans="1:11" x14ac:dyDescent="0.2">
      <c r="A3052" s="110" t="str">
        <f t="shared" si="153"/>
        <v/>
      </c>
      <c r="B3052" s="55"/>
      <c r="C3052" s="55"/>
      <c r="D3052" s="55"/>
      <c r="E3052" s="56"/>
      <c r="F3052" s="72"/>
      <c r="G3052" s="120" t="str">
        <f>IFERROR(INDEX(Vendors!$A$2:$B$500,MATCH('AP and Accrual Journal'!C3052,Vendors!$A$2:$A$500,0),2),"")</f>
        <v/>
      </c>
      <c r="H3052" s="74">
        <f>SUMIF('Cash Outflows'!E:E,'AP and Accrual Journal'!D3052,'Cash Outflows'!F:F)</f>
        <v>0</v>
      </c>
      <c r="I3052" s="73">
        <f t="shared" si="152"/>
        <v>0</v>
      </c>
      <c r="J3052" s="13">
        <f t="shared" si="154"/>
        <v>0</v>
      </c>
      <c r="K3052" s="112" t="b">
        <f ca="1">IF(TODAY()-'AP and Accrual Journal'!E3052&gt;'Data Inputs'!$B$47,TRUE,FALSE)</f>
        <v>1</v>
      </c>
    </row>
    <row r="3053" spans="1:11" x14ac:dyDescent="0.2">
      <c r="A3053" s="110" t="str">
        <f t="shared" si="153"/>
        <v/>
      </c>
      <c r="B3053" s="55"/>
      <c r="C3053" s="55"/>
      <c r="D3053" s="55"/>
      <c r="E3053" s="56"/>
      <c r="F3053" s="72"/>
      <c r="G3053" s="120" t="str">
        <f>IFERROR(INDEX(Vendors!$A$2:$B$500,MATCH('AP and Accrual Journal'!C3053,Vendors!$A$2:$A$500,0),2),"")</f>
        <v/>
      </c>
      <c r="H3053" s="74">
        <f>SUMIF('Cash Outflows'!E:E,'AP and Accrual Journal'!D3053,'Cash Outflows'!F:F)</f>
        <v>0</v>
      </c>
      <c r="I3053" s="73">
        <f t="shared" si="152"/>
        <v>0</v>
      </c>
      <c r="J3053" s="13">
        <f t="shared" si="154"/>
        <v>0</v>
      </c>
      <c r="K3053" s="112" t="b">
        <f ca="1">IF(TODAY()-'AP and Accrual Journal'!E3053&gt;'Data Inputs'!$B$47,TRUE,FALSE)</f>
        <v>1</v>
      </c>
    </row>
    <row r="3054" spans="1:11" x14ac:dyDescent="0.2">
      <c r="A3054" s="110" t="str">
        <f t="shared" si="153"/>
        <v/>
      </c>
      <c r="B3054" s="55"/>
      <c r="C3054" s="55"/>
      <c r="D3054" s="55"/>
      <c r="E3054" s="56"/>
      <c r="F3054" s="72"/>
      <c r="G3054" s="120" t="str">
        <f>IFERROR(INDEX(Vendors!$A$2:$B$500,MATCH('AP and Accrual Journal'!C3054,Vendors!$A$2:$A$500,0),2),"")</f>
        <v/>
      </c>
      <c r="H3054" s="74">
        <f>SUMIF('Cash Outflows'!E:E,'AP and Accrual Journal'!D3054,'Cash Outflows'!F:F)</f>
        <v>0</v>
      </c>
      <c r="I3054" s="73">
        <f t="shared" si="152"/>
        <v>0</v>
      </c>
      <c r="J3054" s="13">
        <f t="shared" si="154"/>
        <v>0</v>
      </c>
      <c r="K3054" s="112" t="b">
        <f ca="1">IF(TODAY()-'AP and Accrual Journal'!E3054&gt;'Data Inputs'!$B$47,TRUE,FALSE)</f>
        <v>1</v>
      </c>
    </row>
    <row r="3055" spans="1:11" x14ac:dyDescent="0.2">
      <c r="A3055" s="110" t="str">
        <f t="shared" si="153"/>
        <v/>
      </c>
      <c r="B3055" s="55"/>
      <c r="C3055" s="55"/>
      <c r="D3055" s="55"/>
      <c r="E3055" s="56"/>
      <c r="F3055" s="72"/>
      <c r="G3055" s="120" t="str">
        <f>IFERROR(INDEX(Vendors!$A$2:$B$500,MATCH('AP and Accrual Journal'!C3055,Vendors!$A$2:$A$500,0),2),"")</f>
        <v/>
      </c>
      <c r="H3055" s="74">
        <f>SUMIF('Cash Outflows'!E:E,'AP and Accrual Journal'!D3055,'Cash Outflows'!F:F)</f>
        <v>0</v>
      </c>
      <c r="I3055" s="73">
        <f t="shared" si="152"/>
        <v>0</v>
      </c>
      <c r="J3055" s="13">
        <f t="shared" si="154"/>
        <v>0</v>
      </c>
      <c r="K3055" s="112" t="b">
        <f ca="1">IF(TODAY()-'AP and Accrual Journal'!E3055&gt;'Data Inputs'!$B$47,TRUE,FALSE)</f>
        <v>1</v>
      </c>
    </row>
    <row r="3056" spans="1:11" x14ac:dyDescent="0.2">
      <c r="A3056" s="110" t="str">
        <f t="shared" si="153"/>
        <v/>
      </c>
      <c r="B3056" s="55"/>
      <c r="C3056" s="55"/>
      <c r="D3056" s="55"/>
      <c r="E3056" s="56"/>
      <c r="F3056" s="72"/>
      <c r="G3056" s="120" t="str">
        <f>IFERROR(INDEX(Vendors!$A$2:$B$500,MATCH('AP and Accrual Journal'!C3056,Vendors!$A$2:$A$500,0),2),"")</f>
        <v/>
      </c>
      <c r="H3056" s="74">
        <f>SUMIF('Cash Outflows'!E:E,'AP and Accrual Journal'!D3056,'Cash Outflows'!F:F)</f>
        <v>0</v>
      </c>
      <c r="I3056" s="73">
        <f t="shared" si="152"/>
        <v>0</v>
      </c>
      <c r="J3056" s="13">
        <f t="shared" si="154"/>
        <v>0</v>
      </c>
      <c r="K3056" s="112" t="b">
        <f ca="1">IF(TODAY()-'AP and Accrual Journal'!E3056&gt;'Data Inputs'!$B$47,TRUE,FALSE)</f>
        <v>1</v>
      </c>
    </row>
    <row r="3057" spans="1:11" x14ac:dyDescent="0.2">
      <c r="A3057" s="110" t="str">
        <f t="shared" si="153"/>
        <v/>
      </c>
      <c r="B3057" s="55"/>
      <c r="C3057" s="55"/>
      <c r="D3057" s="55"/>
      <c r="E3057" s="56"/>
      <c r="F3057" s="72"/>
      <c r="G3057" s="120" t="str">
        <f>IFERROR(INDEX(Vendors!$A$2:$B$500,MATCH('AP and Accrual Journal'!C3057,Vendors!$A$2:$A$500,0),2),"")</f>
        <v/>
      </c>
      <c r="H3057" s="74">
        <f>SUMIF('Cash Outflows'!E:E,'AP and Accrual Journal'!D3057,'Cash Outflows'!F:F)</f>
        <v>0</v>
      </c>
      <c r="I3057" s="73">
        <f t="shared" si="152"/>
        <v>0</v>
      </c>
      <c r="J3057" s="13">
        <f t="shared" si="154"/>
        <v>0</v>
      </c>
      <c r="K3057" s="112" t="b">
        <f ca="1">IF(TODAY()-'AP and Accrual Journal'!E3057&gt;'Data Inputs'!$B$47,TRUE,FALSE)</f>
        <v>1</v>
      </c>
    </row>
    <row r="3058" spans="1:11" x14ac:dyDescent="0.2">
      <c r="A3058" s="110" t="str">
        <f t="shared" si="153"/>
        <v/>
      </c>
      <c r="B3058" s="55"/>
      <c r="C3058" s="55"/>
      <c r="D3058" s="55"/>
      <c r="E3058" s="56"/>
      <c r="F3058" s="72"/>
      <c r="G3058" s="120" t="str">
        <f>IFERROR(INDEX(Vendors!$A$2:$B$500,MATCH('AP and Accrual Journal'!C3058,Vendors!$A$2:$A$500,0),2),"")</f>
        <v/>
      </c>
      <c r="H3058" s="74">
        <f>SUMIF('Cash Outflows'!E:E,'AP and Accrual Journal'!D3058,'Cash Outflows'!F:F)</f>
        <v>0</v>
      </c>
      <c r="I3058" s="73">
        <f t="shared" si="152"/>
        <v>0</v>
      </c>
      <c r="J3058" s="13">
        <f t="shared" si="154"/>
        <v>0</v>
      </c>
      <c r="K3058" s="112" t="b">
        <f ca="1">IF(TODAY()-'AP and Accrual Journal'!E3058&gt;'Data Inputs'!$B$47,TRUE,FALSE)</f>
        <v>1</v>
      </c>
    </row>
    <row r="3059" spans="1:11" x14ac:dyDescent="0.2">
      <c r="A3059" s="110" t="str">
        <f t="shared" si="153"/>
        <v/>
      </c>
      <c r="B3059" s="55"/>
      <c r="C3059" s="55"/>
      <c r="D3059" s="55"/>
      <c r="E3059" s="56"/>
      <c r="F3059" s="72"/>
      <c r="G3059" s="120" t="str">
        <f>IFERROR(INDEX(Vendors!$A$2:$B$500,MATCH('AP and Accrual Journal'!C3059,Vendors!$A$2:$A$500,0),2),"")</f>
        <v/>
      </c>
      <c r="H3059" s="74">
        <f>SUMIF('Cash Outflows'!E:E,'AP and Accrual Journal'!D3059,'Cash Outflows'!F:F)</f>
        <v>0</v>
      </c>
      <c r="I3059" s="73">
        <f t="shared" si="152"/>
        <v>0</v>
      </c>
      <c r="J3059" s="13">
        <f t="shared" si="154"/>
        <v>0</v>
      </c>
      <c r="K3059" s="112" t="b">
        <f ca="1">IF(TODAY()-'AP and Accrual Journal'!E3059&gt;'Data Inputs'!$B$47,TRUE,FALSE)</f>
        <v>1</v>
      </c>
    </row>
    <row r="3060" spans="1:11" x14ac:dyDescent="0.2">
      <c r="A3060" s="110" t="str">
        <f t="shared" si="153"/>
        <v/>
      </c>
      <c r="B3060" s="55"/>
      <c r="C3060" s="55"/>
      <c r="D3060" s="55"/>
      <c r="E3060" s="56"/>
      <c r="F3060" s="72"/>
      <c r="G3060" s="120" t="str">
        <f>IFERROR(INDEX(Vendors!$A$2:$B$500,MATCH('AP and Accrual Journal'!C3060,Vendors!$A$2:$A$500,0),2),"")</f>
        <v/>
      </c>
      <c r="H3060" s="74">
        <f>SUMIF('Cash Outflows'!E:E,'AP and Accrual Journal'!D3060,'Cash Outflows'!F:F)</f>
        <v>0</v>
      </c>
      <c r="I3060" s="73">
        <f t="shared" si="152"/>
        <v>0</v>
      </c>
      <c r="J3060" s="13">
        <f t="shared" si="154"/>
        <v>0</v>
      </c>
      <c r="K3060" s="112" t="b">
        <f ca="1">IF(TODAY()-'AP and Accrual Journal'!E3060&gt;'Data Inputs'!$B$47,TRUE,FALSE)</f>
        <v>1</v>
      </c>
    </row>
    <row r="3061" spans="1:11" x14ac:dyDescent="0.2">
      <c r="A3061" s="110" t="str">
        <f t="shared" si="153"/>
        <v/>
      </c>
      <c r="B3061" s="55"/>
      <c r="C3061" s="55"/>
      <c r="D3061" s="55"/>
      <c r="E3061" s="56"/>
      <c r="F3061" s="72"/>
      <c r="G3061" s="120" t="str">
        <f>IFERROR(INDEX(Vendors!$A$2:$B$500,MATCH('AP and Accrual Journal'!C3061,Vendors!$A$2:$A$500,0),2),"")</f>
        <v/>
      </c>
      <c r="H3061" s="74">
        <f>SUMIF('Cash Outflows'!E:E,'AP and Accrual Journal'!D3061,'Cash Outflows'!F:F)</f>
        <v>0</v>
      </c>
      <c r="I3061" s="73">
        <f t="shared" si="152"/>
        <v>0</v>
      </c>
      <c r="J3061" s="13">
        <f t="shared" si="154"/>
        <v>0</v>
      </c>
      <c r="K3061" s="112" t="b">
        <f ca="1">IF(TODAY()-'AP and Accrual Journal'!E3061&gt;'Data Inputs'!$B$47,TRUE,FALSE)</f>
        <v>1</v>
      </c>
    </row>
    <row r="3062" spans="1:11" x14ac:dyDescent="0.2">
      <c r="A3062" s="110" t="str">
        <f t="shared" si="153"/>
        <v/>
      </c>
      <c r="B3062" s="55"/>
      <c r="C3062" s="55"/>
      <c r="D3062" s="55"/>
      <c r="E3062" s="56"/>
      <c r="F3062" s="72"/>
      <c r="G3062" s="120" t="str">
        <f>IFERROR(INDEX(Vendors!$A$2:$B$500,MATCH('AP and Accrual Journal'!C3062,Vendors!$A$2:$A$500,0),2),"")</f>
        <v/>
      </c>
      <c r="H3062" s="74">
        <f>SUMIF('Cash Outflows'!E:E,'AP and Accrual Journal'!D3062,'Cash Outflows'!F:F)</f>
        <v>0</v>
      </c>
      <c r="I3062" s="73">
        <f t="shared" si="152"/>
        <v>0</v>
      </c>
      <c r="J3062" s="13">
        <f t="shared" si="154"/>
        <v>0</v>
      </c>
      <c r="K3062" s="112" t="b">
        <f ca="1">IF(TODAY()-'AP and Accrual Journal'!E3062&gt;'Data Inputs'!$B$47,TRUE,FALSE)</f>
        <v>1</v>
      </c>
    </row>
    <row r="3063" spans="1:11" x14ac:dyDescent="0.2">
      <c r="A3063" s="110" t="str">
        <f t="shared" si="153"/>
        <v/>
      </c>
      <c r="B3063" s="55"/>
      <c r="C3063" s="55"/>
      <c r="D3063" s="55"/>
      <c r="E3063" s="56"/>
      <c r="F3063" s="72"/>
      <c r="G3063" s="120" t="str">
        <f>IFERROR(INDEX(Vendors!$A$2:$B$500,MATCH('AP and Accrual Journal'!C3063,Vendors!$A$2:$A$500,0),2),"")</f>
        <v/>
      </c>
      <c r="H3063" s="74">
        <f>SUMIF('Cash Outflows'!E:E,'AP and Accrual Journal'!D3063,'Cash Outflows'!F:F)</f>
        <v>0</v>
      </c>
      <c r="I3063" s="73">
        <f t="shared" si="152"/>
        <v>0</v>
      </c>
      <c r="J3063" s="13">
        <f t="shared" si="154"/>
        <v>0</v>
      </c>
      <c r="K3063" s="112" t="b">
        <f ca="1">IF(TODAY()-'AP and Accrual Journal'!E3063&gt;'Data Inputs'!$B$47,TRUE,FALSE)</f>
        <v>1</v>
      </c>
    </row>
    <row r="3064" spans="1:11" x14ac:dyDescent="0.2">
      <c r="A3064" s="110" t="str">
        <f t="shared" si="153"/>
        <v/>
      </c>
      <c r="B3064" s="55"/>
      <c r="C3064" s="55"/>
      <c r="D3064" s="55"/>
      <c r="E3064" s="56"/>
      <c r="F3064" s="72"/>
      <c r="G3064" s="120" t="str">
        <f>IFERROR(INDEX(Vendors!$A$2:$B$500,MATCH('AP and Accrual Journal'!C3064,Vendors!$A$2:$A$500,0),2),"")</f>
        <v/>
      </c>
      <c r="H3064" s="74">
        <f>SUMIF('Cash Outflows'!E:E,'AP and Accrual Journal'!D3064,'Cash Outflows'!F:F)</f>
        <v>0</v>
      </c>
      <c r="I3064" s="73">
        <f t="shared" si="152"/>
        <v>0</v>
      </c>
      <c r="J3064" s="13">
        <f t="shared" si="154"/>
        <v>0</v>
      </c>
      <c r="K3064" s="112" t="b">
        <f ca="1">IF(TODAY()-'AP and Accrual Journal'!E3064&gt;'Data Inputs'!$B$47,TRUE,FALSE)</f>
        <v>1</v>
      </c>
    </row>
    <row r="3065" spans="1:11" x14ac:dyDescent="0.2">
      <c r="A3065" s="110" t="str">
        <f t="shared" si="153"/>
        <v/>
      </c>
      <c r="B3065" s="55"/>
      <c r="C3065" s="55"/>
      <c r="D3065" s="55"/>
      <c r="E3065" s="56"/>
      <c r="F3065" s="72"/>
      <c r="G3065" s="120" t="str">
        <f>IFERROR(INDEX(Vendors!$A$2:$B$500,MATCH('AP and Accrual Journal'!C3065,Vendors!$A$2:$A$500,0),2),"")</f>
        <v/>
      </c>
      <c r="H3065" s="74">
        <f>SUMIF('Cash Outflows'!E:E,'AP and Accrual Journal'!D3065,'Cash Outflows'!F:F)</f>
        <v>0</v>
      </c>
      <c r="I3065" s="73">
        <f t="shared" si="152"/>
        <v>0</v>
      </c>
      <c r="J3065" s="13">
        <f t="shared" si="154"/>
        <v>0</v>
      </c>
      <c r="K3065" s="112" t="b">
        <f ca="1">IF(TODAY()-'AP and Accrual Journal'!E3065&gt;'Data Inputs'!$B$47,TRUE,FALSE)</f>
        <v>1</v>
      </c>
    </row>
    <row r="3066" spans="1:11" x14ac:dyDescent="0.2">
      <c r="A3066" s="110" t="str">
        <f t="shared" si="153"/>
        <v/>
      </c>
      <c r="B3066" s="55"/>
      <c r="C3066" s="55"/>
      <c r="D3066" s="55"/>
      <c r="E3066" s="56"/>
      <c r="F3066" s="72"/>
      <c r="G3066" s="120" t="str">
        <f>IFERROR(INDEX(Vendors!$A$2:$B$500,MATCH('AP and Accrual Journal'!C3066,Vendors!$A$2:$A$500,0),2),"")</f>
        <v/>
      </c>
      <c r="H3066" s="74">
        <f>SUMIF('Cash Outflows'!E:E,'AP and Accrual Journal'!D3066,'Cash Outflows'!F:F)</f>
        <v>0</v>
      </c>
      <c r="I3066" s="73">
        <f t="shared" si="152"/>
        <v>0</v>
      </c>
      <c r="J3066" s="13">
        <f t="shared" si="154"/>
        <v>0</v>
      </c>
      <c r="K3066" s="112" t="b">
        <f ca="1">IF(TODAY()-'AP and Accrual Journal'!E3066&gt;'Data Inputs'!$B$47,TRUE,FALSE)</f>
        <v>1</v>
      </c>
    </row>
    <row r="3067" spans="1:11" x14ac:dyDescent="0.2">
      <c r="A3067" s="110" t="str">
        <f t="shared" si="153"/>
        <v/>
      </c>
      <c r="B3067" s="55"/>
      <c r="C3067" s="55"/>
      <c r="D3067" s="55"/>
      <c r="E3067" s="56"/>
      <c r="F3067" s="72"/>
      <c r="G3067" s="120" t="str">
        <f>IFERROR(INDEX(Vendors!$A$2:$B$500,MATCH('AP and Accrual Journal'!C3067,Vendors!$A$2:$A$500,0),2),"")</f>
        <v/>
      </c>
      <c r="H3067" s="74">
        <f>SUMIF('Cash Outflows'!E:E,'AP and Accrual Journal'!D3067,'Cash Outflows'!F:F)</f>
        <v>0</v>
      </c>
      <c r="I3067" s="73">
        <f t="shared" si="152"/>
        <v>0</v>
      </c>
      <c r="J3067" s="13">
        <f t="shared" si="154"/>
        <v>0</v>
      </c>
      <c r="K3067" s="112" t="b">
        <f ca="1">IF(TODAY()-'AP and Accrual Journal'!E3067&gt;'Data Inputs'!$B$47,TRUE,FALSE)</f>
        <v>1</v>
      </c>
    </row>
    <row r="3068" spans="1:11" x14ac:dyDescent="0.2">
      <c r="A3068" s="110" t="str">
        <f t="shared" si="153"/>
        <v/>
      </c>
      <c r="B3068" s="55"/>
      <c r="C3068" s="55"/>
      <c r="D3068" s="55"/>
      <c r="E3068" s="56"/>
      <c r="F3068" s="72"/>
      <c r="G3068" s="120" t="str">
        <f>IFERROR(INDEX(Vendors!$A$2:$B$500,MATCH('AP and Accrual Journal'!C3068,Vendors!$A$2:$A$500,0),2),"")</f>
        <v/>
      </c>
      <c r="H3068" s="74">
        <f>SUMIF('Cash Outflows'!E:E,'AP and Accrual Journal'!D3068,'Cash Outflows'!F:F)</f>
        <v>0</v>
      </c>
      <c r="I3068" s="73">
        <f t="shared" si="152"/>
        <v>0</v>
      </c>
      <c r="J3068" s="13">
        <f t="shared" si="154"/>
        <v>0</v>
      </c>
      <c r="K3068" s="112" t="b">
        <f ca="1">IF(TODAY()-'AP and Accrual Journal'!E3068&gt;'Data Inputs'!$B$47,TRUE,FALSE)</f>
        <v>1</v>
      </c>
    </row>
    <row r="3069" spans="1:11" x14ac:dyDescent="0.2">
      <c r="A3069" s="110" t="str">
        <f t="shared" si="153"/>
        <v/>
      </c>
      <c r="B3069" s="55"/>
      <c r="C3069" s="55"/>
      <c r="D3069" s="55"/>
      <c r="E3069" s="56"/>
      <c r="F3069" s="72"/>
      <c r="G3069" s="120" t="str">
        <f>IFERROR(INDEX(Vendors!$A$2:$B$500,MATCH('AP and Accrual Journal'!C3069,Vendors!$A$2:$A$500,0),2),"")</f>
        <v/>
      </c>
      <c r="H3069" s="74">
        <f>SUMIF('Cash Outflows'!E:E,'AP and Accrual Journal'!D3069,'Cash Outflows'!F:F)</f>
        <v>0</v>
      </c>
      <c r="I3069" s="73">
        <f t="shared" si="152"/>
        <v>0</v>
      </c>
      <c r="J3069" s="13">
        <f t="shared" si="154"/>
        <v>0</v>
      </c>
      <c r="K3069" s="112" t="b">
        <f ca="1">IF(TODAY()-'AP and Accrual Journal'!E3069&gt;'Data Inputs'!$B$47,TRUE,FALSE)</f>
        <v>1</v>
      </c>
    </row>
    <row r="3070" spans="1:11" x14ac:dyDescent="0.2">
      <c r="A3070" s="110" t="str">
        <f t="shared" si="153"/>
        <v/>
      </c>
      <c r="B3070" s="55"/>
      <c r="C3070" s="55"/>
      <c r="D3070" s="55"/>
      <c r="E3070" s="56"/>
      <c r="F3070" s="72"/>
      <c r="G3070" s="120" t="str">
        <f>IFERROR(INDEX(Vendors!$A$2:$B$500,MATCH('AP and Accrual Journal'!C3070,Vendors!$A$2:$A$500,0),2),"")</f>
        <v/>
      </c>
      <c r="H3070" s="74">
        <f>SUMIF('Cash Outflows'!E:E,'AP and Accrual Journal'!D3070,'Cash Outflows'!F:F)</f>
        <v>0</v>
      </c>
      <c r="I3070" s="73">
        <f t="shared" si="152"/>
        <v>0</v>
      </c>
      <c r="J3070" s="13">
        <f t="shared" si="154"/>
        <v>0</v>
      </c>
      <c r="K3070" s="112" t="b">
        <f ca="1">IF(TODAY()-'AP and Accrual Journal'!E3070&gt;'Data Inputs'!$B$47,TRUE,FALSE)</f>
        <v>1</v>
      </c>
    </row>
    <row r="3071" spans="1:11" x14ac:dyDescent="0.2">
      <c r="A3071" s="110" t="str">
        <f t="shared" si="153"/>
        <v/>
      </c>
      <c r="B3071" s="55"/>
      <c r="C3071" s="55"/>
      <c r="D3071" s="55"/>
      <c r="E3071" s="56"/>
      <c r="F3071" s="72"/>
      <c r="G3071" s="120" t="str">
        <f>IFERROR(INDEX(Vendors!$A$2:$B$500,MATCH('AP and Accrual Journal'!C3071,Vendors!$A$2:$A$500,0),2),"")</f>
        <v/>
      </c>
      <c r="H3071" s="74">
        <f>SUMIF('Cash Outflows'!E:E,'AP and Accrual Journal'!D3071,'Cash Outflows'!F:F)</f>
        <v>0</v>
      </c>
      <c r="I3071" s="73">
        <f t="shared" si="152"/>
        <v>0</v>
      </c>
      <c r="J3071" s="13">
        <f t="shared" si="154"/>
        <v>0</v>
      </c>
      <c r="K3071" s="112" t="b">
        <f ca="1">IF(TODAY()-'AP and Accrual Journal'!E3071&gt;'Data Inputs'!$B$47,TRUE,FALSE)</f>
        <v>1</v>
      </c>
    </row>
    <row r="3072" spans="1:11" x14ac:dyDescent="0.2">
      <c r="A3072" s="110" t="str">
        <f t="shared" si="153"/>
        <v/>
      </c>
      <c r="B3072" s="55"/>
      <c r="C3072" s="55"/>
      <c r="D3072" s="55"/>
      <c r="E3072" s="56"/>
      <c r="F3072" s="72"/>
      <c r="G3072" s="120" t="str">
        <f>IFERROR(INDEX(Vendors!$A$2:$B$500,MATCH('AP and Accrual Journal'!C3072,Vendors!$A$2:$A$500,0),2),"")</f>
        <v/>
      </c>
      <c r="H3072" s="74">
        <f>SUMIF('Cash Outflows'!E:E,'AP and Accrual Journal'!D3072,'Cash Outflows'!F:F)</f>
        <v>0</v>
      </c>
      <c r="I3072" s="73">
        <f t="shared" si="152"/>
        <v>0</v>
      </c>
      <c r="J3072" s="13">
        <f t="shared" si="154"/>
        <v>0</v>
      </c>
      <c r="K3072" s="112" t="b">
        <f ca="1">IF(TODAY()-'AP and Accrual Journal'!E3072&gt;'Data Inputs'!$B$47,TRUE,FALSE)</f>
        <v>1</v>
      </c>
    </row>
    <row r="3073" spans="1:11" x14ac:dyDescent="0.2">
      <c r="A3073" s="110" t="str">
        <f t="shared" si="153"/>
        <v/>
      </c>
      <c r="B3073" s="55"/>
      <c r="C3073" s="55"/>
      <c r="D3073" s="55"/>
      <c r="E3073" s="56"/>
      <c r="F3073" s="72"/>
      <c r="G3073" s="120" t="str">
        <f>IFERROR(INDEX(Vendors!$A$2:$B$500,MATCH('AP and Accrual Journal'!C3073,Vendors!$A$2:$A$500,0),2),"")</f>
        <v/>
      </c>
      <c r="H3073" s="74">
        <f>SUMIF('Cash Outflows'!E:E,'AP and Accrual Journal'!D3073,'Cash Outflows'!F:F)</f>
        <v>0</v>
      </c>
      <c r="I3073" s="73">
        <f t="shared" si="152"/>
        <v>0</v>
      </c>
      <c r="J3073" s="13">
        <f t="shared" si="154"/>
        <v>0</v>
      </c>
      <c r="K3073" s="112" t="b">
        <f ca="1">IF(TODAY()-'AP and Accrual Journal'!E3073&gt;'Data Inputs'!$B$47,TRUE,FALSE)</f>
        <v>1</v>
      </c>
    </row>
    <row r="3074" spans="1:11" x14ac:dyDescent="0.2">
      <c r="A3074" s="110" t="str">
        <f t="shared" si="153"/>
        <v/>
      </c>
      <c r="B3074" s="55"/>
      <c r="C3074" s="55"/>
      <c r="D3074" s="55"/>
      <c r="E3074" s="56"/>
      <c r="F3074" s="72"/>
      <c r="G3074" s="120" t="str">
        <f>IFERROR(INDEX(Vendors!$A$2:$B$500,MATCH('AP and Accrual Journal'!C3074,Vendors!$A$2:$A$500,0),2),"")</f>
        <v/>
      </c>
      <c r="H3074" s="74">
        <f>SUMIF('Cash Outflows'!E:E,'AP and Accrual Journal'!D3074,'Cash Outflows'!F:F)</f>
        <v>0</v>
      </c>
      <c r="I3074" s="73">
        <f t="shared" si="152"/>
        <v>0</v>
      </c>
      <c r="J3074" s="13">
        <f t="shared" si="154"/>
        <v>0</v>
      </c>
      <c r="K3074" s="112" t="b">
        <f ca="1">IF(TODAY()-'AP and Accrual Journal'!E3074&gt;'Data Inputs'!$B$47,TRUE,FALSE)</f>
        <v>1</v>
      </c>
    </row>
    <row r="3075" spans="1:11" x14ac:dyDescent="0.2">
      <c r="A3075" s="110" t="str">
        <f t="shared" si="153"/>
        <v/>
      </c>
      <c r="B3075" s="55"/>
      <c r="C3075" s="55"/>
      <c r="D3075" s="55"/>
      <c r="E3075" s="56"/>
      <c r="F3075" s="72"/>
      <c r="G3075" s="120" t="str">
        <f>IFERROR(INDEX(Vendors!$A$2:$B$500,MATCH('AP and Accrual Journal'!C3075,Vendors!$A$2:$A$500,0),2),"")</f>
        <v/>
      </c>
      <c r="H3075" s="74">
        <f>SUMIF('Cash Outflows'!E:E,'AP and Accrual Journal'!D3075,'Cash Outflows'!F:F)</f>
        <v>0</v>
      </c>
      <c r="I3075" s="73">
        <f t="shared" si="152"/>
        <v>0</v>
      </c>
      <c r="J3075" s="13">
        <f t="shared" si="154"/>
        <v>0</v>
      </c>
      <c r="K3075" s="112" t="b">
        <f ca="1">IF(TODAY()-'AP and Accrual Journal'!E3075&gt;'Data Inputs'!$B$47,TRUE,FALSE)</f>
        <v>1</v>
      </c>
    </row>
    <row r="3076" spans="1:11" x14ac:dyDescent="0.2">
      <c r="A3076" s="110" t="str">
        <f t="shared" si="153"/>
        <v/>
      </c>
      <c r="B3076" s="55"/>
      <c r="C3076" s="55"/>
      <c r="D3076" s="55"/>
      <c r="E3076" s="56"/>
      <c r="F3076" s="72"/>
      <c r="G3076" s="120" t="str">
        <f>IFERROR(INDEX(Vendors!$A$2:$B$500,MATCH('AP and Accrual Journal'!C3076,Vendors!$A$2:$A$500,0),2),"")</f>
        <v/>
      </c>
      <c r="H3076" s="74">
        <f>SUMIF('Cash Outflows'!E:E,'AP and Accrual Journal'!D3076,'Cash Outflows'!F:F)</f>
        <v>0</v>
      </c>
      <c r="I3076" s="73">
        <f t="shared" si="152"/>
        <v>0</v>
      </c>
      <c r="J3076" s="13">
        <f t="shared" si="154"/>
        <v>0</v>
      </c>
      <c r="K3076" s="112" t="b">
        <f ca="1">IF(TODAY()-'AP and Accrual Journal'!E3076&gt;'Data Inputs'!$B$47,TRUE,FALSE)</f>
        <v>1</v>
      </c>
    </row>
    <row r="3077" spans="1:11" x14ac:dyDescent="0.2">
      <c r="A3077" s="110" t="str">
        <f t="shared" si="153"/>
        <v/>
      </c>
      <c r="B3077" s="55"/>
      <c r="C3077" s="55"/>
      <c r="D3077" s="55"/>
      <c r="E3077" s="56"/>
      <c r="F3077" s="72"/>
      <c r="G3077" s="120" t="str">
        <f>IFERROR(INDEX(Vendors!$A$2:$B$500,MATCH('AP and Accrual Journal'!C3077,Vendors!$A$2:$A$500,0),2),"")</f>
        <v/>
      </c>
      <c r="H3077" s="74">
        <f>SUMIF('Cash Outflows'!E:E,'AP and Accrual Journal'!D3077,'Cash Outflows'!F:F)</f>
        <v>0</v>
      </c>
      <c r="I3077" s="73">
        <f t="shared" ref="I3077:I3140" si="155">F3077-H3077</f>
        <v>0</v>
      </c>
      <c r="J3077" s="13">
        <f t="shared" si="154"/>
        <v>0</v>
      </c>
      <c r="K3077" s="112" t="b">
        <f ca="1">IF(TODAY()-'AP and Accrual Journal'!E3077&gt;'Data Inputs'!$B$47,TRUE,FALSE)</f>
        <v>1</v>
      </c>
    </row>
    <row r="3078" spans="1:11" x14ac:dyDescent="0.2">
      <c r="A3078" s="110" t="str">
        <f t="shared" si="153"/>
        <v/>
      </c>
      <c r="B3078" s="55"/>
      <c r="C3078" s="55"/>
      <c r="D3078" s="55"/>
      <c r="E3078" s="56"/>
      <c r="F3078" s="72"/>
      <c r="G3078" s="120" t="str">
        <f>IFERROR(INDEX(Vendors!$A$2:$B$500,MATCH('AP and Accrual Journal'!C3078,Vendors!$A$2:$A$500,0),2),"")</f>
        <v/>
      </c>
      <c r="H3078" s="74">
        <f>SUMIF('Cash Outflows'!E:E,'AP and Accrual Journal'!D3078,'Cash Outflows'!F:F)</f>
        <v>0</v>
      </c>
      <c r="I3078" s="73">
        <f t="shared" si="155"/>
        <v>0</v>
      </c>
      <c r="J3078" s="13">
        <f t="shared" si="154"/>
        <v>0</v>
      </c>
      <c r="K3078" s="112" t="b">
        <f ca="1">IF(TODAY()-'AP and Accrual Journal'!E3078&gt;'Data Inputs'!$B$47,TRUE,FALSE)</f>
        <v>1</v>
      </c>
    </row>
    <row r="3079" spans="1:11" x14ac:dyDescent="0.2">
      <c r="A3079" s="110" t="str">
        <f t="shared" si="153"/>
        <v/>
      </c>
      <c r="B3079" s="55"/>
      <c r="C3079" s="55"/>
      <c r="D3079" s="55"/>
      <c r="E3079" s="56"/>
      <c r="F3079" s="72"/>
      <c r="G3079" s="120" t="str">
        <f>IFERROR(INDEX(Vendors!$A$2:$B$500,MATCH('AP and Accrual Journal'!C3079,Vendors!$A$2:$A$500,0),2),"")</f>
        <v/>
      </c>
      <c r="H3079" s="74">
        <f>SUMIF('Cash Outflows'!E:E,'AP and Accrual Journal'!D3079,'Cash Outflows'!F:F)</f>
        <v>0</v>
      </c>
      <c r="I3079" s="73">
        <f t="shared" si="155"/>
        <v>0</v>
      </c>
      <c r="J3079" s="13">
        <f t="shared" si="154"/>
        <v>0</v>
      </c>
      <c r="K3079" s="112" t="b">
        <f ca="1">IF(TODAY()-'AP and Accrual Journal'!E3079&gt;'Data Inputs'!$B$47,TRUE,FALSE)</f>
        <v>1</v>
      </c>
    </row>
    <row r="3080" spans="1:11" x14ac:dyDescent="0.2">
      <c r="A3080" s="110" t="str">
        <f t="shared" si="153"/>
        <v/>
      </c>
      <c r="B3080" s="55"/>
      <c r="C3080" s="55"/>
      <c r="D3080" s="55"/>
      <c r="E3080" s="56"/>
      <c r="F3080" s="72"/>
      <c r="G3080" s="120" t="str">
        <f>IFERROR(INDEX(Vendors!$A$2:$B$500,MATCH('AP and Accrual Journal'!C3080,Vendors!$A$2:$A$500,0),2),"")</f>
        <v/>
      </c>
      <c r="H3080" s="74">
        <f>SUMIF('Cash Outflows'!E:E,'AP and Accrual Journal'!D3080,'Cash Outflows'!F:F)</f>
        <v>0</v>
      </c>
      <c r="I3080" s="73">
        <f t="shared" si="155"/>
        <v>0</v>
      </c>
      <c r="J3080" s="13">
        <f t="shared" si="154"/>
        <v>0</v>
      </c>
      <c r="K3080" s="112" t="b">
        <f ca="1">IF(TODAY()-'AP and Accrual Journal'!E3080&gt;'Data Inputs'!$B$47,TRUE,FALSE)</f>
        <v>1</v>
      </c>
    </row>
    <row r="3081" spans="1:11" x14ac:dyDescent="0.2">
      <c r="A3081" s="110" t="str">
        <f t="shared" si="153"/>
        <v/>
      </c>
      <c r="B3081" s="55"/>
      <c r="C3081" s="55"/>
      <c r="D3081" s="55"/>
      <c r="E3081" s="56"/>
      <c r="F3081" s="72"/>
      <c r="G3081" s="120" t="str">
        <f>IFERROR(INDEX(Vendors!$A$2:$B$500,MATCH('AP and Accrual Journal'!C3081,Vendors!$A$2:$A$500,0),2),"")</f>
        <v/>
      </c>
      <c r="H3081" s="74">
        <f>SUMIF('Cash Outflows'!E:E,'AP and Accrual Journal'!D3081,'Cash Outflows'!F:F)</f>
        <v>0</v>
      </c>
      <c r="I3081" s="73">
        <f t="shared" si="155"/>
        <v>0</v>
      </c>
      <c r="J3081" s="13">
        <f t="shared" si="154"/>
        <v>0</v>
      </c>
      <c r="K3081" s="112" t="b">
        <f ca="1">IF(TODAY()-'AP and Accrual Journal'!E3081&gt;'Data Inputs'!$B$47,TRUE,FALSE)</f>
        <v>1</v>
      </c>
    </row>
    <row r="3082" spans="1:11" x14ac:dyDescent="0.2">
      <c r="A3082" s="110" t="str">
        <f t="shared" si="153"/>
        <v/>
      </c>
      <c r="B3082" s="55"/>
      <c r="C3082" s="55"/>
      <c r="D3082" s="55"/>
      <c r="E3082" s="56"/>
      <c r="F3082" s="72"/>
      <c r="G3082" s="120" t="str">
        <f>IFERROR(INDEX(Vendors!$A$2:$B$500,MATCH('AP and Accrual Journal'!C3082,Vendors!$A$2:$A$500,0),2),"")</f>
        <v/>
      </c>
      <c r="H3082" s="74">
        <f>SUMIF('Cash Outflows'!E:E,'AP and Accrual Journal'!D3082,'Cash Outflows'!F:F)</f>
        <v>0</v>
      </c>
      <c r="I3082" s="73">
        <f t="shared" si="155"/>
        <v>0</v>
      </c>
      <c r="J3082" s="13">
        <f t="shared" si="154"/>
        <v>0</v>
      </c>
      <c r="K3082" s="112" t="b">
        <f ca="1">IF(TODAY()-'AP and Accrual Journal'!E3082&gt;'Data Inputs'!$B$47,TRUE,FALSE)</f>
        <v>1</v>
      </c>
    </row>
    <row r="3083" spans="1:11" x14ac:dyDescent="0.2">
      <c r="A3083" s="110" t="str">
        <f t="shared" si="153"/>
        <v/>
      </c>
      <c r="B3083" s="55"/>
      <c r="C3083" s="55"/>
      <c r="D3083" s="55"/>
      <c r="E3083" s="56"/>
      <c r="F3083" s="72"/>
      <c r="G3083" s="120" t="str">
        <f>IFERROR(INDEX(Vendors!$A$2:$B$500,MATCH('AP and Accrual Journal'!C3083,Vendors!$A$2:$A$500,0),2),"")</f>
        <v/>
      </c>
      <c r="H3083" s="74">
        <f>SUMIF('Cash Outflows'!E:E,'AP and Accrual Journal'!D3083,'Cash Outflows'!F:F)</f>
        <v>0</v>
      </c>
      <c r="I3083" s="73">
        <f t="shared" si="155"/>
        <v>0</v>
      </c>
      <c r="J3083" s="13">
        <f t="shared" si="154"/>
        <v>0</v>
      </c>
      <c r="K3083" s="112" t="b">
        <f ca="1">IF(TODAY()-'AP and Accrual Journal'!E3083&gt;'Data Inputs'!$B$47,TRUE,FALSE)</f>
        <v>1</v>
      </c>
    </row>
    <row r="3084" spans="1:11" x14ac:dyDescent="0.2">
      <c r="A3084" s="110" t="str">
        <f t="shared" ref="A3084:A3147" si="156">IF(E3084="","",E3084+(6-J3084))</f>
        <v/>
      </c>
      <c r="B3084" s="55"/>
      <c r="C3084" s="55"/>
      <c r="D3084" s="55"/>
      <c r="E3084" s="56"/>
      <c r="F3084" s="72"/>
      <c r="G3084" s="120" t="str">
        <f>IFERROR(INDEX(Vendors!$A$2:$B$500,MATCH('AP and Accrual Journal'!C3084,Vendors!$A$2:$A$500,0),2),"")</f>
        <v/>
      </c>
      <c r="H3084" s="74">
        <f>SUMIF('Cash Outflows'!E:E,'AP and Accrual Journal'!D3084,'Cash Outflows'!F:F)</f>
        <v>0</v>
      </c>
      <c r="I3084" s="73">
        <f t="shared" si="155"/>
        <v>0</v>
      </c>
      <c r="J3084" s="13">
        <f t="shared" ref="J3084:J3147" si="157">IF(WEEKDAY(E3084)=7,0,WEEKDAY(E3084))</f>
        <v>0</v>
      </c>
      <c r="K3084" s="112" t="b">
        <f ca="1">IF(TODAY()-'AP and Accrual Journal'!E3084&gt;'Data Inputs'!$B$47,TRUE,FALSE)</f>
        <v>1</v>
      </c>
    </row>
    <row r="3085" spans="1:11" x14ac:dyDescent="0.2">
      <c r="A3085" s="110" t="str">
        <f t="shared" si="156"/>
        <v/>
      </c>
      <c r="B3085" s="55"/>
      <c r="C3085" s="55"/>
      <c r="D3085" s="55"/>
      <c r="E3085" s="56"/>
      <c r="F3085" s="72"/>
      <c r="G3085" s="120" t="str">
        <f>IFERROR(INDEX(Vendors!$A$2:$B$500,MATCH('AP and Accrual Journal'!C3085,Vendors!$A$2:$A$500,0),2),"")</f>
        <v/>
      </c>
      <c r="H3085" s="74">
        <f>SUMIF('Cash Outflows'!E:E,'AP and Accrual Journal'!D3085,'Cash Outflows'!F:F)</f>
        <v>0</v>
      </c>
      <c r="I3085" s="73">
        <f t="shared" si="155"/>
        <v>0</v>
      </c>
      <c r="J3085" s="13">
        <f t="shared" si="157"/>
        <v>0</v>
      </c>
      <c r="K3085" s="112" t="b">
        <f ca="1">IF(TODAY()-'AP and Accrual Journal'!E3085&gt;'Data Inputs'!$B$47,TRUE,FALSE)</f>
        <v>1</v>
      </c>
    </row>
    <row r="3086" spans="1:11" x14ac:dyDescent="0.2">
      <c r="A3086" s="110" t="str">
        <f t="shared" si="156"/>
        <v/>
      </c>
      <c r="B3086" s="55"/>
      <c r="C3086" s="55"/>
      <c r="D3086" s="55"/>
      <c r="E3086" s="56"/>
      <c r="F3086" s="72"/>
      <c r="G3086" s="120" t="str">
        <f>IFERROR(INDEX(Vendors!$A$2:$B$500,MATCH('AP and Accrual Journal'!C3086,Vendors!$A$2:$A$500,0),2),"")</f>
        <v/>
      </c>
      <c r="H3086" s="74">
        <f>SUMIF('Cash Outflows'!E:E,'AP and Accrual Journal'!D3086,'Cash Outflows'!F:F)</f>
        <v>0</v>
      </c>
      <c r="I3086" s="73">
        <f t="shared" si="155"/>
        <v>0</v>
      </c>
      <c r="J3086" s="13">
        <f t="shared" si="157"/>
        <v>0</v>
      </c>
      <c r="K3086" s="112" t="b">
        <f ca="1">IF(TODAY()-'AP and Accrual Journal'!E3086&gt;'Data Inputs'!$B$47,TRUE,FALSE)</f>
        <v>1</v>
      </c>
    </row>
    <row r="3087" spans="1:11" x14ac:dyDescent="0.2">
      <c r="A3087" s="110" t="str">
        <f t="shared" si="156"/>
        <v/>
      </c>
      <c r="B3087" s="55"/>
      <c r="C3087" s="55"/>
      <c r="D3087" s="55"/>
      <c r="E3087" s="56"/>
      <c r="F3087" s="72"/>
      <c r="G3087" s="120" t="str">
        <f>IFERROR(INDEX(Vendors!$A$2:$B$500,MATCH('AP and Accrual Journal'!C3087,Vendors!$A$2:$A$500,0),2),"")</f>
        <v/>
      </c>
      <c r="H3087" s="74">
        <f>SUMIF('Cash Outflows'!E:E,'AP and Accrual Journal'!D3087,'Cash Outflows'!F:F)</f>
        <v>0</v>
      </c>
      <c r="I3087" s="73">
        <f t="shared" si="155"/>
        <v>0</v>
      </c>
      <c r="J3087" s="13">
        <f t="shared" si="157"/>
        <v>0</v>
      </c>
      <c r="K3087" s="112" t="b">
        <f ca="1">IF(TODAY()-'AP and Accrual Journal'!E3087&gt;'Data Inputs'!$B$47,TRUE,FALSE)</f>
        <v>1</v>
      </c>
    </row>
    <row r="3088" spans="1:11" x14ac:dyDescent="0.2">
      <c r="A3088" s="110" t="str">
        <f t="shared" si="156"/>
        <v/>
      </c>
      <c r="B3088" s="55"/>
      <c r="C3088" s="55"/>
      <c r="D3088" s="55"/>
      <c r="E3088" s="56"/>
      <c r="F3088" s="72"/>
      <c r="G3088" s="120" t="str">
        <f>IFERROR(INDEX(Vendors!$A$2:$B$500,MATCH('AP and Accrual Journal'!C3088,Vendors!$A$2:$A$500,0),2),"")</f>
        <v/>
      </c>
      <c r="H3088" s="74">
        <f>SUMIF('Cash Outflows'!E:E,'AP and Accrual Journal'!D3088,'Cash Outflows'!F:F)</f>
        <v>0</v>
      </c>
      <c r="I3088" s="73">
        <f t="shared" si="155"/>
        <v>0</v>
      </c>
      <c r="J3088" s="13">
        <f t="shared" si="157"/>
        <v>0</v>
      </c>
      <c r="K3088" s="112" t="b">
        <f ca="1">IF(TODAY()-'AP and Accrual Journal'!E3088&gt;'Data Inputs'!$B$47,TRUE,FALSE)</f>
        <v>1</v>
      </c>
    </row>
    <row r="3089" spans="1:11" x14ac:dyDescent="0.2">
      <c r="A3089" s="110" t="str">
        <f t="shared" si="156"/>
        <v/>
      </c>
      <c r="B3089" s="55"/>
      <c r="C3089" s="55"/>
      <c r="D3089" s="55"/>
      <c r="E3089" s="56"/>
      <c r="F3089" s="72"/>
      <c r="G3089" s="120" t="str">
        <f>IFERROR(INDEX(Vendors!$A$2:$B$500,MATCH('AP and Accrual Journal'!C3089,Vendors!$A$2:$A$500,0),2),"")</f>
        <v/>
      </c>
      <c r="H3089" s="74">
        <f>SUMIF('Cash Outflows'!E:E,'AP and Accrual Journal'!D3089,'Cash Outflows'!F:F)</f>
        <v>0</v>
      </c>
      <c r="I3089" s="73">
        <f t="shared" si="155"/>
        <v>0</v>
      </c>
      <c r="J3089" s="13">
        <f t="shared" si="157"/>
        <v>0</v>
      </c>
      <c r="K3089" s="112" t="b">
        <f ca="1">IF(TODAY()-'AP and Accrual Journal'!E3089&gt;'Data Inputs'!$B$47,TRUE,FALSE)</f>
        <v>1</v>
      </c>
    </row>
    <row r="3090" spans="1:11" x14ac:dyDescent="0.2">
      <c r="A3090" s="110" t="str">
        <f t="shared" si="156"/>
        <v/>
      </c>
      <c r="B3090" s="55"/>
      <c r="C3090" s="55"/>
      <c r="D3090" s="55"/>
      <c r="E3090" s="56"/>
      <c r="F3090" s="72"/>
      <c r="G3090" s="120" t="str">
        <f>IFERROR(INDEX(Vendors!$A$2:$B$500,MATCH('AP and Accrual Journal'!C3090,Vendors!$A$2:$A$500,0),2),"")</f>
        <v/>
      </c>
      <c r="H3090" s="74">
        <f>SUMIF('Cash Outflows'!E:E,'AP and Accrual Journal'!D3090,'Cash Outflows'!F:F)</f>
        <v>0</v>
      </c>
      <c r="I3090" s="73">
        <f t="shared" si="155"/>
        <v>0</v>
      </c>
      <c r="J3090" s="13">
        <f t="shared" si="157"/>
        <v>0</v>
      </c>
      <c r="K3090" s="112" t="b">
        <f ca="1">IF(TODAY()-'AP and Accrual Journal'!E3090&gt;'Data Inputs'!$B$47,TRUE,FALSE)</f>
        <v>1</v>
      </c>
    </row>
    <row r="3091" spans="1:11" x14ac:dyDescent="0.2">
      <c r="A3091" s="110" t="str">
        <f t="shared" si="156"/>
        <v/>
      </c>
      <c r="B3091" s="55"/>
      <c r="C3091" s="55"/>
      <c r="D3091" s="55"/>
      <c r="E3091" s="56"/>
      <c r="F3091" s="72"/>
      <c r="G3091" s="120" t="str">
        <f>IFERROR(INDEX(Vendors!$A$2:$B$500,MATCH('AP and Accrual Journal'!C3091,Vendors!$A$2:$A$500,0),2),"")</f>
        <v/>
      </c>
      <c r="H3091" s="74">
        <f>SUMIF('Cash Outflows'!E:E,'AP and Accrual Journal'!D3091,'Cash Outflows'!F:F)</f>
        <v>0</v>
      </c>
      <c r="I3091" s="73">
        <f t="shared" si="155"/>
        <v>0</v>
      </c>
      <c r="J3091" s="13">
        <f t="shared" si="157"/>
        <v>0</v>
      </c>
      <c r="K3091" s="112" t="b">
        <f ca="1">IF(TODAY()-'AP and Accrual Journal'!E3091&gt;'Data Inputs'!$B$47,TRUE,FALSE)</f>
        <v>1</v>
      </c>
    </row>
    <row r="3092" spans="1:11" x14ac:dyDescent="0.2">
      <c r="A3092" s="110" t="str">
        <f t="shared" si="156"/>
        <v/>
      </c>
      <c r="B3092" s="55"/>
      <c r="C3092" s="55"/>
      <c r="D3092" s="55"/>
      <c r="E3092" s="56"/>
      <c r="F3092" s="72"/>
      <c r="G3092" s="120" t="str">
        <f>IFERROR(INDEX(Vendors!$A$2:$B$500,MATCH('AP and Accrual Journal'!C3092,Vendors!$A$2:$A$500,0),2),"")</f>
        <v/>
      </c>
      <c r="H3092" s="74">
        <f>SUMIF('Cash Outflows'!E:E,'AP and Accrual Journal'!D3092,'Cash Outflows'!F:F)</f>
        <v>0</v>
      </c>
      <c r="I3092" s="73">
        <f t="shared" si="155"/>
        <v>0</v>
      </c>
      <c r="J3092" s="13">
        <f t="shared" si="157"/>
        <v>0</v>
      </c>
      <c r="K3092" s="112" t="b">
        <f ca="1">IF(TODAY()-'AP and Accrual Journal'!E3092&gt;'Data Inputs'!$B$47,TRUE,FALSE)</f>
        <v>1</v>
      </c>
    </row>
    <row r="3093" spans="1:11" x14ac:dyDescent="0.2">
      <c r="A3093" s="110" t="str">
        <f t="shared" si="156"/>
        <v/>
      </c>
      <c r="B3093" s="55"/>
      <c r="C3093" s="55"/>
      <c r="D3093" s="55"/>
      <c r="E3093" s="56"/>
      <c r="F3093" s="72"/>
      <c r="G3093" s="120" t="str">
        <f>IFERROR(INDEX(Vendors!$A$2:$B$500,MATCH('AP and Accrual Journal'!C3093,Vendors!$A$2:$A$500,0),2),"")</f>
        <v/>
      </c>
      <c r="H3093" s="74">
        <f>SUMIF('Cash Outflows'!E:E,'AP and Accrual Journal'!D3093,'Cash Outflows'!F:F)</f>
        <v>0</v>
      </c>
      <c r="I3093" s="73">
        <f t="shared" si="155"/>
        <v>0</v>
      </c>
      <c r="J3093" s="13">
        <f t="shared" si="157"/>
        <v>0</v>
      </c>
      <c r="K3093" s="112" t="b">
        <f ca="1">IF(TODAY()-'AP and Accrual Journal'!E3093&gt;'Data Inputs'!$B$47,TRUE,FALSE)</f>
        <v>1</v>
      </c>
    </row>
    <row r="3094" spans="1:11" x14ac:dyDescent="0.2">
      <c r="A3094" s="110" t="str">
        <f t="shared" si="156"/>
        <v/>
      </c>
      <c r="B3094" s="55"/>
      <c r="C3094" s="55"/>
      <c r="D3094" s="55"/>
      <c r="E3094" s="56"/>
      <c r="F3094" s="72"/>
      <c r="G3094" s="120" t="str">
        <f>IFERROR(INDEX(Vendors!$A$2:$B$500,MATCH('AP and Accrual Journal'!C3094,Vendors!$A$2:$A$500,0),2),"")</f>
        <v/>
      </c>
      <c r="H3094" s="74">
        <f>SUMIF('Cash Outflows'!E:E,'AP and Accrual Journal'!D3094,'Cash Outflows'!F:F)</f>
        <v>0</v>
      </c>
      <c r="I3094" s="73">
        <f t="shared" si="155"/>
        <v>0</v>
      </c>
      <c r="J3094" s="13">
        <f t="shared" si="157"/>
        <v>0</v>
      </c>
      <c r="K3094" s="112" t="b">
        <f ca="1">IF(TODAY()-'AP and Accrual Journal'!E3094&gt;'Data Inputs'!$B$47,TRUE,FALSE)</f>
        <v>1</v>
      </c>
    </row>
    <row r="3095" spans="1:11" x14ac:dyDescent="0.2">
      <c r="A3095" s="110" t="str">
        <f t="shared" si="156"/>
        <v/>
      </c>
      <c r="B3095" s="55"/>
      <c r="C3095" s="55"/>
      <c r="D3095" s="55"/>
      <c r="E3095" s="56"/>
      <c r="F3095" s="72"/>
      <c r="G3095" s="120" t="str">
        <f>IFERROR(INDEX(Vendors!$A$2:$B$500,MATCH('AP and Accrual Journal'!C3095,Vendors!$A$2:$A$500,0),2),"")</f>
        <v/>
      </c>
      <c r="H3095" s="74">
        <f>SUMIF('Cash Outflows'!E:E,'AP and Accrual Journal'!D3095,'Cash Outflows'!F:F)</f>
        <v>0</v>
      </c>
      <c r="I3095" s="73">
        <f t="shared" si="155"/>
        <v>0</v>
      </c>
      <c r="J3095" s="13">
        <f t="shared" si="157"/>
        <v>0</v>
      </c>
      <c r="K3095" s="112" t="b">
        <f ca="1">IF(TODAY()-'AP and Accrual Journal'!E3095&gt;'Data Inputs'!$B$47,TRUE,FALSE)</f>
        <v>1</v>
      </c>
    </row>
    <row r="3096" spans="1:11" x14ac:dyDescent="0.2">
      <c r="A3096" s="110" t="str">
        <f t="shared" si="156"/>
        <v/>
      </c>
      <c r="B3096" s="55"/>
      <c r="C3096" s="55"/>
      <c r="D3096" s="55"/>
      <c r="E3096" s="56"/>
      <c r="F3096" s="72"/>
      <c r="G3096" s="120" t="str">
        <f>IFERROR(INDEX(Vendors!$A$2:$B$500,MATCH('AP and Accrual Journal'!C3096,Vendors!$A$2:$A$500,0),2),"")</f>
        <v/>
      </c>
      <c r="H3096" s="74">
        <f>SUMIF('Cash Outflows'!E:E,'AP and Accrual Journal'!D3096,'Cash Outflows'!F:F)</f>
        <v>0</v>
      </c>
      <c r="I3096" s="73">
        <f t="shared" si="155"/>
        <v>0</v>
      </c>
      <c r="J3096" s="13">
        <f t="shared" si="157"/>
        <v>0</v>
      </c>
      <c r="K3096" s="112" t="b">
        <f ca="1">IF(TODAY()-'AP and Accrual Journal'!E3096&gt;'Data Inputs'!$B$47,TRUE,FALSE)</f>
        <v>1</v>
      </c>
    </row>
    <row r="3097" spans="1:11" x14ac:dyDescent="0.2">
      <c r="A3097" s="110" t="str">
        <f t="shared" si="156"/>
        <v/>
      </c>
      <c r="B3097" s="55"/>
      <c r="C3097" s="55"/>
      <c r="D3097" s="55"/>
      <c r="E3097" s="56"/>
      <c r="F3097" s="72"/>
      <c r="G3097" s="120" t="str">
        <f>IFERROR(INDEX(Vendors!$A$2:$B$500,MATCH('AP and Accrual Journal'!C3097,Vendors!$A$2:$A$500,0),2),"")</f>
        <v/>
      </c>
      <c r="H3097" s="74">
        <f>SUMIF('Cash Outflows'!E:E,'AP and Accrual Journal'!D3097,'Cash Outflows'!F:F)</f>
        <v>0</v>
      </c>
      <c r="I3097" s="73">
        <f t="shared" si="155"/>
        <v>0</v>
      </c>
      <c r="J3097" s="13">
        <f t="shared" si="157"/>
        <v>0</v>
      </c>
      <c r="K3097" s="112" t="b">
        <f ca="1">IF(TODAY()-'AP and Accrual Journal'!E3097&gt;'Data Inputs'!$B$47,TRUE,FALSE)</f>
        <v>1</v>
      </c>
    </row>
    <row r="3098" spans="1:11" x14ac:dyDescent="0.2">
      <c r="A3098" s="110" t="str">
        <f t="shared" si="156"/>
        <v/>
      </c>
      <c r="B3098" s="55"/>
      <c r="C3098" s="55"/>
      <c r="D3098" s="55"/>
      <c r="E3098" s="56"/>
      <c r="F3098" s="72"/>
      <c r="G3098" s="120" t="str">
        <f>IFERROR(INDEX(Vendors!$A$2:$B$500,MATCH('AP and Accrual Journal'!C3098,Vendors!$A$2:$A$500,0),2),"")</f>
        <v/>
      </c>
      <c r="H3098" s="74">
        <f>SUMIF('Cash Outflows'!E:E,'AP and Accrual Journal'!D3098,'Cash Outflows'!F:F)</f>
        <v>0</v>
      </c>
      <c r="I3098" s="73">
        <f t="shared" si="155"/>
        <v>0</v>
      </c>
      <c r="J3098" s="13">
        <f t="shared" si="157"/>
        <v>0</v>
      </c>
      <c r="K3098" s="112" t="b">
        <f ca="1">IF(TODAY()-'AP and Accrual Journal'!E3098&gt;'Data Inputs'!$B$47,TRUE,FALSE)</f>
        <v>1</v>
      </c>
    </row>
    <row r="3099" spans="1:11" x14ac:dyDescent="0.2">
      <c r="A3099" s="110" t="str">
        <f t="shared" si="156"/>
        <v/>
      </c>
      <c r="B3099" s="55"/>
      <c r="C3099" s="55"/>
      <c r="D3099" s="55"/>
      <c r="E3099" s="56"/>
      <c r="F3099" s="72"/>
      <c r="G3099" s="120" t="str">
        <f>IFERROR(INDEX(Vendors!$A$2:$B$500,MATCH('AP and Accrual Journal'!C3099,Vendors!$A$2:$A$500,0),2),"")</f>
        <v/>
      </c>
      <c r="H3099" s="74">
        <f>SUMIF('Cash Outflows'!E:E,'AP and Accrual Journal'!D3099,'Cash Outflows'!F:F)</f>
        <v>0</v>
      </c>
      <c r="I3099" s="73">
        <f t="shared" si="155"/>
        <v>0</v>
      </c>
      <c r="J3099" s="13">
        <f t="shared" si="157"/>
        <v>0</v>
      </c>
      <c r="K3099" s="112" t="b">
        <f ca="1">IF(TODAY()-'AP and Accrual Journal'!E3099&gt;'Data Inputs'!$B$47,TRUE,FALSE)</f>
        <v>1</v>
      </c>
    </row>
    <row r="3100" spans="1:11" x14ac:dyDescent="0.2">
      <c r="A3100" s="110" t="str">
        <f t="shared" si="156"/>
        <v/>
      </c>
      <c r="B3100" s="55"/>
      <c r="C3100" s="55"/>
      <c r="D3100" s="55"/>
      <c r="E3100" s="56"/>
      <c r="F3100" s="72"/>
      <c r="G3100" s="120" t="str">
        <f>IFERROR(INDEX(Vendors!$A$2:$B$500,MATCH('AP and Accrual Journal'!C3100,Vendors!$A$2:$A$500,0),2),"")</f>
        <v/>
      </c>
      <c r="H3100" s="74">
        <f>SUMIF('Cash Outflows'!E:E,'AP and Accrual Journal'!D3100,'Cash Outflows'!F:F)</f>
        <v>0</v>
      </c>
      <c r="I3100" s="73">
        <f t="shared" si="155"/>
        <v>0</v>
      </c>
      <c r="J3100" s="13">
        <f t="shared" si="157"/>
        <v>0</v>
      </c>
      <c r="K3100" s="112" t="b">
        <f ca="1">IF(TODAY()-'AP and Accrual Journal'!E3100&gt;'Data Inputs'!$B$47,TRUE,FALSE)</f>
        <v>1</v>
      </c>
    </row>
    <row r="3101" spans="1:11" x14ac:dyDescent="0.2">
      <c r="A3101" s="110" t="str">
        <f t="shared" si="156"/>
        <v/>
      </c>
      <c r="B3101" s="55"/>
      <c r="C3101" s="55"/>
      <c r="D3101" s="55"/>
      <c r="E3101" s="56"/>
      <c r="F3101" s="72"/>
      <c r="G3101" s="120" t="str">
        <f>IFERROR(INDEX(Vendors!$A$2:$B$500,MATCH('AP and Accrual Journal'!C3101,Vendors!$A$2:$A$500,0),2),"")</f>
        <v/>
      </c>
      <c r="H3101" s="74">
        <f>SUMIF('Cash Outflows'!E:E,'AP and Accrual Journal'!D3101,'Cash Outflows'!F:F)</f>
        <v>0</v>
      </c>
      <c r="I3101" s="73">
        <f t="shared" si="155"/>
        <v>0</v>
      </c>
      <c r="J3101" s="13">
        <f t="shared" si="157"/>
        <v>0</v>
      </c>
      <c r="K3101" s="112" t="b">
        <f ca="1">IF(TODAY()-'AP and Accrual Journal'!E3101&gt;'Data Inputs'!$B$47,TRUE,FALSE)</f>
        <v>1</v>
      </c>
    </row>
    <row r="3102" spans="1:11" x14ac:dyDescent="0.2">
      <c r="A3102" s="110" t="str">
        <f t="shared" si="156"/>
        <v/>
      </c>
      <c r="B3102" s="55"/>
      <c r="C3102" s="55"/>
      <c r="D3102" s="55"/>
      <c r="E3102" s="56"/>
      <c r="F3102" s="72"/>
      <c r="G3102" s="120" t="str">
        <f>IFERROR(INDEX(Vendors!$A$2:$B$500,MATCH('AP and Accrual Journal'!C3102,Vendors!$A$2:$A$500,0),2),"")</f>
        <v/>
      </c>
      <c r="H3102" s="74">
        <f>SUMIF('Cash Outflows'!E:E,'AP and Accrual Journal'!D3102,'Cash Outflows'!F:F)</f>
        <v>0</v>
      </c>
      <c r="I3102" s="73">
        <f t="shared" si="155"/>
        <v>0</v>
      </c>
      <c r="J3102" s="13">
        <f t="shared" si="157"/>
        <v>0</v>
      </c>
      <c r="K3102" s="112" t="b">
        <f ca="1">IF(TODAY()-'AP and Accrual Journal'!E3102&gt;'Data Inputs'!$B$47,TRUE,FALSE)</f>
        <v>1</v>
      </c>
    </row>
    <row r="3103" spans="1:11" x14ac:dyDescent="0.2">
      <c r="A3103" s="110" t="str">
        <f t="shared" si="156"/>
        <v/>
      </c>
      <c r="B3103" s="55"/>
      <c r="C3103" s="55"/>
      <c r="D3103" s="55"/>
      <c r="E3103" s="56"/>
      <c r="F3103" s="72"/>
      <c r="G3103" s="120" t="str">
        <f>IFERROR(INDEX(Vendors!$A$2:$B$500,MATCH('AP and Accrual Journal'!C3103,Vendors!$A$2:$A$500,0),2),"")</f>
        <v/>
      </c>
      <c r="H3103" s="74">
        <f>SUMIF('Cash Outflows'!E:E,'AP and Accrual Journal'!D3103,'Cash Outflows'!F:F)</f>
        <v>0</v>
      </c>
      <c r="I3103" s="73">
        <f t="shared" si="155"/>
        <v>0</v>
      </c>
      <c r="J3103" s="13">
        <f t="shared" si="157"/>
        <v>0</v>
      </c>
      <c r="K3103" s="112" t="b">
        <f ca="1">IF(TODAY()-'AP and Accrual Journal'!E3103&gt;'Data Inputs'!$B$47,TRUE,FALSE)</f>
        <v>1</v>
      </c>
    </row>
    <row r="3104" spans="1:11" x14ac:dyDescent="0.2">
      <c r="A3104" s="110" t="str">
        <f t="shared" si="156"/>
        <v/>
      </c>
      <c r="B3104" s="55"/>
      <c r="C3104" s="55"/>
      <c r="D3104" s="55"/>
      <c r="E3104" s="56"/>
      <c r="F3104" s="72"/>
      <c r="G3104" s="120" t="str">
        <f>IFERROR(INDEX(Vendors!$A$2:$B$500,MATCH('AP and Accrual Journal'!C3104,Vendors!$A$2:$A$500,0),2),"")</f>
        <v/>
      </c>
      <c r="H3104" s="74">
        <f>SUMIF('Cash Outflows'!E:E,'AP and Accrual Journal'!D3104,'Cash Outflows'!F:F)</f>
        <v>0</v>
      </c>
      <c r="I3104" s="73">
        <f t="shared" si="155"/>
        <v>0</v>
      </c>
      <c r="J3104" s="13">
        <f t="shared" si="157"/>
        <v>0</v>
      </c>
      <c r="K3104" s="112" t="b">
        <f ca="1">IF(TODAY()-'AP and Accrual Journal'!E3104&gt;'Data Inputs'!$B$47,TRUE,FALSE)</f>
        <v>1</v>
      </c>
    </row>
    <row r="3105" spans="1:11" x14ac:dyDescent="0.2">
      <c r="A3105" s="110" t="str">
        <f t="shared" si="156"/>
        <v/>
      </c>
      <c r="B3105" s="55"/>
      <c r="C3105" s="55"/>
      <c r="D3105" s="55"/>
      <c r="E3105" s="56"/>
      <c r="F3105" s="72"/>
      <c r="G3105" s="120" t="str">
        <f>IFERROR(INDEX(Vendors!$A$2:$B$500,MATCH('AP and Accrual Journal'!C3105,Vendors!$A$2:$A$500,0),2),"")</f>
        <v/>
      </c>
      <c r="H3105" s="74">
        <f>SUMIF('Cash Outflows'!E:E,'AP and Accrual Journal'!D3105,'Cash Outflows'!F:F)</f>
        <v>0</v>
      </c>
      <c r="I3105" s="73">
        <f t="shared" si="155"/>
        <v>0</v>
      </c>
      <c r="J3105" s="13">
        <f t="shared" si="157"/>
        <v>0</v>
      </c>
      <c r="K3105" s="112" t="b">
        <f ca="1">IF(TODAY()-'AP and Accrual Journal'!E3105&gt;'Data Inputs'!$B$47,TRUE,FALSE)</f>
        <v>1</v>
      </c>
    </row>
    <row r="3106" spans="1:11" x14ac:dyDescent="0.2">
      <c r="A3106" s="110" t="str">
        <f t="shared" si="156"/>
        <v/>
      </c>
      <c r="B3106" s="55"/>
      <c r="C3106" s="55"/>
      <c r="D3106" s="55"/>
      <c r="E3106" s="56"/>
      <c r="F3106" s="72"/>
      <c r="G3106" s="120" t="str">
        <f>IFERROR(INDEX(Vendors!$A$2:$B$500,MATCH('AP and Accrual Journal'!C3106,Vendors!$A$2:$A$500,0),2),"")</f>
        <v/>
      </c>
      <c r="H3106" s="74">
        <f>SUMIF('Cash Outflows'!E:E,'AP and Accrual Journal'!D3106,'Cash Outflows'!F:F)</f>
        <v>0</v>
      </c>
      <c r="I3106" s="73">
        <f t="shared" si="155"/>
        <v>0</v>
      </c>
      <c r="J3106" s="13">
        <f t="shared" si="157"/>
        <v>0</v>
      </c>
      <c r="K3106" s="112" t="b">
        <f ca="1">IF(TODAY()-'AP and Accrual Journal'!E3106&gt;'Data Inputs'!$B$47,TRUE,FALSE)</f>
        <v>1</v>
      </c>
    </row>
    <row r="3107" spans="1:11" x14ac:dyDescent="0.2">
      <c r="A3107" s="110" t="str">
        <f t="shared" si="156"/>
        <v/>
      </c>
      <c r="B3107" s="55"/>
      <c r="C3107" s="55"/>
      <c r="D3107" s="55"/>
      <c r="E3107" s="56"/>
      <c r="F3107" s="72"/>
      <c r="G3107" s="120" t="str">
        <f>IFERROR(INDEX(Vendors!$A$2:$B$500,MATCH('AP and Accrual Journal'!C3107,Vendors!$A$2:$A$500,0),2),"")</f>
        <v/>
      </c>
      <c r="H3107" s="74">
        <f>SUMIF('Cash Outflows'!E:E,'AP and Accrual Journal'!D3107,'Cash Outflows'!F:F)</f>
        <v>0</v>
      </c>
      <c r="I3107" s="73">
        <f t="shared" si="155"/>
        <v>0</v>
      </c>
      <c r="J3107" s="13">
        <f t="shared" si="157"/>
        <v>0</v>
      </c>
      <c r="K3107" s="112" t="b">
        <f ca="1">IF(TODAY()-'AP and Accrual Journal'!E3107&gt;'Data Inputs'!$B$47,TRUE,FALSE)</f>
        <v>1</v>
      </c>
    </row>
    <row r="3108" spans="1:11" x14ac:dyDescent="0.2">
      <c r="A3108" s="110" t="str">
        <f t="shared" si="156"/>
        <v/>
      </c>
      <c r="B3108" s="55"/>
      <c r="C3108" s="55"/>
      <c r="D3108" s="55"/>
      <c r="E3108" s="56"/>
      <c r="F3108" s="72"/>
      <c r="G3108" s="120" t="str">
        <f>IFERROR(INDEX(Vendors!$A$2:$B$500,MATCH('AP and Accrual Journal'!C3108,Vendors!$A$2:$A$500,0),2),"")</f>
        <v/>
      </c>
      <c r="H3108" s="74">
        <f>SUMIF('Cash Outflows'!E:E,'AP and Accrual Journal'!D3108,'Cash Outflows'!F:F)</f>
        <v>0</v>
      </c>
      <c r="I3108" s="73">
        <f t="shared" si="155"/>
        <v>0</v>
      </c>
      <c r="J3108" s="13">
        <f t="shared" si="157"/>
        <v>0</v>
      </c>
      <c r="K3108" s="112" t="b">
        <f ca="1">IF(TODAY()-'AP and Accrual Journal'!E3108&gt;'Data Inputs'!$B$47,TRUE,FALSE)</f>
        <v>1</v>
      </c>
    </row>
    <row r="3109" spans="1:11" x14ac:dyDescent="0.2">
      <c r="A3109" s="110" t="str">
        <f t="shared" si="156"/>
        <v/>
      </c>
      <c r="B3109" s="55"/>
      <c r="C3109" s="55"/>
      <c r="D3109" s="55"/>
      <c r="E3109" s="56"/>
      <c r="F3109" s="72"/>
      <c r="G3109" s="120" t="str">
        <f>IFERROR(INDEX(Vendors!$A$2:$B$500,MATCH('AP and Accrual Journal'!C3109,Vendors!$A$2:$A$500,0),2),"")</f>
        <v/>
      </c>
      <c r="H3109" s="74">
        <f>SUMIF('Cash Outflows'!E:E,'AP and Accrual Journal'!D3109,'Cash Outflows'!F:F)</f>
        <v>0</v>
      </c>
      <c r="I3109" s="73">
        <f t="shared" si="155"/>
        <v>0</v>
      </c>
      <c r="J3109" s="13">
        <f t="shared" si="157"/>
        <v>0</v>
      </c>
      <c r="K3109" s="112" t="b">
        <f ca="1">IF(TODAY()-'AP and Accrual Journal'!E3109&gt;'Data Inputs'!$B$47,TRUE,FALSE)</f>
        <v>1</v>
      </c>
    </row>
    <row r="3110" spans="1:11" x14ac:dyDescent="0.2">
      <c r="A3110" s="110" t="str">
        <f t="shared" si="156"/>
        <v/>
      </c>
      <c r="B3110" s="55"/>
      <c r="C3110" s="55"/>
      <c r="D3110" s="55"/>
      <c r="E3110" s="56"/>
      <c r="F3110" s="72"/>
      <c r="G3110" s="120" t="str">
        <f>IFERROR(INDEX(Vendors!$A$2:$B$500,MATCH('AP and Accrual Journal'!C3110,Vendors!$A$2:$A$500,0),2),"")</f>
        <v/>
      </c>
      <c r="H3110" s="74">
        <f>SUMIF('Cash Outflows'!E:E,'AP and Accrual Journal'!D3110,'Cash Outflows'!F:F)</f>
        <v>0</v>
      </c>
      <c r="I3110" s="73">
        <f t="shared" si="155"/>
        <v>0</v>
      </c>
      <c r="J3110" s="13">
        <f t="shared" si="157"/>
        <v>0</v>
      </c>
      <c r="K3110" s="112" t="b">
        <f ca="1">IF(TODAY()-'AP and Accrual Journal'!E3110&gt;'Data Inputs'!$B$47,TRUE,FALSE)</f>
        <v>1</v>
      </c>
    </row>
    <row r="3111" spans="1:11" x14ac:dyDescent="0.2">
      <c r="A3111" s="110" t="str">
        <f t="shared" si="156"/>
        <v/>
      </c>
      <c r="B3111" s="55"/>
      <c r="C3111" s="55"/>
      <c r="D3111" s="55"/>
      <c r="E3111" s="56"/>
      <c r="F3111" s="72"/>
      <c r="G3111" s="120" t="str">
        <f>IFERROR(INDEX(Vendors!$A$2:$B$500,MATCH('AP and Accrual Journal'!C3111,Vendors!$A$2:$A$500,0),2),"")</f>
        <v/>
      </c>
      <c r="H3111" s="74">
        <f>SUMIF('Cash Outflows'!E:E,'AP and Accrual Journal'!D3111,'Cash Outflows'!F:F)</f>
        <v>0</v>
      </c>
      <c r="I3111" s="73">
        <f t="shared" si="155"/>
        <v>0</v>
      </c>
      <c r="J3111" s="13">
        <f t="shared" si="157"/>
        <v>0</v>
      </c>
      <c r="K3111" s="112" t="b">
        <f ca="1">IF(TODAY()-'AP and Accrual Journal'!E3111&gt;'Data Inputs'!$B$47,TRUE,FALSE)</f>
        <v>1</v>
      </c>
    </row>
    <row r="3112" spans="1:11" x14ac:dyDescent="0.2">
      <c r="A3112" s="110" t="str">
        <f t="shared" si="156"/>
        <v/>
      </c>
      <c r="B3112" s="55"/>
      <c r="C3112" s="55"/>
      <c r="D3112" s="55"/>
      <c r="E3112" s="56"/>
      <c r="F3112" s="72"/>
      <c r="G3112" s="120" t="str">
        <f>IFERROR(INDEX(Vendors!$A$2:$B$500,MATCH('AP and Accrual Journal'!C3112,Vendors!$A$2:$A$500,0),2),"")</f>
        <v/>
      </c>
      <c r="H3112" s="74">
        <f>SUMIF('Cash Outflows'!E:E,'AP and Accrual Journal'!D3112,'Cash Outflows'!F:F)</f>
        <v>0</v>
      </c>
      <c r="I3112" s="73">
        <f t="shared" si="155"/>
        <v>0</v>
      </c>
      <c r="J3112" s="13">
        <f t="shared" si="157"/>
        <v>0</v>
      </c>
      <c r="K3112" s="112" t="b">
        <f ca="1">IF(TODAY()-'AP and Accrual Journal'!E3112&gt;'Data Inputs'!$B$47,TRUE,FALSE)</f>
        <v>1</v>
      </c>
    </row>
    <row r="3113" spans="1:11" x14ac:dyDescent="0.2">
      <c r="A3113" s="110" t="str">
        <f t="shared" si="156"/>
        <v/>
      </c>
      <c r="B3113" s="55"/>
      <c r="C3113" s="55"/>
      <c r="D3113" s="55"/>
      <c r="E3113" s="56"/>
      <c r="F3113" s="72"/>
      <c r="G3113" s="120" t="str">
        <f>IFERROR(INDEX(Vendors!$A$2:$B$500,MATCH('AP and Accrual Journal'!C3113,Vendors!$A$2:$A$500,0),2),"")</f>
        <v/>
      </c>
      <c r="H3113" s="74">
        <f>SUMIF('Cash Outflows'!E:E,'AP and Accrual Journal'!D3113,'Cash Outflows'!F:F)</f>
        <v>0</v>
      </c>
      <c r="I3113" s="73">
        <f t="shared" si="155"/>
        <v>0</v>
      </c>
      <c r="J3113" s="13">
        <f t="shared" si="157"/>
        <v>0</v>
      </c>
      <c r="K3113" s="112" t="b">
        <f ca="1">IF(TODAY()-'AP and Accrual Journal'!E3113&gt;'Data Inputs'!$B$47,TRUE,FALSE)</f>
        <v>1</v>
      </c>
    </row>
    <row r="3114" spans="1:11" x14ac:dyDescent="0.2">
      <c r="A3114" s="110" t="str">
        <f t="shared" si="156"/>
        <v/>
      </c>
      <c r="B3114" s="55"/>
      <c r="C3114" s="55"/>
      <c r="D3114" s="55"/>
      <c r="E3114" s="56"/>
      <c r="F3114" s="72"/>
      <c r="G3114" s="120" t="str">
        <f>IFERROR(INDEX(Vendors!$A$2:$B$500,MATCH('AP and Accrual Journal'!C3114,Vendors!$A$2:$A$500,0),2),"")</f>
        <v/>
      </c>
      <c r="H3114" s="74">
        <f>SUMIF('Cash Outflows'!E:E,'AP and Accrual Journal'!D3114,'Cash Outflows'!F:F)</f>
        <v>0</v>
      </c>
      <c r="I3114" s="73">
        <f t="shared" si="155"/>
        <v>0</v>
      </c>
      <c r="J3114" s="13">
        <f t="shared" si="157"/>
        <v>0</v>
      </c>
      <c r="K3114" s="112" t="b">
        <f ca="1">IF(TODAY()-'AP and Accrual Journal'!E3114&gt;'Data Inputs'!$B$47,TRUE,FALSE)</f>
        <v>1</v>
      </c>
    </row>
    <row r="3115" spans="1:11" x14ac:dyDescent="0.2">
      <c r="A3115" s="110" t="str">
        <f t="shared" si="156"/>
        <v/>
      </c>
      <c r="B3115" s="55"/>
      <c r="C3115" s="55"/>
      <c r="D3115" s="55"/>
      <c r="E3115" s="56"/>
      <c r="F3115" s="72"/>
      <c r="G3115" s="120" t="str">
        <f>IFERROR(INDEX(Vendors!$A$2:$B$500,MATCH('AP and Accrual Journal'!C3115,Vendors!$A$2:$A$500,0),2),"")</f>
        <v/>
      </c>
      <c r="H3115" s="74">
        <f>SUMIF('Cash Outflows'!E:E,'AP and Accrual Journal'!D3115,'Cash Outflows'!F:F)</f>
        <v>0</v>
      </c>
      <c r="I3115" s="73">
        <f t="shared" si="155"/>
        <v>0</v>
      </c>
      <c r="J3115" s="13">
        <f t="shared" si="157"/>
        <v>0</v>
      </c>
      <c r="K3115" s="112" t="b">
        <f ca="1">IF(TODAY()-'AP and Accrual Journal'!E3115&gt;'Data Inputs'!$B$47,TRUE,FALSE)</f>
        <v>1</v>
      </c>
    </row>
    <row r="3116" spans="1:11" x14ac:dyDescent="0.2">
      <c r="A3116" s="110" t="str">
        <f t="shared" si="156"/>
        <v/>
      </c>
      <c r="B3116" s="55"/>
      <c r="C3116" s="55"/>
      <c r="D3116" s="55"/>
      <c r="E3116" s="56"/>
      <c r="F3116" s="72"/>
      <c r="G3116" s="120" t="str">
        <f>IFERROR(INDEX(Vendors!$A$2:$B$500,MATCH('AP and Accrual Journal'!C3116,Vendors!$A$2:$A$500,0),2),"")</f>
        <v/>
      </c>
      <c r="H3116" s="74">
        <f>SUMIF('Cash Outflows'!E:E,'AP and Accrual Journal'!D3116,'Cash Outflows'!F:F)</f>
        <v>0</v>
      </c>
      <c r="I3116" s="73">
        <f t="shared" si="155"/>
        <v>0</v>
      </c>
      <c r="J3116" s="13">
        <f t="shared" si="157"/>
        <v>0</v>
      </c>
      <c r="K3116" s="112" t="b">
        <f ca="1">IF(TODAY()-'AP and Accrual Journal'!E3116&gt;'Data Inputs'!$B$47,TRUE,FALSE)</f>
        <v>1</v>
      </c>
    </row>
    <row r="3117" spans="1:11" x14ac:dyDescent="0.2">
      <c r="A3117" s="110" t="str">
        <f t="shared" si="156"/>
        <v/>
      </c>
      <c r="B3117" s="55"/>
      <c r="C3117" s="55"/>
      <c r="D3117" s="55"/>
      <c r="E3117" s="56"/>
      <c r="F3117" s="72"/>
      <c r="G3117" s="120" t="str">
        <f>IFERROR(INDEX(Vendors!$A$2:$B$500,MATCH('AP and Accrual Journal'!C3117,Vendors!$A$2:$A$500,0),2),"")</f>
        <v/>
      </c>
      <c r="H3117" s="74">
        <f>SUMIF('Cash Outflows'!E:E,'AP and Accrual Journal'!D3117,'Cash Outflows'!F:F)</f>
        <v>0</v>
      </c>
      <c r="I3117" s="73">
        <f t="shared" si="155"/>
        <v>0</v>
      </c>
      <c r="J3117" s="13">
        <f t="shared" si="157"/>
        <v>0</v>
      </c>
      <c r="K3117" s="112" t="b">
        <f ca="1">IF(TODAY()-'AP and Accrual Journal'!E3117&gt;'Data Inputs'!$B$47,TRUE,FALSE)</f>
        <v>1</v>
      </c>
    </row>
    <row r="3118" spans="1:11" x14ac:dyDescent="0.2">
      <c r="A3118" s="110" t="str">
        <f t="shared" si="156"/>
        <v/>
      </c>
      <c r="B3118" s="55"/>
      <c r="C3118" s="55"/>
      <c r="D3118" s="55"/>
      <c r="E3118" s="56"/>
      <c r="F3118" s="72"/>
      <c r="G3118" s="120" t="str">
        <f>IFERROR(INDEX(Vendors!$A$2:$B$500,MATCH('AP and Accrual Journal'!C3118,Vendors!$A$2:$A$500,0),2),"")</f>
        <v/>
      </c>
      <c r="H3118" s="74">
        <f>SUMIF('Cash Outflows'!E:E,'AP and Accrual Journal'!D3118,'Cash Outflows'!F:F)</f>
        <v>0</v>
      </c>
      <c r="I3118" s="73">
        <f t="shared" si="155"/>
        <v>0</v>
      </c>
      <c r="J3118" s="13">
        <f t="shared" si="157"/>
        <v>0</v>
      </c>
      <c r="K3118" s="112" t="b">
        <f ca="1">IF(TODAY()-'AP and Accrual Journal'!E3118&gt;'Data Inputs'!$B$47,TRUE,FALSE)</f>
        <v>1</v>
      </c>
    </row>
    <row r="3119" spans="1:11" x14ac:dyDescent="0.2">
      <c r="A3119" s="110" t="str">
        <f t="shared" si="156"/>
        <v/>
      </c>
      <c r="B3119" s="55"/>
      <c r="C3119" s="55"/>
      <c r="D3119" s="55"/>
      <c r="E3119" s="56"/>
      <c r="F3119" s="72"/>
      <c r="G3119" s="120" t="str">
        <f>IFERROR(INDEX(Vendors!$A$2:$B$500,MATCH('AP and Accrual Journal'!C3119,Vendors!$A$2:$A$500,0),2),"")</f>
        <v/>
      </c>
      <c r="H3119" s="74">
        <f>SUMIF('Cash Outflows'!E:E,'AP and Accrual Journal'!D3119,'Cash Outflows'!F:F)</f>
        <v>0</v>
      </c>
      <c r="I3119" s="73">
        <f t="shared" si="155"/>
        <v>0</v>
      </c>
      <c r="J3119" s="13">
        <f t="shared" si="157"/>
        <v>0</v>
      </c>
      <c r="K3119" s="112" t="b">
        <f ca="1">IF(TODAY()-'AP and Accrual Journal'!E3119&gt;'Data Inputs'!$B$47,TRUE,FALSE)</f>
        <v>1</v>
      </c>
    </row>
    <row r="3120" spans="1:11" x14ac:dyDescent="0.2">
      <c r="A3120" s="110" t="str">
        <f t="shared" si="156"/>
        <v/>
      </c>
      <c r="B3120" s="55"/>
      <c r="C3120" s="55"/>
      <c r="D3120" s="55"/>
      <c r="E3120" s="56"/>
      <c r="F3120" s="72"/>
      <c r="G3120" s="120" t="str">
        <f>IFERROR(INDEX(Vendors!$A$2:$B$500,MATCH('AP and Accrual Journal'!C3120,Vendors!$A$2:$A$500,0),2),"")</f>
        <v/>
      </c>
      <c r="H3120" s="74">
        <f>SUMIF('Cash Outflows'!E:E,'AP and Accrual Journal'!D3120,'Cash Outflows'!F:F)</f>
        <v>0</v>
      </c>
      <c r="I3120" s="73">
        <f t="shared" si="155"/>
        <v>0</v>
      </c>
      <c r="J3120" s="13">
        <f t="shared" si="157"/>
        <v>0</v>
      </c>
      <c r="K3120" s="112" t="b">
        <f ca="1">IF(TODAY()-'AP and Accrual Journal'!E3120&gt;'Data Inputs'!$B$47,TRUE,FALSE)</f>
        <v>1</v>
      </c>
    </row>
    <row r="3121" spans="1:11" x14ac:dyDescent="0.2">
      <c r="A3121" s="110" t="str">
        <f t="shared" si="156"/>
        <v/>
      </c>
      <c r="B3121" s="55"/>
      <c r="C3121" s="55"/>
      <c r="D3121" s="55"/>
      <c r="E3121" s="56"/>
      <c r="F3121" s="72"/>
      <c r="G3121" s="120" t="str">
        <f>IFERROR(INDEX(Vendors!$A$2:$B$500,MATCH('AP and Accrual Journal'!C3121,Vendors!$A$2:$A$500,0),2),"")</f>
        <v/>
      </c>
      <c r="H3121" s="74">
        <f>SUMIF('Cash Outflows'!E:E,'AP and Accrual Journal'!D3121,'Cash Outflows'!F:F)</f>
        <v>0</v>
      </c>
      <c r="I3121" s="73">
        <f t="shared" si="155"/>
        <v>0</v>
      </c>
      <c r="J3121" s="13">
        <f t="shared" si="157"/>
        <v>0</v>
      </c>
      <c r="K3121" s="112" t="b">
        <f ca="1">IF(TODAY()-'AP and Accrual Journal'!E3121&gt;'Data Inputs'!$B$47,TRUE,FALSE)</f>
        <v>1</v>
      </c>
    </row>
    <row r="3122" spans="1:11" x14ac:dyDescent="0.2">
      <c r="A3122" s="110" t="str">
        <f t="shared" si="156"/>
        <v/>
      </c>
      <c r="B3122" s="55"/>
      <c r="C3122" s="55"/>
      <c r="D3122" s="55"/>
      <c r="E3122" s="56"/>
      <c r="F3122" s="72"/>
      <c r="G3122" s="120" t="str">
        <f>IFERROR(INDEX(Vendors!$A$2:$B$500,MATCH('AP and Accrual Journal'!C3122,Vendors!$A$2:$A$500,0),2),"")</f>
        <v/>
      </c>
      <c r="H3122" s="74">
        <f>SUMIF('Cash Outflows'!E:E,'AP and Accrual Journal'!D3122,'Cash Outflows'!F:F)</f>
        <v>0</v>
      </c>
      <c r="I3122" s="73">
        <f t="shared" si="155"/>
        <v>0</v>
      </c>
      <c r="J3122" s="13">
        <f t="shared" si="157"/>
        <v>0</v>
      </c>
      <c r="K3122" s="112" t="b">
        <f ca="1">IF(TODAY()-'AP and Accrual Journal'!E3122&gt;'Data Inputs'!$B$47,TRUE,FALSE)</f>
        <v>1</v>
      </c>
    </row>
    <row r="3123" spans="1:11" x14ac:dyDescent="0.2">
      <c r="A3123" s="110" t="str">
        <f t="shared" si="156"/>
        <v/>
      </c>
      <c r="B3123" s="55"/>
      <c r="C3123" s="55"/>
      <c r="D3123" s="55"/>
      <c r="E3123" s="56"/>
      <c r="F3123" s="72"/>
      <c r="G3123" s="120" t="str">
        <f>IFERROR(INDEX(Vendors!$A$2:$B$500,MATCH('AP and Accrual Journal'!C3123,Vendors!$A$2:$A$500,0),2),"")</f>
        <v/>
      </c>
      <c r="H3123" s="74">
        <f>SUMIF('Cash Outflows'!E:E,'AP and Accrual Journal'!D3123,'Cash Outflows'!F:F)</f>
        <v>0</v>
      </c>
      <c r="I3123" s="73">
        <f t="shared" si="155"/>
        <v>0</v>
      </c>
      <c r="J3123" s="13">
        <f t="shared" si="157"/>
        <v>0</v>
      </c>
      <c r="K3123" s="112" t="b">
        <f ca="1">IF(TODAY()-'AP and Accrual Journal'!E3123&gt;'Data Inputs'!$B$47,TRUE,FALSE)</f>
        <v>1</v>
      </c>
    </row>
    <row r="3124" spans="1:11" x14ac:dyDescent="0.2">
      <c r="A3124" s="110" t="str">
        <f t="shared" si="156"/>
        <v/>
      </c>
      <c r="B3124" s="55"/>
      <c r="C3124" s="55"/>
      <c r="D3124" s="55"/>
      <c r="E3124" s="56"/>
      <c r="F3124" s="72"/>
      <c r="G3124" s="120" t="str">
        <f>IFERROR(INDEX(Vendors!$A$2:$B$500,MATCH('AP and Accrual Journal'!C3124,Vendors!$A$2:$A$500,0),2),"")</f>
        <v/>
      </c>
      <c r="H3124" s="74">
        <f>SUMIF('Cash Outflows'!E:E,'AP and Accrual Journal'!D3124,'Cash Outflows'!F:F)</f>
        <v>0</v>
      </c>
      <c r="I3124" s="73">
        <f t="shared" si="155"/>
        <v>0</v>
      </c>
      <c r="J3124" s="13">
        <f t="shared" si="157"/>
        <v>0</v>
      </c>
      <c r="K3124" s="112" t="b">
        <f ca="1">IF(TODAY()-'AP and Accrual Journal'!E3124&gt;'Data Inputs'!$B$47,TRUE,FALSE)</f>
        <v>1</v>
      </c>
    </row>
    <row r="3125" spans="1:11" x14ac:dyDescent="0.2">
      <c r="A3125" s="110" t="str">
        <f t="shared" si="156"/>
        <v/>
      </c>
      <c r="B3125" s="55"/>
      <c r="C3125" s="55"/>
      <c r="D3125" s="55"/>
      <c r="E3125" s="56"/>
      <c r="F3125" s="72"/>
      <c r="G3125" s="120" t="str">
        <f>IFERROR(INDEX(Vendors!$A$2:$B$500,MATCH('AP and Accrual Journal'!C3125,Vendors!$A$2:$A$500,0),2),"")</f>
        <v/>
      </c>
      <c r="H3125" s="74">
        <f>SUMIF('Cash Outflows'!E:E,'AP and Accrual Journal'!D3125,'Cash Outflows'!F:F)</f>
        <v>0</v>
      </c>
      <c r="I3125" s="73">
        <f t="shared" si="155"/>
        <v>0</v>
      </c>
      <c r="J3125" s="13">
        <f t="shared" si="157"/>
        <v>0</v>
      </c>
      <c r="K3125" s="112" t="b">
        <f ca="1">IF(TODAY()-'AP and Accrual Journal'!E3125&gt;'Data Inputs'!$B$47,TRUE,FALSE)</f>
        <v>1</v>
      </c>
    </row>
    <row r="3126" spans="1:11" x14ac:dyDescent="0.2">
      <c r="A3126" s="110" t="str">
        <f t="shared" si="156"/>
        <v/>
      </c>
      <c r="B3126" s="55"/>
      <c r="C3126" s="55"/>
      <c r="D3126" s="55"/>
      <c r="E3126" s="56"/>
      <c r="F3126" s="72"/>
      <c r="G3126" s="120" t="str">
        <f>IFERROR(INDEX(Vendors!$A$2:$B$500,MATCH('AP and Accrual Journal'!C3126,Vendors!$A$2:$A$500,0),2),"")</f>
        <v/>
      </c>
      <c r="H3126" s="74">
        <f>SUMIF('Cash Outflows'!E:E,'AP and Accrual Journal'!D3126,'Cash Outflows'!F:F)</f>
        <v>0</v>
      </c>
      <c r="I3126" s="73">
        <f t="shared" si="155"/>
        <v>0</v>
      </c>
      <c r="J3126" s="13">
        <f t="shared" si="157"/>
        <v>0</v>
      </c>
      <c r="K3126" s="112" t="b">
        <f ca="1">IF(TODAY()-'AP and Accrual Journal'!E3126&gt;'Data Inputs'!$B$47,TRUE,FALSE)</f>
        <v>1</v>
      </c>
    </row>
    <row r="3127" spans="1:11" x14ac:dyDescent="0.2">
      <c r="A3127" s="110" t="str">
        <f t="shared" si="156"/>
        <v/>
      </c>
      <c r="B3127" s="55"/>
      <c r="C3127" s="55"/>
      <c r="D3127" s="55"/>
      <c r="E3127" s="56"/>
      <c r="F3127" s="72"/>
      <c r="G3127" s="120" t="str">
        <f>IFERROR(INDEX(Vendors!$A$2:$B$500,MATCH('AP and Accrual Journal'!C3127,Vendors!$A$2:$A$500,0),2),"")</f>
        <v/>
      </c>
      <c r="H3127" s="74">
        <f>SUMIF('Cash Outflows'!E:E,'AP and Accrual Journal'!D3127,'Cash Outflows'!F:F)</f>
        <v>0</v>
      </c>
      <c r="I3127" s="73">
        <f t="shared" si="155"/>
        <v>0</v>
      </c>
      <c r="J3127" s="13">
        <f t="shared" si="157"/>
        <v>0</v>
      </c>
      <c r="K3127" s="112" t="b">
        <f ca="1">IF(TODAY()-'AP and Accrual Journal'!E3127&gt;'Data Inputs'!$B$47,TRUE,FALSE)</f>
        <v>1</v>
      </c>
    </row>
    <row r="3128" spans="1:11" x14ac:dyDescent="0.2">
      <c r="A3128" s="110" t="str">
        <f t="shared" si="156"/>
        <v/>
      </c>
      <c r="B3128" s="55"/>
      <c r="C3128" s="55"/>
      <c r="D3128" s="55"/>
      <c r="E3128" s="56"/>
      <c r="F3128" s="72"/>
      <c r="G3128" s="120" t="str">
        <f>IFERROR(INDEX(Vendors!$A$2:$B$500,MATCH('AP and Accrual Journal'!C3128,Vendors!$A$2:$A$500,0),2),"")</f>
        <v/>
      </c>
      <c r="H3128" s="74">
        <f>SUMIF('Cash Outflows'!E:E,'AP and Accrual Journal'!D3128,'Cash Outflows'!F:F)</f>
        <v>0</v>
      </c>
      <c r="I3128" s="73">
        <f t="shared" si="155"/>
        <v>0</v>
      </c>
      <c r="J3128" s="13">
        <f t="shared" si="157"/>
        <v>0</v>
      </c>
      <c r="K3128" s="112" t="b">
        <f ca="1">IF(TODAY()-'AP and Accrual Journal'!E3128&gt;'Data Inputs'!$B$47,TRUE,FALSE)</f>
        <v>1</v>
      </c>
    </row>
    <row r="3129" spans="1:11" x14ac:dyDescent="0.2">
      <c r="A3129" s="110" t="str">
        <f t="shared" si="156"/>
        <v/>
      </c>
      <c r="B3129" s="55"/>
      <c r="C3129" s="55"/>
      <c r="D3129" s="55"/>
      <c r="E3129" s="56"/>
      <c r="F3129" s="72"/>
      <c r="G3129" s="120" t="str">
        <f>IFERROR(INDEX(Vendors!$A$2:$B$500,MATCH('AP and Accrual Journal'!C3129,Vendors!$A$2:$A$500,0),2),"")</f>
        <v/>
      </c>
      <c r="H3129" s="74">
        <f>SUMIF('Cash Outflows'!E:E,'AP and Accrual Journal'!D3129,'Cash Outflows'!F:F)</f>
        <v>0</v>
      </c>
      <c r="I3129" s="73">
        <f t="shared" si="155"/>
        <v>0</v>
      </c>
      <c r="J3129" s="13">
        <f t="shared" si="157"/>
        <v>0</v>
      </c>
      <c r="K3129" s="112" t="b">
        <f ca="1">IF(TODAY()-'AP and Accrual Journal'!E3129&gt;'Data Inputs'!$B$47,TRUE,FALSE)</f>
        <v>1</v>
      </c>
    </row>
    <row r="3130" spans="1:11" x14ac:dyDescent="0.2">
      <c r="A3130" s="110" t="str">
        <f t="shared" si="156"/>
        <v/>
      </c>
      <c r="B3130" s="55"/>
      <c r="C3130" s="55"/>
      <c r="D3130" s="55"/>
      <c r="E3130" s="56"/>
      <c r="F3130" s="72"/>
      <c r="G3130" s="120" t="str">
        <f>IFERROR(INDEX(Vendors!$A$2:$B$500,MATCH('AP and Accrual Journal'!C3130,Vendors!$A$2:$A$500,0),2),"")</f>
        <v/>
      </c>
      <c r="H3130" s="74">
        <f>SUMIF('Cash Outflows'!E:E,'AP and Accrual Journal'!D3130,'Cash Outflows'!F:F)</f>
        <v>0</v>
      </c>
      <c r="I3130" s="73">
        <f t="shared" si="155"/>
        <v>0</v>
      </c>
      <c r="J3130" s="13">
        <f t="shared" si="157"/>
        <v>0</v>
      </c>
      <c r="K3130" s="112" t="b">
        <f ca="1">IF(TODAY()-'AP and Accrual Journal'!E3130&gt;'Data Inputs'!$B$47,TRUE,FALSE)</f>
        <v>1</v>
      </c>
    </row>
    <row r="3131" spans="1:11" x14ac:dyDescent="0.2">
      <c r="A3131" s="110" t="str">
        <f t="shared" si="156"/>
        <v/>
      </c>
      <c r="B3131" s="55"/>
      <c r="C3131" s="55"/>
      <c r="D3131" s="55"/>
      <c r="E3131" s="56"/>
      <c r="F3131" s="72"/>
      <c r="G3131" s="120" t="str">
        <f>IFERROR(INDEX(Vendors!$A$2:$B$500,MATCH('AP and Accrual Journal'!C3131,Vendors!$A$2:$A$500,0),2),"")</f>
        <v/>
      </c>
      <c r="H3131" s="74">
        <f>SUMIF('Cash Outflows'!E:E,'AP and Accrual Journal'!D3131,'Cash Outflows'!F:F)</f>
        <v>0</v>
      </c>
      <c r="I3131" s="73">
        <f t="shared" si="155"/>
        <v>0</v>
      </c>
      <c r="J3131" s="13">
        <f t="shared" si="157"/>
        <v>0</v>
      </c>
      <c r="K3131" s="112" t="b">
        <f ca="1">IF(TODAY()-'AP and Accrual Journal'!E3131&gt;'Data Inputs'!$B$47,TRUE,FALSE)</f>
        <v>1</v>
      </c>
    </row>
    <row r="3132" spans="1:11" x14ac:dyDescent="0.2">
      <c r="A3132" s="110" t="str">
        <f t="shared" si="156"/>
        <v/>
      </c>
      <c r="B3132" s="55"/>
      <c r="C3132" s="55"/>
      <c r="D3132" s="55"/>
      <c r="E3132" s="56"/>
      <c r="F3132" s="72"/>
      <c r="G3132" s="120" t="str">
        <f>IFERROR(INDEX(Vendors!$A$2:$B$500,MATCH('AP and Accrual Journal'!C3132,Vendors!$A$2:$A$500,0),2),"")</f>
        <v/>
      </c>
      <c r="H3132" s="74">
        <f>SUMIF('Cash Outflows'!E:E,'AP and Accrual Journal'!D3132,'Cash Outflows'!F:F)</f>
        <v>0</v>
      </c>
      <c r="I3132" s="73">
        <f t="shared" si="155"/>
        <v>0</v>
      </c>
      <c r="J3132" s="13">
        <f t="shared" si="157"/>
        <v>0</v>
      </c>
      <c r="K3132" s="112" t="b">
        <f ca="1">IF(TODAY()-'AP and Accrual Journal'!E3132&gt;'Data Inputs'!$B$47,TRUE,FALSE)</f>
        <v>1</v>
      </c>
    </row>
    <row r="3133" spans="1:11" x14ac:dyDescent="0.2">
      <c r="A3133" s="110" t="str">
        <f t="shared" si="156"/>
        <v/>
      </c>
      <c r="B3133" s="55"/>
      <c r="C3133" s="55"/>
      <c r="D3133" s="55"/>
      <c r="E3133" s="56"/>
      <c r="F3133" s="72"/>
      <c r="G3133" s="120" t="str">
        <f>IFERROR(INDEX(Vendors!$A$2:$B$500,MATCH('AP and Accrual Journal'!C3133,Vendors!$A$2:$A$500,0),2),"")</f>
        <v/>
      </c>
      <c r="H3133" s="74">
        <f>SUMIF('Cash Outflows'!E:E,'AP and Accrual Journal'!D3133,'Cash Outflows'!F:F)</f>
        <v>0</v>
      </c>
      <c r="I3133" s="73">
        <f t="shared" si="155"/>
        <v>0</v>
      </c>
      <c r="J3133" s="13">
        <f t="shared" si="157"/>
        <v>0</v>
      </c>
      <c r="K3133" s="112" t="b">
        <f ca="1">IF(TODAY()-'AP and Accrual Journal'!E3133&gt;'Data Inputs'!$B$47,TRUE,FALSE)</f>
        <v>1</v>
      </c>
    </row>
    <row r="3134" spans="1:11" x14ac:dyDescent="0.2">
      <c r="A3134" s="110" t="str">
        <f t="shared" si="156"/>
        <v/>
      </c>
      <c r="B3134" s="55"/>
      <c r="C3134" s="55"/>
      <c r="D3134" s="55"/>
      <c r="E3134" s="56"/>
      <c r="F3134" s="72"/>
      <c r="G3134" s="120" t="str">
        <f>IFERROR(INDEX(Vendors!$A$2:$B$500,MATCH('AP and Accrual Journal'!C3134,Vendors!$A$2:$A$500,0),2),"")</f>
        <v/>
      </c>
      <c r="H3134" s="74">
        <f>SUMIF('Cash Outflows'!E:E,'AP and Accrual Journal'!D3134,'Cash Outflows'!F:F)</f>
        <v>0</v>
      </c>
      <c r="I3134" s="73">
        <f t="shared" si="155"/>
        <v>0</v>
      </c>
      <c r="J3134" s="13">
        <f t="shared" si="157"/>
        <v>0</v>
      </c>
      <c r="K3134" s="112" t="b">
        <f ca="1">IF(TODAY()-'AP and Accrual Journal'!E3134&gt;'Data Inputs'!$B$47,TRUE,FALSE)</f>
        <v>1</v>
      </c>
    </row>
    <row r="3135" spans="1:11" x14ac:dyDescent="0.2">
      <c r="A3135" s="110" t="str">
        <f t="shared" si="156"/>
        <v/>
      </c>
      <c r="B3135" s="55"/>
      <c r="C3135" s="55"/>
      <c r="D3135" s="55"/>
      <c r="E3135" s="56"/>
      <c r="F3135" s="72"/>
      <c r="G3135" s="120" t="str">
        <f>IFERROR(INDEX(Vendors!$A$2:$B$500,MATCH('AP and Accrual Journal'!C3135,Vendors!$A$2:$A$500,0),2),"")</f>
        <v/>
      </c>
      <c r="H3135" s="74">
        <f>SUMIF('Cash Outflows'!E:E,'AP and Accrual Journal'!D3135,'Cash Outflows'!F:F)</f>
        <v>0</v>
      </c>
      <c r="I3135" s="73">
        <f t="shared" si="155"/>
        <v>0</v>
      </c>
      <c r="J3135" s="13">
        <f t="shared" si="157"/>
        <v>0</v>
      </c>
      <c r="K3135" s="112" t="b">
        <f ca="1">IF(TODAY()-'AP and Accrual Journal'!E3135&gt;'Data Inputs'!$B$47,TRUE,FALSE)</f>
        <v>1</v>
      </c>
    </row>
    <row r="3136" spans="1:11" x14ac:dyDescent="0.2">
      <c r="A3136" s="110" t="str">
        <f t="shared" si="156"/>
        <v/>
      </c>
      <c r="B3136" s="55"/>
      <c r="C3136" s="55"/>
      <c r="D3136" s="55"/>
      <c r="E3136" s="56"/>
      <c r="F3136" s="72"/>
      <c r="G3136" s="120" t="str">
        <f>IFERROR(INDEX(Vendors!$A$2:$B$500,MATCH('AP and Accrual Journal'!C3136,Vendors!$A$2:$A$500,0),2),"")</f>
        <v/>
      </c>
      <c r="H3136" s="74">
        <f>SUMIF('Cash Outflows'!E:E,'AP and Accrual Journal'!D3136,'Cash Outflows'!F:F)</f>
        <v>0</v>
      </c>
      <c r="I3136" s="73">
        <f t="shared" si="155"/>
        <v>0</v>
      </c>
      <c r="J3136" s="13">
        <f t="shared" si="157"/>
        <v>0</v>
      </c>
      <c r="K3136" s="112" t="b">
        <f ca="1">IF(TODAY()-'AP and Accrual Journal'!E3136&gt;'Data Inputs'!$B$47,TRUE,FALSE)</f>
        <v>1</v>
      </c>
    </row>
    <row r="3137" spans="1:11" x14ac:dyDescent="0.2">
      <c r="A3137" s="110" t="str">
        <f t="shared" si="156"/>
        <v/>
      </c>
      <c r="B3137" s="55"/>
      <c r="C3137" s="55"/>
      <c r="D3137" s="55"/>
      <c r="E3137" s="56"/>
      <c r="F3137" s="72"/>
      <c r="G3137" s="120" t="str">
        <f>IFERROR(INDEX(Vendors!$A$2:$B$500,MATCH('AP and Accrual Journal'!C3137,Vendors!$A$2:$A$500,0),2),"")</f>
        <v/>
      </c>
      <c r="H3137" s="74">
        <f>SUMIF('Cash Outflows'!E:E,'AP and Accrual Journal'!D3137,'Cash Outflows'!F:F)</f>
        <v>0</v>
      </c>
      <c r="I3137" s="73">
        <f t="shared" si="155"/>
        <v>0</v>
      </c>
      <c r="J3137" s="13">
        <f t="shared" si="157"/>
        <v>0</v>
      </c>
      <c r="K3137" s="112" t="b">
        <f ca="1">IF(TODAY()-'AP and Accrual Journal'!E3137&gt;'Data Inputs'!$B$47,TRUE,FALSE)</f>
        <v>1</v>
      </c>
    </row>
    <row r="3138" spans="1:11" x14ac:dyDescent="0.2">
      <c r="A3138" s="110" t="str">
        <f t="shared" si="156"/>
        <v/>
      </c>
      <c r="B3138" s="55"/>
      <c r="C3138" s="55"/>
      <c r="D3138" s="55"/>
      <c r="E3138" s="56"/>
      <c r="F3138" s="72"/>
      <c r="G3138" s="120" t="str">
        <f>IFERROR(INDEX(Vendors!$A$2:$B$500,MATCH('AP and Accrual Journal'!C3138,Vendors!$A$2:$A$500,0),2),"")</f>
        <v/>
      </c>
      <c r="H3138" s="74">
        <f>SUMIF('Cash Outflows'!E:E,'AP and Accrual Journal'!D3138,'Cash Outflows'!F:F)</f>
        <v>0</v>
      </c>
      <c r="I3138" s="73">
        <f t="shared" si="155"/>
        <v>0</v>
      </c>
      <c r="J3138" s="13">
        <f t="shared" si="157"/>
        <v>0</v>
      </c>
      <c r="K3138" s="112" t="b">
        <f ca="1">IF(TODAY()-'AP and Accrual Journal'!E3138&gt;'Data Inputs'!$B$47,TRUE,FALSE)</f>
        <v>1</v>
      </c>
    </row>
    <row r="3139" spans="1:11" x14ac:dyDescent="0.2">
      <c r="A3139" s="110" t="str">
        <f t="shared" si="156"/>
        <v/>
      </c>
      <c r="B3139" s="55"/>
      <c r="C3139" s="55"/>
      <c r="D3139" s="55"/>
      <c r="E3139" s="56"/>
      <c r="F3139" s="72"/>
      <c r="G3139" s="120" t="str">
        <f>IFERROR(INDEX(Vendors!$A$2:$B$500,MATCH('AP and Accrual Journal'!C3139,Vendors!$A$2:$A$500,0),2),"")</f>
        <v/>
      </c>
      <c r="H3139" s="74">
        <f>SUMIF('Cash Outflows'!E:E,'AP and Accrual Journal'!D3139,'Cash Outflows'!F:F)</f>
        <v>0</v>
      </c>
      <c r="I3139" s="73">
        <f t="shared" si="155"/>
        <v>0</v>
      </c>
      <c r="J3139" s="13">
        <f t="shared" si="157"/>
        <v>0</v>
      </c>
      <c r="K3139" s="112" t="b">
        <f ca="1">IF(TODAY()-'AP and Accrual Journal'!E3139&gt;'Data Inputs'!$B$47,TRUE,FALSE)</f>
        <v>1</v>
      </c>
    </row>
    <row r="3140" spans="1:11" x14ac:dyDescent="0.2">
      <c r="A3140" s="110" t="str">
        <f t="shared" si="156"/>
        <v/>
      </c>
      <c r="B3140" s="55"/>
      <c r="C3140" s="55"/>
      <c r="D3140" s="55"/>
      <c r="E3140" s="56"/>
      <c r="F3140" s="72"/>
      <c r="G3140" s="120" t="str">
        <f>IFERROR(INDEX(Vendors!$A$2:$B$500,MATCH('AP and Accrual Journal'!C3140,Vendors!$A$2:$A$500,0),2),"")</f>
        <v/>
      </c>
      <c r="H3140" s="74">
        <f>SUMIF('Cash Outflows'!E:E,'AP and Accrual Journal'!D3140,'Cash Outflows'!F:F)</f>
        <v>0</v>
      </c>
      <c r="I3140" s="73">
        <f t="shared" si="155"/>
        <v>0</v>
      </c>
      <c r="J3140" s="13">
        <f t="shared" si="157"/>
        <v>0</v>
      </c>
      <c r="K3140" s="112" t="b">
        <f ca="1">IF(TODAY()-'AP and Accrual Journal'!E3140&gt;'Data Inputs'!$B$47,TRUE,FALSE)</f>
        <v>1</v>
      </c>
    </row>
    <row r="3141" spans="1:11" x14ac:dyDescent="0.2">
      <c r="A3141" s="110" t="str">
        <f t="shared" si="156"/>
        <v/>
      </c>
      <c r="B3141" s="55"/>
      <c r="C3141" s="55"/>
      <c r="D3141" s="55"/>
      <c r="E3141" s="56"/>
      <c r="F3141" s="72"/>
      <c r="G3141" s="120" t="str">
        <f>IFERROR(INDEX(Vendors!$A$2:$B$500,MATCH('AP and Accrual Journal'!C3141,Vendors!$A$2:$A$500,0),2),"")</f>
        <v/>
      </c>
      <c r="H3141" s="74">
        <f>SUMIF('Cash Outflows'!E:E,'AP and Accrual Journal'!D3141,'Cash Outflows'!F:F)</f>
        <v>0</v>
      </c>
      <c r="I3141" s="73">
        <f t="shared" ref="I3141:I3176" si="158">F3141-H3141</f>
        <v>0</v>
      </c>
      <c r="J3141" s="13">
        <f t="shared" si="157"/>
        <v>0</v>
      </c>
      <c r="K3141" s="112" t="b">
        <f ca="1">IF(TODAY()-'AP and Accrual Journal'!E3141&gt;'Data Inputs'!$B$47,TRUE,FALSE)</f>
        <v>1</v>
      </c>
    </row>
    <row r="3142" spans="1:11" x14ac:dyDescent="0.2">
      <c r="A3142" s="110" t="str">
        <f t="shared" si="156"/>
        <v/>
      </c>
      <c r="B3142" s="55"/>
      <c r="C3142" s="55"/>
      <c r="D3142" s="55"/>
      <c r="E3142" s="56"/>
      <c r="F3142" s="72"/>
      <c r="G3142" s="120" t="str">
        <f>IFERROR(INDEX(Vendors!$A$2:$B$500,MATCH('AP and Accrual Journal'!C3142,Vendors!$A$2:$A$500,0),2),"")</f>
        <v/>
      </c>
      <c r="H3142" s="74">
        <f>SUMIF('Cash Outflows'!E:E,'AP and Accrual Journal'!D3142,'Cash Outflows'!F:F)</f>
        <v>0</v>
      </c>
      <c r="I3142" s="73">
        <f t="shared" si="158"/>
        <v>0</v>
      </c>
      <c r="J3142" s="13">
        <f t="shared" si="157"/>
        <v>0</v>
      </c>
      <c r="K3142" s="112" t="b">
        <f ca="1">IF(TODAY()-'AP and Accrual Journal'!E3142&gt;'Data Inputs'!$B$47,TRUE,FALSE)</f>
        <v>1</v>
      </c>
    </row>
    <row r="3143" spans="1:11" x14ac:dyDescent="0.2">
      <c r="A3143" s="110" t="str">
        <f t="shared" si="156"/>
        <v/>
      </c>
      <c r="B3143" s="55"/>
      <c r="C3143" s="55"/>
      <c r="D3143" s="55"/>
      <c r="E3143" s="56"/>
      <c r="F3143" s="72"/>
      <c r="G3143" s="120" t="str">
        <f>IFERROR(INDEX(Vendors!$A$2:$B$500,MATCH('AP and Accrual Journal'!C3143,Vendors!$A$2:$A$500,0),2),"")</f>
        <v/>
      </c>
      <c r="H3143" s="74">
        <f>SUMIF('Cash Outflows'!E:E,'AP and Accrual Journal'!D3143,'Cash Outflows'!F:F)</f>
        <v>0</v>
      </c>
      <c r="I3143" s="73">
        <f t="shared" si="158"/>
        <v>0</v>
      </c>
      <c r="J3143" s="13">
        <f t="shared" si="157"/>
        <v>0</v>
      </c>
      <c r="K3143" s="112" t="b">
        <f ca="1">IF(TODAY()-'AP and Accrual Journal'!E3143&gt;'Data Inputs'!$B$47,TRUE,FALSE)</f>
        <v>1</v>
      </c>
    </row>
    <row r="3144" spans="1:11" x14ac:dyDescent="0.2">
      <c r="A3144" s="110" t="str">
        <f t="shared" si="156"/>
        <v/>
      </c>
      <c r="B3144" s="55"/>
      <c r="C3144" s="55"/>
      <c r="D3144" s="55"/>
      <c r="E3144" s="56"/>
      <c r="F3144" s="72"/>
      <c r="G3144" s="120" t="str">
        <f>IFERROR(INDEX(Vendors!$A$2:$B$500,MATCH('AP and Accrual Journal'!C3144,Vendors!$A$2:$A$500,0),2),"")</f>
        <v/>
      </c>
      <c r="H3144" s="74">
        <f>SUMIF('Cash Outflows'!E:E,'AP and Accrual Journal'!D3144,'Cash Outflows'!F:F)</f>
        <v>0</v>
      </c>
      <c r="I3144" s="73">
        <f t="shared" si="158"/>
        <v>0</v>
      </c>
      <c r="J3144" s="13">
        <f t="shared" si="157"/>
        <v>0</v>
      </c>
      <c r="K3144" s="112" t="b">
        <f ca="1">IF(TODAY()-'AP and Accrual Journal'!E3144&gt;'Data Inputs'!$B$47,TRUE,FALSE)</f>
        <v>1</v>
      </c>
    </row>
    <row r="3145" spans="1:11" x14ac:dyDescent="0.2">
      <c r="A3145" s="110" t="str">
        <f t="shared" si="156"/>
        <v/>
      </c>
      <c r="B3145" s="55"/>
      <c r="C3145" s="55"/>
      <c r="D3145" s="55"/>
      <c r="E3145" s="56"/>
      <c r="F3145" s="72"/>
      <c r="G3145" s="120" t="str">
        <f>IFERROR(INDEX(Vendors!$A$2:$B$500,MATCH('AP and Accrual Journal'!C3145,Vendors!$A$2:$A$500,0),2),"")</f>
        <v/>
      </c>
      <c r="H3145" s="74">
        <f>SUMIF('Cash Outflows'!E:E,'AP and Accrual Journal'!D3145,'Cash Outflows'!F:F)</f>
        <v>0</v>
      </c>
      <c r="I3145" s="73">
        <f t="shared" si="158"/>
        <v>0</v>
      </c>
      <c r="J3145" s="13">
        <f t="shared" si="157"/>
        <v>0</v>
      </c>
      <c r="K3145" s="112" t="b">
        <f ca="1">IF(TODAY()-'AP and Accrual Journal'!E3145&gt;'Data Inputs'!$B$47,TRUE,FALSE)</f>
        <v>1</v>
      </c>
    </row>
    <row r="3146" spans="1:11" x14ac:dyDescent="0.2">
      <c r="A3146" s="110" t="str">
        <f t="shared" si="156"/>
        <v/>
      </c>
      <c r="B3146" s="55"/>
      <c r="C3146" s="55"/>
      <c r="D3146" s="55"/>
      <c r="E3146" s="56"/>
      <c r="F3146" s="72"/>
      <c r="G3146" s="120" t="str">
        <f>IFERROR(INDEX(Vendors!$A$2:$B$500,MATCH('AP and Accrual Journal'!C3146,Vendors!$A$2:$A$500,0),2),"")</f>
        <v/>
      </c>
      <c r="H3146" s="74">
        <f>SUMIF('Cash Outflows'!E:E,'AP and Accrual Journal'!D3146,'Cash Outflows'!F:F)</f>
        <v>0</v>
      </c>
      <c r="I3146" s="73">
        <f t="shared" si="158"/>
        <v>0</v>
      </c>
      <c r="J3146" s="13">
        <f t="shared" si="157"/>
        <v>0</v>
      </c>
      <c r="K3146" s="112" t="b">
        <f ca="1">IF(TODAY()-'AP and Accrual Journal'!E3146&gt;'Data Inputs'!$B$47,TRUE,FALSE)</f>
        <v>1</v>
      </c>
    </row>
    <row r="3147" spans="1:11" x14ac:dyDescent="0.2">
      <c r="A3147" s="110" t="str">
        <f t="shared" si="156"/>
        <v/>
      </c>
      <c r="B3147" s="55"/>
      <c r="C3147" s="55"/>
      <c r="D3147" s="55"/>
      <c r="E3147" s="56"/>
      <c r="F3147" s="72"/>
      <c r="G3147" s="120" t="str">
        <f>IFERROR(INDEX(Vendors!$A$2:$B$500,MATCH('AP and Accrual Journal'!C3147,Vendors!$A$2:$A$500,0),2),"")</f>
        <v/>
      </c>
      <c r="H3147" s="74">
        <f>SUMIF('Cash Outflows'!E:E,'AP and Accrual Journal'!D3147,'Cash Outflows'!F:F)</f>
        <v>0</v>
      </c>
      <c r="I3147" s="73">
        <f t="shared" si="158"/>
        <v>0</v>
      </c>
      <c r="J3147" s="13">
        <f t="shared" si="157"/>
        <v>0</v>
      </c>
      <c r="K3147" s="112" t="b">
        <f ca="1">IF(TODAY()-'AP and Accrual Journal'!E3147&gt;'Data Inputs'!$B$47,TRUE,FALSE)</f>
        <v>1</v>
      </c>
    </row>
    <row r="3148" spans="1:11" x14ac:dyDescent="0.2">
      <c r="A3148" s="110" t="str">
        <f t="shared" ref="A3148:A3176" si="159">IF(E3148="","",E3148+(6-J3148))</f>
        <v/>
      </c>
      <c r="B3148" s="55"/>
      <c r="C3148" s="55"/>
      <c r="D3148" s="55"/>
      <c r="E3148" s="56"/>
      <c r="F3148" s="72"/>
      <c r="G3148" s="120" t="str">
        <f>IFERROR(INDEX(Vendors!$A$2:$B$500,MATCH('AP and Accrual Journal'!C3148,Vendors!$A$2:$A$500,0),2),"")</f>
        <v/>
      </c>
      <c r="H3148" s="74">
        <f>SUMIF('Cash Outflows'!E:E,'AP and Accrual Journal'!D3148,'Cash Outflows'!F:F)</f>
        <v>0</v>
      </c>
      <c r="I3148" s="73">
        <f t="shared" si="158"/>
        <v>0</v>
      </c>
      <c r="J3148" s="13">
        <f t="shared" ref="J3148:J3176" si="160">IF(WEEKDAY(E3148)=7,0,WEEKDAY(E3148))</f>
        <v>0</v>
      </c>
      <c r="K3148" s="112" t="b">
        <f ca="1">IF(TODAY()-'AP and Accrual Journal'!E3148&gt;'Data Inputs'!$B$47,TRUE,FALSE)</f>
        <v>1</v>
      </c>
    </row>
    <row r="3149" spans="1:11" x14ac:dyDescent="0.2">
      <c r="A3149" s="110" t="str">
        <f t="shared" si="159"/>
        <v/>
      </c>
      <c r="B3149" s="55"/>
      <c r="C3149" s="55"/>
      <c r="D3149" s="55"/>
      <c r="E3149" s="56"/>
      <c r="F3149" s="72"/>
      <c r="G3149" s="120" t="str">
        <f>IFERROR(INDEX(Vendors!$A$2:$B$500,MATCH('AP and Accrual Journal'!C3149,Vendors!$A$2:$A$500,0),2),"")</f>
        <v/>
      </c>
      <c r="H3149" s="74">
        <f>SUMIF('Cash Outflows'!E:E,'AP and Accrual Journal'!D3149,'Cash Outflows'!F:F)</f>
        <v>0</v>
      </c>
      <c r="I3149" s="73">
        <f t="shared" si="158"/>
        <v>0</v>
      </c>
      <c r="J3149" s="13">
        <f t="shared" si="160"/>
        <v>0</v>
      </c>
      <c r="K3149" s="112" t="b">
        <f ca="1">IF(TODAY()-'AP and Accrual Journal'!E3149&gt;'Data Inputs'!$B$47,TRUE,FALSE)</f>
        <v>1</v>
      </c>
    </row>
    <row r="3150" spans="1:11" x14ac:dyDescent="0.2">
      <c r="A3150" s="110" t="str">
        <f t="shared" si="159"/>
        <v/>
      </c>
      <c r="B3150" s="55"/>
      <c r="C3150" s="55"/>
      <c r="D3150" s="55"/>
      <c r="E3150" s="56"/>
      <c r="F3150" s="72"/>
      <c r="G3150" s="120" t="str">
        <f>IFERROR(INDEX(Vendors!$A$2:$B$500,MATCH('AP and Accrual Journal'!C3150,Vendors!$A$2:$A$500,0),2),"")</f>
        <v/>
      </c>
      <c r="H3150" s="74">
        <f>SUMIF('Cash Outflows'!E:E,'AP and Accrual Journal'!D3150,'Cash Outflows'!F:F)</f>
        <v>0</v>
      </c>
      <c r="I3150" s="73">
        <f t="shared" si="158"/>
        <v>0</v>
      </c>
      <c r="J3150" s="13">
        <f t="shared" si="160"/>
        <v>0</v>
      </c>
      <c r="K3150" s="112" t="b">
        <f ca="1">IF(TODAY()-'AP and Accrual Journal'!E3150&gt;'Data Inputs'!$B$47,TRUE,FALSE)</f>
        <v>1</v>
      </c>
    </row>
    <row r="3151" spans="1:11" x14ac:dyDescent="0.2">
      <c r="A3151" s="110" t="str">
        <f t="shared" si="159"/>
        <v/>
      </c>
      <c r="B3151" s="55"/>
      <c r="C3151" s="55"/>
      <c r="D3151" s="55"/>
      <c r="E3151" s="56"/>
      <c r="F3151" s="72"/>
      <c r="G3151" s="120" t="str">
        <f>IFERROR(INDEX(Vendors!$A$2:$B$500,MATCH('AP and Accrual Journal'!C3151,Vendors!$A$2:$A$500,0),2),"")</f>
        <v/>
      </c>
      <c r="H3151" s="74">
        <f>SUMIF('Cash Outflows'!E:E,'AP and Accrual Journal'!D3151,'Cash Outflows'!F:F)</f>
        <v>0</v>
      </c>
      <c r="I3151" s="73">
        <f t="shared" si="158"/>
        <v>0</v>
      </c>
      <c r="J3151" s="13">
        <f t="shared" si="160"/>
        <v>0</v>
      </c>
      <c r="K3151" s="112" t="b">
        <f ca="1">IF(TODAY()-'AP and Accrual Journal'!E3151&gt;'Data Inputs'!$B$47,TRUE,FALSE)</f>
        <v>1</v>
      </c>
    </row>
    <row r="3152" spans="1:11" x14ac:dyDescent="0.2">
      <c r="A3152" s="110" t="str">
        <f t="shared" si="159"/>
        <v/>
      </c>
      <c r="B3152" s="55"/>
      <c r="C3152" s="55"/>
      <c r="D3152" s="55"/>
      <c r="E3152" s="56"/>
      <c r="F3152" s="72"/>
      <c r="G3152" s="120" t="str">
        <f>IFERROR(INDEX(Vendors!$A$2:$B$500,MATCH('AP and Accrual Journal'!C3152,Vendors!$A$2:$A$500,0),2),"")</f>
        <v/>
      </c>
      <c r="H3152" s="74">
        <f>SUMIF('Cash Outflows'!E:E,'AP and Accrual Journal'!D3152,'Cash Outflows'!F:F)</f>
        <v>0</v>
      </c>
      <c r="I3152" s="73">
        <f t="shared" si="158"/>
        <v>0</v>
      </c>
      <c r="J3152" s="13">
        <f t="shared" si="160"/>
        <v>0</v>
      </c>
      <c r="K3152" s="112" t="b">
        <f ca="1">IF(TODAY()-'AP and Accrual Journal'!E3152&gt;'Data Inputs'!$B$47,TRUE,FALSE)</f>
        <v>1</v>
      </c>
    </row>
    <row r="3153" spans="1:11" x14ac:dyDescent="0.2">
      <c r="A3153" s="110" t="str">
        <f t="shared" si="159"/>
        <v/>
      </c>
      <c r="B3153" s="55"/>
      <c r="C3153" s="55"/>
      <c r="D3153" s="55"/>
      <c r="E3153" s="56"/>
      <c r="F3153" s="72"/>
      <c r="G3153" s="120" t="str">
        <f>IFERROR(INDEX(Vendors!$A$2:$B$500,MATCH('AP and Accrual Journal'!C3153,Vendors!$A$2:$A$500,0),2),"")</f>
        <v/>
      </c>
      <c r="H3153" s="74">
        <f>SUMIF('Cash Outflows'!E:E,'AP and Accrual Journal'!D3153,'Cash Outflows'!F:F)</f>
        <v>0</v>
      </c>
      <c r="I3153" s="73">
        <f t="shared" si="158"/>
        <v>0</v>
      </c>
      <c r="J3153" s="13">
        <f t="shared" si="160"/>
        <v>0</v>
      </c>
      <c r="K3153" s="112" t="b">
        <f ca="1">IF(TODAY()-'AP and Accrual Journal'!E3153&gt;'Data Inputs'!$B$47,TRUE,FALSE)</f>
        <v>1</v>
      </c>
    </row>
    <row r="3154" spans="1:11" x14ac:dyDescent="0.2">
      <c r="A3154" s="110" t="str">
        <f t="shared" si="159"/>
        <v/>
      </c>
      <c r="B3154" s="55"/>
      <c r="C3154" s="55"/>
      <c r="D3154" s="55"/>
      <c r="E3154" s="56"/>
      <c r="F3154" s="72"/>
      <c r="G3154" s="120" t="str">
        <f>IFERROR(INDEX(Vendors!$A$2:$B$500,MATCH('AP and Accrual Journal'!C3154,Vendors!$A$2:$A$500,0),2),"")</f>
        <v/>
      </c>
      <c r="H3154" s="74">
        <f>SUMIF('Cash Outflows'!E:E,'AP and Accrual Journal'!D3154,'Cash Outflows'!F:F)</f>
        <v>0</v>
      </c>
      <c r="I3154" s="73">
        <f t="shared" si="158"/>
        <v>0</v>
      </c>
      <c r="J3154" s="13">
        <f t="shared" si="160"/>
        <v>0</v>
      </c>
      <c r="K3154" s="112" t="b">
        <f ca="1">IF(TODAY()-'AP and Accrual Journal'!E3154&gt;'Data Inputs'!$B$47,TRUE,FALSE)</f>
        <v>1</v>
      </c>
    </row>
    <row r="3155" spans="1:11" x14ac:dyDescent="0.2">
      <c r="A3155" s="110" t="str">
        <f t="shared" si="159"/>
        <v/>
      </c>
      <c r="B3155" s="55"/>
      <c r="C3155" s="55"/>
      <c r="D3155" s="55"/>
      <c r="E3155" s="56"/>
      <c r="F3155" s="72"/>
      <c r="G3155" s="120" t="str">
        <f>IFERROR(INDEX(Vendors!$A$2:$B$500,MATCH('AP and Accrual Journal'!C3155,Vendors!$A$2:$A$500,0),2),"")</f>
        <v/>
      </c>
      <c r="H3155" s="74">
        <f>SUMIF('Cash Outflows'!E:E,'AP and Accrual Journal'!D3155,'Cash Outflows'!F:F)</f>
        <v>0</v>
      </c>
      <c r="I3155" s="73">
        <f t="shared" si="158"/>
        <v>0</v>
      </c>
      <c r="J3155" s="13">
        <f t="shared" si="160"/>
        <v>0</v>
      </c>
      <c r="K3155" s="112" t="b">
        <f ca="1">IF(TODAY()-'AP and Accrual Journal'!E3155&gt;'Data Inputs'!$B$47,TRUE,FALSE)</f>
        <v>1</v>
      </c>
    </row>
    <row r="3156" spans="1:11" x14ac:dyDescent="0.2">
      <c r="A3156" s="110" t="str">
        <f t="shared" si="159"/>
        <v/>
      </c>
      <c r="B3156" s="55"/>
      <c r="C3156" s="55"/>
      <c r="D3156" s="55"/>
      <c r="E3156" s="56"/>
      <c r="F3156" s="72"/>
      <c r="G3156" s="120" t="str">
        <f>IFERROR(INDEX(Vendors!$A$2:$B$500,MATCH('AP and Accrual Journal'!C3156,Vendors!$A$2:$A$500,0),2),"")</f>
        <v/>
      </c>
      <c r="H3156" s="74">
        <f>SUMIF('Cash Outflows'!E:E,'AP and Accrual Journal'!D3156,'Cash Outflows'!F:F)</f>
        <v>0</v>
      </c>
      <c r="I3156" s="73">
        <f t="shared" si="158"/>
        <v>0</v>
      </c>
      <c r="J3156" s="13">
        <f t="shared" si="160"/>
        <v>0</v>
      </c>
      <c r="K3156" s="112" t="b">
        <f ca="1">IF(TODAY()-'AP and Accrual Journal'!E3156&gt;'Data Inputs'!$B$47,TRUE,FALSE)</f>
        <v>1</v>
      </c>
    </row>
    <row r="3157" spans="1:11" x14ac:dyDescent="0.2">
      <c r="A3157" s="110" t="str">
        <f t="shared" si="159"/>
        <v/>
      </c>
      <c r="B3157" s="55"/>
      <c r="C3157" s="55"/>
      <c r="D3157" s="55"/>
      <c r="E3157" s="56"/>
      <c r="F3157" s="72"/>
      <c r="G3157" s="120" t="str">
        <f>IFERROR(INDEX(Vendors!$A$2:$B$500,MATCH('AP and Accrual Journal'!C3157,Vendors!$A$2:$A$500,0),2),"")</f>
        <v/>
      </c>
      <c r="H3157" s="74">
        <f>SUMIF('Cash Outflows'!E:E,'AP and Accrual Journal'!D3157,'Cash Outflows'!F:F)</f>
        <v>0</v>
      </c>
      <c r="I3157" s="73">
        <f t="shared" si="158"/>
        <v>0</v>
      </c>
      <c r="J3157" s="13">
        <f t="shared" si="160"/>
        <v>0</v>
      </c>
      <c r="K3157" s="112" t="b">
        <f ca="1">IF(TODAY()-'AP and Accrual Journal'!E3157&gt;'Data Inputs'!$B$47,TRUE,FALSE)</f>
        <v>1</v>
      </c>
    </row>
    <row r="3158" spans="1:11" x14ac:dyDescent="0.2">
      <c r="A3158" s="110" t="str">
        <f t="shared" si="159"/>
        <v/>
      </c>
      <c r="B3158" s="55"/>
      <c r="C3158" s="55"/>
      <c r="D3158" s="55"/>
      <c r="E3158" s="56"/>
      <c r="F3158" s="72"/>
      <c r="G3158" s="120" t="str">
        <f>IFERROR(INDEX(Vendors!$A$2:$B$500,MATCH('AP and Accrual Journal'!C3158,Vendors!$A$2:$A$500,0),2),"")</f>
        <v/>
      </c>
      <c r="H3158" s="74">
        <f>SUMIF('Cash Outflows'!E:E,'AP and Accrual Journal'!D3158,'Cash Outflows'!F:F)</f>
        <v>0</v>
      </c>
      <c r="I3158" s="73">
        <f t="shared" si="158"/>
        <v>0</v>
      </c>
      <c r="J3158" s="13">
        <f t="shared" si="160"/>
        <v>0</v>
      </c>
      <c r="K3158" s="112" t="b">
        <f ca="1">IF(TODAY()-'AP and Accrual Journal'!E3158&gt;'Data Inputs'!$B$47,TRUE,FALSE)</f>
        <v>1</v>
      </c>
    </row>
    <row r="3159" spans="1:11" x14ac:dyDescent="0.2">
      <c r="A3159" s="110" t="str">
        <f t="shared" si="159"/>
        <v/>
      </c>
      <c r="B3159" s="55"/>
      <c r="C3159" s="55"/>
      <c r="D3159" s="55"/>
      <c r="E3159" s="56"/>
      <c r="F3159" s="72"/>
      <c r="G3159" s="120" t="str">
        <f>IFERROR(INDEX(Vendors!$A$2:$B$500,MATCH('AP and Accrual Journal'!C3159,Vendors!$A$2:$A$500,0),2),"")</f>
        <v/>
      </c>
      <c r="H3159" s="74">
        <f>SUMIF('Cash Outflows'!E:E,'AP and Accrual Journal'!D3159,'Cash Outflows'!F:F)</f>
        <v>0</v>
      </c>
      <c r="I3159" s="73">
        <f t="shared" si="158"/>
        <v>0</v>
      </c>
      <c r="J3159" s="13">
        <f t="shared" si="160"/>
        <v>0</v>
      </c>
      <c r="K3159" s="112" t="b">
        <f ca="1">IF(TODAY()-'AP and Accrual Journal'!E3159&gt;'Data Inputs'!$B$47,TRUE,FALSE)</f>
        <v>1</v>
      </c>
    </row>
    <row r="3160" spans="1:11" x14ac:dyDescent="0.2">
      <c r="A3160" s="110" t="str">
        <f t="shared" si="159"/>
        <v/>
      </c>
      <c r="B3160" s="55"/>
      <c r="C3160" s="55"/>
      <c r="D3160" s="55"/>
      <c r="E3160" s="56"/>
      <c r="F3160" s="72"/>
      <c r="G3160" s="120" t="str">
        <f>IFERROR(INDEX(Vendors!$A$2:$B$500,MATCH('AP and Accrual Journal'!C3160,Vendors!$A$2:$A$500,0),2),"")</f>
        <v/>
      </c>
      <c r="H3160" s="74">
        <f>SUMIF('Cash Outflows'!E:E,'AP and Accrual Journal'!D3160,'Cash Outflows'!F:F)</f>
        <v>0</v>
      </c>
      <c r="I3160" s="73">
        <f t="shared" si="158"/>
        <v>0</v>
      </c>
      <c r="J3160" s="13">
        <f t="shared" si="160"/>
        <v>0</v>
      </c>
      <c r="K3160" s="112" t="b">
        <f ca="1">IF(TODAY()-'AP and Accrual Journal'!E3160&gt;'Data Inputs'!$B$47,TRUE,FALSE)</f>
        <v>1</v>
      </c>
    </row>
    <row r="3161" spans="1:11" x14ac:dyDescent="0.2">
      <c r="A3161" s="110" t="str">
        <f t="shared" si="159"/>
        <v/>
      </c>
      <c r="B3161" s="55"/>
      <c r="C3161" s="55"/>
      <c r="D3161" s="55"/>
      <c r="E3161" s="56"/>
      <c r="F3161" s="72"/>
      <c r="G3161" s="120" t="str">
        <f>IFERROR(INDEX(Vendors!$A$2:$B$500,MATCH('AP and Accrual Journal'!C3161,Vendors!$A$2:$A$500,0),2),"")</f>
        <v/>
      </c>
      <c r="H3161" s="74">
        <f>SUMIF('Cash Outflows'!E:E,'AP and Accrual Journal'!D3161,'Cash Outflows'!F:F)</f>
        <v>0</v>
      </c>
      <c r="I3161" s="73">
        <f t="shared" si="158"/>
        <v>0</v>
      </c>
      <c r="J3161" s="13">
        <f t="shared" si="160"/>
        <v>0</v>
      </c>
      <c r="K3161" s="112" t="b">
        <f ca="1">IF(TODAY()-'AP and Accrual Journal'!E3161&gt;'Data Inputs'!$B$47,TRUE,FALSE)</f>
        <v>1</v>
      </c>
    </row>
    <row r="3162" spans="1:11" x14ac:dyDescent="0.2">
      <c r="A3162" s="110" t="str">
        <f t="shared" si="159"/>
        <v/>
      </c>
      <c r="B3162" s="55"/>
      <c r="C3162" s="55"/>
      <c r="D3162" s="55"/>
      <c r="E3162" s="56"/>
      <c r="F3162" s="72"/>
      <c r="G3162" s="120" t="str">
        <f>IFERROR(INDEX(Vendors!$A$2:$B$500,MATCH('AP and Accrual Journal'!C3162,Vendors!$A$2:$A$500,0),2),"")</f>
        <v/>
      </c>
      <c r="H3162" s="74">
        <f>SUMIF('Cash Outflows'!E:E,'AP and Accrual Journal'!D3162,'Cash Outflows'!F:F)</f>
        <v>0</v>
      </c>
      <c r="I3162" s="73">
        <f t="shared" si="158"/>
        <v>0</v>
      </c>
      <c r="J3162" s="13">
        <f t="shared" si="160"/>
        <v>0</v>
      </c>
      <c r="K3162" s="112" t="b">
        <f ca="1">IF(TODAY()-'AP and Accrual Journal'!E3162&gt;'Data Inputs'!$B$47,TRUE,FALSE)</f>
        <v>1</v>
      </c>
    </row>
    <row r="3163" spans="1:11" x14ac:dyDescent="0.2">
      <c r="A3163" s="110" t="str">
        <f t="shared" si="159"/>
        <v/>
      </c>
      <c r="B3163" s="55"/>
      <c r="C3163" s="55"/>
      <c r="D3163" s="55"/>
      <c r="E3163" s="56"/>
      <c r="F3163" s="72"/>
      <c r="G3163" s="120" t="str">
        <f>IFERROR(INDEX(Vendors!$A$2:$B$500,MATCH('AP and Accrual Journal'!C3163,Vendors!$A$2:$A$500,0),2),"")</f>
        <v/>
      </c>
      <c r="H3163" s="74">
        <f>SUMIF('Cash Outflows'!E:E,'AP and Accrual Journal'!D3163,'Cash Outflows'!F:F)</f>
        <v>0</v>
      </c>
      <c r="I3163" s="73">
        <f t="shared" si="158"/>
        <v>0</v>
      </c>
      <c r="J3163" s="13">
        <f t="shared" si="160"/>
        <v>0</v>
      </c>
      <c r="K3163" s="112" t="b">
        <f ca="1">IF(TODAY()-'AP and Accrual Journal'!E3163&gt;'Data Inputs'!$B$47,TRUE,FALSE)</f>
        <v>1</v>
      </c>
    </row>
    <row r="3164" spans="1:11" x14ac:dyDescent="0.2">
      <c r="A3164" s="110" t="str">
        <f t="shared" si="159"/>
        <v/>
      </c>
      <c r="B3164" s="55"/>
      <c r="C3164" s="55"/>
      <c r="D3164" s="55"/>
      <c r="E3164" s="56"/>
      <c r="F3164" s="72"/>
      <c r="G3164" s="120" t="str">
        <f>IFERROR(INDEX(Vendors!$A$2:$B$500,MATCH('AP and Accrual Journal'!C3164,Vendors!$A$2:$A$500,0),2),"")</f>
        <v/>
      </c>
      <c r="H3164" s="74">
        <f>SUMIF('Cash Outflows'!E:E,'AP and Accrual Journal'!D3164,'Cash Outflows'!F:F)</f>
        <v>0</v>
      </c>
      <c r="I3164" s="73">
        <f t="shared" si="158"/>
        <v>0</v>
      </c>
      <c r="J3164" s="13">
        <f t="shared" si="160"/>
        <v>0</v>
      </c>
      <c r="K3164" s="112" t="b">
        <f ca="1">IF(TODAY()-'AP and Accrual Journal'!E3164&gt;'Data Inputs'!$B$47,TRUE,FALSE)</f>
        <v>1</v>
      </c>
    </row>
    <row r="3165" spans="1:11" x14ac:dyDescent="0.2">
      <c r="A3165" s="110" t="str">
        <f t="shared" si="159"/>
        <v/>
      </c>
      <c r="B3165" s="55"/>
      <c r="C3165" s="55"/>
      <c r="D3165" s="55"/>
      <c r="E3165" s="56"/>
      <c r="F3165" s="72"/>
      <c r="G3165" s="120" t="str">
        <f>IFERROR(INDEX(Vendors!$A$2:$B$500,MATCH('AP and Accrual Journal'!C3165,Vendors!$A$2:$A$500,0),2),"")</f>
        <v/>
      </c>
      <c r="H3165" s="74">
        <f>SUMIF('Cash Outflows'!E:E,'AP and Accrual Journal'!D3165,'Cash Outflows'!F:F)</f>
        <v>0</v>
      </c>
      <c r="I3165" s="73">
        <f t="shared" si="158"/>
        <v>0</v>
      </c>
      <c r="J3165" s="13">
        <f t="shared" si="160"/>
        <v>0</v>
      </c>
      <c r="K3165" s="112" t="b">
        <f ca="1">IF(TODAY()-'AP and Accrual Journal'!E3165&gt;'Data Inputs'!$B$47,TRUE,FALSE)</f>
        <v>1</v>
      </c>
    </row>
    <row r="3166" spans="1:11" x14ac:dyDescent="0.2">
      <c r="A3166" s="110" t="str">
        <f t="shared" si="159"/>
        <v/>
      </c>
      <c r="B3166" s="55"/>
      <c r="C3166" s="55"/>
      <c r="D3166" s="55"/>
      <c r="E3166" s="56"/>
      <c r="F3166" s="72"/>
      <c r="G3166" s="120" t="str">
        <f>IFERROR(INDEX(Vendors!$A$2:$B$500,MATCH('AP and Accrual Journal'!C3166,Vendors!$A$2:$A$500,0),2),"")</f>
        <v/>
      </c>
      <c r="H3166" s="74">
        <f>SUMIF('Cash Outflows'!E:E,'AP and Accrual Journal'!D3166,'Cash Outflows'!F:F)</f>
        <v>0</v>
      </c>
      <c r="I3166" s="73">
        <f t="shared" si="158"/>
        <v>0</v>
      </c>
      <c r="J3166" s="13">
        <f t="shared" si="160"/>
        <v>0</v>
      </c>
      <c r="K3166" s="112" t="b">
        <f ca="1">IF(TODAY()-'AP and Accrual Journal'!E3166&gt;'Data Inputs'!$B$47,TRUE,FALSE)</f>
        <v>1</v>
      </c>
    </row>
    <row r="3167" spans="1:11" x14ac:dyDescent="0.2">
      <c r="A3167" s="110" t="str">
        <f t="shared" si="159"/>
        <v/>
      </c>
      <c r="B3167" s="55"/>
      <c r="C3167" s="55"/>
      <c r="D3167" s="55"/>
      <c r="E3167" s="56"/>
      <c r="F3167" s="72"/>
      <c r="G3167" s="120" t="str">
        <f>IFERROR(INDEX(Vendors!$A$2:$B$500,MATCH('AP and Accrual Journal'!C3167,Vendors!$A$2:$A$500,0),2),"")</f>
        <v/>
      </c>
      <c r="H3167" s="74">
        <f>SUMIF('Cash Outflows'!E:E,'AP and Accrual Journal'!D3167,'Cash Outflows'!F:F)</f>
        <v>0</v>
      </c>
      <c r="I3167" s="73">
        <f t="shared" si="158"/>
        <v>0</v>
      </c>
      <c r="J3167" s="13">
        <f t="shared" si="160"/>
        <v>0</v>
      </c>
      <c r="K3167" s="112" t="b">
        <f ca="1">IF(TODAY()-'AP and Accrual Journal'!E3167&gt;'Data Inputs'!$B$47,TRUE,FALSE)</f>
        <v>1</v>
      </c>
    </row>
    <row r="3168" spans="1:11" x14ac:dyDescent="0.2">
      <c r="A3168" s="110" t="str">
        <f t="shared" si="159"/>
        <v/>
      </c>
      <c r="B3168" s="55"/>
      <c r="C3168" s="55"/>
      <c r="D3168" s="55"/>
      <c r="E3168" s="56"/>
      <c r="F3168" s="72"/>
      <c r="G3168" s="120" t="str">
        <f>IFERROR(INDEX(Vendors!$A$2:$B$500,MATCH('AP and Accrual Journal'!C3168,Vendors!$A$2:$A$500,0),2),"")</f>
        <v/>
      </c>
      <c r="H3168" s="74">
        <f>SUMIF('Cash Outflows'!E:E,'AP and Accrual Journal'!D3168,'Cash Outflows'!F:F)</f>
        <v>0</v>
      </c>
      <c r="I3168" s="73">
        <f t="shared" si="158"/>
        <v>0</v>
      </c>
      <c r="J3168" s="13">
        <f t="shared" si="160"/>
        <v>0</v>
      </c>
      <c r="K3168" s="112" t="b">
        <f ca="1">IF(TODAY()-'AP and Accrual Journal'!E3168&gt;'Data Inputs'!$B$47,TRUE,FALSE)</f>
        <v>1</v>
      </c>
    </row>
    <row r="3169" spans="1:11" x14ac:dyDescent="0.2">
      <c r="A3169" s="110" t="str">
        <f t="shared" si="159"/>
        <v/>
      </c>
      <c r="B3169" s="55"/>
      <c r="C3169" s="55"/>
      <c r="D3169" s="55"/>
      <c r="E3169" s="56"/>
      <c r="F3169" s="72"/>
      <c r="G3169" s="120" t="str">
        <f>IFERROR(INDEX(Vendors!$A$2:$B$500,MATCH('AP and Accrual Journal'!C3169,Vendors!$A$2:$A$500,0),2),"")</f>
        <v/>
      </c>
      <c r="H3169" s="74">
        <f>SUMIF('Cash Outflows'!E:E,'AP and Accrual Journal'!D3169,'Cash Outflows'!F:F)</f>
        <v>0</v>
      </c>
      <c r="I3169" s="73">
        <f t="shared" si="158"/>
        <v>0</v>
      </c>
      <c r="J3169" s="13">
        <f t="shared" si="160"/>
        <v>0</v>
      </c>
      <c r="K3169" s="112" t="b">
        <f ca="1">IF(TODAY()-'AP and Accrual Journal'!E3169&gt;'Data Inputs'!$B$47,TRUE,FALSE)</f>
        <v>1</v>
      </c>
    </row>
    <row r="3170" spans="1:11" x14ac:dyDescent="0.2">
      <c r="A3170" s="110" t="str">
        <f t="shared" si="159"/>
        <v/>
      </c>
      <c r="B3170" s="55"/>
      <c r="C3170" s="55"/>
      <c r="D3170" s="55"/>
      <c r="E3170" s="56"/>
      <c r="F3170" s="72"/>
      <c r="G3170" s="120" t="str">
        <f>IFERROR(INDEX(Vendors!$A$2:$B$500,MATCH('AP and Accrual Journal'!C3170,Vendors!$A$2:$A$500,0),2),"")</f>
        <v/>
      </c>
      <c r="H3170" s="74">
        <f>SUMIF('Cash Outflows'!E:E,'AP and Accrual Journal'!D3170,'Cash Outflows'!F:F)</f>
        <v>0</v>
      </c>
      <c r="I3170" s="73">
        <f t="shared" si="158"/>
        <v>0</v>
      </c>
      <c r="J3170" s="13">
        <f t="shared" si="160"/>
        <v>0</v>
      </c>
      <c r="K3170" s="112" t="b">
        <f ca="1">IF(TODAY()-'AP and Accrual Journal'!E3170&gt;'Data Inputs'!$B$47,TRUE,FALSE)</f>
        <v>1</v>
      </c>
    </row>
    <row r="3171" spans="1:11" x14ac:dyDescent="0.2">
      <c r="A3171" s="110" t="str">
        <f t="shared" si="159"/>
        <v/>
      </c>
      <c r="B3171" s="55"/>
      <c r="C3171" s="55"/>
      <c r="D3171" s="55"/>
      <c r="E3171" s="56"/>
      <c r="F3171" s="72"/>
      <c r="G3171" s="120" t="str">
        <f>IFERROR(INDEX(Vendors!$A$2:$B$500,MATCH('AP and Accrual Journal'!C3171,Vendors!$A$2:$A$500,0),2),"")</f>
        <v/>
      </c>
      <c r="H3171" s="74">
        <f>SUMIF('Cash Outflows'!E:E,'AP and Accrual Journal'!D3171,'Cash Outflows'!F:F)</f>
        <v>0</v>
      </c>
      <c r="I3171" s="73">
        <f t="shared" si="158"/>
        <v>0</v>
      </c>
      <c r="J3171" s="13">
        <f t="shared" si="160"/>
        <v>0</v>
      </c>
      <c r="K3171" s="112" t="b">
        <f ca="1">IF(TODAY()-'AP and Accrual Journal'!E3171&gt;'Data Inputs'!$B$47,TRUE,FALSE)</f>
        <v>1</v>
      </c>
    </row>
    <row r="3172" spans="1:11" x14ac:dyDescent="0.2">
      <c r="A3172" s="110" t="str">
        <f t="shared" si="159"/>
        <v/>
      </c>
      <c r="B3172" s="55"/>
      <c r="C3172" s="55"/>
      <c r="D3172" s="55"/>
      <c r="E3172" s="56"/>
      <c r="F3172" s="72"/>
      <c r="G3172" s="120" t="str">
        <f>IFERROR(INDEX(Vendors!$A$2:$B$500,MATCH('AP and Accrual Journal'!C3172,Vendors!$A$2:$A$500,0),2),"")</f>
        <v/>
      </c>
      <c r="H3172" s="74">
        <f>SUMIF('Cash Outflows'!E:E,'AP and Accrual Journal'!D3172,'Cash Outflows'!F:F)</f>
        <v>0</v>
      </c>
      <c r="I3172" s="73">
        <f t="shared" si="158"/>
        <v>0</v>
      </c>
      <c r="J3172" s="13">
        <f t="shared" si="160"/>
        <v>0</v>
      </c>
      <c r="K3172" s="112" t="b">
        <f ca="1">IF(TODAY()-'AP and Accrual Journal'!E3172&gt;'Data Inputs'!$B$47,TRUE,FALSE)</f>
        <v>1</v>
      </c>
    </row>
    <row r="3173" spans="1:11" x14ac:dyDescent="0.2">
      <c r="A3173" s="110" t="str">
        <f t="shared" si="159"/>
        <v/>
      </c>
      <c r="B3173" s="55"/>
      <c r="C3173" s="55"/>
      <c r="D3173" s="55"/>
      <c r="E3173" s="56"/>
      <c r="F3173" s="55"/>
      <c r="G3173" s="120" t="str">
        <f>IFERROR(INDEX(Vendors!$A$2:$B$500,MATCH('AP and Accrual Journal'!C3173,Vendors!$A$2:$A$500,0),2),"")</f>
        <v/>
      </c>
      <c r="H3173" s="74">
        <f>SUMIF('Cash Outflows'!E:E,'AP and Accrual Journal'!D3173,'Cash Outflows'!F:F)</f>
        <v>0</v>
      </c>
      <c r="I3173" s="73">
        <f t="shared" si="158"/>
        <v>0</v>
      </c>
      <c r="J3173" s="13">
        <f t="shared" si="160"/>
        <v>0</v>
      </c>
      <c r="K3173" s="112" t="b">
        <f ca="1">IF(TODAY()-'AP and Accrual Journal'!E3173&gt;'Data Inputs'!$B$47,TRUE,FALSE)</f>
        <v>1</v>
      </c>
    </row>
    <row r="3174" spans="1:11" x14ac:dyDescent="0.2">
      <c r="A3174" s="110" t="str">
        <f t="shared" si="159"/>
        <v/>
      </c>
      <c r="B3174" s="55"/>
      <c r="C3174" s="55"/>
      <c r="D3174" s="55"/>
      <c r="E3174" s="56"/>
      <c r="F3174" s="55"/>
      <c r="G3174" s="120" t="str">
        <f>IFERROR(INDEX(Vendors!$A$2:$B$500,MATCH('AP and Accrual Journal'!C3174,Vendors!$A$2:$A$500,0),2),"")</f>
        <v/>
      </c>
      <c r="H3174" s="74">
        <f>SUMIF('Cash Outflows'!E:E,'AP and Accrual Journal'!D3174,'Cash Outflows'!F:F)</f>
        <v>0</v>
      </c>
      <c r="I3174" s="73">
        <f t="shared" si="158"/>
        <v>0</v>
      </c>
      <c r="J3174" s="13">
        <f t="shared" si="160"/>
        <v>0</v>
      </c>
      <c r="K3174" s="112" t="b">
        <f ca="1">IF(TODAY()-'AP and Accrual Journal'!E3174&gt;'Data Inputs'!$B$47,TRUE,FALSE)</f>
        <v>1</v>
      </c>
    </row>
    <row r="3175" spans="1:11" x14ac:dyDescent="0.2">
      <c r="A3175" s="110" t="str">
        <f t="shared" si="159"/>
        <v/>
      </c>
      <c r="B3175" s="55"/>
      <c r="C3175" s="55"/>
      <c r="D3175" s="55"/>
      <c r="E3175" s="56"/>
      <c r="F3175" s="55"/>
      <c r="G3175" s="120" t="str">
        <f>IFERROR(INDEX(Vendors!$A$2:$B$500,MATCH('AP and Accrual Journal'!C3175,Vendors!$A$2:$A$500,0),2),"")</f>
        <v/>
      </c>
      <c r="H3175" s="74">
        <f>SUMIF('Cash Outflows'!E:E,'AP and Accrual Journal'!D3175,'Cash Outflows'!F:F)</f>
        <v>0</v>
      </c>
      <c r="I3175" s="73">
        <f t="shared" si="158"/>
        <v>0</v>
      </c>
      <c r="J3175" s="13">
        <f t="shared" si="160"/>
        <v>0</v>
      </c>
      <c r="K3175" s="112" t="b">
        <f ca="1">IF(TODAY()-'AP and Accrual Journal'!E3175&gt;'Data Inputs'!$B$47,TRUE,FALSE)</f>
        <v>1</v>
      </c>
    </row>
    <row r="3176" spans="1:11" x14ac:dyDescent="0.2">
      <c r="A3176" s="110" t="str">
        <f t="shared" si="159"/>
        <v/>
      </c>
      <c r="B3176" s="55"/>
      <c r="C3176" s="55"/>
      <c r="D3176" s="55"/>
      <c r="E3176" s="56"/>
      <c r="F3176" s="55"/>
      <c r="G3176" s="120" t="str">
        <f>IFERROR(INDEX(Vendors!$A$2:$B$500,MATCH('AP and Accrual Journal'!C3176,Vendors!$A$2:$A$500,0),2),"")</f>
        <v/>
      </c>
      <c r="H3176" s="74">
        <f>SUMIF('Cash Outflows'!E:E,'AP and Accrual Journal'!D3176,'Cash Outflows'!F:F)</f>
        <v>0</v>
      </c>
      <c r="I3176" s="73">
        <f t="shared" si="158"/>
        <v>0</v>
      </c>
      <c r="J3176" s="13">
        <f t="shared" si="160"/>
        <v>0</v>
      </c>
      <c r="K3176" s="112" t="b">
        <f ca="1">IF(TODAY()-'AP and Accrual Journal'!E3176&gt;'Data Inputs'!$B$47,TRUE,FALSE)</f>
        <v>1</v>
      </c>
    </row>
    <row r="3177" spans="1:11" x14ac:dyDescent="0.2">
      <c r="F3177" s="55"/>
    </row>
  </sheetData>
  <mergeCells count="1">
    <mergeCell ref="L1:M1"/>
  </mergeCells>
  <phoneticPr fontId="13"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A822A8F-6D5B-4AC1-BB13-75008993EFF0}">
          <x14:formula1>
            <xm:f>Vendors!$A$2:$A$500</xm:f>
          </x14:formula1>
          <xm:sqref>B409:B630 B265 C2:C885 C1061 C1195:C1520 C2855:C3176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4F585-6F7E-4E54-9179-0D4407F96A66}">
  <sheetPr>
    <tabColor theme="5"/>
  </sheetPr>
  <dimension ref="A1:O3177"/>
  <sheetViews>
    <sheetView showGridLines="0" zoomScale="85" zoomScaleNormal="85" workbookViewId="0">
      <pane ySplit="1" topLeftCell="A2" activePane="bottomLeft" state="frozen"/>
      <selection activeCell="F21" sqref="F21"/>
      <selection pane="bottomLeft" activeCell="H14" sqref="H14"/>
    </sheetView>
  </sheetViews>
  <sheetFormatPr defaultRowHeight="15" x14ac:dyDescent="0.25"/>
  <cols>
    <col min="1" max="1" width="14.85546875" style="13" customWidth="1"/>
    <col min="2" max="2" width="31.7109375" style="13" customWidth="1"/>
    <col min="3" max="3" width="20.7109375" style="13" customWidth="1"/>
    <col min="4" max="4" width="18.42578125" style="13" customWidth="1"/>
    <col min="5" max="5" width="16.42578125" style="13" customWidth="1"/>
    <col min="6" max="6" width="15.28515625" style="13" customWidth="1"/>
    <col min="7" max="7" width="32.42578125" style="90" customWidth="1"/>
    <col min="8" max="8" width="43" customWidth="1"/>
    <col min="9" max="9" width="7" customWidth="1"/>
    <col min="10" max="10" width="15.28515625" bestFit="1" customWidth="1"/>
    <col min="11" max="11" width="9.85546875" bestFit="1" customWidth="1"/>
  </cols>
  <sheetData>
    <row r="1" spans="1:11" s="75" customFormat="1" ht="33" customHeight="1" thickBot="1" x14ac:dyDescent="0.3">
      <c r="A1" s="79" t="s">
        <v>81</v>
      </c>
      <c r="B1" s="79" t="s">
        <v>120</v>
      </c>
      <c r="C1" s="79" t="s">
        <v>180</v>
      </c>
      <c r="D1" s="79" t="s">
        <v>171</v>
      </c>
      <c r="E1" s="79" t="s">
        <v>116</v>
      </c>
      <c r="F1" s="79" t="s">
        <v>172</v>
      </c>
      <c r="G1" s="88" t="s">
        <v>121</v>
      </c>
      <c r="H1" s="79" t="s">
        <v>115</v>
      </c>
      <c r="J1" s="158" t="s">
        <v>196</v>
      </c>
      <c r="K1" s="158"/>
    </row>
    <row r="2" spans="1:11" x14ac:dyDescent="0.25">
      <c r="A2" s="114" t="str">
        <f t="shared" ref="A2:A65" si="0">IF(D2="","",D2+(6-I2))</f>
        <v/>
      </c>
      <c r="B2" s="132"/>
      <c r="C2" s="55"/>
      <c r="D2" s="77"/>
      <c r="E2" s="77"/>
      <c r="F2" s="133"/>
      <c r="G2" s="89"/>
      <c r="H2" s="132"/>
      <c r="I2">
        <f>IF(WEEKDAY(D2)=7,0,WEEKDAY(D2))</f>
        <v>0</v>
      </c>
    </row>
    <row r="3" spans="1:11" x14ac:dyDescent="0.25">
      <c r="A3" s="114" t="str">
        <f t="shared" si="0"/>
        <v/>
      </c>
      <c r="B3" s="55"/>
      <c r="C3" s="55"/>
      <c r="D3" s="77"/>
      <c r="E3" s="56"/>
      <c r="F3" s="72"/>
      <c r="G3" s="135"/>
      <c r="H3" s="55"/>
      <c r="I3">
        <f t="shared" ref="I3:I66" si="1">IF(WEEKDAY(D3)=7,0,WEEKDAY(D3))</f>
        <v>0</v>
      </c>
    </row>
    <row r="4" spans="1:11" x14ac:dyDescent="0.25">
      <c r="A4" s="114" t="str">
        <f t="shared" si="0"/>
        <v/>
      </c>
      <c r="B4" s="55"/>
      <c r="C4" s="55"/>
      <c r="D4" s="77"/>
      <c r="E4" s="56"/>
      <c r="F4" s="72"/>
      <c r="G4" s="135"/>
      <c r="H4" s="55"/>
      <c r="I4">
        <f t="shared" si="1"/>
        <v>0</v>
      </c>
    </row>
    <row r="5" spans="1:11" x14ac:dyDescent="0.25">
      <c r="A5" s="114" t="str">
        <f t="shared" si="0"/>
        <v/>
      </c>
      <c r="B5" s="55"/>
      <c r="C5" s="55"/>
      <c r="D5" s="77"/>
      <c r="E5" s="56"/>
      <c r="F5" s="72"/>
      <c r="G5" s="135"/>
      <c r="H5" s="55"/>
      <c r="I5">
        <f t="shared" si="1"/>
        <v>0</v>
      </c>
    </row>
    <row r="6" spans="1:11" x14ac:dyDescent="0.25">
      <c r="A6" s="114" t="str">
        <f t="shared" si="0"/>
        <v/>
      </c>
      <c r="B6" s="55"/>
      <c r="C6" s="55"/>
      <c r="D6" s="77"/>
      <c r="E6" s="56"/>
      <c r="F6" s="72"/>
      <c r="G6" s="135"/>
      <c r="H6" s="55"/>
      <c r="I6">
        <f t="shared" si="1"/>
        <v>0</v>
      </c>
    </row>
    <row r="7" spans="1:11" x14ac:dyDescent="0.25">
      <c r="A7" s="114" t="str">
        <f t="shared" si="0"/>
        <v/>
      </c>
      <c r="B7" s="55"/>
      <c r="C7" s="55"/>
      <c r="D7" s="77"/>
      <c r="E7" s="56"/>
      <c r="F7" s="72"/>
      <c r="G7" s="135"/>
      <c r="H7" s="55"/>
      <c r="I7">
        <f t="shared" si="1"/>
        <v>0</v>
      </c>
    </row>
    <row r="8" spans="1:11" x14ac:dyDescent="0.25">
      <c r="A8" s="114" t="str">
        <f t="shared" si="0"/>
        <v/>
      </c>
      <c r="B8" s="55"/>
      <c r="C8" s="55"/>
      <c r="D8" s="77"/>
      <c r="E8" s="56"/>
      <c r="F8" s="72"/>
      <c r="G8" s="135"/>
      <c r="H8" s="55"/>
      <c r="I8">
        <f t="shared" si="1"/>
        <v>0</v>
      </c>
    </row>
    <row r="9" spans="1:11" x14ac:dyDescent="0.25">
      <c r="A9" s="114" t="str">
        <f t="shared" si="0"/>
        <v/>
      </c>
      <c r="B9" s="55"/>
      <c r="C9" s="55"/>
      <c r="D9" s="77"/>
      <c r="E9" s="56"/>
      <c r="F9" s="72"/>
      <c r="G9" s="135"/>
      <c r="H9" s="55"/>
      <c r="I9">
        <f t="shared" si="1"/>
        <v>0</v>
      </c>
    </row>
    <row r="10" spans="1:11" x14ac:dyDescent="0.25">
      <c r="A10" s="114" t="str">
        <f t="shared" si="0"/>
        <v/>
      </c>
      <c r="B10" s="55"/>
      <c r="C10" s="55"/>
      <c r="D10" s="77"/>
      <c r="E10" s="56"/>
      <c r="F10" s="72"/>
      <c r="G10" s="135"/>
      <c r="H10" s="55"/>
      <c r="I10">
        <f t="shared" si="1"/>
        <v>0</v>
      </c>
    </row>
    <row r="11" spans="1:11" x14ac:dyDescent="0.25">
      <c r="A11" s="114" t="str">
        <f t="shared" si="0"/>
        <v/>
      </c>
      <c r="B11" s="129"/>
      <c r="C11" s="55"/>
      <c r="D11" s="77"/>
      <c r="E11" s="56"/>
      <c r="F11" s="72"/>
      <c r="G11" s="135"/>
      <c r="H11" s="55"/>
      <c r="I11">
        <f t="shared" si="1"/>
        <v>0</v>
      </c>
    </row>
    <row r="12" spans="1:11" x14ac:dyDescent="0.25">
      <c r="A12" s="114" t="str">
        <f t="shared" si="0"/>
        <v/>
      </c>
      <c r="B12" s="129"/>
      <c r="C12" s="55"/>
      <c r="D12" s="77"/>
      <c r="E12" s="56"/>
      <c r="F12" s="72"/>
      <c r="G12" s="135"/>
      <c r="H12" s="55"/>
      <c r="I12">
        <f t="shared" si="1"/>
        <v>0</v>
      </c>
    </row>
    <row r="13" spans="1:11" x14ac:dyDescent="0.25">
      <c r="A13" s="114" t="str">
        <f t="shared" si="0"/>
        <v/>
      </c>
      <c r="B13" s="129"/>
      <c r="C13" s="55"/>
      <c r="D13" s="77"/>
      <c r="E13" s="56"/>
      <c r="F13" s="72"/>
      <c r="G13" s="135"/>
      <c r="H13" s="55"/>
      <c r="I13">
        <f t="shared" si="1"/>
        <v>0</v>
      </c>
    </row>
    <row r="14" spans="1:11" x14ac:dyDescent="0.25">
      <c r="A14" s="114" t="str">
        <f t="shared" si="0"/>
        <v/>
      </c>
      <c r="B14" s="129"/>
      <c r="C14" s="55"/>
      <c r="D14" s="77"/>
      <c r="E14" s="56"/>
      <c r="F14" s="72"/>
      <c r="G14" s="135"/>
      <c r="H14" s="55"/>
      <c r="I14">
        <f t="shared" si="1"/>
        <v>0</v>
      </c>
    </row>
    <row r="15" spans="1:11" x14ac:dyDescent="0.25">
      <c r="A15" s="114" t="str">
        <f t="shared" si="0"/>
        <v/>
      </c>
      <c r="B15" s="55"/>
      <c r="C15" s="55"/>
      <c r="D15" s="77"/>
      <c r="E15" s="56"/>
      <c r="F15" s="72"/>
      <c r="G15" s="135"/>
      <c r="H15" s="55"/>
      <c r="I15">
        <f t="shared" si="1"/>
        <v>0</v>
      </c>
    </row>
    <row r="16" spans="1:11" x14ac:dyDescent="0.25">
      <c r="A16" s="114" t="str">
        <f t="shared" si="0"/>
        <v/>
      </c>
      <c r="B16" s="55"/>
      <c r="C16" s="55"/>
      <c r="D16" s="77"/>
      <c r="E16" s="56"/>
      <c r="F16" s="72"/>
      <c r="G16" s="135"/>
      <c r="H16" s="55"/>
      <c r="I16">
        <f t="shared" si="1"/>
        <v>0</v>
      </c>
    </row>
    <row r="17" spans="1:9" x14ac:dyDescent="0.25">
      <c r="A17" s="114" t="str">
        <f t="shared" si="0"/>
        <v/>
      </c>
      <c r="B17" s="129"/>
      <c r="C17" s="55"/>
      <c r="D17" s="77"/>
      <c r="E17" s="56"/>
      <c r="F17" s="72"/>
      <c r="G17" s="135"/>
      <c r="H17" s="55"/>
      <c r="I17">
        <f t="shared" si="1"/>
        <v>0</v>
      </c>
    </row>
    <row r="18" spans="1:9" x14ac:dyDescent="0.25">
      <c r="A18" s="114" t="str">
        <f t="shared" si="0"/>
        <v/>
      </c>
      <c r="B18" s="129"/>
      <c r="C18" s="55"/>
      <c r="D18" s="77"/>
      <c r="E18" s="56"/>
      <c r="F18" s="72"/>
      <c r="G18" s="135"/>
      <c r="H18" s="55"/>
      <c r="I18">
        <f t="shared" si="1"/>
        <v>0</v>
      </c>
    </row>
    <row r="19" spans="1:9" x14ac:dyDescent="0.25">
      <c r="A19" s="114" t="str">
        <f t="shared" si="0"/>
        <v/>
      </c>
      <c r="B19" s="129"/>
      <c r="C19" s="55"/>
      <c r="D19" s="77"/>
      <c r="E19" s="56"/>
      <c r="F19" s="72"/>
      <c r="G19" s="135"/>
      <c r="H19" s="55"/>
      <c r="I19">
        <f t="shared" si="1"/>
        <v>0</v>
      </c>
    </row>
    <row r="20" spans="1:9" x14ac:dyDescent="0.25">
      <c r="A20" s="114" t="str">
        <f t="shared" si="0"/>
        <v/>
      </c>
      <c r="B20" s="129"/>
      <c r="C20" s="55"/>
      <c r="D20" s="77"/>
      <c r="E20" s="56"/>
      <c r="F20" s="72"/>
      <c r="G20" s="135"/>
      <c r="H20" s="55"/>
      <c r="I20">
        <f t="shared" si="1"/>
        <v>0</v>
      </c>
    </row>
    <row r="21" spans="1:9" x14ac:dyDescent="0.25">
      <c r="A21" s="114" t="str">
        <f t="shared" si="0"/>
        <v/>
      </c>
      <c r="B21" s="129"/>
      <c r="C21" s="55"/>
      <c r="D21" s="77"/>
      <c r="E21" s="56"/>
      <c r="F21" s="72"/>
      <c r="G21" s="135"/>
      <c r="H21" s="55"/>
      <c r="I21">
        <f t="shared" si="1"/>
        <v>0</v>
      </c>
    </row>
    <row r="22" spans="1:9" x14ac:dyDescent="0.25">
      <c r="A22" s="114" t="str">
        <f t="shared" si="0"/>
        <v/>
      </c>
      <c r="B22" s="129"/>
      <c r="C22" s="55"/>
      <c r="D22" s="77"/>
      <c r="E22" s="56"/>
      <c r="F22" s="72"/>
      <c r="G22" s="135"/>
      <c r="H22" s="55"/>
      <c r="I22">
        <f t="shared" si="1"/>
        <v>0</v>
      </c>
    </row>
    <row r="23" spans="1:9" x14ac:dyDescent="0.25">
      <c r="A23" s="114" t="str">
        <f t="shared" si="0"/>
        <v/>
      </c>
      <c r="B23" s="129"/>
      <c r="C23" s="55"/>
      <c r="D23" s="77"/>
      <c r="E23" s="56"/>
      <c r="F23" s="72"/>
      <c r="G23" s="135"/>
      <c r="H23" s="55"/>
      <c r="I23">
        <f t="shared" si="1"/>
        <v>0</v>
      </c>
    </row>
    <row r="24" spans="1:9" x14ac:dyDescent="0.25">
      <c r="A24" s="114" t="str">
        <f t="shared" si="0"/>
        <v/>
      </c>
      <c r="B24" s="129"/>
      <c r="C24" s="55"/>
      <c r="D24" s="77"/>
      <c r="E24" s="56"/>
      <c r="F24" s="72"/>
      <c r="G24" s="89"/>
      <c r="H24" s="55"/>
      <c r="I24">
        <f t="shared" si="1"/>
        <v>0</v>
      </c>
    </row>
    <row r="25" spans="1:9" x14ac:dyDescent="0.25">
      <c r="A25" s="114" t="str">
        <f t="shared" si="0"/>
        <v/>
      </c>
      <c r="B25" s="129"/>
      <c r="C25" s="55"/>
      <c r="D25" s="77"/>
      <c r="E25" s="56"/>
      <c r="F25" s="72"/>
      <c r="G25" s="89"/>
      <c r="H25" s="55"/>
      <c r="I25">
        <f t="shared" si="1"/>
        <v>0</v>
      </c>
    </row>
    <row r="26" spans="1:9" x14ac:dyDescent="0.25">
      <c r="A26" s="114" t="str">
        <f t="shared" si="0"/>
        <v/>
      </c>
      <c r="B26" s="129"/>
      <c r="C26" s="55"/>
      <c r="D26" s="77"/>
      <c r="E26" s="56"/>
      <c r="F26" s="72"/>
      <c r="G26" s="89"/>
      <c r="H26" s="55"/>
      <c r="I26">
        <f t="shared" si="1"/>
        <v>0</v>
      </c>
    </row>
    <row r="27" spans="1:9" x14ac:dyDescent="0.25">
      <c r="A27" s="114" t="str">
        <f t="shared" si="0"/>
        <v/>
      </c>
      <c r="B27" s="129"/>
      <c r="C27" s="55"/>
      <c r="D27" s="77"/>
      <c r="E27" s="56"/>
      <c r="F27" s="72"/>
      <c r="G27" s="89"/>
      <c r="H27" s="55"/>
      <c r="I27">
        <f t="shared" si="1"/>
        <v>0</v>
      </c>
    </row>
    <row r="28" spans="1:9" x14ac:dyDescent="0.25">
      <c r="A28" s="114" t="str">
        <f t="shared" si="0"/>
        <v/>
      </c>
      <c r="B28" s="129"/>
      <c r="C28" s="55"/>
      <c r="D28" s="77"/>
      <c r="E28" s="56"/>
      <c r="F28" s="72"/>
      <c r="G28" s="89"/>
      <c r="H28" s="55"/>
      <c r="I28">
        <f t="shared" si="1"/>
        <v>0</v>
      </c>
    </row>
    <row r="29" spans="1:9" x14ac:dyDescent="0.25">
      <c r="A29" s="114" t="str">
        <f t="shared" si="0"/>
        <v/>
      </c>
      <c r="B29" s="129"/>
      <c r="C29" s="55"/>
      <c r="D29" s="77"/>
      <c r="E29" s="56"/>
      <c r="F29" s="72"/>
      <c r="G29" s="89"/>
      <c r="H29" s="55"/>
      <c r="I29">
        <f t="shared" si="1"/>
        <v>0</v>
      </c>
    </row>
    <row r="30" spans="1:9" x14ac:dyDescent="0.25">
      <c r="A30" s="114" t="str">
        <f t="shared" si="0"/>
        <v/>
      </c>
      <c r="B30" s="129"/>
      <c r="C30" s="55"/>
      <c r="D30" s="77"/>
      <c r="E30" s="56"/>
      <c r="F30" s="72"/>
      <c r="G30" s="89"/>
      <c r="H30" s="55"/>
      <c r="I30">
        <f t="shared" si="1"/>
        <v>0</v>
      </c>
    </row>
    <row r="31" spans="1:9" x14ac:dyDescent="0.25">
      <c r="A31" s="114" t="str">
        <f t="shared" si="0"/>
        <v/>
      </c>
      <c r="B31" s="129"/>
      <c r="C31" s="55"/>
      <c r="D31" s="77"/>
      <c r="E31" s="56"/>
      <c r="F31" s="72"/>
      <c r="G31" s="89"/>
      <c r="H31" s="55"/>
      <c r="I31">
        <f t="shared" si="1"/>
        <v>0</v>
      </c>
    </row>
    <row r="32" spans="1:9" x14ac:dyDescent="0.25">
      <c r="A32" s="114" t="str">
        <f t="shared" si="0"/>
        <v/>
      </c>
      <c r="B32" s="129"/>
      <c r="C32" s="55"/>
      <c r="D32" s="77"/>
      <c r="E32" s="56"/>
      <c r="F32" s="72"/>
      <c r="G32" s="89"/>
      <c r="H32" s="55"/>
      <c r="I32">
        <f t="shared" si="1"/>
        <v>0</v>
      </c>
    </row>
    <row r="33" spans="1:9" x14ac:dyDescent="0.25">
      <c r="A33" s="114" t="str">
        <f t="shared" si="0"/>
        <v/>
      </c>
      <c r="B33" s="129"/>
      <c r="C33" s="55"/>
      <c r="D33" s="77"/>
      <c r="E33" s="56"/>
      <c r="F33" s="72"/>
      <c r="G33" s="89"/>
      <c r="H33" s="55"/>
      <c r="I33">
        <f t="shared" si="1"/>
        <v>0</v>
      </c>
    </row>
    <row r="34" spans="1:9" x14ac:dyDescent="0.25">
      <c r="A34" s="114" t="str">
        <f t="shared" si="0"/>
        <v/>
      </c>
      <c r="B34" s="129"/>
      <c r="C34" s="55"/>
      <c r="D34" s="77"/>
      <c r="E34" s="56"/>
      <c r="F34" s="72"/>
      <c r="G34" s="89"/>
      <c r="H34" s="55"/>
      <c r="I34">
        <f t="shared" si="1"/>
        <v>0</v>
      </c>
    </row>
    <row r="35" spans="1:9" x14ac:dyDescent="0.25">
      <c r="A35" s="114" t="str">
        <f t="shared" si="0"/>
        <v/>
      </c>
      <c r="B35" s="129"/>
      <c r="C35" s="55"/>
      <c r="D35" s="77"/>
      <c r="E35" s="56"/>
      <c r="F35" s="72"/>
      <c r="G35" s="89"/>
      <c r="H35" s="55"/>
      <c r="I35">
        <f t="shared" si="1"/>
        <v>0</v>
      </c>
    </row>
    <row r="36" spans="1:9" x14ac:dyDescent="0.25">
      <c r="A36" s="114" t="str">
        <f t="shared" si="0"/>
        <v/>
      </c>
      <c r="B36" s="129"/>
      <c r="C36" s="55"/>
      <c r="D36" s="77"/>
      <c r="E36" s="56"/>
      <c r="F36" s="72"/>
      <c r="G36" s="89"/>
      <c r="H36" s="55"/>
      <c r="I36">
        <f t="shared" si="1"/>
        <v>0</v>
      </c>
    </row>
    <row r="37" spans="1:9" x14ac:dyDescent="0.25">
      <c r="A37" s="114" t="str">
        <f t="shared" si="0"/>
        <v/>
      </c>
      <c r="B37" s="129"/>
      <c r="C37" s="55"/>
      <c r="D37" s="77"/>
      <c r="E37" s="56"/>
      <c r="F37" s="72"/>
      <c r="G37" s="89"/>
      <c r="H37" s="55"/>
      <c r="I37">
        <f t="shared" si="1"/>
        <v>0</v>
      </c>
    </row>
    <row r="38" spans="1:9" x14ac:dyDescent="0.25">
      <c r="A38" s="114" t="str">
        <f t="shared" si="0"/>
        <v/>
      </c>
      <c r="B38" s="129"/>
      <c r="C38" s="55"/>
      <c r="D38" s="77"/>
      <c r="E38" s="56"/>
      <c r="F38" s="72"/>
      <c r="G38" s="89"/>
      <c r="H38" s="55"/>
      <c r="I38">
        <f t="shared" si="1"/>
        <v>0</v>
      </c>
    </row>
    <row r="39" spans="1:9" x14ac:dyDescent="0.25">
      <c r="A39" s="114" t="str">
        <f t="shared" si="0"/>
        <v/>
      </c>
      <c r="B39" s="129"/>
      <c r="C39" s="55"/>
      <c r="D39" s="77"/>
      <c r="E39" s="56"/>
      <c r="F39" s="72"/>
      <c r="G39" s="89"/>
      <c r="H39" s="55"/>
      <c r="I39">
        <f t="shared" si="1"/>
        <v>0</v>
      </c>
    </row>
    <row r="40" spans="1:9" x14ac:dyDescent="0.25">
      <c r="A40" s="114" t="str">
        <f t="shared" si="0"/>
        <v/>
      </c>
      <c r="B40" s="129"/>
      <c r="C40" s="55"/>
      <c r="D40" s="77"/>
      <c r="E40" s="56"/>
      <c r="F40" s="72"/>
      <c r="G40" s="89"/>
      <c r="H40" s="55"/>
      <c r="I40">
        <f t="shared" si="1"/>
        <v>0</v>
      </c>
    </row>
    <row r="41" spans="1:9" x14ac:dyDescent="0.25">
      <c r="A41" s="114" t="str">
        <f t="shared" si="0"/>
        <v/>
      </c>
      <c r="B41" s="129"/>
      <c r="C41" s="55"/>
      <c r="D41" s="77"/>
      <c r="E41" s="56"/>
      <c r="F41" s="72"/>
      <c r="G41" s="89"/>
      <c r="H41" s="55"/>
      <c r="I41">
        <f t="shared" si="1"/>
        <v>0</v>
      </c>
    </row>
    <row r="42" spans="1:9" x14ac:dyDescent="0.25">
      <c r="A42" s="114" t="str">
        <f t="shared" si="0"/>
        <v/>
      </c>
      <c r="B42" s="129"/>
      <c r="C42" s="55"/>
      <c r="D42" s="77"/>
      <c r="E42" s="56"/>
      <c r="F42" s="72"/>
      <c r="G42" s="89"/>
      <c r="H42" s="55"/>
      <c r="I42">
        <f t="shared" si="1"/>
        <v>0</v>
      </c>
    </row>
    <row r="43" spans="1:9" x14ac:dyDescent="0.25">
      <c r="A43" s="114" t="str">
        <f t="shared" si="0"/>
        <v/>
      </c>
      <c r="B43" s="129"/>
      <c r="C43" s="55"/>
      <c r="D43" s="77"/>
      <c r="E43" s="56"/>
      <c r="F43" s="72"/>
      <c r="G43" s="89"/>
      <c r="H43" s="55"/>
      <c r="I43">
        <f t="shared" si="1"/>
        <v>0</v>
      </c>
    </row>
    <row r="44" spans="1:9" x14ac:dyDescent="0.25">
      <c r="A44" s="114" t="str">
        <f t="shared" si="0"/>
        <v/>
      </c>
      <c r="B44" s="129"/>
      <c r="C44" s="55"/>
      <c r="D44" s="77"/>
      <c r="E44" s="56"/>
      <c r="F44" s="72"/>
      <c r="G44" s="89"/>
      <c r="H44" s="55"/>
      <c r="I44">
        <f t="shared" si="1"/>
        <v>0</v>
      </c>
    </row>
    <row r="45" spans="1:9" x14ac:dyDescent="0.25">
      <c r="A45" s="114" t="str">
        <f t="shared" si="0"/>
        <v/>
      </c>
      <c r="B45" s="129"/>
      <c r="C45" s="55"/>
      <c r="D45" s="77"/>
      <c r="E45" s="56"/>
      <c r="F45" s="72"/>
      <c r="G45" s="89"/>
      <c r="H45" s="55"/>
      <c r="I45">
        <f t="shared" si="1"/>
        <v>0</v>
      </c>
    </row>
    <row r="46" spans="1:9" x14ac:dyDescent="0.25">
      <c r="A46" s="114" t="str">
        <f t="shared" si="0"/>
        <v/>
      </c>
      <c r="B46" s="129"/>
      <c r="C46" s="55"/>
      <c r="D46" s="77"/>
      <c r="E46" s="56"/>
      <c r="F46" s="72"/>
      <c r="G46" s="89"/>
      <c r="H46" s="55"/>
      <c r="I46">
        <f t="shared" si="1"/>
        <v>0</v>
      </c>
    </row>
    <row r="47" spans="1:9" x14ac:dyDescent="0.25">
      <c r="A47" s="114" t="str">
        <f t="shared" si="0"/>
        <v/>
      </c>
      <c r="B47" s="129"/>
      <c r="C47" s="55"/>
      <c r="D47" s="77"/>
      <c r="E47" s="56"/>
      <c r="F47" s="72"/>
      <c r="G47" s="89"/>
      <c r="H47" s="55"/>
      <c r="I47">
        <f t="shared" si="1"/>
        <v>0</v>
      </c>
    </row>
    <row r="48" spans="1:9" x14ac:dyDescent="0.25">
      <c r="A48" s="114" t="str">
        <f t="shared" si="0"/>
        <v/>
      </c>
      <c r="B48" s="129"/>
      <c r="C48" s="55"/>
      <c r="D48" s="77"/>
      <c r="E48" s="56"/>
      <c r="F48" s="72"/>
      <c r="G48" s="89"/>
      <c r="H48" s="55"/>
      <c r="I48">
        <f t="shared" si="1"/>
        <v>0</v>
      </c>
    </row>
    <row r="49" spans="1:9" x14ac:dyDescent="0.25">
      <c r="A49" s="114" t="str">
        <f t="shared" si="0"/>
        <v/>
      </c>
      <c r="B49" s="129"/>
      <c r="C49" s="55"/>
      <c r="D49" s="77"/>
      <c r="E49" s="56"/>
      <c r="F49" s="72"/>
      <c r="G49" s="89"/>
      <c r="H49" s="55"/>
      <c r="I49">
        <f t="shared" si="1"/>
        <v>0</v>
      </c>
    </row>
    <row r="50" spans="1:9" x14ac:dyDescent="0.25">
      <c r="A50" s="114" t="str">
        <f t="shared" si="0"/>
        <v/>
      </c>
      <c r="B50" s="129"/>
      <c r="C50" s="55"/>
      <c r="D50" s="77"/>
      <c r="E50" s="56"/>
      <c r="F50" s="72"/>
      <c r="G50" s="89"/>
      <c r="H50" s="55"/>
      <c r="I50">
        <f t="shared" si="1"/>
        <v>0</v>
      </c>
    </row>
    <row r="51" spans="1:9" x14ac:dyDescent="0.25">
      <c r="A51" s="114" t="str">
        <f t="shared" si="0"/>
        <v/>
      </c>
      <c r="B51" s="129"/>
      <c r="C51" s="55"/>
      <c r="D51" s="77"/>
      <c r="E51" s="56"/>
      <c r="F51" s="72"/>
      <c r="G51" s="89"/>
      <c r="H51" s="55"/>
      <c r="I51">
        <f t="shared" si="1"/>
        <v>0</v>
      </c>
    </row>
    <row r="52" spans="1:9" x14ac:dyDescent="0.25">
      <c r="A52" s="114" t="str">
        <f t="shared" si="0"/>
        <v/>
      </c>
      <c r="B52" s="129"/>
      <c r="C52" s="55"/>
      <c r="D52" s="77"/>
      <c r="E52" s="56"/>
      <c r="F52" s="72"/>
      <c r="G52" s="89"/>
      <c r="H52" s="55"/>
      <c r="I52">
        <f t="shared" si="1"/>
        <v>0</v>
      </c>
    </row>
    <row r="53" spans="1:9" x14ac:dyDescent="0.25">
      <c r="A53" s="114" t="str">
        <f t="shared" si="0"/>
        <v/>
      </c>
      <c r="B53" s="129"/>
      <c r="C53" s="55"/>
      <c r="D53" s="77"/>
      <c r="E53" s="56"/>
      <c r="F53" s="72"/>
      <c r="G53" s="89"/>
      <c r="H53" s="55"/>
      <c r="I53">
        <f t="shared" si="1"/>
        <v>0</v>
      </c>
    </row>
    <row r="54" spans="1:9" x14ac:dyDescent="0.25">
      <c r="A54" s="114" t="str">
        <f t="shared" si="0"/>
        <v/>
      </c>
      <c r="B54" s="129"/>
      <c r="C54" s="55"/>
      <c r="D54" s="77"/>
      <c r="E54" s="56"/>
      <c r="F54" s="72"/>
      <c r="G54" s="89"/>
      <c r="H54" s="55"/>
      <c r="I54">
        <f t="shared" si="1"/>
        <v>0</v>
      </c>
    </row>
    <row r="55" spans="1:9" x14ac:dyDescent="0.25">
      <c r="A55" s="114" t="str">
        <f t="shared" si="0"/>
        <v/>
      </c>
      <c r="B55" s="129"/>
      <c r="C55" s="55"/>
      <c r="D55" s="77"/>
      <c r="E55" s="56"/>
      <c r="F55" s="72"/>
      <c r="G55" s="89"/>
      <c r="H55" s="55"/>
      <c r="I55">
        <f t="shared" si="1"/>
        <v>0</v>
      </c>
    </row>
    <row r="56" spans="1:9" x14ac:dyDescent="0.25">
      <c r="A56" s="114" t="str">
        <f t="shared" si="0"/>
        <v/>
      </c>
      <c r="B56" s="129"/>
      <c r="C56" s="55"/>
      <c r="D56" s="77"/>
      <c r="E56" s="56"/>
      <c r="F56" s="72"/>
      <c r="G56" s="89"/>
      <c r="H56" s="55"/>
      <c r="I56">
        <f t="shared" si="1"/>
        <v>0</v>
      </c>
    </row>
    <row r="57" spans="1:9" x14ac:dyDescent="0.25">
      <c r="A57" s="114" t="str">
        <f t="shared" si="0"/>
        <v/>
      </c>
      <c r="B57" s="129"/>
      <c r="C57" s="55"/>
      <c r="D57" s="77"/>
      <c r="E57" s="56"/>
      <c r="F57" s="72"/>
      <c r="G57" s="89"/>
      <c r="H57" s="55"/>
      <c r="I57">
        <f t="shared" si="1"/>
        <v>0</v>
      </c>
    </row>
    <row r="58" spans="1:9" x14ac:dyDescent="0.25">
      <c r="A58" s="114" t="str">
        <f t="shared" si="0"/>
        <v/>
      </c>
      <c r="B58" s="129"/>
      <c r="C58" s="55"/>
      <c r="D58" s="77"/>
      <c r="E58" s="56"/>
      <c r="F58" s="72"/>
      <c r="G58" s="89"/>
      <c r="H58" s="55"/>
      <c r="I58">
        <f t="shared" si="1"/>
        <v>0</v>
      </c>
    </row>
    <row r="59" spans="1:9" x14ac:dyDescent="0.25">
      <c r="A59" s="114" t="str">
        <f t="shared" si="0"/>
        <v/>
      </c>
      <c r="B59" s="129"/>
      <c r="C59" s="55"/>
      <c r="D59" s="77"/>
      <c r="E59" s="56"/>
      <c r="F59" s="72"/>
      <c r="G59" s="89"/>
      <c r="H59" s="55"/>
      <c r="I59">
        <f t="shared" si="1"/>
        <v>0</v>
      </c>
    </row>
    <row r="60" spans="1:9" x14ac:dyDescent="0.25">
      <c r="A60" s="114" t="str">
        <f t="shared" si="0"/>
        <v/>
      </c>
      <c r="B60" s="129"/>
      <c r="C60" s="55"/>
      <c r="D60" s="77"/>
      <c r="E60" s="56"/>
      <c r="F60" s="72"/>
      <c r="G60" s="89"/>
      <c r="H60" s="55"/>
      <c r="I60">
        <f t="shared" si="1"/>
        <v>0</v>
      </c>
    </row>
    <row r="61" spans="1:9" x14ac:dyDescent="0.25">
      <c r="A61" s="114" t="str">
        <f t="shared" si="0"/>
        <v/>
      </c>
      <c r="B61" s="129"/>
      <c r="C61" s="55"/>
      <c r="D61" s="77"/>
      <c r="E61" s="56"/>
      <c r="F61" s="72"/>
      <c r="G61" s="89"/>
      <c r="H61" s="55"/>
      <c r="I61">
        <f t="shared" si="1"/>
        <v>0</v>
      </c>
    </row>
    <row r="62" spans="1:9" x14ac:dyDescent="0.25">
      <c r="A62" s="114" t="str">
        <f t="shared" si="0"/>
        <v/>
      </c>
      <c r="B62" s="129"/>
      <c r="C62" s="55"/>
      <c r="D62" s="77"/>
      <c r="E62" s="56"/>
      <c r="F62" s="72"/>
      <c r="G62" s="89"/>
      <c r="H62" s="55"/>
      <c r="I62">
        <f t="shared" si="1"/>
        <v>0</v>
      </c>
    </row>
    <row r="63" spans="1:9" x14ac:dyDescent="0.25">
      <c r="A63" s="114" t="str">
        <f t="shared" si="0"/>
        <v/>
      </c>
      <c r="B63" s="129"/>
      <c r="C63" s="55"/>
      <c r="D63" s="77"/>
      <c r="E63" s="56"/>
      <c r="F63" s="72"/>
      <c r="G63" s="89"/>
      <c r="H63" s="55"/>
      <c r="I63">
        <f t="shared" si="1"/>
        <v>0</v>
      </c>
    </row>
    <row r="64" spans="1:9" x14ac:dyDescent="0.25">
      <c r="A64" s="114" t="str">
        <f t="shared" si="0"/>
        <v/>
      </c>
      <c r="B64" s="129"/>
      <c r="C64" s="55"/>
      <c r="D64" s="77"/>
      <c r="E64" s="56"/>
      <c r="F64" s="72"/>
      <c r="G64" s="89"/>
      <c r="H64" s="55"/>
      <c r="I64">
        <f t="shared" si="1"/>
        <v>0</v>
      </c>
    </row>
    <row r="65" spans="1:9" x14ac:dyDescent="0.25">
      <c r="A65" s="114" t="str">
        <f t="shared" si="0"/>
        <v/>
      </c>
      <c r="B65" s="129"/>
      <c r="C65" s="55"/>
      <c r="D65" s="77"/>
      <c r="E65" s="56"/>
      <c r="F65" s="72"/>
      <c r="G65" s="89"/>
      <c r="H65" s="55"/>
      <c r="I65">
        <f t="shared" si="1"/>
        <v>0</v>
      </c>
    </row>
    <row r="66" spans="1:9" x14ac:dyDescent="0.25">
      <c r="A66" s="114" t="str">
        <f t="shared" ref="A66:A129" si="2">IF(D66="","",D66+(6-I66))</f>
        <v/>
      </c>
      <c r="B66" s="129"/>
      <c r="C66" s="55"/>
      <c r="D66" s="77"/>
      <c r="E66" s="56"/>
      <c r="F66" s="72"/>
      <c r="G66" s="89"/>
      <c r="H66" s="55"/>
      <c r="I66">
        <f t="shared" si="1"/>
        <v>0</v>
      </c>
    </row>
    <row r="67" spans="1:9" x14ac:dyDescent="0.25">
      <c r="A67" s="114" t="str">
        <f t="shared" si="2"/>
        <v/>
      </c>
      <c r="B67" s="129"/>
      <c r="C67" s="55"/>
      <c r="D67" s="77"/>
      <c r="E67" s="56"/>
      <c r="F67" s="72"/>
      <c r="G67" s="89"/>
      <c r="H67" s="55"/>
      <c r="I67">
        <f t="shared" ref="I67:I130" si="3">IF(WEEKDAY(D67)=7,0,WEEKDAY(D67))</f>
        <v>0</v>
      </c>
    </row>
    <row r="68" spans="1:9" x14ac:dyDescent="0.25">
      <c r="A68" s="114" t="str">
        <f t="shared" si="2"/>
        <v/>
      </c>
      <c r="B68" s="129"/>
      <c r="C68" s="55"/>
      <c r="D68" s="77"/>
      <c r="E68" s="56"/>
      <c r="F68" s="72"/>
      <c r="G68" s="89"/>
      <c r="H68" s="55"/>
      <c r="I68">
        <f t="shared" si="3"/>
        <v>0</v>
      </c>
    </row>
    <row r="69" spans="1:9" x14ac:dyDescent="0.25">
      <c r="A69" s="114" t="str">
        <f t="shared" si="2"/>
        <v/>
      </c>
      <c r="B69" s="129"/>
      <c r="C69" s="55"/>
      <c r="D69" s="77"/>
      <c r="E69" s="56"/>
      <c r="F69" s="72"/>
      <c r="G69" s="89"/>
      <c r="H69" s="55"/>
      <c r="I69">
        <f t="shared" si="3"/>
        <v>0</v>
      </c>
    </row>
    <row r="70" spans="1:9" x14ac:dyDescent="0.25">
      <c r="A70" s="114" t="str">
        <f t="shared" si="2"/>
        <v/>
      </c>
      <c r="B70" s="129"/>
      <c r="C70" s="55"/>
      <c r="D70" s="77"/>
      <c r="E70" s="56"/>
      <c r="F70" s="72"/>
      <c r="G70" s="89"/>
      <c r="H70" s="55"/>
      <c r="I70">
        <f t="shared" si="3"/>
        <v>0</v>
      </c>
    </row>
    <row r="71" spans="1:9" x14ac:dyDescent="0.25">
      <c r="A71" s="114" t="str">
        <f t="shared" si="2"/>
        <v/>
      </c>
      <c r="B71" s="129"/>
      <c r="C71" s="55"/>
      <c r="D71" s="77"/>
      <c r="E71" s="56"/>
      <c r="F71" s="72"/>
      <c r="G71" s="89"/>
      <c r="H71" s="55"/>
      <c r="I71">
        <f t="shared" si="3"/>
        <v>0</v>
      </c>
    </row>
    <row r="72" spans="1:9" x14ac:dyDescent="0.25">
      <c r="A72" s="114" t="str">
        <f t="shared" si="2"/>
        <v/>
      </c>
      <c r="B72" s="129"/>
      <c r="C72" s="55"/>
      <c r="D72" s="77"/>
      <c r="E72" s="56"/>
      <c r="F72" s="72"/>
      <c r="G72" s="89"/>
      <c r="H72" s="55"/>
      <c r="I72">
        <f t="shared" si="3"/>
        <v>0</v>
      </c>
    </row>
    <row r="73" spans="1:9" x14ac:dyDescent="0.25">
      <c r="A73" s="114" t="str">
        <f t="shared" si="2"/>
        <v/>
      </c>
      <c r="B73" s="129"/>
      <c r="C73" s="55"/>
      <c r="D73" s="77"/>
      <c r="E73" s="56"/>
      <c r="F73" s="72"/>
      <c r="G73" s="89"/>
      <c r="H73" s="55"/>
      <c r="I73">
        <f t="shared" si="3"/>
        <v>0</v>
      </c>
    </row>
    <row r="74" spans="1:9" x14ac:dyDescent="0.25">
      <c r="A74" s="114" t="str">
        <f t="shared" si="2"/>
        <v/>
      </c>
      <c r="B74" s="129"/>
      <c r="C74" s="55"/>
      <c r="D74" s="77"/>
      <c r="E74" s="56"/>
      <c r="F74" s="72"/>
      <c r="G74" s="89"/>
      <c r="H74" s="55"/>
      <c r="I74">
        <f t="shared" si="3"/>
        <v>0</v>
      </c>
    </row>
    <row r="75" spans="1:9" x14ac:dyDescent="0.25">
      <c r="A75" s="114" t="str">
        <f t="shared" si="2"/>
        <v/>
      </c>
      <c r="B75" s="129"/>
      <c r="C75" s="55"/>
      <c r="D75" s="77"/>
      <c r="E75" s="56"/>
      <c r="F75" s="72"/>
      <c r="G75" s="89"/>
      <c r="H75" s="55"/>
      <c r="I75">
        <f t="shared" si="3"/>
        <v>0</v>
      </c>
    </row>
    <row r="76" spans="1:9" x14ac:dyDescent="0.25">
      <c r="A76" s="114" t="str">
        <f t="shared" si="2"/>
        <v/>
      </c>
      <c r="B76" s="129"/>
      <c r="C76" s="55"/>
      <c r="D76" s="77"/>
      <c r="E76" s="56"/>
      <c r="F76" s="72"/>
      <c r="G76" s="89"/>
      <c r="H76" s="55"/>
      <c r="I76">
        <f t="shared" si="3"/>
        <v>0</v>
      </c>
    </row>
    <row r="77" spans="1:9" x14ac:dyDescent="0.25">
      <c r="A77" s="114" t="str">
        <f t="shared" si="2"/>
        <v/>
      </c>
      <c r="B77" s="129"/>
      <c r="C77" s="55"/>
      <c r="D77" s="77"/>
      <c r="E77" s="56"/>
      <c r="F77" s="72"/>
      <c r="G77" s="89"/>
      <c r="H77" s="55"/>
      <c r="I77">
        <f t="shared" si="3"/>
        <v>0</v>
      </c>
    </row>
    <row r="78" spans="1:9" x14ac:dyDescent="0.25">
      <c r="A78" s="114" t="str">
        <f t="shared" si="2"/>
        <v/>
      </c>
      <c r="B78" s="129"/>
      <c r="C78" s="55"/>
      <c r="D78" s="77"/>
      <c r="E78" s="56"/>
      <c r="F78" s="72"/>
      <c r="G78" s="89"/>
      <c r="H78" s="55"/>
      <c r="I78">
        <f t="shared" si="3"/>
        <v>0</v>
      </c>
    </row>
    <row r="79" spans="1:9" x14ac:dyDescent="0.25">
      <c r="A79" s="114" t="str">
        <f t="shared" si="2"/>
        <v/>
      </c>
      <c r="B79" s="129"/>
      <c r="C79" s="55"/>
      <c r="D79" s="77"/>
      <c r="E79" s="56"/>
      <c r="F79" s="72"/>
      <c r="G79" s="89"/>
      <c r="H79" s="55"/>
      <c r="I79">
        <f t="shared" si="3"/>
        <v>0</v>
      </c>
    </row>
    <row r="80" spans="1:9" x14ac:dyDescent="0.25">
      <c r="A80" s="114" t="str">
        <f t="shared" si="2"/>
        <v/>
      </c>
      <c r="B80" s="129"/>
      <c r="C80" s="55"/>
      <c r="D80" s="77"/>
      <c r="E80" s="56"/>
      <c r="F80" s="72"/>
      <c r="G80" s="89"/>
      <c r="H80" s="55"/>
      <c r="I80">
        <f t="shared" si="3"/>
        <v>0</v>
      </c>
    </row>
    <row r="81" spans="1:9" x14ac:dyDescent="0.25">
      <c r="A81" s="114" t="str">
        <f t="shared" si="2"/>
        <v/>
      </c>
      <c r="B81" s="129"/>
      <c r="C81" s="55"/>
      <c r="D81" s="77"/>
      <c r="E81" s="56"/>
      <c r="F81" s="72"/>
      <c r="G81" s="89"/>
      <c r="H81" s="55"/>
      <c r="I81">
        <f t="shared" si="3"/>
        <v>0</v>
      </c>
    </row>
    <row r="82" spans="1:9" x14ac:dyDescent="0.25">
      <c r="A82" s="114" t="str">
        <f t="shared" si="2"/>
        <v/>
      </c>
      <c r="B82" s="129"/>
      <c r="C82" s="55"/>
      <c r="D82" s="77"/>
      <c r="E82" s="56"/>
      <c r="F82" s="72"/>
      <c r="G82" s="89"/>
      <c r="H82" s="55"/>
      <c r="I82">
        <f t="shared" si="3"/>
        <v>0</v>
      </c>
    </row>
    <row r="83" spans="1:9" x14ac:dyDescent="0.25">
      <c r="A83" s="114" t="str">
        <f t="shared" si="2"/>
        <v/>
      </c>
      <c r="B83" s="129"/>
      <c r="C83" s="55"/>
      <c r="D83" s="77"/>
      <c r="E83" s="56"/>
      <c r="F83" s="72"/>
      <c r="G83" s="89"/>
      <c r="H83" s="55"/>
      <c r="I83">
        <f t="shared" si="3"/>
        <v>0</v>
      </c>
    </row>
    <row r="84" spans="1:9" x14ac:dyDescent="0.25">
      <c r="A84" s="114" t="str">
        <f t="shared" si="2"/>
        <v/>
      </c>
      <c r="B84" s="129"/>
      <c r="C84" s="55"/>
      <c r="D84" s="77"/>
      <c r="E84" s="56"/>
      <c r="F84" s="72"/>
      <c r="G84" s="89"/>
      <c r="H84" s="55"/>
      <c r="I84">
        <f t="shared" si="3"/>
        <v>0</v>
      </c>
    </row>
    <row r="85" spans="1:9" x14ac:dyDescent="0.25">
      <c r="A85" s="114" t="str">
        <f t="shared" si="2"/>
        <v/>
      </c>
      <c r="B85" s="129"/>
      <c r="C85" s="55"/>
      <c r="D85" s="77"/>
      <c r="E85" s="56"/>
      <c r="F85" s="72"/>
      <c r="G85" s="89"/>
      <c r="H85" s="55"/>
      <c r="I85">
        <f t="shared" si="3"/>
        <v>0</v>
      </c>
    </row>
    <row r="86" spans="1:9" x14ac:dyDescent="0.25">
      <c r="A86" s="114" t="str">
        <f t="shared" si="2"/>
        <v/>
      </c>
      <c r="B86" s="129"/>
      <c r="C86" s="55"/>
      <c r="D86" s="77"/>
      <c r="E86" s="56"/>
      <c r="F86" s="72"/>
      <c r="G86" s="89"/>
      <c r="H86" s="55"/>
      <c r="I86">
        <f t="shared" si="3"/>
        <v>0</v>
      </c>
    </row>
    <row r="87" spans="1:9" x14ac:dyDescent="0.25">
      <c r="A87" s="114" t="str">
        <f t="shared" si="2"/>
        <v/>
      </c>
      <c r="B87" s="129"/>
      <c r="C87" s="55"/>
      <c r="D87" s="77"/>
      <c r="E87" s="56"/>
      <c r="F87" s="72"/>
      <c r="G87" s="89"/>
      <c r="H87" s="55"/>
      <c r="I87">
        <f t="shared" si="3"/>
        <v>0</v>
      </c>
    </row>
    <row r="88" spans="1:9" x14ac:dyDescent="0.25">
      <c r="A88" s="114" t="str">
        <f t="shared" si="2"/>
        <v/>
      </c>
      <c r="B88" s="129"/>
      <c r="C88" s="55"/>
      <c r="D88" s="77"/>
      <c r="E88" s="56"/>
      <c r="F88" s="72"/>
      <c r="G88" s="89"/>
      <c r="H88" s="55"/>
      <c r="I88">
        <f t="shared" si="3"/>
        <v>0</v>
      </c>
    </row>
    <row r="89" spans="1:9" x14ac:dyDescent="0.25">
      <c r="A89" s="114" t="str">
        <f t="shared" si="2"/>
        <v/>
      </c>
      <c r="B89" s="129"/>
      <c r="C89" s="55"/>
      <c r="D89" s="77"/>
      <c r="E89" s="56"/>
      <c r="F89" s="72"/>
      <c r="G89" s="89"/>
      <c r="H89" s="55"/>
      <c r="I89">
        <f t="shared" si="3"/>
        <v>0</v>
      </c>
    </row>
    <row r="90" spans="1:9" x14ac:dyDescent="0.25">
      <c r="A90" s="114" t="str">
        <f t="shared" si="2"/>
        <v/>
      </c>
      <c r="B90" s="129"/>
      <c r="C90" s="55"/>
      <c r="D90" s="77"/>
      <c r="E90" s="56"/>
      <c r="F90" s="72"/>
      <c r="G90" s="89"/>
      <c r="H90" s="55"/>
      <c r="I90">
        <f t="shared" si="3"/>
        <v>0</v>
      </c>
    </row>
    <row r="91" spans="1:9" x14ac:dyDescent="0.25">
      <c r="A91" s="114" t="str">
        <f t="shared" si="2"/>
        <v/>
      </c>
      <c r="B91" s="129"/>
      <c r="C91" s="55"/>
      <c r="D91" s="77"/>
      <c r="E91" s="56"/>
      <c r="F91" s="72"/>
      <c r="G91" s="89"/>
      <c r="H91" s="55"/>
      <c r="I91">
        <f t="shared" si="3"/>
        <v>0</v>
      </c>
    </row>
    <row r="92" spans="1:9" x14ac:dyDescent="0.25">
      <c r="A92" s="114" t="str">
        <f t="shared" si="2"/>
        <v/>
      </c>
      <c r="B92" s="129"/>
      <c r="C92" s="55"/>
      <c r="D92" s="77"/>
      <c r="E92" s="56"/>
      <c r="F92" s="72"/>
      <c r="G92" s="89"/>
      <c r="H92" s="55"/>
      <c r="I92">
        <f t="shared" si="3"/>
        <v>0</v>
      </c>
    </row>
    <row r="93" spans="1:9" x14ac:dyDescent="0.25">
      <c r="A93" s="114" t="str">
        <f t="shared" si="2"/>
        <v/>
      </c>
      <c r="B93" s="129"/>
      <c r="C93" s="55"/>
      <c r="D93" s="77"/>
      <c r="E93" s="56"/>
      <c r="F93" s="72"/>
      <c r="G93" s="89"/>
      <c r="H93" s="55"/>
      <c r="I93">
        <f t="shared" si="3"/>
        <v>0</v>
      </c>
    </row>
    <row r="94" spans="1:9" x14ac:dyDescent="0.25">
      <c r="A94" s="114" t="str">
        <f t="shared" si="2"/>
        <v/>
      </c>
      <c r="B94" s="129"/>
      <c r="C94" s="55"/>
      <c r="D94" s="77"/>
      <c r="E94" s="56"/>
      <c r="F94" s="72"/>
      <c r="G94" s="89"/>
      <c r="H94" s="55"/>
      <c r="I94">
        <f t="shared" si="3"/>
        <v>0</v>
      </c>
    </row>
    <row r="95" spans="1:9" x14ac:dyDescent="0.25">
      <c r="A95" s="114" t="str">
        <f t="shared" si="2"/>
        <v/>
      </c>
      <c r="B95" s="129"/>
      <c r="C95" s="55"/>
      <c r="D95" s="77"/>
      <c r="E95" s="56"/>
      <c r="F95" s="72"/>
      <c r="G95" s="89"/>
      <c r="H95" s="55"/>
      <c r="I95">
        <f t="shared" si="3"/>
        <v>0</v>
      </c>
    </row>
    <row r="96" spans="1:9" x14ac:dyDescent="0.25">
      <c r="A96" s="114" t="str">
        <f t="shared" si="2"/>
        <v/>
      </c>
      <c r="B96" s="129"/>
      <c r="C96" s="55"/>
      <c r="D96" s="77"/>
      <c r="E96" s="56"/>
      <c r="F96" s="72"/>
      <c r="G96" s="89"/>
      <c r="H96" s="55"/>
      <c r="I96">
        <f t="shared" si="3"/>
        <v>0</v>
      </c>
    </row>
    <row r="97" spans="1:9" x14ac:dyDescent="0.25">
      <c r="A97" s="114" t="str">
        <f t="shared" si="2"/>
        <v/>
      </c>
      <c r="B97" s="129"/>
      <c r="C97" s="55"/>
      <c r="D97" s="77"/>
      <c r="E97" s="56"/>
      <c r="F97" s="72"/>
      <c r="G97" s="89"/>
      <c r="H97" s="55"/>
      <c r="I97">
        <f t="shared" si="3"/>
        <v>0</v>
      </c>
    </row>
    <row r="98" spans="1:9" x14ac:dyDescent="0.25">
      <c r="A98" s="114" t="str">
        <f t="shared" si="2"/>
        <v/>
      </c>
      <c r="B98" s="129"/>
      <c r="C98" s="55"/>
      <c r="D98" s="77"/>
      <c r="E98" s="56"/>
      <c r="F98" s="72"/>
      <c r="G98" s="89"/>
      <c r="H98" s="55"/>
      <c r="I98">
        <f t="shared" si="3"/>
        <v>0</v>
      </c>
    </row>
    <row r="99" spans="1:9" x14ac:dyDescent="0.25">
      <c r="A99" s="114" t="str">
        <f t="shared" si="2"/>
        <v/>
      </c>
      <c r="B99" s="129"/>
      <c r="C99" s="55"/>
      <c r="D99" s="77"/>
      <c r="E99" s="56"/>
      <c r="F99" s="72"/>
      <c r="G99" s="89"/>
      <c r="H99" s="55"/>
      <c r="I99">
        <f t="shared" si="3"/>
        <v>0</v>
      </c>
    </row>
    <row r="100" spans="1:9" x14ac:dyDescent="0.25">
      <c r="A100" s="114" t="str">
        <f t="shared" si="2"/>
        <v/>
      </c>
      <c r="B100" s="129"/>
      <c r="C100" s="55"/>
      <c r="D100" s="77"/>
      <c r="E100" s="56"/>
      <c r="F100" s="72"/>
      <c r="G100" s="89"/>
      <c r="H100" s="55"/>
      <c r="I100">
        <f t="shared" si="3"/>
        <v>0</v>
      </c>
    </row>
    <row r="101" spans="1:9" x14ac:dyDescent="0.25">
      <c r="A101" s="114" t="str">
        <f t="shared" si="2"/>
        <v/>
      </c>
      <c r="B101" s="129"/>
      <c r="C101" s="55"/>
      <c r="D101" s="77"/>
      <c r="E101" s="56"/>
      <c r="F101" s="72"/>
      <c r="G101" s="89"/>
      <c r="H101" s="55"/>
      <c r="I101">
        <f t="shared" si="3"/>
        <v>0</v>
      </c>
    </row>
    <row r="102" spans="1:9" x14ac:dyDescent="0.25">
      <c r="A102" s="114" t="str">
        <f t="shared" si="2"/>
        <v/>
      </c>
      <c r="B102" s="129"/>
      <c r="C102" s="55"/>
      <c r="D102" s="77"/>
      <c r="E102" s="56"/>
      <c r="F102" s="72"/>
      <c r="G102" s="89"/>
      <c r="H102" s="55"/>
      <c r="I102">
        <f t="shared" si="3"/>
        <v>0</v>
      </c>
    </row>
    <row r="103" spans="1:9" x14ac:dyDescent="0.25">
      <c r="A103" s="114" t="str">
        <f t="shared" si="2"/>
        <v/>
      </c>
      <c r="B103" s="129"/>
      <c r="C103" s="55"/>
      <c r="D103" s="77"/>
      <c r="E103" s="56"/>
      <c r="F103" s="72"/>
      <c r="G103" s="89"/>
      <c r="H103" s="55"/>
      <c r="I103">
        <f t="shared" si="3"/>
        <v>0</v>
      </c>
    </row>
    <row r="104" spans="1:9" x14ac:dyDescent="0.25">
      <c r="A104" s="114" t="str">
        <f t="shared" si="2"/>
        <v/>
      </c>
      <c r="B104" s="129"/>
      <c r="C104" s="55"/>
      <c r="D104" s="77"/>
      <c r="E104" s="56"/>
      <c r="F104" s="72"/>
      <c r="G104" s="89"/>
      <c r="H104" s="55"/>
      <c r="I104">
        <f t="shared" si="3"/>
        <v>0</v>
      </c>
    </row>
    <row r="105" spans="1:9" x14ac:dyDescent="0.25">
      <c r="A105" s="114" t="str">
        <f t="shared" si="2"/>
        <v/>
      </c>
      <c r="B105" s="129"/>
      <c r="C105" s="55"/>
      <c r="D105" s="77"/>
      <c r="E105" s="56"/>
      <c r="F105" s="72"/>
      <c r="G105" s="89"/>
      <c r="H105" s="55"/>
      <c r="I105">
        <f t="shared" si="3"/>
        <v>0</v>
      </c>
    </row>
    <row r="106" spans="1:9" x14ac:dyDescent="0.25">
      <c r="A106" s="114" t="str">
        <f t="shared" si="2"/>
        <v/>
      </c>
      <c r="B106" s="129"/>
      <c r="C106" s="55"/>
      <c r="D106" s="77"/>
      <c r="E106" s="56"/>
      <c r="F106" s="72"/>
      <c r="G106" s="89"/>
      <c r="H106" s="55"/>
      <c r="I106">
        <f t="shared" si="3"/>
        <v>0</v>
      </c>
    </row>
    <row r="107" spans="1:9" x14ac:dyDescent="0.25">
      <c r="A107" s="114" t="str">
        <f t="shared" si="2"/>
        <v/>
      </c>
      <c r="B107" s="129"/>
      <c r="C107" s="55"/>
      <c r="D107" s="77"/>
      <c r="E107" s="56"/>
      <c r="F107" s="72"/>
      <c r="G107" s="89"/>
      <c r="H107" s="55"/>
      <c r="I107">
        <f t="shared" si="3"/>
        <v>0</v>
      </c>
    </row>
    <row r="108" spans="1:9" x14ac:dyDescent="0.25">
      <c r="A108" s="114" t="str">
        <f t="shared" si="2"/>
        <v/>
      </c>
      <c r="B108" s="129"/>
      <c r="C108" s="55"/>
      <c r="D108" s="77"/>
      <c r="E108" s="56"/>
      <c r="F108" s="72"/>
      <c r="G108" s="89"/>
      <c r="H108" s="55"/>
      <c r="I108">
        <f t="shared" si="3"/>
        <v>0</v>
      </c>
    </row>
    <row r="109" spans="1:9" x14ac:dyDescent="0.25">
      <c r="A109" s="114" t="str">
        <f t="shared" si="2"/>
        <v/>
      </c>
      <c r="B109" s="129"/>
      <c r="C109" s="55"/>
      <c r="D109" s="77"/>
      <c r="E109" s="56"/>
      <c r="F109" s="72"/>
      <c r="G109" s="89"/>
      <c r="H109" s="55"/>
      <c r="I109">
        <f t="shared" si="3"/>
        <v>0</v>
      </c>
    </row>
    <row r="110" spans="1:9" x14ac:dyDescent="0.25">
      <c r="A110" s="114" t="str">
        <f t="shared" si="2"/>
        <v/>
      </c>
      <c r="B110" s="129"/>
      <c r="C110" s="55"/>
      <c r="D110" s="77"/>
      <c r="E110" s="56"/>
      <c r="F110" s="72"/>
      <c r="G110" s="89"/>
      <c r="H110" s="55"/>
      <c r="I110">
        <f t="shared" si="3"/>
        <v>0</v>
      </c>
    </row>
    <row r="111" spans="1:9" x14ac:dyDescent="0.25">
      <c r="A111" s="114" t="str">
        <f t="shared" si="2"/>
        <v/>
      </c>
      <c r="B111" s="129"/>
      <c r="C111" s="55"/>
      <c r="D111" s="77"/>
      <c r="E111" s="56"/>
      <c r="F111" s="72"/>
      <c r="G111" s="89"/>
      <c r="H111" s="55"/>
      <c r="I111">
        <f t="shared" si="3"/>
        <v>0</v>
      </c>
    </row>
    <row r="112" spans="1:9" x14ac:dyDescent="0.25">
      <c r="A112" s="114" t="str">
        <f t="shared" si="2"/>
        <v/>
      </c>
      <c r="B112" s="129"/>
      <c r="C112" s="55"/>
      <c r="D112" s="77"/>
      <c r="E112" s="56"/>
      <c r="F112" s="72"/>
      <c r="G112" s="89"/>
      <c r="H112" s="55"/>
      <c r="I112">
        <f t="shared" si="3"/>
        <v>0</v>
      </c>
    </row>
    <row r="113" spans="1:9" x14ac:dyDescent="0.25">
      <c r="A113" s="114" t="str">
        <f t="shared" si="2"/>
        <v/>
      </c>
      <c r="B113" s="129"/>
      <c r="C113" s="55"/>
      <c r="D113" s="77"/>
      <c r="E113" s="56"/>
      <c r="F113" s="72"/>
      <c r="G113" s="89"/>
      <c r="H113" s="55"/>
      <c r="I113">
        <f t="shared" si="3"/>
        <v>0</v>
      </c>
    </row>
    <row r="114" spans="1:9" x14ac:dyDescent="0.25">
      <c r="A114" s="114" t="str">
        <f t="shared" si="2"/>
        <v/>
      </c>
      <c r="B114" s="129"/>
      <c r="C114" s="55"/>
      <c r="D114" s="77"/>
      <c r="E114" s="56"/>
      <c r="F114" s="72"/>
      <c r="G114" s="89"/>
      <c r="H114" s="55"/>
      <c r="I114">
        <f t="shared" si="3"/>
        <v>0</v>
      </c>
    </row>
    <row r="115" spans="1:9" x14ac:dyDescent="0.25">
      <c r="A115" s="114" t="str">
        <f t="shared" si="2"/>
        <v/>
      </c>
      <c r="B115" s="129"/>
      <c r="C115" s="55"/>
      <c r="D115" s="77"/>
      <c r="E115" s="56"/>
      <c r="F115" s="72"/>
      <c r="G115" s="89"/>
      <c r="H115" s="55"/>
      <c r="I115">
        <f t="shared" si="3"/>
        <v>0</v>
      </c>
    </row>
    <row r="116" spans="1:9" x14ac:dyDescent="0.25">
      <c r="A116" s="114" t="str">
        <f t="shared" si="2"/>
        <v/>
      </c>
      <c r="B116" s="129"/>
      <c r="C116" s="55"/>
      <c r="D116" s="77"/>
      <c r="E116" s="56"/>
      <c r="F116" s="72"/>
      <c r="G116" s="89"/>
      <c r="H116" s="55"/>
      <c r="I116">
        <f t="shared" si="3"/>
        <v>0</v>
      </c>
    </row>
    <row r="117" spans="1:9" x14ac:dyDescent="0.25">
      <c r="A117" s="114" t="str">
        <f t="shared" si="2"/>
        <v/>
      </c>
      <c r="B117" s="129"/>
      <c r="C117" s="55"/>
      <c r="D117" s="77"/>
      <c r="E117" s="56"/>
      <c r="F117" s="72"/>
      <c r="G117" s="89"/>
      <c r="H117" s="55"/>
      <c r="I117">
        <f t="shared" si="3"/>
        <v>0</v>
      </c>
    </row>
    <row r="118" spans="1:9" x14ac:dyDescent="0.25">
      <c r="A118" s="114" t="str">
        <f t="shared" si="2"/>
        <v/>
      </c>
      <c r="B118" s="129"/>
      <c r="C118" s="55"/>
      <c r="D118" s="77"/>
      <c r="E118" s="56"/>
      <c r="F118" s="72"/>
      <c r="G118" s="89"/>
      <c r="H118" s="55"/>
      <c r="I118">
        <f t="shared" si="3"/>
        <v>0</v>
      </c>
    </row>
    <row r="119" spans="1:9" x14ac:dyDescent="0.25">
      <c r="A119" s="114" t="str">
        <f t="shared" si="2"/>
        <v/>
      </c>
      <c r="B119" s="129"/>
      <c r="C119" s="55"/>
      <c r="D119" s="77"/>
      <c r="E119" s="56"/>
      <c r="F119" s="72"/>
      <c r="G119" s="89"/>
      <c r="H119" s="55"/>
      <c r="I119">
        <f t="shared" si="3"/>
        <v>0</v>
      </c>
    </row>
    <row r="120" spans="1:9" x14ac:dyDescent="0.25">
      <c r="A120" s="114" t="str">
        <f t="shared" si="2"/>
        <v/>
      </c>
      <c r="B120" s="129"/>
      <c r="C120" s="55"/>
      <c r="D120" s="77"/>
      <c r="E120" s="56"/>
      <c r="F120" s="72"/>
      <c r="G120" s="89"/>
      <c r="H120" s="55"/>
      <c r="I120">
        <f t="shared" si="3"/>
        <v>0</v>
      </c>
    </row>
    <row r="121" spans="1:9" x14ac:dyDescent="0.25">
      <c r="A121" s="114" t="str">
        <f t="shared" si="2"/>
        <v/>
      </c>
      <c r="B121" s="129"/>
      <c r="C121" s="55"/>
      <c r="D121" s="77"/>
      <c r="E121" s="56"/>
      <c r="F121" s="72"/>
      <c r="G121" s="89"/>
      <c r="H121" s="55"/>
      <c r="I121">
        <f t="shared" si="3"/>
        <v>0</v>
      </c>
    </row>
    <row r="122" spans="1:9" x14ac:dyDescent="0.25">
      <c r="A122" s="114" t="str">
        <f t="shared" si="2"/>
        <v/>
      </c>
      <c r="B122" s="129"/>
      <c r="C122" s="55"/>
      <c r="D122" s="77"/>
      <c r="E122" s="56"/>
      <c r="F122" s="72"/>
      <c r="G122" s="89"/>
      <c r="H122" s="55"/>
      <c r="I122">
        <f t="shared" si="3"/>
        <v>0</v>
      </c>
    </row>
    <row r="123" spans="1:9" x14ac:dyDescent="0.25">
      <c r="A123" s="114" t="str">
        <f t="shared" si="2"/>
        <v/>
      </c>
      <c r="B123" s="129"/>
      <c r="C123" s="55"/>
      <c r="D123" s="77"/>
      <c r="E123" s="56"/>
      <c r="F123" s="72"/>
      <c r="G123" s="89"/>
      <c r="H123" s="55"/>
      <c r="I123">
        <f t="shared" si="3"/>
        <v>0</v>
      </c>
    </row>
    <row r="124" spans="1:9" x14ac:dyDescent="0.25">
      <c r="A124" s="114" t="str">
        <f t="shared" si="2"/>
        <v/>
      </c>
      <c r="B124" s="129"/>
      <c r="C124" s="55"/>
      <c r="D124" s="77"/>
      <c r="E124" s="56"/>
      <c r="F124" s="72"/>
      <c r="G124" s="89"/>
      <c r="H124" s="55"/>
      <c r="I124">
        <f t="shared" si="3"/>
        <v>0</v>
      </c>
    </row>
    <row r="125" spans="1:9" x14ac:dyDescent="0.25">
      <c r="A125" s="114" t="str">
        <f t="shared" si="2"/>
        <v/>
      </c>
      <c r="B125" s="129"/>
      <c r="C125" s="55"/>
      <c r="D125" s="77"/>
      <c r="E125" s="56"/>
      <c r="F125" s="72"/>
      <c r="G125" s="89"/>
      <c r="H125" s="55"/>
      <c r="I125">
        <f t="shared" si="3"/>
        <v>0</v>
      </c>
    </row>
    <row r="126" spans="1:9" x14ac:dyDescent="0.25">
      <c r="A126" s="114" t="str">
        <f t="shared" si="2"/>
        <v/>
      </c>
      <c r="B126" s="129"/>
      <c r="C126" s="55"/>
      <c r="D126" s="77"/>
      <c r="E126" s="56"/>
      <c r="F126" s="72"/>
      <c r="G126" s="89"/>
      <c r="H126" s="55"/>
      <c r="I126">
        <f t="shared" si="3"/>
        <v>0</v>
      </c>
    </row>
    <row r="127" spans="1:9" x14ac:dyDescent="0.25">
      <c r="A127" s="114" t="str">
        <f t="shared" si="2"/>
        <v/>
      </c>
      <c r="B127" s="129"/>
      <c r="C127" s="55"/>
      <c r="D127" s="77"/>
      <c r="E127" s="56"/>
      <c r="F127" s="72"/>
      <c r="G127" s="89"/>
      <c r="H127" s="55"/>
      <c r="I127">
        <f t="shared" si="3"/>
        <v>0</v>
      </c>
    </row>
    <row r="128" spans="1:9" x14ac:dyDescent="0.25">
      <c r="A128" s="114" t="str">
        <f t="shared" si="2"/>
        <v/>
      </c>
      <c r="B128" s="129"/>
      <c r="C128" s="55"/>
      <c r="D128" s="77"/>
      <c r="E128" s="56"/>
      <c r="F128" s="72"/>
      <c r="G128" s="89"/>
      <c r="H128" s="55"/>
      <c r="I128">
        <f t="shared" si="3"/>
        <v>0</v>
      </c>
    </row>
    <row r="129" spans="1:9" x14ac:dyDescent="0.25">
      <c r="A129" s="114" t="str">
        <f t="shared" si="2"/>
        <v/>
      </c>
      <c r="B129" s="129"/>
      <c r="C129" s="55"/>
      <c r="D129" s="77"/>
      <c r="E129" s="56"/>
      <c r="F129" s="72"/>
      <c r="G129" s="89"/>
      <c r="H129" s="55"/>
      <c r="I129">
        <f t="shared" si="3"/>
        <v>0</v>
      </c>
    </row>
    <row r="130" spans="1:9" x14ac:dyDescent="0.25">
      <c r="A130" s="114" t="str">
        <f t="shared" ref="A130:A193" si="4">IF(D130="","",D130+(6-I130))</f>
        <v/>
      </c>
      <c r="B130" s="129"/>
      <c r="C130" s="55"/>
      <c r="D130" s="77"/>
      <c r="E130" s="56"/>
      <c r="F130" s="72"/>
      <c r="G130" s="89"/>
      <c r="H130" s="55"/>
      <c r="I130">
        <f t="shared" si="3"/>
        <v>0</v>
      </c>
    </row>
    <row r="131" spans="1:9" x14ac:dyDescent="0.25">
      <c r="A131" s="114" t="str">
        <f t="shared" si="4"/>
        <v/>
      </c>
      <c r="B131" s="129"/>
      <c r="C131" s="55"/>
      <c r="D131" s="77"/>
      <c r="E131" s="56"/>
      <c r="F131" s="72"/>
      <c r="G131" s="89"/>
      <c r="H131" s="55"/>
      <c r="I131">
        <f t="shared" ref="I131:I194" si="5">IF(WEEKDAY(D131)=7,0,WEEKDAY(D131))</f>
        <v>0</v>
      </c>
    </row>
    <row r="132" spans="1:9" x14ac:dyDescent="0.25">
      <c r="A132" s="114" t="str">
        <f t="shared" si="4"/>
        <v/>
      </c>
      <c r="B132" s="129"/>
      <c r="C132" s="55"/>
      <c r="D132" s="77"/>
      <c r="E132" s="56"/>
      <c r="F132" s="72"/>
      <c r="G132" s="89"/>
      <c r="H132" s="55"/>
      <c r="I132">
        <f t="shared" si="5"/>
        <v>0</v>
      </c>
    </row>
    <row r="133" spans="1:9" x14ac:dyDescent="0.25">
      <c r="A133" s="114" t="str">
        <f t="shared" si="4"/>
        <v/>
      </c>
      <c r="B133" s="129"/>
      <c r="C133" s="55"/>
      <c r="D133" s="77"/>
      <c r="E133" s="56"/>
      <c r="F133" s="72"/>
      <c r="G133" s="89"/>
      <c r="H133" s="55"/>
      <c r="I133">
        <f t="shared" si="5"/>
        <v>0</v>
      </c>
    </row>
    <row r="134" spans="1:9" x14ac:dyDescent="0.25">
      <c r="A134" s="114" t="str">
        <f t="shared" si="4"/>
        <v/>
      </c>
      <c r="B134" s="129"/>
      <c r="C134" s="55"/>
      <c r="D134" s="77"/>
      <c r="E134" s="56"/>
      <c r="F134" s="72"/>
      <c r="G134" s="89"/>
      <c r="H134" s="55"/>
      <c r="I134">
        <f t="shared" si="5"/>
        <v>0</v>
      </c>
    </row>
    <row r="135" spans="1:9" x14ac:dyDescent="0.25">
      <c r="A135" s="114" t="str">
        <f t="shared" si="4"/>
        <v/>
      </c>
      <c r="B135" s="129"/>
      <c r="C135" s="55"/>
      <c r="D135" s="77"/>
      <c r="E135" s="56"/>
      <c r="F135" s="72"/>
      <c r="G135" s="89"/>
      <c r="H135" s="55"/>
      <c r="I135">
        <f t="shared" si="5"/>
        <v>0</v>
      </c>
    </row>
    <row r="136" spans="1:9" x14ac:dyDescent="0.25">
      <c r="A136" s="114" t="str">
        <f t="shared" si="4"/>
        <v/>
      </c>
      <c r="B136" s="129"/>
      <c r="C136" s="55"/>
      <c r="D136" s="77"/>
      <c r="E136" s="56"/>
      <c r="F136" s="72"/>
      <c r="G136" s="89"/>
      <c r="H136" s="55"/>
      <c r="I136">
        <f t="shared" si="5"/>
        <v>0</v>
      </c>
    </row>
    <row r="137" spans="1:9" x14ac:dyDescent="0.25">
      <c r="A137" s="114" t="str">
        <f t="shared" si="4"/>
        <v/>
      </c>
      <c r="B137" s="129"/>
      <c r="C137" s="55"/>
      <c r="D137" s="77"/>
      <c r="E137" s="56"/>
      <c r="F137" s="72"/>
      <c r="G137" s="89"/>
      <c r="H137" s="55"/>
      <c r="I137">
        <f t="shared" si="5"/>
        <v>0</v>
      </c>
    </row>
    <row r="138" spans="1:9" x14ac:dyDescent="0.25">
      <c r="A138" s="114" t="str">
        <f t="shared" si="4"/>
        <v/>
      </c>
      <c r="B138" s="129"/>
      <c r="C138" s="55"/>
      <c r="D138" s="77"/>
      <c r="E138" s="56"/>
      <c r="F138" s="72"/>
      <c r="G138" s="89"/>
      <c r="H138" s="55"/>
      <c r="I138">
        <f t="shared" si="5"/>
        <v>0</v>
      </c>
    </row>
    <row r="139" spans="1:9" x14ac:dyDescent="0.25">
      <c r="A139" s="114" t="str">
        <f t="shared" si="4"/>
        <v/>
      </c>
      <c r="B139" s="129"/>
      <c r="C139" s="55"/>
      <c r="D139" s="77"/>
      <c r="E139" s="56"/>
      <c r="F139" s="72"/>
      <c r="G139" s="89"/>
      <c r="H139" s="55"/>
      <c r="I139">
        <f t="shared" si="5"/>
        <v>0</v>
      </c>
    </row>
    <row r="140" spans="1:9" x14ac:dyDescent="0.25">
      <c r="A140" s="114" t="str">
        <f t="shared" si="4"/>
        <v/>
      </c>
      <c r="B140" s="129"/>
      <c r="C140" s="55"/>
      <c r="D140" s="77"/>
      <c r="E140" s="56"/>
      <c r="F140" s="72"/>
      <c r="G140" s="89"/>
      <c r="H140" s="55"/>
      <c r="I140">
        <f t="shared" si="5"/>
        <v>0</v>
      </c>
    </row>
    <row r="141" spans="1:9" x14ac:dyDescent="0.25">
      <c r="A141" s="114" t="str">
        <f t="shared" si="4"/>
        <v/>
      </c>
      <c r="B141" s="129"/>
      <c r="C141" s="55"/>
      <c r="D141" s="77"/>
      <c r="E141" s="56"/>
      <c r="F141" s="72"/>
      <c r="G141" s="89"/>
      <c r="H141" s="55"/>
      <c r="I141">
        <f t="shared" si="5"/>
        <v>0</v>
      </c>
    </row>
    <row r="142" spans="1:9" x14ac:dyDescent="0.25">
      <c r="A142" s="114" t="str">
        <f t="shared" si="4"/>
        <v/>
      </c>
      <c r="B142" s="129"/>
      <c r="C142" s="55"/>
      <c r="D142" s="77"/>
      <c r="E142" s="56"/>
      <c r="F142" s="72"/>
      <c r="G142" s="89"/>
      <c r="H142" s="55"/>
      <c r="I142">
        <f t="shared" si="5"/>
        <v>0</v>
      </c>
    </row>
    <row r="143" spans="1:9" x14ac:dyDescent="0.25">
      <c r="A143" s="114" t="str">
        <f t="shared" si="4"/>
        <v/>
      </c>
      <c r="B143" s="129"/>
      <c r="C143" s="55"/>
      <c r="D143" s="77"/>
      <c r="E143" s="56"/>
      <c r="F143" s="72"/>
      <c r="G143" s="89"/>
      <c r="H143" s="55"/>
      <c r="I143">
        <f t="shared" si="5"/>
        <v>0</v>
      </c>
    </row>
    <row r="144" spans="1:9" x14ac:dyDescent="0.25">
      <c r="A144" s="114" t="str">
        <f t="shared" si="4"/>
        <v/>
      </c>
      <c r="B144" s="129"/>
      <c r="C144" s="55"/>
      <c r="D144" s="77"/>
      <c r="E144" s="56"/>
      <c r="F144" s="72"/>
      <c r="G144" s="89"/>
      <c r="H144" s="55"/>
      <c r="I144">
        <f t="shared" si="5"/>
        <v>0</v>
      </c>
    </row>
    <row r="145" spans="1:9" x14ac:dyDescent="0.25">
      <c r="A145" s="114" t="str">
        <f t="shared" si="4"/>
        <v/>
      </c>
      <c r="B145" s="129"/>
      <c r="C145" s="55"/>
      <c r="D145" s="77"/>
      <c r="E145" s="56"/>
      <c r="F145" s="72"/>
      <c r="G145" s="89"/>
      <c r="H145" s="55"/>
      <c r="I145">
        <f t="shared" si="5"/>
        <v>0</v>
      </c>
    </row>
    <row r="146" spans="1:9" x14ac:dyDescent="0.25">
      <c r="A146" s="114" t="str">
        <f t="shared" si="4"/>
        <v/>
      </c>
      <c r="B146" s="129"/>
      <c r="C146" s="55"/>
      <c r="D146" s="77"/>
      <c r="E146" s="56"/>
      <c r="F146" s="72"/>
      <c r="G146" s="89"/>
      <c r="H146" s="55"/>
      <c r="I146">
        <f t="shared" si="5"/>
        <v>0</v>
      </c>
    </row>
    <row r="147" spans="1:9" x14ac:dyDescent="0.25">
      <c r="A147" s="114" t="str">
        <f t="shared" si="4"/>
        <v/>
      </c>
      <c r="B147" s="129"/>
      <c r="C147" s="55"/>
      <c r="D147" s="77"/>
      <c r="E147" s="56"/>
      <c r="F147" s="72"/>
      <c r="G147" s="89"/>
      <c r="H147" s="55"/>
      <c r="I147">
        <f t="shared" si="5"/>
        <v>0</v>
      </c>
    </row>
    <row r="148" spans="1:9" x14ac:dyDescent="0.25">
      <c r="A148" s="114" t="str">
        <f t="shared" si="4"/>
        <v/>
      </c>
      <c r="B148" s="129"/>
      <c r="C148" s="55"/>
      <c r="D148" s="77"/>
      <c r="E148" s="56"/>
      <c r="F148" s="72"/>
      <c r="G148" s="89"/>
      <c r="H148" s="55"/>
      <c r="I148">
        <f t="shared" si="5"/>
        <v>0</v>
      </c>
    </row>
    <row r="149" spans="1:9" x14ac:dyDescent="0.25">
      <c r="A149" s="114" t="str">
        <f t="shared" si="4"/>
        <v/>
      </c>
      <c r="B149" s="129"/>
      <c r="C149" s="55"/>
      <c r="D149" s="77"/>
      <c r="E149" s="56"/>
      <c r="F149" s="72"/>
      <c r="G149" s="89"/>
      <c r="H149" s="55"/>
      <c r="I149">
        <f t="shared" si="5"/>
        <v>0</v>
      </c>
    </row>
    <row r="150" spans="1:9" x14ac:dyDescent="0.25">
      <c r="A150" s="114" t="str">
        <f t="shared" si="4"/>
        <v/>
      </c>
      <c r="B150" s="129"/>
      <c r="C150" s="55"/>
      <c r="D150" s="77"/>
      <c r="E150" s="56"/>
      <c r="F150" s="72"/>
      <c r="G150" s="89"/>
      <c r="H150" s="55"/>
      <c r="I150">
        <f t="shared" si="5"/>
        <v>0</v>
      </c>
    </row>
    <row r="151" spans="1:9" x14ac:dyDescent="0.25">
      <c r="A151" s="114" t="str">
        <f t="shared" si="4"/>
        <v/>
      </c>
      <c r="B151" s="129"/>
      <c r="C151" s="55"/>
      <c r="D151" s="77"/>
      <c r="E151" s="56"/>
      <c r="F151" s="72"/>
      <c r="G151" s="89"/>
      <c r="H151" s="55"/>
      <c r="I151">
        <f t="shared" si="5"/>
        <v>0</v>
      </c>
    </row>
    <row r="152" spans="1:9" x14ac:dyDescent="0.25">
      <c r="A152" s="114" t="str">
        <f t="shared" si="4"/>
        <v/>
      </c>
      <c r="B152" s="129"/>
      <c r="C152" s="55"/>
      <c r="D152" s="77"/>
      <c r="E152" s="56"/>
      <c r="F152" s="72"/>
      <c r="G152" s="89"/>
      <c r="H152" s="55"/>
      <c r="I152">
        <f t="shared" si="5"/>
        <v>0</v>
      </c>
    </row>
    <row r="153" spans="1:9" x14ac:dyDescent="0.25">
      <c r="A153" s="114" t="str">
        <f t="shared" si="4"/>
        <v/>
      </c>
      <c r="B153" s="129"/>
      <c r="C153" s="55"/>
      <c r="D153" s="77"/>
      <c r="E153" s="56"/>
      <c r="F153" s="72"/>
      <c r="G153" s="89"/>
      <c r="H153" s="55"/>
      <c r="I153">
        <f t="shared" si="5"/>
        <v>0</v>
      </c>
    </row>
    <row r="154" spans="1:9" x14ac:dyDescent="0.25">
      <c r="A154" s="114" t="str">
        <f t="shared" si="4"/>
        <v/>
      </c>
      <c r="B154" s="129"/>
      <c r="C154" s="55"/>
      <c r="D154" s="77"/>
      <c r="E154" s="56"/>
      <c r="F154" s="72"/>
      <c r="G154" s="89"/>
      <c r="H154" s="55"/>
      <c r="I154">
        <f t="shared" si="5"/>
        <v>0</v>
      </c>
    </row>
    <row r="155" spans="1:9" x14ac:dyDescent="0.25">
      <c r="A155" s="114" t="str">
        <f t="shared" si="4"/>
        <v/>
      </c>
      <c r="B155" s="129"/>
      <c r="C155" s="55"/>
      <c r="D155" s="77"/>
      <c r="E155" s="56"/>
      <c r="F155" s="72"/>
      <c r="G155" s="89"/>
      <c r="H155" s="55"/>
      <c r="I155">
        <f t="shared" si="5"/>
        <v>0</v>
      </c>
    </row>
    <row r="156" spans="1:9" x14ac:dyDescent="0.25">
      <c r="A156" s="114" t="str">
        <f t="shared" si="4"/>
        <v/>
      </c>
      <c r="B156" s="129"/>
      <c r="C156" s="55"/>
      <c r="D156" s="77"/>
      <c r="E156" s="56"/>
      <c r="F156" s="72"/>
      <c r="G156" s="89"/>
      <c r="H156" s="55"/>
      <c r="I156">
        <f t="shared" si="5"/>
        <v>0</v>
      </c>
    </row>
    <row r="157" spans="1:9" x14ac:dyDescent="0.25">
      <c r="A157" s="114" t="str">
        <f t="shared" si="4"/>
        <v/>
      </c>
      <c r="B157" s="129"/>
      <c r="C157" s="55"/>
      <c r="D157" s="77"/>
      <c r="E157" s="56"/>
      <c r="F157" s="72"/>
      <c r="G157" s="89"/>
      <c r="H157" s="55"/>
      <c r="I157">
        <f t="shared" si="5"/>
        <v>0</v>
      </c>
    </row>
    <row r="158" spans="1:9" x14ac:dyDescent="0.25">
      <c r="A158" s="114" t="str">
        <f t="shared" si="4"/>
        <v/>
      </c>
      <c r="B158" s="129"/>
      <c r="C158" s="55"/>
      <c r="D158" s="77"/>
      <c r="E158" s="56"/>
      <c r="F158" s="72"/>
      <c r="G158" s="89"/>
      <c r="H158" s="55"/>
      <c r="I158">
        <f t="shared" si="5"/>
        <v>0</v>
      </c>
    </row>
    <row r="159" spans="1:9" x14ac:dyDescent="0.25">
      <c r="A159" s="114" t="str">
        <f t="shared" si="4"/>
        <v/>
      </c>
      <c r="B159" s="129"/>
      <c r="C159" s="55"/>
      <c r="D159" s="77"/>
      <c r="E159" s="56"/>
      <c r="F159" s="72"/>
      <c r="G159" s="89"/>
      <c r="H159" s="55"/>
      <c r="I159">
        <f t="shared" si="5"/>
        <v>0</v>
      </c>
    </row>
    <row r="160" spans="1:9" x14ac:dyDescent="0.25">
      <c r="A160" s="114" t="str">
        <f t="shared" si="4"/>
        <v/>
      </c>
      <c r="B160" s="129"/>
      <c r="C160" s="55"/>
      <c r="D160" s="77"/>
      <c r="E160" s="56"/>
      <c r="F160" s="72"/>
      <c r="G160" s="89"/>
      <c r="H160" s="55"/>
      <c r="I160">
        <f t="shared" si="5"/>
        <v>0</v>
      </c>
    </row>
    <row r="161" spans="1:9" x14ac:dyDescent="0.25">
      <c r="A161" s="114" t="str">
        <f t="shared" si="4"/>
        <v/>
      </c>
      <c r="B161" s="129"/>
      <c r="C161" s="55"/>
      <c r="D161" s="77"/>
      <c r="E161" s="56"/>
      <c r="F161" s="72"/>
      <c r="G161" s="89"/>
      <c r="H161" s="55"/>
      <c r="I161">
        <f t="shared" si="5"/>
        <v>0</v>
      </c>
    </row>
    <row r="162" spans="1:9" x14ac:dyDescent="0.25">
      <c r="A162" s="114" t="str">
        <f t="shared" si="4"/>
        <v/>
      </c>
      <c r="B162" s="129"/>
      <c r="C162" s="55"/>
      <c r="D162" s="77"/>
      <c r="E162" s="56"/>
      <c r="F162" s="72"/>
      <c r="G162" s="89"/>
      <c r="H162" s="55"/>
      <c r="I162">
        <f t="shared" si="5"/>
        <v>0</v>
      </c>
    </row>
    <row r="163" spans="1:9" x14ac:dyDescent="0.25">
      <c r="A163" s="114" t="str">
        <f t="shared" si="4"/>
        <v/>
      </c>
      <c r="B163" s="129"/>
      <c r="C163" s="55"/>
      <c r="D163" s="77"/>
      <c r="E163" s="56"/>
      <c r="F163" s="72"/>
      <c r="G163" s="89"/>
      <c r="H163" s="55"/>
      <c r="I163">
        <f t="shared" si="5"/>
        <v>0</v>
      </c>
    </row>
    <row r="164" spans="1:9" x14ac:dyDescent="0.25">
      <c r="A164" s="114" t="str">
        <f t="shared" si="4"/>
        <v/>
      </c>
      <c r="B164" s="129"/>
      <c r="C164" s="55"/>
      <c r="D164" s="77"/>
      <c r="E164" s="56"/>
      <c r="F164" s="72"/>
      <c r="G164" s="89"/>
      <c r="H164" s="55"/>
      <c r="I164">
        <f t="shared" si="5"/>
        <v>0</v>
      </c>
    </row>
    <row r="165" spans="1:9" x14ac:dyDescent="0.25">
      <c r="A165" s="114" t="str">
        <f t="shared" si="4"/>
        <v/>
      </c>
      <c r="B165" s="129"/>
      <c r="C165" s="55"/>
      <c r="D165" s="77"/>
      <c r="E165" s="56"/>
      <c r="F165" s="72"/>
      <c r="G165" s="89"/>
      <c r="H165" s="55"/>
      <c r="I165">
        <f t="shared" si="5"/>
        <v>0</v>
      </c>
    </row>
    <row r="166" spans="1:9" x14ac:dyDescent="0.25">
      <c r="A166" s="114" t="str">
        <f t="shared" si="4"/>
        <v/>
      </c>
      <c r="B166" s="129"/>
      <c r="C166" s="55"/>
      <c r="D166" s="77"/>
      <c r="E166" s="56"/>
      <c r="F166" s="72"/>
      <c r="G166" s="89"/>
      <c r="H166" s="55"/>
      <c r="I166">
        <f t="shared" si="5"/>
        <v>0</v>
      </c>
    </row>
    <row r="167" spans="1:9" x14ac:dyDescent="0.25">
      <c r="A167" s="114" t="str">
        <f t="shared" si="4"/>
        <v/>
      </c>
      <c r="B167" s="129"/>
      <c r="C167" s="55"/>
      <c r="D167" s="77"/>
      <c r="E167" s="56"/>
      <c r="F167" s="72"/>
      <c r="G167" s="89"/>
      <c r="H167" s="55"/>
      <c r="I167">
        <f t="shared" si="5"/>
        <v>0</v>
      </c>
    </row>
    <row r="168" spans="1:9" x14ac:dyDescent="0.25">
      <c r="A168" s="114" t="str">
        <f t="shared" si="4"/>
        <v/>
      </c>
      <c r="B168" s="129"/>
      <c r="C168" s="55"/>
      <c r="D168" s="77"/>
      <c r="E168" s="56"/>
      <c r="F168" s="72"/>
      <c r="G168" s="89"/>
      <c r="H168" s="55"/>
      <c r="I168">
        <f t="shared" si="5"/>
        <v>0</v>
      </c>
    </row>
    <row r="169" spans="1:9" x14ac:dyDescent="0.25">
      <c r="A169" s="114" t="str">
        <f t="shared" si="4"/>
        <v/>
      </c>
      <c r="B169" s="129"/>
      <c r="C169" s="55"/>
      <c r="D169" s="77"/>
      <c r="E169" s="56"/>
      <c r="F169" s="72"/>
      <c r="G169" s="89"/>
      <c r="H169" s="55"/>
      <c r="I169">
        <f t="shared" si="5"/>
        <v>0</v>
      </c>
    </row>
    <row r="170" spans="1:9" x14ac:dyDescent="0.25">
      <c r="A170" s="114" t="str">
        <f t="shared" si="4"/>
        <v/>
      </c>
      <c r="B170" s="129"/>
      <c r="C170" s="55"/>
      <c r="D170" s="77"/>
      <c r="E170" s="56"/>
      <c r="F170" s="72"/>
      <c r="G170" s="89"/>
      <c r="H170" s="55"/>
      <c r="I170">
        <f t="shared" si="5"/>
        <v>0</v>
      </c>
    </row>
    <row r="171" spans="1:9" x14ac:dyDescent="0.25">
      <c r="A171" s="114" t="str">
        <f t="shared" si="4"/>
        <v/>
      </c>
      <c r="B171" s="129"/>
      <c r="C171" s="55"/>
      <c r="D171" s="77"/>
      <c r="E171" s="56"/>
      <c r="F171" s="72"/>
      <c r="G171" s="89"/>
      <c r="H171" s="55"/>
      <c r="I171">
        <f t="shared" si="5"/>
        <v>0</v>
      </c>
    </row>
    <row r="172" spans="1:9" x14ac:dyDescent="0.25">
      <c r="A172" s="114" t="str">
        <f t="shared" si="4"/>
        <v/>
      </c>
      <c r="B172" s="129"/>
      <c r="C172" s="55"/>
      <c r="D172" s="77"/>
      <c r="E172" s="56"/>
      <c r="F172" s="72"/>
      <c r="G172" s="89"/>
      <c r="H172" s="55"/>
      <c r="I172">
        <f t="shared" si="5"/>
        <v>0</v>
      </c>
    </row>
    <row r="173" spans="1:9" x14ac:dyDescent="0.25">
      <c r="A173" s="114" t="str">
        <f t="shared" si="4"/>
        <v/>
      </c>
      <c r="B173" s="129"/>
      <c r="C173" s="55"/>
      <c r="D173" s="77"/>
      <c r="E173" s="56"/>
      <c r="F173" s="72"/>
      <c r="G173" s="89"/>
      <c r="H173" s="55"/>
      <c r="I173">
        <f t="shared" si="5"/>
        <v>0</v>
      </c>
    </row>
    <row r="174" spans="1:9" x14ac:dyDescent="0.25">
      <c r="A174" s="114" t="str">
        <f t="shared" si="4"/>
        <v/>
      </c>
      <c r="B174" s="129"/>
      <c r="C174" s="55"/>
      <c r="D174" s="77"/>
      <c r="E174" s="56"/>
      <c r="F174" s="72"/>
      <c r="G174" s="89"/>
      <c r="H174" s="55"/>
      <c r="I174">
        <f t="shared" si="5"/>
        <v>0</v>
      </c>
    </row>
    <row r="175" spans="1:9" x14ac:dyDescent="0.25">
      <c r="A175" s="114" t="str">
        <f t="shared" si="4"/>
        <v/>
      </c>
      <c r="B175" s="129"/>
      <c r="C175" s="55"/>
      <c r="D175" s="77"/>
      <c r="E175" s="56"/>
      <c r="F175" s="72"/>
      <c r="G175" s="89"/>
      <c r="H175" s="55"/>
      <c r="I175">
        <f t="shared" si="5"/>
        <v>0</v>
      </c>
    </row>
    <row r="176" spans="1:9" x14ac:dyDescent="0.25">
      <c r="A176" s="114" t="str">
        <f t="shared" si="4"/>
        <v/>
      </c>
      <c r="B176" s="129"/>
      <c r="C176" s="55"/>
      <c r="D176" s="77"/>
      <c r="E176" s="56"/>
      <c r="F176" s="72"/>
      <c r="G176" s="89"/>
      <c r="H176" s="55"/>
      <c r="I176">
        <f t="shared" si="5"/>
        <v>0</v>
      </c>
    </row>
    <row r="177" spans="1:9" x14ac:dyDescent="0.25">
      <c r="A177" s="114" t="str">
        <f t="shared" si="4"/>
        <v/>
      </c>
      <c r="B177" s="129"/>
      <c r="C177" s="55"/>
      <c r="D177" s="77"/>
      <c r="E177" s="56"/>
      <c r="F177" s="72"/>
      <c r="G177" s="89"/>
      <c r="H177" s="55"/>
      <c r="I177">
        <f t="shared" si="5"/>
        <v>0</v>
      </c>
    </row>
    <row r="178" spans="1:9" x14ac:dyDescent="0.25">
      <c r="A178" s="114" t="str">
        <f t="shared" si="4"/>
        <v/>
      </c>
      <c r="B178" s="129"/>
      <c r="C178" s="55"/>
      <c r="D178" s="77"/>
      <c r="E178" s="56"/>
      <c r="F178" s="72"/>
      <c r="G178" s="89"/>
      <c r="H178" s="55"/>
      <c r="I178">
        <f t="shared" si="5"/>
        <v>0</v>
      </c>
    </row>
    <row r="179" spans="1:9" x14ac:dyDescent="0.25">
      <c r="A179" s="114" t="str">
        <f t="shared" si="4"/>
        <v/>
      </c>
      <c r="B179" s="129"/>
      <c r="C179" s="55"/>
      <c r="D179" s="77"/>
      <c r="E179" s="56"/>
      <c r="F179" s="72"/>
      <c r="G179" s="89"/>
      <c r="H179" s="55"/>
      <c r="I179">
        <f t="shared" si="5"/>
        <v>0</v>
      </c>
    </row>
    <row r="180" spans="1:9" x14ac:dyDescent="0.25">
      <c r="A180" s="114" t="str">
        <f t="shared" si="4"/>
        <v/>
      </c>
      <c r="B180" s="129"/>
      <c r="C180" s="55"/>
      <c r="D180" s="77"/>
      <c r="E180" s="56"/>
      <c r="F180" s="72"/>
      <c r="G180" s="89"/>
      <c r="H180" s="55"/>
      <c r="I180">
        <f t="shared" si="5"/>
        <v>0</v>
      </c>
    </row>
    <row r="181" spans="1:9" x14ac:dyDescent="0.25">
      <c r="A181" s="114" t="str">
        <f t="shared" si="4"/>
        <v/>
      </c>
      <c r="B181" s="129"/>
      <c r="C181" s="55"/>
      <c r="D181" s="77"/>
      <c r="E181" s="56"/>
      <c r="F181" s="72"/>
      <c r="G181" s="89"/>
      <c r="H181" s="55"/>
      <c r="I181">
        <f t="shared" si="5"/>
        <v>0</v>
      </c>
    </row>
    <row r="182" spans="1:9" x14ac:dyDescent="0.25">
      <c r="A182" s="114" t="str">
        <f t="shared" si="4"/>
        <v/>
      </c>
      <c r="B182" s="129"/>
      <c r="C182" s="55"/>
      <c r="D182" s="77"/>
      <c r="E182" s="56"/>
      <c r="F182" s="72"/>
      <c r="G182" s="89"/>
      <c r="H182" s="55"/>
      <c r="I182">
        <f t="shared" si="5"/>
        <v>0</v>
      </c>
    </row>
    <row r="183" spans="1:9" x14ac:dyDescent="0.25">
      <c r="A183" s="114" t="str">
        <f t="shared" si="4"/>
        <v/>
      </c>
      <c r="B183" s="129"/>
      <c r="C183" s="55"/>
      <c r="D183" s="77"/>
      <c r="E183" s="56"/>
      <c r="F183" s="72"/>
      <c r="G183" s="89"/>
      <c r="H183" s="55"/>
      <c r="I183">
        <f t="shared" si="5"/>
        <v>0</v>
      </c>
    </row>
    <row r="184" spans="1:9" x14ac:dyDescent="0.25">
      <c r="A184" s="114" t="str">
        <f t="shared" si="4"/>
        <v/>
      </c>
      <c r="B184" s="129"/>
      <c r="C184" s="55"/>
      <c r="D184" s="77"/>
      <c r="E184" s="56"/>
      <c r="F184" s="72"/>
      <c r="G184" s="89"/>
      <c r="H184" s="55"/>
      <c r="I184">
        <f t="shared" si="5"/>
        <v>0</v>
      </c>
    </row>
    <row r="185" spans="1:9" x14ac:dyDescent="0.25">
      <c r="A185" s="114" t="str">
        <f t="shared" si="4"/>
        <v/>
      </c>
      <c r="B185" s="129"/>
      <c r="C185" s="55"/>
      <c r="D185" s="77"/>
      <c r="E185" s="56"/>
      <c r="F185" s="72"/>
      <c r="G185" s="89"/>
      <c r="H185" s="55"/>
      <c r="I185">
        <f t="shared" si="5"/>
        <v>0</v>
      </c>
    </row>
    <row r="186" spans="1:9" x14ac:dyDescent="0.25">
      <c r="A186" s="114" t="str">
        <f t="shared" si="4"/>
        <v/>
      </c>
      <c r="B186" s="129"/>
      <c r="C186" s="55"/>
      <c r="D186" s="77"/>
      <c r="E186" s="56"/>
      <c r="F186" s="72"/>
      <c r="G186" s="89"/>
      <c r="H186" s="55"/>
      <c r="I186">
        <f t="shared" si="5"/>
        <v>0</v>
      </c>
    </row>
    <row r="187" spans="1:9" x14ac:dyDescent="0.25">
      <c r="A187" s="114" t="str">
        <f t="shared" si="4"/>
        <v/>
      </c>
      <c r="B187" s="129"/>
      <c r="C187" s="55"/>
      <c r="D187" s="77"/>
      <c r="E187" s="56"/>
      <c r="F187" s="72"/>
      <c r="G187" s="89"/>
      <c r="H187" s="55"/>
      <c r="I187">
        <f t="shared" si="5"/>
        <v>0</v>
      </c>
    </row>
    <row r="188" spans="1:9" x14ac:dyDescent="0.25">
      <c r="A188" s="114" t="str">
        <f t="shared" si="4"/>
        <v/>
      </c>
      <c r="B188" s="129"/>
      <c r="C188" s="55"/>
      <c r="D188" s="77"/>
      <c r="E188" s="56"/>
      <c r="F188" s="72"/>
      <c r="G188" s="89"/>
      <c r="H188" s="55"/>
      <c r="I188">
        <f t="shared" si="5"/>
        <v>0</v>
      </c>
    </row>
    <row r="189" spans="1:9" x14ac:dyDescent="0.25">
      <c r="A189" s="114" t="str">
        <f t="shared" si="4"/>
        <v/>
      </c>
      <c r="B189" s="129"/>
      <c r="C189" s="55"/>
      <c r="D189" s="77"/>
      <c r="E189" s="56"/>
      <c r="F189" s="72"/>
      <c r="G189" s="89"/>
      <c r="H189" s="55"/>
      <c r="I189">
        <f t="shared" si="5"/>
        <v>0</v>
      </c>
    </row>
    <row r="190" spans="1:9" x14ac:dyDescent="0.25">
      <c r="A190" s="114" t="str">
        <f t="shared" si="4"/>
        <v/>
      </c>
      <c r="B190" s="129"/>
      <c r="C190" s="55"/>
      <c r="D190" s="77"/>
      <c r="E190" s="56"/>
      <c r="F190" s="72"/>
      <c r="G190" s="89"/>
      <c r="H190" s="55"/>
      <c r="I190">
        <f t="shared" si="5"/>
        <v>0</v>
      </c>
    </row>
    <row r="191" spans="1:9" x14ac:dyDescent="0.25">
      <c r="A191" s="114" t="str">
        <f t="shared" si="4"/>
        <v/>
      </c>
      <c r="B191" s="129"/>
      <c r="C191" s="55"/>
      <c r="D191" s="77"/>
      <c r="E191" s="56"/>
      <c r="F191" s="72"/>
      <c r="G191" s="89"/>
      <c r="H191" s="55"/>
      <c r="I191">
        <f t="shared" si="5"/>
        <v>0</v>
      </c>
    </row>
    <row r="192" spans="1:9" x14ac:dyDescent="0.25">
      <c r="A192" s="114" t="str">
        <f t="shared" si="4"/>
        <v/>
      </c>
      <c r="B192" s="129"/>
      <c r="C192" s="55"/>
      <c r="D192" s="77"/>
      <c r="E192" s="56"/>
      <c r="F192" s="72"/>
      <c r="G192" s="89"/>
      <c r="H192" s="55"/>
      <c r="I192">
        <f t="shared" si="5"/>
        <v>0</v>
      </c>
    </row>
    <row r="193" spans="1:9" x14ac:dyDescent="0.25">
      <c r="A193" s="114" t="str">
        <f t="shared" si="4"/>
        <v/>
      </c>
      <c r="B193" s="129"/>
      <c r="C193" s="55"/>
      <c r="D193" s="77"/>
      <c r="E193" s="56"/>
      <c r="F193" s="72"/>
      <c r="G193" s="89"/>
      <c r="H193" s="55"/>
      <c r="I193">
        <f t="shared" si="5"/>
        <v>0</v>
      </c>
    </row>
    <row r="194" spans="1:9" x14ac:dyDescent="0.25">
      <c r="A194" s="114" t="str">
        <f t="shared" ref="A194:A257" si="6">IF(D194="","",D194+(6-I194))</f>
        <v/>
      </c>
      <c r="B194" s="129"/>
      <c r="C194" s="55"/>
      <c r="D194" s="77"/>
      <c r="E194" s="56"/>
      <c r="F194" s="72"/>
      <c r="G194" s="89"/>
      <c r="H194" s="55"/>
      <c r="I194">
        <f t="shared" si="5"/>
        <v>0</v>
      </c>
    </row>
    <row r="195" spans="1:9" x14ac:dyDescent="0.25">
      <c r="A195" s="114" t="str">
        <f t="shared" si="6"/>
        <v/>
      </c>
      <c r="B195" s="129"/>
      <c r="C195" s="55"/>
      <c r="D195" s="77"/>
      <c r="E195" s="56"/>
      <c r="F195" s="72"/>
      <c r="G195" s="89"/>
      <c r="H195" s="129"/>
      <c r="I195">
        <f t="shared" ref="I195:I258" si="7">IF(WEEKDAY(D195)=7,0,WEEKDAY(D195))</f>
        <v>0</v>
      </c>
    </row>
    <row r="196" spans="1:9" x14ac:dyDescent="0.25">
      <c r="A196" s="114" t="str">
        <f t="shared" si="6"/>
        <v/>
      </c>
      <c r="B196" s="129"/>
      <c r="C196" s="55"/>
      <c r="D196" s="77"/>
      <c r="E196" s="56"/>
      <c r="F196" s="72"/>
      <c r="G196" s="89"/>
      <c r="H196" s="55"/>
      <c r="I196">
        <f t="shared" si="7"/>
        <v>0</v>
      </c>
    </row>
    <row r="197" spans="1:9" x14ac:dyDescent="0.25">
      <c r="A197" s="114" t="str">
        <f t="shared" si="6"/>
        <v/>
      </c>
      <c r="B197" s="129"/>
      <c r="C197" s="55"/>
      <c r="D197" s="77"/>
      <c r="E197" s="56"/>
      <c r="F197" s="72"/>
      <c r="G197" s="89"/>
      <c r="H197" s="55"/>
      <c r="I197">
        <f t="shared" si="7"/>
        <v>0</v>
      </c>
    </row>
    <row r="198" spans="1:9" x14ac:dyDescent="0.25">
      <c r="A198" s="114" t="str">
        <f t="shared" si="6"/>
        <v/>
      </c>
      <c r="B198" s="129"/>
      <c r="C198" s="55"/>
      <c r="D198" s="77"/>
      <c r="E198" s="56"/>
      <c r="F198" s="72"/>
      <c r="G198" s="89"/>
      <c r="H198" s="55"/>
      <c r="I198">
        <f t="shared" si="7"/>
        <v>0</v>
      </c>
    </row>
    <row r="199" spans="1:9" x14ac:dyDescent="0.25">
      <c r="A199" s="114" t="str">
        <f t="shared" si="6"/>
        <v/>
      </c>
      <c r="B199" s="129"/>
      <c r="C199" s="55"/>
      <c r="D199" s="77"/>
      <c r="E199" s="56"/>
      <c r="F199" s="72"/>
      <c r="G199" s="89"/>
      <c r="H199" s="55"/>
      <c r="I199">
        <f t="shared" si="7"/>
        <v>0</v>
      </c>
    </row>
    <row r="200" spans="1:9" x14ac:dyDescent="0.25">
      <c r="A200" s="114" t="str">
        <f t="shared" si="6"/>
        <v/>
      </c>
      <c r="B200" s="129"/>
      <c r="C200" s="55"/>
      <c r="D200" s="77"/>
      <c r="E200" s="56"/>
      <c r="F200" s="72"/>
      <c r="G200" s="89"/>
      <c r="H200" s="55"/>
      <c r="I200">
        <f t="shared" si="7"/>
        <v>0</v>
      </c>
    </row>
    <row r="201" spans="1:9" x14ac:dyDescent="0.25">
      <c r="A201" s="114" t="str">
        <f t="shared" si="6"/>
        <v/>
      </c>
      <c r="B201" s="129"/>
      <c r="C201" s="55"/>
      <c r="D201" s="77"/>
      <c r="E201" s="56"/>
      <c r="F201" s="72"/>
      <c r="G201" s="89"/>
      <c r="H201" s="55"/>
      <c r="I201">
        <f t="shared" si="7"/>
        <v>0</v>
      </c>
    </row>
    <row r="202" spans="1:9" x14ac:dyDescent="0.25">
      <c r="A202" s="114" t="str">
        <f t="shared" si="6"/>
        <v/>
      </c>
      <c r="B202" s="129"/>
      <c r="C202" s="55"/>
      <c r="D202" s="77"/>
      <c r="E202" s="56"/>
      <c r="F202" s="72"/>
      <c r="G202" s="89"/>
      <c r="H202" s="55"/>
      <c r="I202">
        <f t="shared" si="7"/>
        <v>0</v>
      </c>
    </row>
    <row r="203" spans="1:9" x14ac:dyDescent="0.25">
      <c r="A203" s="114" t="str">
        <f t="shared" si="6"/>
        <v/>
      </c>
      <c r="B203" s="129"/>
      <c r="C203" s="55"/>
      <c r="D203" s="77"/>
      <c r="E203" s="56"/>
      <c r="F203" s="72"/>
      <c r="G203" s="89"/>
      <c r="H203" s="55"/>
      <c r="I203">
        <f t="shared" si="7"/>
        <v>0</v>
      </c>
    </row>
    <row r="204" spans="1:9" x14ac:dyDescent="0.25">
      <c r="A204" s="114" t="str">
        <f t="shared" si="6"/>
        <v/>
      </c>
      <c r="B204" s="129"/>
      <c r="C204" s="55"/>
      <c r="D204" s="77"/>
      <c r="E204" s="56"/>
      <c r="F204" s="72"/>
      <c r="G204" s="89"/>
      <c r="H204" s="55"/>
      <c r="I204">
        <f t="shared" si="7"/>
        <v>0</v>
      </c>
    </row>
    <row r="205" spans="1:9" x14ac:dyDescent="0.25">
      <c r="A205" s="114" t="str">
        <f t="shared" si="6"/>
        <v/>
      </c>
      <c r="B205" s="129"/>
      <c r="C205" s="55"/>
      <c r="D205" s="77"/>
      <c r="E205" s="56"/>
      <c r="F205" s="72"/>
      <c r="G205" s="89"/>
      <c r="H205" s="55"/>
      <c r="I205">
        <f t="shared" si="7"/>
        <v>0</v>
      </c>
    </row>
    <row r="206" spans="1:9" x14ac:dyDescent="0.25">
      <c r="A206" s="114" t="str">
        <f t="shared" si="6"/>
        <v/>
      </c>
      <c r="B206" s="129"/>
      <c r="C206" s="55"/>
      <c r="D206" s="77"/>
      <c r="E206" s="56"/>
      <c r="F206" s="72"/>
      <c r="G206" s="89"/>
      <c r="H206" s="55"/>
      <c r="I206">
        <f t="shared" si="7"/>
        <v>0</v>
      </c>
    </row>
    <row r="207" spans="1:9" x14ac:dyDescent="0.25">
      <c r="A207" s="114" t="str">
        <f t="shared" si="6"/>
        <v/>
      </c>
      <c r="B207" s="129"/>
      <c r="C207" s="55"/>
      <c r="D207" s="77"/>
      <c r="E207" s="56"/>
      <c r="F207" s="72"/>
      <c r="G207" s="89"/>
      <c r="H207" s="55"/>
      <c r="I207">
        <f t="shared" si="7"/>
        <v>0</v>
      </c>
    </row>
    <row r="208" spans="1:9" x14ac:dyDescent="0.25">
      <c r="A208" s="114" t="str">
        <f t="shared" si="6"/>
        <v/>
      </c>
      <c r="B208" s="129"/>
      <c r="C208" s="55"/>
      <c r="D208" s="77"/>
      <c r="E208" s="56"/>
      <c r="F208" s="72"/>
      <c r="G208" s="89"/>
      <c r="H208" s="55"/>
      <c r="I208">
        <f t="shared" si="7"/>
        <v>0</v>
      </c>
    </row>
    <row r="209" spans="1:10" x14ac:dyDescent="0.25">
      <c r="A209" s="114" t="str">
        <f t="shared" si="6"/>
        <v/>
      </c>
      <c r="B209" s="129"/>
      <c r="C209" s="55"/>
      <c r="D209" s="77"/>
      <c r="E209" s="56"/>
      <c r="F209" s="72"/>
      <c r="G209" s="89"/>
      <c r="H209" s="55"/>
      <c r="I209">
        <f t="shared" si="7"/>
        <v>0</v>
      </c>
    </row>
    <row r="210" spans="1:10" x14ac:dyDescent="0.25">
      <c r="A210" s="114" t="str">
        <f t="shared" si="6"/>
        <v/>
      </c>
      <c r="B210" s="129"/>
      <c r="C210" s="55"/>
      <c r="D210" s="77"/>
      <c r="E210" s="56"/>
      <c r="F210" s="72"/>
      <c r="G210" s="89"/>
      <c r="H210" s="55"/>
      <c r="I210">
        <f t="shared" si="7"/>
        <v>0</v>
      </c>
    </row>
    <row r="211" spans="1:10" x14ac:dyDescent="0.25">
      <c r="A211" s="114" t="str">
        <f t="shared" si="6"/>
        <v/>
      </c>
      <c r="B211" s="129"/>
      <c r="C211" s="55"/>
      <c r="D211" s="77"/>
      <c r="E211" s="56"/>
      <c r="F211" s="72"/>
      <c r="G211" s="89"/>
      <c r="H211" s="55"/>
      <c r="I211">
        <f t="shared" si="7"/>
        <v>0</v>
      </c>
    </row>
    <row r="212" spans="1:10" x14ac:dyDescent="0.25">
      <c r="A212" s="114" t="str">
        <f t="shared" si="6"/>
        <v/>
      </c>
      <c r="B212" s="129"/>
      <c r="C212" s="55"/>
      <c r="D212" s="77"/>
      <c r="E212" s="56"/>
      <c r="F212" s="72"/>
      <c r="G212" s="89"/>
      <c r="H212" s="55"/>
      <c r="I212">
        <f t="shared" si="7"/>
        <v>0</v>
      </c>
    </row>
    <row r="213" spans="1:10" x14ac:dyDescent="0.25">
      <c r="A213" s="114" t="str">
        <f t="shared" si="6"/>
        <v/>
      </c>
      <c r="B213" s="129"/>
      <c r="C213" s="55"/>
      <c r="D213" s="77"/>
      <c r="E213" s="56"/>
      <c r="F213" s="72"/>
      <c r="G213" s="89"/>
      <c r="H213" s="55"/>
      <c r="I213">
        <f t="shared" si="7"/>
        <v>0</v>
      </c>
    </row>
    <row r="214" spans="1:10" x14ac:dyDescent="0.25">
      <c r="A214" s="114" t="str">
        <f t="shared" si="6"/>
        <v/>
      </c>
      <c r="B214" s="129"/>
      <c r="C214" s="55"/>
      <c r="D214" s="77"/>
      <c r="E214" s="56"/>
      <c r="F214" s="72"/>
      <c r="G214" s="89"/>
      <c r="H214" s="55"/>
      <c r="I214">
        <f t="shared" si="7"/>
        <v>0</v>
      </c>
    </row>
    <row r="215" spans="1:10" x14ac:dyDescent="0.25">
      <c r="A215" s="114" t="str">
        <f t="shared" si="6"/>
        <v/>
      </c>
      <c r="B215" s="129"/>
      <c r="C215" s="55"/>
      <c r="D215" s="77"/>
      <c r="E215" s="56"/>
      <c r="F215" s="72"/>
      <c r="G215" s="89"/>
      <c r="H215" s="55"/>
      <c r="I215">
        <f t="shared" si="7"/>
        <v>0</v>
      </c>
    </row>
    <row r="216" spans="1:10" x14ac:dyDescent="0.25">
      <c r="A216" s="114" t="str">
        <f t="shared" si="6"/>
        <v/>
      </c>
      <c r="B216" s="129"/>
      <c r="C216" s="55"/>
      <c r="D216" s="77"/>
      <c r="E216" s="56"/>
      <c r="F216" s="72"/>
      <c r="G216" s="89"/>
      <c r="H216" s="55"/>
      <c r="I216">
        <f t="shared" si="7"/>
        <v>0</v>
      </c>
    </row>
    <row r="217" spans="1:10" x14ac:dyDescent="0.25">
      <c r="A217" s="114" t="str">
        <f t="shared" si="6"/>
        <v/>
      </c>
      <c r="B217" s="129"/>
      <c r="C217" s="55"/>
      <c r="D217" s="77"/>
      <c r="E217" s="56"/>
      <c r="F217" s="72"/>
      <c r="G217" s="89"/>
      <c r="H217" s="55"/>
      <c r="I217">
        <f t="shared" si="7"/>
        <v>0</v>
      </c>
    </row>
    <row r="218" spans="1:10" x14ac:dyDescent="0.25">
      <c r="A218" s="114" t="str">
        <f t="shared" si="6"/>
        <v/>
      </c>
      <c r="B218" s="129"/>
      <c r="C218" s="55"/>
      <c r="D218" s="77"/>
      <c r="E218" s="56"/>
      <c r="F218" s="72"/>
      <c r="G218" s="89"/>
      <c r="H218" s="55"/>
      <c r="I218">
        <f t="shared" si="7"/>
        <v>0</v>
      </c>
    </row>
    <row r="219" spans="1:10" x14ac:dyDescent="0.25">
      <c r="A219" s="114" t="str">
        <f t="shared" si="6"/>
        <v/>
      </c>
      <c r="B219" s="129"/>
      <c r="C219" s="55"/>
      <c r="D219" s="77"/>
      <c r="E219" s="56"/>
      <c r="F219" s="72"/>
      <c r="G219" s="89"/>
      <c r="H219" s="55"/>
      <c r="I219">
        <f t="shared" si="7"/>
        <v>0</v>
      </c>
    </row>
    <row r="220" spans="1:10" x14ac:dyDescent="0.25">
      <c r="A220" s="114" t="str">
        <f t="shared" si="6"/>
        <v/>
      </c>
      <c r="B220" s="129"/>
      <c r="C220" s="55"/>
      <c r="D220" s="77"/>
      <c r="E220" s="56"/>
      <c r="F220" s="72"/>
      <c r="G220" s="89"/>
      <c r="H220" s="55"/>
      <c r="I220">
        <f t="shared" si="7"/>
        <v>0</v>
      </c>
    </row>
    <row r="221" spans="1:10" x14ac:dyDescent="0.25">
      <c r="A221" s="114" t="str">
        <f t="shared" si="6"/>
        <v/>
      </c>
      <c r="B221" s="129"/>
      <c r="C221" s="55"/>
      <c r="D221" s="77"/>
      <c r="E221" s="56"/>
      <c r="F221" s="72"/>
      <c r="G221" s="89"/>
      <c r="H221" s="55"/>
      <c r="I221">
        <f t="shared" si="7"/>
        <v>0</v>
      </c>
    </row>
    <row r="222" spans="1:10" x14ac:dyDescent="0.25">
      <c r="A222" s="114" t="str">
        <f t="shared" si="6"/>
        <v/>
      </c>
      <c r="B222" s="129"/>
      <c r="C222" s="55"/>
      <c r="D222" s="77"/>
      <c r="E222" s="56"/>
      <c r="F222" s="72"/>
      <c r="G222" s="89"/>
      <c r="H222" s="55"/>
      <c r="I222">
        <f t="shared" si="7"/>
        <v>0</v>
      </c>
    </row>
    <row r="223" spans="1:10" x14ac:dyDescent="0.25">
      <c r="A223" s="114" t="str">
        <f t="shared" si="6"/>
        <v/>
      </c>
      <c r="B223" s="129"/>
      <c r="C223" s="55"/>
      <c r="D223" s="77"/>
      <c r="E223" s="56"/>
      <c r="F223" s="72"/>
      <c r="G223" s="89"/>
      <c r="H223" s="55"/>
      <c r="I223">
        <f t="shared" si="7"/>
        <v>0</v>
      </c>
    </row>
    <row r="224" spans="1:10" x14ac:dyDescent="0.25">
      <c r="A224" s="114" t="str">
        <f t="shared" si="6"/>
        <v/>
      </c>
      <c r="B224" s="129"/>
      <c r="C224" s="55"/>
      <c r="D224" s="77"/>
      <c r="E224" s="56"/>
      <c r="F224" s="72"/>
      <c r="G224" s="89"/>
      <c r="H224" s="55"/>
      <c r="I224">
        <f t="shared" si="7"/>
        <v>0</v>
      </c>
      <c r="J224" s="141">
        <f>SUM(F2:F224)+SUBTOTAL(9,'[2]RISE - Cash Outflow'!$F$9893:$F$10150)</f>
        <v>257441.25</v>
      </c>
    </row>
    <row r="225" spans="1:9" x14ac:dyDescent="0.25">
      <c r="A225" s="114" t="str">
        <f t="shared" si="6"/>
        <v/>
      </c>
      <c r="B225" s="129"/>
      <c r="C225" s="55"/>
      <c r="D225" s="77"/>
      <c r="E225" s="56"/>
      <c r="F225" s="72"/>
      <c r="G225" s="89"/>
      <c r="H225" s="55"/>
      <c r="I225">
        <f t="shared" si="7"/>
        <v>0</v>
      </c>
    </row>
    <row r="226" spans="1:9" x14ac:dyDescent="0.25">
      <c r="A226" s="114" t="str">
        <f t="shared" si="6"/>
        <v/>
      </c>
      <c r="B226" s="129"/>
      <c r="C226" s="55"/>
      <c r="D226" s="77"/>
      <c r="E226" s="56"/>
      <c r="F226" s="72"/>
      <c r="G226" s="89"/>
      <c r="H226" s="55"/>
      <c r="I226">
        <f t="shared" si="7"/>
        <v>0</v>
      </c>
    </row>
    <row r="227" spans="1:9" x14ac:dyDescent="0.25">
      <c r="A227" s="114" t="str">
        <f t="shared" si="6"/>
        <v/>
      </c>
      <c r="B227" s="129"/>
      <c r="C227" s="55"/>
      <c r="D227" s="77"/>
      <c r="E227" s="56"/>
      <c r="F227" s="72"/>
      <c r="G227" s="135"/>
      <c r="H227" s="55"/>
      <c r="I227">
        <f t="shared" si="7"/>
        <v>0</v>
      </c>
    </row>
    <row r="228" spans="1:9" x14ac:dyDescent="0.25">
      <c r="A228" s="114" t="str">
        <f t="shared" si="6"/>
        <v/>
      </c>
      <c r="B228" s="129"/>
      <c r="C228" s="55"/>
      <c r="D228" s="77"/>
      <c r="E228" s="56"/>
      <c r="F228" s="72"/>
      <c r="G228" s="135"/>
      <c r="H228" s="55"/>
      <c r="I228">
        <f t="shared" si="7"/>
        <v>0</v>
      </c>
    </row>
    <row r="229" spans="1:9" x14ac:dyDescent="0.25">
      <c r="A229" s="114" t="str">
        <f t="shared" si="6"/>
        <v/>
      </c>
      <c r="B229" s="129"/>
      <c r="C229" s="55"/>
      <c r="D229" s="77"/>
      <c r="E229" s="56"/>
      <c r="F229" s="72"/>
      <c r="G229" s="135"/>
      <c r="H229" s="55"/>
      <c r="I229">
        <f t="shared" si="7"/>
        <v>0</v>
      </c>
    </row>
    <row r="230" spans="1:9" x14ac:dyDescent="0.25">
      <c r="A230" s="114" t="str">
        <f t="shared" si="6"/>
        <v/>
      </c>
      <c r="B230" s="129"/>
      <c r="C230" s="55"/>
      <c r="D230" s="77"/>
      <c r="E230" s="56"/>
      <c r="F230" s="72"/>
      <c r="G230" s="135"/>
      <c r="H230" s="55"/>
      <c r="I230">
        <f t="shared" si="7"/>
        <v>0</v>
      </c>
    </row>
    <row r="231" spans="1:9" x14ac:dyDescent="0.25">
      <c r="A231" s="114" t="str">
        <f t="shared" si="6"/>
        <v/>
      </c>
      <c r="B231" s="129"/>
      <c r="C231" s="55"/>
      <c r="D231" s="77"/>
      <c r="E231" s="56"/>
      <c r="F231" s="72"/>
      <c r="G231" s="135"/>
      <c r="H231" s="55"/>
      <c r="I231">
        <f t="shared" si="7"/>
        <v>0</v>
      </c>
    </row>
    <row r="232" spans="1:9" x14ac:dyDescent="0.25">
      <c r="A232" s="114" t="str">
        <f t="shared" si="6"/>
        <v/>
      </c>
      <c r="B232" s="129"/>
      <c r="C232" s="55"/>
      <c r="D232" s="77"/>
      <c r="E232" s="56"/>
      <c r="F232" s="72"/>
      <c r="G232" s="89"/>
      <c r="H232" s="55"/>
      <c r="I232">
        <f t="shared" si="7"/>
        <v>0</v>
      </c>
    </row>
    <row r="233" spans="1:9" x14ac:dyDescent="0.25">
      <c r="A233" s="114" t="str">
        <f t="shared" si="6"/>
        <v/>
      </c>
      <c r="B233" s="129"/>
      <c r="C233" s="55"/>
      <c r="D233" s="77"/>
      <c r="E233" s="56"/>
      <c r="F233" s="72"/>
      <c r="G233" s="89"/>
      <c r="H233" s="55"/>
      <c r="I233">
        <f t="shared" si="7"/>
        <v>0</v>
      </c>
    </row>
    <row r="234" spans="1:9" x14ac:dyDescent="0.25">
      <c r="A234" s="114" t="str">
        <f t="shared" si="6"/>
        <v/>
      </c>
      <c r="B234" s="129"/>
      <c r="C234" s="55"/>
      <c r="D234" s="77"/>
      <c r="E234" s="56"/>
      <c r="F234" s="72"/>
      <c r="G234" s="89"/>
      <c r="H234" s="55"/>
      <c r="I234">
        <f t="shared" si="7"/>
        <v>0</v>
      </c>
    </row>
    <row r="235" spans="1:9" x14ac:dyDescent="0.25">
      <c r="A235" s="114" t="str">
        <f t="shared" si="6"/>
        <v/>
      </c>
      <c r="B235" s="129"/>
      <c r="C235" s="55"/>
      <c r="D235" s="77"/>
      <c r="E235" s="56"/>
      <c r="F235" s="72"/>
      <c r="G235" s="89"/>
      <c r="H235" s="55"/>
      <c r="I235">
        <f t="shared" si="7"/>
        <v>0</v>
      </c>
    </row>
    <row r="236" spans="1:9" x14ac:dyDescent="0.25">
      <c r="A236" s="114" t="str">
        <f t="shared" si="6"/>
        <v/>
      </c>
      <c r="B236" s="129"/>
      <c r="C236" s="55"/>
      <c r="D236" s="77"/>
      <c r="E236" s="56"/>
      <c r="F236" s="72"/>
      <c r="G236" s="89"/>
      <c r="H236" s="55"/>
      <c r="I236">
        <f t="shared" si="7"/>
        <v>0</v>
      </c>
    </row>
    <row r="237" spans="1:9" x14ac:dyDescent="0.25">
      <c r="A237" s="114" t="str">
        <f t="shared" si="6"/>
        <v/>
      </c>
      <c r="B237" s="129"/>
      <c r="C237" s="55"/>
      <c r="D237" s="77"/>
      <c r="E237" s="56"/>
      <c r="F237" s="72"/>
      <c r="G237" s="89"/>
      <c r="H237" s="55"/>
      <c r="I237">
        <f t="shared" si="7"/>
        <v>0</v>
      </c>
    </row>
    <row r="238" spans="1:9" x14ac:dyDescent="0.25">
      <c r="A238" s="114" t="str">
        <f t="shared" si="6"/>
        <v/>
      </c>
      <c r="B238" s="129"/>
      <c r="C238" s="55"/>
      <c r="D238" s="77"/>
      <c r="E238" s="56"/>
      <c r="F238" s="72"/>
      <c r="G238" s="89"/>
      <c r="H238" s="55"/>
      <c r="I238">
        <f t="shared" si="7"/>
        <v>0</v>
      </c>
    </row>
    <row r="239" spans="1:9" x14ac:dyDescent="0.25">
      <c r="A239" s="114" t="str">
        <f t="shared" si="6"/>
        <v/>
      </c>
      <c r="B239" s="129"/>
      <c r="C239" s="55"/>
      <c r="D239" s="77"/>
      <c r="E239" s="56"/>
      <c r="F239" s="72"/>
      <c r="G239" s="135"/>
      <c r="H239" s="55"/>
      <c r="I239">
        <f t="shared" si="7"/>
        <v>0</v>
      </c>
    </row>
    <row r="240" spans="1:9" x14ac:dyDescent="0.25">
      <c r="A240" s="114" t="str">
        <f t="shared" si="6"/>
        <v/>
      </c>
      <c r="B240" s="129"/>
      <c r="C240" s="55"/>
      <c r="D240" s="77"/>
      <c r="E240" s="56"/>
      <c r="F240" s="72"/>
      <c r="G240" s="135"/>
      <c r="H240" s="55"/>
      <c r="I240">
        <f t="shared" si="7"/>
        <v>0</v>
      </c>
    </row>
    <row r="241" spans="1:9" x14ac:dyDescent="0.25">
      <c r="A241" s="114" t="str">
        <f t="shared" si="6"/>
        <v/>
      </c>
      <c r="B241" s="129"/>
      <c r="C241" s="55"/>
      <c r="D241" s="77"/>
      <c r="E241" s="56"/>
      <c r="F241" s="72"/>
      <c r="G241" s="135"/>
      <c r="H241" s="55"/>
      <c r="I241">
        <f t="shared" si="7"/>
        <v>0</v>
      </c>
    </row>
    <row r="242" spans="1:9" x14ac:dyDescent="0.25">
      <c r="A242" s="114" t="str">
        <f t="shared" si="6"/>
        <v/>
      </c>
      <c r="B242" s="129"/>
      <c r="C242" s="55"/>
      <c r="D242" s="77"/>
      <c r="E242" s="56"/>
      <c r="F242" s="72"/>
      <c r="G242" s="135"/>
      <c r="H242" s="55"/>
      <c r="I242">
        <f t="shared" si="7"/>
        <v>0</v>
      </c>
    </row>
    <row r="243" spans="1:9" x14ac:dyDescent="0.25">
      <c r="A243" s="114" t="str">
        <f t="shared" si="6"/>
        <v/>
      </c>
      <c r="B243" s="129"/>
      <c r="C243" s="55"/>
      <c r="D243" s="77"/>
      <c r="E243" s="56"/>
      <c r="F243" s="72"/>
      <c r="G243" s="135"/>
      <c r="H243" s="55"/>
      <c r="I243">
        <f t="shared" si="7"/>
        <v>0</v>
      </c>
    </row>
    <row r="244" spans="1:9" x14ac:dyDescent="0.25">
      <c r="A244" s="114" t="str">
        <f t="shared" si="6"/>
        <v/>
      </c>
      <c r="B244" s="129"/>
      <c r="C244" s="55"/>
      <c r="D244" s="77"/>
      <c r="E244" s="56"/>
      <c r="F244" s="72"/>
      <c r="G244" s="135"/>
      <c r="H244" s="55"/>
      <c r="I244">
        <f t="shared" si="7"/>
        <v>0</v>
      </c>
    </row>
    <row r="245" spans="1:9" x14ac:dyDescent="0.25">
      <c r="A245" s="114" t="str">
        <f t="shared" si="6"/>
        <v/>
      </c>
      <c r="B245" s="129"/>
      <c r="C245" s="55"/>
      <c r="D245" s="77"/>
      <c r="E245" s="56"/>
      <c r="F245" s="72"/>
      <c r="G245" s="135"/>
      <c r="H245" s="55"/>
      <c r="I245">
        <f t="shared" si="7"/>
        <v>0</v>
      </c>
    </row>
    <row r="246" spans="1:9" x14ac:dyDescent="0.25">
      <c r="A246" s="114" t="str">
        <f t="shared" si="6"/>
        <v/>
      </c>
      <c r="B246" s="129"/>
      <c r="C246" s="55"/>
      <c r="D246" s="77"/>
      <c r="E246" s="56"/>
      <c r="F246" s="72"/>
      <c r="G246" s="135"/>
      <c r="H246" s="55"/>
      <c r="I246">
        <f t="shared" si="7"/>
        <v>0</v>
      </c>
    </row>
    <row r="247" spans="1:9" x14ac:dyDescent="0.25">
      <c r="A247" s="114" t="str">
        <f t="shared" si="6"/>
        <v/>
      </c>
      <c r="B247" s="129"/>
      <c r="C247" s="55"/>
      <c r="D247" s="77"/>
      <c r="E247" s="56"/>
      <c r="F247" s="72"/>
      <c r="G247" s="135"/>
      <c r="H247" s="55"/>
      <c r="I247">
        <f t="shared" si="7"/>
        <v>0</v>
      </c>
    </row>
    <row r="248" spans="1:9" x14ac:dyDescent="0.25">
      <c r="A248" s="114" t="str">
        <f t="shared" si="6"/>
        <v/>
      </c>
      <c r="B248" s="129"/>
      <c r="C248" s="55"/>
      <c r="D248" s="77"/>
      <c r="E248" s="56"/>
      <c r="F248" s="72"/>
      <c r="G248" s="135"/>
      <c r="H248" s="55"/>
      <c r="I248">
        <f t="shared" si="7"/>
        <v>0</v>
      </c>
    </row>
    <row r="249" spans="1:9" x14ac:dyDescent="0.25">
      <c r="A249" s="114" t="str">
        <f t="shared" si="6"/>
        <v/>
      </c>
      <c r="B249" s="129"/>
      <c r="C249" s="55"/>
      <c r="D249" s="77"/>
      <c r="E249" s="56"/>
      <c r="F249" s="72"/>
      <c r="G249" s="135"/>
      <c r="H249" s="55"/>
      <c r="I249">
        <f t="shared" si="7"/>
        <v>0</v>
      </c>
    </row>
    <row r="250" spans="1:9" x14ac:dyDescent="0.25">
      <c r="A250" s="114" t="str">
        <f t="shared" si="6"/>
        <v/>
      </c>
      <c r="B250" s="129"/>
      <c r="C250" s="55"/>
      <c r="D250" s="77"/>
      <c r="E250" s="56"/>
      <c r="F250" s="72"/>
      <c r="G250" s="135"/>
      <c r="H250" s="55"/>
      <c r="I250">
        <f t="shared" si="7"/>
        <v>0</v>
      </c>
    </row>
    <row r="251" spans="1:9" x14ac:dyDescent="0.25">
      <c r="A251" s="114" t="str">
        <f t="shared" si="6"/>
        <v/>
      </c>
      <c r="B251" s="129"/>
      <c r="C251" s="55"/>
      <c r="D251" s="77"/>
      <c r="E251" s="56"/>
      <c r="F251" s="72"/>
      <c r="G251" s="135"/>
      <c r="H251" s="55"/>
      <c r="I251">
        <f t="shared" si="7"/>
        <v>0</v>
      </c>
    </row>
    <row r="252" spans="1:9" x14ac:dyDescent="0.25">
      <c r="A252" s="114" t="str">
        <f t="shared" si="6"/>
        <v/>
      </c>
      <c r="B252" s="129"/>
      <c r="C252" s="55"/>
      <c r="D252" s="77"/>
      <c r="E252" s="56"/>
      <c r="F252" s="72"/>
      <c r="G252" s="135"/>
      <c r="H252" s="55"/>
      <c r="I252">
        <f t="shared" si="7"/>
        <v>0</v>
      </c>
    </row>
    <row r="253" spans="1:9" x14ac:dyDescent="0.25">
      <c r="A253" s="114" t="str">
        <f t="shared" si="6"/>
        <v/>
      </c>
      <c r="B253" s="129"/>
      <c r="C253" s="55"/>
      <c r="D253" s="77"/>
      <c r="E253" s="56"/>
      <c r="F253" s="72"/>
      <c r="G253" s="135"/>
      <c r="H253" s="55"/>
      <c r="I253">
        <f t="shared" si="7"/>
        <v>0</v>
      </c>
    </row>
    <row r="254" spans="1:9" x14ac:dyDescent="0.25">
      <c r="A254" s="114" t="str">
        <f t="shared" si="6"/>
        <v/>
      </c>
      <c r="B254" s="129"/>
      <c r="C254" s="55"/>
      <c r="D254" s="77"/>
      <c r="E254" s="56"/>
      <c r="F254" s="72"/>
      <c r="G254" s="135"/>
      <c r="H254" s="55"/>
      <c r="I254">
        <f t="shared" si="7"/>
        <v>0</v>
      </c>
    </row>
    <row r="255" spans="1:9" x14ac:dyDescent="0.25">
      <c r="A255" s="114" t="str">
        <f t="shared" si="6"/>
        <v/>
      </c>
      <c r="B255" s="129"/>
      <c r="C255" s="55"/>
      <c r="D255" s="77"/>
      <c r="E255" s="56"/>
      <c r="F255" s="72"/>
      <c r="G255" s="135"/>
      <c r="H255" s="55"/>
      <c r="I255">
        <f t="shared" si="7"/>
        <v>0</v>
      </c>
    </row>
    <row r="256" spans="1:9" x14ac:dyDescent="0.25">
      <c r="A256" s="114" t="str">
        <f t="shared" si="6"/>
        <v/>
      </c>
      <c r="B256" s="129"/>
      <c r="C256" s="55"/>
      <c r="D256" s="77"/>
      <c r="E256" s="56"/>
      <c r="F256" s="72"/>
      <c r="G256" s="135"/>
      <c r="H256" s="55"/>
      <c r="I256">
        <f t="shared" si="7"/>
        <v>0</v>
      </c>
    </row>
    <row r="257" spans="1:9" x14ac:dyDescent="0.25">
      <c r="A257" s="114" t="str">
        <f t="shared" si="6"/>
        <v/>
      </c>
      <c r="B257" s="129"/>
      <c r="C257" s="55"/>
      <c r="D257" s="77"/>
      <c r="E257" s="56"/>
      <c r="F257" s="72"/>
      <c r="G257" s="135"/>
      <c r="H257" s="55"/>
      <c r="I257">
        <f t="shared" si="7"/>
        <v>0</v>
      </c>
    </row>
    <row r="258" spans="1:9" x14ac:dyDescent="0.25">
      <c r="A258" s="114" t="str">
        <f t="shared" ref="A258:A321" si="8">IF(D258="","",D258+(6-I258))</f>
        <v/>
      </c>
      <c r="B258" s="129"/>
      <c r="C258" s="55"/>
      <c r="D258" s="77"/>
      <c r="E258" s="56"/>
      <c r="F258" s="72"/>
      <c r="G258" s="89"/>
      <c r="H258" s="55"/>
      <c r="I258">
        <f t="shared" si="7"/>
        <v>0</v>
      </c>
    </row>
    <row r="259" spans="1:9" x14ac:dyDescent="0.25">
      <c r="A259" s="114" t="str">
        <f t="shared" si="8"/>
        <v/>
      </c>
      <c r="B259" s="129"/>
      <c r="C259" s="55"/>
      <c r="D259" s="77"/>
      <c r="E259" s="56"/>
      <c r="F259" s="72"/>
      <c r="G259" s="89"/>
      <c r="H259" s="55"/>
      <c r="I259">
        <f t="shared" ref="I259:I322" si="9">IF(WEEKDAY(D259)=7,0,WEEKDAY(D259))</f>
        <v>0</v>
      </c>
    </row>
    <row r="260" spans="1:9" x14ac:dyDescent="0.25">
      <c r="A260" s="114" t="str">
        <f t="shared" si="8"/>
        <v/>
      </c>
      <c r="B260" s="129"/>
      <c r="C260" s="55"/>
      <c r="D260" s="77"/>
      <c r="E260" s="56"/>
      <c r="F260" s="72"/>
      <c r="G260" s="135"/>
      <c r="H260" s="55"/>
      <c r="I260">
        <f t="shared" si="9"/>
        <v>0</v>
      </c>
    </row>
    <row r="261" spans="1:9" x14ac:dyDescent="0.25">
      <c r="A261" s="114" t="str">
        <f t="shared" si="8"/>
        <v/>
      </c>
      <c r="B261" s="129"/>
      <c r="C261" s="55"/>
      <c r="D261" s="77"/>
      <c r="E261" s="56"/>
      <c r="F261" s="72"/>
      <c r="G261" s="135"/>
      <c r="H261" s="55"/>
      <c r="I261">
        <f t="shared" si="9"/>
        <v>0</v>
      </c>
    </row>
    <row r="262" spans="1:9" x14ac:dyDescent="0.25">
      <c r="A262" s="114" t="str">
        <f t="shared" si="8"/>
        <v/>
      </c>
      <c r="B262" s="129"/>
      <c r="C262" s="55"/>
      <c r="D262" s="77"/>
      <c r="E262" s="56"/>
      <c r="F262" s="72"/>
      <c r="G262" s="135"/>
      <c r="H262" s="55"/>
      <c r="I262">
        <f t="shared" si="9"/>
        <v>0</v>
      </c>
    </row>
    <row r="263" spans="1:9" x14ac:dyDescent="0.25">
      <c r="A263" s="114" t="str">
        <f t="shared" si="8"/>
        <v/>
      </c>
      <c r="B263" s="129"/>
      <c r="C263" s="55"/>
      <c r="D263" s="77"/>
      <c r="E263" s="56"/>
      <c r="F263" s="72"/>
      <c r="G263" s="135"/>
      <c r="H263" s="55"/>
      <c r="I263">
        <f t="shared" si="9"/>
        <v>0</v>
      </c>
    </row>
    <row r="264" spans="1:9" x14ac:dyDescent="0.25">
      <c r="A264" s="114" t="str">
        <f t="shared" si="8"/>
        <v/>
      </c>
      <c r="B264" s="129"/>
      <c r="C264" s="55"/>
      <c r="D264" s="77"/>
      <c r="E264" s="56"/>
      <c r="F264" s="72"/>
      <c r="G264" s="135"/>
      <c r="H264" s="55"/>
      <c r="I264">
        <f t="shared" si="9"/>
        <v>0</v>
      </c>
    </row>
    <row r="265" spans="1:9" x14ac:dyDescent="0.25">
      <c r="A265" s="114" t="str">
        <f t="shared" si="8"/>
        <v/>
      </c>
      <c r="B265" s="129"/>
      <c r="C265" s="55"/>
      <c r="D265" s="77"/>
      <c r="E265" s="56"/>
      <c r="F265" s="72"/>
      <c r="G265" s="135"/>
      <c r="H265" s="55"/>
      <c r="I265">
        <f t="shared" si="9"/>
        <v>0</v>
      </c>
    </row>
    <row r="266" spans="1:9" x14ac:dyDescent="0.25">
      <c r="A266" s="114" t="str">
        <f t="shared" si="8"/>
        <v/>
      </c>
      <c r="B266" s="129"/>
      <c r="C266" s="55"/>
      <c r="D266" s="77"/>
      <c r="E266" s="56"/>
      <c r="F266" s="72"/>
      <c r="G266" s="135"/>
      <c r="H266" s="55"/>
      <c r="I266">
        <f t="shared" si="9"/>
        <v>0</v>
      </c>
    </row>
    <row r="267" spans="1:9" x14ac:dyDescent="0.25">
      <c r="A267" s="114" t="str">
        <f t="shared" si="8"/>
        <v/>
      </c>
      <c r="B267" s="129"/>
      <c r="C267" s="55"/>
      <c r="D267" s="77"/>
      <c r="E267" s="56"/>
      <c r="F267" s="72"/>
      <c r="G267" s="135"/>
      <c r="H267" s="55"/>
      <c r="I267">
        <f t="shared" si="9"/>
        <v>0</v>
      </c>
    </row>
    <row r="268" spans="1:9" x14ac:dyDescent="0.25">
      <c r="A268" s="114" t="str">
        <f t="shared" si="8"/>
        <v/>
      </c>
      <c r="B268" s="129"/>
      <c r="C268" s="55"/>
      <c r="D268" s="77"/>
      <c r="E268" s="56"/>
      <c r="F268" s="72"/>
      <c r="G268" s="135"/>
      <c r="H268" s="55"/>
      <c r="I268">
        <f t="shared" si="9"/>
        <v>0</v>
      </c>
    </row>
    <row r="269" spans="1:9" x14ac:dyDescent="0.25">
      <c r="A269" s="114" t="str">
        <f t="shared" si="8"/>
        <v/>
      </c>
      <c r="B269" s="129"/>
      <c r="C269" s="55"/>
      <c r="D269" s="77"/>
      <c r="E269" s="56"/>
      <c r="F269" s="72"/>
      <c r="G269" s="135"/>
      <c r="H269" s="55"/>
      <c r="I269">
        <f t="shared" si="9"/>
        <v>0</v>
      </c>
    </row>
    <row r="270" spans="1:9" x14ac:dyDescent="0.25">
      <c r="A270" s="114" t="str">
        <f t="shared" si="8"/>
        <v/>
      </c>
      <c r="B270" s="129"/>
      <c r="C270" s="55"/>
      <c r="D270" s="77"/>
      <c r="E270" s="56"/>
      <c r="F270" s="72"/>
      <c r="G270" s="135"/>
      <c r="H270" s="55"/>
      <c r="I270">
        <f t="shared" si="9"/>
        <v>0</v>
      </c>
    </row>
    <row r="271" spans="1:9" x14ac:dyDescent="0.25">
      <c r="A271" s="114" t="str">
        <f t="shared" si="8"/>
        <v/>
      </c>
      <c r="B271" s="129"/>
      <c r="C271" s="55"/>
      <c r="D271" s="77"/>
      <c r="E271" s="56"/>
      <c r="F271" s="72"/>
      <c r="G271" s="135"/>
      <c r="H271" s="55"/>
      <c r="I271">
        <f t="shared" si="9"/>
        <v>0</v>
      </c>
    </row>
    <row r="272" spans="1:9" x14ac:dyDescent="0.25">
      <c r="A272" s="114" t="str">
        <f t="shared" si="8"/>
        <v/>
      </c>
      <c r="B272" s="129"/>
      <c r="C272" s="55"/>
      <c r="D272" s="77"/>
      <c r="E272" s="56"/>
      <c r="F272" s="72"/>
      <c r="G272" s="135"/>
      <c r="H272" s="55"/>
      <c r="I272">
        <f t="shared" si="9"/>
        <v>0</v>
      </c>
    </row>
    <row r="273" spans="1:9" x14ac:dyDescent="0.25">
      <c r="A273" s="114" t="str">
        <f t="shared" si="8"/>
        <v/>
      </c>
      <c r="B273" s="129"/>
      <c r="C273" s="55"/>
      <c r="D273" s="77"/>
      <c r="E273" s="56"/>
      <c r="F273" s="72"/>
      <c r="G273" s="135"/>
      <c r="H273" s="55"/>
      <c r="I273">
        <f t="shared" si="9"/>
        <v>0</v>
      </c>
    </row>
    <row r="274" spans="1:9" x14ac:dyDescent="0.25">
      <c r="A274" s="114" t="str">
        <f t="shared" si="8"/>
        <v/>
      </c>
      <c r="B274" s="129"/>
      <c r="C274" s="55"/>
      <c r="D274" s="77"/>
      <c r="E274" s="56"/>
      <c r="F274" s="72"/>
      <c r="G274" s="135"/>
      <c r="H274" s="55"/>
      <c r="I274">
        <f t="shared" si="9"/>
        <v>0</v>
      </c>
    </row>
    <row r="275" spans="1:9" x14ac:dyDescent="0.25">
      <c r="A275" s="114" t="str">
        <f t="shared" si="8"/>
        <v/>
      </c>
      <c r="B275" s="129"/>
      <c r="C275" s="55"/>
      <c r="D275" s="77"/>
      <c r="E275" s="56"/>
      <c r="F275" s="72"/>
      <c r="G275" s="135"/>
      <c r="H275" s="55"/>
      <c r="I275">
        <f t="shared" si="9"/>
        <v>0</v>
      </c>
    </row>
    <row r="276" spans="1:9" x14ac:dyDescent="0.25">
      <c r="A276" s="114" t="str">
        <f t="shared" si="8"/>
        <v/>
      </c>
      <c r="B276" s="129"/>
      <c r="C276" s="55"/>
      <c r="D276" s="77"/>
      <c r="E276" s="56"/>
      <c r="F276" s="72"/>
      <c r="G276" s="135"/>
      <c r="H276" s="55"/>
      <c r="I276">
        <f t="shared" si="9"/>
        <v>0</v>
      </c>
    </row>
    <row r="277" spans="1:9" x14ac:dyDescent="0.25">
      <c r="A277" s="114" t="str">
        <f t="shared" si="8"/>
        <v/>
      </c>
      <c r="B277" s="129"/>
      <c r="C277" s="55"/>
      <c r="D277" s="77"/>
      <c r="E277" s="56"/>
      <c r="F277" s="72"/>
      <c r="G277" s="135"/>
      <c r="H277" s="55"/>
      <c r="I277">
        <f t="shared" si="9"/>
        <v>0</v>
      </c>
    </row>
    <row r="278" spans="1:9" x14ac:dyDescent="0.25">
      <c r="A278" s="114" t="str">
        <f t="shared" si="8"/>
        <v/>
      </c>
      <c r="B278" s="129"/>
      <c r="C278" s="55"/>
      <c r="D278" s="77"/>
      <c r="E278" s="56"/>
      <c r="F278" s="72"/>
      <c r="G278" s="135"/>
      <c r="H278" s="55"/>
      <c r="I278">
        <f t="shared" si="9"/>
        <v>0</v>
      </c>
    </row>
    <row r="279" spans="1:9" x14ac:dyDescent="0.25">
      <c r="A279" s="114" t="str">
        <f t="shared" si="8"/>
        <v/>
      </c>
      <c r="B279" s="129"/>
      <c r="C279" s="55"/>
      <c r="D279" s="77"/>
      <c r="E279" s="56"/>
      <c r="F279" s="72"/>
      <c r="G279" s="135"/>
      <c r="H279" s="55"/>
      <c r="I279">
        <f t="shared" si="9"/>
        <v>0</v>
      </c>
    </row>
    <row r="280" spans="1:9" x14ac:dyDescent="0.25">
      <c r="A280" s="114" t="str">
        <f t="shared" si="8"/>
        <v/>
      </c>
      <c r="B280" s="129"/>
      <c r="C280" s="55"/>
      <c r="D280" s="77"/>
      <c r="E280" s="56"/>
      <c r="F280" s="72"/>
      <c r="G280" s="135"/>
      <c r="H280" s="55"/>
      <c r="I280">
        <f t="shared" si="9"/>
        <v>0</v>
      </c>
    </row>
    <row r="281" spans="1:9" x14ac:dyDescent="0.25">
      <c r="A281" s="114" t="str">
        <f t="shared" si="8"/>
        <v/>
      </c>
      <c r="B281" s="129"/>
      <c r="C281" s="55"/>
      <c r="D281" s="77"/>
      <c r="E281" s="56"/>
      <c r="F281" s="72"/>
      <c r="G281" s="135"/>
      <c r="H281" s="55"/>
      <c r="I281">
        <f t="shared" si="9"/>
        <v>0</v>
      </c>
    </row>
    <row r="282" spans="1:9" x14ac:dyDescent="0.25">
      <c r="A282" s="114" t="str">
        <f t="shared" si="8"/>
        <v/>
      </c>
      <c r="B282" s="129"/>
      <c r="C282" s="55"/>
      <c r="D282" s="77"/>
      <c r="E282" s="56"/>
      <c r="F282" s="72"/>
      <c r="G282" s="89"/>
      <c r="H282" s="55"/>
      <c r="I282">
        <f t="shared" si="9"/>
        <v>0</v>
      </c>
    </row>
    <row r="283" spans="1:9" x14ac:dyDescent="0.25">
      <c r="A283" s="114" t="str">
        <f t="shared" si="8"/>
        <v/>
      </c>
      <c r="B283" s="129"/>
      <c r="C283" s="55"/>
      <c r="D283" s="77"/>
      <c r="E283" s="56"/>
      <c r="F283" s="72"/>
      <c r="G283" s="135"/>
      <c r="H283" s="55"/>
      <c r="I283">
        <f t="shared" si="9"/>
        <v>0</v>
      </c>
    </row>
    <row r="284" spans="1:9" x14ac:dyDescent="0.25">
      <c r="A284" s="114" t="str">
        <f t="shared" si="8"/>
        <v/>
      </c>
      <c r="B284" s="129"/>
      <c r="C284" s="55"/>
      <c r="D284" s="77"/>
      <c r="E284" s="56"/>
      <c r="F284" s="72"/>
      <c r="G284" s="135"/>
      <c r="H284" s="55"/>
      <c r="I284">
        <f t="shared" si="9"/>
        <v>0</v>
      </c>
    </row>
    <row r="285" spans="1:9" x14ac:dyDescent="0.25">
      <c r="A285" s="114" t="str">
        <f t="shared" si="8"/>
        <v/>
      </c>
      <c r="B285" s="129"/>
      <c r="C285" s="55"/>
      <c r="D285" s="77"/>
      <c r="E285" s="56"/>
      <c r="F285" s="72"/>
      <c r="G285" s="135"/>
      <c r="H285" s="55"/>
      <c r="I285">
        <f t="shared" si="9"/>
        <v>0</v>
      </c>
    </row>
    <row r="286" spans="1:9" x14ac:dyDescent="0.25">
      <c r="A286" s="114" t="str">
        <f t="shared" si="8"/>
        <v/>
      </c>
      <c r="B286" s="129"/>
      <c r="C286" s="55"/>
      <c r="D286" s="77"/>
      <c r="E286" s="56"/>
      <c r="F286" s="72"/>
      <c r="G286" s="135"/>
      <c r="H286" s="55"/>
      <c r="I286">
        <f t="shared" si="9"/>
        <v>0</v>
      </c>
    </row>
    <row r="287" spans="1:9" x14ac:dyDescent="0.25">
      <c r="A287" s="114" t="str">
        <f t="shared" si="8"/>
        <v/>
      </c>
      <c r="B287" s="129"/>
      <c r="C287" s="55"/>
      <c r="D287" s="77"/>
      <c r="E287" s="56"/>
      <c r="F287" s="72"/>
      <c r="G287" s="135"/>
      <c r="H287" s="55"/>
      <c r="I287">
        <f t="shared" si="9"/>
        <v>0</v>
      </c>
    </row>
    <row r="288" spans="1:9" x14ac:dyDescent="0.25">
      <c r="A288" s="114" t="str">
        <f t="shared" si="8"/>
        <v/>
      </c>
      <c r="B288" s="129"/>
      <c r="C288" s="55"/>
      <c r="D288" s="77"/>
      <c r="E288" s="56"/>
      <c r="F288" s="72"/>
      <c r="G288" s="135"/>
      <c r="H288" s="55"/>
      <c r="I288">
        <f t="shared" si="9"/>
        <v>0</v>
      </c>
    </row>
    <row r="289" spans="1:9" x14ac:dyDescent="0.25">
      <c r="A289" s="114" t="str">
        <f t="shared" si="8"/>
        <v/>
      </c>
      <c r="B289" s="129"/>
      <c r="C289" s="55"/>
      <c r="D289" s="77"/>
      <c r="E289" s="56"/>
      <c r="F289" s="72"/>
      <c r="G289" s="135"/>
      <c r="H289" s="55"/>
      <c r="I289">
        <f t="shared" si="9"/>
        <v>0</v>
      </c>
    </row>
    <row r="290" spans="1:9" x14ac:dyDescent="0.25">
      <c r="A290" s="114" t="str">
        <f t="shared" si="8"/>
        <v/>
      </c>
      <c r="B290" s="129"/>
      <c r="C290" s="55"/>
      <c r="D290" s="77"/>
      <c r="E290" s="56"/>
      <c r="F290" s="72"/>
      <c r="G290" s="135"/>
      <c r="H290" s="55"/>
      <c r="I290">
        <f t="shared" si="9"/>
        <v>0</v>
      </c>
    </row>
    <row r="291" spans="1:9" x14ac:dyDescent="0.25">
      <c r="A291" s="114" t="str">
        <f t="shared" si="8"/>
        <v/>
      </c>
      <c r="B291" s="129"/>
      <c r="C291" s="55"/>
      <c r="D291" s="77"/>
      <c r="E291" s="56"/>
      <c r="F291" s="72"/>
      <c r="G291" s="135"/>
      <c r="H291" s="55"/>
      <c r="I291">
        <f t="shared" si="9"/>
        <v>0</v>
      </c>
    </row>
    <row r="292" spans="1:9" x14ac:dyDescent="0.25">
      <c r="A292" s="114" t="str">
        <f t="shared" si="8"/>
        <v/>
      </c>
      <c r="B292" s="129"/>
      <c r="C292" s="55"/>
      <c r="D292" s="77"/>
      <c r="E292" s="56"/>
      <c r="F292" s="72"/>
      <c r="G292" s="89"/>
      <c r="H292" s="55"/>
      <c r="I292">
        <f t="shared" si="9"/>
        <v>0</v>
      </c>
    </row>
    <row r="293" spans="1:9" x14ac:dyDescent="0.25">
      <c r="A293" s="114" t="str">
        <f t="shared" si="8"/>
        <v/>
      </c>
      <c r="B293" s="129"/>
      <c r="C293" s="55"/>
      <c r="D293" s="77"/>
      <c r="E293" s="56"/>
      <c r="F293" s="72"/>
      <c r="G293" s="135"/>
      <c r="H293" s="55"/>
      <c r="I293">
        <f t="shared" si="9"/>
        <v>0</v>
      </c>
    </row>
    <row r="294" spans="1:9" x14ac:dyDescent="0.25">
      <c r="A294" s="114" t="str">
        <f t="shared" si="8"/>
        <v/>
      </c>
      <c r="B294" s="129"/>
      <c r="C294" s="55"/>
      <c r="D294" s="77"/>
      <c r="E294" s="56"/>
      <c r="F294" s="72"/>
      <c r="G294" s="135"/>
      <c r="H294" s="55"/>
      <c r="I294">
        <f t="shared" si="9"/>
        <v>0</v>
      </c>
    </row>
    <row r="295" spans="1:9" x14ac:dyDescent="0.25">
      <c r="A295" s="114" t="str">
        <f t="shared" si="8"/>
        <v/>
      </c>
      <c r="B295" s="129"/>
      <c r="C295" s="55"/>
      <c r="D295" s="77"/>
      <c r="E295" s="56"/>
      <c r="F295" s="72"/>
      <c r="G295" s="135"/>
      <c r="H295" s="55"/>
      <c r="I295">
        <f t="shared" si="9"/>
        <v>0</v>
      </c>
    </row>
    <row r="296" spans="1:9" x14ac:dyDescent="0.25">
      <c r="A296" s="114" t="str">
        <f t="shared" si="8"/>
        <v/>
      </c>
      <c r="B296" s="129"/>
      <c r="C296" s="55"/>
      <c r="D296" s="77"/>
      <c r="E296" s="56"/>
      <c r="F296" s="72"/>
      <c r="G296" s="135"/>
      <c r="H296" s="55"/>
      <c r="I296">
        <f t="shared" si="9"/>
        <v>0</v>
      </c>
    </row>
    <row r="297" spans="1:9" x14ac:dyDescent="0.25">
      <c r="A297" s="114" t="str">
        <f t="shared" si="8"/>
        <v/>
      </c>
      <c r="B297" s="129"/>
      <c r="C297" s="55"/>
      <c r="D297" s="77"/>
      <c r="E297" s="56"/>
      <c r="F297" s="72"/>
      <c r="G297" s="135"/>
      <c r="H297" s="55"/>
      <c r="I297">
        <f t="shared" si="9"/>
        <v>0</v>
      </c>
    </row>
    <row r="298" spans="1:9" x14ac:dyDescent="0.25">
      <c r="A298" s="114" t="str">
        <f t="shared" si="8"/>
        <v/>
      </c>
      <c r="B298" s="129"/>
      <c r="C298" s="55"/>
      <c r="D298" s="77"/>
      <c r="E298" s="56"/>
      <c r="F298" s="72"/>
      <c r="G298" s="135"/>
      <c r="H298" s="55"/>
      <c r="I298">
        <f t="shared" si="9"/>
        <v>0</v>
      </c>
    </row>
    <row r="299" spans="1:9" x14ac:dyDescent="0.25">
      <c r="A299" s="114" t="str">
        <f t="shared" si="8"/>
        <v/>
      </c>
      <c r="B299" s="129"/>
      <c r="C299" s="55"/>
      <c r="D299" s="77"/>
      <c r="E299" s="56"/>
      <c r="F299" s="72"/>
      <c r="G299" s="135"/>
      <c r="H299" s="55"/>
      <c r="I299">
        <f t="shared" si="9"/>
        <v>0</v>
      </c>
    </row>
    <row r="300" spans="1:9" x14ac:dyDescent="0.25">
      <c r="A300" s="114" t="str">
        <f t="shared" si="8"/>
        <v/>
      </c>
      <c r="B300" s="129"/>
      <c r="C300" s="55"/>
      <c r="D300" s="77"/>
      <c r="E300" s="56"/>
      <c r="F300" s="72"/>
      <c r="G300" s="135"/>
      <c r="H300" s="55"/>
      <c r="I300">
        <f t="shared" si="9"/>
        <v>0</v>
      </c>
    </row>
    <row r="301" spans="1:9" x14ac:dyDescent="0.25">
      <c r="A301" s="114" t="str">
        <f t="shared" si="8"/>
        <v/>
      </c>
      <c r="B301" s="129"/>
      <c r="C301" s="55"/>
      <c r="D301" s="77"/>
      <c r="E301" s="56"/>
      <c r="F301" s="72"/>
      <c r="G301" s="135"/>
      <c r="H301" s="55"/>
      <c r="I301">
        <f t="shared" si="9"/>
        <v>0</v>
      </c>
    </row>
    <row r="302" spans="1:9" x14ac:dyDescent="0.25">
      <c r="A302" s="114" t="str">
        <f t="shared" si="8"/>
        <v/>
      </c>
      <c r="B302" s="129"/>
      <c r="C302" s="55"/>
      <c r="D302" s="77"/>
      <c r="E302" s="56"/>
      <c r="F302" s="72"/>
      <c r="G302" s="135"/>
      <c r="H302" s="55"/>
      <c r="I302">
        <f t="shared" si="9"/>
        <v>0</v>
      </c>
    </row>
    <row r="303" spans="1:9" x14ac:dyDescent="0.25">
      <c r="A303" s="114" t="str">
        <f t="shared" si="8"/>
        <v/>
      </c>
      <c r="B303" s="129"/>
      <c r="C303" s="55"/>
      <c r="D303" s="77"/>
      <c r="E303" s="56"/>
      <c r="F303" s="72"/>
      <c r="G303" s="135"/>
      <c r="H303" s="55"/>
      <c r="I303">
        <f t="shared" si="9"/>
        <v>0</v>
      </c>
    </row>
    <row r="304" spans="1:9" x14ac:dyDescent="0.25">
      <c r="A304" s="114" t="str">
        <f t="shared" si="8"/>
        <v/>
      </c>
      <c r="B304" s="129"/>
      <c r="C304" s="55"/>
      <c r="D304" s="77"/>
      <c r="E304" s="56"/>
      <c r="F304" s="72"/>
      <c r="G304" s="89"/>
      <c r="H304" s="55"/>
      <c r="I304">
        <f t="shared" si="9"/>
        <v>0</v>
      </c>
    </row>
    <row r="305" spans="1:9" x14ac:dyDescent="0.25">
      <c r="A305" s="114" t="str">
        <f t="shared" si="8"/>
        <v/>
      </c>
      <c r="B305" s="129"/>
      <c r="C305" s="55"/>
      <c r="D305" s="77"/>
      <c r="E305" s="56"/>
      <c r="F305" s="72"/>
      <c r="G305" s="89"/>
      <c r="H305" s="55"/>
      <c r="I305">
        <f t="shared" si="9"/>
        <v>0</v>
      </c>
    </row>
    <row r="306" spans="1:9" x14ac:dyDescent="0.25">
      <c r="A306" s="114" t="str">
        <f t="shared" si="8"/>
        <v/>
      </c>
      <c r="B306" s="129"/>
      <c r="C306" s="55"/>
      <c r="D306" s="77"/>
      <c r="E306" s="56"/>
      <c r="F306" s="72"/>
      <c r="G306" s="135"/>
      <c r="H306" s="55"/>
      <c r="I306">
        <f t="shared" si="9"/>
        <v>0</v>
      </c>
    </row>
    <row r="307" spans="1:9" x14ac:dyDescent="0.25">
      <c r="A307" s="114" t="str">
        <f t="shared" si="8"/>
        <v/>
      </c>
      <c r="B307" s="129"/>
      <c r="C307" s="55"/>
      <c r="D307" s="77"/>
      <c r="E307" s="56"/>
      <c r="F307" s="72"/>
      <c r="G307" s="135"/>
      <c r="H307" s="55"/>
      <c r="I307">
        <f t="shared" si="9"/>
        <v>0</v>
      </c>
    </row>
    <row r="308" spans="1:9" x14ac:dyDescent="0.25">
      <c r="A308" s="114" t="str">
        <f t="shared" si="8"/>
        <v/>
      </c>
      <c r="B308" s="129"/>
      <c r="C308" s="55"/>
      <c r="D308" s="77"/>
      <c r="E308" s="56"/>
      <c r="F308" s="72"/>
      <c r="G308" s="135"/>
      <c r="H308" s="55"/>
      <c r="I308">
        <f t="shared" si="9"/>
        <v>0</v>
      </c>
    </row>
    <row r="309" spans="1:9" x14ac:dyDescent="0.25">
      <c r="A309" s="114" t="str">
        <f t="shared" si="8"/>
        <v/>
      </c>
      <c r="B309" s="129"/>
      <c r="C309" s="55"/>
      <c r="D309" s="77"/>
      <c r="E309" s="56"/>
      <c r="F309" s="72"/>
      <c r="G309" s="135"/>
      <c r="H309" s="55"/>
      <c r="I309">
        <f t="shared" si="9"/>
        <v>0</v>
      </c>
    </row>
    <row r="310" spans="1:9" x14ac:dyDescent="0.25">
      <c r="A310" s="114" t="str">
        <f t="shared" si="8"/>
        <v/>
      </c>
      <c r="B310" s="129"/>
      <c r="C310" s="55"/>
      <c r="D310" s="77"/>
      <c r="E310" s="56"/>
      <c r="F310" s="72"/>
      <c r="G310" s="135"/>
      <c r="H310" s="55"/>
      <c r="I310">
        <f t="shared" si="9"/>
        <v>0</v>
      </c>
    </row>
    <row r="311" spans="1:9" x14ac:dyDescent="0.25">
      <c r="A311" s="114" t="str">
        <f t="shared" si="8"/>
        <v/>
      </c>
      <c r="B311" s="129"/>
      <c r="C311" s="55"/>
      <c r="D311" s="77"/>
      <c r="E311" s="56"/>
      <c r="F311" s="72"/>
      <c r="G311" s="135"/>
      <c r="H311" s="55"/>
      <c r="I311">
        <f t="shared" si="9"/>
        <v>0</v>
      </c>
    </row>
    <row r="312" spans="1:9" x14ac:dyDescent="0.25">
      <c r="A312" s="114" t="str">
        <f t="shared" si="8"/>
        <v/>
      </c>
      <c r="B312" s="129"/>
      <c r="C312" s="55"/>
      <c r="D312" s="77"/>
      <c r="E312" s="56"/>
      <c r="F312" s="72"/>
      <c r="G312" s="135"/>
      <c r="H312" s="55"/>
      <c r="I312">
        <f t="shared" si="9"/>
        <v>0</v>
      </c>
    </row>
    <row r="313" spans="1:9" x14ac:dyDescent="0.25">
      <c r="A313" s="114" t="str">
        <f t="shared" si="8"/>
        <v/>
      </c>
      <c r="B313" s="129"/>
      <c r="C313" s="55"/>
      <c r="D313" s="77"/>
      <c r="E313" s="56"/>
      <c r="F313" s="72"/>
      <c r="G313" s="135"/>
      <c r="H313" s="55"/>
      <c r="I313">
        <f t="shared" si="9"/>
        <v>0</v>
      </c>
    </row>
    <row r="314" spans="1:9" x14ac:dyDescent="0.25">
      <c r="A314" s="114" t="str">
        <f t="shared" si="8"/>
        <v/>
      </c>
      <c r="B314" s="129"/>
      <c r="C314" s="55"/>
      <c r="D314" s="77"/>
      <c r="E314" s="56"/>
      <c r="F314" s="72"/>
      <c r="G314" s="135"/>
      <c r="H314" s="55"/>
      <c r="I314">
        <f t="shared" si="9"/>
        <v>0</v>
      </c>
    </row>
    <row r="315" spans="1:9" x14ac:dyDescent="0.25">
      <c r="A315" s="114" t="str">
        <f t="shared" si="8"/>
        <v/>
      </c>
      <c r="B315" s="129"/>
      <c r="C315" s="55"/>
      <c r="D315" s="77"/>
      <c r="E315" s="56"/>
      <c r="F315" s="72"/>
      <c r="G315" s="135"/>
      <c r="H315" s="55"/>
      <c r="I315">
        <f t="shared" si="9"/>
        <v>0</v>
      </c>
    </row>
    <row r="316" spans="1:9" x14ac:dyDescent="0.25">
      <c r="A316" s="114" t="str">
        <f t="shared" si="8"/>
        <v/>
      </c>
      <c r="B316" s="129"/>
      <c r="C316" s="55"/>
      <c r="D316" s="77"/>
      <c r="E316" s="56"/>
      <c r="F316" s="72"/>
      <c r="G316" s="135"/>
      <c r="H316" s="55"/>
      <c r="I316">
        <f t="shared" si="9"/>
        <v>0</v>
      </c>
    </row>
    <row r="317" spans="1:9" x14ac:dyDescent="0.25">
      <c r="A317" s="114" t="str">
        <f t="shared" si="8"/>
        <v/>
      </c>
      <c r="B317" s="129"/>
      <c r="C317" s="55"/>
      <c r="D317" s="77"/>
      <c r="E317" s="56"/>
      <c r="F317" s="72"/>
      <c r="G317" s="135"/>
      <c r="H317" s="55"/>
      <c r="I317">
        <f t="shared" si="9"/>
        <v>0</v>
      </c>
    </row>
    <row r="318" spans="1:9" x14ac:dyDescent="0.25">
      <c r="A318" s="114" t="str">
        <f t="shared" si="8"/>
        <v/>
      </c>
      <c r="B318" s="129"/>
      <c r="C318" s="55"/>
      <c r="D318" s="77"/>
      <c r="E318" s="56"/>
      <c r="F318" s="72"/>
      <c r="G318" s="135"/>
      <c r="H318" s="55"/>
      <c r="I318">
        <f t="shared" si="9"/>
        <v>0</v>
      </c>
    </row>
    <row r="319" spans="1:9" x14ac:dyDescent="0.25">
      <c r="A319" s="114" t="str">
        <f t="shared" si="8"/>
        <v/>
      </c>
      <c r="B319" s="129"/>
      <c r="C319" s="55"/>
      <c r="D319" s="77"/>
      <c r="E319" s="56"/>
      <c r="F319" s="72"/>
      <c r="G319" s="135"/>
      <c r="H319" s="55"/>
      <c r="I319">
        <f t="shared" si="9"/>
        <v>0</v>
      </c>
    </row>
    <row r="320" spans="1:9" x14ac:dyDescent="0.25">
      <c r="A320" s="114" t="str">
        <f t="shared" si="8"/>
        <v/>
      </c>
      <c r="B320" s="129"/>
      <c r="C320" s="55"/>
      <c r="D320" s="77"/>
      <c r="E320" s="56"/>
      <c r="F320" s="72"/>
      <c r="G320" s="135"/>
      <c r="H320" s="55"/>
      <c r="I320">
        <f t="shared" si="9"/>
        <v>0</v>
      </c>
    </row>
    <row r="321" spans="1:9" x14ac:dyDescent="0.25">
      <c r="A321" s="114" t="str">
        <f t="shared" si="8"/>
        <v/>
      </c>
      <c r="B321" s="129"/>
      <c r="C321" s="55"/>
      <c r="D321" s="77"/>
      <c r="E321" s="56"/>
      <c r="F321" s="72"/>
      <c r="G321" s="135"/>
      <c r="H321" s="55"/>
      <c r="I321">
        <f t="shared" si="9"/>
        <v>0</v>
      </c>
    </row>
    <row r="322" spans="1:9" x14ac:dyDescent="0.25">
      <c r="A322" s="114" t="str">
        <f t="shared" ref="A322:A385" si="10">IF(D322="","",D322+(6-I322))</f>
        <v/>
      </c>
      <c r="B322" s="129"/>
      <c r="C322" s="55"/>
      <c r="D322" s="77"/>
      <c r="E322" s="56"/>
      <c r="F322" s="72"/>
      <c r="G322" s="135"/>
      <c r="H322" s="55"/>
      <c r="I322">
        <f t="shared" si="9"/>
        <v>0</v>
      </c>
    </row>
    <row r="323" spans="1:9" x14ac:dyDescent="0.25">
      <c r="A323" s="114" t="str">
        <f t="shared" si="10"/>
        <v/>
      </c>
      <c r="B323" s="129"/>
      <c r="C323" s="55"/>
      <c r="D323" s="77"/>
      <c r="E323" s="56"/>
      <c r="F323" s="72"/>
      <c r="G323" s="135"/>
      <c r="H323" s="55"/>
      <c r="I323">
        <f t="shared" ref="I323:I386" si="11">IF(WEEKDAY(D323)=7,0,WEEKDAY(D323))</f>
        <v>0</v>
      </c>
    </row>
    <row r="324" spans="1:9" x14ac:dyDescent="0.25">
      <c r="A324" s="114" t="str">
        <f t="shared" si="10"/>
        <v/>
      </c>
      <c r="B324" s="129"/>
      <c r="C324" s="55"/>
      <c r="D324" s="77"/>
      <c r="E324" s="56"/>
      <c r="F324" s="72"/>
      <c r="G324" s="89"/>
      <c r="H324" s="55"/>
      <c r="I324">
        <f t="shared" si="11"/>
        <v>0</v>
      </c>
    </row>
    <row r="325" spans="1:9" x14ac:dyDescent="0.25">
      <c r="A325" s="114" t="str">
        <f t="shared" si="10"/>
        <v/>
      </c>
      <c r="B325" s="129"/>
      <c r="C325" s="55"/>
      <c r="D325" s="77"/>
      <c r="E325" s="56"/>
      <c r="F325" s="72"/>
      <c r="G325" s="89"/>
      <c r="H325" s="55"/>
      <c r="I325">
        <f t="shared" si="11"/>
        <v>0</v>
      </c>
    </row>
    <row r="326" spans="1:9" x14ac:dyDescent="0.25">
      <c r="A326" s="114" t="str">
        <f t="shared" si="10"/>
        <v/>
      </c>
      <c r="B326" s="129"/>
      <c r="C326" s="55"/>
      <c r="D326" s="77"/>
      <c r="E326" s="56"/>
      <c r="F326" s="72"/>
      <c r="G326" s="89"/>
      <c r="H326" s="55"/>
      <c r="I326">
        <f t="shared" si="11"/>
        <v>0</v>
      </c>
    </row>
    <row r="327" spans="1:9" x14ac:dyDescent="0.25">
      <c r="A327" s="114" t="str">
        <f t="shared" si="10"/>
        <v/>
      </c>
      <c r="B327" s="129"/>
      <c r="C327" s="55"/>
      <c r="D327" s="77"/>
      <c r="E327" s="56"/>
      <c r="F327" s="72"/>
      <c r="G327" s="135"/>
      <c r="H327" s="55"/>
      <c r="I327">
        <f t="shared" si="11"/>
        <v>0</v>
      </c>
    </row>
    <row r="328" spans="1:9" x14ac:dyDescent="0.25">
      <c r="A328" s="114" t="str">
        <f t="shared" si="10"/>
        <v/>
      </c>
      <c r="B328" s="129"/>
      <c r="C328" s="55"/>
      <c r="D328" s="77"/>
      <c r="E328" s="56"/>
      <c r="F328" s="72"/>
      <c r="G328" s="135"/>
      <c r="H328" s="55"/>
      <c r="I328">
        <f t="shared" si="11"/>
        <v>0</v>
      </c>
    </row>
    <row r="329" spans="1:9" x14ac:dyDescent="0.25">
      <c r="A329" s="114" t="str">
        <f t="shared" si="10"/>
        <v/>
      </c>
      <c r="B329" s="129"/>
      <c r="C329" s="55"/>
      <c r="D329" s="77"/>
      <c r="E329" s="56"/>
      <c r="F329" s="72"/>
      <c r="G329" s="135"/>
      <c r="H329" s="55"/>
      <c r="I329">
        <f t="shared" si="11"/>
        <v>0</v>
      </c>
    </row>
    <row r="330" spans="1:9" x14ac:dyDescent="0.25">
      <c r="A330" s="114" t="str">
        <f t="shared" si="10"/>
        <v/>
      </c>
      <c r="B330" s="129"/>
      <c r="C330" s="55"/>
      <c r="D330" s="77"/>
      <c r="E330" s="56"/>
      <c r="F330" s="72"/>
      <c r="G330" s="135"/>
      <c r="H330" s="55"/>
      <c r="I330">
        <f t="shared" si="11"/>
        <v>0</v>
      </c>
    </row>
    <row r="331" spans="1:9" x14ac:dyDescent="0.25">
      <c r="A331" s="114" t="str">
        <f t="shared" si="10"/>
        <v/>
      </c>
      <c r="B331" s="129"/>
      <c r="C331" s="55"/>
      <c r="D331" s="77"/>
      <c r="E331" s="56"/>
      <c r="F331" s="72"/>
      <c r="G331" s="135"/>
      <c r="H331" s="55"/>
      <c r="I331">
        <f t="shared" si="11"/>
        <v>0</v>
      </c>
    </row>
    <row r="332" spans="1:9" x14ac:dyDescent="0.25">
      <c r="A332" s="114" t="str">
        <f t="shared" si="10"/>
        <v/>
      </c>
      <c r="B332" s="129"/>
      <c r="C332" s="55"/>
      <c r="D332" s="77"/>
      <c r="E332" s="56"/>
      <c r="F332" s="72"/>
      <c r="G332" s="135"/>
      <c r="H332" s="55"/>
      <c r="I332">
        <f t="shared" si="11"/>
        <v>0</v>
      </c>
    </row>
    <row r="333" spans="1:9" x14ac:dyDescent="0.25">
      <c r="A333" s="114" t="str">
        <f t="shared" si="10"/>
        <v/>
      </c>
      <c r="B333" s="129"/>
      <c r="C333" s="55"/>
      <c r="D333" s="77"/>
      <c r="E333" s="56"/>
      <c r="F333" s="72"/>
      <c r="G333" s="135"/>
      <c r="H333" s="55"/>
      <c r="I333">
        <f t="shared" si="11"/>
        <v>0</v>
      </c>
    </row>
    <row r="334" spans="1:9" x14ac:dyDescent="0.25">
      <c r="A334" s="114" t="str">
        <f t="shared" si="10"/>
        <v/>
      </c>
      <c r="B334" s="129"/>
      <c r="C334" s="55"/>
      <c r="D334" s="77"/>
      <c r="E334" s="56"/>
      <c r="F334" s="72"/>
      <c r="G334" s="135"/>
      <c r="H334" s="55"/>
      <c r="I334">
        <f t="shared" si="11"/>
        <v>0</v>
      </c>
    </row>
    <row r="335" spans="1:9" x14ac:dyDescent="0.25">
      <c r="A335" s="114" t="str">
        <f t="shared" si="10"/>
        <v/>
      </c>
      <c r="B335" s="129"/>
      <c r="C335" s="55"/>
      <c r="D335" s="77"/>
      <c r="E335" s="56"/>
      <c r="F335" s="72"/>
      <c r="G335" s="135"/>
      <c r="H335" s="55"/>
      <c r="I335">
        <f t="shared" si="11"/>
        <v>0</v>
      </c>
    </row>
    <row r="336" spans="1:9" x14ac:dyDescent="0.25">
      <c r="A336" s="114" t="str">
        <f t="shared" si="10"/>
        <v/>
      </c>
      <c r="B336" s="129"/>
      <c r="C336" s="55"/>
      <c r="D336" s="77"/>
      <c r="E336" s="56"/>
      <c r="F336" s="72"/>
      <c r="G336" s="135"/>
      <c r="H336" s="55"/>
      <c r="I336">
        <f t="shared" si="11"/>
        <v>0</v>
      </c>
    </row>
    <row r="337" spans="1:9" x14ac:dyDescent="0.25">
      <c r="A337" s="114" t="str">
        <f t="shared" si="10"/>
        <v/>
      </c>
      <c r="B337" s="129"/>
      <c r="C337" s="55"/>
      <c r="D337" s="77"/>
      <c r="E337" s="56"/>
      <c r="F337" s="72"/>
      <c r="G337" s="135"/>
      <c r="H337" s="55"/>
      <c r="I337">
        <f t="shared" si="11"/>
        <v>0</v>
      </c>
    </row>
    <row r="338" spans="1:9" x14ac:dyDescent="0.25">
      <c r="A338" s="114" t="str">
        <f t="shared" si="10"/>
        <v/>
      </c>
      <c r="B338" s="129"/>
      <c r="C338" s="55"/>
      <c r="D338" s="77"/>
      <c r="E338" s="56"/>
      <c r="F338" s="72"/>
      <c r="G338" s="135"/>
      <c r="H338" s="55"/>
      <c r="I338">
        <f t="shared" si="11"/>
        <v>0</v>
      </c>
    </row>
    <row r="339" spans="1:9" x14ac:dyDescent="0.25">
      <c r="A339" s="114" t="str">
        <f t="shared" si="10"/>
        <v/>
      </c>
      <c r="B339" s="129"/>
      <c r="C339" s="55"/>
      <c r="D339" s="77"/>
      <c r="E339" s="56"/>
      <c r="F339" s="72"/>
      <c r="G339" s="135"/>
      <c r="H339" s="55"/>
      <c r="I339">
        <f t="shared" si="11"/>
        <v>0</v>
      </c>
    </row>
    <row r="340" spans="1:9" x14ac:dyDescent="0.25">
      <c r="A340" s="114" t="str">
        <f t="shared" si="10"/>
        <v/>
      </c>
      <c r="B340" s="129"/>
      <c r="C340" s="55"/>
      <c r="D340" s="77"/>
      <c r="E340" s="56"/>
      <c r="F340" s="72"/>
      <c r="G340" s="135"/>
      <c r="H340" s="55"/>
      <c r="I340">
        <f t="shared" si="11"/>
        <v>0</v>
      </c>
    </row>
    <row r="341" spans="1:9" x14ac:dyDescent="0.25">
      <c r="A341" s="114" t="str">
        <f t="shared" si="10"/>
        <v/>
      </c>
      <c r="B341" s="129"/>
      <c r="C341" s="55"/>
      <c r="D341" s="77"/>
      <c r="E341" s="56"/>
      <c r="F341" s="72"/>
      <c r="G341" s="135"/>
      <c r="H341" s="55"/>
      <c r="I341">
        <f t="shared" si="11"/>
        <v>0</v>
      </c>
    </row>
    <row r="342" spans="1:9" x14ac:dyDescent="0.25">
      <c r="A342" s="114" t="str">
        <f t="shared" si="10"/>
        <v/>
      </c>
      <c r="B342" s="129"/>
      <c r="C342" s="55"/>
      <c r="D342" s="77"/>
      <c r="E342" s="56"/>
      <c r="F342" s="72"/>
      <c r="G342" s="135"/>
      <c r="H342" s="55"/>
      <c r="I342">
        <f t="shared" si="11"/>
        <v>0</v>
      </c>
    </row>
    <row r="343" spans="1:9" x14ac:dyDescent="0.25">
      <c r="A343" s="114" t="str">
        <f t="shared" si="10"/>
        <v/>
      </c>
      <c r="B343" s="129"/>
      <c r="C343" s="55"/>
      <c r="D343" s="77"/>
      <c r="E343" s="56"/>
      <c r="F343" s="72"/>
      <c r="G343" s="135"/>
      <c r="H343" s="55"/>
      <c r="I343">
        <f t="shared" si="11"/>
        <v>0</v>
      </c>
    </row>
    <row r="344" spans="1:9" x14ac:dyDescent="0.25">
      <c r="A344" s="114" t="str">
        <f t="shared" si="10"/>
        <v/>
      </c>
      <c r="B344" s="129"/>
      <c r="C344" s="55"/>
      <c r="D344" s="77"/>
      <c r="E344" s="56"/>
      <c r="F344" s="72"/>
      <c r="G344" s="135"/>
      <c r="H344" s="55"/>
      <c r="I344">
        <f t="shared" si="11"/>
        <v>0</v>
      </c>
    </row>
    <row r="345" spans="1:9" x14ac:dyDescent="0.25">
      <c r="A345" s="114" t="str">
        <f t="shared" si="10"/>
        <v/>
      </c>
      <c r="B345" s="129"/>
      <c r="C345" s="55"/>
      <c r="D345" s="77"/>
      <c r="E345" s="56"/>
      <c r="F345" s="72"/>
      <c r="G345" s="135"/>
      <c r="H345" s="55"/>
      <c r="I345">
        <f t="shared" si="11"/>
        <v>0</v>
      </c>
    </row>
    <row r="346" spans="1:9" x14ac:dyDescent="0.25">
      <c r="A346" s="114" t="str">
        <f t="shared" si="10"/>
        <v/>
      </c>
      <c r="B346" s="129"/>
      <c r="C346" s="55"/>
      <c r="D346" s="77"/>
      <c r="E346" s="56"/>
      <c r="F346" s="72"/>
      <c r="G346" s="135"/>
      <c r="H346" s="55"/>
      <c r="I346">
        <f t="shared" si="11"/>
        <v>0</v>
      </c>
    </row>
    <row r="347" spans="1:9" x14ac:dyDescent="0.25">
      <c r="A347" s="114" t="str">
        <f t="shared" si="10"/>
        <v/>
      </c>
      <c r="B347" s="129"/>
      <c r="C347" s="55"/>
      <c r="D347" s="77"/>
      <c r="E347" s="56"/>
      <c r="F347" s="72"/>
      <c r="G347" s="89"/>
      <c r="H347" s="55"/>
      <c r="I347">
        <f t="shared" si="11"/>
        <v>0</v>
      </c>
    </row>
    <row r="348" spans="1:9" x14ac:dyDescent="0.25">
      <c r="A348" s="114" t="str">
        <f t="shared" si="10"/>
        <v/>
      </c>
      <c r="B348" s="129"/>
      <c r="C348" s="55"/>
      <c r="D348" s="77"/>
      <c r="E348" s="56"/>
      <c r="F348" s="72"/>
      <c r="G348" s="135"/>
      <c r="H348" s="55"/>
      <c r="I348">
        <f t="shared" si="11"/>
        <v>0</v>
      </c>
    </row>
    <row r="349" spans="1:9" x14ac:dyDescent="0.25">
      <c r="A349" s="114" t="str">
        <f t="shared" si="10"/>
        <v/>
      </c>
      <c r="B349" s="129"/>
      <c r="C349" s="55"/>
      <c r="D349" s="77"/>
      <c r="E349" s="56"/>
      <c r="F349" s="72"/>
      <c r="G349" s="135"/>
      <c r="H349" s="55"/>
      <c r="I349">
        <f t="shared" si="11"/>
        <v>0</v>
      </c>
    </row>
    <row r="350" spans="1:9" x14ac:dyDescent="0.25">
      <c r="A350" s="114" t="str">
        <f t="shared" si="10"/>
        <v/>
      </c>
      <c r="B350" s="129"/>
      <c r="C350" s="55"/>
      <c r="D350" s="77"/>
      <c r="E350" s="56"/>
      <c r="F350" s="72"/>
      <c r="G350" s="135"/>
      <c r="H350" s="55"/>
      <c r="I350">
        <f t="shared" si="11"/>
        <v>0</v>
      </c>
    </row>
    <row r="351" spans="1:9" x14ac:dyDescent="0.25">
      <c r="A351" s="114" t="str">
        <f t="shared" si="10"/>
        <v/>
      </c>
      <c r="B351" s="129"/>
      <c r="C351" s="55"/>
      <c r="D351" s="77"/>
      <c r="E351" s="56"/>
      <c r="F351" s="72"/>
      <c r="G351" s="135"/>
      <c r="H351" s="55"/>
      <c r="I351">
        <f t="shared" si="11"/>
        <v>0</v>
      </c>
    </row>
    <row r="352" spans="1:9" x14ac:dyDescent="0.25">
      <c r="A352" s="114" t="str">
        <f t="shared" si="10"/>
        <v/>
      </c>
      <c r="B352" s="129"/>
      <c r="C352" s="55"/>
      <c r="D352" s="77"/>
      <c r="E352" s="56"/>
      <c r="F352" s="72"/>
      <c r="G352" s="135"/>
      <c r="H352" s="55"/>
      <c r="I352">
        <f t="shared" si="11"/>
        <v>0</v>
      </c>
    </row>
    <row r="353" spans="1:9" x14ac:dyDescent="0.25">
      <c r="A353" s="114" t="str">
        <f t="shared" si="10"/>
        <v/>
      </c>
      <c r="B353" s="129"/>
      <c r="C353" s="55"/>
      <c r="D353" s="77"/>
      <c r="E353" s="56"/>
      <c r="F353" s="72"/>
      <c r="G353" s="135"/>
      <c r="H353" s="55"/>
      <c r="I353">
        <f t="shared" si="11"/>
        <v>0</v>
      </c>
    </row>
    <row r="354" spans="1:9" x14ac:dyDescent="0.25">
      <c r="A354" s="114" t="str">
        <f t="shared" si="10"/>
        <v/>
      </c>
      <c r="B354" s="129"/>
      <c r="C354" s="55"/>
      <c r="D354" s="77"/>
      <c r="E354" s="56"/>
      <c r="F354" s="72"/>
      <c r="G354" s="135"/>
      <c r="H354" s="55"/>
      <c r="I354">
        <f t="shared" si="11"/>
        <v>0</v>
      </c>
    </row>
    <row r="355" spans="1:9" x14ac:dyDescent="0.25">
      <c r="A355" s="114" t="str">
        <f t="shared" si="10"/>
        <v/>
      </c>
      <c r="B355" s="129"/>
      <c r="C355" s="55"/>
      <c r="D355" s="77"/>
      <c r="E355" s="56"/>
      <c r="F355" s="72"/>
      <c r="G355" s="135"/>
      <c r="H355" s="55"/>
      <c r="I355">
        <f t="shared" si="11"/>
        <v>0</v>
      </c>
    </row>
    <row r="356" spans="1:9" x14ac:dyDescent="0.25">
      <c r="A356" s="114" t="str">
        <f t="shared" si="10"/>
        <v/>
      </c>
      <c r="B356" s="129"/>
      <c r="C356" s="55"/>
      <c r="D356" s="77"/>
      <c r="E356" s="56"/>
      <c r="F356" s="72"/>
      <c r="G356" s="135"/>
      <c r="H356" s="55"/>
      <c r="I356">
        <f t="shared" si="11"/>
        <v>0</v>
      </c>
    </row>
    <row r="357" spans="1:9" x14ac:dyDescent="0.25">
      <c r="A357" s="114" t="str">
        <f t="shared" si="10"/>
        <v/>
      </c>
      <c r="B357" s="129"/>
      <c r="C357" s="55"/>
      <c r="D357" s="77"/>
      <c r="E357" s="56"/>
      <c r="F357" s="72"/>
      <c r="G357" s="135"/>
      <c r="H357" s="55"/>
      <c r="I357">
        <f t="shared" si="11"/>
        <v>0</v>
      </c>
    </row>
    <row r="358" spans="1:9" x14ac:dyDescent="0.25">
      <c r="A358" s="114" t="str">
        <f t="shared" si="10"/>
        <v/>
      </c>
      <c r="B358" s="129"/>
      <c r="C358" s="55"/>
      <c r="D358" s="77"/>
      <c r="E358" s="56"/>
      <c r="F358" s="72"/>
      <c r="G358" s="135"/>
      <c r="H358" s="55"/>
      <c r="I358">
        <f t="shared" si="11"/>
        <v>0</v>
      </c>
    </row>
    <row r="359" spans="1:9" x14ac:dyDescent="0.25">
      <c r="A359" s="114" t="str">
        <f t="shared" si="10"/>
        <v/>
      </c>
      <c r="B359" s="129"/>
      <c r="C359" s="55"/>
      <c r="D359" s="77"/>
      <c r="E359" s="56"/>
      <c r="F359" s="72"/>
      <c r="G359" s="135"/>
      <c r="H359" s="55"/>
      <c r="I359">
        <f t="shared" si="11"/>
        <v>0</v>
      </c>
    </row>
    <row r="360" spans="1:9" x14ac:dyDescent="0.25">
      <c r="A360" s="114" t="str">
        <f t="shared" si="10"/>
        <v/>
      </c>
      <c r="B360" s="129"/>
      <c r="C360" s="55"/>
      <c r="D360" s="77"/>
      <c r="E360" s="56"/>
      <c r="F360" s="72"/>
      <c r="G360" s="135"/>
      <c r="H360" s="55"/>
      <c r="I360">
        <f t="shared" si="11"/>
        <v>0</v>
      </c>
    </row>
    <row r="361" spans="1:9" x14ac:dyDescent="0.25">
      <c r="A361" s="114" t="str">
        <f t="shared" si="10"/>
        <v/>
      </c>
      <c r="B361" s="129"/>
      <c r="C361" s="55"/>
      <c r="D361" s="77"/>
      <c r="E361" s="56"/>
      <c r="F361" s="72"/>
      <c r="G361" s="135"/>
      <c r="H361" s="55"/>
      <c r="I361">
        <f t="shared" si="11"/>
        <v>0</v>
      </c>
    </row>
    <row r="362" spans="1:9" x14ac:dyDescent="0.25">
      <c r="A362" s="114" t="str">
        <f t="shared" si="10"/>
        <v/>
      </c>
      <c r="B362" s="129"/>
      <c r="C362" s="55"/>
      <c r="D362" s="77"/>
      <c r="E362" s="56"/>
      <c r="F362" s="72"/>
      <c r="G362" s="135"/>
      <c r="H362" s="55"/>
      <c r="I362">
        <f t="shared" si="11"/>
        <v>0</v>
      </c>
    </row>
    <row r="363" spans="1:9" x14ac:dyDescent="0.25">
      <c r="A363" s="114" t="str">
        <f t="shared" si="10"/>
        <v/>
      </c>
      <c r="B363" s="129"/>
      <c r="C363" s="55"/>
      <c r="D363" s="77"/>
      <c r="E363" s="56"/>
      <c r="F363" s="72"/>
      <c r="G363" s="135"/>
      <c r="H363" s="55"/>
      <c r="I363">
        <f t="shared" si="11"/>
        <v>0</v>
      </c>
    </row>
    <row r="364" spans="1:9" x14ac:dyDescent="0.25">
      <c r="A364" s="114" t="str">
        <f t="shared" si="10"/>
        <v/>
      </c>
      <c r="B364" s="129"/>
      <c r="C364" s="55"/>
      <c r="D364" s="77"/>
      <c r="E364" s="56"/>
      <c r="F364" s="72"/>
      <c r="G364" s="135"/>
      <c r="H364" s="55"/>
      <c r="I364">
        <f t="shared" si="11"/>
        <v>0</v>
      </c>
    </row>
    <row r="365" spans="1:9" x14ac:dyDescent="0.25">
      <c r="A365" s="114" t="str">
        <f t="shared" si="10"/>
        <v/>
      </c>
      <c r="B365" s="129"/>
      <c r="C365" s="55"/>
      <c r="D365" s="77"/>
      <c r="E365" s="56"/>
      <c r="F365" s="72"/>
      <c r="G365" s="135"/>
      <c r="H365" s="55"/>
      <c r="I365">
        <f t="shared" si="11"/>
        <v>0</v>
      </c>
    </row>
    <row r="366" spans="1:9" x14ac:dyDescent="0.25">
      <c r="A366" s="114" t="str">
        <f t="shared" si="10"/>
        <v/>
      </c>
      <c r="B366" s="129"/>
      <c r="C366" s="55"/>
      <c r="D366" s="77"/>
      <c r="E366" s="56"/>
      <c r="F366" s="72"/>
      <c r="G366" s="135"/>
      <c r="H366" s="55"/>
      <c r="I366">
        <f t="shared" si="11"/>
        <v>0</v>
      </c>
    </row>
    <row r="367" spans="1:9" x14ac:dyDescent="0.25">
      <c r="A367" s="114" t="str">
        <f t="shared" si="10"/>
        <v/>
      </c>
      <c r="B367" s="129"/>
      <c r="C367" s="55"/>
      <c r="D367" s="77"/>
      <c r="E367" s="56"/>
      <c r="F367" s="72"/>
      <c r="G367" s="135"/>
      <c r="H367" s="55"/>
      <c r="I367">
        <f t="shared" si="11"/>
        <v>0</v>
      </c>
    </row>
    <row r="368" spans="1:9" x14ac:dyDescent="0.25">
      <c r="A368" s="114" t="str">
        <f t="shared" si="10"/>
        <v/>
      </c>
      <c r="B368" s="129"/>
      <c r="C368" s="55"/>
      <c r="D368" s="77"/>
      <c r="E368" s="56"/>
      <c r="F368" s="72"/>
      <c r="G368" s="135"/>
      <c r="H368" s="55"/>
      <c r="I368">
        <f t="shared" si="11"/>
        <v>0</v>
      </c>
    </row>
    <row r="369" spans="1:9" x14ac:dyDescent="0.25">
      <c r="A369" s="114" t="str">
        <f t="shared" si="10"/>
        <v/>
      </c>
      <c r="B369" s="129"/>
      <c r="C369" s="55"/>
      <c r="D369" s="77"/>
      <c r="E369" s="56"/>
      <c r="F369" s="72"/>
      <c r="G369" s="135"/>
      <c r="H369" s="55"/>
      <c r="I369">
        <f t="shared" si="11"/>
        <v>0</v>
      </c>
    </row>
    <row r="370" spans="1:9" x14ac:dyDescent="0.25">
      <c r="A370" s="114" t="str">
        <f t="shared" si="10"/>
        <v/>
      </c>
      <c r="B370" s="129"/>
      <c r="C370" s="55"/>
      <c r="D370" s="77"/>
      <c r="E370" s="56"/>
      <c r="F370" s="72"/>
      <c r="G370" s="135"/>
      <c r="H370" s="55"/>
      <c r="I370">
        <f t="shared" si="11"/>
        <v>0</v>
      </c>
    </row>
    <row r="371" spans="1:9" x14ac:dyDescent="0.25">
      <c r="A371" s="114" t="str">
        <f t="shared" si="10"/>
        <v/>
      </c>
      <c r="B371" s="129"/>
      <c r="C371" s="55"/>
      <c r="D371" s="77"/>
      <c r="E371" s="56"/>
      <c r="F371" s="72"/>
      <c r="G371" s="135"/>
      <c r="H371" s="55"/>
      <c r="I371">
        <f t="shared" si="11"/>
        <v>0</v>
      </c>
    </row>
    <row r="372" spans="1:9" x14ac:dyDescent="0.25">
      <c r="A372" s="114" t="str">
        <f t="shared" si="10"/>
        <v/>
      </c>
      <c r="B372" s="129"/>
      <c r="C372" s="55"/>
      <c r="D372" s="77"/>
      <c r="E372" s="56"/>
      <c r="F372" s="72"/>
      <c r="G372" s="135"/>
      <c r="H372" s="55"/>
      <c r="I372">
        <f t="shared" si="11"/>
        <v>0</v>
      </c>
    </row>
    <row r="373" spans="1:9" x14ac:dyDescent="0.25">
      <c r="A373" s="114" t="str">
        <f t="shared" si="10"/>
        <v/>
      </c>
      <c r="B373" s="129"/>
      <c r="C373" s="55"/>
      <c r="D373" s="77"/>
      <c r="E373" s="56"/>
      <c r="F373" s="72"/>
      <c r="G373" s="135"/>
      <c r="H373" s="55"/>
      <c r="I373">
        <f t="shared" si="11"/>
        <v>0</v>
      </c>
    </row>
    <row r="374" spans="1:9" x14ac:dyDescent="0.25">
      <c r="A374" s="114" t="str">
        <f t="shared" si="10"/>
        <v/>
      </c>
      <c r="B374" s="129"/>
      <c r="C374" s="55"/>
      <c r="D374" s="77"/>
      <c r="E374" s="56"/>
      <c r="F374" s="72"/>
      <c r="G374" s="135"/>
      <c r="H374" s="55"/>
      <c r="I374">
        <f t="shared" si="11"/>
        <v>0</v>
      </c>
    </row>
    <row r="375" spans="1:9" x14ac:dyDescent="0.25">
      <c r="A375" s="114" t="str">
        <f t="shared" si="10"/>
        <v/>
      </c>
      <c r="B375" s="129"/>
      <c r="C375" s="55"/>
      <c r="D375" s="77"/>
      <c r="E375" s="56"/>
      <c r="F375" s="72"/>
      <c r="G375" s="135"/>
      <c r="H375" s="55"/>
      <c r="I375">
        <f t="shared" si="11"/>
        <v>0</v>
      </c>
    </row>
    <row r="376" spans="1:9" x14ac:dyDescent="0.25">
      <c r="A376" s="114" t="str">
        <f t="shared" si="10"/>
        <v/>
      </c>
      <c r="B376" s="129"/>
      <c r="C376" s="55"/>
      <c r="D376" s="77"/>
      <c r="E376" s="56"/>
      <c r="F376" s="72"/>
      <c r="G376" s="135"/>
      <c r="H376" s="55"/>
      <c r="I376">
        <f t="shared" si="11"/>
        <v>0</v>
      </c>
    </row>
    <row r="377" spans="1:9" x14ac:dyDescent="0.25">
      <c r="A377" s="114" t="str">
        <f t="shared" si="10"/>
        <v/>
      </c>
      <c r="B377" s="129"/>
      <c r="C377" s="55"/>
      <c r="D377" s="77"/>
      <c r="E377" s="56"/>
      <c r="F377" s="72"/>
      <c r="G377" s="135"/>
      <c r="H377" s="55"/>
      <c r="I377">
        <f t="shared" si="11"/>
        <v>0</v>
      </c>
    </row>
    <row r="378" spans="1:9" x14ac:dyDescent="0.25">
      <c r="A378" s="114" t="str">
        <f t="shared" si="10"/>
        <v/>
      </c>
      <c r="B378" s="129"/>
      <c r="C378" s="55"/>
      <c r="D378" s="77"/>
      <c r="E378" s="56"/>
      <c r="F378" s="72"/>
      <c r="G378" s="135"/>
      <c r="H378" s="55"/>
      <c r="I378">
        <f t="shared" si="11"/>
        <v>0</v>
      </c>
    </row>
    <row r="379" spans="1:9" x14ac:dyDescent="0.25">
      <c r="A379" s="114" t="str">
        <f t="shared" si="10"/>
        <v/>
      </c>
      <c r="B379" s="129"/>
      <c r="C379" s="55"/>
      <c r="D379" s="77"/>
      <c r="E379" s="56"/>
      <c r="F379" s="72"/>
      <c r="G379" s="135"/>
      <c r="H379" s="55"/>
      <c r="I379">
        <f t="shared" si="11"/>
        <v>0</v>
      </c>
    </row>
    <row r="380" spans="1:9" x14ac:dyDescent="0.25">
      <c r="A380" s="114" t="str">
        <f t="shared" si="10"/>
        <v/>
      </c>
      <c r="B380" s="129"/>
      <c r="C380" s="55"/>
      <c r="D380" s="77"/>
      <c r="E380" s="56"/>
      <c r="F380" s="72"/>
      <c r="G380" s="135"/>
      <c r="H380" s="55"/>
      <c r="I380">
        <f t="shared" si="11"/>
        <v>0</v>
      </c>
    </row>
    <row r="381" spans="1:9" x14ac:dyDescent="0.25">
      <c r="A381" s="114" t="str">
        <f t="shared" si="10"/>
        <v/>
      </c>
      <c r="B381" s="129"/>
      <c r="C381" s="55"/>
      <c r="D381" s="77"/>
      <c r="E381" s="56"/>
      <c r="F381" s="72"/>
      <c r="G381" s="135"/>
      <c r="H381" s="55"/>
      <c r="I381">
        <f t="shared" si="11"/>
        <v>0</v>
      </c>
    </row>
    <row r="382" spans="1:9" x14ac:dyDescent="0.25">
      <c r="A382" s="114" t="str">
        <f t="shared" si="10"/>
        <v/>
      </c>
      <c r="B382" s="129"/>
      <c r="C382" s="55"/>
      <c r="D382" s="77"/>
      <c r="E382" s="56"/>
      <c r="F382" s="72"/>
      <c r="G382" s="135"/>
      <c r="H382" s="55"/>
      <c r="I382">
        <f t="shared" si="11"/>
        <v>0</v>
      </c>
    </row>
    <row r="383" spans="1:9" x14ac:dyDescent="0.25">
      <c r="A383" s="114" t="str">
        <f t="shared" si="10"/>
        <v/>
      </c>
      <c r="B383" s="129"/>
      <c r="C383" s="55"/>
      <c r="D383" s="77"/>
      <c r="E383" s="56"/>
      <c r="F383" s="72"/>
      <c r="G383" s="135"/>
      <c r="H383" s="55"/>
      <c r="I383">
        <f t="shared" si="11"/>
        <v>0</v>
      </c>
    </row>
    <row r="384" spans="1:9" x14ac:dyDescent="0.25">
      <c r="A384" s="114" t="str">
        <f t="shared" si="10"/>
        <v/>
      </c>
      <c r="B384" s="129"/>
      <c r="C384" s="55"/>
      <c r="D384" s="77"/>
      <c r="E384" s="56"/>
      <c r="F384" s="72"/>
      <c r="G384" s="135"/>
      <c r="H384" s="55"/>
      <c r="I384">
        <f t="shared" si="11"/>
        <v>0</v>
      </c>
    </row>
    <row r="385" spans="1:9" x14ac:dyDescent="0.25">
      <c r="A385" s="114" t="str">
        <f t="shared" si="10"/>
        <v/>
      </c>
      <c r="B385" s="129"/>
      <c r="C385" s="55"/>
      <c r="D385" s="77"/>
      <c r="E385" s="56"/>
      <c r="F385" s="72"/>
      <c r="G385" s="135"/>
      <c r="H385" s="55"/>
      <c r="I385">
        <f t="shared" si="11"/>
        <v>0</v>
      </c>
    </row>
    <row r="386" spans="1:9" x14ac:dyDescent="0.25">
      <c r="A386" s="114" t="str">
        <f t="shared" ref="A386:A449" si="12">IF(D386="","",D386+(6-I386))</f>
        <v/>
      </c>
      <c r="B386" s="129"/>
      <c r="C386" s="55"/>
      <c r="D386" s="77"/>
      <c r="E386" s="56"/>
      <c r="F386" s="72"/>
      <c r="G386" s="135"/>
      <c r="H386" s="55"/>
      <c r="I386">
        <f t="shared" si="11"/>
        <v>0</v>
      </c>
    </row>
    <row r="387" spans="1:9" x14ac:dyDescent="0.25">
      <c r="A387" s="114" t="str">
        <f t="shared" si="12"/>
        <v/>
      </c>
      <c r="B387" s="129"/>
      <c r="C387" s="55"/>
      <c r="D387" s="77"/>
      <c r="E387" s="56"/>
      <c r="F387" s="72"/>
      <c r="G387" s="135"/>
      <c r="H387" s="55"/>
      <c r="I387">
        <f t="shared" ref="I387:I450" si="13">IF(WEEKDAY(D387)=7,0,WEEKDAY(D387))</f>
        <v>0</v>
      </c>
    </row>
    <row r="388" spans="1:9" x14ac:dyDescent="0.25">
      <c r="A388" s="114" t="str">
        <f t="shared" si="12"/>
        <v/>
      </c>
      <c r="B388" s="129"/>
      <c r="C388" s="55"/>
      <c r="D388" s="77"/>
      <c r="E388" s="56"/>
      <c r="F388" s="72"/>
      <c r="G388" s="135"/>
      <c r="H388" s="55"/>
      <c r="I388">
        <f t="shared" si="13"/>
        <v>0</v>
      </c>
    </row>
    <row r="389" spans="1:9" x14ac:dyDescent="0.25">
      <c r="A389" s="114" t="str">
        <f t="shared" si="12"/>
        <v/>
      </c>
      <c r="B389" s="129"/>
      <c r="C389" s="55"/>
      <c r="D389" s="77"/>
      <c r="E389" s="56"/>
      <c r="F389" s="72"/>
      <c r="G389" s="135"/>
      <c r="H389" s="55"/>
      <c r="I389">
        <f t="shared" si="13"/>
        <v>0</v>
      </c>
    </row>
    <row r="390" spans="1:9" x14ac:dyDescent="0.25">
      <c r="A390" s="114" t="str">
        <f t="shared" si="12"/>
        <v/>
      </c>
      <c r="B390" s="129"/>
      <c r="C390" s="55"/>
      <c r="D390" s="77"/>
      <c r="E390" s="56"/>
      <c r="F390" s="72"/>
      <c r="G390" s="135"/>
      <c r="H390" s="55"/>
      <c r="I390">
        <f t="shared" si="13"/>
        <v>0</v>
      </c>
    </row>
    <row r="391" spans="1:9" x14ac:dyDescent="0.25">
      <c r="A391" s="114" t="str">
        <f t="shared" si="12"/>
        <v/>
      </c>
      <c r="B391" s="129"/>
      <c r="C391" s="55"/>
      <c r="D391" s="77"/>
      <c r="E391" s="56"/>
      <c r="F391" s="72"/>
      <c r="G391" s="135"/>
      <c r="H391" s="55"/>
      <c r="I391">
        <f t="shared" si="13"/>
        <v>0</v>
      </c>
    </row>
    <row r="392" spans="1:9" x14ac:dyDescent="0.25">
      <c r="A392" s="114" t="str">
        <f t="shared" si="12"/>
        <v/>
      </c>
      <c r="B392" s="129"/>
      <c r="C392" s="55"/>
      <c r="D392" s="77"/>
      <c r="E392" s="56"/>
      <c r="F392" s="72"/>
      <c r="G392" s="135"/>
      <c r="H392" s="55"/>
      <c r="I392">
        <f t="shared" si="13"/>
        <v>0</v>
      </c>
    </row>
    <row r="393" spans="1:9" x14ac:dyDescent="0.25">
      <c r="A393" s="114" t="str">
        <f t="shared" si="12"/>
        <v/>
      </c>
      <c r="B393" s="129"/>
      <c r="C393" s="55"/>
      <c r="D393" s="77"/>
      <c r="E393" s="56"/>
      <c r="F393" s="72"/>
      <c r="G393" s="135"/>
      <c r="H393" s="55"/>
      <c r="I393">
        <f t="shared" si="13"/>
        <v>0</v>
      </c>
    </row>
    <row r="394" spans="1:9" x14ac:dyDescent="0.25">
      <c r="A394" s="114" t="str">
        <f t="shared" si="12"/>
        <v/>
      </c>
      <c r="B394" s="129"/>
      <c r="C394" s="55"/>
      <c r="D394" s="77"/>
      <c r="E394" s="56"/>
      <c r="F394" s="72"/>
      <c r="G394" s="135"/>
      <c r="H394" s="55"/>
      <c r="I394">
        <f t="shared" si="13"/>
        <v>0</v>
      </c>
    </row>
    <row r="395" spans="1:9" x14ac:dyDescent="0.25">
      <c r="A395" s="114" t="str">
        <f t="shared" si="12"/>
        <v/>
      </c>
      <c r="B395" s="129"/>
      <c r="C395" s="55"/>
      <c r="D395" s="77"/>
      <c r="E395" s="56"/>
      <c r="F395" s="72"/>
      <c r="G395" s="135"/>
      <c r="H395" s="55"/>
      <c r="I395">
        <f t="shared" si="13"/>
        <v>0</v>
      </c>
    </row>
    <row r="396" spans="1:9" x14ac:dyDescent="0.25">
      <c r="A396" s="114" t="str">
        <f t="shared" si="12"/>
        <v/>
      </c>
      <c r="B396" s="129"/>
      <c r="C396" s="55"/>
      <c r="D396" s="77"/>
      <c r="E396" s="56"/>
      <c r="F396" s="72"/>
      <c r="G396" s="135"/>
      <c r="H396" s="55"/>
      <c r="I396">
        <f t="shared" si="13"/>
        <v>0</v>
      </c>
    </row>
    <row r="397" spans="1:9" x14ac:dyDescent="0.25">
      <c r="A397" s="114" t="str">
        <f t="shared" si="12"/>
        <v/>
      </c>
      <c r="B397" s="129"/>
      <c r="C397" s="55"/>
      <c r="D397" s="77"/>
      <c r="E397" s="56"/>
      <c r="F397" s="72"/>
      <c r="G397" s="135"/>
      <c r="H397" s="55"/>
      <c r="I397">
        <f t="shared" si="13"/>
        <v>0</v>
      </c>
    </row>
    <row r="398" spans="1:9" x14ac:dyDescent="0.25">
      <c r="A398" s="114" t="str">
        <f t="shared" si="12"/>
        <v/>
      </c>
      <c r="B398" s="129"/>
      <c r="C398" s="55"/>
      <c r="D398" s="77"/>
      <c r="E398" s="56"/>
      <c r="F398" s="72"/>
      <c r="G398" s="135"/>
      <c r="H398" s="55"/>
      <c r="I398">
        <f t="shared" si="13"/>
        <v>0</v>
      </c>
    </row>
    <row r="399" spans="1:9" x14ac:dyDescent="0.25">
      <c r="A399" s="114" t="str">
        <f t="shared" si="12"/>
        <v/>
      </c>
      <c r="B399" s="129"/>
      <c r="C399" s="55"/>
      <c r="D399" s="77"/>
      <c r="E399" s="56"/>
      <c r="F399" s="72"/>
      <c r="G399" s="135"/>
      <c r="H399" s="55"/>
      <c r="I399">
        <f t="shared" si="13"/>
        <v>0</v>
      </c>
    </row>
    <row r="400" spans="1:9" x14ac:dyDescent="0.25">
      <c r="A400" s="114" t="str">
        <f t="shared" si="12"/>
        <v/>
      </c>
      <c r="B400" s="129"/>
      <c r="C400" s="55"/>
      <c r="D400" s="77"/>
      <c r="E400" s="56"/>
      <c r="F400" s="72"/>
      <c r="G400" s="135"/>
      <c r="H400" s="55"/>
      <c r="I400">
        <f t="shared" si="13"/>
        <v>0</v>
      </c>
    </row>
    <row r="401" spans="1:9" x14ac:dyDescent="0.25">
      <c r="A401" s="114" t="str">
        <f t="shared" si="12"/>
        <v/>
      </c>
      <c r="B401" s="129"/>
      <c r="C401" s="55"/>
      <c r="D401" s="77"/>
      <c r="E401" s="56"/>
      <c r="F401" s="72"/>
      <c r="G401" s="135"/>
      <c r="H401" s="55"/>
      <c r="I401">
        <f t="shared" si="13"/>
        <v>0</v>
      </c>
    </row>
    <row r="402" spans="1:9" x14ac:dyDescent="0.25">
      <c r="A402" s="114" t="str">
        <f t="shared" si="12"/>
        <v/>
      </c>
      <c r="B402" s="129"/>
      <c r="C402" s="55"/>
      <c r="D402" s="77"/>
      <c r="E402" s="56"/>
      <c r="F402" s="72"/>
      <c r="G402" s="135"/>
      <c r="H402" s="55"/>
      <c r="I402">
        <f t="shared" si="13"/>
        <v>0</v>
      </c>
    </row>
    <row r="403" spans="1:9" x14ac:dyDescent="0.25">
      <c r="A403" s="114" t="str">
        <f t="shared" si="12"/>
        <v/>
      </c>
      <c r="B403" s="129"/>
      <c r="C403" s="55"/>
      <c r="D403" s="77"/>
      <c r="E403" s="56"/>
      <c r="F403" s="72"/>
      <c r="G403" s="135"/>
      <c r="H403" s="55"/>
      <c r="I403">
        <f t="shared" si="13"/>
        <v>0</v>
      </c>
    </row>
    <row r="404" spans="1:9" x14ac:dyDescent="0.25">
      <c r="A404" s="114" t="str">
        <f t="shared" si="12"/>
        <v/>
      </c>
      <c r="B404" s="129"/>
      <c r="C404" s="55"/>
      <c r="D404" s="77"/>
      <c r="E404" s="56"/>
      <c r="F404" s="72"/>
      <c r="G404" s="135"/>
      <c r="H404" s="55"/>
      <c r="I404">
        <f t="shared" si="13"/>
        <v>0</v>
      </c>
    </row>
    <row r="405" spans="1:9" x14ac:dyDescent="0.25">
      <c r="A405" s="114" t="str">
        <f t="shared" si="12"/>
        <v/>
      </c>
      <c r="B405" s="129"/>
      <c r="C405" s="55"/>
      <c r="D405" s="77"/>
      <c r="E405" s="56"/>
      <c r="F405" s="72"/>
      <c r="G405" s="135"/>
      <c r="H405" s="55"/>
      <c r="I405">
        <f t="shared" si="13"/>
        <v>0</v>
      </c>
    </row>
    <row r="406" spans="1:9" x14ac:dyDescent="0.25">
      <c r="A406" s="114" t="str">
        <f t="shared" si="12"/>
        <v/>
      </c>
      <c r="B406" s="129"/>
      <c r="C406" s="55"/>
      <c r="D406" s="77"/>
      <c r="E406" s="56"/>
      <c r="F406" s="72"/>
      <c r="G406" s="89"/>
      <c r="H406" s="55"/>
      <c r="I406">
        <f t="shared" si="13"/>
        <v>0</v>
      </c>
    </row>
    <row r="407" spans="1:9" x14ac:dyDescent="0.25">
      <c r="A407" s="114" t="str">
        <f t="shared" si="12"/>
        <v/>
      </c>
      <c r="B407" s="129"/>
      <c r="C407" s="55"/>
      <c r="D407" s="77"/>
      <c r="E407" s="56"/>
      <c r="F407" s="72"/>
      <c r="G407" s="89"/>
      <c r="H407" s="55"/>
      <c r="I407">
        <f t="shared" si="13"/>
        <v>0</v>
      </c>
    </row>
    <row r="408" spans="1:9" x14ac:dyDescent="0.25">
      <c r="A408" s="114" t="str">
        <f t="shared" si="12"/>
        <v/>
      </c>
      <c r="B408" s="129"/>
      <c r="C408" s="55"/>
      <c r="D408" s="77"/>
      <c r="E408" s="56"/>
      <c r="F408" s="72"/>
      <c r="G408" s="135"/>
      <c r="H408" s="55"/>
      <c r="I408">
        <f t="shared" si="13"/>
        <v>0</v>
      </c>
    </row>
    <row r="409" spans="1:9" x14ac:dyDescent="0.25">
      <c r="A409" s="114" t="str">
        <f t="shared" si="12"/>
        <v/>
      </c>
      <c r="B409" s="129"/>
      <c r="C409" s="55"/>
      <c r="D409" s="77"/>
      <c r="E409" s="56"/>
      <c r="F409" s="72"/>
      <c r="G409" s="135"/>
      <c r="H409" s="55"/>
      <c r="I409">
        <f t="shared" si="13"/>
        <v>0</v>
      </c>
    </row>
    <row r="410" spans="1:9" x14ac:dyDescent="0.25">
      <c r="A410" s="114" t="str">
        <f t="shared" si="12"/>
        <v/>
      </c>
      <c r="B410" s="129"/>
      <c r="C410" s="55"/>
      <c r="D410" s="77"/>
      <c r="E410" s="56"/>
      <c r="F410" s="72"/>
      <c r="G410" s="135"/>
      <c r="H410" s="55"/>
      <c r="I410">
        <f t="shared" si="13"/>
        <v>0</v>
      </c>
    </row>
    <row r="411" spans="1:9" x14ac:dyDescent="0.25">
      <c r="A411" s="114" t="str">
        <f t="shared" si="12"/>
        <v/>
      </c>
      <c r="B411" s="129"/>
      <c r="C411" s="55"/>
      <c r="D411" s="77"/>
      <c r="E411" s="56"/>
      <c r="F411" s="72"/>
      <c r="G411" s="135"/>
      <c r="H411" s="55"/>
      <c r="I411">
        <f t="shared" si="13"/>
        <v>0</v>
      </c>
    </row>
    <row r="412" spans="1:9" x14ac:dyDescent="0.25">
      <c r="A412" s="114" t="str">
        <f t="shared" si="12"/>
        <v/>
      </c>
      <c r="B412" s="129"/>
      <c r="C412" s="55"/>
      <c r="D412" s="77"/>
      <c r="E412" s="56"/>
      <c r="F412" s="72"/>
      <c r="G412" s="135"/>
      <c r="H412" s="55"/>
      <c r="I412">
        <f t="shared" si="13"/>
        <v>0</v>
      </c>
    </row>
    <row r="413" spans="1:9" x14ac:dyDescent="0.25">
      <c r="A413" s="114" t="str">
        <f t="shared" si="12"/>
        <v/>
      </c>
      <c r="B413" s="129"/>
      <c r="C413" s="55"/>
      <c r="D413" s="77"/>
      <c r="E413" s="56"/>
      <c r="F413" s="72"/>
      <c r="G413" s="135"/>
      <c r="H413" s="55"/>
      <c r="I413">
        <f t="shared" si="13"/>
        <v>0</v>
      </c>
    </row>
    <row r="414" spans="1:9" x14ac:dyDescent="0.25">
      <c r="A414" s="114" t="str">
        <f t="shared" si="12"/>
        <v/>
      </c>
      <c r="B414" s="129"/>
      <c r="C414" s="55"/>
      <c r="D414" s="77"/>
      <c r="E414" s="56"/>
      <c r="F414" s="72"/>
      <c r="G414" s="135"/>
      <c r="H414" s="55"/>
      <c r="I414">
        <f t="shared" si="13"/>
        <v>0</v>
      </c>
    </row>
    <row r="415" spans="1:9" x14ac:dyDescent="0.25">
      <c r="A415" s="114" t="str">
        <f t="shared" si="12"/>
        <v/>
      </c>
      <c r="B415" s="129"/>
      <c r="C415" s="55"/>
      <c r="D415" s="77"/>
      <c r="E415" s="56"/>
      <c r="F415" s="72"/>
      <c r="G415" s="135"/>
      <c r="H415" s="55"/>
      <c r="I415">
        <f t="shared" si="13"/>
        <v>0</v>
      </c>
    </row>
    <row r="416" spans="1:9" x14ac:dyDescent="0.25">
      <c r="A416" s="114" t="str">
        <f t="shared" si="12"/>
        <v/>
      </c>
      <c r="B416" s="129"/>
      <c r="C416" s="55"/>
      <c r="D416" s="77"/>
      <c r="E416" s="56"/>
      <c r="F416" s="72"/>
      <c r="G416" s="135"/>
      <c r="H416" s="55"/>
      <c r="I416">
        <f t="shared" si="13"/>
        <v>0</v>
      </c>
    </row>
    <row r="417" spans="1:9" x14ac:dyDescent="0.25">
      <c r="A417" s="114" t="str">
        <f t="shared" si="12"/>
        <v/>
      </c>
      <c r="B417" s="129"/>
      <c r="C417" s="55"/>
      <c r="D417" s="77"/>
      <c r="E417" s="56"/>
      <c r="F417" s="72"/>
      <c r="G417" s="135"/>
      <c r="H417" s="55"/>
      <c r="I417">
        <f t="shared" si="13"/>
        <v>0</v>
      </c>
    </row>
    <row r="418" spans="1:9" x14ac:dyDescent="0.25">
      <c r="A418" s="114" t="str">
        <f t="shared" si="12"/>
        <v/>
      </c>
      <c r="B418" s="129"/>
      <c r="C418" s="55"/>
      <c r="D418" s="77"/>
      <c r="E418" s="56"/>
      <c r="F418" s="72"/>
      <c r="G418" s="135"/>
      <c r="H418" s="55"/>
      <c r="I418">
        <f t="shared" si="13"/>
        <v>0</v>
      </c>
    </row>
    <row r="419" spans="1:9" x14ac:dyDescent="0.25">
      <c r="A419" s="114" t="str">
        <f t="shared" si="12"/>
        <v/>
      </c>
      <c r="B419" s="129"/>
      <c r="C419" s="55"/>
      <c r="D419" s="77"/>
      <c r="E419" s="56"/>
      <c r="F419" s="72"/>
      <c r="G419" s="135"/>
      <c r="H419" s="55"/>
      <c r="I419">
        <f t="shared" si="13"/>
        <v>0</v>
      </c>
    </row>
    <row r="420" spans="1:9" x14ac:dyDescent="0.25">
      <c r="A420" s="114" t="str">
        <f t="shared" si="12"/>
        <v/>
      </c>
      <c r="B420" s="129"/>
      <c r="C420" s="55"/>
      <c r="D420" s="77"/>
      <c r="E420" s="56"/>
      <c r="F420" s="72"/>
      <c r="G420" s="135"/>
      <c r="H420" s="55"/>
      <c r="I420">
        <f t="shared" si="13"/>
        <v>0</v>
      </c>
    </row>
    <row r="421" spans="1:9" x14ac:dyDescent="0.25">
      <c r="A421" s="114" t="str">
        <f t="shared" si="12"/>
        <v/>
      </c>
      <c r="B421" s="129"/>
      <c r="C421" s="55"/>
      <c r="D421" s="77"/>
      <c r="E421" s="56"/>
      <c r="F421" s="72"/>
      <c r="G421" s="135"/>
      <c r="H421" s="55"/>
      <c r="I421">
        <f t="shared" si="13"/>
        <v>0</v>
      </c>
    </row>
    <row r="422" spans="1:9" x14ac:dyDescent="0.25">
      <c r="A422" s="114" t="str">
        <f t="shared" si="12"/>
        <v/>
      </c>
      <c r="B422" s="129"/>
      <c r="C422" s="55"/>
      <c r="D422" s="77"/>
      <c r="E422" s="56"/>
      <c r="F422" s="72"/>
      <c r="G422" s="135"/>
      <c r="H422" s="55"/>
      <c r="I422">
        <f t="shared" si="13"/>
        <v>0</v>
      </c>
    </row>
    <row r="423" spans="1:9" x14ac:dyDescent="0.25">
      <c r="A423" s="114" t="str">
        <f t="shared" si="12"/>
        <v/>
      </c>
      <c r="B423" s="129"/>
      <c r="C423" s="55"/>
      <c r="D423" s="77"/>
      <c r="E423" s="56"/>
      <c r="F423" s="72"/>
      <c r="G423" s="135"/>
      <c r="H423" s="55"/>
      <c r="I423">
        <f t="shared" si="13"/>
        <v>0</v>
      </c>
    </row>
    <row r="424" spans="1:9" x14ac:dyDescent="0.25">
      <c r="A424" s="114" t="str">
        <f t="shared" si="12"/>
        <v/>
      </c>
      <c r="B424" s="129"/>
      <c r="C424" s="55"/>
      <c r="D424" s="77"/>
      <c r="E424" s="56"/>
      <c r="F424" s="72"/>
      <c r="G424" s="135"/>
      <c r="H424" s="55"/>
      <c r="I424">
        <f t="shared" si="13"/>
        <v>0</v>
      </c>
    </row>
    <row r="425" spans="1:9" x14ac:dyDescent="0.25">
      <c r="A425" s="114" t="str">
        <f t="shared" si="12"/>
        <v/>
      </c>
      <c r="B425" s="129"/>
      <c r="C425" s="55"/>
      <c r="D425" s="77"/>
      <c r="E425" s="56"/>
      <c r="F425" s="72"/>
      <c r="G425" s="135"/>
      <c r="H425" s="55"/>
      <c r="I425">
        <f t="shared" si="13"/>
        <v>0</v>
      </c>
    </row>
    <row r="426" spans="1:9" x14ac:dyDescent="0.25">
      <c r="A426" s="114" t="str">
        <f t="shared" si="12"/>
        <v/>
      </c>
      <c r="B426" s="129"/>
      <c r="C426" s="55"/>
      <c r="D426" s="77"/>
      <c r="E426" s="56"/>
      <c r="F426" s="72"/>
      <c r="G426" s="135"/>
      <c r="H426" s="55"/>
      <c r="I426">
        <f t="shared" si="13"/>
        <v>0</v>
      </c>
    </row>
    <row r="427" spans="1:9" x14ac:dyDescent="0.25">
      <c r="A427" s="114" t="str">
        <f t="shared" si="12"/>
        <v/>
      </c>
      <c r="B427" s="129"/>
      <c r="C427" s="55"/>
      <c r="D427" s="77"/>
      <c r="E427" s="56"/>
      <c r="F427" s="72"/>
      <c r="G427" s="135"/>
      <c r="H427" s="55"/>
      <c r="I427">
        <f t="shared" si="13"/>
        <v>0</v>
      </c>
    </row>
    <row r="428" spans="1:9" x14ac:dyDescent="0.25">
      <c r="A428" s="114" t="str">
        <f t="shared" si="12"/>
        <v/>
      </c>
      <c r="B428" s="129"/>
      <c r="C428" s="55"/>
      <c r="D428" s="77"/>
      <c r="E428" s="56"/>
      <c r="F428" s="72"/>
      <c r="G428" s="135"/>
      <c r="H428" s="55"/>
      <c r="I428">
        <f t="shared" si="13"/>
        <v>0</v>
      </c>
    </row>
    <row r="429" spans="1:9" x14ac:dyDescent="0.25">
      <c r="A429" s="114" t="str">
        <f t="shared" si="12"/>
        <v/>
      </c>
      <c r="B429" s="129"/>
      <c r="C429" s="55"/>
      <c r="D429" s="77"/>
      <c r="E429" s="56"/>
      <c r="F429" s="72"/>
      <c r="G429" s="135"/>
      <c r="H429" s="55"/>
      <c r="I429">
        <f t="shared" si="13"/>
        <v>0</v>
      </c>
    </row>
    <row r="430" spans="1:9" x14ac:dyDescent="0.25">
      <c r="A430" s="114" t="str">
        <f t="shared" si="12"/>
        <v/>
      </c>
      <c r="B430" s="129"/>
      <c r="C430" s="55"/>
      <c r="D430" s="77"/>
      <c r="E430" s="56"/>
      <c r="F430" s="72"/>
      <c r="G430" s="135"/>
      <c r="H430" s="55"/>
      <c r="I430">
        <f t="shared" si="13"/>
        <v>0</v>
      </c>
    </row>
    <row r="431" spans="1:9" x14ac:dyDescent="0.25">
      <c r="A431" s="114" t="str">
        <f t="shared" si="12"/>
        <v/>
      </c>
      <c r="B431" s="129"/>
      <c r="C431" s="55"/>
      <c r="D431" s="77"/>
      <c r="E431" s="56"/>
      <c r="F431" s="72"/>
      <c r="G431" s="135"/>
      <c r="H431" s="55"/>
      <c r="I431">
        <f t="shared" si="13"/>
        <v>0</v>
      </c>
    </row>
    <row r="432" spans="1:9" x14ac:dyDescent="0.25">
      <c r="A432" s="114" t="str">
        <f t="shared" si="12"/>
        <v/>
      </c>
      <c r="B432" s="129"/>
      <c r="C432" s="55"/>
      <c r="D432" s="77"/>
      <c r="E432" s="56"/>
      <c r="F432" s="72"/>
      <c r="G432" s="135"/>
      <c r="H432" s="55"/>
      <c r="I432">
        <f t="shared" si="13"/>
        <v>0</v>
      </c>
    </row>
    <row r="433" spans="1:9" x14ac:dyDescent="0.25">
      <c r="A433" s="114" t="str">
        <f t="shared" si="12"/>
        <v/>
      </c>
      <c r="B433" s="129"/>
      <c r="C433" s="55"/>
      <c r="D433" s="77"/>
      <c r="E433" s="56"/>
      <c r="F433" s="72"/>
      <c r="G433" s="135"/>
      <c r="H433" s="55"/>
      <c r="I433">
        <f t="shared" si="13"/>
        <v>0</v>
      </c>
    </row>
    <row r="434" spans="1:9" x14ac:dyDescent="0.25">
      <c r="A434" s="114" t="str">
        <f t="shared" si="12"/>
        <v/>
      </c>
      <c r="B434" s="129"/>
      <c r="C434" s="55"/>
      <c r="D434" s="77"/>
      <c r="E434" s="56"/>
      <c r="F434" s="72"/>
      <c r="G434" s="135"/>
      <c r="H434" s="55"/>
      <c r="I434">
        <f t="shared" si="13"/>
        <v>0</v>
      </c>
    </row>
    <row r="435" spans="1:9" x14ac:dyDescent="0.25">
      <c r="A435" s="114" t="str">
        <f t="shared" si="12"/>
        <v/>
      </c>
      <c r="B435" s="129"/>
      <c r="C435" s="55"/>
      <c r="D435" s="77"/>
      <c r="E435" s="56"/>
      <c r="F435" s="72"/>
      <c r="G435" s="135"/>
      <c r="H435" s="55"/>
      <c r="I435">
        <f t="shared" si="13"/>
        <v>0</v>
      </c>
    </row>
    <row r="436" spans="1:9" x14ac:dyDescent="0.25">
      <c r="A436" s="114" t="str">
        <f t="shared" si="12"/>
        <v/>
      </c>
      <c r="B436" s="129"/>
      <c r="C436" s="55"/>
      <c r="D436" s="77"/>
      <c r="E436" s="56"/>
      <c r="F436" s="72"/>
      <c r="G436" s="135"/>
      <c r="H436" s="55"/>
      <c r="I436">
        <f t="shared" si="13"/>
        <v>0</v>
      </c>
    </row>
    <row r="437" spans="1:9" x14ac:dyDescent="0.25">
      <c r="A437" s="114" t="str">
        <f t="shared" si="12"/>
        <v/>
      </c>
      <c r="B437" s="129"/>
      <c r="C437" s="55"/>
      <c r="D437" s="77"/>
      <c r="E437" s="56"/>
      <c r="F437" s="72"/>
      <c r="G437" s="135"/>
      <c r="H437" s="55"/>
      <c r="I437">
        <f t="shared" si="13"/>
        <v>0</v>
      </c>
    </row>
    <row r="438" spans="1:9" x14ac:dyDescent="0.25">
      <c r="A438" s="114" t="str">
        <f t="shared" si="12"/>
        <v/>
      </c>
      <c r="B438" s="129"/>
      <c r="C438" s="55"/>
      <c r="D438" s="77"/>
      <c r="E438" s="56"/>
      <c r="F438" s="72"/>
      <c r="G438" s="135"/>
      <c r="H438" s="55"/>
      <c r="I438">
        <f t="shared" si="13"/>
        <v>0</v>
      </c>
    </row>
    <row r="439" spans="1:9" x14ac:dyDescent="0.25">
      <c r="A439" s="114" t="str">
        <f t="shared" si="12"/>
        <v/>
      </c>
      <c r="B439" s="129"/>
      <c r="C439" s="55"/>
      <c r="D439" s="77"/>
      <c r="E439" s="56"/>
      <c r="F439" s="72"/>
      <c r="G439" s="135"/>
      <c r="H439" s="55"/>
      <c r="I439">
        <f t="shared" si="13"/>
        <v>0</v>
      </c>
    </row>
    <row r="440" spans="1:9" x14ac:dyDescent="0.25">
      <c r="A440" s="114" t="str">
        <f t="shared" si="12"/>
        <v/>
      </c>
      <c r="B440" s="129"/>
      <c r="C440" s="55"/>
      <c r="D440" s="77"/>
      <c r="E440" s="56"/>
      <c r="F440" s="72"/>
      <c r="G440" s="135"/>
      <c r="H440" s="55"/>
      <c r="I440">
        <f t="shared" si="13"/>
        <v>0</v>
      </c>
    </row>
    <row r="441" spans="1:9" x14ac:dyDescent="0.25">
      <c r="A441" s="114" t="str">
        <f t="shared" si="12"/>
        <v/>
      </c>
      <c r="B441" s="129"/>
      <c r="C441" s="55"/>
      <c r="D441" s="77"/>
      <c r="E441" s="56"/>
      <c r="F441" s="72"/>
      <c r="G441" s="135"/>
      <c r="H441" s="55"/>
      <c r="I441">
        <f t="shared" si="13"/>
        <v>0</v>
      </c>
    </row>
    <row r="442" spans="1:9" x14ac:dyDescent="0.25">
      <c r="A442" s="114" t="str">
        <f t="shared" si="12"/>
        <v/>
      </c>
      <c r="B442" s="129"/>
      <c r="C442" s="55"/>
      <c r="D442" s="77"/>
      <c r="E442" s="56"/>
      <c r="F442" s="72"/>
      <c r="G442" s="135"/>
      <c r="H442" s="55"/>
      <c r="I442">
        <f t="shared" si="13"/>
        <v>0</v>
      </c>
    </row>
    <row r="443" spans="1:9" x14ac:dyDescent="0.25">
      <c r="A443" s="114" t="str">
        <f t="shared" si="12"/>
        <v/>
      </c>
      <c r="B443" s="129"/>
      <c r="C443" s="55"/>
      <c r="D443" s="77"/>
      <c r="E443" s="56"/>
      <c r="F443" s="72"/>
      <c r="G443" s="135"/>
      <c r="H443" s="55"/>
      <c r="I443">
        <f t="shared" si="13"/>
        <v>0</v>
      </c>
    </row>
    <row r="444" spans="1:9" x14ac:dyDescent="0.25">
      <c r="A444" s="114" t="str">
        <f t="shared" si="12"/>
        <v/>
      </c>
      <c r="B444" s="129"/>
      <c r="C444" s="55"/>
      <c r="D444" s="77"/>
      <c r="E444" s="56"/>
      <c r="F444" s="72"/>
      <c r="G444" s="135"/>
      <c r="H444" s="55"/>
      <c r="I444">
        <f t="shared" si="13"/>
        <v>0</v>
      </c>
    </row>
    <row r="445" spans="1:9" x14ac:dyDescent="0.25">
      <c r="A445" s="114" t="str">
        <f t="shared" si="12"/>
        <v/>
      </c>
      <c r="B445" s="129"/>
      <c r="C445" s="55"/>
      <c r="D445" s="77"/>
      <c r="E445" s="56"/>
      <c r="F445" s="72"/>
      <c r="G445" s="135"/>
      <c r="H445" s="55"/>
      <c r="I445">
        <f t="shared" si="13"/>
        <v>0</v>
      </c>
    </row>
    <row r="446" spans="1:9" x14ac:dyDescent="0.25">
      <c r="A446" s="114" t="str">
        <f t="shared" si="12"/>
        <v/>
      </c>
      <c r="B446" s="129"/>
      <c r="C446" s="55"/>
      <c r="D446" s="77"/>
      <c r="E446" s="56"/>
      <c r="F446" s="72"/>
      <c r="G446" s="135"/>
      <c r="H446" s="55"/>
      <c r="I446">
        <f t="shared" si="13"/>
        <v>0</v>
      </c>
    </row>
    <row r="447" spans="1:9" x14ac:dyDescent="0.25">
      <c r="A447" s="114" t="str">
        <f t="shared" si="12"/>
        <v/>
      </c>
      <c r="B447" s="129"/>
      <c r="C447" s="55"/>
      <c r="D447" s="77"/>
      <c r="E447" s="56"/>
      <c r="F447" s="72"/>
      <c r="G447" s="135"/>
      <c r="H447" s="55"/>
      <c r="I447">
        <f t="shared" si="13"/>
        <v>0</v>
      </c>
    </row>
    <row r="448" spans="1:9" x14ac:dyDescent="0.25">
      <c r="A448" s="114" t="str">
        <f t="shared" si="12"/>
        <v/>
      </c>
      <c r="B448" s="129"/>
      <c r="C448" s="55"/>
      <c r="D448" s="77"/>
      <c r="E448" s="56"/>
      <c r="F448" s="72"/>
      <c r="G448" s="135"/>
      <c r="H448" s="55"/>
      <c r="I448">
        <f t="shared" si="13"/>
        <v>0</v>
      </c>
    </row>
    <row r="449" spans="1:9" x14ac:dyDescent="0.25">
      <c r="A449" s="114" t="str">
        <f t="shared" si="12"/>
        <v/>
      </c>
      <c r="B449" s="129"/>
      <c r="C449" s="55"/>
      <c r="D449" s="77"/>
      <c r="E449" s="56"/>
      <c r="F449" s="72"/>
      <c r="G449" s="89"/>
      <c r="H449" s="55"/>
      <c r="I449">
        <f t="shared" si="13"/>
        <v>0</v>
      </c>
    </row>
    <row r="450" spans="1:9" x14ac:dyDescent="0.25">
      <c r="A450" s="114" t="str">
        <f t="shared" ref="A450:A513" si="14">IF(D450="","",D450+(6-I450))</f>
        <v/>
      </c>
      <c r="B450" s="129"/>
      <c r="C450" s="55"/>
      <c r="D450" s="77"/>
      <c r="E450" s="56"/>
      <c r="F450" s="72"/>
      <c r="G450" s="89"/>
      <c r="H450" s="55"/>
      <c r="I450">
        <f t="shared" si="13"/>
        <v>0</v>
      </c>
    </row>
    <row r="451" spans="1:9" x14ac:dyDescent="0.25">
      <c r="A451" s="114" t="str">
        <f t="shared" si="14"/>
        <v/>
      </c>
      <c r="B451" s="129"/>
      <c r="C451" s="55"/>
      <c r="D451" s="77"/>
      <c r="E451" s="56"/>
      <c r="F451" s="72"/>
      <c r="G451" s="89"/>
      <c r="H451" s="55"/>
      <c r="I451">
        <f t="shared" ref="I451:I514" si="15">IF(WEEKDAY(D451)=7,0,WEEKDAY(D451))</f>
        <v>0</v>
      </c>
    </row>
    <row r="452" spans="1:9" x14ac:dyDescent="0.25">
      <c r="A452" s="114" t="str">
        <f t="shared" si="14"/>
        <v/>
      </c>
      <c r="B452" s="129"/>
      <c r="C452" s="55"/>
      <c r="D452" s="77"/>
      <c r="E452" s="56"/>
      <c r="F452" s="72"/>
      <c r="G452" s="135"/>
      <c r="H452" s="55"/>
      <c r="I452">
        <f t="shared" si="15"/>
        <v>0</v>
      </c>
    </row>
    <row r="453" spans="1:9" x14ac:dyDescent="0.25">
      <c r="A453" s="114" t="str">
        <f t="shared" si="14"/>
        <v/>
      </c>
      <c r="B453" s="129"/>
      <c r="C453" s="55"/>
      <c r="D453" s="77"/>
      <c r="E453" s="56"/>
      <c r="F453" s="72"/>
      <c r="G453" s="135"/>
      <c r="H453" s="55"/>
      <c r="I453">
        <f t="shared" si="15"/>
        <v>0</v>
      </c>
    </row>
    <row r="454" spans="1:9" x14ac:dyDescent="0.25">
      <c r="A454" s="114" t="str">
        <f t="shared" si="14"/>
        <v/>
      </c>
      <c r="B454" s="129"/>
      <c r="C454" s="55"/>
      <c r="D454" s="77"/>
      <c r="E454" s="56"/>
      <c r="F454" s="72"/>
      <c r="G454" s="135"/>
      <c r="H454" s="55"/>
      <c r="I454">
        <f t="shared" si="15"/>
        <v>0</v>
      </c>
    </row>
    <row r="455" spans="1:9" x14ac:dyDescent="0.25">
      <c r="A455" s="114" t="str">
        <f t="shared" si="14"/>
        <v/>
      </c>
      <c r="B455" s="129"/>
      <c r="C455" s="55"/>
      <c r="D455" s="77"/>
      <c r="E455" s="56"/>
      <c r="F455" s="72"/>
      <c r="G455" s="135"/>
      <c r="H455" s="55"/>
      <c r="I455">
        <f t="shared" si="15"/>
        <v>0</v>
      </c>
    </row>
    <row r="456" spans="1:9" x14ac:dyDescent="0.25">
      <c r="A456" s="114" t="str">
        <f t="shared" si="14"/>
        <v/>
      </c>
      <c r="B456" s="129"/>
      <c r="C456" s="55"/>
      <c r="D456" s="77"/>
      <c r="E456" s="56"/>
      <c r="F456" s="72"/>
      <c r="G456" s="135"/>
      <c r="H456" s="55"/>
      <c r="I456">
        <f t="shared" si="15"/>
        <v>0</v>
      </c>
    </row>
    <row r="457" spans="1:9" x14ac:dyDescent="0.25">
      <c r="A457" s="114" t="str">
        <f t="shared" si="14"/>
        <v/>
      </c>
      <c r="B457" s="129"/>
      <c r="C457" s="55"/>
      <c r="D457" s="77"/>
      <c r="E457" s="56"/>
      <c r="F457" s="72"/>
      <c r="G457" s="135"/>
      <c r="H457" s="55"/>
      <c r="I457">
        <f t="shared" si="15"/>
        <v>0</v>
      </c>
    </row>
    <row r="458" spans="1:9" x14ac:dyDescent="0.25">
      <c r="A458" s="114" t="str">
        <f t="shared" si="14"/>
        <v/>
      </c>
      <c r="B458" s="129"/>
      <c r="C458" s="55"/>
      <c r="D458" s="77"/>
      <c r="E458" s="56"/>
      <c r="F458" s="72"/>
      <c r="G458" s="135"/>
      <c r="H458" s="55"/>
      <c r="I458">
        <f t="shared" si="15"/>
        <v>0</v>
      </c>
    </row>
    <row r="459" spans="1:9" x14ac:dyDescent="0.25">
      <c r="A459" s="114" t="str">
        <f t="shared" si="14"/>
        <v/>
      </c>
      <c r="B459" s="129"/>
      <c r="C459" s="55"/>
      <c r="D459" s="77"/>
      <c r="E459" s="56"/>
      <c r="F459" s="72"/>
      <c r="G459" s="135"/>
      <c r="H459" s="55"/>
      <c r="I459">
        <f t="shared" si="15"/>
        <v>0</v>
      </c>
    </row>
    <row r="460" spans="1:9" x14ac:dyDescent="0.25">
      <c r="A460" s="114" t="str">
        <f t="shared" si="14"/>
        <v/>
      </c>
      <c r="B460" s="129"/>
      <c r="C460" s="55"/>
      <c r="D460" s="77"/>
      <c r="E460" s="56"/>
      <c r="F460" s="72"/>
      <c r="G460" s="135"/>
      <c r="H460" s="55"/>
      <c r="I460">
        <f t="shared" si="15"/>
        <v>0</v>
      </c>
    </row>
    <row r="461" spans="1:9" x14ac:dyDescent="0.25">
      <c r="A461" s="114" t="str">
        <f t="shared" si="14"/>
        <v/>
      </c>
      <c r="B461" s="129"/>
      <c r="C461" s="55"/>
      <c r="D461" s="77"/>
      <c r="E461" s="56"/>
      <c r="F461" s="72"/>
      <c r="G461" s="135"/>
      <c r="H461" s="55"/>
      <c r="I461">
        <f t="shared" si="15"/>
        <v>0</v>
      </c>
    </row>
    <row r="462" spans="1:9" x14ac:dyDescent="0.25">
      <c r="A462" s="114" t="str">
        <f t="shared" si="14"/>
        <v/>
      </c>
      <c r="B462" s="129"/>
      <c r="C462" s="55"/>
      <c r="D462" s="77"/>
      <c r="E462" s="56"/>
      <c r="F462" s="72"/>
      <c r="G462" s="135"/>
      <c r="H462" s="55"/>
      <c r="I462">
        <f t="shared" si="15"/>
        <v>0</v>
      </c>
    </row>
    <row r="463" spans="1:9" x14ac:dyDescent="0.25">
      <c r="A463" s="114" t="str">
        <f t="shared" si="14"/>
        <v/>
      </c>
      <c r="B463" s="129"/>
      <c r="C463" s="55"/>
      <c r="D463" s="77"/>
      <c r="E463" s="56"/>
      <c r="F463" s="72"/>
      <c r="G463" s="135"/>
      <c r="H463" s="55"/>
      <c r="I463">
        <f t="shared" si="15"/>
        <v>0</v>
      </c>
    </row>
    <row r="464" spans="1:9" x14ac:dyDescent="0.25">
      <c r="A464" s="114" t="str">
        <f t="shared" si="14"/>
        <v/>
      </c>
      <c r="B464" s="129"/>
      <c r="C464" s="55"/>
      <c r="D464" s="77"/>
      <c r="E464" s="56"/>
      <c r="F464" s="72"/>
      <c r="G464" s="135"/>
      <c r="H464" s="55"/>
      <c r="I464">
        <f t="shared" si="15"/>
        <v>0</v>
      </c>
    </row>
    <row r="465" spans="1:9" x14ac:dyDescent="0.25">
      <c r="A465" s="114" t="str">
        <f t="shared" si="14"/>
        <v/>
      </c>
      <c r="B465" s="129"/>
      <c r="C465" s="55"/>
      <c r="D465" s="77"/>
      <c r="E465" s="56"/>
      <c r="F465" s="72"/>
      <c r="G465" s="135"/>
      <c r="H465" s="55"/>
      <c r="I465">
        <f t="shared" si="15"/>
        <v>0</v>
      </c>
    </row>
    <row r="466" spans="1:9" x14ac:dyDescent="0.25">
      <c r="A466" s="114" t="str">
        <f t="shared" si="14"/>
        <v/>
      </c>
      <c r="B466" s="129"/>
      <c r="C466" s="55"/>
      <c r="D466" s="77"/>
      <c r="E466" s="56"/>
      <c r="F466" s="72"/>
      <c r="G466" s="135"/>
      <c r="H466" s="55"/>
      <c r="I466">
        <f t="shared" si="15"/>
        <v>0</v>
      </c>
    </row>
    <row r="467" spans="1:9" x14ac:dyDescent="0.25">
      <c r="A467" s="114" t="str">
        <f t="shared" si="14"/>
        <v/>
      </c>
      <c r="B467" s="129"/>
      <c r="C467" s="55"/>
      <c r="D467" s="77"/>
      <c r="E467" s="56"/>
      <c r="F467" s="72"/>
      <c r="G467" s="135"/>
      <c r="H467" s="55"/>
      <c r="I467">
        <f t="shared" si="15"/>
        <v>0</v>
      </c>
    </row>
    <row r="468" spans="1:9" x14ac:dyDescent="0.25">
      <c r="A468" s="114" t="str">
        <f t="shared" si="14"/>
        <v/>
      </c>
      <c r="B468" s="129"/>
      <c r="C468" s="55"/>
      <c r="D468" s="77"/>
      <c r="E468" s="56"/>
      <c r="F468" s="72"/>
      <c r="G468" s="135"/>
      <c r="H468" s="55"/>
      <c r="I468">
        <f t="shared" si="15"/>
        <v>0</v>
      </c>
    </row>
    <row r="469" spans="1:9" x14ac:dyDescent="0.25">
      <c r="A469" s="114" t="str">
        <f t="shared" si="14"/>
        <v/>
      </c>
      <c r="B469" s="129"/>
      <c r="C469" s="55"/>
      <c r="D469" s="77"/>
      <c r="E469" s="56"/>
      <c r="F469" s="72"/>
      <c r="G469" s="89"/>
      <c r="H469" s="55"/>
      <c r="I469">
        <f t="shared" si="15"/>
        <v>0</v>
      </c>
    </row>
    <row r="470" spans="1:9" x14ac:dyDescent="0.25">
      <c r="A470" s="114" t="str">
        <f t="shared" si="14"/>
        <v/>
      </c>
      <c r="B470" s="129"/>
      <c r="C470" s="55"/>
      <c r="D470" s="77"/>
      <c r="E470" s="56"/>
      <c r="F470" s="72"/>
      <c r="G470" s="135"/>
      <c r="H470" s="55"/>
      <c r="I470">
        <f t="shared" si="15"/>
        <v>0</v>
      </c>
    </row>
    <row r="471" spans="1:9" x14ac:dyDescent="0.25">
      <c r="A471" s="114" t="str">
        <f t="shared" si="14"/>
        <v/>
      </c>
      <c r="B471" s="129"/>
      <c r="C471" s="55"/>
      <c r="D471" s="77"/>
      <c r="E471" s="56"/>
      <c r="F471" s="72"/>
      <c r="G471" s="135"/>
      <c r="H471" s="55"/>
      <c r="I471">
        <f t="shared" si="15"/>
        <v>0</v>
      </c>
    </row>
    <row r="472" spans="1:9" x14ac:dyDescent="0.25">
      <c r="A472" s="114" t="str">
        <f t="shared" si="14"/>
        <v/>
      </c>
      <c r="B472" s="129"/>
      <c r="C472" s="55"/>
      <c r="D472" s="77"/>
      <c r="E472" s="56"/>
      <c r="F472" s="72"/>
      <c r="G472" s="135"/>
      <c r="H472" s="55"/>
      <c r="I472">
        <f t="shared" si="15"/>
        <v>0</v>
      </c>
    </row>
    <row r="473" spans="1:9" x14ac:dyDescent="0.25">
      <c r="A473" s="114" t="str">
        <f t="shared" si="14"/>
        <v/>
      </c>
      <c r="B473" s="129"/>
      <c r="C473" s="55"/>
      <c r="D473" s="77"/>
      <c r="E473" s="56"/>
      <c r="F473" s="72"/>
      <c r="G473" s="135"/>
      <c r="H473" s="55"/>
      <c r="I473">
        <f t="shared" si="15"/>
        <v>0</v>
      </c>
    </row>
    <row r="474" spans="1:9" x14ac:dyDescent="0.25">
      <c r="A474" s="114" t="str">
        <f t="shared" si="14"/>
        <v/>
      </c>
      <c r="B474" s="129"/>
      <c r="C474" s="55"/>
      <c r="D474" s="77"/>
      <c r="E474" s="56"/>
      <c r="F474" s="72"/>
      <c r="G474" s="135"/>
      <c r="H474" s="55"/>
      <c r="I474">
        <f t="shared" si="15"/>
        <v>0</v>
      </c>
    </row>
    <row r="475" spans="1:9" x14ac:dyDescent="0.25">
      <c r="A475" s="114" t="str">
        <f t="shared" si="14"/>
        <v/>
      </c>
      <c r="B475" s="129"/>
      <c r="C475" s="55"/>
      <c r="D475" s="77"/>
      <c r="E475" s="56"/>
      <c r="F475" s="72"/>
      <c r="G475" s="135"/>
      <c r="H475" s="55"/>
      <c r="I475">
        <f t="shared" si="15"/>
        <v>0</v>
      </c>
    </row>
    <row r="476" spans="1:9" x14ac:dyDescent="0.25">
      <c r="A476" s="114" t="str">
        <f t="shared" si="14"/>
        <v/>
      </c>
      <c r="B476" s="129"/>
      <c r="C476" s="55"/>
      <c r="D476" s="77"/>
      <c r="E476" s="56"/>
      <c r="F476" s="72"/>
      <c r="G476" s="135"/>
      <c r="H476" s="55"/>
      <c r="I476">
        <f t="shared" si="15"/>
        <v>0</v>
      </c>
    </row>
    <row r="477" spans="1:9" x14ac:dyDescent="0.25">
      <c r="A477" s="114" t="str">
        <f t="shared" si="14"/>
        <v/>
      </c>
      <c r="B477" s="129"/>
      <c r="C477" s="55"/>
      <c r="D477" s="77"/>
      <c r="E477" s="56"/>
      <c r="F477" s="72"/>
      <c r="G477" s="135"/>
      <c r="H477" s="55"/>
      <c r="I477">
        <f t="shared" si="15"/>
        <v>0</v>
      </c>
    </row>
    <row r="478" spans="1:9" x14ac:dyDescent="0.25">
      <c r="A478" s="114" t="str">
        <f t="shared" si="14"/>
        <v/>
      </c>
      <c r="B478" s="129"/>
      <c r="C478" s="55"/>
      <c r="D478" s="77"/>
      <c r="E478" s="56"/>
      <c r="F478" s="72"/>
      <c r="G478" s="135"/>
      <c r="H478" s="55"/>
      <c r="I478">
        <f t="shared" si="15"/>
        <v>0</v>
      </c>
    </row>
    <row r="479" spans="1:9" x14ac:dyDescent="0.25">
      <c r="A479" s="114" t="str">
        <f t="shared" si="14"/>
        <v/>
      </c>
      <c r="B479" s="129"/>
      <c r="C479" s="55"/>
      <c r="D479" s="77"/>
      <c r="E479" s="56"/>
      <c r="F479" s="72"/>
      <c r="G479" s="135"/>
      <c r="H479" s="55"/>
      <c r="I479">
        <f t="shared" si="15"/>
        <v>0</v>
      </c>
    </row>
    <row r="480" spans="1:9" x14ac:dyDescent="0.25">
      <c r="A480" s="114" t="str">
        <f t="shared" si="14"/>
        <v/>
      </c>
      <c r="B480" s="129"/>
      <c r="C480" s="55"/>
      <c r="D480" s="77"/>
      <c r="E480" s="56"/>
      <c r="F480" s="72"/>
      <c r="G480" s="135"/>
      <c r="H480" s="55"/>
      <c r="I480">
        <f t="shared" si="15"/>
        <v>0</v>
      </c>
    </row>
    <row r="481" spans="1:9" x14ac:dyDescent="0.25">
      <c r="A481" s="114" t="str">
        <f t="shared" si="14"/>
        <v/>
      </c>
      <c r="B481" s="129"/>
      <c r="C481" s="55"/>
      <c r="D481" s="77"/>
      <c r="E481" s="56"/>
      <c r="F481" s="72"/>
      <c r="G481" s="135"/>
      <c r="H481" s="55"/>
      <c r="I481">
        <f t="shared" si="15"/>
        <v>0</v>
      </c>
    </row>
    <row r="482" spans="1:9" x14ac:dyDescent="0.25">
      <c r="A482" s="114" t="str">
        <f t="shared" si="14"/>
        <v/>
      </c>
      <c r="B482" s="129"/>
      <c r="C482" s="55"/>
      <c r="D482" s="77"/>
      <c r="E482" s="56"/>
      <c r="F482" s="72"/>
      <c r="G482" s="89"/>
      <c r="H482" s="55"/>
      <c r="I482">
        <f t="shared" si="15"/>
        <v>0</v>
      </c>
    </row>
    <row r="483" spans="1:9" x14ac:dyDescent="0.25">
      <c r="A483" s="114" t="str">
        <f t="shared" si="14"/>
        <v/>
      </c>
      <c r="B483" s="129"/>
      <c r="C483" s="55"/>
      <c r="D483" s="77"/>
      <c r="E483" s="56"/>
      <c r="F483" s="72"/>
      <c r="G483" s="89"/>
      <c r="H483" s="55"/>
      <c r="I483">
        <f t="shared" si="15"/>
        <v>0</v>
      </c>
    </row>
    <row r="484" spans="1:9" x14ac:dyDescent="0.25">
      <c r="A484" s="114" t="str">
        <f t="shared" si="14"/>
        <v/>
      </c>
      <c r="B484" s="129"/>
      <c r="C484" s="55"/>
      <c r="D484" s="77"/>
      <c r="E484" s="56"/>
      <c r="F484" s="72"/>
      <c r="G484" s="89"/>
      <c r="H484" s="55"/>
      <c r="I484">
        <f t="shared" si="15"/>
        <v>0</v>
      </c>
    </row>
    <row r="485" spans="1:9" x14ac:dyDescent="0.25">
      <c r="A485" s="114" t="str">
        <f t="shared" si="14"/>
        <v/>
      </c>
      <c r="B485" s="129"/>
      <c r="C485" s="55"/>
      <c r="D485" s="77"/>
      <c r="E485" s="56"/>
      <c r="F485" s="72"/>
      <c r="G485" s="89"/>
      <c r="H485" s="55"/>
      <c r="I485">
        <f t="shared" si="15"/>
        <v>0</v>
      </c>
    </row>
    <row r="486" spans="1:9" x14ac:dyDescent="0.25">
      <c r="A486" s="114" t="str">
        <f t="shared" si="14"/>
        <v/>
      </c>
      <c r="B486" s="129"/>
      <c r="C486" s="55"/>
      <c r="D486" s="77"/>
      <c r="E486" s="56"/>
      <c r="F486" s="72"/>
      <c r="G486" s="89"/>
      <c r="H486" s="55"/>
      <c r="I486">
        <f t="shared" si="15"/>
        <v>0</v>
      </c>
    </row>
    <row r="487" spans="1:9" x14ac:dyDescent="0.25">
      <c r="A487" s="114" t="str">
        <f t="shared" si="14"/>
        <v/>
      </c>
      <c r="B487" s="129"/>
      <c r="C487" s="55"/>
      <c r="D487" s="77"/>
      <c r="E487" s="56"/>
      <c r="F487" s="72"/>
      <c r="G487" s="89"/>
      <c r="H487" s="55"/>
      <c r="I487">
        <f t="shared" si="15"/>
        <v>0</v>
      </c>
    </row>
    <row r="488" spans="1:9" x14ac:dyDescent="0.25">
      <c r="A488" s="114" t="str">
        <f t="shared" si="14"/>
        <v/>
      </c>
      <c r="B488" s="129"/>
      <c r="C488" s="55"/>
      <c r="D488" s="77"/>
      <c r="E488" s="56"/>
      <c r="F488" s="72"/>
      <c r="G488" s="135"/>
      <c r="H488" s="55"/>
      <c r="I488">
        <f t="shared" si="15"/>
        <v>0</v>
      </c>
    </row>
    <row r="489" spans="1:9" x14ac:dyDescent="0.25">
      <c r="A489" s="114" t="str">
        <f t="shared" si="14"/>
        <v/>
      </c>
      <c r="B489" s="129"/>
      <c r="C489" s="55"/>
      <c r="D489" s="77"/>
      <c r="E489" s="56"/>
      <c r="F489" s="72"/>
      <c r="G489" s="135"/>
      <c r="H489" s="55"/>
      <c r="I489">
        <f t="shared" si="15"/>
        <v>0</v>
      </c>
    </row>
    <row r="490" spans="1:9" x14ac:dyDescent="0.25">
      <c r="A490" s="114" t="str">
        <f t="shared" si="14"/>
        <v/>
      </c>
      <c r="B490" s="129"/>
      <c r="C490" s="55"/>
      <c r="D490" s="77"/>
      <c r="E490" s="56"/>
      <c r="F490" s="72"/>
      <c r="G490" s="135"/>
      <c r="H490" s="55"/>
      <c r="I490">
        <f t="shared" si="15"/>
        <v>0</v>
      </c>
    </row>
    <row r="491" spans="1:9" x14ac:dyDescent="0.25">
      <c r="A491" s="114" t="str">
        <f t="shared" si="14"/>
        <v/>
      </c>
      <c r="B491" s="129"/>
      <c r="C491" s="55"/>
      <c r="D491" s="77"/>
      <c r="E491" s="56"/>
      <c r="F491" s="72"/>
      <c r="G491" s="135"/>
      <c r="H491" s="55"/>
      <c r="I491">
        <f t="shared" si="15"/>
        <v>0</v>
      </c>
    </row>
    <row r="492" spans="1:9" x14ac:dyDescent="0.25">
      <c r="A492" s="114" t="str">
        <f t="shared" si="14"/>
        <v/>
      </c>
      <c r="B492" s="129"/>
      <c r="C492" s="55"/>
      <c r="D492" s="77"/>
      <c r="E492" s="56"/>
      <c r="F492" s="72"/>
      <c r="G492" s="135"/>
      <c r="H492" s="55"/>
      <c r="I492">
        <f t="shared" si="15"/>
        <v>0</v>
      </c>
    </row>
    <row r="493" spans="1:9" x14ac:dyDescent="0.25">
      <c r="A493" s="114" t="str">
        <f t="shared" si="14"/>
        <v/>
      </c>
      <c r="B493" s="129"/>
      <c r="C493" s="55"/>
      <c r="D493" s="77"/>
      <c r="E493" s="56"/>
      <c r="F493" s="72"/>
      <c r="G493" s="135"/>
      <c r="H493" s="55"/>
      <c r="I493">
        <f t="shared" si="15"/>
        <v>0</v>
      </c>
    </row>
    <row r="494" spans="1:9" x14ac:dyDescent="0.25">
      <c r="A494" s="114" t="str">
        <f t="shared" si="14"/>
        <v/>
      </c>
      <c r="B494" s="129"/>
      <c r="C494" s="55"/>
      <c r="D494" s="77"/>
      <c r="E494" s="56"/>
      <c r="F494" s="72"/>
      <c r="G494" s="135"/>
      <c r="H494" s="55"/>
      <c r="I494">
        <f t="shared" si="15"/>
        <v>0</v>
      </c>
    </row>
    <row r="495" spans="1:9" x14ac:dyDescent="0.25">
      <c r="A495" s="114" t="str">
        <f t="shared" si="14"/>
        <v/>
      </c>
      <c r="B495" s="129"/>
      <c r="C495" s="55"/>
      <c r="D495" s="77"/>
      <c r="E495" s="56"/>
      <c r="F495" s="72"/>
      <c r="G495" s="135"/>
      <c r="H495" s="55"/>
      <c r="I495">
        <f t="shared" si="15"/>
        <v>0</v>
      </c>
    </row>
    <row r="496" spans="1:9" x14ac:dyDescent="0.25">
      <c r="A496" s="114" t="str">
        <f t="shared" si="14"/>
        <v/>
      </c>
      <c r="B496" s="129"/>
      <c r="C496" s="55"/>
      <c r="D496" s="77"/>
      <c r="E496" s="56"/>
      <c r="F496" s="72"/>
      <c r="G496" s="135"/>
      <c r="H496" s="55"/>
      <c r="I496">
        <f t="shared" si="15"/>
        <v>0</v>
      </c>
    </row>
    <row r="497" spans="1:9" x14ac:dyDescent="0.25">
      <c r="A497" s="114" t="str">
        <f t="shared" si="14"/>
        <v/>
      </c>
      <c r="B497" s="129"/>
      <c r="C497" s="55"/>
      <c r="D497" s="77"/>
      <c r="E497" s="56"/>
      <c r="F497" s="72"/>
      <c r="G497" s="135"/>
      <c r="H497" s="55"/>
      <c r="I497">
        <f t="shared" si="15"/>
        <v>0</v>
      </c>
    </row>
    <row r="498" spans="1:9" x14ac:dyDescent="0.25">
      <c r="A498" s="114" t="str">
        <f t="shared" si="14"/>
        <v/>
      </c>
      <c r="B498" s="129"/>
      <c r="C498" s="55"/>
      <c r="D498" s="77"/>
      <c r="E498" s="56"/>
      <c r="F498" s="72"/>
      <c r="G498" s="135"/>
      <c r="H498" s="55"/>
      <c r="I498">
        <f t="shared" si="15"/>
        <v>0</v>
      </c>
    </row>
    <row r="499" spans="1:9" x14ac:dyDescent="0.25">
      <c r="A499" s="114" t="str">
        <f t="shared" si="14"/>
        <v/>
      </c>
      <c r="B499" s="129"/>
      <c r="C499" s="55"/>
      <c r="D499" s="77"/>
      <c r="E499" s="56"/>
      <c r="F499" s="72"/>
      <c r="G499" s="135"/>
      <c r="H499" s="55"/>
      <c r="I499">
        <f t="shared" si="15"/>
        <v>0</v>
      </c>
    </row>
    <row r="500" spans="1:9" x14ac:dyDescent="0.25">
      <c r="A500" s="114" t="str">
        <f t="shared" si="14"/>
        <v/>
      </c>
      <c r="B500" s="129"/>
      <c r="C500" s="55"/>
      <c r="D500" s="77"/>
      <c r="E500" s="56"/>
      <c r="F500" s="72"/>
      <c r="G500" s="135"/>
      <c r="H500" s="55"/>
      <c r="I500">
        <f t="shared" si="15"/>
        <v>0</v>
      </c>
    </row>
    <row r="501" spans="1:9" x14ac:dyDescent="0.25">
      <c r="A501" s="114" t="str">
        <f t="shared" si="14"/>
        <v/>
      </c>
      <c r="B501" s="129"/>
      <c r="C501" s="55"/>
      <c r="D501" s="77"/>
      <c r="E501" s="56"/>
      <c r="F501" s="72"/>
      <c r="G501" s="135"/>
      <c r="H501" s="55"/>
      <c r="I501">
        <f t="shared" si="15"/>
        <v>0</v>
      </c>
    </row>
    <row r="502" spans="1:9" x14ac:dyDescent="0.25">
      <c r="A502" s="114" t="str">
        <f t="shared" si="14"/>
        <v/>
      </c>
      <c r="B502" s="129"/>
      <c r="C502" s="55"/>
      <c r="D502" s="77"/>
      <c r="E502" s="56"/>
      <c r="F502" s="72"/>
      <c r="G502" s="135"/>
      <c r="H502" s="55"/>
      <c r="I502">
        <f t="shared" si="15"/>
        <v>0</v>
      </c>
    </row>
    <row r="503" spans="1:9" x14ac:dyDescent="0.25">
      <c r="A503" s="114" t="str">
        <f t="shared" si="14"/>
        <v/>
      </c>
      <c r="B503" s="129"/>
      <c r="C503" s="55"/>
      <c r="D503" s="77"/>
      <c r="E503" s="56"/>
      <c r="F503" s="72"/>
      <c r="G503" s="135"/>
      <c r="H503" s="55"/>
      <c r="I503">
        <f t="shared" si="15"/>
        <v>0</v>
      </c>
    </row>
    <row r="504" spans="1:9" x14ac:dyDescent="0.25">
      <c r="A504" s="114" t="str">
        <f t="shared" si="14"/>
        <v/>
      </c>
      <c r="B504" s="129"/>
      <c r="C504" s="55"/>
      <c r="D504" s="77"/>
      <c r="E504" s="56"/>
      <c r="F504" s="72"/>
      <c r="G504" s="135"/>
      <c r="H504" s="55"/>
      <c r="I504">
        <f t="shared" si="15"/>
        <v>0</v>
      </c>
    </row>
    <row r="505" spans="1:9" x14ac:dyDescent="0.25">
      <c r="A505" s="114" t="str">
        <f t="shared" si="14"/>
        <v/>
      </c>
      <c r="B505" s="129"/>
      <c r="C505" s="55"/>
      <c r="D505" s="77"/>
      <c r="E505" s="56"/>
      <c r="F505" s="72"/>
      <c r="G505" s="135"/>
      <c r="H505" s="55"/>
      <c r="I505">
        <f t="shared" si="15"/>
        <v>0</v>
      </c>
    </row>
    <row r="506" spans="1:9" x14ac:dyDescent="0.25">
      <c r="A506" s="114" t="str">
        <f t="shared" si="14"/>
        <v/>
      </c>
      <c r="B506" s="129"/>
      <c r="C506" s="55"/>
      <c r="D506" s="77"/>
      <c r="E506" s="56"/>
      <c r="F506" s="72"/>
      <c r="G506" s="135"/>
      <c r="H506" s="55"/>
      <c r="I506">
        <f t="shared" si="15"/>
        <v>0</v>
      </c>
    </row>
    <row r="507" spans="1:9" x14ac:dyDescent="0.25">
      <c r="A507" s="114" t="str">
        <f t="shared" si="14"/>
        <v/>
      </c>
      <c r="B507" s="129"/>
      <c r="C507" s="55"/>
      <c r="D507" s="77"/>
      <c r="E507" s="56"/>
      <c r="F507" s="72"/>
      <c r="G507" s="135"/>
      <c r="H507" s="55"/>
      <c r="I507">
        <f t="shared" si="15"/>
        <v>0</v>
      </c>
    </row>
    <row r="508" spans="1:9" x14ac:dyDescent="0.25">
      <c r="A508" s="114" t="str">
        <f t="shared" si="14"/>
        <v/>
      </c>
      <c r="B508" s="129"/>
      <c r="C508" s="55"/>
      <c r="D508" s="77"/>
      <c r="E508" s="56"/>
      <c r="F508" s="72"/>
      <c r="G508" s="135"/>
      <c r="H508" s="55"/>
      <c r="I508">
        <f t="shared" si="15"/>
        <v>0</v>
      </c>
    </row>
    <row r="509" spans="1:9" x14ac:dyDescent="0.25">
      <c r="A509" s="114" t="str">
        <f t="shared" si="14"/>
        <v/>
      </c>
      <c r="B509" s="129"/>
      <c r="C509" s="55"/>
      <c r="D509" s="77"/>
      <c r="E509" s="56"/>
      <c r="F509" s="72"/>
      <c r="G509" s="135"/>
      <c r="H509" s="55"/>
      <c r="I509">
        <f t="shared" si="15"/>
        <v>0</v>
      </c>
    </row>
    <row r="510" spans="1:9" x14ac:dyDescent="0.25">
      <c r="A510" s="114" t="str">
        <f t="shared" si="14"/>
        <v/>
      </c>
      <c r="B510" s="129"/>
      <c r="C510" s="55"/>
      <c r="D510" s="77"/>
      <c r="E510" s="56"/>
      <c r="F510" s="72"/>
      <c r="G510" s="135"/>
      <c r="H510" s="55"/>
      <c r="I510">
        <f t="shared" si="15"/>
        <v>0</v>
      </c>
    </row>
    <row r="511" spans="1:9" x14ac:dyDescent="0.25">
      <c r="A511" s="114" t="str">
        <f t="shared" si="14"/>
        <v/>
      </c>
      <c r="B511" s="129"/>
      <c r="C511" s="55"/>
      <c r="D511" s="77"/>
      <c r="E511" s="56"/>
      <c r="F511" s="72"/>
      <c r="G511" s="135"/>
      <c r="H511" s="55"/>
      <c r="I511">
        <f t="shared" si="15"/>
        <v>0</v>
      </c>
    </row>
    <row r="512" spans="1:9" x14ac:dyDescent="0.25">
      <c r="A512" s="114" t="str">
        <f t="shared" si="14"/>
        <v/>
      </c>
      <c r="B512" s="129"/>
      <c r="C512" s="55"/>
      <c r="D512" s="77"/>
      <c r="E512" s="56"/>
      <c r="F512" s="72"/>
      <c r="G512" s="135"/>
      <c r="H512" s="55"/>
      <c r="I512">
        <f t="shared" si="15"/>
        <v>0</v>
      </c>
    </row>
    <row r="513" spans="1:9" x14ac:dyDescent="0.25">
      <c r="A513" s="114" t="str">
        <f t="shared" si="14"/>
        <v/>
      </c>
      <c r="B513" s="129"/>
      <c r="C513" s="55"/>
      <c r="D513" s="77"/>
      <c r="E513" s="56"/>
      <c r="F513" s="72"/>
      <c r="G513" s="135"/>
      <c r="H513" s="55"/>
      <c r="I513">
        <f t="shared" si="15"/>
        <v>0</v>
      </c>
    </row>
    <row r="514" spans="1:9" x14ac:dyDescent="0.25">
      <c r="A514" s="114" t="str">
        <f t="shared" ref="A514:A577" si="16">IF(D514="","",D514+(6-I514))</f>
        <v/>
      </c>
      <c r="B514" s="129"/>
      <c r="C514" s="55"/>
      <c r="D514" s="77"/>
      <c r="E514" s="56"/>
      <c r="F514" s="72"/>
      <c r="G514" s="135"/>
      <c r="H514" s="55"/>
      <c r="I514">
        <f t="shared" si="15"/>
        <v>0</v>
      </c>
    </row>
    <row r="515" spans="1:9" x14ac:dyDescent="0.25">
      <c r="A515" s="114" t="str">
        <f t="shared" si="16"/>
        <v/>
      </c>
      <c r="B515" s="129"/>
      <c r="C515" s="55"/>
      <c r="D515" s="77"/>
      <c r="E515" s="56"/>
      <c r="F515" s="72"/>
      <c r="G515" s="135"/>
      <c r="H515" s="55"/>
      <c r="I515">
        <f t="shared" ref="I515:I578" si="17">IF(WEEKDAY(D515)=7,0,WEEKDAY(D515))</f>
        <v>0</v>
      </c>
    </row>
    <row r="516" spans="1:9" x14ac:dyDescent="0.25">
      <c r="A516" s="114" t="str">
        <f t="shared" si="16"/>
        <v/>
      </c>
      <c r="B516" s="129"/>
      <c r="C516" s="55"/>
      <c r="D516" s="77"/>
      <c r="E516" s="56"/>
      <c r="F516" s="72"/>
      <c r="G516" s="135"/>
      <c r="H516" s="55"/>
      <c r="I516">
        <f t="shared" si="17"/>
        <v>0</v>
      </c>
    </row>
    <row r="517" spans="1:9" x14ac:dyDescent="0.25">
      <c r="A517" s="114" t="str">
        <f t="shared" si="16"/>
        <v/>
      </c>
      <c r="B517" s="129"/>
      <c r="C517" s="55"/>
      <c r="D517" s="77"/>
      <c r="E517" s="56"/>
      <c r="F517" s="72"/>
      <c r="G517" s="135"/>
      <c r="H517" s="55"/>
      <c r="I517">
        <f t="shared" si="17"/>
        <v>0</v>
      </c>
    </row>
    <row r="518" spans="1:9" x14ac:dyDescent="0.25">
      <c r="A518" s="114" t="str">
        <f t="shared" si="16"/>
        <v/>
      </c>
      <c r="B518" s="129"/>
      <c r="C518" s="55"/>
      <c r="D518" s="77"/>
      <c r="E518" s="56"/>
      <c r="F518" s="72"/>
      <c r="G518" s="135"/>
      <c r="H518" s="55"/>
      <c r="I518">
        <f t="shared" si="17"/>
        <v>0</v>
      </c>
    </row>
    <row r="519" spans="1:9" x14ac:dyDescent="0.25">
      <c r="A519" s="114" t="str">
        <f t="shared" si="16"/>
        <v/>
      </c>
      <c r="B519" s="129"/>
      <c r="C519" s="55"/>
      <c r="D519" s="77"/>
      <c r="E519" s="56"/>
      <c r="F519" s="72"/>
      <c r="G519" s="135"/>
      <c r="H519" s="55"/>
      <c r="I519">
        <f t="shared" si="17"/>
        <v>0</v>
      </c>
    </row>
    <row r="520" spans="1:9" x14ac:dyDescent="0.25">
      <c r="A520" s="114" t="str">
        <f t="shared" si="16"/>
        <v/>
      </c>
      <c r="B520" s="129"/>
      <c r="C520" s="55"/>
      <c r="D520" s="77"/>
      <c r="E520" s="56"/>
      <c r="F520" s="72"/>
      <c r="G520" s="135"/>
      <c r="H520" s="55"/>
      <c r="I520">
        <f t="shared" si="17"/>
        <v>0</v>
      </c>
    </row>
    <row r="521" spans="1:9" x14ac:dyDescent="0.25">
      <c r="A521" s="114" t="str">
        <f t="shared" si="16"/>
        <v/>
      </c>
      <c r="B521" s="129"/>
      <c r="C521" s="55"/>
      <c r="D521" s="77"/>
      <c r="E521" s="56"/>
      <c r="F521" s="72"/>
      <c r="G521" s="135"/>
      <c r="H521" s="55"/>
      <c r="I521">
        <f t="shared" si="17"/>
        <v>0</v>
      </c>
    </row>
    <row r="522" spans="1:9" x14ac:dyDescent="0.25">
      <c r="A522" s="114" t="str">
        <f t="shared" si="16"/>
        <v/>
      </c>
      <c r="B522" s="129"/>
      <c r="C522" s="55"/>
      <c r="D522" s="77"/>
      <c r="E522" s="56"/>
      <c r="F522" s="72"/>
      <c r="G522" s="135"/>
      <c r="H522" s="55"/>
      <c r="I522">
        <f t="shared" si="17"/>
        <v>0</v>
      </c>
    </row>
    <row r="523" spans="1:9" x14ac:dyDescent="0.25">
      <c r="A523" s="114" t="str">
        <f t="shared" si="16"/>
        <v/>
      </c>
      <c r="B523" s="129"/>
      <c r="C523" s="55"/>
      <c r="D523" s="77"/>
      <c r="E523" s="56"/>
      <c r="F523" s="72"/>
      <c r="G523" s="135"/>
      <c r="H523" s="55"/>
      <c r="I523">
        <f t="shared" si="17"/>
        <v>0</v>
      </c>
    </row>
    <row r="524" spans="1:9" x14ac:dyDescent="0.25">
      <c r="A524" s="114" t="str">
        <f t="shared" si="16"/>
        <v/>
      </c>
      <c r="B524" s="129"/>
      <c r="C524" s="55"/>
      <c r="D524" s="77"/>
      <c r="E524" s="56"/>
      <c r="F524" s="72"/>
      <c r="G524" s="135"/>
      <c r="H524" s="55"/>
      <c r="I524">
        <f t="shared" si="17"/>
        <v>0</v>
      </c>
    </row>
    <row r="525" spans="1:9" x14ac:dyDescent="0.25">
      <c r="A525" s="114" t="str">
        <f t="shared" si="16"/>
        <v/>
      </c>
      <c r="B525" s="129"/>
      <c r="C525" s="55"/>
      <c r="D525" s="77"/>
      <c r="E525" s="56"/>
      <c r="F525" s="72"/>
      <c r="G525" s="135"/>
      <c r="H525" s="55"/>
      <c r="I525">
        <f t="shared" si="17"/>
        <v>0</v>
      </c>
    </row>
    <row r="526" spans="1:9" x14ac:dyDescent="0.25">
      <c r="A526" s="114" t="str">
        <f t="shared" si="16"/>
        <v/>
      </c>
      <c r="B526" s="129"/>
      <c r="C526" s="55"/>
      <c r="D526" s="77"/>
      <c r="E526" s="56"/>
      <c r="F526" s="72"/>
      <c r="G526" s="135"/>
      <c r="H526" s="55"/>
      <c r="I526">
        <f t="shared" si="17"/>
        <v>0</v>
      </c>
    </row>
    <row r="527" spans="1:9" x14ac:dyDescent="0.25">
      <c r="A527" s="114" t="str">
        <f t="shared" si="16"/>
        <v/>
      </c>
      <c r="B527" s="129"/>
      <c r="C527" s="55"/>
      <c r="D527" s="77"/>
      <c r="E527" s="56"/>
      <c r="F527" s="72"/>
      <c r="G527" s="135"/>
      <c r="H527" s="55"/>
      <c r="I527">
        <f t="shared" si="17"/>
        <v>0</v>
      </c>
    </row>
    <row r="528" spans="1:9" x14ac:dyDescent="0.25">
      <c r="A528" s="114" t="str">
        <f t="shared" si="16"/>
        <v/>
      </c>
      <c r="B528" s="129"/>
      <c r="C528" s="55"/>
      <c r="D528" s="77"/>
      <c r="E528" s="56"/>
      <c r="F528" s="72"/>
      <c r="G528" s="135"/>
      <c r="H528" s="55"/>
      <c r="I528">
        <f t="shared" si="17"/>
        <v>0</v>
      </c>
    </row>
    <row r="529" spans="1:9" x14ac:dyDescent="0.25">
      <c r="A529" s="114" t="str">
        <f t="shared" si="16"/>
        <v/>
      </c>
      <c r="B529" s="129"/>
      <c r="C529" s="55"/>
      <c r="D529" s="77"/>
      <c r="E529" s="56"/>
      <c r="F529" s="72"/>
      <c r="G529" s="135"/>
      <c r="H529" s="55"/>
      <c r="I529">
        <f t="shared" si="17"/>
        <v>0</v>
      </c>
    </row>
    <row r="530" spans="1:9" x14ac:dyDescent="0.25">
      <c r="A530" s="114" t="str">
        <f t="shared" si="16"/>
        <v/>
      </c>
      <c r="B530" s="129"/>
      <c r="C530" s="55"/>
      <c r="D530" s="77"/>
      <c r="E530" s="56"/>
      <c r="F530" s="72"/>
      <c r="G530" s="135"/>
      <c r="H530" s="55"/>
      <c r="I530">
        <f t="shared" si="17"/>
        <v>0</v>
      </c>
    </row>
    <row r="531" spans="1:9" x14ac:dyDescent="0.25">
      <c r="A531" s="114" t="str">
        <f t="shared" si="16"/>
        <v/>
      </c>
      <c r="B531" s="129"/>
      <c r="C531" s="55"/>
      <c r="D531" s="77"/>
      <c r="E531" s="56"/>
      <c r="F531" s="72"/>
      <c r="G531" s="135"/>
      <c r="H531" s="55"/>
      <c r="I531">
        <f t="shared" si="17"/>
        <v>0</v>
      </c>
    </row>
    <row r="532" spans="1:9" x14ac:dyDescent="0.25">
      <c r="A532" s="114" t="str">
        <f t="shared" si="16"/>
        <v/>
      </c>
      <c r="B532" s="129"/>
      <c r="C532" s="55"/>
      <c r="D532" s="77"/>
      <c r="E532" s="56"/>
      <c r="F532" s="72"/>
      <c r="G532" s="135"/>
      <c r="H532" s="55"/>
      <c r="I532">
        <f t="shared" si="17"/>
        <v>0</v>
      </c>
    </row>
    <row r="533" spans="1:9" x14ac:dyDescent="0.25">
      <c r="A533" s="114" t="str">
        <f t="shared" si="16"/>
        <v/>
      </c>
      <c r="B533" s="129"/>
      <c r="C533" s="55"/>
      <c r="D533" s="77"/>
      <c r="E533" s="56"/>
      <c r="F533" s="72"/>
      <c r="G533" s="135"/>
      <c r="H533" s="55"/>
      <c r="I533">
        <f t="shared" si="17"/>
        <v>0</v>
      </c>
    </row>
    <row r="534" spans="1:9" x14ac:dyDescent="0.25">
      <c r="A534" s="114" t="str">
        <f t="shared" si="16"/>
        <v/>
      </c>
      <c r="B534" s="129"/>
      <c r="C534" s="55"/>
      <c r="D534" s="77"/>
      <c r="E534" s="56"/>
      <c r="F534" s="72"/>
      <c r="G534" s="135"/>
      <c r="H534" s="55"/>
      <c r="I534">
        <f t="shared" si="17"/>
        <v>0</v>
      </c>
    </row>
    <row r="535" spans="1:9" x14ac:dyDescent="0.25">
      <c r="A535" s="114" t="str">
        <f t="shared" si="16"/>
        <v/>
      </c>
      <c r="B535" s="129"/>
      <c r="C535" s="55"/>
      <c r="D535" s="77"/>
      <c r="E535" s="56"/>
      <c r="F535" s="72"/>
      <c r="G535" s="135"/>
      <c r="H535" s="55"/>
      <c r="I535">
        <f t="shared" si="17"/>
        <v>0</v>
      </c>
    </row>
    <row r="536" spans="1:9" x14ac:dyDescent="0.25">
      <c r="A536" s="114" t="str">
        <f t="shared" si="16"/>
        <v/>
      </c>
      <c r="B536" s="129"/>
      <c r="C536" s="55"/>
      <c r="D536" s="77"/>
      <c r="E536" s="56"/>
      <c r="F536" s="72"/>
      <c r="G536" s="135"/>
      <c r="H536" s="55"/>
      <c r="I536">
        <f t="shared" si="17"/>
        <v>0</v>
      </c>
    </row>
    <row r="537" spans="1:9" x14ac:dyDescent="0.25">
      <c r="A537" s="114" t="str">
        <f t="shared" si="16"/>
        <v/>
      </c>
      <c r="B537" s="129"/>
      <c r="C537" s="55"/>
      <c r="D537" s="77"/>
      <c r="E537" s="56"/>
      <c r="F537" s="72"/>
      <c r="G537" s="135"/>
      <c r="H537" s="55"/>
      <c r="I537">
        <f t="shared" si="17"/>
        <v>0</v>
      </c>
    </row>
    <row r="538" spans="1:9" x14ac:dyDescent="0.25">
      <c r="A538" s="114" t="str">
        <f t="shared" si="16"/>
        <v/>
      </c>
      <c r="B538" s="129"/>
      <c r="C538" s="55"/>
      <c r="D538" s="77"/>
      <c r="E538" s="56"/>
      <c r="F538" s="72"/>
      <c r="G538" s="135"/>
      <c r="H538" s="55"/>
      <c r="I538">
        <f t="shared" si="17"/>
        <v>0</v>
      </c>
    </row>
    <row r="539" spans="1:9" x14ac:dyDescent="0.25">
      <c r="A539" s="114" t="str">
        <f t="shared" si="16"/>
        <v/>
      </c>
      <c r="B539" s="129"/>
      <c r="C539" s="55"/>
      <c r="D539" s="77"/>
      <c r="E539" s="56"/>
      <c r="F539" s="72"/>
      <c r="G539" s="135"/>
      <c r="H539" s="55"/>
      <c r="I539">
        <f t="shared" si="17"/>
        <v>0</v>
      </c>
    </row>
    <row r="540" spans="1:9" x14ac:dyDescent="0.25">
      <c r="A540" s="114" t="str">
        <f t="shared" si="16"/>
        <v/>
      </c>
      <c r="B540" s="129"/>
      <c r="C540" s="55"/>
      <c r="D540" s="77"/>
      <c r="E540" s="56"/>
      <c r="F540" s="72"/>
      <c r="G540" s="135"/>
      <c r="H540" s="55"/>
      <c r="I540">
        <f t="shared" si="17"/>
        <v>0</v>
      </c>
    </row>
    <row r="541" spans="1:9" x14ac:dyDescent="0.25">
      <c r="A541" s="114" t="str">
        <f t="shared" si="16"/>
        <v/>
      </c>
      <c r="B541" s="129"/>
      <c r="C541" s="55"/>
      <c r="D541" s="77"/>
      <c r="E541" s="56"/>
      <c r="F541" s="72"/>
      <c r="G541" s="135"/>
      <c r="H541" s="55"/>
      <c r="I541">
        <f t="shared" si="17"/>
        <v>0</v>
      </c>
    </row>
    <row r="542" spans="1:9" x14ac:dyDescent="0.25">
      <c r="A542" s="114" t="str">
        <f t="shared" si="16"/>
        <v/>
      </c>
      <c r="B542" s="129"/>
      <c r="C542" s="55"/>
      <c r="D542" s="77"/>
      <c r="E542" s="56"/>
      <c r="F542" s="72"/>
      <c r="G542" s="135"/>
      <c r="H542" s="55"/>
      <c r="I542">
        <f t="shared" si="17"/>
        <v>0</v>
      </c>
    </row>
    <row r="543" spans="1:9" x14ac:dyDescent="0.25">
      <c r="A543" s="114" t="str">
        <f t="shared" si="16"/>
        <v/>
      </c>
      <c r="B543" s="129"/>
      <c r="C543" s="55"/>
      <c r="D543" s="77"/>
      <c r="E543" s="56"/>
      <c r="F543" s="72"/>
      <c r="G543" s="135"/>
      <c r="H543" s="55"/>
      <c r="I543">
        <f t="shared" si="17"/>
        <v>0</v>
      </c>
    </row>
    <row r="544" spans="1:9" x14ac:dyDescent="0.25">
      <c r="A544" s="114" t="str">
        <f t="shared" si="16"/>
        <v/>
      </c>
      <c r="B544" s="129"/>
      <c r="C544" s="55"/>
      <c r="D544" s="77"/>
      <c r="E544" s="56"/>
      <c r="F544" s="72"/>
      <c r="G544" s="135"/>
      <c r="H544" s="55"/>
      <c r="I544">
        <f t="shared" si="17"/>
        <v>0</v>
      </c>
    </row>
    <row r="545" spans="1:9" x14ac:dyDescent="0.25">
      <c r="A545" s="114" t="str">
        <f t="shared" si="16"/>
        <v/>
      </c>
      <c r="B545" s="129"/>
      <c r="C545" s="55"/>
      <c r="D545" s="77"/>
      <c r="E545" s="56"/>
      <c r="F545" s="72"/>
      <c r="G545" s="135"/>
      <c r="H545" s="55"/>
      <c r="I545">
        <f t="shared" si="17"/>
        <v>0</v>
      </c>
    </row>
    <row r="546" spans="1:9" x14ac:dyDescent="0.25">
      <c r="A546" s="114" t="str">
        <f t="shared" si="16"/>
        <v/>
      </c>
      <c r="B546" s="129"/>
      <c r="C546" s="55"/>
      <c r="D546" s="77"/>
      <c r="E546" s="56"/>
      <c r="F546" s="72"/>
      <c r="G546" s="135"/>
      <c r="H546" s="55"/>
      <c r="I546">
        <f t="shared" si="17"/>
        <v>0</v>
      </c>
    </row>
    <row r="547" spans="1:9" x14ac:dyDescent="0.25">
      <c r="A547" s="114" t="str">
        <f t="shared" si="16"/>
        <v/>
      </c>
      <c r="B547" s="129"/>
      <c r="C547" s="55"/>
      <c r="D547" s="77"/>
      <c r="E547" s="56"/>
      <c r="F547" s="72"/>
      <c r="G547" s="135"/>
      <c r="H547" s="55"/>
      <c r="I547">
        <f t="shared" si="17"/>
        <v>0</v>
      </c>
    </row>
    <row r="548" spans="1:9" x14ac:dyDescent="0.25">
      <c r="A548" s="114" t="str">
        <f t="shared" si="16"/>
        <v/>
      </c>
      <c r="B548" s="129"/>
      <c r="C548" s="55"/>
      <c r="D548" s="77"/>
      <c r="E548" s="56"/>
      <c r="F548" s="72"/>
      <c r="G548" s="135"/>
      <c r="H548" s="55"/>
      <c r="I548">
        <f t="shared" si="17"/>
        <v>0</v>
      </c>
    </row>
    <row r="549" spans="1:9" x14ac:dyDescent="0.25">
      <c r="A549" s="114" t="str">
        <f t="shared" si="16"/>
        <v/>
      </c>
      <c r="B549" s="129"/>
      <c r="C549" s="55"/>
      <c r="D549" s="77"/>
      <c r="E549" s="56"/>
      <c r="F549" s="72"/>
      <c r="G549" s="135"/>
      <c r="H549" s="55"/>
      <c r="I549">
        <f t="shared" si="17"/>
        <v>0</v>
      </c>
    </row>
    <row r="550" spans="1:9" x14ac:dyDescent="0.25">
      <c r="A550" s="114" t="str">
        <f t="shared" si="16"/>
        <v/>
      </c>
      <c r="B550" s="129"/>
      <c r="C550" s="55"/>
      <c r="D550" s="77"/>
      <c r="E550" s="56"/>
      <c r="F550" s="72"/>
      <c r="G550" s="135"/>
      <c r="H550" s="55"/>
      <c r="I550">
        <f t="shared" si="17"/>
        <v>0</v>
      </c>
    </row>
    <row r="551" spans="1:9" x14ac:dyDescent="0.25">
      <c r="A551" s="114" t="str">
        <f t="shared" si="16"/>
        <v/>
      </c>
      <c r="B551" s="129"/>
      <c r="C551" s="55"/>
      <c r="D551" s="77"/>
      <c r="E551" s="56"/>
      <c r="F551" s="72"/>
      <c r="G551" s="135"/>
      <c r="H551" s="55"/>
      <c r="I551">
        <f t="shared" si="17"/>
        <v>0</v>
      </c>
    </row>
    <row r="552" spans="1:9" x14ac:dyDescent="0.25">
      <c r="A552" s="114" t="str">
        <f t="shared" si="16"/>
        <v/>
      </c>
      <c r="B552" s="129"/>
      <c r="C552" s="55"/>
      <c r="D552" s="77"/>
      <c r="E552" s="56"/>
      <c r="F552" s="72"/>
      <c r="G552" s="135"/>
      <c r="H552" s="55"/>
      <c r="I552">
        <f t="shared" si="17"/>
        <v>0</v>
      </c>
    </row>
    <row r="553" spans="1:9" x14ac:dyDescent="0.25">
      <c r="A553" s="114" t="str">
        <f t="shared" si="16"/>
        <v/>
      </c>
      <c r="B553" s="129"/>
      <c r="C553" s="55"/>
      <c r="D553" s="77"/>
      <c r="E553" s="56"/>
      <c r="F553" s="72"/>
      <c r="G553" s="135"/>
      <c r="H553" s="55"/>
      <c r="I553">
        <f t="shared" si="17"/>
        <v>0</v>
      </c>
    </row>
    <row r="554" spans="1:9" x14ac:dyDescent="0.25">
      <c r="A554" s="114" t="str">
        <f t="shared" si="16"/>
        <v/>
      </c>
      <c r="B554" s="129"/>
      <c r="C554" s="55"/>
      <c r="D554" s="77"/>
      <c r="E554" s="56"/>
      <c r="F554" s="72"/>
      <c r="G554" s="135"/>
      <c r="H554" s="55"/>
      <c r="I554">
        <f t="shared" si="17"/>
        <v>0</v>
      </c>
    </row>
    <row r="555" spans="1:9" x14ac:dyDescent="0.25">
      <c r="A555" s="114" t="str">
        <f t="shared" si="16"/>
        <v/>
      </c>
      <c r="B555" s="129"/>
      <c r="C555" s="55"/>
      <c r="D555" s="77"/>
      <c r="E555" s="56"/>
      <c r="F555" s="72"/>
      <c r="G555" s="135"/>
      <c r="H555" s="55"/>
      <c r="I555">
        <f t="shared" si="17"/>
        <v>0</v>
      </c>
    </row>
    <row r="556" spans="1:9" x14ac:dyDescent="0.25">
      <c r="A556" s="114" t="str">
        <f t="shared" si="16"/>
        <v/>
      </c>
      <c r="B556" s="129"/>
      <c r="C556" s="55"/>
      <c r="D556" s="77"/>
      <c r="E556" s="56"/>
      <c r="F556" s="72"/>
      <c r="G556" s="89"/>
      <c r="H556" s="55"/>
      <c r="I556">
        <f t="shared" si="17"/>
        <v>0</v>
      </c>
    </row>
    <row r="557" spans="1:9" x14ac:dyDescent="0.25">
      <c r="A557" s="114" t="str">
        <f t="shared" si="16"/>
        <v/>
      </c>
      <c r="B557" s="129"/>
      <c r="C557" s="55"/>
      <c r="D557" s="77"/>
      <c r="E557" s="56"/>
      <c r="F557" s="72"/>
      <c r="G557" s="135"/>
      <c r="H557" s="55"/>
      <c r="I557">
        <f t="shared" si="17"/>
        <v>0</v>
      </c>
    </row>
    <row r="558" spans="1:9" x14ac:dyDescent="0.25">
      <c r="A558" s="114" t="str">
        <f t="shared" si="16"/>
        <v/>
      </c>
      <c r="B558" s="129"/>
      <c r="C558" s="55"/>
      <c r="D558" s="77"/>
      <c r="E558" s="56"/>
      <c r="F558" s="72"/>
      <c r="G558" s="135"/>
      <c r="H558" s="55"/>
      <c r="I558">
        <f t="shared" si="17"/>
        <v>0</v>
      </c>
    </row>
    <row r="559" spans="1:9" x14ac:dyDescent="0.25">
      <c r="A559" s="114" t="str">
        <f t="shared" si="16"/>
        <v/>
      </c>
      <c r="B559" s="129"/>
      <c r="C559" s="55"/>
      <c r="D559" s="77"/>
      <c r="E559" s="56"/>
      <c r="F559" s="72"/>
      <c r="G559" s="135"/>
      <c r="H559" s="55"/>
      <c r="I559">
        <f t="shared" si="17"/>
        <v>0</v>
      </c>
    </row>
    <row r="560" spans="1:9" x14ac:dyDescent="0.25">
      <c r="A560" s="114" t="str">
        <f t="shared" si="16"/>
        <v/>
      </c>
      <c r="B560" s="129"/>
      <c r="C560" s="55"/>
      <c r="D560" s="77"/>
      <c r="E560" s="56"/>
      <c r="F560" s="72"/>
      <c r="G560" s="135"/>
      <c r="H560" s="55"/>
      <c r="I560">
        <f t="shared" si="17"/>
        <v>0</v>
      </c>
    </row>
    <row r="561" spans="1:9" x14ac:dyDescent="0.25">
      <c r="A561" s="114" t="str">
        <f t="shared" si="16"/>
        <v/>
      </c>
      <c r="B561" s="129"/>
      <c r="C561" s="55"/>
      <c r="D561" s="77"/>
      <c r="E561" s="56"/>
      <c r="F561" s="72"/>
      <c r="G561" s="135"/>
      <c r="H561" s="55"/>
      <c r="I561">
        <f t="shared" si="17"/>
        <v>0</v>
      </c>
    </row>
    <row r="562" spans="1:9" x14ac:dyDescent="0.25">
      <c r="A562" s="114" t="str">
        <f t="shared" si="16"/>
        <v/>
      </c>
      <c r="B562" s="129"/>
      <c r="C562" s="55"/>
      <c r="D562" s="77"/>
      <c r="E562" s="56"/>
      <c r="F562" s="72"/>
      <c r="G562" s="135"/>
      <c r="H562" s="55"/>
      <c r="I562">
        <f t="shared" si="17"/>
        <v>0</v>
      </c>
    </row>
    <row r="563" spans="1:9" x14ac:dyDescent="0.25">
      <c r="A563" s="114" t="str">
        <f t="shared" si="16"/>
        <v/>
      </c>
      <c r="B563" s="129"/>
      <c r="C563" s="55"/>
      <c r="D563" s="77"/>
      <c r="E563" s="56"/>
      <c r="F563" s="72"/>
      <c r="G563" s="135"/>
      <c r="H563" s="55"/>
      <c r="I563">
        <f t="shared" si="17"/>
        <v>0</v>
      </c>
    </row>
    <row r="564" spans="1:9" x14ac:dyDescent="0.25">
      <c r="A564" s="114" t="str">
        <f t="shared" si="16"/>
        <v/>
      </c>
      <c r="B564" s="129"/>
      <c r="C564" s="55"/>
      <c r="D564" s="77"/>
      <c r="E564" s="56"/>
      <c r="F564" s="72"/>
      <c r="G564" s="135"/>
      <c r="H564" s="55"/>
      <c r="I564">
        <f t="shared" si="17"/>
        <v>0</v>
      </c>
    </row>
    <row r="565" spans="1:9" x14ac:dyDescent="0.25">
      <c r="A565" s="114" t="str">
        <f t="shared" si="16"/>
        <v/>
      </c>
      <c r="B565" s="129"/>
      <c r="C565" s="55"/>
      <c r="D565" s="77"/>
      <c r="E565" s="56"/>
      <c r="F565" s="72"/>
      <c r="G565" s="135"/>
      <c r="H565" s="55"/>
      <c r="I565">
        <f t="shared" si="17"/>
        <v>0</v>
      </c>
    </row>
    <row r="566" spans="1:9" x14ac:dyDescent="0.25">
      <c r="A566" s="114" t="str">
        <f t="shared" si="16"/>
        <v/>
      </c>
      <c r="B566" s="129"/>
      <c r="C566" s="55"/>
      <c r="D566" s="77"/>
      <c r="E566" s="56"/>
      <c r="F566" s="72"/>
      <c r="G566" s="135"/>
      <c r="H566" s="55"/>
      <c r="I566">
        <f t="shared" si="17"/>
        <v>0</v>
      </c>
    </row>
    <row r="567" spans="1:9" x14ac:dyDescent="0.25">
      <c r="A567" s="114" t="str">
        <f t="shared" si="16"/>
        <v/>
      </c>
      <c r="B567" s="129"/>
      <c r="C567" s="55"/>
      <c r="D567" s="77"/>
      <c r="E567" s="56"/>
      <c r="F567" s="72"/>
      <c r="G567" s="135"/>
      <c r="H567" s="55"/>
      <c r="I567">
        <f t="shared" si="17"/>
        <v>0</v>
      </c>
    </row>
    <row r="568" spans="1:9" x14ac:dyDescent="0.25">
      <c r="A568" s="114" t="str">
        <f t="shared" si="16"/>
        <v/>
      </c>
      <c r="B568" s="129"/>
      <c r="C568" s="55"/>
      <c r="D568" s="77"/>
      <c r="E568" s="56"/>
      <c r="F568" s="72"/>
      <c r="G568" s="135"/>
      <c r="H568" s="55"/>
      <c r="I568">
        <f t="shared" si="17"/>
        <v>0</v>
      </c>
    </row>
    <row r="569" spans="1:9" x14ac:dyDescent="0.25">
      <c r="A569" s="114" t="str">
        <f t="shared" si="16"/>
        <v/>
      </c>
      <c r="B569" s="129"/>
      <c r="C569" s="55"/>
      <c r="D569" s="77"/>
      <c r="E569" s="56"/>
      <c r="F569" s="72"/>
      <c r="G569" s="135"/>
      <c r="H569" s="55"/>
      <c r="I569">
        <f t="shared" si="17"/>
        <v>0</v>
      </c>
    </row>
    <row r="570" spans="1:9" x14ac:dyDescent="0.25">
      <c r="A570" s="114" t="str">
        <f t="shared" si="16"/>
        <v/>
      </c>
      <c r="B570" s="129"/>
      <c r="C570" s="55"/>
      <c r="D570" s="77"/>
      <c r="E570" s="56"/>
      <c r="F570" s="72"/>
      <c r="G570" s="135"/>
      <c r="H570" s="55"/>
      <c r="I570">
        <f t="shared" si="17"/>
        <v>0</v>
      </c>
    </row>
    <row r="571" spans="1:9" x14ac:dyDescent="0.25">
      <c r="A571" s="114" t="str">
        <f t="shared" si="16"/>
        <v/>
      </c>
      <c r="B571" s="129"/>
      <c r="C571" s="55"/>
      <c r="D571" s="77"/>
      <c r="E571" s="56"/>
      <c r="F571" s="72"/>
      <c r="G571" s="135"/>
      <c r="H571" s="55"/>
      <c r="I571">
        <f t="shared" si="17"/>
        <v>0</v>
      </c>
    </row>
    <row r="572" spans="1:9" x14ac:dyDescent="0.25">
      <c r="A572" s="114" t="str">
        <f t="shared" si="16"/>
        <v/>
      </c>
      <c r="B572" s="129"/>
      <c r="C572" s="55"/>
      <c r="D572" s="77"/>
      <c r="E572" s="56"/>
      <c r="F572" s="72"/>
      <c r="G572" s="135"/>
      <c r="H572" s="55"/>
      <c r="I572">
        <f t="shared" si="17"/>
        <v>0</v>
      </c>
    </row>
    <row r="573" spans="1:9" x14ac:dyDescent="0.25">
      <c r="A573" s="114" t="str">
        <f t="shared" si="16"/>
        <v/>
      </c>
      <c r="B573" s="129"/>
      <c r="C573" s="55"/>
      <c r="D573" s="77"/>
      <c r="E573" s="56"/>
      <c r="F573" s="72"/>
      <c r="G573" s="135"/>
      <c r="H573" s="55"/>
      <c r="I573">
        <f t="shared" si="17"/>
        <v>0</v>
      </c>
    </row>
    <row r="574" spans="1:9" x14ac:dyDescent="0.25">
      <c r="A574" s="114" t="str">
        <f t="shared" si="16"/>
        <v/>
      </c>
      <c r="B574" s="129"/>
      <c r="C574" s="55"/>
      <c r="D574" s="77"/>
      <c r="E574" s="56"/>
      <c r="F574" s="72"/>
      <c r="G574" s="89"/>
      <c r="H574" s="55"/>
      <c r="I574">
        <f t="shared" si="17"/>
        <v>0</v>
      </c>
    </row>
    <row r="575" spans="1:9" x14ac:dyDescent="0.25">
      <c r="A575" s="114" t="str">
        <f t="shared" si="16"/>
        <v/>
      </c>
      <c r="B575" s="129"/>
      <c r="C575" s="55"/>
      <c r="D575" s="77"/>
      <c r="E575" s="56"/>
      <c r="F575" s="72"/>
      <c r="G575" s="135"/>
      <c r="H575" s="55"/>
      <c r="I575">
        <f t="shared" si="17"/>
        <v>0</v>
      </c>
    </row>
    <row r="576" spans="1:9" x14ac:dyDescent="0.25">
      <c r="A576" s="114" t="str">
        <f t="shared" si="16"/>
        <v/>
      </c>
      <c r="B576" s="129"/>
      <c r="C576" s="55"/>
      <c r="D576" s="77"/>
      <c r="E576" s="56"/>
      <c r="F576" s="72"/>
      <c r="G576" s="135"/>
      <c r="H576" s="55"/>
      <c r="I576">
        <f t="shared" si="17"/>
        <v>0</v>
      </c>
    </row>
    <row r="577" spans="1:9" x14ac:dyDescent="0.25">
      <c r="A577" s="114" t="str">
        <f t="shared" si="16"/>
        <v/>
      </c>
      <c r="B577" s="129"/>
      <c r="C577" s="55"/>
      <c r="D577" s="77"/>
      <c r="E577" s="56"/>
      <c r="F577" s="72"/>
      <c r="G577" s="135"/>
      <c r="H577" s="55"/>
      <c r="I577">
        <f t="shared" si="17"/>
        <v>0</v>
      </c>
    </row>
    <row r="578" spans="1:9" x14ac:dyDescent="0.25">
      <c r="A578" s="114" t="str">
        <f t="shared" ref="A578:A641" si="18">IF(D578="","",D578+(6-I578))</f>
        <v/>
      </c>
      <c r="B578" s="129"/>
      <c r="C578" s="55"/>
      <c r="D578" s="77"/>
      <c r="E578" s="56"/>
      <c r="F578" s="72"/>
      <c r="G578" s="135"/>
      <c r="H578" s="55"/>
      <c r="I578">
        <f t="shared" si="17"/>
        <v>0</v>
      </c>
    </row>
    <row r="579" spans="1:9" x14ac:dyDescent="0.25">
      <c r="A579" s="114" t="str">
        <f t="shared" si="18"/>
        <v/>
      </c>
      <c r="B579" s="129"/>
      <c r="C579" s="55"/>
      <c r="D579" s="77"/>
      <c r="E579" s="56"/>
      <c r="F579" s="72"/>
      <c r="G579" s="135"/>
      <c r="H579" s="55"/>
      <c r="I579">
        <f t="shared" ref="I579:I642" si="19">IF(WEEKDAY(D579)=7,0,WEEKDAY(D579))</f>
        <v>0</v>
      </c>
    </row>
    <row r="580" spans="1:9" x14ac:dyDescent="0.25">
      <c r="A580" s="114" t="str">
        <f t="shared" si="18"/>
        <v/>
      </c>
      <c r="B580" s="129"/>
      <c r="C580" s="55"/>
      <c r="D580" s="77"/>
      <c r="E580" s="56"/>
      <c r="F580" s="72"/>
      <c r="G580" s="135"/>
      <c r="H580" s="55"/>
      <c r="I580">
        <f t="shared" si="19"/>
        <v>0</v>
      </c>
    </row>
    <row r="581" spans="1:9" x14ac:dyDescent="0.25">
      <c r="A581" s="114" t="str">
        <f t="shared" si="18"/>
        <v/>
      </c>
      <c r="B581" s="129"/>
      <c r="C581" s="55"/>
      <c r="D581" s="77"/>
      <c r="E581" s="56"/>
      <c r="F581" s="72"/>
      <c r="G581" s="135"/>
      <c r="H581" s="55"/>
      <c r="I581">
        <f t="shared" si="19"/>
        <v>0</v>
      </c>
    </row>
    <row r="582" spans="1:9" x14ac:dyDescent="0.25">
      <c r="A582" s="114" t="str">
        <f t="shared" si="18"/>
        <v/>
      </c>
      <c r="B582" s="129"/>
      <c r="C582" s="55"/>
      <c r="D582" s="77"/>
      <c r="E582" s="56"/>
      <c r="F582" s="72"/>
      <c r="G582" s="135"/>
      <c r="H582" s="55"/>
      <c r="I582">
        <f t="shared" si="19"/>
        <v>0</v>
      </c>
    </row>
    <row r="583" spans="1:9" x14ac:dyDescent="0.25">
      <c r="A583" s="114" t="str">
        <f t="shared" si="18"/>
        <v/>
      </c>
      <c r="B583" s="129"/>
      <c r="C583" s="55"/>
      <c r="D583" s="77"/>
      <c r="E583" s="56"/>
      <c r="F583" s="72"/>
      <c r="G583" s="135"/>
      <c r="H583" s="55"/>
      <c r="I583">
        <f t="shared" si="19"/>
        <v>0</v>
      </c>
    </row>
    <row r="584" spans="1:9" x14ac:dyDescent="0.25">
      <c r="A584" s="114" t="str">
        <f t="shared" si="18"/>
        <v/>
      </c>
      <c r="B584" s="129"/>
      <c r="C584" s="55"/>
      <c r="D584" s="77"/>
      <c r="E584" s="56"/>
      <c r="F584" s="72"/>
      <c r="G584" s="135"/>
      <c r="H584" s="55"/>
      <c r="I584">
        <f t="shared" si="19"/>
        <v>0</v>
      </c>
    </row>
    <row r="585" spans="1:9" x14ac:dyDescent="0.25">
      <c r="A585" s="114" t="str">
        <f t="shared" si="18"/>
        <v/>
      </c>
      <c r="B585" s="129"/>
      <c r="C585" s="55"/>
      <c r="D585" s="77"/>
      <c r="E585" s="56"/>
      <c r="F585" s="72"/>
      <c r="G585" s="135"/>
      <c r="H585" s="55"/>
      <c r="I585">
        <f t="shared" si="19"/>
        <v>0</v>
      </c>
    </row>
    <row r="586" spans="1:9" x14ac:dyDescent="0.25">
      <c r="A586" s="114" t="str">
        <f t="shared" si="18"/>
        <v/>
      </c>
      <c r="B586" s="129"/>
      <c r="C586" s="55"/>
      <c r="D586" s="77"/>
      <c r="E586" s="56"/>
      <c r="F586" s="72"/>
      <c r="G586" s="135"/>
      <c r="H586" s="55"/>
      <c r="I586">
        <f t="shared" si="19"/>
        <v>0</v>
      </c>
    </row>
    <row r="587" spans="1:9" x14ac:dyDescent="0.25">
      <c r="A587" s="114" t="str">
        <f t="shared" si="18"/>
        <v/>
      </c>
      <c r="B587" s="129"/>
      <c r="C587" s="55"/>
      <c r="D587" s="77"/>
      <c r="E587" s="56"/>
      <c r="F587" s="72"/>
      <c r="G587" s="135"/>
      <c r="H587" s="55"/>
      <c r="I587">
        <f t="shared" si="19"/>
        <v>0</v>
      </c>
    </row>
    <row r="588" spans="1:9" x14ac:dyDescent="0.25">
      <c r="A588" s="114" t="str">
        <f t="shared" si="18"/>
        <v/>
      </c>
      <c r="B588" s="129"/>
      <c r="C588" s="55"/>
      <c r="D588" s="77"/>
      <c r="E588" s="56"/>
      <c r="F588" s="72"/>
      <c r="G588" s="135"/>
      <c r="H588" s="55"/>
      <c r="I588">
        <f t="shared" si="19"/>
        <v>0</v>
      </c>
    </row>
    <row r="589" spans="1:9" x14ac:dyDescent="0.25">
      <c r="A589" s="114" t="str">
        <f t="shared" si="18"/>
        <v/>
      </c>
      <c r="B589" s="129"/>
      <c r="C589" s="55"/>
      <c r="D589" s="77"/>
      <c r="E589" s="56"/>
      <c r="F589" s="72"/>
      <c r="G589" s="89"/>
      <c r="H589" s="55"/>
      <c r="I589">
        <f t="shared" si="19"/>
        <v>0</v>
      </c>
    </row>
    <row r="590" spans="1:9" x14ac:dyDescent="0.25">
      <c r="A590" s="114" t="str">
        <f t="shared" si="18"/>
        <v/>
      </c>
      <c r="B590" s="129"/>
      <c r="C590" s="55"/>
      <c r="D590" s="77"/>
      <c r="E590" s="56"/>
      <c r="F590" s="72"/>
      <c r="G590" s="135"/>
      <c r="H590" s="55"/>
      <c r="I590">
        <f t="shared" si="19"/>
        <v>0</v>
      </c>
    </row>
    <row r="591" spans="1:9" x14ac:dyDescent="0.25">
      <c r="A591" s="114" t="str">
        <f t="shared" si="18"/>
        <v/>
      </c>
      <c r="B591" s="129"/>
      <c r="C591" s="55"/>
      <c r="D591" s="77"/>
      <c r="E591" s="56"/>
      <c r="F591" s="72"/>
      <c r="G591" s="135"/>
      <c r="H591" s="55"/>
      <c r="I591">
        <f t="shared" si="19"/>
        <v>0</v>
      </c>
    </row>
    <row r="592" spans="1:9" x14ac:dyDescent="0.25">
      <c r="A592" s="114" t="str">
        <f t="shared" si="18"/>
        <v/>
      </c>
      <c r="B592" s="129"/>
      <c r="C592" s="55"/>
      <c r="D592" s="77"/>
      <c r="E592" s="56"/>
      <c r="F592" s="72"/>
      <c r="G592" s="135"/>
      <c r="H592" s="55"/>
      <c r="I592">
        <f t="shared" si="19"/>
        <v>0</v>
      </c>
    </row>
    <row r="593" spans="1:9" x14ac:dyDescent="0.25">
      <c r="A593" s="114" t="str">
        <f t="shared" si="18"/>
        <v/>
      </c>
      <c r="B593" s="129"/>
      <c r="C593" s="55"/>
      <c r="D593" s="77"/>
      <c r="E593" s="56"/>
      <c r="F593" s="72"/>
      <c r="G593" s="135"/>
      <c r="H593" s="55"/>
      <c r="I593">
        <f t="shared" si="19"/>
        <v>0</v>
      </c>
    </row>
    <row r="594" spans="1:9" x14ac:dyDescent="0.25">
      <c r="A594" s="114" t="str">
        <f t="shared" si="18"/>
        <v/>
      </c>
      <c r="B594" s="129"/>
      <c r="C594" s="55"/>
      <c r="D594" s="77"/>
      <c r="E594" s="56"/>
      <c r="F594" s="72"/>
      <c r="G594" s="135"/>
      <c r="H594" s="55"/>
      <c r="I594">
        <f t="shared" si="19"/>
        <v>0</v>
      </c>
    </row>
    <row r="595" spans="1:9" x14ac:dyDescent="0.25">
      <c r="A595" s="114" t="str">
        <f t="shared" si="18"/>
        <v/>
      </c>
      <c r="B595" s="129"/>
      <c r="C595" s="55"/>
      <c r="D595" s="77"/>
      <c r="E595" s="56"/>
      <c r="F595" s="72"/>
      <c r="G595" s="135"/>
      <c r="H595" s="55"/>
      <c r="I595">
        <f t="shared" si="19"/>
        <v>0</v>
      </c>
    </row>
    <row r="596" spans="1:9" x14ac:dyDescent="0.25">
      <c r="A596" s="114" t="str">
        <f t="shared" si="18"/>
        <v/>
      </c>
      <c r="B596" s="129"/>
      <c r="C596" s="55"/>
      <c r="D596" s="77"/>
      <c r="E596" s="56"/>
      <c r="F596" s="72"/>
      <c r="G596" s="135"/>
      <c r="H596" s="55"/>
      <c r="I596">
        <f t="shared" si="19"/>
        <v>0</v>
      </c>
    </row>
    <row r="597" spans="1:9" x14ac:dyDescent="0.25">
      <c r="A597" s="114" t="str">
        <f t="shared" si="18"/>
        <v/>
      </c>
      <c r="B597" s="129"/>
      <c r="C597" s="55"/>
      <c r="D597" s="77"/>
      <c r="E597" s="56"/>
      <c r="F597" s="72"/>
      <c r="G597" s="135"/>
      <c r="H597" s="55"/>
      <c r="I597">
        <f t="shared" si="19"/>
        <v>0</v>
      </c>
    </row>
    <row r="598" spans="1:9" x14ac:dyDescent="0.25">
      <c r="A598" s="114" t="str">
        <f t="shared" si="18"/>
        <v/>
      </c>
      <c r="B598" s="129"/>
      <c r="C598" s="55"/>
      <c r="D598" s="77"/>
      <c r="E598" s="56"/>
      <c r="F598" s="72"/>
      <c r="G598" s="135"/>
      <c r="H598" s="55"/>
      <c r="I598">
        <f t="shared" si="19"/>
        <v>0</v>
      </c>
    </row>
    <row r="599" spans="1:9" x14ac:dyDescent="0.25">
      <c r="A599" s="114" t="str">
        <f t="shared" si="18"/>
        <v/>
      </c>
      <c r="B599" s="129"/>
      <c r="C599" s="55"/>
      <c r="D599" s="77"/>
      <c r="E599" s="56"/>
      <c r="F599" s="72"/>
      <c r="G599" s="135"/>
      <c r="H599" s="55"/>
      <c r="I599">
        <f t="shared" si="19"/>
        <v>0</v>
      </c>
    </row>
    <row r="600" spans="1:9" x14ac:dyDescent="0.25">
      <c r="A600" s="114" t="str">
        <f t="shared" si="18"/>
        <v/>
      </c>
      <c r="B600" s="129"/>
      <c r="C600" s="55"/>
      <c r="D600" s="77"/>
      <c r="E600" s="56"/>
      <c r="F600" s="72"/>
      <c r="G600" s="135"/>
      <c r="H600" s="55"/>
      <c r="I600">
        <f t="shared" si="19"/>
        <v>0</v>
      </c>
    </row>
    <row r="601" spans="1:9" x14ac:dyDescent="0.25">
      <c r="A601" s="114" t="str">
        <f t="shared" si="18"/>
        <v/>
      </c>
      <c r="B601" s="129"/>
      <c r="C601" s="55"/>
      <c r="D601" s="77"/>
      <c r="E601" s="56"/>
      <c r="F601" s="72"/>
      <c r="G601" s="135"/>
      <c r="H601" s="55"/>
      <c r="I601">
        <f t="shared" si="19"/>
        <v>0</v>
      </c>
    </row>
    <row r="602" spans="1:9" x14ac:dyDescent="0.25">
      <c r="A602" s="114" t="str">
        <f t="shared" si="18"/>
        <v/>
      </c>
      <c r="B602" s="129"/>
      <c r="C602" s="55"/>
      <c r="D602" s="77"/>
      <c r="E602" s="56"/>
      <c r="F602" s="72"/>
      <c r="G602" s="135"/>
      <c r="H602" s="55"/>
      <c r="I602">
        <f t="shared" si="19"/>
        <v>0</v>
      </c>
    </row>
    <row r="603" spans="1:9" x14ac:dyDescent="0.25">
      <c r="A603" s="114" t="str">
        <f t="shared" si="18"/>
        <v/>
      </c>
      <c r="B603" s="129"/>
      <c r="C603" s="55"/>
      <c r="D603" s="77"/>
      <c r="E603" s="56"/>
      <c r="F603" s="72"/>
      <c r="G603" s="135"/>
      <c r="H603" s="55"/>
      <c r="I603">
        <f t="shared" si="19"/>
        <v>0</v>
      </c>
    </row>
    <row r="604" spans="1:9" x14ac:dyDescent="0.25">
      <c r="A604" s="114" t="str">
        <f t="shared" si="18"/>
        <v/>
      </c>
      <c r="B604" s="129"/>
      <c r="C604" s="55"/>
      <c r="D604" s="77"/>
      <c r="E604" s="56"/>
      <c r="F604" s="72"/>
      <c r="G604" s="135"/>
      <c r="H604" s="55"/>
      <c r="I604">
        <f t="shared" si="19"/>
        <v>0</v>
      </c>
    </row>
    <row r="605" spans="1:9" x14ac:dyDescent="0.25">
      <c r="A605" s="114" t="str">
        <f t="shared" si="18"/>
        <v/>
      </c>
      <c r="B605" s="129"/>
      <c r="C605" s="55"/>
      <c r="D605" s="77"/>
      <c r="E605" s="56"/>
      <c r="F605" s="72"/>
      <c r="G605" s="135"/>
      <c r="H605" s="55"/>
      <c r="I605">
        <f t="shared" si="19"/>
        <v>0</v>
      </c>
    </row>
    <row r="606" spans="1:9" x14ac:dyDescent="0.25">
      <c r="A606" s="114" t="str">
        <f t="shared" si="18"/>
        <v/>
      </c>
      <c r="B606" s="129"/>
      <c r="C606" s="55"/>
      <c r="D606" s="77"/>
      <c r="E606" s="56"/>
      <c r="F606" s="72"/>
      <c r="G606" s="135"/>
      <c r="H606" s="55"/>
      <c r="I606">
        <f t="shared" si="19"/>
        <v>0</v>
      </c>
    </row>
    <row r="607" spans="1:9" x14ac:dyDescent="0.25">
      <c r="A607" s="114" t="str">
        <f t="shared" si="18"/>
        <v/>
      </c>
      <c r="B607" s="129"/>
      <c r="C607" s="55"/>
      <c r="D607" s="77"/>
      <c r="E607" s="56"/>
      <c r="F607" s="72"/>
      <c r="G607" s="135"/>
      <c r="H607" s="55"/>
      <c r="I607">
        <f t="shared" si="19"/>
        <v>0</v>
      </c>
    </row>
    <row r="608" spans="1:9" x14ac:dyDescent="0.25">
      <c r="A608" s="114" t="str">
        <f t="shared" si="18"/>
        <v/>
      </c>
      <c r="B608" s="129"/>
      <c r="C608" s="55"/>
      <c r="D608" s="77"/>
      <c r="E608" s="56"/>
      <c r="F608" s="72"/>
      <c r="G608" s="135"/>
      <c r="H608" s="55"/>
      <c r="I608">
        <f t="shared" si="19"/>
        <v>0</v>
      </c>
    </row>
    <row r="609" spans="1:9" x14ac:dyDescent="0.25">
      <c r="A609" s="114" t="str">
        <f t="shared" si="18"/>
        <v/>
      </c>
      <c r="B609" s="129"/>
      <c r="C609" s="55"/>
      <c r="D609" s="77"/>
      <c r="E609" s="56"/>
      <c r="F609" s="72"/>
      <c r="G609" s="135"/>
      <c r="H609" s="55"/>
      <c r="I609">
        <f t="shared" si="19"/>
        <v>0</v>
      </c>
    </row>
    <row r="610" spans="1:9" x14ac:dyDescent="0.25">
      <c r="A610" s="114" t="str">
        <f t="shared" si="18"/>
        <v/>
      </c>
      <c r="B610" s="129"/>
      <c r="C610" s="55"/>
      <c r="D610" s="77"/>
      <c r="E610" s="56"/>
      <c r="F610" s="72"/>
      <c r="G610" s="135"/>
      <c r="H610" s="55"/>
      <c r="I610">
        <f t="shared" si="19"/>
        <v>0</v>
      </c>
    </row>
    <row r="611" spans="1:9" x14ac:dyDescent="0.25">
      <c r="A611" s="114" t="str">
        <f t="shared" si="18"/>
        <v/>
      </c>
      <c r="B611" s="129"/>
      <c r="C611" s="55"/>
      <c r="D611" s="77"/>
      <c r="E611" s="56"/>
      <c r="F611" s="72"/>
      <c r="G611" s="135"/>
      <c r="H611" s="55"/>
      <c r="I611">
        <f t="shared" si="19"/>
        <v>0</v>
      </c>
    </row>
    <row r="612" spans="1:9" x14ac:dyDescent="0.25">
      <c r="A612" s="114" t="str">
        <f t="shared" si="18"/>
        <v/>
      </c>
      <c r="B612" s="129"/>
      <c r="C612" s="55"/>
      <c r="D612" s="77"/>
      <c r="E612" s="56"/>
      <c r="F612" s="72"/>
      <c r="G612" s="89"/>
      <c r="H612" s="55"/>
      <c r="I612">
        <f t="shared" si="19"/>
        <v>0</v>
      </c>
    </row>
    <row r="613" spans="1:9" x14ac:dyDescent="0.25">
      <c r="A613" s="114" t="str">
        <f t="shared" si="18"/>
        <v/>
      </c>
      <c r="B613" s="129"/>
      <c r="C613" s="55"/>
      <c r="D613" s="77"/>
      <c r="E613" s="56"/>
      <c r="F613" s="72"/>
      <c r="G613" s="89"/>
      <c r="H613" s="55"/>
      <c r="I613">
        <f t="shared" si="19"/>
        <v>0</v>
      </c>
    </row>
    <row r="614" spans="1:9" x14ac:dyDescent="0.25">
      <c r="A614" s="114" t="str">
        <f t="shared" si="18"/>
        <v/>
      </c>
      <c r="B614" s="129"/>
      <c r="C614" s="55"/>
      <c r="D614" s="77"/>
      <c r="E614" s="56"/>
      <c r="F614" s="72"/>
      <c r="G614" s="89"/>
      <c r="H614" s="55"/>
      <c r="I614">
        <f t="shared" si="19"/>
        <v>0</v>
      </c>
    </row>
    <row r="615" spans="1:9" x14ac:dyDescent="0.25">
      <c r="A615" s="114" t="str">
        <f t="shared" si="18"/>
        <v/>
      </c>
      <c r="B615" s="129"/>
      <c r="C615" s="55"/>
      <c r="D615" s="77"/>
      <c r="E615" s="56"/>
      <c r="F615" s="72"/>
      <c r="G615" s="135"/>
      <c r="H615" s="55"/>
      <c r="I615">
        <f t="shared" si="19"/>
        <v>0</v>
      </c>
    </row>
    <row r="616" spans="1:9" x14ac:dyDescent="0.25">
      <c r="A616" s="114" t="str">
        <f t="shared" si="18"/>
        <v/>
      </c>
      <c r="B616" s="129"/>
      <c r="C616" s="55"/>
      <c r="D616" s="77"/>
      <c r="E616" s="56"/>
      <c r="F616" s="72"/>
      <c r="G616" s="135"/>
      <c r="H616" s="55"/>
      <c r="I616">
        <f t="shared" si="19"/>
        <v>0</v>
      </c>
    </row>
    <row r="617" spans="1:9" x14ac:dyDescent="0.25">
      <c r="A617" s="114" t="str">
        <f t="shared" si="18"/>
        <v/>
      </c>
      <c r="B617" s="129"/>
      <c r="C617" s="55"/>
      <c r="D617" s="77"/>
      <c r="E617" s="56"/>
      <c r="F617" s="72"/>
      <c r="G617" s="135"/>
      <c r="H617" s="55"/>
      <c r="I617">
        <f t="shared" si="19"/>
        <v>0</v>
      </c>
    </row>
    <row r="618" spans="1:9" x14ac:dyDescent="0.25">
      <c r="A618" s="114" t="str">
        <f t="shared" si="18"/>
        <v/>
      </c>
      <c r="B618" s="129"/>
      <c r="C618" s="55"/>
      <c r="D618" s="77"/>
      <c r="E618" s="56"/>
      <c r="F618" s="72"/>
      <c r="G618" s="135"/>
      <c r="H618" s="55"/>
      <c r="I618">
        <f t="shared" si="19"/>
        <v>0</v>
      </c>
    </row>
    <row r="619" spans="1:9" x14ac:dyDescent="0.25">
      <c r="A619" s="114" t="str">
        <f t="shared" si="18"/>
        <v/>
      </c>
      <c r="B619" s="129"/>
      <c r="C619" s="55"/>
      <c r="D619" s="77"/>
      <c r="E619" s="56"/>
      <c r="F619" s="72"/>
      <c r="G619" s="135"/>
      <c r="H619" s="55"/>
      <c r="I619">
        <f t="shared" si="19"/>
        <v>0</v>
      </c>
    </row>
    <row r="620" spans="1:9" x14ac:dyDescent="0.25">
      <c r="A620" s="114" t="str">
        <f t="shared" si="18"/>
        <v/>
      </c>
      <c r="B620" s="129"/>
      <c r="C620" s="55"/>
      <c r="D620" s="77"/>
      <c r="E620" s="56"/>
      <c r="F620" s="72"/>
      <c r="G620" s="135"/>
      <c r="H620" s="55"/>
      <c r="I620">
        <f t="shared" si="19"/>
        <v>0</v>
      </c>
    </row>
    <row r="621" spans="1:9" x14ac:dyDescent="0.25">
      <c r="A621" s="114" t="str">
        <f t="shared" si="18"/>
        <v/>
      </c>
      <c r="B621" s="129"/>
      <c r="C621" s="55"/>
      <c r="D621" s="77"/>
      <c r="E621" s="56"/>
      <c r="F621" s="72"/>
      <c r="G621" s="135"/>
      <c r="H621" s="55"/>
      <c r="I621">
        <f t="shared" si="19"/>
        <v>0</v>
      </c>
    </row>
    <row r="622" spans="1:9" x14ac:dyDescent="0.25">
      <c r="A622" s="114" t="str">
        <f t="shared" si="18"/>
        <v/>
      </c>
      <c r="B622" s="129"/>
      <c r="C622" s="55"/>
      <c r="D622" s="77"/>
      <c r="E622" s="56"/>
      <c r="F622" s="72"/>
      <c r="G622" s="135"/>
      <c r="H622" s="55"/>
      <c r="I622">
        <f t="shared" si="19"/>
        <v>0</v>
      </c>
    </row>
    <row r="623" spans="1:9" x14ac:dyDescent="0.25">
      <c r="A623" s="114" t="str">
        <f t="shared" si="18"/>
        <v/>
      </c>
      <c r="B623" s="129"/>
      <c r="C623" s="55"/>
      <c r="D623" s="77"/>
      <c r="E623" s="56"/>
      <c r="F623" s="72"/>
      <c r="G623" s="135"/>
      <c r="H623" s="55"/>
      <c r="I623">
        <f t="shared" si="19"/>
        <v>0</v>
      </c>
    </row>
    <row r="624" spans="1:9" x14ac:dyDescent="0.25">
      <c r="A624" s="114" t="str">
        <f t="shared" si="18"/>
        <v/>
      </c>
      <c r="B624" s="129"/>
      <c r="C624" s="55"/>
      <c r="D624" s="77"/>
      <c r="E624" s="56"/>
      <c r="F624" s="72"/>
      <c r="G624" s="135"/>
      <c r="H624" s="55"/>
      <c r="I624">
        <f t="shared" si="19"/>
        <v>0</v>
      </c>
    </row>
    <row r="625" spans="1:9" x14ac:dyDescent="0.25">
      <c r="A625" s="114" t="str">
        <f t="shared" si="18"/>
        <v/>
      </c>
      <c r="B625" s="129"/>
      <c r="C625" s="55"/>
      <c r="D625" s="77"/>
      <c r="E625" s="56"/>
      <c r="F625" s="72"/>
      <c r="G625" s="135"/>
      <c r="H625" s="55"/>
      <c r="I625">
        <f t="shared" si="19"/>
        <v>0</v>
      </c>
    </row>
    <row r="626" spans="1:9" x14ac:dyDescent="0.25">
      <c r="A626" s="114" t="str">
        <f t="shared" si="18"/>
        <v/>
      </c>
      <c r="B626" s="129"/>
      <c r="C626" s="55"/>
      <c r="D626" s="77"/>
      <c r="E626" s="56"/>
      <c r="F626" s="72"/>
      <c r="G626" s="135"/>
      <c r="H626" s="55"/>
      <c r="I626">
        <f t="shared" si="19"/>
        <v>0</v>
      </c>
    </row>
    <row r="627" spans="1:9" x14ac:dyDescent="0.25">
      <c r="A627" s="114" t="str">
        <f t="shared" si="18"/>
        <v/>
      </c>
      <c r="B627" s="129"/>
      <c r="C627" s="55"/>
      <c r="D627" s="77"/>
      <c r="E627" s="56"/>
      <c r="F627" s="72"/>
      <c r="G627" s="135"/>
      <c r="H627" s="55"/>
      <c r="I627">
        <f t="shared" si="19"/>
        <v>0</v>
      </c>
    </row>
    <row r="628" spans="1:9" x14ac:dyDescent="0.25">
      <c r="A628" s="114" t="str">
        <f t="shared" si="18"/>
        <v/>
      </c>
      <c r="B628" s="129"/>
      <c r="C628" s="55"/>
      <c r="D628" s="77"/>
      <c r="E628" s="56"/>
      <c r="F628" s="72"/>
      <c r="G628" s="135"/>
      <c r="H628" s="55"/>
      <c r="I628">
        <f t="shared" si="19"/>
        <v>0</v>
      </c>
    </row>
    <row r="629" spans="1:9" x14ac:dyDescent="0.25">
      <c r="A629" s="114" t="str">
        <f t="shared" si="18"/>
        <v/>
      </c>
      <c r="B629" s="129"/>
      <c r="C629" s="55"/>
      <c r="D629" s="77"/>
      <c r="E629" s="56"/>
      <c r="F629" s="72"/>
      <c r="G629" s="135"/>
      <c r="H629" s="55"/>
      <c r="I629">
        <f t="shared" si="19"/>
        <v>0</v>
      </c>
    </row>
    <row r="630" spans="1:9" x14ac:dyDescent="0.25">
      <c r="A630" s="114" t="str">
        <f t="shared" si="18"/>
        <v/>
      </c>
      <c r="B630" s="129"/>
      <c r="C630" s="55"/>
      <c r="D630" s="77"/>
      <c r="E630" s="56"/>
      <c r="F630" s="72"/>
      <c r="G630" s="135"/>
      <c r="H630" s="55"/>
      <c r="I630">
        <f t="shared" si="19"/>
        <v>0</v>
      </c>
    </row>
    <row r="631" spans="1:9" x14ac:dyDescent="0.25">
      <c r="A631" s="114" t="str">
        <f t="shared" si="18"/>
        <v/>
      </c>
      <c r="B631" s="129"/>
      <c r="C631" s="55"/>
      <c r="D631" s="77"/>
      <c r="E631" s="56"/>
      <c r="F631" s="72"/>
      <c r="G631" s="135"/>
      <c r="H631" s="55"/>
      <c r="I631">
        <f t="shared" si="19"/>
        <v>0</v>
      </c>
    </row>
    <row r="632" spans="1:9" x14ac:dyDescent="0.25">
      <c r="A632" s="114" t="str">
        <f t="shared" si="18"/>
        <v/>
      </c>
      <c r="B632" s="129"/>
      <c r="C632" s="55"/>
      <c r="D632" s="77"/>
      <c r="E632" s="56"/>
      <c r="F632" s="72"/>
      <c r="G632" s="135"/>
      <c r="H632" s="55"/>
      <c r="I632">
        <f t="shared" si="19"/>
        <v>0</v>
      </c>
    </row>
    <row r="633" spans="1:9" x14ac:dyDescent="0.25">
      <c r="A633" s="114" t="str">
        <f t="shared" si="18"/>
        <v/>
      </c>
      <c r="B633" s="129"/>
      <c r="C633" s="55"/>
      <c r="D633" s="77"/>
      <c r="E633" s="56"/>
      <c r="F633" s="72"/>
      <c r="G633" s="135"/>
      <c r="H633" s="55"/>
      <c r="I633">
        <f t="shared" si="19"/>
        <v>0</v>
      </c>
    </row>
    <row r="634" spans="1:9" x14ac:dyDescent="0.25">
      <c r="A634" s="114" t="str">
        <f t="shared" si="18"/>
        <v/>
      </c>
      <c r="B634" s="129"/>
      <c r="C634" s="55"/>
      <c r="D634" s="77"/>
      <c r="E634" s="56"/>
      <c r="F634" s="72"/>
      <c r="G634" s="135"/>
      <c r="H634" s="55"/>
      <c r="I634">
        <f t="shared" si="19"/>
        <v>0</v>
      </c>
    </row>
    <row r="635" spans="1:9" x14ac:dyDescent="0.25">
      <c r="A635" s="114" t="str">
        <f t="shared" si="18"/>
        <v/>
      </c>
      <c r="B635" s="129"/>
      <c r="C635" s="55"/>
      <c r="D635" s="77"/>
      <c r="E635" s="56"/>
      <c r="F635" s="72"/>
      <c r="G635" s="135"/>
      <c r="H635" s="55"/>
      <c r="I635">
        <f t="shared" si="19"/>
        <v>0</v>
      </c>
    </row>
    <row r="636" spans="1:9" x14ac:dyDescent="0.25">
      <c r="A636" s="114" t="str">
        <f t="shared" si="18"/>
        <v/>
      </c>
      <c r="B636" s="129"/>
      <c r="C636" s="55"/>
      <c r="D636" s="77"/>
      <c r="E636" s="56"/>
      <c r="F636" s="72"/>
      <c r="G636" s="135"/>
      <c r="H636" s="55"/>
      <c r="I636">
        <f t="shared" si="19"/>
        <v>0</v>
      </c>
    </row>
    <row r="637" spans="1:9" x14ac:dyDescent="0.25">
      <c r="A637" s="114" t="str">
        <f t="shared" si="18"/>
        <v/>
      </c>
      <c r="B637" s="129"/>
      <c r="C637" s="55"/>
      <c r="D637" s="77"/>
      <c r="E637" s="56"/>
      <c r="F637" s="72"/>
      <c r="G637" s="135"/>
      <c r="H637" s="55"/>
      <c r="I637">
        <f t="shared" si="19"/>
        <v>0</v>
      </c>
    </row>
    <row r="638" spans="1:9" x14ac:dyDescent="0.25">
      <c r="A638" s="114" t="str">
        <f t="shared" si="18"/>
        <v/>
      </c>
      <c r="B638" s="129"/>
      <c r="C638" s="55"/>
      <c r="D638" s="77"/>
      <c r="E638" s="56"/>
      <c r="F638" s="72"/>
      <c r="G638" s="135"/>
      <c r="H638" s="55"/>
      <c r="I638">
        <f t="shared" si="19"/>
        <v>0</v>
      </c>
    </row>
    <row r="639" spans="1:9" x14ac:dyDescent="0.25">
      <c r="A639" s="114" t="str">
        <f t="shared" si="18"/>
        <v/>
      </c>
      <c r="B639" s="129"/>
      <c r="C639" s="55"/>
      <c r="D639" s="77"/>
      <c r="E639" s="56"/>
      <c r="F639" s="72"/>
      <c r="G639" s="135"/>
      <c r="H639" s="55"/>
      <c r="I639">
        <f t="shared" si="19"/>
        <v>0</v>
      </c>
    </row>
    <row r="640" spans="1:9" x14ac:dyDescent="0.25">
      <c r="A640" s="114" t="str">
        <f t="shared" si="18"/>
        <v/>
      </c>
      <c r="B640" s="129"/>
      <c r="C640" s="55"/>
      <c r="D640" s="77"/>
      <c r="E640" s="56"/>
      <c r="F640" s="72"/>
      <c r="G640" s="135"/>
      <c r="H640" s="55"/>
      <c r="I640">
        <f t="shared" si="19"/>
        <v>0</v>
      </c>
    </row>
    <row r="641" spans="1:9" x14ac:dyDescent="0.25">
      <c r="A641" s="114" t="str">
        <f t="shared" si="18"/>
        <v/>
      </c>
      <c r="B641" s="129"/>
      <c r="C641" s="55"/>
      <c r="D641" s="77"/>
      <c r="E641" s="56"/>
      <c r="F641" s="72"/>
      <c r="G641" s="135"/>
      <c r="H641" s="55"/>
      <c r="I641">
        <f t="shared" si="19"/>
        <v>0</v>
      </c>
    </row>
    <row r="642" spans="1:9" x14ac:dyDescent="0.25">
      <c r="A642" s="114" t="str">
        <f t="shared" ref="A642:A705" si="20">IF(D642="","",D642+(6-I642))</f>
        <v/>
      </c>
      <c r="B642" s="129"/>
      <c r="C642" s="55"/>
      <c r="D642" s="77"/>
      <c r="E642" s="56"/>
      <c r="F642" s="72"/>
      <c r="G642" s="89"/>
      <c r="H642" s="55"/>
      <c r="I642">
        <f t="shared" si="19"/>
        <v>0</v>
      </c>
    </row>
    <row r="643" spans="1:9" x14ac:dyDescent="0.25">
      <c r="A643" s="114" t="str">
        <f t="shared" si="20"/>
        <v/>
      </c>
      <c r="B643" s="129"/>
      <c r="C643" s="55"/>
      <c r="D643" s="77"/>
      <c r="E643" s="56"/>
      <c r="F643" s="72"/>
      <c r="G643" s="135"/>
      <c r="H643" s="55"/>
      <c r="I643">
        <f t="shared" ref="I643:I706" si="21">IF(WEEKDAY(D643)=7,0,WEEKDAY(D643))</f>
        <v>0</v>
      </c>
    </row>
    <row r="644" spans="1:9" x14ac:dyDescent="0.25">
      <c r="A644" s="114" t="str">
        <f t="shared" si="20"/>
        <v/>
      </c>
      <c r="B644" s="129"/>
      <c r="C644" s="55"/>
      <c r="D644" s="77"/>
      <c r="E644" s="56"/>
      <c r="F644" s="72"/>
      <c r="G644" s="135"/>
      <c r="H644" s="55"/>
      <c r="I644">
        <f t="shared" si="21"/>
        <v>0</v>
      </c>
    </row>
    <row r="645" spans="1:9" x14ac:dyDescent="0.25">
      <c r="A645" s="114" t="str">
        <f t="shared" si="20"/>
        <v/>
      </c>
      <c r="B645" s="129"/>
      <c r="C645" s="55"/>
      <c r="D645" s="77"/>
      <c r="E645" s="56"/>
      <c r="F645" s="72"/>
      <c r="G645" s="135"/>
      <c r="H645" s="55"/>
      <c r="I645">
        <f t="shared" si="21"/>
        <v>0</v>
      </c>
    </row>
    <row r="646" spans="1:9" x14ac:dyDescent="0.25">
      <c r="A646" s="114" t="str">
        <f t="shared" si="20"/>
        <v/>
      </c>
      <c r="B646" s="129"/>
      <c r="C646" s="55"/>
      <c r="D646" s="77"/>
      <c r="E646" s="56"/>
      <c r="F646" s="72"/>
      <c r="G646" s="135"/>
      <c r="H646" s="55"/>
      <c r="I646">
        <f t="shared" si="21"/>
        <v>0</v>
      </c>
    </row>
    <row r="647" spans="1:9" x14ac:dyDescent="0.25">
      <c r="A647" s="114" t="str">
        <f t="shared" si="20"/>
        <v/>
      </c>
      <c r="B647" s="129"/>
      <c r="C647" s="55"/>
      <c r="D647" s="77"/>
      <c r="E647" s="56"/>
      <c r="F647" s="72"/>
      <c r="G647" s="135"/>
      <c r="H647" s="55"/>
      <c r="I647">
        <f t="shared" si="21"/>
        <v>0</v>
      </c>
    </row>
    <row r="648" spans="1:9" x14ac:dyDescent="0.25">
      <c r="A648" s="114" t="str">
        <f t="shared" si="20"/>
        <v/>
      </c>
      <c r="B648" s="129"/>
      <c r="C648" s="55"/>
      <c r="D648" s="77"/>
      <c r="E648" s="56"/>
      <c r="F648" s="72"/>
      <c r="G648" s="135"/>
      <c r="H648" s="55"/>
      <c r="I648">
        <f t="shared" si="21"/>
        <v>0</v>
      </c>
    </row>
    <row r="649" spans="1:9" x14ac:dyDescent="0.25">
      <c r="A649" s="114" t="str">
        <f t="shared" si="20"/>
        <v/>
      </c>
      <c r="B649" s="129"/>
      <c r="C649" s="55"/>
      <c r="D649" s="77"/>
      <c r="E649" s="56"/>
      <c r="F649" s="72"/>
      <c r="G649" s="135"/>
      <c r="H649" s="55"/>
      <c r="I649">
        <f t="shared" si="21"/>
        <v>0</v>
      </c>
    </row>
    <row r="650" spans="1:9" x14ac:dyDescent="0.25">
      <c r="A650" s="114" t="str">
        <f t="shared" si="20"/>
        <v/>
      </c>
      <c r="B650" s="129"/>
      <c r="C650" s="55"/>
      <c r="D650" s="77"/>
      <c r="E650" s="56"/>
      <c r="F650" s="72"/>
      <c r="G650" s="135"/>
      <c r="H650" s="55"/>
      <c r="I650">
        <f t="shared" si="21"/>
        <v>0</v>
      </c>
    </row>
    <row r="651" spans="1:9" x14ac:dyDescent="0.25">
      <c r="A651" s="114" t="str">
        <f t="shared" si="20"/>
        <v/>
      </c>
      <c r="B651" s="129"/>
      <c r="C651" s="55"/>
      <c r="D651" s="77"/>
      <c r="E651" s="56"/>
      <c r="F651" s="72"/>
      <c r="G651" s="135"/>
      <c r="H651" s="55"/>
      <c r="I651">
        <f t="shared" si="21"/>
        <v>0</v>
      </c>
    </row>
    <row r="652" spans="1:9" x14ac:dyDescent="0.25">
      <c r="A652" s="114" t="str">
        <f t="shared" si="20"/>
        <v/>
      </c>
      <c r="B652" s="129"/>
      <c r="C652" s="55"/>
      <c r="D652" s="77"/>
      <c r="E652" s="56"/>
      <c r="F652" s="72"/>
      <c r="G652" s="135"/>
      <c r="H652" s="55"/>
      <c r="I652">
        <f t="shared" si="21"/>
        <v>0</v>
      </c>
    </row>
    <row r="653" spans="1:9" x14ac:dyDescent="0.25">
      <c r="A653" s="114" t="str">
        <f t="shared" si="20"/>
        <v/>
      </c>
      <c r="B653" s="129"/>
      <c r="C653" s="55"/>
      <c r="D653" s="77"/>
      <c r="E653" s="56"/>
      <c r="F653" s="72"/>
      <c r="G653" s="135"/>
      <c r="H653" s="55"/>
      <c r="I653">
        <f t="shared" si="21"/>
        <v>0</v>
      </c>
    </row>
    <row r="654" spans="1:9" x14ac:dyDescent="0.25">
      <c r="A654" s="114" t="str">
        <f t="shared" si="20"/>
        <v/>
      </c>
      <c r="B654" s="129"/>
      <c r="C654" s="55"/>
      <c r="D654" s="77"/>
      <c r="E654" s="56"/>
      <c r="F654" s="72"/>
      <c r="G654" s="135"/>
      <c r="H654" s="55"/>
      <c r="I654">
        <f t="shared" si="21"/>
        <v>0</v>
      </c>
    </row>
    <row r="655" spans="1:9" x14ac:dyDescent="0.25">
      <c r="A655" s="114" t="str">
        <f t="shared" si="20"/>
        <v/>
      </c>
      <c r="B655" s="129"/>
      <c r="C655" s="55"/>
      <c r="D655" s="77"/>
      <c r="E655" s="56"/>
      <c r="F655" s="72"/>
      <c r="G655" s="135"/>
      <c r="H655" s="55"/>
      <c r="I655">
        <f t="shared" si="21"/>
        <v>0</v>
      </c>
    </row>
    <row r="656" spans="1:9" x14ac:dyDescent="0.25">
      <c r="A656" s="114" t="str">
        <f t="shared" si="20"/>
        <v/>
      </c>
      <c r="B656" s="129"/>
      <c r="C656" s="55"/>
      <c r="D656" s="77"/>
      <c r="E656" s="56"/>
      <c r="F656" s="72"/>
      <c r="G656" s="135"/>
      <c r="H656" s="55"/>
      <c r="I656">
        <f t="shared" si="21"/>
        <v>0</v>
      </c>
    </row>
    <row r="657" spans="1:9" x14ac:dyDescent="0.25">
      <c r="A657" s="114" t="str">
        <f t="shared" si="20"/>
        <v/>
      </c>
      <c r="B657" s="129"/>
      <c r="C657" s="55"/>
      <c r="D657" s="77"/>
      <c r="E657" s="56"/>
      <c r="F657" s="72"/>
      <c r="G657" s="135"/>
      <c r="H657" s="55"/>
      <c r="I657">
        <f t="shared" si="21"/>
        <v>0</v>
      </c>
    </row>
    <row r="658" spans="1:9" x14ac:dyDescent="0.25">
      <c r="A658" s="114" t="str">
        <f t="shared" si="20"/>
        <v/>
      </c>
      <c r="B658" s="129"/>
      <c r="C658" s="55"/>
      <c r="D658" s="77"/>
      <c r="E658" s="56"/>
      <c r="F658" s="72"/>
      <c r="G658" s="135"/>
      <c r="H658" s="55"/>
      <c r="I658">
        <f t="shared" si="21"/>
        <v>0</v>
      </c>
    </row>
    <row r="659" spans="1:9" x14ac:dyDescent="0.25">
      <c r="A659" s="114" t="str">
        <f t="shared" si="20"/>
        <v/>
      </c>
      <c r="B659" s="129"/>
      <c r="C659" s="55"/>
      <c r="D659" s="77"/>
      <c r="E659" s="56"/>
      <c r="F659" s="72"/>
      <c r="G659" s="135"/>
      <c r="H659" s="55"/>
      <c r="I659">
        <f t="shared" si="21"/>
        <v>0</v>
      </c>
    </row>
    <row r="660" spans="1:9" x14ac:dyDescent="0.25">
      <c r="A660" s="114" t="str">
        <f t="shared" si="20"/>
        <v/>
      </c>
      <c r="B660" s="129"/>
      <c r="C660" s="55"/>
      <c r="D660" s="77"/>
      <c r="E660" s="56"/>
      <c r="F660" s="72"/>
      <c r="G660" s="135"/>
      <c r="H660" s="55"/>
      <c r="I660">
        <f t="shared" si="21"/>
        <v>0</v>
      </c>
    </row>
    <row r="661" spans="1:9" x14ac:dyDescent="0.25">
      <c r="A661" s="114" t="str">
        <f t="shared" si="20"/>
        <v/>
      </c>
      <c r="B661" s="129"/>
      <c r="C661" s="55"/>
      <c r="D661" s="77"/>
      <c r="E661" s="56"/>
      <c r="F661" s="72"/>
      <c r="G661" s="89"/>
      <c r="H661" s="55"/>
      <c r="I661">
        <f t="shared" si="21"/>
        <v>0</v>
      </c>
    </row>
    <row r="662" spans="1:9" x14ac:dyDescent="0.25">
      <c r="A662" s="114" t="str">
        <f t="shared" si="20"/>
        <v/>
      </c>
      <c r="B662" s="129"/>
      <c r="C662" s="55"/>
      <c r="D662" s="77"/>
      <c r="E662" s="56"/>
      <c r="F662" s="72"/>
      <c r="G662" s="135"/>
      <c r="H662" s="55"/>
      <c r="I662">
        <f t="shared" si="21"/>
        <v>0</v>
      </c>
    </row>
    <row r="663" spans="1:9" x14ac:dyDescent="0.25">
      <c r="A663" s="114" t="str">
        <f t="shared" si="20"/>
        <v/>
      </c>
      <c r="B663" s="129"/>
      <c r="C663" s="55"/>
      <c r="D663" s="77"/>
      <c r="E663" s="56"/>
      <c r="F663" s="72"/>
      <c r="G663" s="135"/>
      <c r="H663" s="55"/>
      <c r="I663">
        <f t="shared" si="21"/>
        <v>0</v>
      </c>
    </row>
    <row r="664" spans="1:9" x14ac:dyDescent="0.25">
      <c r="A664" s="114" t="str">
        <f t="shared" si="20"/>
        <v/>
      </c>
      <c r="B664" s="129"/>
      <c r="C664" s="55"/>
      <c r="D664" s="77"/>
      <c r="E664" s="56"/>
      <c r="F664" s="72"/>
      <c r="G664" s="135"/>
      <c r="H664" s="55"/>
      <c r="I664">
        <f t="shared" si="21"/>
        <v>0</v>
      </c>
    </row>
    <row r="665" spans="1:9" x14ac:dyDescent="0.25">
      <c r="A665" s="114" t="str">
        <f t="shared" si="20"/>
        <v/>
      </c>
      <c r="B665" s="129"/>
      <c r="C665" s="55"/>
      <c r="D665" s="77"/>
      <c r="E665" s="56"/>
      <c r="F665" s="72"/>
      <c r="G665" s="135"/>
      <c r="H665" s="55"/>
      <c r="I665">
        <f t="shared" si="21"/>
        <v>0</v>
      </c>
    </row>
    <row r="666" spans="1:9" x14ac:dyDescent="0.25">
      <c r="A666" s="114" t="str">
        <f t="shared" si="20"/>
        <v/>
      </c>
      <c r="B666" s="129"/>
      <c r="C666" s="55"/>
      <c r="D666" s="77"/>
      <c r="E666" s="56"/>
      <c r="F666" s="72"/>
      <c r="G666" s="135"/>
      <c r="H666" s="55"/>
      <c r="I666">
        <f t="shared" si="21"/>
        <v>0</v>
      </c>
    </row>
    <row r="667" spans="1:9" x14ac:dyDescent="0.25">
      <c r="A667" s="114" t="str">
        <f t="shared" si="20"/>
        <v/>
      </c>
      <c r="B667" s="129"/>
      <c r="C667" s="55"/>
      <c r="D667" s="77"/>
      <c r="E667" s="56"/>
      <c r="F667" s="72"/>
      <c r="G667" s="135"/>
      <c r="H667" s="55"/>
      <c r="I667">
        <f t="shared" si="21"/>
        <v>0</v>
      </c>
    </row>
    <row r="668" spans="1:9" x14ac:dyDescent="0.25">
      <c r="A668" s="114" t="str">
        <f t="shared" si="20"/>
        <v/>
      </c>
      <c r="B668" s="129"/>
      <c r="C668" s="55"/>
      <c r="D668" s="77"/>
      <c r="E668" s="56"/>
      <c r="F668" s="72"/>
      <c r="G668" s="135"/>
      <c r="H668" s="55"/>
      <c r="I668">
        <f t="shared" si="21"/>
        <v>0</v>
      </c>
    </row>
    <row r="669" spans="1:9" x14ac:dyDescent="0.25">
      <c r="A669" s="114" t="str">
        <f t="shared" si="20"/>
        <v/>
      </c>
      <c r="B669" s="129"/>
      <c r="C669" s="55"/>
      <c r="D669" s="77"/>
      <c r="E669" s="56"/>
      <c r="F669" s="72"/>
      <c r="G669" s="135"/>
      <c r="H669" s="55"/>
      <c r="I669">
        <f t="shared" si="21"/>
        <v>0</v>
      </c>
    </row>
    <row r="670" spans="1:9" x14ac:dyDescent="0.25">
      <c r="A670" s="114" t="str">
        <f t="shared" si="20"/>
        <v/>
      </c>
      <c r="B670" s="129"/>
      <c r="C670" s="55"/>
      <c r="D670" s="77"/>
      <c r="E670" s="56"/>
      <c r="F670" s="72"/>
      <c r="G670" s="135"/>
      <c r="H670" s="55"/>
      <c r="I670">
        <f t="shared" si="21"/>
        <v>0</v>
      </c>
    </row>
    <row r="671" spans="1:9" x14ac:dyDescent="0.25">
      <c r="A671" s="114" t="str">
        <f t="shared" si="20"/>
        <v/>
      </c>
      <c r="B671" s="129"/>
      <c r="C671" s="55"/>
      <c r="D671" s="77"/>
      <c r="E671" s="56"/>
      <c r="F671" s="72"/>
      <c r="G671" s="135"/>
      <c r="H671" s="55"/>
      <c r="I671">
        <f t="shared" si="21"/>
        <v>0</v>
      </c>
    </row>
    <row r="672" spans="1:9" x14ac:dyDescent="0.25">
      <c r="A672" s="114" t="str">
        <f t="shared" si="20"/>
        <v/>
      </c>
      <c r="B672" s="129"/>
      <c r="C672" s="55"/>
      <c r="D672" s="77"/>
      <c r="E672" s="56"/>
      <c r="F672" s="72"/>
      <c r="G672" s="135"/>
      <c r="H672" s="55"/>
      <c r="I672">
        <f t="shared" si="21"/>
        <v>0</v>
      </c>
    </row>
    <row r="673" spans="1:9" x14ac:dyDescent="0.25">
      <c r="A673" s="114" t="str">
        <f t="shared" si="20"/>
        <v/>
      </c>
      <c r="B673" s="129"/>
      <c r="C673" s="55"/>
      <c r="D673" s="77"/>
      <c r="E673" s="56"/>
      <c r="F673" s="72"/>
      <c r="G673" s="135"/>
      <c r="H673" s="55"/>
      <c r="I673">
        <f t="shared" si="21"/>
        <v>0</v>
      </c>
    </row>
    <row r="674" spans="1:9" x14ac:dyDescent="0.25">
      <c r="A674" s="114" t="str">
        <f t="shared" si="20"/>
        <v/>
      </c>
      <c r="B674" s="129"/>
      <c r="C674" s="55"/>
      <c r="D674" s="77"/>
      <c r="E674" s="56"/>
      <c r="F674" s="72"/>
      <c r="G674" s="135"/>
      <c r="H674" s="55"/>
      <c r="I674">
        <f t="shared" si="21"/>
        <v>0</v>
      </c>
    </row>
    <row r="675" spans="1:9" x14ac:dyDescent="0.25">
      <c r="A675" s="114" t="str">
        <f t="shared" si="20"/>
        <v/>
      </c>
      <c r="B675" s="129"/>
      <c r="C675" s="55"/>
      <c r="D675" s="77"/>
      <c r="E675" s="56"/>
      <c r="F675" s="72"/>
      <c r="G675" s="135"/>
      <c r="H675" s="55"/>
      <c r="I675">
        <f t="shared" si="21"/>
        <v>0</v>
      </c>
    </row>
    <row r="676" spans="1:9" x14ac:dyDescent="0.25">
      <c r="A676" s="114" t="str">
        <f t="shared" si="20"/>
        <v/>
      </c>
      <c r="B676" s="129"/>
      <c r="C676" s="55"/>
      <c r="D676" s="77"/>
      <c r="E676" s="56"/>
      <c r="F676" s="72"/>
      <c r="G676" s="135"/>
      <c r="H676" s="55"/>
      <c r="I676">
        <f t="shared" si="21"/>
        <v>0</v>
      </c>
    </row>
    <row r="677" spans="1:9" x14ac:dyDescent="0.25">
      <c r="A677" s="114" t="str">
        <f t="shared" si="20"/>
        <v/>
      </c>
      <c r="B677" s="129"/>
      <c r="C677" s="55"/>
      <c r="D677" s="77"/>
      <c r="E677" s="56"/>
      <c r="F677" s="72"/>
      <c r="G677" s="135"/>
      <c r="H677" s="55"/>
      <c r="I677">
        <f t="shared" si="21"/>
        <v>0</v>
      </c>
    </row>
    <row r="678" spans="1:9" x14ac:dyDescent="0.25">
      <c r="A678" s="114" t="str">
        <f t="shared" si="20"/>
        <v/>
      </c>
      <c r="B678" s="129"/>
      <c r="C678" s="55"/>
      <c r="D678" s="77"/>
      <c r="E678" s="56"/>
      <c r="F678" s="72"/>
      <c r="G678" s="135"/>
      <c r="H678" s="55"/>
      <c r="I678">
        <f t="shared" si="21"/>
        <v>0</v>
      </c>
    </row>
    <row r="679" spans="1:9" x14ac:dyDescent="0.25">
      <c r="A679" s="114" t="str">
        <f t="shared" si="20"/>
        <v/>
      </c>
      <c r="B679" s="129"/>
      <c r="C679" s="55"/>
      <c r="D679" s="77"/>
      <c r="E679" s="56"/>
      <c r="F679" s="72"/>
      <c r="G679" s="135"/>
      <c r="H679" s="55"/>
      <c r="I679">
        <f t="shared" si="21"/>
        <v>0</v>
      </c>
    </row>
    <row r="680" spans="1:9" x14ac:dyDescent="0.25">
      <c r="A680" s="114" t="str">
        <f t="shared" si="20"/>
        <v/>
      </c>
      <c r="B680" s="129"/>
      <c r="C680" s="55"/>
      <c r="D680" s="77"/>
      <c r="E680" s="56"/>
      <c r="F680" s="72"/>
      <c r="G680" s="135"/>
      <c r="H680" s="55"/>
      <c r="I680">
        <f t="shared" si="21"/>
        <v>0</v>
      </c>
    </row>
    <row r="681" spans="1:9" x14ac:dyDescent="0.25">
      <c r="A681" s="114" t="str">
        <f t="shared" si="20"/>
        <v/>
      </c>
      <c r="B681" s="129"/>
      <c r="C681" s="55"/>
      <c r="D681" s="77"/>
      <c r="E681" s="56"/>
      <c r="F681" s="72"/>
      <c r="G681" s="135"/>
      <c r="H681" s="55"/>
      <c r="I681">
        <f t="shared" si="21"/>
        <v>0</v>
      </c>
    </row>
    <row r="682" spans="1:9" x14ac:dyDescent="0.25">
      <c r="A682" s="114" t="str">
        <f t="shared" si="20"/>
        <v/>
      </c>
      <c r="B682" s="129"/>
      <c r="C682" s="55"/>
      <c r="D682" s="77"/>
      <c r="E682" s="56"/>
      <c r="F682" s="72"/>
      <c r="G682" s="135"/>
      <c r="H682" s="55"/>
      <c r="I682">
        <f t="shared" si="21"/>
        <v>0</v>
      </c>
    </row>
    <row r="683" spans="1:9" x14ac:dyDescent="0.25">
      <c r="A683" s="114" t="str">
        <f t="shared" si="20"/>
        <v/>
      </c>
      <c r="B683" s="129"/>
      <c r="C683" s="55"/>
      <c r="D683" s="77"/>
      <c r="E683" s="56"/>
      <c r="F683" s="72"/>
      <c r="G683" s="135"/>
      <c r="H683" s="55"/>
      <c r="I683">
        <f t="shared" si="21"/>
        <v>0</v>
      </c>
    </row>
    <row r="684" spans="1:9" x14ac:dyDescent="0.25">
      <c r="A684" s="114" t="str">
        <f t="shared" si="20"/>
        <v/>
      </c>
      <c r="B684" s="129"/>
      <c r="C684" s="55"/>
      <c r="D684" s="77"/>
      <c r="E684" s="56"/>
      <c r="F684" s="72"/>
      <c r="G684" s="135"/>
      <c r="H684" s="55"/>
      <c r="I684">
        <f t="shared" si="21"/>
        <v>0</v>
      </c>
    </row>
    <row r="685" spans="1:9" x14ac:dyDescent="0.25">
      <c r="A685" s="114" t="str">
        <f t="shared" si="20"/>
        <v/>
      </c>
      <c r="B685" s="129"/>
      <c r="C685" s="55"/>
      <c r="D685" s="77"/>
      <c r="E685" s="56"/>
      <c r="F685" s="72"/>
      <c r="G685" s="135"/>
      <c r="H685" s="55"/>
      <c r="I685">
        <f t="shared" si="21"/>
        <v>0</v>
      </c>
    </row>
    <row r="686" spans="1:9" x14ac:dyDescent="0.25">
      <c r="A686" s="114" t="str">
        <f t="shared" si="20"/>
        <v/>
      </c>
      <c r="B686" s="129"/>
      <c r="C686" s="55"/>
      <c r="D686" s="77"/>
      <c r="E686" s="56"/>
      <c r="F686" s="72"/>
      <c r="G686" s="135"/>
      <c r="H686" s="55"/>
      <c r="I686">
        <f t="shared" si="21"/>
        <v>0</v>
      </c>
    </row>
    <row r="687" spans="1:9" x14ac:dyDescent="0.25">
      <c r="A687" s="114" t="str">
        <f t="shared" si="20"/>
        <v/>
      </c>
      <c r="B687" s="129"/>
      <c r="C687" s="55"/>
      <c r="D687" s="77"/>
      <c r="E687" s="56"/>
      <c r="F687" s="72"/>
      <c r="G687" s="135"/>
      <c r="H687" s="55"/>
      <c r="I687">
        <f t="shared" si="21"/>
        <v>0</v>
      </c>
    </row>
    <row r="688" spans="1:9" x14ac:dyDescent="0.25">
      <c r="A688" s="114" t="str">
        <f t="shared" si="20"/>
        <v/>
      </c>
      <c r="B688" s="129"/>
      <c r="C688" s="55"/>
      <c r="D688" s="77"/>
      <c r="E688" s="56"/>
      <c r="F688" s="72"/>
      <c r="G688" s="89"/>
      <c r="H688" s="55"/>
      <c r="I688">
        <f t="shared" si="21"/>
        <v>0</v>
      </c>
    </row>
    <row r="689" spans="1:9" x14ac:dyDescent="0.25">
      <c r="A689" s="114" t="str">
        <f t="shared" si="20"/>
        <v/>
      </c>
      <c r="B689" s="129"/>
      <c r="C689" s="55"/>
      <c r="D689" s="77"/>
      <c r="E689" s="56"/>
      <c r="F689" s="72"/>
      <c r="G689" s="89"/>
      <c r="H689" s="55"/>
      <c r="I689">
        <f t="shared" si="21"/>
        <v>0</v>
      </c>
    </row>
    <row r="690" spans="1:9" x14ac:dyDescent="0.25">
      <c r="A690" s="114" t="str">
        <f t="shared" si="20"/>
        <v/>
      </c>
      <c r="B690" s="129"/>
      <c r="C690" s="55"/>
      <c r="D690" s="77"/>
      <c r="E690" s="56"/>
      <c r="F690" s="72"/>
      <c r="G690" s="89"/>
      <c r="H690" s="55"/>
      <c r="I690">
        <f t="shared" si="21"/>
        <v>0</v>
      </c>
    </row>
    <row r="691" spans="1:9" x14ac:dyDescent="0.25">
      <c r="A691" s="114" t="str">
        <f t="shared" si="20"/>
        <v/>
      </c>
      <c r="B691" s="129"/>
      <c r="C691" s="55"/>
      <c r="D691" s="77"/>
      <c r="E691" s="56"/>
      <c r="F691" s="72"/>
      <c r="G691" s="89"/>
      <c r="H691" s="55"/>
      <c r="I691">
        <f t="shared" si="21"/>
        <v>0</v>
      </c>
    </row>
    <row r="692" spans="1:9" x14ac:dyDescent="0.25">
      <c r="A692" s="114" t="str">
        <f t="shared" si="20"/>
        <v/>
      </c>
      <c r="B692" s="129"/>
      <c r="C692" s="55"/>
      <c r="D692" s="77"/>
      <c r="E692" s="56"/>
      <c r="F692" s="72"/>
      <c r="G692" s="135"/>
      <c r="H692" s="55"/>
      <c r="I692">
        <f t="shared" si="21"/>
        <v>0</v>
      </c>
    </row>
    <row r="693" spans="1:9" x14ac:dyDescent="0.25">
      <c r="A693" s="114" t="str">
        <f t="shared" si="20"/>
        <v/>
      </c>
      <c r="B693" s="129"/>
      <c r="C693" s="55"/>
      <c r="D693" s="77"/>
      <c r="E693" s="56"/>
      <c r="F693" s="72"/>
      <c r="G693" s="135"/>
      <c r="H693" s="55"/>
      <c r="I693">
        <f t="shared" si="21"/>
        <v>0</v>
      </c>
    </row>
    <row r="694" spans="1:9" x14ac:dyDescent="0.25">
      <c r="A694" s="114" t="str">
        <f t="shared" si="20"/>
        <v/>
      </c>
      <c r="B694" s="129"/>
      <c r="C694" s="55"/>
      <c r="D694" s="77"/>
      <c r="E694" s="56"/>
      <c r="F694" s="72"/>
      <c r="G694" s="135"/>
      <c r="H694" s="55"/>
      <c r="I694">
        <f t="shared" si="21"/>
        <v>0</v>
      </c>
    </row>
    <row r="695" spans="1:9" x14ac:dyDescent="0.25">
      <c r="A695" s="114" t="str">
        <f t="shared" si="20"/>
        <v/>
      </c>
      <c r="B695" s="129"/>
      <c r="C695" s="55"/>
      <c r="D695" s="77"/>
      <c r="E695" s="56"/>
      <c r="F695" s="72"/>
      <c r="G695" s="135"/>
      <c r="H695" s="55"/>
      <c r="I695">
        <f t="shared" si="21"/>
        <v>0</v>
      </c>
    </row>
    <row r="696" spans="1:9" x14ac:dyDescent="0.25">
      <c r="A696" s="114" t="str">
        <f t="shared" si="20"/>
        <v/>
      </c>
      <c r="B696" s="129"/>
      <c r="C696" s="55"/>
      <c r="D696" s="77"/>
      <c r="E696" s="56"/>
      <c r="F696" s="72"/>
      <c r="G696" s="135"/>
      <c r="H696" s="55"/>
      <c r="I696">
        <f t="shared" si="21"/>
        <v>0</v>
      </c>
    </row>
    <row r="697" spans="1:9" x14ac:dyDescent="0.25">
      <c r="A697" s="114" t="str">
        <f t="shared" si="20"/>
        <v/>
      </c>
      <c r="B697" s="129"/>
      <c r="C697" s="55"/>
      <c r="D697" s="77"/>
      <c r="E697" s="56"/>
      <c r="F697" s="72"/>
      <c r="G697" s="135"/>
      <c r="H697" s="55"/>
      <c r="I697">
        <f t="shared" si="21"/>
        <v>0</v>
      </c>
    </row>
    <row r="698" spans="1:9" x14ac:dyDescent="0.25">
      <c r="A698" s="114" t="str">
        <f t="shared" si="20"/>
        <v/>
      </c>
      <c r="B698" s="129"/>
      <c r="C698" s="55"/>
      <c r="D698" s="77"/>
      <c r="E698" s="56"/>
      <c r="F698" s="72"/>
      <c r="G698" s="135"/>
      <c r="H698" s="55"/>
      <c r="I698">
        <f t="shared" si="21"/>
        <v>0</v>
      </c>
    </row>
    <row r="699" spans="1:9" x14ac:dyDescent="0.25">
      <c r="A699" s="114" t="str">
        <f t="shared" si="20"/>
        <v/>
      </c>
      <c r="B699" s="129"/>
      <c r="C699" s="55"/>
      <c r="D699" s="77"/>
      <c r="E699" s="56"/>
      <c r="F699" s="72"/>
      <c r="G699" s="135"/>
      <c r="H699" s="55"/>
      <c r="I699">
        <f t="shared" si="21"/>
        <v>0</v>
      </c>
    </row>
    <row r="700" spans="1:9" x14ac:dyDescent="0.25">
      <c r="A700" s="114" t="str">
        <f t="shared" si="20"/>
        <v/>
      </c>
      <c r="B700" s="129"/>
      <c r="C700" s="55"/>
      <c r="D700" s="77"/>
      <c r="E700" s="56"/>
      <c r="F700" s="72"/>
      <c r="G700" s="135"/>
      <c r="H700" s="55"/>
      <c r="I700">
        <f t="shared" si="21"/>
        <v>0</v>
      </c>
    </row>
    <row r="701" spans="1:9" x14ac:dyDescent="0.25">
      <c r="A701" s="114" t="str">
        <f t="shared" si="20"/>
        <v/>
      </c>
      <c r="B701" s="129"/>
      <c r="C701" s="55"/>
      <c r="D701" s="77"/>
      <c r="E701" s="56"/>
      <c r="F701" s="72"/>
      <c r="G701" s="135"/>
      <c r="H701" s="55"/>
      <c r="I701">
        <f t="shared" si="21"/>
        <v>0</v>
      </c>
    </row>
    <row r="702" spans="1:9" x14ac:dyDescent="0.25">
      <c r="A702" s="114" t="str">
        <f t="shared" si="20"/>
        <v/>
      </c>
      <c r="B702" s="129"/>
      <c r="C702" s="55"/>
      <c r="D702" s="77"/>
      <c r="E702" s="56"/>
      <c r="F702" s="72"/>
      <c r="G702" s="89"/>
      <c r="H702" s="55"/>
      <c r="I702">
        <f t="shared" si="21"/>
        <v>0</v>
      </c>
    </row>
    <row r="703" spans="1:9" x14ac:dyDescent="0.25">
      <c r="A703" s="114" t="str">
        <f t="shared" si="20"/>
        <v/>
      </c>
      <c r="B703" s="129"/>
      <c r="C703" s="55"/>
      <c r="D703" s="77"/>
      <c r="E703" s="56"/>
      <c r="F703" s="72"/>
      <c r="G703" s="135"/>
      <c r="H703" s="55"/>
      <c r="I703">
        <f t="shared" si="21"/>
        <v>0</v>
      </c>
    </row>
    <row r="704" spans="1:9" x14ac:dyDescent="0.25">
      <c r="A704" s="114" t="str">
        <f t="shared" si="20"/>
        <v/>
      </c>
      <c r="B704" s="129"/>
      <c r="C704" s="55"/>
      <c r="D704" s="77"/>
      <c r="E704" s="56"/>
      <c r="F704" s="72"/>
      <c r="G704" s="135"/>
      <c r="H704" s="55"/>
      <c r="I704">
        <f t="shared" si="21"/>
        <v>0</v>
      </c>
    </row>
    <row r="705" spans="1:9" x14ac:dyDescent="0.25">
      <c r="A705" s="114" t="str">
        <f t="shared" si="20"/>
        <v/>
      </c>
      <c r="B705" s="129"/>
      <c r="C705" s="55"/>
      <c r="D705" s="77"/>
      <c r="E705" s="56"/>
      <c r="F705" s="72"/>
      <c r="G705" s="135"/>
      <c r="H705" s="55"/>
      <c r="I705">
        <f t="shared" si="21"/>
        <v>0</v>
      </c>
    </row>
    <row r="706" spans="1:9" x14ac:dyDescent="0.25">
      <c r="A706" s="114" t="str">
        <f t="shared" ref="A706:A769" si="22">IF(D706="","",D706+(6-I706))</f>
        <v/>
      </c>
      <c r="B706" s="129"/>
      <c r="C706" s="55"/>
      <c r="D706" s="77"/>
      <c r="E706" s="56"/>
      <c r="F706" s="72"/>
      <c r="G706" s="135"/>
      <c r="H706" s="55"/>
      <c r="I706">
        <f t="shared" si="21"/>
        <v>0</v>
      </c>
    </row>
    <row r="707" spans="1:9" x14ac:dyDescent="0.25">
      <c r="A707" s="114" t="str">
        <f t="shared" si="22"/>
        <v/>
      </c>
      <c r="B707" s="129"/>
      <c r="C707" s="55"/>
      <c r="D707" s="77"/>
      <c r="E707" s="56"/>
      <c r="F707" s="72"/>
      <c r="G707" s="135"/>
      <c r="H707" s="55"/>
      <c r="I707">
        <f t="shared" ref="I707:I770" si="23">IF(WEEKDAY(D707)=7,0,WEEKDAY(D707))</f>
        <v>0</v>
      </c>
    </row>
    <row r="708" spans="1:9" x14ac:dyDescent="0.25">
      <c r="A708" s="114" t="str">
        <f t="shared" si="22"/>
        <v/>
      </c>
      <c r="B708" s="129"/>
      <c r="C708" s="55"/>
      <c r="D708" s="77"/>
      <c r="E708" s="56"/>
      <c r="F708" s="72"/>
      <c r="G708" s="135"/>
      <c r="H708" s="55"/>
      <c r="I708">
        <f t="shared" si="23"/>
        <v>0</v>
      </c>
    </row>
    <row r="709" spans="1:9" x14ac:dyDescent="0.25">
      <c r="A709" s="114" t="str">
        <f t="shared" si="22"/>
        <v/>
      </c>
      <c r="B709" s="129"/>
      <c r="C709" s="55"/>
      <c r="D709" s="77"/>
      <c r="E709" s="56"/>
      <c r="F709" s="72"/>
      <c r="G709" s="135"/>
      <c r="H709" s="55"/>
      <c r="I709">
        <f t="shared" si="23"/>
        <v>0</v>
      </c>
    </row>
    <row r="710" spans="1:9" x14ac:dyDescent="0.25">
      <c r="A710" s="114" t="str">
        <f t="shared" si="22"/>
        <v/>
      </c>
      <c r="B710" s="129"/>
      <c r="C710" s="55"/>
      <c r="D710" s="77"/>
      <c r="E710" s="56"/>
      <c r="F710" s="72"/>
      <c r="G710" s="135"/>
      <c r="H710" s="55"/>
      <c r="I710">
        <f t="shared" si="23"/>
        <v>0</v>
      </c>
    </row>
    <row r="711" spans="1:9" x14ac:dyDescent="0.25">
      <c r="A711" s="114" t="str">
        <f t="shared" si="22"/>
        <v/>
      </c>
      <c r="B711" s="129"/>
      <c r="C711" s="55"/>
      <c r="D711" s="77"/>
      <c r="E711" s="56"/>
      <c r="F711" s="72"/>
      <c r="G711" s="135"/>
      <c r="H711" s="55"/>
      <c r="I711">
        <f t="shared" si="23"/>
        <v>0</v>
      </c>
    </row>
    <row r="712" spans="1:9" x14ac:dyDescent="0.25">
      <c r="A712" s="114" t="str">
        <f t="shared" si="22"/>
        <v/>
      </c>
      <c r="B712" s="129"/>
      <c r="C712" s="55"/>
      <c r="D712" s="77"/>
      <c r="E712" s="56"/>
      <c r="F712" s="72"/>
      <c r="G712" s="135"/>
      <c r="H712" s="55"/>
      <c r="I712">
        <f t="shared" si="23"/>
        <v>0</v>
      </c>
    </row>
    <row r="713" spans="1:9" x14ac:dyDescent="0.25">
      <c r="A713" s="114" t="str">
        <f t="shared" si="22"/>
        <v/>
      </c>
      <c r="B713" s="129"/>
      <c r="C713" s="55"/>
      <c r="D713" s="77"/>
      <c r="E713" s="56"/>
      <c r="F713" s="72"/>
      <c r="G713" s="135"/>
      <c r="H713" s="55"/>
      <c r="I713">
        <f t="shared" si="23"/>
        <v>0</v>
      </c>
    </row>
    <row r="714" spans="1:9" x14ac:dyDescent="0.25">
      <c r="A714" s="114" t="str">
        <f t="shared" si="22"/>
        <v/>
      </c>
      <c r="B714" s="129"/>
      <c r="C714" s="55"/>
      <c r="D714" s="77"/>
      <c r="E714" s="56"/>
      <c r="F714" s="72"/>
      <c r="G714" s="135"/>
      <c r="H714" s="55"/>
      <c r="I714">
        <f t="shared" si="23"/>
        <v>0</v>
      </c>
    </row>
    <row r="715" spans="1:9" x14ac:dyDescent="0.25">
      <c r="A715" s="114" t="str">
        <f t="shared" si="22"/>
        <v/>
      </c>
      <c r="B715" s="129"/>
      <c r="C715" s="55"/>
      <c r="D715" s="77"/>
      <c r="E715" s="56"/>
      <c r="F715" s="72"/>
      <c r="G715" s="135"/>
      <c r="H715" s="55"/>
      <c r="I715">
        <f t="shared" si="23"/>
        <v>0</v>
      </c>
    </row>
    <row r="716" spans="1:9" x14ac:dyDescent="0.25">
      <c r="A716" s="114" t="str">
        <f t="shared" si="22"/>
        <v/>
      </c>
      <c r="B716" s="129"/>
      <c r="C716" s="55"/>
      <c r="D716" s="77"/>
      <c r="E716" s="56"/>
      <c r="F716" s="72"/>
      <c r="G716" s="135"/>
      <c r="H716" s="55"/>
      <c r="I716">
        <f t="shared" si="23"/>
        <v>0</v>
      </c>
    </row>
    <row r="717" spans="1:9" x14ac:dyDescent="0.25">
      <c r="A717" s="114" t="str">
        <f t="shared" si="22"/>
        <v/>
      </c>
      <c r="B717" s="129"/>
      <c r="C717" s="55"/>
      <c r="D717" s="77"/>
      <c r="E717" s="56"/>
      <c r="F717" s="72"/>
      <c r="G717" s="135"/>
      <c r="H717" s="55"/>
      <c r="I717">
        <f t="shared" si="23"/>
        <v>0</v>
      </c>
    </row>
    <row r="718" spans="1:9" x14ac:dyDescent="0.25">
      <c r="A718" s="114" t="str">
        <f t="shared" si="22"/>
        <v/>
      </c>
      <c r="B718" s="129"/>
      <c r="C718" s="55"/>
      <c r="D718" s="77"/>
      <c r="E718" s="56"/>
      <c r="F718" s="72"/>
      <c r="G718" s="135"/>
      <c r="H718" s="55"/>
      <c r="I718">
        <f t="shared" si="23"/>
        <v>0</v>
      </c>
    </row>
    <row r="719" spans="1:9" x14ac:dyDescent="0.25">
      <c r="A719" s="114" t="str">
        <f t="shared" si="22"/>
        <v/>
      </c>
      <c r="B719" s="129"/>
      <c r="C719" s="55"/>
      <c r="D719" s="77"/>
      <c r="E719" s="56"/>
      <c r="F719" s="72"/>
      <c r="G719" s="135"/>
      <c r="H719" s="55"/>
      <c r="I719">
        <f t="shared" si="23"/>
        <v>0</v>
      </c>
    </row>
    <row r="720" spans="1:9" x14ac:dyDescent="0.25">
      <c r="A720" s="114" t="str">
        <f t="shared" si="22"/>
        <v/>
      </c>
      <c r="B720" s="129"/>
      <c r="C720" s="55"/>
      <c r="D720" s="77"/>
      <c r="E720" s="56"/>
      <c r="F720" s="72"/>
      <c r="G720" s="135"/>
      <c r="H720" s="55"/>
      <c r="I720">
        <f t="shared" si="23"/>
        <v>0</v>
      </c>
    </row>
    <row r="721" spans="1:9" x14ac:dyDescent="0.25">
      <c r="A721" s="114" t="str">
        <f t="shared" si="22"/>
        <v/>
      </c>
      <c r="B721" s="129"/>
      <c r="C721" s="55"/>
      <c r="D721" s="77"/>
      <c r="E721" s="56"/>
      <c r="F721" s="72"/>
      <c r="G721" s="135"/>
      <c r="H721" s="55"/>
      <c r="I721">
        <f t="shared" si="23"/>
        <v>0</v>
      </c>
    </row>
    <row r="722" spans="1:9" x14ac:dyDescent="0.25">
      <c r="A722" s="114" t="str">
        <f t="shared" si="22"/>
        <v/>
      </c>
      <c r="B722" s="129"/>
      <c r="C722" s="55"/>
      <c r="D722" s="77"/>
      <c r="E722" s="56"/>
      <c r="F722" s="72"/>
      <c r="G722" s="135"/>
      <c r="H722" s="55"/>
      <c r="I722">
        <f t="shared" si="23"/>
        <v>0</v>
      </c>
    </row>
    <row r="723" spans="1:9" x14ac:dyDescent="0.25">
      <c r="A723" s="114" t="str">
        <f t="shared" si="22"/>
        <v/>
      </c>
      <c r="B723" s="129"/>
      <c r="C723" s="55"/>
      <c r="D723" s="77"/>
      <c r="E723" s="56"/>
      <c r="F723" s="72"/>
      <c r="G723" s="135"/>
      <c r="H723" s="55"/>
      <c r="I723">
        <f t="shared" si="23"/>
        <v>0</v>
      </c>
    </row>
    <row r="724" spans="1:9" x14ac:dyDescent="0.25">
      <c r="A724" s="114" t="str">
        <f t="shared" si="22"/>
        <v/>
      </c>
      <c r="B724" s="129"/>
      <c r="C724" s="55"/>
      <c r="D724" s="77"/>
      <c r="E724" s="56"/>
      <c r="F724" s="72"/>
      <c r="G724" s="135"/>
      <c r="H724" s="55"/>
      <c r="I724">
        <f t="shared" si="23"/>
        <v>0</v>
      </c>
    </row>
    <row r="725" spans="1:9" x14ac:dyDescent="0.25">
      <c r="A725" s="114" t="str">
        <f t="shared" si="22"/>
        <v/>
      </c>
      <c r="B725" s="129"/>
      <c r="C725" s="55"/>
      <c r="D725" s="77"/>
      <c r="E725" s="56"/>
      <c r="F725" s="72"/>
      <c r="G725" s="135"/>
      <c r="H725" s="55"/>
      <c r="I725">
        <f t="shared" si="23"/>
        <v>0</v>
      </c>
    </row>
    <row r="726" spans="1:9" x14ac:dyDescent="0.25">
      <c r="A726" s="114" t="str">
        <f t="shared" si="22"/>
        <v/>
      </c>
      <c r="B726" s="129"/>
      <c r="C726" s="55"/>
      <c r="D726" s="77"/>
      <c r="E726" s="56"/>
      <c r="F726" s="72"/>
      <c r="G726" s="135"/>
      <c r="H726" s="55"/>
      <c r="I726">
        <f t="shared" si="23"/>
        <v>0</v>
      </c>
    </row>
    <row r="727" spans="1:9" x14ac:dyDescent="0.25">
      <c r="A727" s="114" t="str">
        <f t="shared" si="22"/>
        <v/>
      </c>
      <c r="B727" s="129"/>
      <c r="C727" s="55"/>
      <c r="D727" s="77"/>
      <c r="E727" s="56"/>
      <c r="F727" s="72"/>
      <c r="G727" s="135"/>
      <c r="H727" s="55"/>
      <c r="I727">
        <f t="shared" si="23"/>
        <v>0</v>
      </c>
    </row>
    <row r="728" spans="1:9" x14ac:dyDescent="0.25">
      <c r="A728" s="114" t="str">
        <f t="shared" si="22"/>
        <v/>
      </c>
      <c r="B728" s="129"/>
      <c r="C728" s="55"/>
      <c r="D728" s="77"/>
      <c r="E728" s="56"/>
      <c r="F728" s="72"/>
      <c r="G728" s="89"/>
      <c r="H728" s="55"/>
      <c r="I728">
        <f t="shared" si="23"/>
        <v>0</v>
      </c>
    </row>
    <row r="729" spans="1:9" x14ac:dyDescent="0.25">
      <c r="A729" s="114" t="str">
        <f t="shared" si="22"/>
        <v/>
      </c>
      <c r="B729" s="129"/>
      <c r="C729" s="55"/>
      <c r="D729" s="77"/>
      <c r="E729" s="56"/>
      <c r="F729" s="72"/>
      <c r="G729" s="89"/>
      <c r="H729" s="55"/>
      <c r="I729">
        <f t="shared" si="23"/>
        <v>0</v>
      </c>
    </row>
    <row r="730" spans="1:9" x14ac:dyDescent="0.25">
      <c r="A730" s="114" t="str">
        <f t="shared" si="22"/>
        <v/>
      </c>
      <c r="B730" s="129"/>
      <c r="C730" s="55"/>
      <c r="D730" s="77"/>
      <c r="E730" s="56"/>
      <c r="F730" s="72"/>
      <c r="G730" s="135"/>
      <c r="H730" s="55"/>
      <c r="I730">
        <f t="shared" si="23"/>
        <v>0</v>
      </c>
    </row>
    <row r="731" spans="1:9" x14ac:dyDescent="0.25">
      <c r="A731" s="114" t="str">
        <f t="shared" si="22"/>
        <v/>
      </c>
      <c r="B731" s="129"/>
      <c r="C731" s="55"/>
      <c r="D731" s="77"/>
      <c r="E731" s="56"/>
      <c r="F731" s="72"/>
      <c r="G731" s="135"/>
      <c r="H731" s="55"/>
      <c r="I731">
        <f t="shared" si="23"/>
        <v>0</v>
      </c>
    </row>
    <row r="732" spans="1:9" x14ac:dyDescent="0.25">
      <c r="A732" s="114" t="str">
        <f t="shared" si="22"/>
        <v/>
      </c>
      <c r="B732" s="129"/>
      <c r="C732" s="55"/>
      <c r="D732" s="77"/>
      <c r="E732" s="56"/>
      <c r="F732" s="72"/>
      <c r="G732" s="135"/>
      <c r="H732" s="55"/>
      <c r="I732">
        <f t="shared" si="23"/>
        <v>0</v>
      </c>
    </row>
    <row r="733" spans="1:9" x14ac:dyDescent="0.25">
      <c r="A733" s="114" t="str">
        <f t="shared" si="22"/>
        <v/>
      </c>
      <c r="B733" s="129"/>
      <c r="C733" s="55"/>
      <c r="D733" s="77"/>
      <c r="E733" s="56"/>
      <c r="F733" s="72"/>
      <c r="G733" s="135"/>
      <c r="H733" s="55"/>
      <c r="I733">
        <f t="shared" si="23"/>
        <v>0</v>
      </c>
    </row>
    <row r="734" spans="1:9" x14ac:dyDescent="0.25">
      <c r="A734" s="114" t="str">
        <f t="shared" si="22"/>
        <v/>
      </c>
      <c r="B734" s="129"/>
      <c r="C734" s="55"/>
      <c r="D734" s="77"/>
      <c r="E734" s="56"/>
      <c r="F734" s="72"/>
      <c r="G734" s="135"/>
      <c r="H734" s="55"/>
      <c r="I734">
        <f t="shared" si="23"/>
        <v>0</v>
      </c>
    </row>
    <row r="735" spans="1:9" x14ac:dyDescent="0.25">
      <c r="A735" s="114" t="str">
        <f t="shared" si="22"/>
        <v/>
      </c>
      <c r="B735" s="129"/>
      <c r="C735" s="55"/>
      <c r="D735" s="77"/>
      <c r="E735" s="56"/>
      <c r="F735" s="72"/>
      <c r="G735" s="135"/>
      <c r="H735" s="55"/>
      <c r="I735">
        <f t="shared" si="23"/>
        <v>0</v>
      </c>
    </row>
    <row r="736" spans="1:9" x14ac:dyDescent="0.25">
      <c r="A736" s="114" t="str">
        <f t="shared" si="22"/>
        <v/>
      </c>
      <c r="B736" s="129"/>
      <c r="C736" s="55"/>
      <c r="D736" s="77"/>
      <c r="E736" s="56"/>
      <c r="F736" s="72"/>
      <c r="G736" s="135"/>
      <c r="H736" s="55"/>
      <c r="I736">
        <f t="shared" si="23"/>
        <v>0</v>
      </c>
    </row>
    <row r="737" spans="1:9" x14ac:dyDescent="0.25">
      <c r="A737" s="114" t="str">
        <f t="shared" si="22"/>
        <v/>
      </c>
      <c r="B737" s="129"/>
      <c r="C737" s="55"/>
      <c r="D737" s="77"/>
      <c r="E737" s="56"/>
      <c r="F737" s="72"/>
      <c r="G737" s="135"/>
      <c r="H737" s="55"/>
      <c r="I737">
        <f t="shared" si="23"/>
        <v>0</v>
      </c>
    </row>
    <row r="738" spans="1:9" x14ac:dyDescent="0.25">
      <c r="A738" s="114" t="str">
        <f t="shared" si="22"/>
        <v/>
      </c>
      <c r="B738" s="129"/>
      <c r="C738" s="55"/>
      <c r="D738" s="77"/>
      <c r="E738" s="56"/>
      <c r="F738" s="72"/>
      <c r="G738" s="135"/>
      <c r="H738" s="55"/>
      <c r="I738">
        <f t="shared" si="23"/>
        <v>0</v>
      </c>
    </row>
    <row r="739" spans="1:9" x14ac:dyDescent="0.25">
      <c r="A739" s="114" t="str">
        <f t="shared" si="22"/>
        <v/>
      </c>
      <c r="B739" s="129"/>
      <c r="C739" s="55"/>
      <c r="D739" s="77"/>
      <c r="E739" s="56"/>
      <c r="F739" s="72"/>
      <c r="G739" s="135"/>
      <c r="H739" s="55"/>
      <c r="I739">
        <f t="shared" si="23"/>
        <v>0</v>
      </c>
    </row>
    <row r="740" spans="1:9" x14ac:dyDescent="0.25">
      <c r="A740" s="114" t="str">
        <f t="shared" si="22"/>
        <v/>
      </c>
      <c r="B740" s="129"/>
      <c r="C740" s="55"/>
      <c r="D740" s="77"/>
      <c r="E740" s="56"/>
      <c r="F740" s="72"/>
      <c r="G740" s="135"/>
      <c r="H740" s="55"/>
      <c r="I740">
        <f t="shared" si="23"/>
        <v>0</v>
      </c>
    </row>
    <row r="741" spans="1:9" x14ac:dyDescent="0.25">
      <c r="A741" s="114" t="str">
        <f t="shared" si="22"/>
        <v/>
      </c>
      <c r="B741" s="129"/>
      <c r="C741" s="55"/>
      <c r="D741" s="77"/>
      <c r="E741" s="56"/>
      <c r="F741" s="72"/>
      <c r="G741" s="135"/>
      <c r="H741" s="55"/>
      <c r="I741">
        <f t="shared" si="23"/>
        <v>0</v>
      </c>
    </row>
    <row r="742" spans="1:9" x14ac:dyDescent="0.25">
      <c r="A742" s="114" t="str">
        <f t="shared" si="22"/>
        <v/>
      </c>
      <c r="B742" s="129"/>
      <c r="C742" s="55"/>
      <c r="D742" s="77"/>
      <c r="E742" s="56"/>
      <c r="F742" s="72"/>
      <c r="G742" s="135"/>
      <c r="H742" s="55"/>
      <c r="I742">
        <f t="shared" si="23"/>
        <v>0</v>
      </c>
    </row>
    <row r="743" spans="1:9" x14ac:dyDescent="0.25">
      <c r="A743" s="114" t="str">
        <f t="shared" si="22"/>
        <v/>
      </c>
      <c r="B743" s="129"/>
      <c r="C743" s="55"/>
      <c r="D743" s="77"/>
      <c r="E743" s="56"/>
      <c r="F743" s="72"/>
      <c r="G743" s="135"/>
      <c r="H743" s="55"/>
      <c r="I743">
        <f t="shared" si="23"/>
        <v>0</v>
      </c>
    </row>
    <row r="744" spans="1:9" x14ac:dyDescent="0.25">
      <c r="A744" s="114" t="str">
        <f t="shared" si="22"/>
        <v/>
      </c>
      <c r="B744" s="129"/>
      <c r="C744" s="55"/>
      <c r="D744" s="77"/>
      <c r="E744" s="56"/>
      <c r="F744" s="72"/>
      <c r="G744" s="135"/>
      <c r="H744" s="55"/>
      <c r="I744">
        <f t="shared" si="23"/>
        <v>0</v>
      </c>
    </row>
    <row r="745" spans="1:9" x14ac:dyDescent="0.25">
      <c r="A745" s="114" t="str">
        <f t="shared" si="22"/>
        <v/>
      </c>
      <c r="B745" s="129"/>
      <c r="C745" s="55"/>
      <c r="D745" s="77"/>
      <c r="E745" s="56"/>
      <c r="F745" s="72"/>
      <c r="G745" s="135"/>
      <c r="H745" s="55"/>
      <c r="I745">
        <f t="shared" si="23"/>
        <v>0</v>
      </c>
    </row>
    <row r="746" spans="1:9" x14ac:dyDescent="0.25">
      <c r="A746" s="114" t="str">
        <f t="shared" si="22"/>
        <v/>
      </c>
      <c r="B746" s="129"/>
      <c r="C746" s="55"/>
      <c r="D746" s="77"/>
      <c r="E746" s="56"/>
      <c r="F746" s="72"/>
      <c r="G746" s="135"/>
      <c r="H746" s="55"/>
      <c r="I746">
        <f t="shared" si="23"/>
        <v>0</v>
      </c>
    </row>
    <row r="747" spans="1:9" x14ac:dyDescent="0.25">
      <c r="A747" s="114" t="str">
        <f t="shared" si="22"/>
        <v/>
      </c>
      <c r="B747" s="129"/>
      <c r="C747" s="55"/>
      <c r="D747" s="77"/>
      <c r="E747" s="56"/>
      <c r="F747" s="72"/>
      <c r="G747" s="135"/>
      <c r="H747" s="55"/>
      <c r="I747">
        <f t="shared" si="23"/>
        <v>0</v>
      </c>
    </row>
    <row r="748" spans="1:9" x14ac:dyDescent="0.25">
      <c r="A748" s="114" t="str">
        <f t="shared" si="22"/>
        <v/>
      </c>
      <c r="B748" s="129"/>
      <c r="C748" s="55"/>
      <c r="D748" s="77"/>
      <c r="E748" s="56"/>
      <c r="F748" s="72"/>
      <c r="G748" s="135"/>
      <c r="H748" s="55"/>
      <c r="I748">
        <f t="shared" si="23"/>
        <v>0</v>
      </c>
    </row>
    <row r="749" spans="1:9" x14ac:dyDescent="0.25">
      <c r="A749" s="114" t="str">
        <f t="shared" si="22"/>
        <v/>
      </c>
      <c r="B749" s="129"/>
      <c r="C749" s="55"/>
      <c r="D749" s="77"/>
      <c r="E749" s="56"/>
      <c r="F749" s="72"/>
      <c r="G749" s="135"/>
      <c r="H749" s="55"/>
      <c r="I749">
        <f t="shared" si="23"/>
        <v>0</v>
      </c>
    </row>
    <row r="750" spans="1:9" x14ac:dyDescent="0.25">
      <c r="A750" s="114" t="str">
        <f t="shared" si="22"/>
        <v/>
      </c>
      <c r="B750" s="129"/>
      <c r="C750" s="55"/>
      <c r="D750" s="77"/>
      <c r="E750" s="56"/>
      <c r="F750" s="72"/>
      <c r="G750" s="135"/>
      <c r="H750" s="55"/>
      <c r="I750">
        <f t="shared" si="23"/>
        <v>0</v>
      </c>
    </row>
    <row r="751" spans="1:9" x14ac:dyDescent="0.25">
      <c r="A751" s="114" t="str">
        <f t="shared" si="22"/>
        <v/>
      </c>
      <c r="B751" s="129"/>
      <c r="C751" s="55"/>
      <c r="D751" s="77"/>
      <c r="E751" s="56"/>
      <c r="F751" s="72"/>
      <c r="G751" s="135"/>
      <c r="H751" s="55"/>
      <c r="I751">
        <f t="shared" si="23"/>
        <v>0</v>
      </c>
    </row>
    <row r="752" spans="1:9" x14ac:dyDescent="0.25">
      <c r="A752" s="114" t="str">
        <f t="shared" si="22"/>
        <v/>
      </c>
      <c r="B752" s="129"/>
      <c r="C752" s="55"/>
      <c r="D752" s="77"/>
      <c r="E752" s="56"/>
      <c r="F752" s="72"/>
      <c r="G752" s="135"/>
      <c r="H752" s="55"/>
      <c r="I752">
        <f t="shared" si="23"/>
        <v>0</v>
      </c>
    </row>
    <row r="753" spans="1:11" x14ac:dyDescent="0.25">
      <c r="A753" s="114" t="str">
        <f t="shared" si="22"/>
        <v/>
      </c>
      <c r="B753" s="129"/>
      <c r="C753" s="55"/>
      <c r="D753" s="77"/>
      <c r="E753" s="56"/>
      <c r="F753" s="72"/>
      <c r="G753" s="135"/>
      <c r="H753" s="55"/>
      <c r="I753">
        <f t="shared" si="23"/>
        <v>0</v>
      </c>
    </row>
    <row r="754" spans="1:11" x14ac:dyDescent="0.25">
      <c r="A754" s="114" t="str">
        <f t="shared" si="22"/>
        <v/>
      </c>
      <c r="B754" s="129"/>
      <c r="C754" s="55"/>
      <c r="D754" s="77"/>
      <c r="E754" s="56"/>
      <c r="F754" s="72"/>
      <c r="G754" s="135"/>
      <c r="H754" s="55"/>
      <c r="I754">
        <f t="shared" si="23"/>
        <v>0</v>
      </c>
      <c r="J754" s="141">
        <v>0</v>
      </c>
      <c r="K754" s="140">
        <v>43986</v>
      </c>
    </row>
    <row r="755" spans="1:11" x14ac:dyDescent="0.25">
      <c r="A755" s="114" t="str">
        <f t="shared" si="22"/>
        <v/>
      </c>
      <c r="B755" s="129"/>
      <c r="C755" s="55"/>
      <c r="D755" s="77"/>
      <c r="E755" s="56"/>
      <c r="F755" s="72"/>
      <c r="G755" s="135"/>
      <c r="H755" s="129"/>
      <c r="I755" s="125">
        <f t="shared" si="23"/>
        <v>0</v>
      </c>
    </row>
    <row r="756" spans="1:11" x14ac:dyDescent="0.25">
      <c r="A756" s="114" t="str">
        <f t="shared" si="22"/>
        <v/>
      </c>
      <c r="B756" s="129"/>
      <c r="C756" s="55"/>
      <c r="D756" s="77"/>
      <c r="E756" s="56"/>
      <c r="F756" s="72"/>
      <c r="G756" s="135"/>
      <c r="H756" s="129"/>
      <c r="I756" s="125">
        <f t="shared" si="23"/>
        <v>0</v>
      </c>
    </row>
    <row r="757" spans="1:11" x14ac:dyDescent="0.25">
      <c r="A757" s="114" t="str">
        <f t="shared" si="22"/>
        <v/>
      </c>
      <c r="B757" s="129"/>
      <c r="C757" s="55"/>
      <c r="D757" s="77"/>
      <c r="E757" s="56"/>
      <c r="F757" s="72"/>
      <c r="G757" s="135"/>
      <c r="H757" s="55"/>
      <c r="I757" s="125">
        <f t="shared" si="23"/>
        <v>0</v>
      </c>
    </row>
    <row r="758" spans="1:11" x14ac:dyDescent="0.25">
      <c r="A758" s="114" t="str">
        <f t="shared" si="22"/>
        <v/>
      </c>
      <c r="B758" s="129"/>
      <c r="C758" s="55"/>
      <c r="D758" s="77"/>
      <c r="E758" s="56"/>
      <c r="F758" s="72"/>
      <c r="G758" s="135"/>
      <c r="H758" s="55"/>
      <c r="I758">
        <f t="shared" si="23"/>
        <v>0</v>
      </c>
    </row>
    <row r="759" spans="1:11" x14ac:dyDescent="0.25">
      <c r="A759" s="114" t="str">
        <f t="shared" si="22"/>
        <v/>
      </c>
      <c r="B759" s="129"/>
      <c r="C759" s="55"/>
      <c r="D759" s="77"/>
      <c r="E759" s="56"/>
      <c r="F759" s="72"/>
      <c r="G759" s="135"/>
      <c r="H759" s="55"/>
      <c r="I759">
        <f t="shared" si="23"/>
        <v>0</v>
      </c>
    </row>
    <row r="760" spans="1:11" x14ac:dyDescent="0.25">
      <c r="A760" s="114" t="str">
        <f t="shared" si="22"/>
        <v/>
      </c>
      <c r="B760" s="129"/>
      <c r="C760" s="55"/>
      <c r="D760" s="77"/>
      <c r="E760" s="56"/>
      <c r="F760" s="72"/>
      <c r="G760" s="135"/>
      <c r="H760" s="55"/>
      <c r="I760">
        <f t="shared" si="23"/>
        <v>0</v>
      </c>
    </row>
    <row r="761" spans="1:11" x14ac:dyDescent="0.25">
      <c r="A761" s="114" t="str">
        <f t="shared" si="22"/>
        <v/>
      </c>
      <c r="B761" s="129"/>
      <c r="C761" s="55"/>
      <c r="D761" s="77"/>
      <c r="E761" s="56"/>
      <c r="F761" s="72"/>
      <c r="G761" s="135"/>
      <c r="H761" s="55"/>
      <c r="I761">
        <f t="shared" si="23"/>
        <v>0</v>
      </c>
    </row>
    <row r="762" spans="1:11" x14ac:dyDescent="0.25">
      <c r="A762" s="114" t="str">
        <f t="shared" si="22"/>
        <v/>
      </c>
      <c r="B762" s="129"/>
      <c r="C762" s="55"/>
      <c r="D762" s="77"/>
      <c r="E762" s="56"/>
      <c r="F762" s="72"/>
      <c r="G762" s="135"/>
      <c r="H762" s="55"/>
      <c r="I762">
        <f t="shared" si="23"/>
        <v>0</v>
      </c>
    </row>
    <row r="763" spans="1:11" x14ac:dyDescent="0.25">
      <c r="A763" s="114" t="str">
        <f t="shared" si="22"/>
        <v/>
      </c>
      <c r="B763" s="129"/>
      <c r="C763" s="55"/>
      <c r="D763" s="77"/>
      <c r="E763" s="56"/>
      <c r="F763" s="72"/>
      <c r="G763" s="135"/>
      <c r="H763" s="55"/>
      <c r="I763">
        <f t="shared" si="23"/>
        <v>0</v>
      </c>
    </row>
    <row r="764" spans="1:11" x14ac:dyDescent="0.25">
      <c r="A764" s="114" t="str">
        <f t="shared" si="22"/>
        <v/>
      </c>
      <c r="B764" s="129"/>
      <c r="C764" s="55"/>
      <c r="D764" s="77"/>
      <c r="E764" s="56"/>
      <c r="F764" s="72"/>
      <c r="G764" s="135"/>
      <c r="H764" s="55"/>
      <c r="I764">
        <f t="shared" si="23"/>
        <v>0</v>
      </c>
    </row>
    <row r="765" spans="1:11" x14ac:dyDescent="0.25">
      <c r="A765" s="114" t="str">
        <f t="shared" si="22"/>
        <v/>
      </c>
      <c r="B765" s="129"/>
      <c r="C765" s="55"/>
      <c r="D765" s="77"/>
      <c r="E765" s="56"/>
      <c r="F765" s="72"/>
      <c r="G765" s="135"/>
      <c r="H765" s="55"/>
      <c r="I765">
        <f t="shared" si="23"/>
        <v>0</v>
      </c>
    </row>
    <row r="766" spans="1:11" x14ac:dyDescent="0.25">
      <c r="A766" s="114" t="str">
        <f t="shared" si="22"/>
        <v/>
      </c>
      <c r="B766" s="129"/>
      <c r="C766" s="55"/>
      <c r="D766" s="77"/>
      <c r="E766" s="56"/>
      <c r="F766" s="72"/>
      <c r="G766" s="135"/>
      <c r="H766" s="55"/>
      <c r="I766">
        <f t="shared" si="23"/>
        <v>0</v>
      </c>
    </row>
    <row r="767" spans="1:11" x14ac:dyDescent="0.25">
      <c r="A767" s="114" t="str">
        <f t="shared" si="22"/>
        <v/>
      </c>
      <c r="B767" s="129"/>
      <c r="C767" s="55"/>
      <c r="D767" s="77"/>
      <c r="E767" s="56"/>
      <c r="F767" s="72"/>
      <c r="G767" s="135"/>
      <c r="H767" s="55"/>
      <c r="I767">
        <f t="shared" si="23"/>
        <v>0</v>
      </c>
    </row>
    <row r="768" spans="1:11" x14ac:dyDescent="0.25">
      <c r="A768" s="114" t="str">
        <f t="shared" si="22"/>
        <v/>
      </c>
      <c r="B768" s="129"/>
      <c r="C768" s="55"/>
      <c r="D768" s="77"/>
      <c r="E768" s="56"/>
      <c r="F768" s="72"/>
      <c r="G768" s="135"/>
      <c r="H768" s="55"/>
      <c r="I768">
        <f t="shared" si="23"/>
        <v>0</v>
      </c>
    </row>
    <row r="769" spans="1:9" x14ac:dyDescent="0.25">
      <c r="A769" s="114" t="str">
        <f t="shared" si="22"/>
        <v/>
      </c>
      <c r="B769" s="129"/>
      <c r="C769" s="55"/>
      <c r="D769" s="77"/>
      <c r="E769" s="56"/>
      <c r="F769" s="72"/>
      <c r="G769" s="135"/>
      <c r="H769" s="55"/>
      <c r="I769">
        <f t="shared" si="23"/>
        <v>0</v>
      </c>
    </row>
    <row r="770" spans="1:9" x14ac:dyDescent="0.25">
      <c r="A770" s="114" t="str">
        <f t="shared" ref="A770:A833" si="24">IF(D770="","",D770+(6-I770))</f>
        <v/>
      </c>
      <c r="B770" s="129"/>
      <c r="C770" s="55"/>
      <c r="D770" s="77"/>
      <c r="E770" s="56"/>
      <c r="F770" s="72"/>
      <c r="G770" s="135"/>
      <c r="H770" s="55"/>
      <c r="I770">
        <f t="shared" si="23"/>
        <v>0</v>
      </c>
    </row>
    <row r="771" spans="1:9" x14ac:dyDescent="0.25">
      <c r="A771" s="114" t="str">
        <f t="shared" si="24"/>
        <v/>
      </c>
      <c r="B771" s="129"/>
      <c r="C771" s="55"/>
      <c r="D771" s="77"/>
      <c r="E771" s="56"/>
      <c r="F771" s="72"/>
      <c r="G771" s="135"/>
      <c r="H771" s="55"/>
      <c r="I771">
        <f t="shared" ref="I771:I834" si="25">IF(WEEKDAY(D771)=7,0,WEEKDAY(D771))</f>
        <v>0</v>
      </c>
    </row>
    <row r="772" spans="1:9" x14ac:dyDescent="0.25">
      <c r="A772" s="114" t="str">
        <f t="shared" si="24"/>
        <v/>
      </c>
      <c r="B772" s="129"/>
      <c r="C772" s="55"/>
      <c r="D772" s="77"/>
      <c r="E772" s="56"/>
      <c r="F772" s="72"/>
      <c r="G772" s="135"/>
      <c r="H772" s="55"/>
      <c r="I772">
        <f t="shared" si="25"/>
        <v>0</v>
      </c>
    </row>
    <row r="773" spans="1:9" x14ac:dyDescent="0.25">
      <c r="A773" s="114" t="str">
        <f t="shared" si="24"/>
        <v/>
      </c>
      <c r="B773" s="129"/>
      <c r="C773" s="55"/>
      <c r="D773" s="77"/>
      <c r="E773" s="56"/>
      <c r="F773" s="72"/>
      <c r="G773" s="135"/>
      <c r="H773" s="55"/>
      <c r="I773">
        <f t="shared" si="25"/>
        <v>0</v>
      </c>
    </row>
    <row r="774" spans="1:9" x14ac:dyDescent="0.25">
      <c r="A774" s="114" t="str">
        <f t="shared" si="24"/>
        <v/>
      </c>
      <c r="B774" s="129"/>
      <c r="C774" s="55"/>
      <c r="D774" s="77"/>
      <c r="E774" s="56"/>
      <c r="F774" s="72"/>
      <c r="G774" s="135"/>
      <c r="H774" s="55"/>
      <c r="I774">
        <f t="shared" si="25"/>
        <v>0</v>
      </c>
    </row>
    <row r="775" spans="1:9" x14ac:dyDescent="0.25">
      <c r="A775" s="114" t="str">
        <f t="shared" si="24"/>
        <v/>
      </c>
      <c r="B775" s="129"/>
      <c r="C775" s="55"/>
      <c r="D775" s="77"/>
      <c r="E775" s="56"/>
      <c r="F775" s="72"/>
      <c r="G775" s="135"/>
      <c r="H775" s="55"/>
      <c r="I775">
        <f t="shared" si="25"/>
        <v>0</v>
      </c>
    </row>
    <row r="776" spans="1:9" x14ac:dyDescent="0.25">
      <c r="A776" s="114" t="str">
        <f t="shared" si="24"/>
        <v/>
      </c>
      <c r="B776" s="129"/>
      <c r="C776" s="55"/>
      <c r="D776" s="77"/>
      <c r="E776" s="56"/>
      <c r="F776" s="72"/>
      <c r="G776" s="135"/>
      <c r="H776" s="55"/>
      <c r="I776">
        <f t="shared" si="25"/>
        <v>0</v>
      </c>
    </row>
    <row r="777" spans="1:9" x14ac:dyDescent="0.25">
      <c r="A777" s="114" t="str">
        <f t="shared" si="24"/>
        <v/>
      </c>
      <c r="B777" s="129"/>
      <c r="C777" s="55"/>
      <c r="D777" s="77"/>
      <c r="E777" s="56"/>
      <c r="F777" s="72"/>
      <c r="G777" s="135"/>
      <c r="H777" s="55"/>
      <c r="I777">
        <f t="shared" si="25"/>
        <v>0</v>
      </c>
    </row>
    <row r="778" spans="1:9" x14ac:dyDescent="0.25">
      <c r="A778" s="114" t="str">
        <f t="shared" si="24"/>
        <v/>
      </c>
      <c r="B778" s="129"/>
      <c r="C778" s="55"/>
      <c r="D778" s="77"/>
      <c r="E778" s="56"/>
      <c r="F778" s="72"/>
      <c r="G778" s="135"/>
      <c r="H778" s="55"/>
      <c r="I778">
        <f t="shared" si="25"/>
        <v>0</v>
      </c>
    </row>
    <row r="779" spans="1:9" x14ac:dyDescent="0.25">
      <c r="A779" s="114" t="str">
        <f t="shared" si="24"/>
        <v/>
      </c>
      <c r="B779" s="129"/>
      <c r="C779" s="55"/>
      <c r="D779" s="77"/>
      <c r="E779" s="56"/>
      <c r="F779" s="72"/>
      <c r="G779" s="135"/>
      <c r="H779" s="55"/>
      <c r="I779">
        <f t="shared" si="25"/>
        <v>0</v>
      </c>
    </row>
    <row r="780" spans="1:9" x14ac:dyDescent="0.25">
      <c r="A780" s="114" t="str">
        <f t="shared" si="24"/>
        <v/>
      </c>
      <c r="B780" s="129"/>
      <c r="C780" s="55"/>
      <c r="D780" s="77"/>
      <c r="E780" s="56"/>
      <c r="F780" s="72"/>
      <c r="G780" s="135"/>
      <c r="H780" s="55"/>
      <c r="I780">
        <f t="shared" si="25"/>
        <v>0</v>
      </c>
    </row>
    <row r="781" spans="1:9" x14ac:dyDescent="0.25">
      <c r="A781" s="114" t="str">
        <f t="shared" si="24"/>
        <v/>
      </c>
      <c r="B781" s="129"/>
      <c r="C781" s="55"/>
      <c r="D781" s="77"/>
      <c r="E781" s="56"/>
      <c r="F781" s="72"/>
      <c r="G781" s="135"/>
      <c r="H781" s="55"/>
      <c r="I781">
        <f t="shared" si="25"/>
        <v>0</v>
      </c>
    </row>
    <row r="782" spans="1:9" x14ac:dyDescent="0.25">
      <c r="A782" s="114" t="str">
        <f t="shared" si="24"/>
        <v/>
      </c>
      <c r="B782" s="129"/>
      <c r="C782" s="55"/>
      <c r="D782" s="77"/>
      <c r="E782" s="56"/>
      <c r="F782" s="72"/>
      <c r="G782" s="135"/>
      <c r="H782" s="55"/>
      <c r="I782">
        <f t="shared" si="25"/>
        <v>0</v>
      </c>
    </row>
    <row r="783" spans="1:9" x14ac:dyDescent="0.25">
      <c r="A783" s="114" t="str">
        <f t="shared" si="24"/>
        <v/>
      </c>
      <c r="B783" s="129"/>
      <c r="C783" s="55"/>
      <c r="D783" s="77"/>
      <c r="E783" s="56"/>
      <c r="F783" s="72"/>
      <c r="G783" s="135"/>
      <c r="H783" s="55"/>
      <c r="I783">
        <f t="shared" si="25"/>
        <v>0</v>
      </c>
    </row>
    <row r="784" spans="1:9" x14ac:dyDescent="0.25">
      <c r="A784" s="114" t="str">
        <f t="shared" si="24"/>
        <v/>
      </c>
      <c r="B784" s="129"/>
      <c r="C784" s="55"/>
      <c r="D784" s="77"/>
      <c r="E784" s="56"/>
      <c r="F784" s="72"/>
      <c r="G784" s="135"/>
      <c r="H784" s="55"/>
      <c r="I784">
        <f t="shared" si="25"/>
        <v>0</v>
      </c>
    </row>
    <row r="785" spans="1:9" x14ac:dyDescent="0.25">
      <c r="A785" s="114" t="str">
        <f t="shared" si="24"/>
        <v/>
      </c>
      <c r="B785" s="129"/>
      <c r="C785" s="55"/>
      <c r="D785" s="77"/>
      <c r="E785" s="56"/>
      <c r="F785" s="72"/>
      <c r="G785" s="135"/>
      <c r="H785" s="55"/>
      <c r="I785">
        <f t="shared" si="25"/>
        <v>0</v>
      </c>
    </row>
    <row r="786" spans="1:9" x14ac:dyDescent="0.25">
      <c r="A786" s="114" t="str">
        <f t="shared" si="24"/>
        <v/>
      </c>
      <c r="B786" s="129"/>
      <c r="C786" s="55"/>
      <c r="D786" s="77"/>
      <c r="E786" s="56"/>
      <c r="F786" s="72"/>
      <c r="G786" s="135"/>
      <c r="H786" s="55"/>
      <c r="I786">
        <f t="shared" si="25"/>
        <v>0</v>
      </c>
    </row>
    <row r="787" spans="1:9" x14ac:dyDescent="0.25">
      <c r="A787" s="114" t="str">
        <f t="shared" si="24"/>
        <v/>
      </c>
      <c r="B787" s="129"/>
      <c r="C787" s="55"/>
      <c r="D787" s="77"/>
      <c r="E787" s="56"/>
      <c r="F787" s="72"/>
      <c r="G787" s="135"/>
      <c r="H787" s="55"/>
      <c r="I787">
        <f t="shared" si="25"/>
        <v>0</v>
      </c>
    </row>
    <row r="788" spans="1:9" x14ac:dyDescent="0.25">
      <c r="A788" s="114" t="str">
        <f t="shared" si="24"/>
        <v/>
      </c>
      <c r="B788" s="129"/>
      <c r="C788" s="55"/>
      <c r="D788" s="77"/>
      <c r="E788" s="56"/>
      <c r="F788" s="72"/>
      <c r="G788" s="135"/>
      <c r="H788" s="55"/>
      <c r="I788">
        <f t="shared" si="25"/>
        <v>0</v>
      </c>
    </row>
    <row r="789" spans="1:9" x14ac:dyDescent="0.25">
      <c r="A789" s="114" t="str">
        <f t="shared" si="24"/>
        <v/>
      </c>
      <c r="B789" s="129"/>
      <c r="C789" s="55"/>
      <c r="D789" s="77"/>
      <c r="E789" s="56"/>
      <c r="F789" s="72"/>
      <c r="G789" s="135"/>
      <c r="H789" s="55"/>
      <c r="I789">
        <f t="shared" si="25"/>
        <v>0</v>
      </c>
    </row>
    <row r="790" spans="1:9" x14ac:dyDescent="0.25">
      <c r="A790" s="114" t="str">
        <f t="shared" si="24"/>
        <v/>
      </c>
      <c r="B790" s="129"/>
      <c r="C790" s="55"/>
      <c r="D790" s="77"/>
      <c r="E790" s="56"/>
      <c r="F790" s="72"/>
      <c r="G790" s="135"/>
      <c r="H790" s="55"/>
      <c r="I790">
        <f t="shared" si="25"/>
        <v>0</v>
      </c>
    </row>
    <row r="791" spans="1:9" x14ac:dyDescent="0.25">
      <c r="A791" s="114" t="str">
        <f t="shared" si="24"/>
        <v/>
      </c>
      <c r="B791" s="129"/>
      <c r="C791" s="55"/>
      <c r="D791" s="77"/>
      <c r="E791" s="56"/>
      <c r="F791" s="72"/>
      <c r="G791" s="135"/>
      <c r="H791" s="55"/>
      <c r="I791">
        <f t="shared" si="25"/>
        <v>0</v>
      </c>
    </row>
    <row r="792" spans="1:9" x14ac:dyDescent="0.25">
      <c r="A792" s="114" t="str">
        <f t="shared" si="24"/>
        <v/>
      </c>
      <c r="B792" s="129"/>
      <c r="C792" s="55"/>
      <c r="D792" s="77"/>
      <c r="E792" s="56"/>
      <c r="F792" s="72"/>
      <c r="G792" s="135"/>
      <c r="H792" s="55"/>
      <c r="I792">
        <f t="shared" si="25"/>
        <v>0</v>
      </c>
    </row>
    <row r="793" spans="1:9" x14ac:dyDescent="0.25">
      <c r="A793" s="114" t="str">
        <f t="shared" si="24"/>
        <v/>
      </c>
      <c r="B793" s="129"/>
      <c r="C793" s="55"/>
      <c r="D793" s="77"/>
      <c r="E793" s="56"/>
      <c r="F793" s="72"/>
      <c r="G793" s="135"/>
      <c r="H793" s="55"/>
      <c r="I793">
        <f t="shared" si="25"/>
        <v>0</v>
      </c>
    </row>
    <row r="794" spans="1:9" x14ac:dyDescent="0.25">
      <c r="A794" s="114" t="str">
        <f t="shared" si="24"/>
        <v/>
      </c>
      <c r="B794" s="129"/>
      <c r="C794" s="55"/>
      <c r="D794" s="77"/>
      <c r="E794" s="56"/>
      <c r="F794" s="72"/>
      <c r="G794" s="135"/>
      <c r="H794" s="55"/>
      <c r="I794">
        <f t="shared" si="25"/>
        <v>0</v>
      </c>
    </row>
    <row r="795" spans="1:9" x14ac:dyDescent="0.25">
      <c r="A795" s="114" t="str">
        <f t="shared" si="24"/>
        <v/>
      </c>
      <c r="B795" s="129"/>
      <c r="C795" s="55"/>
      <c r="D795" s="77"/>
      <c r="E795" s="56"/>
      <c r="F795" s="72"/>
      <c r="G795" s="135"/>
      <c r="H795" s="55"/>
      <c r="I795">
        <f t="shared" si="25"/>
        <v>0</v>
      </c>
    </row>
    <row r="796" spans="1:9" x14ac:dyDescent="0.25">
      <c r="A796" s="114" t="str">
        <f t="shared" si="24"/>
        <v/>
      </c>
      <c r="B796" s="129"/>
      <c r="C796" s="55"/>
      <c r="D796" s="77"/>
      <c r="E796" s="56"/>
      <c r="F796" s="72"/>
      <c r="G796" s="135"/>
      <c r="H796" s="55"/>
      <c r="I796">
        <f t="shared" si="25"/>
        <v>0</v>
      </c>
    </row>
    <row r="797" spans="1:9" x14ac:dyDescent="0.25">
      <c r="A797" s="114" t="str">
        <f t="shared" si="24"/>
        <v/>
      </c>
      <c r="B797" s="129"/>
      <c r="C797" s="55"/>
      <c r="D797" s="77"/>
      <c r="E797" s="56"/>
      <c r="F797" s="72"/>
      <c r="G797" s="135"/>
      <c r="H797" s="55"/>
      <c r="I797">
        <f t="shared" si="25"/>
        <v>0</v>
      </c>
    </row>
    <row r="798" spans="1:9" x14ac:dyDescent="0.25">
      <c r="A798" s="114" t="str">
        <f t="shared" si="24"/>
        <v/>
      </c>
      <c r="B798" s="129"/>
      <c r="C798" s="55"/>
      <c r="D798" s="77"/>
      <c r="E798" s="56"/>
      <c r="F798" s="72"/>
      <c r="G798" s="135"/>
      <c r="H798" s="55"/>
      <c r="I798">
        <f t="shared" si="25"/>
        <v>0</v>
      </c>
    </row>
    <row r="799" spans="1:9" x14ac:dyDescent="0.25">
      <c r="A799" s="114" t="str">
        <f t="shared" si="24"/>
        <v/>
      </c>
      <c r="B799" s="129"/>
      <c r="C799" s="55"/>
      <c r="D799" s="77"/>
      <c r="E799" s="56"/>
      <c r="F799" s="72"/>
      <c r="G799" s="135"/>
      <c r="H799" s="55"/>
      <c r="I799">
        <f t="shared" si="25"/>
        <v>0</v>
      </c>
    </row>
    <row r="800" spans="1:9" x14ac:dyDescent="0.25">
      <c r="A800" s="114" t="str">
        <f t="shared" si="24"/>
        <v/>
      </c>
      <c r="B800" s="129"/>
      <c r="C800" s="55"/>
      <c r="D800" s="77"/>
      <c r="E800" s="56"/>
      <c r="F800" s="72"/>
      <c r="G800" s="135"/>
      <c r="H800" s="55"/>
      <c r="I800">
        <f t="shared" si="25"/>
        <v>0</v>
      </c>
    </row>
    <row r="801" spans="1:9" x14ac:dyDescent="0.25">
      <c r="A801" s="114" t="str">
        <f t="shared" si="24"/>
        <v/>
      </c>
      <c r="B801" s="129"/>
      <c r="C801" s="55"/>
      <c r="D801" s="77"/>
      <c r="E801" s="56"/>
      <c r="F801" s="72"/>
      <c r="G801" s="135"/>
      <c r="H801" s="55"/>
      <c r="I801">
        <f t="shared" si="25"/>
        <v>0</v>
      </c>
    </row>
    <row r="802" spans="1:9" x14ac:dyDescent="0.25">
      <c r="A802" s="114" t="str">
        <f t="shared" si="24"/>
        <v/>
      </c>
      <c r="B802" s="129"/>
      <c r="C802" s="55"/>
      <c r="D802" s="77"/>
      <c r="E802" s="56"/>
      <c r="F802" s="72"/>
      <c r="G802" s="135"/>
      <c r="H802" s="55"/>
      <c r="I802">
        <f t="shared" si="25"/>
        <v>0</v>
      </c>
    </row>
    <row r="803" spans="1:9" x14ac:dyDescent="0.25">
      <c r="A803" s="114" t="str">
        <f t="shared" si="24"/>
        <v/>
      </c>
      <c r="B803" s="129"/>
      <c r="C803" s="55"/>
      <c r="D803" s="77"/>
      <c r="E803" s="56"/>
      <c r="F803" s="72"/>
      <c r="G803" s="135"/>
      <c r="H803" s="55"/>
      <c r="I803">
        <f t="shared" si="25"/>
        <v>0</v>
      </c>
    </row>
    <row r="804" spans="1:9" x14ac:dyDescent="0.25">
      <c r="A804" s="114" t="str">
        <f t="shared" si="24"/>
        <v/>
      </c>
      <c r="B804" s="129"/>
      <c r="C804" s="55"/>
      <c r="D804" s="77"/>
      <c r="E804" s="56"/>
      <c r="F804" s="72"/>
      <c r="G804" s="135"/>
      <c r="H804" s="55"/>
      <c r="I804">
        <f t="shared" si="25"/>
        <v>0</v>
      </c>
    </row>
    <row r="805" spans="1:9" x14ac:dyDescent="0.25">
      <c r="A805" s="114" t="str">
        <f t="shared" si="24"/>
        <v/>
      </c>
      <c r="B805" s="129"/>
      <c r="C805" s="55"/>
      <c r="D805" s="77"/>
      <c r="E805" s="56"/>
      <c r="F805" s="72"/>
      <c r="G805" s="135"/>
      <c r="H805" s="55"/>
      <c r="I805">
        <f t="shared" si="25"/>
        <v>0</v>
      </c>
    </row>
    <row r="806" spans="1:9" x14ac:dyDescent="0.25">
      <c r="A806" s="114" t="str">
        <f t="shared" si="24"/>
        <v/>
      </c>
      <c r="B806" s="129"/>
      <c r="C806" s="55"/>
      <c r="D806" s="77"/>
      <c r="E806" s="56"/>
      <c r="F806" s="72"/>
      <c r="G806" s="135"/>
      <c r="H806" s="55"/>
      <c r="I806">
        <f t="shared" si="25"/>
        <v>0</v>
      </c>
    </row>
    <row r="807" spans="1:9" x14ac:dyDescent="0.25">
      <c r="A807" s="114" t="str">
        <f t="shared" si="24"/>
        <v/>
      </c>
      <c r="B807" s="129"/>
      <c r="C807" s="55"/>
      <c r="D807" s="77"/>
      <c r="E807" s="56"/>
      <c r="F807" s="72"/>
      <c r="G807" s="135"/>
      <c r="H807" s="55"/>
      <c r="I807">
        <f t="shared" si="25"/>
        <v>0</v>
      </c>
    </row>
    <row r="808" spans="1:9" x14ac:dyDescent="0.25">
      <c r="A808" s="114" t="str">
        <f t="shared" si="24"/>
        <v/>
      </c>
      <c r="B808" s="129"/>
      <c r="C808" s="55"/>
      <c r="D808" s="77"/>
      <c r="E808" s="56"/>
      <c r="F808" s="72"/>
      <c r="G808" s="135"/>
      <c r="H808" s="55"/>
      <c r="I808">
        <f t="shared" si="25"/>
        <v>0</v>
      </c>
    </row>
    <row r="809" spans="1:9" x14ac:dyDescent="0.25">
      <c r="A809" s="114" t="str">
        <f t="shared" si="24"/>
        <v/>
      </c>
      <c r="B809" s="129"/>
      <c r="C809" s="55"/>
      <c r="D809" s="77"/>
      <c r="E809" s="56"/>
      <c r="F809" s="72"/>
      <c r="G809" s="135"/>
      <c r="H809" s="55"/>
      <c r="I809">
        <f t="shared" si="25"/>
        <v>0</v>
      </c>
    </row>
    <row r="810" spans="1:9" x14ac:dyDescent="0.25">
      <c r="A810" s="114" t="str">
        <f t="shared" si="24"/>
        <v/>
      </c>
      <c r="B810" s="129"/>
      <c r="C810" s="55"/>
      <c r="D810" s="77"/>
      <c r="E810" s="56"/>
      <c r="F810" s="72"/>
      <c r="G810" s="135"/>
      <c r="H810" s="55"/>
      <c r="I810">
        <f t="shared" si="25"/>
        <v>0</v>
      </c>
    </row>
    <row r="811" spans="1:9" x14ac:dyDescent="0.25">
      <c r="A811" s="114" t="str">
        <f t="shared" si="24"/>
        <v/>
      </c>
      <c r="B811" s="129"/>
      <c r="C811" s="55"/>
      <c r="D811" s="77"/>
      <c r="E811" s="56"/>
      <c r="F811" s="72"/>
      <c r="G811" s="135"/>
      <c r="H811" s="55"/>
      <c r="I811">
        <f t="shared" si="25"/>
        <v>0</v>
      </c>
    </row>
    <row r="812" spans="1:9" x14ac:dyDescent="0.25">
      <c r="A812" s="114" t="str">
        <f t="shared" si="24"/>
        <v/>
      </c>
      <c r="B812" s="129"/>
      <c r="C812" s="55"/>
      <c r="D812" s="77"/>
      <c r="E812" s="56"/>
      <c r="F812" s="72"/>
      <c r="G812" s="135"/>
      <c r="H812" s="55"/>
      <c r="I812">
        <f t="shared" si="25"/>
        <v>0</v>
      </c>
    </row>
    <row r="813" spans="1:9" x14ac:dyDescent="0.25">
      <c r="A813" s="114" t="str">
        <f t="shared" si="24"/>
        <v/>
      </c>
      <c r="B813" s="129"/>
      <c r="C813" s="55"/>
      <c r="D813" s="77"/>
      <c r="E813" s="56"/>
      <c r="F813" s="72"/>
      <c r="G813" s="135"/>
      <c r="H813" s="55"/>
      <c r="I813">
        <f t="shared" si="25"/>
        <v>0</v>
      </c>
    </row>
    <row r="814" spans="1:9" x14ac:dyDescent="0.25">
      <c r="A814" s="114" t="str">
        <f t="shared" si="24"/>
        <v/>
      </c>
      <c r="B814" s="129"/>
      <c r="C814" s="55"/>
      <c r="D814" s="77"/>
      <c r="E814" s="56"/>
      <c r="F814" s="72"/>
      <c r="G814" s="135"/>
      <c r="H814" s="55"/>
      <c r="I814">
        <f t="shared" si="25"/>
        <v>0</v>
      </c>
    </row>
    <row r="815" spans="1:9" x14ac:dyDescent="0.25">
      <c r="A815" s="114" t="str">
        <f t="shared" si="24"/>
        <v/>
      </c>
      <c r="B815" s="129"/>
      <c r="C815" s="55"/>
      <c r="D815" s="77"/>
      <c r="E815" s="56"/>
      <c r="F815" s="72"/>
      <c r="G815" s="135"/>
      <c r="H815" s="55"/>
      <c r="I815">
        <f t="shared" si="25"/>
        <v>0</v>
      </c>
    </row>
    <row r="816" spans="1:9" x14ac:dyDescent="0.25">
      <c r="A816" s="114" t="str">
        <f t="shared" si="24"/>
        <v/>
      </c>
      <c r="B816" s="129"/>
      <c r="C816" s="55"/>
      <c r="D816" s="77"/>
      <c r="E816" s="56"/>
      <c r="F816" s="72"/>
      <c r="G816" s="135"/>
      <c r="H816" s="55"/>
      <c r="I816">
        <f t="shared" si="25"/>
        <v>0</v>
      </c>
    </row>
    <row r="817" spans="1:9" x14ac:dyDescent="0.25">
      <c r="A817" s="114" t="str">
        <f t="shared" si="24"/>
        <v/>
      </c>
      <c r="B817" s="129"/>
      <c r="C817" s="55"/>
      <c r="D817" s="77"/>
      <c r="E817" s="56"/>
      <c r="F817" s="72"/>
      <c r="G817" s="135"/>
      <c r="H817" s="55"/>
      <c r="I817">
        <f t="shared" si="25"/>
        <v>0</v>
      </c>
    </row>
    <row r="818" spans="1:9" x14ac:dyDescent="0.25">
      <c r="A818" s="114" t="str">
        <f t="shared" si="24"/>
        <v/>
      </c>
      <c r="B818" s="129"/>
      <c r="C818" s="55"/>
      <c r="D818" s="77"/>
      <c r="E818" s="56"/>
      <c r="F818" s="72"/>
      <c r="G818" s="135"/>
      <c r="H818" s="55"/>
      <c r="I818">
        <f t="shared" si="25"/>
        <v>0</v>
      </c>
    </row>
    <row r="819" spans="1:9" x14ac:dyDescent="0.25">
      <c r="A819" s="114" t="str">
        <f t="shared" si="24"/>
        <v/>
      </c>
      <c r="B819" s="129"/>
      <c r="C819" s="55"/>
      <c r="D819" s="77"/>
      <c r="E819" s="56"/>
      <c r="F819" s="72"/>
      <c r="G819" s="135"/>
      <c r="H819" s="55"/>
      <c r="I819">
        <f t="shared" si="25"/>
        <v>0</v>
      </c>
    </row>
    <row r="820" spans="1:9" x14ac:dyDescent="0.25">
      <c r="A820" s="114" t="str">
        <f t="shared" si="24"/>
        <v/>
      </c>
      <c r="B820" s="129"/>
      <c r="C820" s="55"/>
      <c r="D820" s="77"/>
      <c r="E820" s="56"/>
      <c r="F820" s="72"/>
      <c r="G820" s="135"/>
      <c r="H820" s="55"/>
      <c r="I820">
        <f t="shared" si="25"/>
        <v>0</v>
      </c>
    </row>
    <row r="821" spans="1:9" x14ac:dyDescent="0.25">
      <c r="A821" s="114" t="str">
        <f t="shared" si="24"/>
        <v/>
      </c>
      <c r="B821" s="129"/>
      <c r="C821" s="55"/>
      <c r="D821" s="77"/>
      <c r="E821" s="56"/>
      <c r="F821" s="72"/>
      <c r="G821" s="135"/>
      <c r="H821" s="55"/>
      <c r="I821">
        <f t="shared" si="25"/>
        <v>0</v>
      </c>
    </row>
    <row r="822" spans="1:9" x14ac:dyDescent="0.25">
      <c r="A822" s="114" t="str">
        <f t="shared" si="24"/>
        <v/>
      </c>
      <c r="B822" s="129"/>
      <c r="C822" s="55"/>
      <c r="D822" s="77"/>
      <c r="E822" s="56"/>
      <c r="F822" s="72"/>
      <c r="G822" s="135"/>
      <c r="H822" s="55"/>
      <c r="I822">
        <f t="shared" si="25"/>
        <v>0</v>
      </c>
    </row>
    <row r="823" spans="1:9" x14ac:dyDescent="0.25">
      <c r="A823" s="114" t="str">
        <f t="shared" si="24"/>
        <v/>
      </c>
      <c r="B823" s="129"/>
      <c r="C823" s="55"/>
      <c r="D823" s="77"/>
      <c r="E823" s="56"/>
      <c r="F823" s="72"/>
      <c r="G823" s="135"/>
      <c r="H823" s="55"/>
      <c r="I823">
        <f t="shared" si="25"/>
        <v>0</v>
      </c>
    </row>
    <row r="824" spans="1:9" x14ac:dyDescent="0.25">
      <c r="A824" s="114" t="str">
        <f t="shared" si="24"/>
        <v/>
      </c>
      <c r="B824" s="129"/>
      <c r="C824" s="55"/>
      <c r="D824" s="77"/>
      <c r="E824" s="56"/>
      <c r="F824" s="72"/>
      <c r="G824" s="135"/>
      <c r="H824" s="55"/>
      <c r="I824">
        <f t="shared" si="25"/>
        <v>0</v>
      </c>
    </row>
    <row r="825" spans="1:9" x14ac:dyDescent="0.25">
      <c r="A825" s="114" t="str">
        <f t="shared" si="24"/>
        <v/>
      </c>
      <c r="B825" s="129"/>
      <c r="C825" s="55"/>
      <c r="D825" s="77"/>
      <c r="E825" s="56"/>
      <c r="F825" s="72"/>
      <c r="G825" s="135"/>
      <c r="H825" s="55"/>
      <c r="I825">
        <f t="shared" si="25"/>
        <v>0</v>
      </c>
    </row>
    <row r="826" spans="1:9" x14ac:dyDescent="0.25">
      <c r="A826" s="114" t="str">
        <f t="shared" si="24"/>
        <v/>
      </c>
      <c r="B826" s="129"/>
      <c r="C826" s="55"/>
      <c r="D826" s="77"/>
      <c r="E826" s="56"/>
      <c r="F826" s="72"/>
      <c r="G826" s="135"/>
      <c r="H826" s="55"/>
      <c r="I826">
        <f t="shared" si="25"/>
        <v>0</v>
      </c>
    </row>
    <row r="827" spans="1:9" x14ac:dyDescent="0.25">
      <c r="A827" s="114" t="str">
        <f t="shared" si="24"/>
        <v/>
      </c>
      <c r="B827" s="129"/>
      <c r="C827" s="55"/>
      <c r="D827" s="77"/>
      <c r="E827" s="56"/>
      <c r="F827" s="72"/>
      <c r="G827" s="135"/>
      <c r="H827" s="55"/>
      <c r="I827">
        <f t="shared" si="25"/>
        <v>0</v>
      </c>
    </row>
    <row r="828" spans="1:9" x14ac:dyDescent="0.25">
      <c r="A828" s="114" t="str">
        <f t="shared" si="24"/>
        <v/>
      </c>
      <c r="B828" s="129"/>
      <c r="C828" s="55"/>
      <c r="D828" s="77"/>
      <c r="E828" s="56"/>
      <c r="F828" s="72"/>
      <c r="G828" s="135"/>
      <c r="H828" s="55"/>
      <c r="I828">
        <f t="shared" si="25"/>
        <v>0</v>
      </c>
    </row>
    <row r="829" spans="1:9" x14ac:dyDescent="0.25">
      <c r="A829" s="114" t="str">
        <f t="shared" si="24"/>
        <v/>
      </c>
      <c r="B829" s="129"/>
      <c r="C829" s="55"/>
      <c r="D829" s="77"/>
      <c r="E829" s="56"/>
      <c r="F829" s="72"/>
      <c r="G829" s="135"/>
      <c r="H829" s="55"/>
      <c r="I829">
        <f t="shared" si="25"/>
        <v>0</v>
      </c>
    </row>
    <row r="830" spans="1:9" x14ac:dyDescent="0.25">
      <c r="A830" s="114" t="str">
        <f t="shared" si="24"/>
        <v/>
      </c>
      <c r="B830" s="129"/>
      <c r="C830" s="55"/>
      <c r="D830" s="77"/>
      <c r="E830" s="56"/>
      <c r="F830" s="72"/>
      <c r="G830" s="135"/>
      <c r="H830" s="55"/>
      <c r="I830">
        <f t="shared" si="25"/>
        <v>0</v>
      </c>
    </row>
    <row r="831" spans="1:9" x14ac:dyDescent="0.25">
      <c r="A831" s="114" t="str">
        <f t="shared" si="24"/>
        <v/>
      </c>
      <c r="B831" s="129"/>
      <c r="C831" s="55"/>
      <c r="D831" s="77"/>
      <c r="E831" s="56"/>
      <c r="F831" s="72"/>
      <c r="G831" s="135"/>
      <c r="H831" s="55"/>
      <c r="I831">
        <f t="shared" si="25"/>
        <v>0</v>
      </c>
    </row>
    <row r="832" spans="1:9" x14ac:dyDescent="0.25">
      <c r="A832" s="114" t="str">
        <f t="shared" si="24"/>
        <v/>
      </c>
      <c r="B832" s="129"/>
      <c r="C832" s="55"/>
      <c r="D832" s="77"/>
      <c r="E832" s="56"/>
      <c r="F832" s="72"/>
      <c r="G832" s="135"/>
      <c r="H832" s="55"/>
      <c r="I832">
        <f t="shared" si="25"/>
        <v>0</v>
      </c>
    </row>
    <row r="833" spans="1:9" x14ac:dyDescent="0.25">
      <c r="A833" s="114" t="str">
        <f t="shared" si="24"/>
        <v/>
      </c>
      <c r="B833" s="129"/>
      <c r="C833" s="55"/>
      <c r="D833" s="77"/>
      <c r="E833" s="56"/>
      <c r="F833" s="72"/>
      <c r="G833" s="135"/>
      <c r="H833" s="55"/>
      <c r="I833">
        <f t="shared" si="25"/>
        <v>0</v>
      </c>
    </row>
    <row r="834" spans="1:9" x14ac:dyDescent="0.25">
      <c r="A834" s="114" t="str">
        <f t="shared" ref="A834:A897" si="26">IF(D834="","",D834+(6-I834))</f>
        <v/>
      </c>
      <c r="B834" s="129"/>
      <c r="C834" s="55"/>
      <c r="D834" s="77"/>
      <c r="E834" s="56"/>
      <c r="F834" s="72"/>
      <c r="G834" s="135"/>
      <c r="H834" s="55"/>
      <c r="I834">
        <f t="shared" si="25"/>
        <v>0</v>
      </c>
    </row>
    <row r="835" spans="1:9" x14ac:dyDescent="0.25">
      <c r="A835" s="114" t="str">
        <f t="shared" si="26"/>
        <v/>
      </c>
      <c r="B835" s="129"/>
      <c r="C835" s="55"/>
      <c r="D835" s="77"/>
      <c r="E835" s="56"/>
      <c r="F835" s="72"/>
      <c r="G835" s="135"/>
      <c r="H835" s="55"/>
      <c r="I835">
        <f t="shared" ref="I835:I898" si="27">IF(WEEKDAY(D835)=7,0,WEEKDAY(D835))</f>
        <v>0</v>
      </c>
    </row>
    <row r="836" spans="1:9" x14ac:dyDescent="0.25">
      <c r="A836" s="114" t="str">
        <f t="shared" si="26"/>
        <v/>
      </c>
      <c r="B836" s="129"/>
      <c r="C836" s="55"/>
      <c r="D836" s="77"/>
      <c r="E836" s="56"/>
      <c r="F836" s="72"/>
      <c r="G836" s="135"/>
      <c r="H836" s="55"/>
      <c r="I836">
        <f t="shared" si="27"/>
        <v>0</v>
      </c>
    </row>
    <row r="837" spans="1:9" x14ac:dyDescent="0.25">
      <c r="A837" s="114" t="str">
        <f t="shared" si="26"/>
        <v/>
      </c>
      <c r="B837" s="129"/>
      <c r="C837" s="55"/>
      <c r="D837" s="77"/>
      <c r="E837" s="56"/>
      <c r="F837" s="72"/>
      <c r="G837" s="135"/>
      <c r="H837" s="55"/>
      <c r="I837">
        <f t="shared" si="27"/>
        <v>0</v>
      </c>
    </row>
    <row r="838" spans="1:9" x14ac:dyDescent="0.25">
      <c r="A838" s="114" t="str">
        <f t="shared" si="26"/>
        <v/>
      </c>
      <c r="B838" s="129"/>
      <c r="C838" s="55"/>
      <c r="D838" s="77"/>
      <c r="E838" s="56"/>
      <c r="F838" s="72"/>
      <c r="G838" s="135"/>
      <c r="H838" s="55"/>
      <c r="I838">
        <f t="shared" si="27"/>
        <v>0</v>
      </c>
    </row>
    <row r="839" spans="1:9" x14ac:dyDescent="0.25">
      <c r="A839" s="114" t="str">
        <f t="shared" si="26"/>
        <v/>
      </c>
      <c r="B839" s="129"/>
      <c r="C839" s="55"/>
      <c r="D839" s="77"/>
      <c r="E839" s="56"/>
      <c r="F839" s="72"/>
      <c r="G839" s="135"/>
      <c r="H839" s="55"/>
      <c r="I839">
        <f t="shared" si="27"/>
        <v>0</v>
      </c>
    </row>
    <row r="840" spans="1:9" x14ac:dyDescent="0.25">
      <c r="A840" s="114" t="str">
        <f t="shared" si="26"/>
        <v/>
      </c>
      <c r="B840" s="129"/>
      <c r="C840" s="55"/>
      <c r="D840" s="77"/>
      <c r="E840" s="56"/>
      <c r="F840" s="72"/>
      <c r="G840" s="135"/>
      <c r="H840" s="55"/>
      <c r="I840">
        <f t="shared" si="27"/>
        <v>0</v>
      </c>
    </row>
    <row r="841" spans="1:9" x14ac:dyDescent="0.25">
      <c r="A841" s="114" t="str">
        <f t="shared" si="26"/>
        <v/>
      </c>
      <c r="B841" s="129"/>
      <c r="C841" s="55"/>
      <c r="D841" s="77"/>
      <c r="E841" s="56"/>
      <c r="F841" s="72"/>
      <c r="G841" s="135"/>
      <c r="H841" s="55"/>
      <c r="I841">
        <f t="shared" si="27"/>
        <v>0</v>
      </c>
    </row>
    <row r="842" spans="1:9" x14ac:dyDescent="0.25">
      <c r="A842" s="114" t="str">
        <f t="shared" si="26"/>
        <v/>
      </c>
      <c r="B842" s="129"/>
      <c r="C842" s="55"/>
      <c r="D842" s="77"/>
      <c r="E842" s="56"/>
      <c r="F842" s="72"/>
      <c r="G842" s="135"/>
      <c r="H842" s="55"/>
      <c r="I842">
        <f t="shared" si="27"/>
        <v>0</v>
      </c>
    </row>
    <row r="843" spans="1:9" x14ac:dyDescent="0.25">
      <c r="A843" s="114" t="str">
        <f t="shared" si="26"/>
        <v/>
      </c>
      <c r="B843" s="129"/>
      <c r="C843" s="55"/>
      <c r="D843" s="77"/>
      <c r="E843" s="56"/>
      <c r="F843" s="72"/>
      <c r="G843" s="135"/>
      <c r="H843" s="55"/>
      <c r="I843">
        <f t="shared" si="27"/>
        <v>0</v>
      </c>
    </row>
    <row r="844" spans="1:9" x14ac:dyDescent="0.25">
      <c r="A844" s="114" t="str">
        <f t="shared" si="26"/>
        <v/>
      </c>
      <c r="B844" s="129"/>
      <c r="C844" s="55"/>
      <c r="D844" s="77"/>
      <c r="E844" s="56"/>
      <c r="F844" s="72"/>
      <c r="G844" s="135"/>
      <c r="H844" s="55"/>
      <c r="I844">
        <f t="shared" si="27"/>
        <v>0</v>
      </c>
    </row>
    <row r="845" spans="1:9" x14ac:dyDescent="0.25">
      <c r="A845" s="114" t="str">
        <f t="shared" si="26"/>
        <v/>
      </c>
      <c r="B845" s="129"/>
      <c r="C845" s="55"/>
      <c r="D845" s="77"/>
      <c r="E845" s="56"/>
      <c r="F845" s="72"/>
      <c r="G845" s="135"/>
      <c r="H845" s="55"/>
      <c r="I845">
        <f t="shared" si="27"/>
        <v>0</v>
      </c>
    </row>
    <row r="846" spans="1:9" x14ac:dyDescent="0.25">
      <c r="A846" s="114" t="str">
        <f t="shared" si="26"/>
        <v/>
      </c>
      <c r="B846" s="129"/>
      <c r="C846" s="55"/>
      <c r="D846" s="77"/>
      <c r="E846" s="56"/>
      <c r="F846" s="72"/>
      <c r="G846" s="135"/>
      <c r="H846" s="55"/>
      <c r="I846">
        <f t="shared" si="27"/>
        <v>0</v>
      </c>
    </row>
    <row r="847" spans="1:9" x14ac:dyDescent="0.25">
      <c r="A847" s="114" t="str">
        <f t="shared" si="26"/>
        <v/>
      </c>
      <c r="B847" s="129"/>
      <c r="C847" s="55"/>
      <c r="D847" s="77"/>
      <c r="E847" s="56"/>
      <c r="F847" s="72"/>
      <c r="G847" s="135"/>
      <c r="H847" s="55"/>
      <c r="I847">
        <f t="shared" si="27"/>
        <v>0</v>
      </c>
    </row>
    <row r="848" spans="1:9" x14ac:dyDescent="0.25">
      <c r="A848" s="114" t="str">
        <f t="shared" si="26"/>
        <v/>
      </c>
      <c r="B848" s="129"/>
      <c r="C848" s="55"/>
      <c r="D848" s="77"/>
      <c r="E848" s="56"/>
      <c r="F848" s="72"/>
      <c r="G848" s="135"/>
      <c r="H848" s="55"/>
      <c r="I848">
        <f t="shared" si="27"/>
        <v>0</v>
      </c>
    </row>
    <row r="849" spans="1:11" x14ac:dyDescent="0.25">
      <c r="A849" s="114" t="str">
        <f t="shared" si="26"/>
        <v/>
      </c>
      <c r="B849" s="129"/>
      <c r="C849" s="55"/>
      <c r="D849" s="77"/>
      <c r="E849" s="56"/>
      <c r="F849" s="72"/>
      <c r="G849" s="135"/>
      <c r="H849" s="55"/>
      <c r="I849">
        <f t="shared" si="27"/>
        <v>0</v>
      </c>
    </row>
    <row r="850" spans="1:11" x14ac:dyDescent="0.25">
      <c r="A850" s="114" t="str">
        <f t="shared" si="26"/>
        <v/>
      </c>
      <c r="B850" s="129"/>
      <c r="C850" s="55"/>
      <c r="D850" s="77"/>
      <c r="E850" s="56"/>
      <c r="F850" s="72"/>
      <c r="G850" s="135"/>
      <c r="H850" s="55"/>
      <c r="I850">
        <f t="shared" si="27"/>
        <v>0</v>
      </c>
    </row>
    <row r="851" spans="1:11" x14ac:dyDescent="0.25">
      <c r="A851" s="114" t="str">
        <f t="shared" si="26"/>
        <v/>
      </c>
      <c r="B851" s="129"/>
      <c r="C851" s="55"/>
      <c r="D851" s="77"/>
      <c r="E851" s="56"/>
      <c r="F851" s="72"/>
      <c r="G851" s="135"/>
      <c r="H851" s="55"/>
      <c r="I851">
        <f t="shared" si="27"/>
        <v>0</v>
      </c>
    </row>
    <row r="852" spans="1:11" x14ac:dyDescent="0.25">
      <c r="A852" s="114" t="str">
        <f t="shared" si="26"/>
        <v/>
      </c>
      <c r="B852" s="129"/>
      <c r="C852" s="55"/>
      <c r="D852" s="77"/>
      <c r="E852" s="56"/>
      <c r="F852" s="72"/>
      <c r="G852" s="135"/>
      <c r="H852" s="55"/>
      <c r="I852">
        <f t="shared" si="27"/>
        <v>0</v>
      </c>
    </row>
    <row r="853" spans="1:11" x14ac:dyDescent="0.25">
      <c r="A853" s="114" t="str">
        <f t="shared" si="26"/>
        <v/>
      </c>
      <c r="B853" s="129"/>
      <c r="C853" s="55"/>
      <c r="D853" s="77"/>
      <c r="E853" s="56"/>
      <c r="F853" s="72"/>
      <c r="G853" s="135"/>
      <c r="H853" s="55"/>
      <c r="I853">
        <f t="shared" si="27"/>
        <v>0</v>
      </c>
    </row>
    <row r="854" spans="1:11" x14ac:dyDescent="0.25">
      <c r="A854" s="114" t="str">
        <f t="shared" si="26"/>
        <v/>
      </c>
      <c r="B854" s="129"/>
      <c r="C854" s="55"/>
      <c r="D854" s="77"/>
      <c r="E854" s="56"/>
      <c r="F854" s="72"/>
      <c r="G854" s="135"/>
      <c r="H854" s="55"/>
      <c r="I854">
        <f t="shared" si="27"/>
        <v>0</v>
      </c>
    </row>
    <row r="855" spans="1:11" x14ac:dyDescent="0.25">
      <c r="A855" s="114" t="str">
        <f t="shared" si="26"/>
        <v/>
      </c>
      <c r="B855" s="129"/>
      <c r="C855" s="55"/>
      <c r="D855" s="77"/>
      <c r="E855" s="56"/>
      <c r="F855" s="72"/>
      <c r="G855" s="135"/>
      <c r="H855" s="55"/>
      <c r="I855">
        <f t="shared" si="27"/>
        <v>0</v>
      </c>
    </row>
    <row r="856" spans="1:11" x14ac:dyDescent="0.25">
      <c r="A856" s="114" t="str">
        <f t="shared" si="26"/>
        <v/>
      </c>
      <c r="B856" s="129"/>
      <c r="C856" s="55"/>
      <c r="D856" s="77"/>
      <c r="E856" s="56"/>
      <c r="F856" s="72"/>
      <c r="G856" s="135"/>
      <c r="H856" s="55"/>
      <c r="I856">
        <f t="shared" si="27"/>
        <v>0</v>
      </c>
    </row>
    <row r="857" spans="1:11" x14ac:dyDescent="0.25">
      <c r="A857" s="114" t="str">
        <f t="shared" si="26"/>
        <v/>
      </c>
      <c r="B857" s="129"/>
      <c r="C857" s="55"/>
      <c r="D857" s="77"/>
      <c r="E857" s="56"/>
      <c r="F857" s="72"/>
      <c r="G857" s="135"/>
      <c r="H857" s="55"/>
      <c r="I857">
        <f t="shared" si="27"/>
        <v>0</v>
      </c>
      <c r="J857" s="141">
        <v>0</v>
      </c>
      <c r="K857" s="140">
        <v>43999</v>
      </c>
    </row>
    <row r="858" spans="1:11" x14ac:dyDescent="0.25">
      <c r="A858" s="114" t="str">
        <f t="shared" si="26"/>
        <v/>
      </c>
      <c r="B858" s="129"/>
      <c r="C858" s="55"/>
      <c r="D858" s="77"/>
      <c r="E858" s="56"/>
      <c r="F858" s="72"/>
      <c r="G858" s="89"/>
      <c r="H858" s="55"/>
      <c r="I858">
        <f t="shared" si="27"/>
        <v>0</v>
      </c>
    </row>
    <row r="859" spans="1:11" x14ac:dyDescent="0.25">
      <c r="A859" s="114" t="str">
        <f t="shared" si="26"/>
        <v/>
      </c>
      <c r="B859" s="129"/>
      <c r="C859" s="55"/>
      <c r="D859" s="77"/>
      <c r="E859" s="56"/>
      <c r="F859" s="72"/>
      <c r="G859" s="89"/>
      <c r="H859" s="55"/>
      <c r="I859">
        <f t="shared" si="27"/>
        <v>0</v>
      </c>
      <c r="J859" s="125"/>
    </row>
    <row r="860" spans="1:11" x14ac:dyDescent="0.25">
      <c r="A860" s="114" t="str">
        <f t="shared" si="26"/>
        <v/>
      </c>
      <c r="B860" s="129"/>
      <c r="C860" s="55"/>
      <c r="D860" s="77"/>
      <c r="E860" s="56"/>
      <c r="F860" s="72"/>
      <c r="G860" s="89"/>
      <c r="H860" s="55"/>
      <c r="I860">
        <f t="shared" si="27"/>
        <v>0</v>
      </c>
      <c r="J860" s="125"/>
    </row>
    <row r="861" spans="1:11" x14ac:dyDescent="0.25">
      <c r="A861" s="114" t="str">
        <f t="shared" si="26"/>
        <v/>
      </c>
      <c r="B861" s="129"/>
      <c r="C861" s="55"/>
      <c r="D861" s="77"/>
      <c r="E861" s="56"/>
      <c r="F861" s="72"/>
      <c r="G861" s="89"/>
      <c r="H861" s="55"/>
      <c r="I861">
        <f t="shared" si="27"/>
        <v>0</v>
      </c>
      <c r="J861" s="125"/>
    </row>
    <row r="862" spans="1:11" x14ac:dyDescent="0.25">
      <c r="A862" s="114" t="str">
        <f t="shared" si="26"/>
        <v/>
      </c>
      <c r="B862" s="129"/>
      <c r="C862" s="55"/>
      <c r="D862" s="77"/>
      <c r="E862" s="56"/>
      <c r="F862" s="72"/>
      <c r="G862" s="89"/>
      <c r="H862" s="55"/>
      <c r="I862">
        <f t="shared" si="27"/>
        <v>0</v>
      </c>
      <c r="J862" s="125"/>
    </row>
    <row r="863" spans="1:11" x14ac:dyDescent="0.25">
      <c r="A863" s="114" t="str">
        <f t="shared" si="26"/>
        <v/>
      </c>
      <c r="B863" s="129"/>
      <c r="C863" s="55"/>
      <c r="D863" s="77"/>
      <c r="E863" s="56"/>
      <c r="F863" s="72"/>
      <c r="G863" s="89"/>
      <c r="H863" s="55"/>
      <c r="I863">
        <f t="shared" si="27"/>
        <v>0</v>
      </c>
      <c r="J863" s="125"/>
    </row>
    <row r="864" spans="1:11" x14ac:dyDescent="0.25">
      <c r="A864" s="114" t="str">
        <f t="shared" si="26"/>
        <v/>
      </c>
      <c r="B864" s="129"/>
      <c r="C864" s="55"/>
      <c r="D864" s="77"/>
      <c r="E864" s="56"/>
      <c r="F864" s="72"/>
      <c r="G864" s="89"/>
      <c r="H864" s="55"/>
      <c r="I864">
        <f t="shared" si="27"/>
        <v>0</v>
      </c>
      <c r="J864" s="125"/>
    </row>
    <row r="865" spans="1:10" x14ac:dyDescent="0.25">
      <c r="A865" s="114" t="str">
        <f t="shared" si="26"/>
        <v/>
      </c>
      <c r="B865" s="129"/>
      <c r="C865" s="55"/>
      <c r="D865" s="77"/>
      <c r="E865" s="56"/>
      <c r="F865" s="72"/>
      <c r="G865" s="89"/>
      <c r="H865" s="55"/>
      <c r="I865">
        <f t="shared" si="27"/>
        <v>0</v>
      </c>
      <c r="J865" s="125"/>
    </row>
    <row r="866" spans="1:10" x14ac:dyDescent="0.25">
      <c r="A866" s="114" t="str">
        <f t="shared" si="26"/>
        <v/>
      </c>
      <c r="B866" s="129"/>
      <c r="C866" s="55"/>
      <c r="D866" s="77"/>
      <c r="E866" s="56"/>
      <c r="F866" s="72"/>
      <c r="G866" s="89"/>
      <c r="H866" s="55"/>
      <c r="I866">
        <f t="shared" si="27"/>
        <v>0</v>
      </c>
      <c r="J866" s="125"/>
    </row>
    <row r="867" spans="1:10" x14ac:dyDescent="0.25">
      <c r="A867" s="114" t="str">
        <f t="shared" si="26"/>
        <v/>
      </c>
      <c r="B867" s="129"/>
      <c r="C867" s="55"/>
      <c r="D867" s="77"/>
      <c r="E867" s="56"/>
      <c r="F867" s="72"/>
      <c r="G867" s="89"/>
      <c r="H867" s="55"/>
      <c r="I867">
        <f t="shared" si="27"/>
        <v>0</v>
      </c>
      <c r="J867" s="125"/>
    </row>
    <row r="868" spans="1:10" x14ac:dyDescent="0.25">
      <c r="A868" s="114" t="str">
        <f t="shared" si="26"/>
        <v/>
      </c>
      <c r="B868" s="129"/>
      <c r="C868" s="55"/>
      <c r="D868" s="77"/>
      <c r="E868" s="56"/>
      <c r="F868" s="72"/>
      <c r="G868" s="89"/>
      <c r="H868" s="55"/>
      <c r="I868">
        <f t="shared" si="27"/>
        <v>0</v>
      </c>
      <c r="J868" s="125"/>
    </row>
    <row r="869" spans="1:10" x14ac:dyDescent="0.25">
      <c r="A869" s="114" t="str">
        <f t="shared" si="26"/>
        <v/>
      </c>
      <c r="B869" s="129"/>
      <c r="C869" s="55"/>
      <c r="D869" s="77"/>
      <c r="E869" s="56"/>
      <c r="F869" s="72"/>
      <c r="G869" s="89"/>
      <c r="H869" s="55"/>
      <c r="I869">
        <f t="shared" si="27"/>
        <v>0</v>
      </c>
      <c r="J869" s="125"/>
    </row>
    <row r="870" spans="1:10" x14ac:dyDescent="0.25">
      <c r="A870" s="114" t="str">
        <f t="shared" si="26"/>
        <v/>
      </c>
      <c r="B870" s="129"/>
      <c r="C870" s="55"/>
      <c r="D870" s="77"/>
      <c r="E870" s="56"/>
      <c r="F870" s="72"/>
      <c r="G870" s="89"/>
      <c r="H870" s="55"/>
      <c r="I870">
        <f t="shared" si="27"/>
        <v>0</v>
      </c>
      <c r="J870" s="125"/>
    </row>
    <row r="871" spans="1:10" x14ac:dyDescent="0.25">
      <c r="A871" s="114" t="str">
        <f t="shared" si="26"/>
        <v/>
      </c>
      <c r="B871" s="129"/>
      <c r="C871" s="55"/>
      <c r="D871" s="77"/>
      <c r="E871" s="56"/>
      <c r="F871" s="72"/>
      <c r="G871" s="89"/>
      <c r="H871" s="55"/>
      <c r="I871">
        <f t="shared" si="27"/>
        <v>0</v>
      </c>
      <c r="J871" s="125"/>
    </row>
    <row r="872" spans="1:10" x14ac:dyDescent="0.25">
      <c r="A872" s="114" t="str">
        <f t="shared" si="26"/>
        <v/>
      </c>
      <c r="B872" s="129"/>
      <c r="C872" s="55"/>
      <c r="D872" s="77"/>
      <c r="E872" s="56"/>
      <c r="F872" s="72"/>
      <c r="G872" s="89"/>
      <c r="H872" s="55"/>
      <c r="I872">
        <f t="shared" si="27"/>
        <v>0</v>
      </c>
      <c r="J872" s="125"/>
    </row>
    <row r="873" spans="1:10" x14ac:dyDescent="0.25">
      <c r="A873" s="114" t="str">
        <f t="shared" si="26"/>
        <v/>
      </c>
      <c r="B873" s="129"/>
      <c r="C873" s="55"/>
      <c r="D873" s="77"/>
      <c r="E873" s="56"/>
      <c r="F873" s="72"/>
      <c r="G873" s="89"/>
      <c r="H873" s="55"/>
      <c r="I873">
        <f t="shared" si="27"/>
        <v>0</v>
      </c>
      <c r="J873" s="125"/>
    </row>
    <row r="874" spans="1:10" x14ac:dyDescent="0.25">
      <c r="A874" s="114" t="str">
        <f t="shared" si="26"/>
        <v/>
      </c>
      <c r="B874" s="129"/>
      <c r="C874" s="55"/>
      <c r="D874" s="77"/>
      <c r="E874" s="56"/>
      <c r="F874" s="72"/>
      <c r="G874" s="89"/>
      <c r="H874" s="55"/>
      <c r="I874">
        <f t="shared" si="27"/>
        <v>0</v>
      </c>
      <c r="J874" s="125"/>
    </row>
    <row r="875" spans="1:10" x14ac:dyDescent="0.25">
      <c r="A875" s="114" t="str">
        <f t="shared" si="26"/>
        <v/>
      </c>
      <c r="B875" s="129"/>
      <c r="C875" s="55"/>
      <c r="D875" s="77"/>
      <c r="E875" s="56"/>
      <c r="F875" s="72"/>
      <c r="G875" s="89"/>
      <c r="H875" s="55"/>
      <c r="I875">
        <f t="shared" si="27"/>
        <v>0</v>
      </c>
      <c r="J875" s="125"/>
    </row>
    <row r="876" spans="1:10" x14ac:dyDescent="0.25">
      <c r="A876" s="114" t="str">
        <f t="shared" si="26"/>
        <v/>
      </c>
      <c r="B876" s="129"/>
      <c r="C876" s="55"/>
      <c r="D876" s="77"/>
      <c r="E876" s="56"/>
      <c r="F876" s="72"/>
      <c r="G876" s="89"/>
      <c r="H876" s="55"/>
      <c r="I876">
        <f t="shared" si="27"/>
        <v>0</v>
      </c>
      <c r="J876" s="125"/>
    </row>
    <row r="877" spans="1:10" x14ac:dyDescent="0.25">
      <c r="A877" s="114" t="str">
        <f t="shared" si="26"/>
        <v/>
      </c>
      <c r="B877" s="129"/>
      <c r="C877" s="55"/>
      <c r="D877" s="77"/>
      <c r="E877" s="56"/>
      <c r="F877" s="72"/>
      <c r="G877" s="89"/>
      <c r="H877" s="55"/>
      <c r="I877">
        <f t="shared" si="27"/>
        <v>0</v>
      </c>
      <c r="J877" s="125"/>
    </row>
    <row r="878" spans="1:10" x14ac:dyDescent="0.25">
      <c r="A878" s="114" t="str">
        <f t="shared" si="26"/>
        <v/>
      </c>
      <c r="B878" s="129"/>
      <c r="C878" s="55"/>
      <c r="D878" s="77"/>
      <c r="E878" s="56"/>
      <c r="F878" s="72"/>
      <c r="G878" s="89"/>
      <c r="H878" s="55"/>
      <c r="I878">
        <f t="shared" si="27"/>
        <v>0</v>
      </c>
      <c r="J878" s="125"/>
    </row>
    <row r="879" spans="1:10" x14ac:dyDescent="0.25">
      <c r="A879" s="114" t="str">
        <f t="shared" si="26"/>
        <v/>
      </c>
      <c r="B879" s="129"/>
      <c r="C879" s="55"/>
      <c r="D879" s="77"/>
      <c r="E879" s="56"/>
      <c r="F879" s="72"/>
      <c r="G879" s="89"/>
      <c r="H879" s="55"/>
      <c r="I879">
        <f t="shared" si="27"/>
        <v>0</v>
      </c>
      <c r="J879" s="125"/>
    </row>
    <row r="880" spans="1:10" x14ac:dyDescent="0.25">
      <c r="A880" s="114" t="str">
        <f t="shared" si="26"/>
        <v/>
      </c>
      <c r="B880" s="129"/>
      <c r="C880" s="55"/>
      <c r="D880" s="77"/>
      <c r="E880" s="56"/>
      <c r="F880" s="72"/>
      <c r="G880" s="89"/>
      <c r="H880" s="55"/>
      <c r="I880">
        <f t="shared" si="27"/>
        <v>0</v>
      </c>
      <c r="J880" s="125"/>
    </row>
    <row r="881" spans="1:15" x14ac:dyDescent="0.25">
      <c r="A881" s="114" t="str">
        <f t="shared" si="26"/>
        <v/>
      </c>
      <c r="B881" s="129"/>
      <c r="C881" s="55"/>
      <c r="D881" s="77"/>
      <c r="E881" s="56"/>
      <c r="F881" s="72"/>
      <c r="G881" s="89"/>
      <c r="H881" s="55"/>
      <c r="I881">
        <f t="shared" si="27"/>
        <v>0</v>
      </c>
      <c r="J881" s="125"/>
    </row>
    <row r="882" spans="1:15" x14ac:dyDescent="0.25">
      <c r="A882" s="114" t="str">
        <f t="shared" si="26"/>
        <v/>
      </c>
      <c r="B882" s="129"/>
      <c r="C882" s="55"/>
      <c r="D882" s="77"/>
      <c r="E882" s="56"/>
      <c r="F882" s="72"/>
      <c r="G882" s="89"/>
      <c r="H882" s="55"/>
      <c r="I882">
        <f t="shared" si="27"/>
        <v>0</v>
      </c>
      <c r="J882" s="125"/>
    </row>
    <row r="883" spans="1:15" x14ac:dyDescent="0.25">
      <c r="A883" s="114" t="str">
        <f t="shared" si="26"/>
        <v/>
      </c>
      <c r="B883" s="129"/>
      <c r="C883" s="55"/>
      <c r="D883" s="77"/>
      <c r="E883" s="56"/>
      <c r="F883" s="72"/>
      <c r="G883" s="89"/>
      <c r="H883" s="55"/>
      <c r="I883">
        <f t="shared" si="27"/>
        <v>0</v>
      </c>
      <c r="J883" s="125"/>
    </row>
    <row r="884" spans="1:15" x14ac:dyDescent="0.25">
      <c r="A884" s="114" t="str">
        <f t="shared" si="26"/>
        <v/>
      </c>
      <c r="B884" s="129"/>
      <c r="C884" s="55"/>
      <c r="D884" s="77"/>
      <c r="E884" s="56"/>
      <c r="F884" s="72"/>
      <c r="G884" s="89"/>
      <c r="H884" s="55"/>
      <c r="I884">
        <f t="shared" si="27"/>
        <v>0</v>
      </c>
      <c r="J884" s="125"/>
    </row>
    <row r="885" spans="1:15" x14ac:dyDescent="0.25">
      <c r="A885" s="114" t="str">
        <f t="shared" si="26"/>
        <v/>
      </c>
      <c r="B885" s="129"/>
      <c r="C885" s="55"/>
      <c r="D885" s="77"/>
      <c r="E885" s="56"/>
      <c r="F885" s="72"/>
      <c r="G885" s="89"/>
      <c r="H885" s="55"/>
      <c r="I885">
        <f t="shared" si="27"/>
        <v>0</v>
      </c>
      <c r="J885" s="125"/>
    </row>
    <row r="886" spans="1:15" x14ac:dyDescent="0.25">
      <c r="A886" s="114" t="str">
        <f t="shared" si="26"/>
        <v/>
      </c>
      <c r="B886" s="129"/>
      <c r="C886" s="55"/>
      <c r="D886" s="77"/>
      <c r="E886" s="56"/>
      <c r="F886" s="72"/>
      <c r="G886" s="89"/>
      <c r="H886" s="55"/>
      <c r="I886">
        <f t="shared" si="27"/>
        <v>0</v>
      </c>
      <c r="J886" s="125"/>
    </row>
    <row r="887" spans="1:15" x14ac:dyDescent="0.25">
      <c r="A887" s="114" t="str">
        <f t="shared" si="26"/>
        <v/>
      </c>
      <c r="B887" s="129"/>
      <c r="C887" s="55"/>
      <c r="D887" s="77"/>
      <c r="E887" s="56"/>
      <c r="F887" s="72"/>
      <c r="G887" s="89"/>
      <c r="H887" s="55"/>
      <c r="I887">
        <f t="shared" si="27"/>
        <v>0</v>
      </c>
      <c r="J887" s="125"/>
    </row>
    <row r="888" spans="1:15" x14ac:dyDescent="0.25">
      <c r="A888" s="114" t="str">
        <f t="shared" si="26"/>
        <v/>
      </c>
      <c r="B888" s="129"/>
      <c r="C888" s="55"/>
      <c r="D888" s="77"/>
      <c r="E888" s="56"/>
      <c r="F888" s="72"/>
      <c r="G888" s="89"/>
      <c r="H888" s="55"/>
      <c r="I888">
        <f t="shared" si="27"/>
        <v>0</v>
      </c>
      <c r="J888" s="125"/>
    </row>
    <row r="889" spans="1:15" x14ac:dyDescent="0.25">
      <c r="A889" s="114" t="str">
        <f t="shared" si="26"/>
        <v/>
      </c>
      <c r="B889" s="129"/>
      <c r="C889" s="55"/>
      <c r="D889" s="77"/>
      <c r="E889" s="56"/>
      <c r="F889" s="72"/>
      <c r="G889" s="89"/>
      <c r="H889" s="55"/>
      <c r="I889">
        <f t="shared" si="27"/>
        <v>0</v>
      </c>
      <c r="J889" s="125"/>
    </row>
    <row r="890" spans="1:15" x14ac:dyDescent="0.25">
      <c r="A890" s="114" t="str">
        <f t="shared" si="26"/>
        <v/>
      </c>
      <c r="B890" s="129"/>
      <c r="C890" s="55"/>
      <c r="D890" s="77"/>
      <c r="E890" s="56"/>
      <c r="F890" s="72"/>
      <c r="G890" s="89"/>
      <c r="H890" s="55"/>
      <c r="I890">
        <f t="shared" si="27"/>
        <v>0</v>
      </c>
      <c r="J890" s="125"/>
    </row>
    <row r="891" spans="1:15" x14ac:dyDescent="0.25">
      <c r="A891" s="114" t="str">
        <f t="shared" si="26"/>
        <v/>
      </c>
      <c r="B891" s="129"/>
      <c r="C891" s="55"/>
      <c r="D891" s="77"/>
      <c r="E891" s="56"/>
      <c r="F891" s="72"/>
      <c r="G891" s="89"/>
      <c r="H891" s="55"/>
      <c r="I891">
        <f t="shared" si="27"/>
        <v>0</v>
      </c>
      <c r="J891" s="125"/>
    </row>
    <row r="892" spans="1:15" x14ac:dyDescent="0.25">
      <c r="A892" s="114" t="str">
        <f t="shared" si="26"/>
        <v/>
      </c>
      <c r="B892" s="129"/>
      <c r="C892" s="55"/>
      <c r="D892" s="77"/>
      <c r="E892" s="56"/>
      <c r="F892" s="72"/>
      <c r="G892" s="89"/>
      <c r="H892" s="55"/>
      <c r="I892">
        <f t="shared" si="27"/>
        <v>0</v>
      </c>
      <c r="J892" s="125"/>
    </row>
    <row r="893" spans="1:15" x14ac:dyDescent="0.25">
      <c r="A893" s="114" t="str">
        <f t="shared" si="26"/>
        <v/>
      </c>
      <c r="B893" s="129"/>
      <c r="C893" s="55"/>
      <c r="D893" s="77"/>
      <c r="E893" s="56"/>
      <c r="F893" s="72"/>
      <c r="G893" s="89"/>
      <c r="H893" s="55"/>
      <c r="I893">
        <f t="shared" si="27"/>
        <v>0</v>
      </c>
      <c r="J893" s="125"/>
    </row>
    <row r="894" spans="1:15" x14ac:dyDescent="0.25">
      <c r="A894" s="114" t="str">
        <f t="shared" si="26"/>
        <v/>
      </c>
      <c r="B894" s="129"/>
      <c r="C894" s="55"/>
      <c r="D894" s="77"/>
      <c r="E894" s="56"/>
      <c r="F894" s="72"/>
      <c r="G894" s="89"/>
      <c r="H894" s="55"/>
      <c r="I894">
        <f t="shared" si="27"/>
        <v>0</v>
      </c>
      <c r="J894" s="141">
        <v>0</v>
      </c>
      <c r="K894" s="140">
        <v>44006</v>
      </c>
    </row>
    <row r="895" spans="1:15" x14ac:dyDescent="0.25">
      <c r="A895" s="114" t="str">
        <f t="shared" si="26"/>
        <v/>
      </c>
      <c r="B895" s="129"/>
      <c r="C895" s="55"/>
      <c r="D895" s="77"/>
      <c r="E895" s="56"/>
      <c r="F895" s="72"/>
      <c r="G895" s="89"/>
      <c r="H895" s="55"/>
      <c r="I895">
        <f t="shared" si="27"/>
        <v>0</v>
      </c>
    </row>
    <row r="896" spans="1:15" x14ac:dyDescent="0.25">
      <c r="A896" s="114" t="str">
        <f t="shared" si="26"/>
        <v/>
      </c>
      <c r="B896" s="129"/>
      <c r="C896" s="55"/>
      <c r="D896" s="77"/>
      <c r="E896" s="56"/>
      <c r="F896" s="72"/>
      <c r="G896" s="89"/>
      <c r="H896" s="55"/>
      <c r="I896">
        <f t="shared" si="27"/>
        <v>0</v>
      </c>
      <c r="O896" s="125"/>
    </row>
    <row r="897" spans="1:15" x14ac:dyDescent="0.25">
      <c r="A897" s="114" t="str">
        <f t="shared" si="26"/>
        <v/>
      </c>
      <c r="B897" s="129"/>
      <c r="C897" s="55"/>
      <c r="D897" s="77"/>
      <c r="E897" s="56"/>
      <c r="F897" s="72"/>
      <c r="G897" s="89"/>
      <c r="H897" s="55"/>
      <c r="I897">
        <f t="shared" si="27"/>
        <v>0</v>
      </c>
      <c r="O897" s="125"/>
    </row>
    <row r="898" spans="1:15" x14ac:dyDescent="0.25">
      <c r="A898" s="114" t="str">
        <f t="shared" ref="A898:A961" si="28">IF(D898="","",D898+(6-I898))</f>
        <v/>
      </c>
      <c r="B898" s="129"/>
      <c r="C898" s="55"/>
      <c r="D898" s="77"/>
      <c r="E898" s="56"/>
      <c r="F898" s="72"/>
      <c r="G898" s="135"/>
      <c r="H898" s="55"/>
      <c r="I898">
        <f t="shared" si="27"/>
        <v>0</v>
      </c>
      <c r="O898" s="125"/>
    </row>
    <row r="899" spans="1:15" x14ac:dyDescent="0.25">
      <c r="A899" s="114" t="str">
        <f t="shared" si="28"/>
        <v/>
      </c>
      <c r="B899" s="129"/>
      <c r="C899" s="55"/>
      <c r="D899" s="77"/>
      <c r="E899" s="56"/>
      <c r="F899" s="72"/>
      <c r="G899" s="135"/>
      <c r="H899" s="55"/>
      <c r="I899">
        <f t="shared" ref="I899:I962" si="29">IF(WEEKDAY(D899)=7,0,WEEKDAY(D899))</f>
        <v>0</v>
      </c>
      <c r="O899" s="125"/>
    </row>
    <row r="900" spans="1:15" x14ac:dyDescent="0.25">
      <c r="A900" s="114" t="str">
        <f t="shared" si="28"/>
        <v/>
      </c>
      <c r="B900" s="129"/>
      <c r="C900" s="55"/>
      <c r="D900" s="77"/>
      <c r="E900" s="56"/>
      <c r="F900" s="72"/>
      <c r="G900" s="135"/>
      <c r="H900" s="55"/>
      <c r="I900">
        <f t="shared" si="29"/>
        <v>0</v>
      </c>
      <c r="O900" s="125"/>
    </row>
    <row r="901" spans="1:15" x14ac:dyDescent="0.25">
      <c r="A901" s="114" t="str">
        <f t="shared" si="28"/>
        <v/>
      </c>
      <c r="B901" s="129"/>
      <c r="C901" s="55"/>
      <c r="D901" s="77"/>
      <c r="E901" s="56"/>
      <c r="F901" s="72"/>
      <c r="G901" s="135"/>
      <c r="H901" s="55"/>
      <c r="I901">
        <f t="shared" si="29"/>
        <v>0</v>
      </c>
      <c r="O901" s="125"/>
    </row>
    <row r="902" spans="1:15" x14ac:dyDescent="0.25">
      <c r="A902" s="114" t="str">
        <f t="shared" si="28"/>
        <v/>
      </c>
      <c r="B902" s="129"/>
      <c r="C902" s="55"/>
      <c r="D902" s="77"/>
      <c r="E902" s="56"/>
      <c r="F902" s="72"/>
      <c r="G902" s="135"/>
      <c r="H902" s="55"/>
      <c r="I902">
        <f t="shared" si="29"/>
        <v>0</v>
      </c>
      <c r="O902" s="125"/>
    </row>
    <row r="903" spans="1:15" x14ac:dyDescent="0.25">
      <c r="A903" s="114" t="str">
        <f t="shared" si="28"/>
        <v/>
      </c>
      <c r="B903" s="129"/>
      <c r="C903" s="55"/>
      <c r="D903" s="77"/>
      <c r="E903" s="56"/>
      <c r="F903" s="72"/>
      <c r="G903" s="135"/>
      <c r="H903" s="55"/>
      <c r="I903">
        <f t="shared" si="29"/>
        <v>0</v>
      </c>
      <c r="O903" s="125"/>
    </row>
    <row r="904" spans="1:15" x14ac:dyDescent="0.25">
      <c r="A904" s="114" t="str">
        <f t="shared" si="28"/>
        <v/>
      </c>
      <c r="B904" s="129"/>
      <c r="C904" s="55"/>
      <c r="D904" s="77"/>
      <c r="E904" s="56"/>
      <c r="F904" s="72"/>
      <c r="G904" s="135"/>
      <c r="H904" s="55"/>
      <c r="I904">
        <f t="shared" si="29"/>
        <v>0</v>
      </c>
      <c r="O904" s="125"/>
    </row>
    <row r="905" spans="1:15" x14ac:dyDescent="0.25">
      <c r="A905" s="114" t="str">
        <f t="shared" si="28"/>
        <v/>
      </c>
      <c r="B905" s="129"/>
      <c r="C905" s="55"/>
      <c r="D905" s="77"/>
      <c r="E905" s="56"/>
      <c r="F905" s="72"/>
      <c r="G905" s="135"/>
      <c r="H905" s="55"/>
      <c r="I905">
        <f t="shared" si="29"/>
        <v>0</v>
      </c>
      <c r="O905" s="125"/>
    </row>
    <row r="906" spans="1:15" x14ac:dyDescent="0.25">
      <c r="A906" s="114" t="str">
        <f t="shared" si="28"/>
        <v/>
      </c>
      <c r="B906" s="129"/>
      <c r="C906" s="55"/>
      <c r="D906" s="77"/>
      <c r="E906" s="56"/>
      <c r="F906" s="72"/>
      <c r="G906" s="135"/>
      <c r="H906" s="55"/>
      <c r="I906">
        <f t="shared" si="29"/>
        <v>0</v>
      </c>
      <c r="O906" s="125"/>
    </row>
    <row r="907" spans="1:15" x14ac:dyDescent="0.25">
      <c r="A907" s="114" t="str">
        <f t="shared" si="28"/>
        <v/>
      </c>
      <c r="B907" s="129"/>
      <c r="C907" s="55"/>
      <c r="D907" s="77"/>
      <c r="E907" s="56"/>
      <c r="F907" s="72"/>
      <c r="G907" s="135"/>
      <c r="H907" s="55"/>
      <c r="I907">
        <f t="shared" si="29"/>
        <v>0</v>
      </c>
      <c r="O907" s="125"/>
    </row>
    <row r="908" spans="1:15" x14ac:dyDescent="0.25">
      <c r="A908" s="114" t="str">
        <f t="shared" si="28"/>
        <v/>
      </c>
      <c r="B908" s="129"/>
      <c r="C908" s="55"/>
      <c r="D908" s="77"/>
      <c r="E908" s="56"/>
      <c r="F908" s="72"/>
      <c r="G908" s="135"/>
      <c r="H908" s="55"/>
      <c r="I908">
        <f t="shared" si="29"/>
        <v>0</v>
      </c>
      <c r="O908" s="125"/>
    </row>
    <row r="909" spans="1:15" x14ac:dyDescent="0.25">
      <c r="A909" s="114" t="str">
        <f t="shared" si="28"/>
        <v/>
      </c>
      <c r="B909" s="129"/>
      <c r="C909" s="55"/>
      <c r="D909" s="77"/>
      <c r="E909" s="56"/>
      <c r="F909" s="72"/>
      <c r="G909" s="135"/>
      <c r="H909" s="55"/>
      <c r="I909">
        <f t="shared" si="29"/>
        <v>0</v>
      </c>
      <c r="O909" s="125"/>
    </row>
    <row r="910" spans="1:15" x14ac:dyDescent="0.25">
      <c r="A910" s="114" t="str">
        <f t="shared" si="28"/>
        <v/>
      </c>
      <c r="B910" s="129"/>
      <c r="C910" s="55"/>
      <c r="D910" s="77"/>
      <c r="E910" s="56"/>
      <c r="F910" s="72"/>
      <c r="G910" s="135"/>
      <c r="H910" s="55"/>
      <c r="I910">
        <f t="shared" si="29"/>
        <v>0</v>
      </c>
      <c r="O910" s="125"/>
    </row>
    <row r="911" spans="1:15" x14ac:dyDescent="0.25">
      <c r="A911" s="114" t="str">
        <f t="shared" si="28"/>
        <v/>
      </c>
      <c r="B911" s="129"/>
      <c r="C911" s="55"/>
      <c r="D911" s="77"/>
      <c r="E911" s="56"/>
      <c r="F911" s="72"/>
      <c r="G911" s="135"/>
      <c r="H911" s="55"/>
      <c r="I911">
        <f t="shared" si="29"/>
        <v>0</v>
      </c>
      <c r="O911" s="125"/>
    </row>
    <row r="912" spans="1:15" x14ac:dyDescent="0.25">
      <c r="A912" s="114" t="str">
        <f t="shared" si="28"/>
        <v/>
      </c>
      <c r="B912" s="129"/>
      <c r="C912" s="55"/>
      <c r="D912" s="77"/>
      <c r="E912" s="56"/>
      <c r="F912" s="72"/>
      <c r="G912" s="135"/>
      <c r="H912" s="55"/>
      <c r="I912">
        <f t="shared" si="29"/>
        <v>0</v>
      </c>
      <c r="O912" s="125"/>
    </row>
    <row r="913" spans="1:15" x14ac:dyDescent="0.25">
      <c r="A913" s="114" t="str">
        <f t="shared" si="28"/>
        <v/>
      </c>
      <c r="B913" s="129"/>
      <c r="C913" s="55"/>
      <c r="D913" s="77"/>
      <c r="E913" s="56"/>
      <c r="F913" s="72"/>
      <c r="G913" s="135"/>
      <c r="H913" s="55"/>
      <c r="I913">
        <f t="shared" si="29"/>
        <v>0</v>
      </c>
      <c r="O913" s="125"/>
    </row>
    <row r="914" spans="1:15" x14ac:dyDescent="0.25">
      <c r="A914" s="114" t="str">
        <f t="shared" si="28"/>
        <v/>
      </c>
      <c r="B914" s="129"/>
      <c r="C914" s="55"/>
      <c r="D914" s="77"/>
      <c r="E914" s="56"/>
      <c r="F914" s="72"/>
      <c r="G914" s="135"/>
      <c r="H914" s="55"/>
      <c r="I914">
        <f t="shared" si="29"/>
        <v>0</v>
      </c>
      <c r="O914" s="125"/>
    </row>
    <row r="915" spans="1:15" x14ac:dyDescent="0.25">
      <c r="A915" s="114" t="str">
        <f t="shared" si="28"/>
        <v/>
      </c>
      <c r="B915" s="129"/>
      <c r="C915" s="55"/>
      <c r="D915" s="77"/>
      <c r="E915" s="56"/>
      <c r="F915" s="72"/>
      <c r="G915" s="135"/>
      <c r="H915" s="55"/>
      <c r="I915">
        <f t="shared" si="29"/>
        <v>0</v>
      </c>
      <c r="O915" s="125"/>
    </row>
    <row r="916" spans="1:15" x14ac:dyDescent="0.25">
      <c r="A916" s="114" t="str">
        <f t="shared" si="28"/>
        <v/>
      </c>
      <c r="B916" s="129"/>
      <c r="C916" s="55"/>
      <c r="D916" s="77"/>
      <c r="E916" s="56"/>
      <c r="F916" s="72"/>
      <c r="G916" s="135"/>
      <c r="H916" s="55"/>
      <c r="I916">
        <f t="shared" si="29"/>
        <v>0</v>
      </c>
      <c r="O916" s="125"/>
    </row>
    <row r="917" spans="1:15" x14ac:dyDescent="0.25">
      <c r="A917" s="114" t="str">
        <f t="shared" si="28"/>
        <v/>
      </c>
      <c r="B917" s="129"/>
      <c r="C917" s="55"/>
      <c r="D917" s="77"/>
      <c r="E917" s="56"/>
      <c r="F917" s="72"/>
      <c r="G917" s="135"/>
      <c r="H917" s="55"/>
      <c r="I917">
        <f t="shared" si="29"/>
        <v>0</v>
      </c>
      <c r="O917" s="125"/>
    </row>
    <row r="918" spans="1:15" x14ac:dyDescent="0.25">
      <c r="A918" s="114" t="str">
        <f t="shared" si="28"/>
        <v/>
      </c>
      <c r="B918" s="129"/>
      <c r="C918" s="55"/>
      <c r="D918" s="77"/>
      <c r="E918" s="56"/>
      <c r="F918" s="72"/>
      <c r="G918" s="135"/>
      <c r="H918" s="55"/>
      <c r="I918">
        <f t="shared" si="29"/>
        <v>0</v>
      </c>
      <c r="O918" s="125"/>
    </row>
    <row r="919" spans="1:15" x14ac:dyDescent="0.25">
      <c r="A919" s="114" t="str">
        <f t="shared" si="28"/>
        <v/>
      </c>
      <c r="B919" s="129"/>
      <c r="C919" s="55"/>
      <c r="D919" s="77"/>
      <c r="E919" s="56"/>
      <c r="F919" s="72"/>
      <c r="G919" s="135"/>
      <c r="H919" s="55"/>
      <c r="I919">
        <f t="shared" si="29"/>
        <v>0</v>
      </c>
      <c r="O919" s="125"/>
    </row>
    <row r="920" spans="1:15" x14ac:dyDescent="0.25">
      <c r="A920" s="114" t="str">
        <f t="shared" si="28"/>
        <v/>
      </c>
      <c r="B920" s="129"/>
      <c r="C920" s="55"/>
      <c r="D920" s="77"/>
      <c r="E920" s="56"/>
      <c r="F920" s="72"/>
      <c r="G920" s="135"/>
      <c r="H920" s="55"/>
      <c r="I920">
        <f t="shared" si="29"/>
        <v>0</v>
      </c>
      <c r="O920" s="125"/>
    </row>
    <row r="921" spans="1:15" x14ac:dyDescent="0.25">
      <c r="A921" s="114" t="str">
        <f t="shared" si="28"/>
        <v/>
      </c>
      <c r="B921" s="129"/>
      <c r="C921" s="55"/>
      <c r="D921" s="77"/>
      <c r="E921" s="56"/>
      <c r="F921" s="72"/>
      <c r="G921" s="135"/>
      <c r="H921" s="55"/>
      <c r="I921">
        <f t="shared" si="29"/>
        <v>0</v>
      </c>
      <c r="O921" s="125"/>
    </row>
    <row r="922" spans="1:15" x14ac:dyDescent="0.25">
      <c r="A922" s="114" t="str">
        <f t="shared" si="28"/>
        <v/>
      </c>
      <c r="B922" s="129"/>
      <c r="C922" s="55"/>
      <c r="D922" s="77"/>
      <c r="E922" s="56"/>
      <c r="F922" s="72"/>
      <c r="G922" s="135"/>
      <c r="H922" s="55"/>
      <c r="I922">
        <f t="shared" si="29"/>
        <v>0</v>
      </c>
      <c r="O922" s="125"/>
    </row>
    <row r="923" spans="1:15" x14ac:dyDescent="0.25">
      <c r="A923" s="114" t="str">
        <f t="shared" si="28"/>
        <v/>
      </c>
      <c r="B923" s="129"/>
      <c r="C923" s="55"/>
      <c r="D923" s="77"/>
      <c r="E923" s="56"/>
      <c r="F923" s="72"/>
      <c r="G923" s="135"/>
      <c r="H923" s="55"/>
      <c r="I923">
        <f t="shared" si="29"/>
        <v>0</v>
      </c>
      <c r="O923" s="125"/>
    </row>
    <row r="924" spans="1:15" x14ac:dyDescent="0.25">
      <c r="A924" s="114" t="str">
        <f t="shared" si="28"/>
        <v/>
      </c>
      <c r="B924" s="129"/>
      <c r="C924" s="55"/>
      <c r="D924" s="77"/>
      <c r="E924" s="56"/>
      <c r="F924" s="72"/>
      <c r="G924" s="135"/>
      <c r="H924" s="55"/>
      <c r="I924">
        <f t="shared" si="29"/>
        <v>0</v>
      </c>
      <c r="O924" s="125"/>
    </row>
    <row r="925" spans="1:15" x14ac:dyDescent="0.25">
      <c r="A925" s="114" t="str">
        <f t="shared" si="28"/>
        <v/>
      </c>
      <c r="B925" s="129"/>
      <c r="C925" s="55"/>
      <c r="D925" s="77"/>
      <c r="E925" s="56"/>
      <c r="F925" s="72"/>
      <c r="G925" s="135"/>
      <c r="H925" s="55"/>
      <c r="I925">
        <f t="shared" si="29"/>
        <v>0</v>
      </c>
      <c r="O925" s="125"/>
    </row>
    <row r="926" spans="1:15" x14ac:dyDescent="0.25">
      <c r="A926" s="114" t="str">
        <f t="shared" si="28"/>
        <v/>
      </c>
      <c r="B926" s="129"/>
      <c r="C926" s="55"/>
      <c r="D926" s="77"/>
      <c r="E926" s="56"/>
      <c r="F926" s="72"/>
      <c r="G926" s="135"/>
      <c r="H926" s="55"/>
      <c r="I926">
        <f t="shared" si="29"/>
        <v>0</v>
      </c>
      <c r="O926" s="125"/>
    </row>
    <row r="927" spans="1:15" x14ac:dyDescent="0.25">
      <c r="A927" s="114" t="str">
        <f t="shared" si="28"/>
        <v/>
      </c>
      <c r="B927" s="129"/>
      <c r="C927" s="55"/>
      <c r="D927" s="77"/>
      <c r="E927" s="56"/>
      <c r="F927" s="72"/>
      <c r="G927" s="135"/>
      <c r="H927" s="55"/>
      <c r="I927">
        <f t="shared" si="29"/>
        <v>0</v>
      </c>
      <c r="O927" s="125"/>
    </row>
    <row r="928" spans="1:15" x14ac:dyDescent="0.25">
      <c r="A928" s="114" t="str">
        <f t="shared" si="28"/>
        <v/>
      </c>
      <c r="B928" s="129"/>
      <c r="C928" s="55"/>
      <c r="D928" s="77"/>
      <c r="E928" s="56"/>
      <c r="F928" s="72"/>
      <c r="G928" s="135"/>
      <c r="H928" s="55"/>
      <c r="I928">
        <f t="shared" si="29"/>
        <v>0</v>
      </c>
      <c r="O928" s="125"/>
    </row>
    <row r="929" spans="1:15" x14ac:dyDescent="0.25">
      <c r="A929" s="114" t="str">
        <f t="shared" si="28"/>
        <v/>
      </c>
      <c r="B929" s="129"/>
      <c r="C929" s="55"/>
      <c r="D929" s="77"/>
      <c r="E929" s="56"/>
      <c r="F929" s="72"/>
      <c r="G929" s="135"/>
      <c r="H929" s="55"/>
      <c r="I929">
        <f t="shared" si="29"/>
        <v>0</v>
      </c>
      <c r="O929" s="125"/>
    </row>
    <row r="930" spans="1:15" x14ac:dyDescent="0.25">
      <c r="A930" s="114" t="str">
        <f t="shared" si="28"/>
        <v/>
      </c>
      <c r="B930" s="129"/>
      <c r="C930" s="55"/>
      <c r="D930" s="77"/>
      <c r="E930" s="56"/>
      <c r="F930" s="72"/>
      <c r="G930" s="135"/>
      <c r="H930" s="55"/>
      <c r="I930">
        <f t="shared" si="29"/>
        <v>0</v>
      </c>
      <c r="O930" s="125"/>
    </row>
    <row r="931" spans="1:15" x14ac:dyDescent="0.25">
      <c r="A931" s="114" t="str">
        <f t="shared" si="28"/>
        <v/>
      </c>
      <c r="B931" s="129"/>
      <c r="C931" s="55"/>
      <c r="D931" s="77"/>
      <c r="E931" s="56"/>
      <c r="F931" s="72"/>
      <c r="G931" s="135"/>
      <c r="H931" s="55"/>
      <c r="I931">
        <f t="shared" si="29"/>
        <v>0</v>
      </c>
      <c r="O931" s="125"/>
    </row>
    <row r="932" spans="1:15" x14ac:dyDescent="0.25">
      <c r="A932" s="114" t="str">
        <f t="shared" si="28"/>
        <v/>
      </c>
      <c r="B932" s="129"/>
      <c r="C932" s="55"/>
      <c r="D932" s="77"/>
      <c r="E932" s="56"/>
      <c r="F932" s="72"/>
      <c r="G932" s="135"/>
      <c r="H932" s="55"/>
      <c r="I932">
        <f t="shared" si="29"/>
        <v>0</v>
      </c>
      <c r="O932" s="125"/>
    </row>
    <row r="933" spans="1:15" x14ac:dyDescent="0.25">
      <c r="A933" s="114" t="str">
        <f t="shared" si="28"/>
        <v/>
      </c>
      <c r="B933" s="129"/>
      <c r="C933" s="55"/>
      <c r="D933" s="77"/>
      <c r="E933" s="56"/>
      <c r="F933" s="72"/>
      <c r="G933" s="135"/>
      <c r="H933" s="55"/>
      <c r="I933">
        <f t="shared" si="29"/>
        <v>0</v>
      </c>
      <c r="O933" s="125"/>
    </row>
    <row r="934" spans="1:15" x14ac:dyDescent="0.25">
      <c r="A934" s="114" t="str">
        <f t="shared" si="28"/>
        <v/>
      </c>
      <c r="B934" s="129"/>
      <c r="C934" s="55"/>
      <c r="D934" s="77"/>
      <c r="E934" s="56"/>
      <c r="F934" s="72"/>
      <c r="G934" s="135"/>
      <c r="H934" s="55"/>
      <c r="I934">
        <f t="shared" si="29"/>
        <v>0</v>
      </c>
      <c r="O934" s="125"/>
    </row>
    <row r="935" spans="1:15" x14ac:dyDescent="0.25">
      <c r="A935" s="114" t="str">
        <f t="shared" si="28"/>
        <v/>
      </c>
      <c r="B935" s="129"/>
      <c r="C935" s="55"/>
      <c r="D935" s="77"/>
      <c r="E935" s="56"/>
      <c r="F935" s="72"/>
      <c r="G935" s="135"/>
      <c r="H935" s="55"/>
      <c r="I935">
        <f t="shared" si="29"/>
        <v>0</v>
      </c>
      <c r="O935" s="125"/>
    </row>
    <row r="936" spans="1:15" x14ac:dyDescent="0.25">
      <c r="A936" s="114" t="str">
        <f t="shared" si="28"/>
        <v/>
      </c>
      <c r="B936" s="129"/>
      <c r="C936" s="55"/>
      <c r="D936" s="77"/>
      <c r="E936" s="56"/>
      <c r="F936" s="72"/>
      <c r="G936" s="135"/>
      <c r="H936" s="55"/>
      <c r="I936">
        <f t="shared" si="29"/>
        <v>0</v>
      </c>
      <c r="O936" s="125"/>
    </row>
    <row r="937" spans="1:15" x14ac:dyDescent="0.25">
      <c r="A937" s="114" t="str">
        <f t="shared" si="28"/>
        <v/>
      </c>
      <c r="B937" s="129"/>
      <c r="C937" s="55"/>
      <c r="D937" s="77"/>
      <c r="E937" s="56"/>
      <c r="F937" s="72"/>
      <c r="G937" s="135"/>
      <c r="H937" s="55"/>
      <c r="I937">
        <f t="shared" si="29"/>
        <v>0</v>
      </c>
      <c r="O937" s="125"/>
    </row>
    <row r="938" spans="1:15" x14ac:dyDescent="0.25">
      <c r="A938" s="114" t="str">
        <f t="shared" si="28"/>
        <v/>
      </c>
      <c r="B938" s="129"/>
      <c r="C938" s="55"/>
      <c r="D938" s="77"/>
      <c r="E938" s="56"/>
      <c r="F938" s="72"/>
      <c r="G938" s="135"/>
      <c r="H938" s="55"/>
      <c r="I938">
        <f t="shared" si="29"/>
        <v>0</v>
      </c>
      <c r="O938" s="125"/>
    </row>
    <row r="939" spans="1:15" x14ac:dyDescent="0.25">
      <c r="A939" s="114" t="str">
        <f t="shared" si="28"/>
        <v/>
      </c>
      <c r="B939" s="129"/>
      <c r="C939" s="55"/>
      <c r="D939" s="77"/>
      <c r="E939" s="56"/>
      <c r="F939" s="72"/>
      <c r="G939" s="135"/>
      <c r="H939" s="55"/>
      <c r="I939">
        <f t="shared" si="29"/>
        <v>0</v>
      </c>
      <c r="O939" s="125"/>
    </row>
    <row r="940" spans="1:15" x14ac:dyDescent="0.25">
      <c r="A940" s="114" t="str">
        <f t="shared" si="28"/>
        <v/>
      </c>
      <c r="B940" s="129"/>
      <c r="C940" s="55"/>
      <c r="D940" s="77"/>
      <c r="E940" s="56"/>
      <c r="F940" s="72"/>
      <c r="G940" s="135"/>
      <c r="H940" s="55"/>
      <c r="I940">
        <f t="shared" si="29"/>
        <v>0</v>
      </c>
      <c r="O940" s="125"/>
    </row>
    <row r="941" spans="1:15" x14ac:dyDescent="0.25">
      <c r="A941" s="114" t="str">
        <f t="shared" si="28"/>
        <v/>
      </c>
      <c r="B941" s="129"/>
      <c r="C941" s="55"/>
      <c r="D941" s="77"/>
      <c r="E941" s="56"/>
      <c r="F941" s="72"/>
      <c r="G941" s="135"/>
      <c r="H941" s="55"/>
      <c r="I941">
        <f t="shared" si="29"/>
        <v>0</v>
      </c>
      <c r="O941" s="125"/>
    </row>
    <row r="942" spans="1:15" x14ac:dyDescent="0.25">
      <c r="A942" s="114" t="str">
        <f t="shared" si="28"/>
        <v/>
      </c>
      <c r="B942" s="129"/>
      <c r="C942" s="55"/>
      <c r="D942" s="77"/>
      <c r="E942" s="56"/>
      <c r="F942" s="72"/>
      <c r="G942" s="135"/>
      <c r="H942" s="55"/>
      <c r="I942">
        <f t="shared" si="29"/>
        <v>0</v>
      </c>
      <c r="O942" s="125"/>
    </row>
    <row r="943" spans="1:15" x14ac:dyDescent="0.25">
      <c r="A943" s="114" t="str">
        <f t="shared" si="28"/>
        <v/>
      </c>
      <c r="B943" s="129"/>
      <c r="C943" s="55"/>
      <c r="D943" s="77"/>
      <c r="E943" s="56"/>
      <c r="F943" s="72"/>
      <c r="G943" s="135"/>
      <c r="H943" s="55"/>
      <c r="I943">
        <f t="shared" si="29"/>
        <v>0</v>
      </c>
      <c r="O943" s="125"/>
    </row>
    <row r="944" spans="1:15" x14ac:dyDescent="0.25">
      <c r="A944" s="114" t="str">
        <f t="shared" si="28"/>
        <v/>
      </c>
      <c r="B944" s="129"/>
      <c r="C944" s="55"/>
      <c r="D944" s="77"/>
      <c r="E944" s="56"/>
      <c r="F944" s="72"/>
      <c r="G944" s="135"/>
      <c r="H944" s="55"/>
      <c r="I944">
        <f t="shared" si="29"/>
        <v>0</v>
      </c>
      <c r="O944" s="125"/>
    </row>
    <row r="945" spans="1:15" x14ac:dyDescent="0.25">
      <c r="A945" s="114" t="str">
        <f t="shared" si="28"/>
        <v/>
      </c>
      <c r="B945" s="129"/>
      <c r="C945" s="55"/>
      <c r="D945" s="77"/>
      <c r="E945" s="56"/>
      <c r="F945" s="72"/>
      <c r="G945" s="135"/>
      <c r="H945" s="55"/>
      <c r="I945">
        <f t="shared" si="29"/>
        <v>0</v>
      </c>
      <c r="O945" s="125"/>
    </row>
    <row r="946" spans="1:15" x14ac:dyDescent="0.25">
      <c r="A946" s="114" t="str">
        <f t="shared" si="28"/>
        <v/>
      </c>
      <c r="B946" s="129"/>
      <c r="C946" s="55"/>
      <c r="D946" s="77"/>
      <c r="E946" s="56"/>
      <c r="F946" s="72"/>
      <c r="G946" s="135"/>
      <c r="H946" s="55"/>
      <c r="I946">
        <f t="shared" si="29"/>
        <v>0</v>
      </c>
      <c r="O946" s="125"/>
    </row>
    <row r="947" spans="1:15" x14ac:dyDescent="0.25">
      <c r="A947" s="114" t="str">
        <f t="shared" si="28"/>
        <v/>
      </c>
      <c r="B947" s="129"/>
      <c r="C947" s="55"/>
      <c r="D947" s="77"/>
      <c r="E947" s="56"/>
      <c r="F947" s="72"/>
      <c r="G947" s="89"/>
      <c r="H947" s="55"/>
      <c r="I947">
        <f t="shared" si="29"/>
        <v>0</v>
      </c>
      <c r="O947" s="125"/>
    </row>
    <row r="948" spans="1:15" x14ac:dyDescent="0.25">
      <c r="A948" s="114" t="str">
        <f t="shared" si="28"/>
        <v/>
      </c>
      <c r="B948" s="129"/>
      <c r="C948" s="55"/>
      <c r="D948" s="77"/>
      <c r="E948" s="56"/>
      <c r="F948" s="72"/>
      <c r="G948" s="89"/>
      <c r="H948" s="55"/>
      <c r="I948">
        <f t="shared" si="29"/>
        <v>0</v>
      </c>
      <c r="O948" s="125"/>
    </row>
    <row r="949" spans="1:15" x14ac:dyDescent="0.25">
      <c r="A949" s="114" t="str">
        <f t="shared" si="28"/>
        <v/>
      </c>
      <c r="B949" s="129"/>
      <c r="C949" s="55"/>
      <c r="D949" s="77"/>
      <c r="E949" s="56"/>
      <c r="F949" s="72"/>
      <c r="G949" s="89"/>
      <c r="H949" s="55"/>
      <c r="I949">
        <f t="shared" si="29"/>
        <v>0</v>
      </c>
      <c r="O949" s="125"/>
    </row>
    <row r="950" spans="1:15" x14ac:dyDescent="0.25">
      <c r="A950" s="114" t="str">
        <f t="shared" si="28"/>
        <v/>
      </c>
      <c r="B950" s="129"/>
      <c r="C950" s="55"/>
      <c r="D950" s="77"/>
      <c r="E950" s="56"/>
      <c r="F950" s="72"/>
      <c r="G950" s="135"/>
      <c r="H950" s="55"/>
      <c r="I950">
        <f t="shared" si="29"/>
        <v>0</v>
      </c>
      <c r="O950" s="125"/>
    </row>
    <row r="951" spans="1:15" x14ac:dyDescent="0.25">
      <c r="A951" s="114" t="str">
        <f t="shared" si="28"/>
        <v/>
      </c>
      <c r="B951" s="129"/>
      <c r="C951" s="55"/>
      <c r="D951" s="77"/>
      <c r="E951" s="56"/>
      <c r="F951" s="72"/>
      <c r="G951" s="135"/>
      <c r="H951" s="55"/>
      <c r="I951">
        <f t="shared" si="29"/>
        <v>0</v>
      </c>
      <c r="O951" s="125"/>
    </row>
    <row r="952" spans="1:15" x14ac:dyDescent="0.25">
      <c r="A952" s="114" t="str">
        <f t="shared" si="28"/>
        <v/>
      </c>
      <c r="B952" s="129"/>
      <c r="C952" s="55"/>
      <c r="D952" s="77"/>
      <c r="E952" s="56"/>
      <c r="F952" s="72"/>
      <c r="G952" s="135"/>
      <c r="H952" s="55"/>
      <c r="I952">
        <f t="shared" si="29"/>
        <v>0</v>
      </c>
      <c r="O952" s="125"/>
    </row>
    <row r="953" spans="1:15" x14ac:dyDescent="0.25">
      <c r="A953" s="114" t="str">
        <f t="shared" si="28"/>
        <v/>
      </c>
      <c r="B953" s="129"/>
      <c r="C953" s="55"/>
      <c r="D953" s="77"/>
      <c r="E953" s="56"/>
      <c r="F953" s="72"/>
      <c r="G953" s="135"/>
      <c r="H953" s="55"/>
      <c r="I953">
        <f t="shared" si="29"/>
        <v>0</v>
      </c>
      <c r="O953" s="125"/>
    </row>
    <row r="954" spans="1:15" x14ac:dyDescent="0.25">
      <c r="A954" s="114" t="str">
        <f t="shared" si="28"/>
        <v/>
      </c>
      <c r="B954" s="129"/>
      <c r="C954" s="55"/>
      <c r="D954" s="77"/>
      <c r="E954" s="56"/>
      <c r="F954" s="72"/>
      <c r="G954" s="135"/>
      <c r="H954" s="55"/>
      <c r="I954">
        <f t="shared" si="29"/>
        <v>0</v>
      </c>
      <c r="O954" s="125"/>
    </row>
    <row r="955" spans="1:15" x14ac:dyDescent="0.25">
      <c r="A955" s="114" t="str">
        <f t="shared" si="28"/>
        <v/>
      </c>
      <c r="B955" s="129"/>
      <c r="C955" s="55"/>
      <c r="D955" s="77"/>
      <c r="E955" s="56"/>
      <c r="F955" s="72"/>
      <c r="G955" s="135"/>
      <c r="H955" s="55"/>
      <c r="I955">
        <f t="shared" si="29"/>
        <v>0</v>
      </c>
      <c r="O955" s="125"/>
    </row>
    <row r="956" spans="1:15" x14ac:dyDescent="0.25">
      <c r="A956" s="114" t="str">
        <f t="shared" si="28"/>
        <v/>
      </c>
      <c r="B956" s="129"/>
      <c r="C956" s="55"/>
      <c r="D956" s="77"/>
      <c r="E956" s="56"/>
      <c r="F956" s="72"/>
      <c r="G956" s="135"/>
      <c r="H956" s="55"/>
      <c r="I956">
        <f t="shared" si="29"/>
        <v>0</v>
      </c>
      <c r="O956" s="125"/>
    </row>
    <row r="957" spans="1:15" x14ac:dyDescent="0.25">
      <c r="A957" s="114" t="str">
        <f t="shared" si="28"/>
        <v/>
      </c>
      <c r="B957" s="129"/>
      <c r="C957" s="55"/>
      <c r="D957" s="77"/>
      <c r="E957" s="56"/>
      <c r="F957" s="72"/>
      <c r="G957" s="135"/>
      <c r="H957" s="55"/>
      <c r="I957">
        <f t="shared" si="29"/>
        <v>0</v>
      </c>
      <c r="O957" s="125"/>
    </row>
    <row r="958" spans="1:15" x14ac:dyDescent="0.25">
      <c r="A958" s="114" t="str">
        <f t="shared" si="28"/>
        <v/>
      </c>
      <c r="B958" s="129"/>
      <c r="C958" s="55"/>
      <c r="D958" s="77"/>
      <c r="E958" s="56"/>
      <c r="F958" s="72"/>
      <c r="G958" s="135"/>
      <c r="H958" s="55"/>
      <c r="I958">
        <f t="shared" si="29"/>
        <v>0</v>
      </c>
      <c r="O958" s="125"/>
    </row>
    <row r="959" spans="1:15" x14ac:dyDescent="0.25">
      <c r="A959" s="114" t="str">
        <f t="shared" si="28"/>
        <v/>
      </c>
      <c r="B959" s="129"/>
      <c r="C959" s="55"/>
      <c r="D959" s="77"/>
      <c r="E959" s="56"/>
      <c r="F959" s="72"/>
      <c r="G959" s="135"/>
      <c r="H959" s="55"/>
      <c r="I959">
        <f t="shared" si="29"/>
        <v>0</v>
      </c>
      <c r="O959" s="125"/>
    </row>
    <row r="960" spans="1:15" x14ac:dyDescent="0.25">
      <c r="A960" s="114" t="str">
        <f t="shared" si="28"/>
        <v/>
      </c>
      <c r="B960" s="129"/>
      <c r="C960" s="55"/>
      <c r="D960" s="77"/>
      <c r="E960" s="56"/>
      <c r="F960" s="72"/>
      <c r="G960" s="135"/>
      <c r="H960" s="55"/>
      <c r="I960">
        <f t="shared" si="29"/>
        <v>0</v>
      </c>
      <c r="O960" s="125"/>
    </row>
    <row r="961" spans="1:15" x14ac:dyDescent="0.25">
      <c r="A961" s="114" t="str">
        <f t="shared" si="28"/>
        <v/>
      </c>
      <c r="B961" s="129"/>
      <c r="C961" s="55"/>
      <c r="D961" s="77"/>
      <c r="E961" s="56"/>
      <c r="F961" s="72"/>
      <c r="G961" s="135"/>
      <c r="H961" s="55"/>
      <c r="I961">
        <f t="shared" si="29"/>
        <v>0</v>
      </c>
      <c r="O961" s="125"/>
    </row>
    <row r="962" spans="1:15" x14ac:dyDescent="0.25">
      <c r="A962" s="114" t="str">
        <f t="shared" ref="A962:A1025" si="30">IF(D962="","",D962+(6-I962))</f>
        <v/>
      </c>
      <c r="B962" s="129"/>
      <c r="C962" s="55"/>
      <c r="D962" s="77"/>
      <c r="E962" s="56"/>
      <c r="F962" s="72"/>
      <c r="G962" s="135"/>
      <c r="H962" s="55"/>
      <c r="I962">
        <f t="shared" si="29"/>
        <v>0</v>
      </c>
      <c r="O962" s="125"/>
    </row>
    <row r="963" spans="1:15" x14ac:dyDescent="0.25">
      <c r="A963" s="114" t="str">
        <f t="shared" si="30"/>
        <v/>
      </c>
      <c r="B963" s="129"/>
      <c r="C963" s="55"/>
      <c r="D963" s="77"/>
      <c r="E963" s="56"/>
      <c r="F963" s="72"/>
      <c r="G963" s="135"/>
      <c r="H963" s="55"/>
      <c r="I963">
        <f t="shared" ref="I963:I1026" si="31">IF(WEEKDAY(D963)=7,0,WEEKDAY(D963))</f>
        <v>0</v>
      </c>
      <c r="O963" s="125"/>
    </row>
    <row r="964" spans="1:15" x14ac:dyDescent="0.25">
      <c r="A964" s="114" t="str">
        <f t="shared" si="30"/>
        <v/>
      </c>
      <c r="B964" s="129"/>
      <c r="C964" s="55"/>
      <c r="D964" s="77"/>
      <c r="E964" s="56"/>
      <c r="F964" s="72"/>
      <c r="G964" s="135"/>
      <c r="H964" s="55"/>
      <c r="I964">
        <f t="shared" si="31"/>
        <v>0</v>
      </c>
      <c r="O964" s="125"/>
    </row>
    <row r="965" spans="1:15" x14ac:dyDescent="0.25">
      <c r="A965" s="114" t="str">
        <f t="shared" si="30"/>
        <v/>
      </c>
      <c r="B965" s="129"/>
      <c r="C965" s="55"/>
      <c r="D965" s="77"/>
      <c r="E965" s="56"/>
      <c r="F965" s="72"/>
      <c r="G965" s="135"/>
      <c r="H965" s="55"/>
      <c r="I965">
        <f t="shared" si="31"/>
        <v>0</v>
      </c>
      <c r="O965" s="125"/>
    </row>
    <row r="966" spans="1:15" x14ac:dyDescent="0.25">
      <c r="A966" s="114" t="str">
        <f t="shared" si="30"/>
        <v/>
      </c>
      <c r="B966" s="129"/>
      <c r="C966" s="55"/>
      <c r="D966" s="77"/>
      <c r="E966" s="56"/>
      <c r="F966" s="72"/>
      <c r="G966" s="89"/>
      <c r="H966" s="55"/>
      <c r="I966">
        <f t="shared" si="31"/>
        <v>0</v>
      </c>
      <c r="O966" s="125"/>
    </row>
    <row r="967" spans="1:15" x14ac:dyDescent="0.25">
      <c r="A967" s="114" t="str">
        <f t="shared" si="30"/>
        <v/>
      </c>
      <c r="B967" s="129"/>
      <c r="C967" s="55"/>
      <c r="D967" s="77"/>
      <c r="E967" s="56"/>
      <c r="F967" s="72"/>
      <c r="G967" s="89"/>
      <c r="H967" s="55"/>
      <c r="I967">
        <f t="shared" si="31"/>
        <v>0</v>
      </c>
      <c r="O967" s="125"/>
    </row>
    <row r="968" spans="1:15" x14ac:dyDescent="0.25">
      <c r="A968" s="114" t="str">
        <f t="shared" si="30"/>
        <v/>
      </c>
      <c r="B968" s="129"/>
      <c r="C968" s="55"/>
      <c r="D968" s="77"/>
      <c r="E968" s="56"/>
      <c r="F968" s="72"/>
      <c r="G968" s="135"/>
      <c r="H968" s="55"/>
      <c r="I968">
        <f t="shared" si="31"/>
        <v>0</v>
      </c>
      <c r="O968" s="125"/>
    </row>
    <row r="969" spans="1:15" x14ac:dyDescent="0.25">
      <c r="A969" s="114" t="str">
        <f t="shared" si="30"/>
        <v/>
      </c>
      <c r="B969" s="129"/>
      <c r="C969" s="55"/>
      <c r="D969" s="77"/>
      <c r="E969" s="56"/>
      <c r="F969" s="72"/>
      <c r="G969" s="135"/>
      <c r="H969" s="55"/>
      <c r="I969">
        <f t="shared" si="31"/>
        <v>0</v>
      </c>
      <c r="O969" s="125"/>
    </row>
    <row r="970" spans="1:15" x14ac:dyDescent="0.25">
      <c r="A970" s="114" t="str">
        <f t="shared" si="30"/>
        <v/>
      </c>
      <c r="B970" s="129"/>
      <c r="C970" s="55"/>
      <c r="D970" s="77"/>
      <c r="E970" s="56"/>
      <c r="F970" s="72"/>
      <c r="G970" s="135"/>
      <c r="H970" s="55"/>
      <c r="I970">
        <f t="shared" si="31"/>
        <v>0</v>
      </c>
      <c r="O970" s="125"/>
    </row>
    <row r="971" spans="1:15" x14ac:dyDescent="0.25">
      <c r="A971" s="114" t="str">
        <f t="shared" si="30"/>
        <v/>
      </c>
      <c r="B971" s="129"/>
      <c r="C971" s="55"/>
      <c r="D971" s="77"/>
      <c r="E971" s="56"/>
      <c r="F971" s="72"/>
      <c r="G971" s="135"/>
      <c r="H971" s="55"/>
      <c r="I971">
        <f t="shared" si="31"/>
        <v>0</v>
      </c>
      <c r="O971" s="125"/>
    </row>
    <row r="972" spans="1:15" x14ac:dyDescent="0.25">
      <c r="A972" s="114" t="str">
        <f t="shared" si="30"/>
        <v/>
      </c>
      <c r="B972" s="129"/>
      <c r="C972" s="55"/>
      <c r="D972" s="77"/>
      <c r="E972" s="56"/>
      <c r="F972" s="72"/>
      <c r="G972" s="135"/>
      <c r="H972" s="55"/>
      <c r="I972">
        <f t="shared" si="31"/>
        <v>0</v>
      </c>
      <c r="O972" s="125"/>
    </row>
    <row r="973" spans="1:15" x14ac:dyDescent="0.25">
      <c r="A973" s="114" t="str">
        <f t="shared" si="30"/>
        <v/>
      </c>
      <c r="B973" s="129"/>
      <c r="C973" s="55"/>
      <c r="D973" s="77"/>
      <c r="E973" s="56"/>
      <c r="F973" s="72"/>
      <c r="G973" s="135"/>
      <c r="H973" s="55"/>
      <c r="I973">
        <f t="shared" si="31"/>
        <v>0</v>
      </c>
      <c r="O973" s="125"/>
    </row>
    <row r="974" spans="1:15" x14ac:dyDescent="0.25">
      <c r="A974" s="114" t="str">
        <f t="shared" si="30"/>
        <v/>
      </c>
      <c r="B974" s="129"/>
      <c r="C974" s="55"/>
      <c r="D974" s="77"/>
      <c r="E974" s="56"/>
      <c r="F974" s="72"/>
      <c r="G974" s="135"/>
      <c r="H974" s="55"/>
      <c r="I974">
        <f t="shared" si="31"/>
        <v>0</v>
      </c>
      <c r="O974" s="125"/>
    </row>
    <row r="975" spans="1:15" x14ac:dyDescent="0.25">
      <c r="A975" s="114" t="str">
        <f t="shared" si="30"/>
        <v/>
      </c>
      <c r="B975" s="129"/>
      <c r="C975" s="55"/>
      <c r="D975" s="77"/>
      <c r="E975" s="56"/>
      <c r="F975" s="72"/>
      <c r="G975" s="135"/>
      <c r="H975" s="55"/>
      <c r="I975">
        <f t="shared" si="31"/>
        <v>0</v>
      </c>
      <c r="O975" s="125"/>
    </row>
    <row r="976" spans="1:15" x14ac:dyDescent="0.25">
      <c r="A976" s="114" t="str">
        <f t="shared" si="30"/>
        <v/>
      </c>
      <c r="B976" s="129"/>
      <c r="C976" s="55"/>
      <c r="D976" s="77"/>
      <c r="E976" s="56"/>
      <c r="F976" s="72"/>
      <c r="G976" s="89"/>
      <c r="H976" s="55"/>
      <c r="I976">
        <f t="shared" si="31"/>
        <v>0</v>
      </c>
      <c r="O976" s="125"/>
    </row>
    <row r="977" spans="1:15" x14ac:dyDescent="0.25">
      <c r="A977" s="114" t="str">
        <f t="shared" si="30"/>
        <v/>
      </c>
      <c r="B977" s="129"/>
      <c r="C977" s="55"/>
      <c r="D977" s="77"/>
      <c r="E977" s="56"/>
      <c r="F977" s="72"/>
      <c r="G977" s="135"/>
      <c r="H977" s="55"/>
      <c r="I977">
        <f t="shared" si="31"/>
        <v>0</v>
      </c>
      <c r="O977" s="125"/>
    </row>
    <row r="978" spans="1:15" x14ac:dyDescent="0.25">
      <c r="A978" s="114" t="str">
        <f t="shared" si="30"/>
        <v/>
      </c>
      <c r="B978" s="129"/>
      <c r="C978" s="55"/>
      <c r="D978" s="77"/>
      <c r="E978" s="56"/>
      <c r="F978" s="72"/>
      <c r="G978" s="135"/>
      <c r="H978" s="55"/>
      <c r="I978">
        <f t="shared" si="31"/>
        <v>0</v>
      </c>
      <c r="O978" s="125"/>
    </row>
    <row r="979" spans="1:15" x14ac:dyDescent="0.25">
      <c r="A979" s="114" t="str">
        <f t="shared" si="30"/>
        <v/>
      </c>
      <c r="B979" s="129"/>
      <c r="C979" s="55"/>
      <c r="D979" s="77"/>
      <c r="E979" s="56"/>
      <c r="F979" s="72"/>
      <c r="G979" s="135"/>
      <c r="H979" s="55"/>
      <c r="I979">
        <f t="shared" si="31"/>
        <v>0</v>
      </c>
      <c r="O979" s="125"/>
    </row>
    <row r="980" spans="1:15" x14ac:dyDescent="0.25">
      <c r="A980" s="114" t="str">
        <f t="shared" si="30"/>
        <v/>
      </c>
      <c r="B980" s="129"/>
      <c r="C980" s="55"/>
      <c r="D980" s="77"/>
      <c r="E980" s="56"/>
      <c r="F980" s="72"/>
      <c r="G980" s="135"/>
      <c r="H980" s="55"/>
      <c r="I980">
        <f t="shared" si="31"/>
        <v>0</v>
      </c>
      <c r="O980" s="125"/>
    </row>
    <row r="981" spans="1:15" x14ac:dyDescent="0.25">
      <c r="A981" s="114" t="str">
        <f t="shared" si="30"/>
        <v/>
      </c>
      <c r="B981" s="129"/>
      <c r="C981" s="55"/>
      <c r="D981" s="77"/>
      <c r="E981" s="56"/>
      <c r="F981" s="72"/>
      <c r="G981" s="135"/>
      <c r="H981" s="55"/>
      <c r="I981">
        <f t="shared" si="31"/>
        <v>0</v>
      </c>
      <c r="O981" s="125"/>
    </row>
    <row r="982" spans="1:15" x14ac:dyDescent="0.25">
      <c r="A982" s="114" t="str">
        <f t="shared" si="30"/>
        <v/>
      </c>
      <c r="B982" s="129"/>
      <c r="C982" s="55"/>
      <c r="D982" s="77"/>
      <c r="E982" s="56"/>
      <c r="F982" s="72"/>
      <c r="G982" s="135"/>
      <c r="H982" s="55"/>
      <c r="I982">
        <f t="shared" si="31"/>
        <v>0</v>
      </c>
      <c r="O982" s="125"/>
    </row>
    <row r="983" spans="1:15" x14ac:dyDescent="0.25">
      <c r="A983" s="114" t="str">
        <f t="shared" si="30"/>
        <v/>
      </c>
      <c r="B983" s="129"/>
      <c r="C983" s="55"/>
      <c r="D983" s="77"/>
      <c r="E983" s="56"/>
      <c r="F983" s="72"/>
      <c r="G983" s="89"/>
      <c r="H983" s="55"/>
      <c r="I983">
        <f t="shared" si="31"/>
        <v>0</v>
      </c>
      <c r="O983" s="125"/>
    </row>
    <row r="984" spans="1:15" x14ac:dyDescent="0.25">
      <c r="A984" s="114" t="str">
        <f t="shared" si="30"/>
        <v/>
      </c>
      <c r="B984" s="129"/>
      <c r="C984" s="55"/>
      <c r="D984" s="77"/>
      <c r="E984" s="56"/>
      <c r="F984" s="72"/>
      <c r="G984" s="135"/>
      <c r="H984" s="55"/>
      <c r="I984">
        <f t="shared" si="31"/>
        <v>0</v>
      </c>
      <c r="O984" s="125"/>
    </row>
    <row r="985" spans="1:15" x14ac:dyDescent="0.25">
      <c r="A985" s="114" t="str">
        <f t="shared" si="30"/>
        <v/>
      </c>
      <c r="B985" s="129"/>
      <c r="C985" s="55"/>
      <c r="D985" s="77"/>
      <c r="E985" s="56"/>
      <c r="F985" s="72"/>
      <c r="G985" s="135"/>
      <c r="H985" s="55"/>
      <c r="I985">
        <f t="shared" si="31"/>
        <v>0</v>
      </c>
      <c r="O985" s="125"/>
    </row>
    <row r="986" spans="1:15" x14ac:dyDescent="0.25">
      <c r="A986" s="114" t="str">
        <f t="shared" si="30"/>
        <v/>
      </c>
      <c r="B986" s="129"/>
      <c r="C986" s="55"/>
      <c r="D986" s="77"/>
      <c r="E986" s="56"/>
      <c r="F986" s="72"/>
      <c r="G986" s="135"/>
      <c r="H986" s="55"/>
      <c r="I986">
        <f t="shared" si="31"/>
        <v>0</v>
      </c>
      <c r="O986" s="125"/>
    </row>
    <row r="987" spans="1:15" x14ac:dyDescent="0.25">
      <c r="A987" s="114" t="str">
        <f t="shared" si="30"/>
        <v/>
      </c>
      <c r="B987" s="129"/>
      <c r="C987" s="55"/>
      <c r="D987" s="77"/>
      <c r="E987" s="56"/>
      <c r="F987" s="72"/>
      <c r="G987" s="135"/>
      <c r="H987" s="55"/>
      <c r="I987">
        <f t="shared" si="31"/>
        <v>0</v>
      </c>
      <c r="O987" s="125"/>
    </row>
    <row r="988" spans="1:15" x14ac:dyDescent="0.25">
      <c r="A988" s="114" t="str">
        <f t="shared" si="30"/>
        <v/>
      </c>
      <c r="B988" s="129"/>
      <c r="C988" s="55"/>
      <c r="D988" s="77"/>
      <c r="E988" s="56"/>
      <c r="F988" s="72"/>
      <c r="G988" s="135"/>
      <c r="H988" s="55"/>
      <c r="I988">
        <f t="shared" si="31"/>
        <v>0</v>
      </c>
      <c r="O988" s="125"/>
    </row>
    <row r="989" spans="1:15" x14ac:dyDescent="0.25">
      <c r="A989" s="114" t="str">
        <f t="shared" si="30"/>
        <v/>
      </c>
      <c r="B989" s="129"/>
      <c r="C989" s="55"/>
      <c r="D989" s="77"/>
      <c r="E989" s="56"/>
      <c r="F989" s="72"/>
      <c r="G989" s="135"/>
      <c r="H989" s="55"/>
      <c r="I989">
        <f t="shared" si="31"/>
        <v>0</v>
      </c>
      <c r="O989" s="125"/>
    </row>
    <row r="990" spans="1:15" x14ac:dyDescent="0.25">
      <c r="A990" s="114" t="str">
        <f t="shared" si="30"/>
        <v/>
      </c>
      <c r="B990" s="129"/>
      <c r="C990" s="55"/>
      <c r="D990" s="77"/>
      <c r="E990" s="56"/>
      <c r="F990" s="72"/>
      <c r="G990" s="135"/>
      <c r="H990" s="55"/>
      <c r="I990">
        <f t="shared" si="31"/>
        <v>0</v>
      </c>
      <c r="O990" s="125"/>
    </row>
    <row r="991" spans="1:15" x14ac:dyDescent="0.25">
      <c r="A991" s="114" t="str">
        <f t="shared" si="30"/>
        <v/>
      </c>
      <c r="B991" s="129"/>
      <c r="C991" s="55"/>
      <c r="D991" s="77"/>
      <c r="E991" s="56"/>
      <c r="F991" s="72"/>
      <c r="G991" s="135"/>
      <c r="H991" s="55"/>
      <c r="I991">
        <f t="shared" si="31"/>
        <v>0</v>
      </c>
      <c r="O991" s="125"/>
    </row>
    <row r="992" spans="1:15" x14ac:dyDescent="0.25">
      <c r="A992" s="114" t="str">
        <f t="shared" si="30"/>
        <v/>
      </c>
      <c r="B992" s="129"/>
      <c r="C992" s="55"/>
      <c r="D992" s="77"/>
      <c r="E992" s="56"/>
      <c r="F992" s="72"/>
      <c r="G992" s="135"/>
      <c r="H992" s="55"/>
      <c r="I992">
        <f t="shared" si="31"/>
        <v>0</v>
      </c>
      <c r="O992" s="125"/>
    </row>
    <row r="993" spans="1:15" x14ac:dyDescent="0.25">
      <c r="A993" s="114" t="str">
        <f t="shared" si="30"/>
        <v/>
      </c>
      <c r="B993" s="129"/>
      <c r="C993" s="55"/>
      <c r="D993" s="77"/>
      <c r="E993" s="56"/>
      <c r="F993" s="72"/>
      <c r="G993" s="135"/>
      <c r="H993" s="55"/>
      <c r="I993">
        <f t="shared" si="31"/>
        <v>0</v>
      </c>
      <c r="O993" s="125"/>
    </row>
    <row r="994" spans="1:15" x14ac:dyDescent="0.25">
      <c r="A994" s="114" t="str">
        <f t="shared" si="30"/>
        <v/>
      </c>
      <c r="B994" s="129"/>
      <c r="C994" s="55"/>
      <c r="D994" s="77"/>
      <c r="E994" s="56"/>
      <c r="F994" s="72"/>
      <c r="G994" s="135"/>
      <c r="H994" s="55"/>
      <c r="I994">
        <f t="shared" si="31"/>
        <v>0</v>
      </c>
      <c r="O994" s="125"/>
    </row>
    <row r="995" spans="1:15" x14ac:dyDescent="0.25">
      <c r="A995" s="114" t="str">
        <f t="shared" si="30"/>
        <v/>
      </c>
      <c r="B995" s="129"/>
      <c r="C995" s="55"/>
      <c r="D995" s="77"/>
      <c r="E995" s="56"/>
      <c r="F995" s="72"/>
      <c r="G995" s="135"/>
      <c r="H995" s="55"/>
      <c r="I995">
        <f t="shared" si="31"/>
        <v>0</v>
      </c>
      <c r="O995" s="125"/>
    </row>
    <row r="996" spans="1:15" x14ac:dyDescent="0.25">
      <c r="A996" s="114" t="str">
        <f t="shared" si="30"/>
        <v/>
      </c>
      <c r="B996" s="129"/>
      <c r="C996" s="55"/>
      <c r="D996" s="77"/>
      <c r="E996" s="56"/>
      <c r="F996" s="72"/>
      <c r="G996" s="135"/>
      <c r="H996" s="55"/>
      <c r="I996">
        <f t="shared" si="31"/>
        <v>0</v>
      </c>
      <c r="O996" s="125"/>
    </row>
    <row r="997" spans="1:15" x14ac:dyDescent="0.25">
      <c r="A997" s="114" t="str">
        <f t="shared" si="30"/>
        <v/>
      </c>
      <c r="B997" s="129"/>
      <c r="C997" s="55"/>
      <c r="D997" s="77"/>
      <c r="E997" s="56"/>
      <c r="F997" s="72"/>
      <c r="G997" s="135"/>
      <c r="H997" s="55"/>
      <c r="I997">
        <f t="shared" si="31"/>
        <v>0</v>
      </c>
      <c r="O997" s="125"/>
    </row>
    <row r="998" spans="1:15" x14ac:dyDescent="0.25">
      <c r="A998" s="114" t="str">
        <f t="shared" si="30"/>
        <v/>
      </c>
      <c r="B998" s="129"/>
      <c r="C998" s="55"/>
      <c r="D998" s="77"/>
      <c r="E998" s="56"/>
      <c r="F998" s="72"/>
      <c r="G998" s="135"/>
      <c r="H998" s="55"/>
      <c r="I998">
        <f t="shared" si="31"/>
        <v>0</v>
      </c>
      <c r="O998" s="125"/>
    </row>
    <row r="999" spans="1:15" x14ac:dyDescent="0.25">
      <c r="A999" s="114" t="str">
        <f t="shared" si="30"/>
        <v/>
      </c>
      <c r="B999" s="129"/>
      <c r="C999" s="55"/>
      <c r="D999" s="77"/>
      <c r="E999" s="56"/>
      <c r="F999" s="72"/>
      <c r="G999" s="135"/>
      <c r="H999" s="55"/>
      <c r="I999">
        <f t="shared" si="31"/>
        <v>0</v>
      </c>
      <c r="O999" s="125"/>
    </row>
    <row r="1000" spans="1:15" x14ac:dyDescent="0.25">
      <c r="A1000" s="114" t="str">
        <f t="shared" si="30"/>
        <v/>
      </c>
      <c r="B1000" s="129"/>
      <c r="C1000" s="55"/>
      <c r="D1000" s="77"/>
      <c r="E1000" s="56"/>
      <c r="F1000" s="72"/>
      <c r="G1000" s="135"/>
      <c r="H1000" s="55"/>
      <c r="I1000">
        <f t="shared" si="31"/>
        <v>0</v>
      </c>
      <c r="O1000" s="125"/>
    </row>
    <row r="1001" spans="1:15" x14ac:dyDescent="0.25">
      <c r="A1001" s="114" t="str">
        <f t="shared" si="30"/>
        <v/>
      </c>
      <c r="B1001" s="129"/>
      <c r="C1001" s="55"/>
      <c r="D1001" s="77"/>
      <c r="E1001" s="56"/>
      <c r="F1001" s="72"/>
      <c r="G1001" s="135"/>
      <c r="H1001" s="55"/>
      <c r="I1001">
        <f t="shared" si="31"/>
        <v>0</v>
      </c>
      <c r="O1001" s="125"/>
    </row>
    <row r="1002" spans="1:15" x14ac:dyDescent="0.25">
      <c r="A1002" s="114" t="str">
        <f t="shared" si="30"/>
        <v/>
      </c>
      <c r="B1002" s="129"/>
      <c r="C1002" s="55"/>
      <c r="D1002" s="77"/>
      <c r="E1002" s="56"/>
      <c r="F1002" s="72"/>
      <c r="G1002" s="135"/>
      <c r="H1002" s="55"/>
      <c r="I1002">
        <f t="shared" si="31"/>
        <v>0</v>
      </c>
      <c r="O1002" s="125"/>
    </row>
    <row r="1003" spans="1:15" x14ac:dyDescent="0.25">
      <c r="A1003" s="114" t="str">
        <f t="shared" si="30"/>
        <v/>
      </c>
      <c r="B1003" s="129"/>
      <c r="C1003" s="55"/>
      <c r="D1003" s="77"/>
      <c r="E1003" s="56"/>
      <c r="F1003" s="72"/>
      <c r="G1003" s="135"/>
      <c r="H1003" s="55"/>
      <c r="I1003">
        <f t="shared" si="31"/>
        <v>0</v>
      </c>
      <c r="O1003" s="125"/>
    </row>
    <row r="1004" spans="1:15" x14ac:dyDescent="0.25">
      <c r="A1004" s="114" t="str">
        <f t="shared" si="30"/>
        <v/>
      </c>
      <c r="B1004" s="129"/>
      <c r="C1004" s="55"/>
      <c r="D1004" s="77"/>
      <c r="E1004" s="56"/>
      <c r="F1004" s="72"/>
      <c r="G1004" s="135"/>
      <c r="H1004" s="55"/>
      <c r="I1004">
        <f t="shared" si="31"/>
        <v>0</v>
      </c>
      <c r="O1004" s="125"/>
    </row>
    <row r="1005" spans="1:15" x14ac:dyDescent="0.25">
      <c r="A1005" s="114" t="str">
        <f t="shared" si="30"/>
        <v/>
      </c>
      <c r="B1005" s="129"/>
      <c r="C1005" s="55"/>
      <c r="D1005" s="77"/>
      <c r="E1005" s="56"/>
      <c r="F1005" s="72"/>
      <c r="G1005" s="135"/>
      <c r="H1005" s="55"/>
      <c r="I1005">
        <f t="shared" si="31"/>
        <v>0</v>
      </c>
      <c r="O1005" s="125"/>
    </row>
    <row r="1006" spans="1:15" x14ac:dyDescent="0.25">
      <c r="A1006" s="114" t="str">
        <f t="shared" si="30"/>
        <v/>
      </c>
      <c r="B1006" s="129"/>
      <c r="C1006" s="55"/>
      <c r="D1006" s="77"/>
      <c r="E1006" s="56"/>
      <c r="F1006" s="72"/>
      <c r="G1006" s="135"/>
      <c r="H1006" s="55"/>
      <c r="I1006">
        <f t="shared" si="31"/>
        <v>0</v>
      </c>
      <c r="O1006" s="125"/>
    </row>
    <row r="1007" spans="1:15" x14ac:dyDescent="0.25">
      <c r="A1007" s="114" t="str">
        <f t="shared" si="30"/>
        <v/>
      </c>
      <c r="B1007" s="129"/>
      <c r="C1007" s="55"/>
      <c r="D1007" s="77"/>
      <c r="E1007" s="56"/>
      <c r="F1007" s="72"/>
      <c r="G1007" s="135"/>
      <c r="H1007" s="55"/>
      <c r="I1007">
        <f t="shared" si="31"/>
        <v>0</v>
      </c>
      <c r="O1007" s="125"/>
    </row>
    <row r="1008" spans="1:15" x14ac:dyDescent="0.25">
      <c r="A1008" s="114" t="str">
        <f t="shared" si="30"/>
        <v/>
      </c>
      <c r="B1008" s="129"/>
      <c r="C1008" s="55"/>
      <c r="D1008" s="77"/>
      <c r="E1008" s="56"/>
      <c r="F1008" s="72"/>
      <c r="G1008" s="135"/>
      <c r="H1008" s="55"/>
      <c r="I1008">
        <f t="shared" si="31"/>
        <v>0</v>
      </c>
      <c r="O1008" s="125"/>
    </row>
    <row r="1009" spans="1:15" x14ac:dyDescent="0.25">
      <c r="A1009" s="114" t="str">
        <f t="shared" si="30"/>
        <v/>
      </c>
      <c r="B1009" s="129"/>
      <c r="C1009" s="55"/>
      <c r="D1009" s="77"/>
      <c r="E1009" s="56"/>
      <c r="F1009" s="72"/>
      <c r="G1009" s="135"/>
      <c r="H1009" s="55"/>
      <c r="I1009">
        <f t="shared" si="31"/>
        <v>0</v>
      </c>
      <c r="O1009" s="125"/>
    </row>
    <row r="1010" spans="1:15" x14ac:dyDescent="0.25">
      <c r="A1010" s="114" t="str">
        <f t="shared" si="30"/>
        <v/>
      </c>
      <c r="B1010" s="129"/>
      <c r="C1010" s="55"/>
      <c r="D1010" s="77"/>
      <c r="E1010" s="56"/>
      <c r="F1010" s="72"/>
      <c r="G1010" s="135"/>
      <c r="H1010" s="55"/>
      <c r="I1010">
        <f t="shared" si="31"/>
        <v>0</v>
      </c>
      <c r="O1010" s="125"/>
    </row>
    <row r="1011" spans="1:15" x14ac:dyDescent="0.25">
      <c r="A1011" s="114" t="str">
        <f t="shared" si="30"/>
        <v/>
      </c>
      <c r="B1011" s="129"/>
      <c r="C1011" s="55"/>
      <c r="D1011" s="77"/>
      <c r="E1011" s="56"/>
      <c r="F1011" s="72"/>
      <c r="G1011" s="135"/>
      <c r="H1011" s="55"/>
      <c r="I1011">
        <f t="shared" si="31"/>
        <v>0</v>
      </c>
      <c r="O1011" s="125"/>
    </row>
    <row r="1012" spans="1:15" x14ac:dyDescent="0.25">
      <c r="A1012" s="114" t="str">
        <f t="shared" si="30"/>
        <v/>
      </c>
      <c r="B1012" s="129"/>
      <c r="C1012" s="55"/>
      <c r="D1012" s="77"/>
      <c r="E1012" s="56"/>
      <c r="F1012" s="72"/>
      <c r="G1012" s="135"/>
      <c r="H1012" s="55"/>
      <c r="I1012">
        <f t="shared" si="31"/>
        <v>0</v>
      </c>
      <c r="O1012" s="125"/>
    </row>
    <row r="1013" spans="1:15" x14ac:dyDescent="0.25">
      <c r="A1013" s="114" t="str">
        <f t="shared" si="30"/>
        <v/>
      </c>
      <c r="B1013" s="129"/>
      <c r="C1013" s="55"/>
      <c r="D1013" s="77"/>
      <c r="E1013" s="56"/>
      <c r="F1013" s="72"/>
      <c r="G1013" s="135"/>
      <c r="H1013" s="55"/>
      <c r="I1013">
        <f t="shared" si="31"/>
        <v>0</v>
      </c>
      <c r="O1013" s="125"/>
    </row>
    <row r="1014" spans="1:15" x14ac:dyDescent="0.25">
      <c r="A1014" s="114" t="str">
        <f t="shared" si="30"/>
        <v/>
      </c>
      <c r="B1014" s="129"/>
      <c r="C1014" s="55"/>
      <c r="D1014" s="77"/>
      <c r="E1014" s="56"/>
      <c r="F1014" s="72"/>
      <c r="G1014" s="135"/>
      <c r="H1014" s="55"/>
      <c r="I1014">
        <f t="shared" si="31"/>
        <v>0</v>
      </c>
    </row>
    <row r="1015" spans="1:15" x14ac:dyDescent="0.25">
      <c r="A1015" s="114" t="str">
        <f t="shared" si="30"/>
        <v/>
      </c>
      <c r="B1015" s="129"/>
      <c r="C1015" s="55"/>
      <c r="D1015" s="77"/>
      <c r="E1015" s="56"/>
      <c r="F1015" s="72"/>
      <c r="G1015" s="135"/>
      <c r="H1015" s="55"/>
      <c r="I1015">
        <f t="shared" si="31"/>
        <v>0</v>
      </c>
      <c r="K1015" s="125"/>
    </row>
    <row r="1016" spans="1:15" x14ac:dyDescent="0.25">
      <c r="A1016" s="114" t="str">
        <f t="shared" si="30"/>
        <v/>
      </c>
      <c r="B1016" s="129"/>
      <c r="C1016" s="55"/>
      <c r="D1016" s="77"/>
      <c r="E1016" s="56"/>
      <c r="F1016" s="72"/>
      <c r="G1016" s="135"/>
      <c r="H1016" s="55"/>
      <c r="I1016">
        <f t="shared" si="31"/>
        <v>0</v>
      </c>
      <c r="K1016" s="125"/>
    </row>
    <row r="1017" spans="1:15" x14ac:dyDescent="0.25">
      <c r="A1017" s="114" t="str">
        <f t="shared" si="30"/>
        <v/>
      </c>
      <c r="B1017" s="129"/>
      <c r="C1017" s="55"/>
      <c r="D1017" s="77"/>
      <c r="E1017" s="56"/>
      <c r="F1017" s="72"/>
      <c r="G1017" s="135"/>
      <c r="H1017" s="55"/>
      <c r="I1017">
        <f t="shared" si="31"/>
        <v>0</v>
      </c>
      <c r="K1017" s="125"/>
    </row>
    <row r="1018" spans="1:15" x14ac:dyDescent="0.25">
      <c r="A1018" s="114" t="str">
        <f t="shared" si="30"/>
        <v/>
      </c>
      <c r="B1018" s="129"/>
      <c r="C1018" s="55"/>
      <c r="D1018" s="77"/>
      <c r="E1018" s="56"/>
      <c r="F1018" s="72"/>
      <c r="G1018" s="135"/>
      <c r="H1018" s="55"/>
      <c r="I1018">
        <f t="shared" si="31"/>
        <v>0</v>
      </c>
      <c r="K1018" s="125"/>
    </row>
    <row r="1019" spans="1:15" x14ac:dyDescent="0.25">
      <c r="A1019" s="114" t="str">
        <f t="shared" si="30"/>
        <v/>
      </c>
      <c r="B1019" s="129"/>
      <c r="C1019" s="55"/>
      <c r="D1019" s="77"/>
      <c r="E1019" s="56"/>
      <c r="F1019" s="72"/>
      <c r="G1019" s="135"/>
      <c r="H1019" s="55"/>
      <c r="I1019">
        <f t="shared" si="31"/>
        <v>0</v>
      </c>
      <c r="K1019" s="125"/>
    </row>
    <row r="1020" spans="1:15" x14ac:dyDescent="0.25">
      <c r="A1020" s="114" t="str">
        <f t="shared" si="30"/>
        <v/>
      </c>
      <c r="B1020" s="129"/>
      <c r="C1020" s="55"/>
      <c r="D1020" s="77"/>
      <c r="E1020" s="56"/>
      <c r="F1020" s="72"/>
      <c r="G1020" s="135"/>
      <c r="H1020" s="55"/>
      <c r="I1020">
        <f t="shared" si="31"/>
        <v>0</v>
      </c>
      <c r="K1020" s="125"/>
    </row>
    <row r="1021" spans="1:15" x14ac:dyDescent="0.25">
      <c r="A1021" s="114" t="str">
        <f t="shared" si="30"/>
        <v/>
      </c>
      <c r="B1021" s="129"/>
      <c r="C1021" s="55"/>
      <c r="D1021" s="77"/>
      <c r="E1021" s="56"/>
      <c r="F1021" s="72"/>
      <c r="G1021" s="135"/>
      <c r="H1021" s="55"/>
      <c r="I1021">
        <f t="shared" si="31"/>
        <v>0</v>
      </c>
      <c r="K1021" s="125"/>
    </row>
    <row r="1022" spans="1:15" x14ac:dyDescent="0.25">
      <c r="A1022" s="114" t="str">
        <f t="shared" si="30"/>
        <v/>
      </c>
      <c r="B1022" s="129"/>
      <c r="C1022" s="55"/>
      <c r="D1022" s="77"/>
      <c r="E1022" s="56"/>
      <c r="F1022" s="72"/>
      <c r="G1022" s="135"/>
      <c r="H1022" s="55"/>
      <c r="I1022">
        <f t="shared" si="31"/>
        <v>0</v>
      </c>
      <c r="K1022" s="125"/>
    </row>
    <row r="1023" spans="1:15" x14ac:dyDescent="0.25">
      <c r="A1023" s="114" t="str">
        <f t="shared" si="30"/>
        <v/>
      </c>
      <c r="B1023" s="129"/>
      <c r="C1023" s="55"/>
      <c r="D1023" s="77"/>
      <c r="E1023" s="56"/>
      <c r="F1023" s="72"/>
      <c r="G1023" s="135"/>
      <c r="H1023" s="55"/>
      <c r="I1023">
        <f t="shared" si="31"/>
        <v>0</v>
      </c>
      <c r="K1023" s="125"/>
    </row>
    <row r="1024" spans="1:15" x14ac:dyDescent="0.25">
      <c r="A1024" s="114" t="str">
        <f t="shared" si="30"/>
        <v/>
      </c>
      <c r="B1024" s="129"/>
      <c r="C1024" s="55"/>
      <c r="D1024" s="77"/>
      <c r="E1024" s="56"/>
      <c r="F1024" s="72"/>
      <c r="G1024" s="135"/>
      <c r="H1024" s="55"/>
      <c r="I1024">
        <f t="shared" si="31"/>
        <v>0</v>
      </c>
      <c r="K1024" s="125"/>
    </row>
    <row r="1025" spans="1:11" x14ac:dyDescent="0.25">
      <c r="A1025" s="114" t="str">
        <f t="shared" si="30"/>
        <v/>
      </c>
      <c r="B1025" s="129"/>
      <c r="C1025" s="55"/>
      <c r="D1025" s="77"/>
      <c r="E1025" s="56"/>
      <c r="F1025" s="72"/>
      <c r="G1025" s="135"/>
      <c r="H1025" s="55"/>
      <c r="I1025">
        <f t="shared" si="31"/>
        <v>0</v>
      </c>
      <c r="K1025" s="125"/>
    </row>
    <row r="1026" spans="1:11" x14ac:dyDescent="0.25">
      <c r="A1026" s="114" t="str">
        <f t="shared" ref="A1026:A1089" si="32">IF(D1026="","",D1026+(6-I1026))</f>
        <v/>
      </c>
      <c r="B1026" s="129"/>
      <c r="C1026" s="55"/>
      <c r="D1026" s="77"/>
      <c r="E1026" s="56"/>
      <c r="F1026" s="72"/>
      <c r="G1026" s="135"/>
      <c r="H1026" s="55"/>
      <c r="I1026">
        <f t="shared" si="31"/>
        <v>0</v>
      </c>
      <c r="K1026" s="125"/>
    </row>
    <row r="1027" spans="1:11" x14ac:dyDescent="0.25">
      <c r="A1027" s="114" t="str">
        <f t="shared" si="32"/>
        <v/>
      </c>
      <c r="B1027" s="129"/>
      <c r="C1027" s="55"/>
      <c r="D1027" s="77"/>
      <c r="E1027" s="56"/>
      <c r="F1027" s="72"/>
      <c r="G1027" s="135"/>
      <c r="H1027" s="55"/>
      <c r="I1027">
        <f t="shared" ref="I1027:I1090" si="33">IF(WEEKDAY(D1027)=7,0,WEEKDAY(D1027))</f>
        <v>0</v>
      </c>
      <c r="K1027" s="125"/>
    </row>
    <row r="1028" spans="1:11" x14ac:dyDescent="0.25">
      <c r="A1028" s="114" t="str">
        <f t="shared" si="32"/>
        <v/>
      </c>
      <c r="B1028" s="129"/>
      <c r="C1028" s="55"/>
      <c r="D1028" s="77"/>
      <c r="E1028" s="56"/>
      <c r="F1028" s="72"/>
      <c r="G1028" s="135"/>
      <c r="H1028" s="55"/>
      <c r="I1028">
        <f t="shared" si="33"/>
        <v>0</v>
      </c>
      <c r="K1028" s="125"/>
    </row>
    <row r="1029" spans="1:11" x14ac:dyDescent="0.25">
      <c r="A1029" s="114" t="str">
        <f t="shared" si="32"/>
        <v/>
      </c>
      <c r="B1029" s="129"/>
      <c r="C1029" s="55"/>
      <c r="D1029" s="77"/>
      <c r="E1029" s="56"/>
      <c r="F1029" s="72"/>
      <c r="G1029" s="135"/>
      <c r="H1029" s="55"/>
      <c r="I1029">
        <f t="shared" si="33"/>
        <v>0</v>
      </c>
      <c r="K1029" s="125"/>
    </row>
    <row r="1030" spans="1:11" x14ac:dyDescent="0.25">
      <c r="A1030" s="114" t="str">
        <f t="shared" si="32"/>
        <v/>
      </c>
      <c r="B1030" s="129"/>
      <c r="C1030" s="55"/>
      <c r="D1030" s="77"/>
      <c r="E1030" s="56"/>
      <c r="F1030" s="72"/>
      <c r="G1030" s="135"/>
      <c r="H1030" s="55"/>
      <c r="I1030">
        <f t="shared" si="33"/>
        <v>0</v>
      </c>
      <c r="K1030" s="125"/>
    </row>
    <row r="1031" spans="1:11" x14ac:dyDescent="0.25">
      <c r="A1031" s="114" t="str">
        <f t="shared" si="32"/>
        <v/>
      </c>
      <c r="B1031" s="129"/>
      <c r="C1031" s="55"/>
      <c r="D1031" s="77"/>
      <c r="E1031" s="56"/>
      <c r="F1031" s="72"/>
      <c r="G1031" s="135"/>
      <c r="H1031" s="55"/>
      <c r="I1031">
        <f t="shared" si="33"/>
        <v>0</v>
      </c>
      <c r="K1031" s="125"/>
    </row>
    <row r="1032" spans="1:11" x14ac:dyDescent="0.25">
      <c r="A1032" s="114" t="str">
        <f t="shared" si="32"/>
        <v/>
      </c>
      <c r="B1032" s="129"/>
      <c r="C1032" s="55"/>
      <c r="D1032" s="77"/>
      <c r="E1032" s="56"/>
      <c r="F1032" s="72"/>
      <c r="G1032" s="135"/>
      <c r="H1032" s="55"/>
      <c r="I1032">
        <f t="shared" si="33"/>
        <v>0</v>
      </c>
      <c r="K1032" s="125"/>
    </row>
    <row r="1033" spans="1:11" x14ac:dyDescent="0.25">
      <c r="A1033" s="114" t="str">
        <f t="shared" si="32"/>
        <v/>
      </c>
      <c r="B1033" s="129"/>
      <c r="C1033" s="55"/>
      <c r="D1033" s="77"/>
      <c r="E1033" s="56"/>
      <c r="F1033" s="72"/>
      <c r="G1033" s="135"/>
      <c r="H1033" s="55"/>
      <c r="I1033">
        <f t="shared" si="33"/>
        <v>0</v>
      </c>
      <c r="K1033" s="125"/>
    </row>
    <row r="1034" spans="1:11" x14ac:dyDescent="0.25">
      <c r="A1034" s="114" t="str">
        <f t="shared" si="32"/>
        <v/>
      </c>
      <c r="B1034" s="129"/>
      <c r="C1034" s="55"/>
      <c r="D1034" s="77"/>
      <c r="E1034" s="56"/>
      <c r="F1034" s="72"/>
      <c r="G1034" s="135"/>
      <c r="H1034" s="55"/>
      <c r="I1034">
        <f t="shared" si="33"/>
        <v>0</v>
      </c>
      <c r="K1034" s="125"/>
    </row>
    <row r="1035" spans="1:11" x14ac:dyDescent="0.25">
      <c r="A1035" s="114" t="str">
        <f t="shared" si="32"/>
        <v/>
      </c>
      <c r="B1035" s="129"/>
      <c r="C1035" s="55"/>
      <c r="D1035" s="77"/>
      <c r="E1035" s="56"/>
      <c r="F1035" s="72"/>
      <c r="G1035" s="135"/>
      <c r="H1035" s="55"/>
      <c r="I1035">
        <f t="shared" si="33"/>
        <v>0</v>
      </c>
      <c r="K1035" s="125"/>
    </row>
    <row r="1036" spans="1:11" x14ac:dyDescent="0.25">
      <c r="A1036" s="114" t="str">
        <f t="shared" si="32"/>
        <v/>
      </c>
      <c r="B1036" s="129"/>
      <c r="C1036" s="55"/>
      <c r="D1036" s="77"/>
      <c r="E1036" s="56"/>
      <c r="F1036" s="72"/>
      <c r="G1036" s="135"/>
      <c r="H1036" s="55"/>
      <c r="I1036">
        <f t="shared" si="33"/>
        <v>0</v>
      </c>
      <c r="K1036" s="125"/>
    </row>
    <row r="1037" spans="1:11" x14ac:dyDescent="0.25">
      <c r="A1037" s="114" t="str">
        <f t="shared" si="32"/>
        <v/>
      </c>
      <c r="B1037" s="129"/>
      <c r="C1037" s="55"/>
      <c r="D1037" s="77"/>
      <c r="E1037" s="56"/>
      <c r="F1037" s="72"/>
      <c r="G1037" s="135"/>
      <c r="H1037" s="55"/>
      <c r="I1037">
        <f t="shared" si="33"/>
        <v>0</v>
      </c>
      <c r="K1037" s="125"/>
    </row>
    <row r="1038" spans="1:11" x14ac:dyDescent="0.25">
      <c r="A1038" s="114" t="str">
        <f t="shared" si="32"/>
        <v/>
      </c>
      <c r="B1038" s="129"/>
      <c r="C1038" s="55"/>
      <c r="D1038" s="77"/>
      <c r="E1038" s="56"/>
      <c r="F1038" s="72"/>
      <c r="G1038" s="135"/>
      <c r="H1038" s="55"/>
      <c r="I1038">
        <f t="shared" si="33"/>
        <v>0</v>
      </c>
      <c r="K1038" s="125"/>
    </row>
    <row r="1039" spans="1:11" x14ac:dyDescent="0.25">
      <c r="A1039" s="114" t="str">
        <f t="shared" si="32"/>
        <v/>
      </c>
      <c r="B1039" s="129"/>
      <c r="C1039" s="55"/>
      <c r="D1039" s="77"/>
      <c r="E1039" s="56"/>
      <c r="F1039" s="72"/>
      <c r="G1039" s="89"/>
      <c r="H1039" s="55"/>
      <c r="I1039">
        <f t="shared" si="33"/>
        <v>0</v>
      </c>
      <c r="K1039" s="125"/>
    </row>
    <row r="1040" spans="1:11" x14ac:dyDescent="0.25">
      <c r="A1040" s="114" t="str">
        <f t="shared" si="32"/>
        <v/>
      </c>
      <c r="B1040" s="129"/>
      <c r="C1040" s="55"/>
      <c r="D1040" s="77"/>
      <c r="E1040" s="56"/>
      <c r="F1040" s="72"/>
      <c r="G1040" s="89"/>
      <c r="H1040" s="55"/>
      <c r="I1040">
        <f t="shared" si="33"/>
        <v>0</v>
      </c>
      <c r="K1040" s="125"/>
    </row>
    <row r="1041" spans="1:11" x14ac:dyDescent="0.25">
      <c r="A1041" s="114" t="str">
        <f t="shared" si="32"/>
        <v/>
      </c>
      <c r="B1041" s="129"/>
      <c r="C1041" s="55"/>
      <c r="D1041" s="77"/>
      <c r="E1041" s="56"/>
      <c r="F1041" s="72"/>
      <c r="G1041" s="135"/>
      <c r="H1041" s="55"/>
      <c r="I1041">
        <f t="shared" si="33"/>
        <v>0</v>
      </c>
      <c r="K1041" s="125"/>
    </row>
    <row r="1042" spans="1:11" x14ac:dyDescent="0.25">
      <c r="A1042" s="114" t="str">
        <f t="shared" si="32"/>
        <v/>
      </c>
      <c r="B1042" s="129"/>
      <c r="C1042" s="55"/>
      <c r="D1042" s="77"/>
      <c r="E1042" s="56"/>
      <c r="F1042" s="72"/>
      <c r="G1042" s="135"/>
      <c r="H1042" s="55"/>
      <c r="I1042">
        <f t="shared" si="33"/>
        <v>0</v>
      </c>
      <c r="K1042" s="125"/>
    </row>
    <row r="1043" spans="1:11" x14ac:dyDescent="0.25">
      <c r="A1043" s="114" t="str">
        <f t="shared" si="32"/>
        <v/>
      </c>
      <c r="B1043" s="129"/>
      <c r="C1043" s="55"/>
      <c r="D1043" s="77"/>
      <c r="E1043" s="56"/>
      <c r="F1043" s="72"/>
      <c r="G1043" s="135"/>
      <c r="H1043" s="55"/>
      <c r="I1043">
        <f t="shared" si="33"/>
        <v>0</v>
      </c>
      <c r="K1043" s="125"/>
    </row>
    <row r="1044" spans="1:11" x14ac:dyDescent="0.25">
      <c r="A1044" s="114" t="str">
        <f t="shared" si="32"/>
        <v/>
      </c>
      <c r="B1044" s="129"/>
      <c r="C1044" s="55"/>
      <c r="D1044" s="77"/>
      <c r="E1044" s="56"/>
      <c r="F1044" s="72"/>
      <c r="G1044" s="135"/>
      <c r="H1044" s="55"/>
      <c r="I1044">
        <f t="shared" si="33"/>
        <v>0</v>
      </c>
      <c r="K1044" s="125"/>
    </row>
    <row r="1045" spans="1:11" x14ac:dyDescent="0.25">
      <c r="A1045" s="114" t="str">
        <f t="shared" si="32"/>
        <v/>
      </c>
      <c r="B1045" s="129"/>
      <c r="C1045" s="55"/>
      <c r="D1045" s="77"/>
      <c r="E1045" s="56"/>
      <c r="F1045" s="72"/>
      <c r="G1045" s="135"/>
      <c r="H1045" s="55"/>
      <c r="I1045">
        <f t="shared" si="33"/>
        <v>0</v>
      </c>
      <c r="K1045" s="125"/>
    </row>
    <row r="1046" spans="1:11" x14ac:dyDescent="0.25">
      <c r="A1046" s="114" t="str">
        <f t="shared" si="32"/>
        <v/>
      </c>
      <c r="B1046" s="129"/>
      <c r="C1046" s="55"/>
      <c r="D1046" s="77"/>
      <c r="E1046" s="56"/>
      <c r="F1046" s="72"/>
      <c r="G1046" s="135"/>
      <c r="H1046" s="55"/>
      <c r="I1046">
        <f t="shared" si="33"/>
        <v>0</v>
      </c>
      <c r="K1046" s="125"/>
    </row>
    <row r="1047" spans="1:11" x14ac:dyDescent="0.25">
      <c r="A1047" s="114" t="str">
        <f t="shared" si="32"/>
        <v/>
      </c>
      <c r="B1047" s="129"/>
      <c r="C1047" s="55"/>
      <c r="D1047" s="77"/>
      <c r="E1047" s="56"/>
      <c r="F1047" s="72"/>
      <c r="G1047" s="135"/>
      <c r="H1047" s="55"/>
      <c r="I1047">
        <f t="shared" si="33"/>
        <v>0</v>
      </c>
      <c r="K1047" s="125"/>
    </row>
    <row r="1048" spans="1:11" x14ac:dyDescent="0.25">
      <c r="A1048" s="114" t="str">
        <f t="shared" si="32"/>
        <v/>
      </c>
      <c r="B1048" s="129"/>
      <c r="C1048" s="55"/>
      <c r="D1048" s="77"/>
      <c r="E1048" s="56"/>
      <c r="F1048" s="72"/>
      <c r="G1048" s="135"/>
      <c r="H1048" s="55"/>
      <c r="I1048">
        <f t="shared" si="33"/>
        <v>0</v>
      </c>
      <c r="K1048" s="125"/>
    </row>
    <row r="1049" spans="1:11" x14ac:dyDescent="0.25">
      <c r="A1049" s="114" t="str">
        <f t="shared" si="32"/>
        <v/>
      </c>
      <c r="B1049" s="129"/>
      <c r="C1049" s="55"/>
      <c r="D1049" s="77"/>
      <c r="E1049" s="56"/>
      <c r="F1049" s="72"/>
      <c r="G1049" s="135"/>
      <c r="H1049" s="55"/>
      <c r="I1049">
        <f t="shared" si="33"/>
        <v>0</v>
      </c>
      <c r="K1049" s="125"/>
    </row>
    <row r="1050" spans="1:11" x14ac:dyDescent="0.25">
      <c r="A1050" s="114" t="str">
        <f t="shared" si="32"/>
        <v/>
      </c>
      <c r="B1050" s="129"/>
      <c r="C1050" s="55"/>
      <c r="D1050" s="77"/>
      <c r="E1050" s="56"/>
      <c r="F1050" s="72"/>
      <c r="G1050" s="135"/>
      <c r="H1050" s="55"/>
      <c r="I1050">
        <f t="shared" si="33"/>
        <v>0</v>
      </c>
      <c r="K1050" s="125"/>
    </row>
    <row r="1051" spans="1:11" x14ac:dyDescent="0.25">
      <c r="A1051" s="114" t="str">
        <f t="shared" si="32"/>
        <v/>
      </c>
      <c r="B1051" s="129"/>
      <c r="C1051" s="55"/>
      <c r="D1051" s="77"/>
      <c r="E1051" s="56"/>
      <c r="F1051" s="72"/>
      <c r="G1051" s="135"/>
      <c r="H1051" s="55"/>
      <c r="I1051">
        <f t="shared" si="33"/>
        <v>0</v>
      </c>
      <c r="K1051" s="125"/>
    </row>
    <row r="1052" spans="1:11" x14ac:dyDescent="0.25">
      <c r="A1052" s="114" t="str">
        <f t="shared" si="32"/>
        <v/>
      </c>
      <c r="B1052" s="129"/>
      <c r="C1052" s="55"/>
      <c r="D1052" s="77"/>
      <c r="E1052" s="56"/>
      <c r="F1052" s="72"/>
      <c r="G1052" s="135"/>
      <c r="H1052" s="55"/>
      <c r="I1052">
        <f t="shared" si="33"/>
        <v>0</v>
      </c>
      <c r="K1052" s="125"/>
    </row>
    <row r="1053" spans="1:11" x14ac:dyDescent="0.25">
      <c r="A1053" s="114" t="str">
        <f t="shared" si="32"/>
        <v/>
      </c>
      <c r="B1053" s="129"/>
      <c r="C1053" s="55"/>
      <c r="D1053" s="77"/>
      <c r="E1053" s="56"/>
      <c r="F1053" s="72"/>
      <c r="G1053" s="135"/>
      <c r="H1053" s="55"/>
      <c r="I1053">
        <f t="shared" si="33"/>
        <v>0</v>
      </c>
      <c r="K1053" s="125"/>
    </row>
    <row r="1054" spans="1:11" x14ac:dyDescent="0.25">
      <c r="A1054" s="114" t="str">
        <f t="shared" si="32"/>
        <v/>
      </c>
      <c r="B1054" s="129"/>
      <c r="C1054" s="55"/>
      <c r="D1054" s="77"/>
      <c r="E1054" s="56"/>
      <c r="F1054" s="72"/>
      <c r="G1054" s="135"/>
      <c r="H1054" s="55"/>
      <c r="I1054">
        <f t="shared" si="33"/>
        <v>0</v>
      </c>
      <c r="K1054" s="125"/>
    </row>
    <row r="1055" spans="1:11" x14ac:dyDescent="0.25">
      <c r="A1055" s="114" t="str">
        <f t="shared" si="32"/>
        <v/>
      </c>
      <c r="B1055" s="129"/>
      <c r="C1055" s="55"/>
      <c r="D1055" s="77"/>
      <c r="E1055" s="56"/>
      <c r="F1055" s="72"/>
      <c r="G1055" s="135"/>
      <c r="H1055" s="55"/>
      <c r="I1055">
        <f t="shared" si="33"/>
        <v>0</v>
      </c>
      <c r="K1055" s="125"/>
    </row>
    <row r="1056" spans="1:11" x14ac:dyDescent="0.25">
      <c r="A1056" s="114" t="str">
        <f t="shared" si="32"/>
        <v/>
      </c>
      <c r="B1056" s="129"/>
      <c r="C1056" s="55"/>
      <c r="D1056" s="77"/>
      <c r="E1056" s="56"/>
      <c r="F1056" s="72"/>
      <c r="G1056" s="135"/>
      <c r="H1056" s="55"/>
      <c r="I1056">
        <f t="shared" si="33"/>
        <v>0</v>
      </c>
      <c r="K1056" s="125"/>
    </row>
    <row r="1057" spans="1:11" x14ac:dyDescent="0.25">
      <c r="A1057" s="114" t="str">
        <f t="shared" si="32"/>
        <v/>
      </c>
      <c r="B1057" s="129"/>
      <c r="C1057" s="55"/>
      <c r="D1057" s="77"/>
      <c r="E1057" s="56"/>
      <c r="F1057" s="72"/>
      <c r="G1057" s="135"/>
      <c r="H1057" s="55"/>
      <c r="I1057">
        <f t="shared" si="33"/>
        <v>0</v>
      </c>
      <c r="K1057" s="125"/>
    </row>
    <row r="1058" spans="1:11" x14ac:dyDescent="0.25">
      <c r="A1058" s="114" t="str">
        <f t="shared" si="32"/>
        <v/>
      </c>
      <c r="B1058" s="129"/>
      <c r="C1058" s="55"/>
      <c r="D1058" s="77"/>
      <c r="E1058" s="56"/>
      <c r="F1058" s="72"/>
      <c r="G1058" s="135"/>
      <c r="H1058" s="55"/>
      <c r="I1058">
        <f t="shared" si="33"/>
        <v>0</v>
      </c>
      <c r="K1058" s="125"/>
    </row>
    <row r="1059" spans="1:11" x14ac:dyDescent="0.25">
      <c r="A1059" s="114" t="str">
        <f t="shared" si="32"/>
        <v/>
      </c>
      <c r="B1059" s="129"/>
      <c r="C1059" s="55"/>
      <c r="D1059" s="77"/>
      <c r="E1059" s="56"/>
      <c r="F1059" s="72"/>
      <c r="G1059" s="135"/>
      <c r="H1059" s="55"/>
      <c r="I1059">
        <f t="shared" si="33"/>
        <v>0</v>
      </c>
      <c r="K1059" s="125"/>
    </row>
    <row r="1060" spans="1:11" x14ac:dyDescent="0.25">
      <c r="A1060" s="114" t="str">
        <f t="shared" si="32"/>
        <v/>
      </c>
      <c r="B1060" s="129"/>
      <c r="C1060" s="55"/>
      <c r="D1060" s="77"/>
      <c r="E1060" s="56"/>
      <c r="F1060" s="72"/>
      <c r="G1060" s="135"/>
      <c r="H1060" s="55"/>
      <c r="I1060">
        <f t="shared" si="33"/>
        <v>0</v>
      </c>
      <c r="K1060" s="125"/>
    </row>
    <row r="1061" spans="1:11" x14ac:dyDescent="0.25">
      <c r="A1061" s="114" t="str">
        <f t="shared" si="32"/>
        <v/>
      </c>
      <c r="B1061" s="129"/>
      <c r="C1061" s="55"/>
      <c r="D1061" s="77"/>
      <c r="E1061" s="56"/>
      <c r="F1061" s="72"/>
      <c r="G1061" s="135"/>
      <c r="H1061" s="55"/>
      <c r="I1061">
        <f t="shared" si="33"/>
        <v>0</v>
      </c>
      <c r="K1061" s="125"/>
    </row>
    <row r="1062" spans="1:11" x14ac:dyDescent="0.25">
      <c r="A1062" s="114" t="str">
        <f t="shared" si="32"/>
        <v/>
      </c>
      <c r="B1062" s="129"/>
      <c r="C1062" s="55"/>
      <c r="D1062" s="77"/>
      <c r="E1062" s="56"/>
      <c r="F1062" s="72"/>
      <c r="G1062" s="135"/>
      <c r="H1062" s="55"/>
      <c r="I1062">
        <f t="shared" si="33"/>
        <v>0</v>
      </c>
      <c r="K1062" s="125"/>
    </row>
    <row r="1063" spans="1:11" x14ac:dyDescent="0.25">
      <c r="A1063" s="114" t="str">
        <f t="shared" si="32"/>
        <v/>
      </c>
      <c r="B1063" s="129"/>
      <c r="C1063" s="55"/>
      <c r="D1063" s="77"/>
      <c r="E1063" s="56"/>
      <c r="F1063" s="72"/>
      <c r="G1063" s="135"/>
      <c r="H1063" s="55"/>
      <c r="I1063">
        <f t="shared" si="33"/>
        <v>0</v>
      </c>
      <c r="K1063" s="125"/>
    </row>
    <row r="1064" spans="1:11" x14ac:dyDescent="0.25">
      <c r="A1064" s="114" t="str">
        <f t="shared" si="32"/>
        <v/>
      </c>
      <c r="B1064" s="129"/>
      <c r="C1064" s="55"/>
      <c r="D1064" s="77"/>
      <c r="E1064" s="56"/>
      <c r="F1064" s="72"/>
      <c r="G1064" s="135"/>
      <c r="H1064" s="55"/>
      <c r="I1064">
        <f t="shared" si="33"/>
        <v>0</v>
      </c>
      <c r="K1064" s="125"/>
    </row>
    <row r="1065" spans="1:11" x14ac:dyDescent="0.25">
      <c r="A1065" s="114" t="str">
        <f t="shared" si="32"/>
        <v/>
      </c>
      <c r="B1065" s="129"/>
      <c r="C1065" s="55"/>
      <c r="D1065" s="77"/>
      <c r="E1065" s="56"/>
      <c r="F1065" s="72"/>
      <c r="G1065" s="135"/>
      <c r="H1065" s="55"/>
      <c r="I1065">
        <f t="shared" si="33"/>
        <v>0</v>
      </c>
      <c r="K1065" s="125"/>
    </row>
    <row r="1066" spans="1:11" x14ac:dyDescent="0.25">
      <c r="A1066" s="114" t="str">
        <f t="shared" si="32"/>
        <v/>
      </c>
      <c r="B1066" s="129"/>
      <c r="C1066" s="55"/>
      <c r="D1066" s="77"/>
      <c r="E1066" s="56"/>
      <c r="F1066" s="72"/>
      <c r="G1066" s="135"/>
      <c r="H1066" s="55"/>
      <c r="I1066">
        <f t="shared" si="33"/>
        <v>0</v>
      </c>
      <c r="K1066" s="125"/>
    </row>
    <row r="1067" spans="1:11" x14ac:dyDescent="0.25">
      <c r="A1067" s="114" t="str">
        <f t="shared" si="32"/>
        <v/>
      </c>
      <c r="B1067" s="129"/>
      <c r="C1067" s="55"/>
      <c r="D1067" s="77"/>
      <c r="E1067" s="56"/>
      <c r="F1067" s="72"/>
      <c r="G1067" s="89"/>
      <c r="H1067" s="55"/>
      <c r="I1067">
        <f t="shared" si="33"/>
        <v>0</v>
      </c>
      <c r="K1067" s="125"/>
    </row>
    <row r="1068" spans="1:11" x14ac:dyDescent="0.25">
      <c r="A1068" s="114" t="str">
        <f t="shared" si="32"/>
        <v/>
      </c>
      <c r="B1068" s="129"/>
      <c r="C1068" s="55"/>
      <c r="D1068" s="77"/>
      <c r="E1068" s="56"/>
      <c r="F1068" s="72"/>
      <c r="G1068" s="135"/>
      <c r="H1068" s="55"/>
      <c r="I1068">
        <f t="shared" si="33"/>
        <v>0</v>
      </c>
      <c r="K1068" s="125"/>
    </row>
    <row r="1069" spans="1:11" x14ac:dyDescent="0.25">
      <c r="A1069" s="114" t="str">
        <f t="shared" si="32"/>
        <v/>
      </c>
      <c r="B1069" s="129"/>
      <c r="C1069" s="55"/>
      <c r="D1069" s="77"/>
      <c r="E1069" s="56"/>
      <c r="F1069" s="72"/>
      <c r="G1069" s="135"/>
      <c r="H1069" s="55"/>
      <c r="I1069">
        <f t="shared" si="33"/>
        <v>0</v>
      </c>
      <c r="K1069" s="125"/>
    </row>
    <row r="1070" spans="1:11" x14ac:dyDescent="0.25">
      <c r="A1070" s="114" t="str">
        <f t="shared" si="32"/>
        <v/>
      </c>
      <c r="B1070" s="129"/>
      <c r="C1070" s="55"/>
      <c r="D1070" s="77"/>
      <c r="E1070" s="56"/>
      <c r="F1070" s="72"/>
      <c r="G1070" s="135"/>
      <c r="H1070" s="55"/>
      <c r="I1070">
        <f t="shared" si="33"/>
        <v>0</v>
      </c>
      <c r="K1070" s="125"/>
    </row>
    <row r="1071" spans="1:11" x14ac:dyDescent="0.25">
      <c r="A1071" s="114" t="str">
        <f t="shared" si="32"/>
        <v/>
      </c>
      <c r="B1071" s="129"/>
      <c r="C1071" s="55"/>
      <c r="D1071" s="77"/>
      <c r="E1071" s="56"/>
      <c r="F1071" s="72"/>
      <c r="G1071" s="135"/>
      <c r="H1071" s="55"/>
      <c r="I1071">
        <f t="shared" si="33"/>
        <v>0</v>
      </c>
      <c r="K1071" s="125"/>
    </row>
    <row r="1072" spans="1:11" x14ac:dyDescent="0.25">
      <c r="A1072" s="114" t="str">
        <f t="shared" si="32"/>
        <v/>
      </c>
      <c r="B1072" s="129"/>
      <c r="C1072" s="55"/>
      <c r="D1072" s="77"/>
      <c r="E1072" s="56"/>
      <c r="F1072" s="72"/>
      <c r="G1072" s="135"/>
      <c r="H1072" s="55"/>
      <c r="I1072">
        <f t="shared" si="33"/>
        <v>0</v>
      </c>
      <c r="K1072" s="125"/>
    </row>
    <row r="1073" spans="1:11" x14ac:dyDescent="0.25">
      <c r="A1073" s="114" t="str">
        <f t="shared" si="32"/>
        <v/>
      </c>
      <c r="B1073" s="129"/>
      <c r="C1073" s="55"/>
      <c r="D1073" s="77"/>
      <c r="E1073" s="56"/>
      <c r="F1073" s="72"/>
      <c r="G1073" s="135"/>
      <c r="H1073" s="55"/>
      <c r="I1073">
        <f t="shared" si="33"/>
        <v>0</v>
      </c>
      <c r="K1073" s="125"/>
    </row>
    <row r="1074" spans="1:11" x14ac:dyDescent="0.25">
      <c r="A1074" s="114" t="str">
        <f t="shared" si="32"/>
        <v/>
      </c>
      <c r="B1074" s="129"/>
      <c r="C1074" s="55"/>
      <c r="D1074" s="77"/>
      <c r="E1074" s="56"/>
      <c r="F1074" s="72"/>
      <c r="G1074" s="135"/>
      <c r="H1074" s="55"/>
      <c r="I1074">
        <f t="shared" si="33"/>
        <v>0</v>
      </c>
      <c r="K1074" s="125"/>
    </row>
    <row r="1075" spans="1:11" x14ac:dyDescent="0.25">
      <c r="A1075" s="114" t="str">
        <f t="shared" si="32"/>
        <v/>
      </c>
      <c r="B1075" s="129"/>
      <c r="C1075" s="55"/>
      <c r="D1075" s="77"/>
      <c r="E1075" s="56"/>
      <c r="F1075" s="72"/>
      <c r="G1075" s="135"/>
      <c r="H1075" s="55"/>
      <c r="I1075">
        <f t="shared" si="33"/>
        <v>0</v>
      </c>
      <c r="K1075" s="125"/>
    </row>
    <row r="1076" spans="1:11" x14ac:dyDescent="0.25">
      <c r="A1076" s="114" t="str">
        <f t="shared" si="32"/>
        <v/>
      </c>
      <c r="B1076" s="129"/>
      <c r="C1076" s="55"/>
      <c r="D1076" s="77"/>
      <c r="E1076" s="56"/>
      <c r="F1076" s="72"/>
      <c r="G1076" s="135"/>
      <c r="H1076" s="55"/>
      <c r="I1076">
        <f t="shared" si="33"/>
        <v>0</v>
      </c>
      <c r="K1076" s="125"/>
    </row>
    <row r="1077" spans="1:11" x14ac:dyDescent="0.25">
      <c r="A1077" s="114" t="str">
        <f t="shared" si="32"/>
        <v/>
      </c>
      <c r="B1077" s="129"/>
      <c r="C1077" s="55"/>
      <c r="D1077" s="77"/>
      <c r="E1077" s="56"/>
      <c r="F1077" s="72"/>
      <c r="G1077" s="135"/>
      <c r="H1077" s="55"/>
      <c r="I1077">
        <f t="shared" si="33"/>
        <v>0</v>
      </c>
      <c r="K1077" s="125"/>
    </row>
    <row r="1078" spans="1:11" x14ac:dyDescent="0.25">
      <c r="A1078" s="114" t="str">
        <f t="shared" si="32"/>
        <v/>
      </c>
      <c r="B1078" s="129"/>
      <c r="C1078" s="55"/>
      <c r="D1078" s="77"/>
      <c r="E1078" s="56"/>
      <c r="F1078" s="72"/>
      <c r="G1078" s="135"/>
      <c r="H1078" s="55"/>
      <c r="I1078">
        <f t="shared" si="33"/>
        <v>0</v>
      </c>
      <c r="K1078" s="125"/>
    </row>
    <row r="1079" spans="1:11" x14ac:dyDescent="0.25">
      <c r="A1079" s="114" t="str">
        <f t="shared" si="32"/>
        <v/>
      </c>
      <c r="B1079" s="129"/>
      <c r="C1079" s="55"/>
      <c r="D1079" s="77"/>
      <c r="E1079" s="56"/>
      <c r="F1079" s="72"/>
      <c r="G1079" s="135"/>
      <c r="H1079" s="55"/>
      <c r="I1079">
        <f t="shared" si="33"/>
        <v>0</v>
      </c>
      <c r="K1079" s="125"/>
    </row>
    <row r="1080" spans="1:11" x14ac:dyDescent="0.25">
      <c r="A1080" s="114" t="str">
        <f t="shared" si="32"/>
        <v/>
      </c>
      <c r="B1080" s="129"/>
      <c r="C1080" s="55"/>
      <c r="D1080" s="77"/>
      <c r="E1080" s="56"/>
      <c r="F1080" s="72"/>
      <c r="G1080" s="135"/>
      <c r="H1080" s="55"/>
      <c r="I1080">
        <f t="shared" si="33"/>
        <v>0</v>
      </c>
      <c r="K1080" s="125"/>
    </row>
    <row r="1081" spans="1:11" x14ac:dyDescent="0.25">
      <c r="A1081" s="114" t="str">
        <f t="shared" si="32"/>
        <v/>
      </c>
      <c r="B1081" s="129"/>
      <c r="C1081" s="55"/>
      <c r="D1081" s="77"/>
      <c r="E1081" s="56"/>
      <c r="F1081" s="72"/>
      <c r="G1081" s="135"/>
      <c r="H1081" s="55"/>
      <c r="I1081">
        <f t="shared" si="33"/>
        <v>0</v>
      </c>
      <c r="K1081" s="125"/>
    </row>
    <row r="1082" spans="1:11" x14ac:dyDescent="0.25">
      <c r="A1082" s="114" t="str">
        <f t="shared" si="32"/>
        <v/>
      </c>
      <c r="B1082" s="129"/>
      <c r="C1082" s="55"/>
      <c r="D1082" s="77"/>
      <c r="E1082" s="56"/>
      <c r="F1082" s="72"/>
      <c r="G1082" s="135"/>
      <c r="H1082" s="55"/>
      <c r="I1082">
        <f t="shared" si="33"/>
        <v>0</v>
      </c>
      <c r="K1082" s="125"/>
    </row>
    <row r="1083" spans="1:11" x14ac:dyDescent="0.25">
      <c r="A1083" s="114" t="str">
        <f t="shared" si="32"/>
        <v/>
      </c>
      <c r="B1083" s="129"/>
      <c r="C1083" s="55"/>
      <c r="D1083" s="77"/>
      <c r="E1083" s="56"/>
      <c r="F1083" s="72"/>
      <c r="G1083" s="135"/>
      <c r="H1083" s="55"/>
      <c r="I1083">
        <f t="shared" si="33"/>
        <v>0</v>
      </c>
      <c r="K1083" s="125"/>
    </row>
    <row r="1084" spans="1:11" x14ac:dyDescent="0.25">
      <c r="A1084" s="114" t="str">
        <f t="shared" si="32"/>
        <v/>
      </c>
      <c r="B1084" s="129"/>
      <c r="C1084" s="55"/>
      <c r="D1084" s="77"/>
      <c r="E1084" s="56"/>
      <c r="F1084" s="72"/>
      <c r="G1084" s="135"/>
      <c r="H1084" s="55"/>
      <c r="I1084">
        <f t="shared" si="33"/>
        <v>0</v>
      </c>
      <c r="K1084" s="125"/>
    </row>
    <row r="1085" spans="1:11" x14ac:dyDescent="0.25">
      <c r="A1085" s="114" t="str">
        <f t="shared" si="32"/>
        <v/>
      </c>
      <c r="B1085" s="129"/>
      <c r="C1085" s="55"/>
      <c r="D1085" s="77"/>
      <c r="E1085" s="56"/>
      <c r="F1085" s="72"/>
      <c r="G1085" s="135"/>
      <c r="H1085" s="55"/>
      <c r="I1085">
        <f t="shared" si="33"/>
        <v>0</v>
      </c>
      <c r="K1085" s="125"/>
    </row>
    <row r="1086" spans="1:11" x14ac:dyDescent="0.25">
      <c r="A1086" s="114" t="str">
        <f t="shared" si="32"/>
        <v/>
      </c>
      <c r="B1086" s="129"/>
      <c r="C1086" s="55"/>
      <c r="D1086" s="77"/>
      <c r="E1086" s="56"/>
      <c r="F1086" s="72"/>
      <c r="G1086" s="135"/>
      <c r="H1086" s="55"/>
      <c r="I1086">
        <f t="shared" si="33"/>
        <v>0</v>
      </c>
      <c r="K1086" s="125"/>
    </row>
    <row r="1087" spans="1:11" x14ac:dyDescent="0.25">
      <c r="A1087" s="114" t="str">
        <f t="shared" si="32"/>
        <v/>
      </c>
      <c r="B1087" s="129"/>
      <c r="C1087" s="55"/>
      <c r="D1087" s="77"/>
      <c r="E1087" s="56"/>
      <c r="F1087" s="72"/>
      <c r="G1087" s="135"/>
      <c r="H1087" s="55"/>
      <c r="I1087">
        <f t="shared" si="33"/>
        <v>0</v>
      </c>
      <c r="K1087" s="125"/>
    </row>
    <row r="1088" spans="1:11" x14ac:dyDescent="0.25">
      <c r="A1088" s="114" t="str">
        <f t="shared" si="32"/>
        <v/>
      </c>
      <c r="B1088" s="129"/>
      <c r="C1088" s="55"/>
      <c r="D1088" s="77"/>
      <c r="E1088" s="56"/>
      <c r="F1088" s="72"/>
      <c r="G1088" s="135"/>
      <c r="H1088" s="55"/>
      <c r="I1088">
        <f t="shared" si="33"/>
        <v>0</v>
      </c>
      <c r="K1088" s="125"/>
    </row>
    <row r="1089" spans="1:11" x14ac:dyDescent="0.25">
      <c r="A1089" s="114" t="str">
        <f t="shared" si="32"/>
        <v/>
      </c>
      <c r="B1089" s="129"/>
      <c r="C1089" s="55"/>
      <c r="D1089" s="77"/>
      <c r="E1089" s="56"/>
      <c r="F1089" s="72"/>
      <c r="G1089" s="135"/>
      <c r="H1089" s="55"/>
      <c r="I1089">
        <f t="shared" si="33"/>
        <v>0</v>
      </c>
      <c r="K1089" s="125"/>
    </row>
    <row r="1090" spans="1:11" x14ac:dyDescent="0.25">
      <c r="A1090" s="114" t="str">
        <f t="shared" ref="A1090:A1153" si="34">IF(D1090="","",D1090+(6-I1090))</f>
        <v/>
      </c>
      <c r="B1090" s="129"/>
      <c r="C1090" s="55"/>
      <c r="D1090" s="77"/>
      <c r="E1090" s="56"/>
      <c r="F1090" s="72"/>
      <c r="G1090" s="135"/>
      <c r="H1090" s="55"/>
      <c r="I1090">
        <f t="shared" si="33"/>
        <v>0</v>
      </c>
      <c r="K1090" s="125"/>
    </row>
    <row r="1091" spans="1:11" x14ac:dyDescent="0.25">
      <c r="A1091" s="114" t="str">
        <f t="shared" si="34"/>
        <v/>
      </c>
      <c r="B1091" s="129"/>
      <c r="C1091" s="55"/>
      <c r="D1091" s="77"/>
      <c r="E1091" s="56"/>
      <c r="F1091" s="72"/>
      <c r="G1091" s="135"/>
      <c r="H1091" s="55"/>
      <c r="I1091">
        <f t="shared" ref="I1091:I1154" si="35">IF(WEEKDAY(D1091)=7,0,WEEKDAY(D1091))</f>
        <v>0</v>
      </c>
      <c r="K1091" s="125"/>
    </row>
    <row r="1092" spans="1:11" x14ac:dyDescent="0.25">
      <c r="A1092" s="114" t="str">
        <f t="shared" si="34"/>
        <v/>
      </c>
      <c r="B1092" s="129"/>
      <c r="C1092" s="55"/>
      <c r="D1092" s="77"/>
      <c r="E1092" s="56"/>
      <c r="F1092" s="72"/>
      <c r="G1092" s="135"/>
      <c r="H1092" s="55"/>
      <c r="I1092">
        <f t="shared" si="35"/>
        <v>0</v>
      </c>
      <c r="K1092" s="125"/>
    </row>
    <row r="1093" spans="1:11" x14ac:dyDescent="0.25">
      <c r="A1093" s="114" t="str">
        <f t="shared" si="34"/>
        <v/>
      </c>
      <c r="B1093" s="129"/>
      <c r="C1093" s="55"/>
      <c r="D1093" s="77"/>
      <c r="E1093" s="56"/>
      <c r="F1093" s="72"/>
      <c r="G1093" s="135"/>
      <c r="H1093" s="55"/>
      <c r="I1093">
        <f t="shared" si="35"/>
        <v>0</v>
      </c>
      <c r="K1093" s="125"/>
    </row>
    <row r="1094" spans="1:11" x14ac:dyDescent="0.25">
      <c r="A1094" s="114" t="str">
        <f t="shared" si="34"/>
        <v/>
      </c>
      <c r="B1094" s="129"/>
      <c r="C1094" s="55"/>
      <c r="D1094" s="77"/>
      <c r="E1094" s="56"/>
      <c r="F1094" s="72"/>
      <c r="G1094" s="135"/>
      <c r="H1094" s="55"/>
      <c r="I1094">
        <f t="shared" si="35"/>
        <v>0</v>
      </c>
      <c r="K1094" s="125"/>
    </row>
    <row r="1095" spans="1:11" x14ac:dyDescent="0.25">
      <c r="A1095" s="114" t="str">
        <f t="shared" si="34"/>
        <v/>
      </c>
      <c r="B1095" s="129"/>
      <c r="C1095" s="55"/>
      <c r="D1095" s="77"/>
      <c r="E1095" s="56"/>
      <c r="F1095" s="72"/>
      <c r="G1095" s="135"/>
      <c r="H1095" s="55"/>
      <c r="I1095">
        <f t="shared" si="35"/>
        <v>0</v>
      </c>
      <c r="K1095" s="125"/>
    </row>
    <row r="1096" spans="1:11" x14ac:dyDescent="0.25">
      <c r="A1096" s="114" t="str">
        <f t="shared" si="34"/>
        <v/>
      </c>
      <c r="B1096" s="129"/>
      <c r="C1096" s="55"/>
      <c r="D1096" s="77"/>
      <c r="E1096" s="56"/>
      <c r="F1096" s="72"/>
      <c r="G1096" s="135"/>
      <c r="H1096" s="55"/>
      <c r="I1096">
        <f t="shared" si="35"/>
        <v>0</v>
      </c>
      <c r="K1096" s="125"/>
    </row>
    <row r="1097" spans="1:11" x14ac:dyDescent="0.25">
      <c r="A1097" s="114" t="str">
        <f t="shared" si="34"/>
        <v/>
      </c>
      <c r="B1097" s="129"/>
      <c r="C1097" s="55"/>
      <c r="D1097" s="77"/>
      <c r="E1097" s="56"/>
      <c r="F1097" s="72"/>
      <c r="G1097" s="135"/>
      <c r="H1097" s="55"/>
      <c r="I1097">
        <f t="shared" si="35"/>
        <v>0</v>
      </c>
      <c r="K1097" s="125"/>
    </row>
    <row r="1098" spans="1:11" x14ac:dyDescent="0.25">
      <c r="A1098" s="114" t="str">
        <f t="shared" si="34"/>
        <v/>
      </c>
      <c r="B1098" s="129"/>
      <c r="C1098" s="55"/>
      <c r="D1098" s="77"/>
      <c r="E1098" s="56"/>
      <c r="F1098" s="72"/>
      <c r="G1098" s="135"/>
      <c r="H1098" s="55"/>
      <c r="I1098">
        <f t="shared" si="35"/>
        <v>0</v>
      </c>
      <c r="K1098" s="125"/>
    </row>
    <row r="1099" spans="1:11" x14ac:dyDescent="0.25">
      <c r="A1099" s="114" t="str">
        <f t="shared" si="34"/>
        <v/>
      </c>
      <c r="B1099" s="129"/>
      <c r="C1099" s="55"/>
      <c r="D1099" s="77"/>
      <c r="E1099" s="56"/>
      <c r="F1099" s="72"/>
      <c r="G1099" s="135"/>
      <c r="H1099" s="55"/>
      <c r="I1099">
        <f t="shared" si="35"/>
        <v>0</v>
      </c>
      <c r="K1099" s="125"/>
    </row>
    <row r="1100" spans="1:11" x14ac:dyDescent="0.25">
      <c r="A1100" s="114" t="str">
        <f t="shared" si="34"/>
        <v/>
      </c>
      <c r="B1100" s="129"/>
      <c r="C1100" s="55"/>
      <c r="D1100" s="77"/>
      <c r="E1100" s="56"/>
      <c r="F1100" s="72"/>
      <c r="G1100" s="135"/>
      <c r="H1100" s="55"/>
      <c r="I1100">
        <f t="shared" si="35"/>
        <v>0</v>
      </c>
      <c r="K1100" s="125"/>
    </row>
    <row r="1101" spans="1:11" x14ac:dyDescent="0.25">
      <c r="A1101" s="114" t="str">
        <f t="shared" si="34"/>
        <v/>
      </c>
      <c r="B1101" s="129"/>
      <c r="C1101" s="55"/>
      <c r="D1101" s="77"/>
      <c r="E1101" s="56"/>
      <c r="F1101" s="72"/>
      <c r="G1101" s="135"/>
      <c r="H1101" s="55"/>
      <c r="I1101">
        <f t="shared" si="35"/>
        <v>0</v>
      </c>
      <c r="K1101" s="125"/>
    </row>
    <row r="1102" spans="1:11" x14ac:dyDescent="0.25">
      <c r="A1102" s="114" t="str">
        <f t="shared" si="34"/>
        <v/>
      </c>
      <c r="B1102" s="129"/>
      <c r="C1102" s="55"/>
      <c r="D1102" s="77"/>
      <c r="E1102" s="56"/>
      <c r="F1102" s="72"/>
      <c r="G1102" s="135"/>
      <c r="H1102" s="55"/>
      <c r="I1102">
        <f t="shared" si="35"/>
        <v>0</v>
      </c>
      <c r="K1102" s="125"/>
    </row>
    <row r="1103" spans="1:11" x14ac:dyDescent="0.25">
      <c r="A1103" s="114" t="str">
        <f t="shared" si="34"/>
        <v/>
      </c>
      <c r="B1103" s="129"/>
      <c r="C1103" s="55"/>
      <c r="D1103" s="77"/>
      <c r="E1103" s="56"/>
      <c r="F1103" s="72"/>
      <c r="G1103" s="135"/>
      <c r="H1103" s="55"/>
      <c r="I1103">
        <f t="shared" si="35"/>
        <v>0</v>
      </c>
      <c r="K1103" s="125"/>
    </row>
    <row r="1104" spans="1:11" x14ac:dyDescent="0.25">
      <c r="A1104" s="114" t="str">
        <f t="shared" si="34"/>
        <v/>
      </c>
      <c r="B1104" s="129"/>
      <c r="C1104" s="55"/>
      <c r="D1104" s="77"/>
      <c r="E1104" s="56"/>
      <c r="F1104" s="72"/>
      <c r="G1104" s="135"/>
      <c r="H1104" s="55"/>
      <c r="I1104">
        <f t="shared" si="35"/>
        <v>0</v>
      </c>
      <c r="K1104" s="125"/>
    </row>
    <row r="1105" spans="1:12" x14ac:dyDescent="0.25">
      <c r="A1105" s="114" t="str">
        <f t="shared" si="34"/>
        <v/>
      </c>
      <c r="B1105" s="129"/>
      <c r="C1105" s="55"/>
      <c r="D1105" s="77"/>
      <c r="E1105" s="56"/>
      <c r="F1105" s="72"/>
      <c r="G1105" s="135"/>
      <c r="H1105" s="55"/>
      <c r="I1105">
        <f t="shared" si="35"/>
        <v>0</v>
      </c>
      <c r="K1105" s="125"/>
    </row>
    <row r="1106" spans="1:12" x14ac:dyDescent="0.25">
      <c r="A1106" s="114" t="str">
        <f t="shared" si="34"/>
        <v/>
      </c>
      <c r="B1106" s="129"/>
      <c r="C1106" s="55"/>
      <c r="D1106" s="77"/>
      <c r="E1106" s="56"/>
      <c r="F1106" s="72"/>
      <c r="G1106" s="135"/>
      <c r="H1106" s="55"/>
      <c r="I1106">
        <f t="shared" si="35"/>
        <v>0</v>
      </c>
      <c r="K1106" s="125"/>
    </row>
    <row r="1107" spans="1:12" x14ac:dyDescent="0.25">
      <c r="A1107" s="114" t="str">
        <f t="shared" si="34"/>
        <v/>
      </c>
      <c r="B1107" s="129"/>
      <c r="C1107" s="55"/>
      <c r="D1107" s="77"/>
      <c r="E1107" s="56"/>
      <c r="F1107" s="72"/>
      <c r="G1107" s="135"/>
      <c r="H1107" s="55"/>
      <c r="I1107">
        <f t="shared" si="35"/>
        <v>0</v>
      </c>
      <c r="K1107" s="125"/>
    </row>
    <row r="1108" spans="1:12" x14ac:dyDescent="0.25">
      <c r="A1108" s="114" t="str">
        <f t="shared" si="34"/>
        <v/>
      </c>
      <c r="B1108" s="129"/>
      <c r="C1108" s="55"/>
      <c r="D1108" s="77"/>
      <c r="E1108" s="56"/>
      <c r="F1108" s="72"/>
      <c r="G1108" s="135"/>
      <c r="H1108" s="55"/>
      <c r="I1108">
        <f t="shared" si="35"/>
        <v>0</v>
      </c>
      <c r="K1108" s="125"/>
    </row>
    <row r="1109" spans="1:12" x14ac:dyDescent="0.25">
      <c r="A1109" s="114" t="str">
        <f t="shared" si="34"/>
        <v/>
      </c>
      <c r="B1109" s="129"/>
      <c r="C1109" s="55"/>
      <c r="D1109" s="77"/>
      <c r="E1109" s="56"/>
      <c r="F1109" s="72"/>
      <c r="G1109" s="135"/>
      <c r="H1109" s="55"/>
      <c r="I1109">
        <f t="shared" si="35"/>
        <v>0</v>
      </c>
      <c r="K1109" s="125"/>
    </row>
    <row r="1110" spans="1:12" x14ac:dyDescent="0.25">
      <c r="A1110" s="114" t="str">
        <f t="shared" si="34"/>
        <v/>
      </c>
      <c r="B1110" s="129"/>
      <c r="C1110" s="55"/>
      <c r="D1110" s="77"/>
      <c r="E1110" s="56"/>
      <c r="F1110" s="72"/>
      <c r="G1110" s="135"/>
      <c r="H1110" s="55"/>
      <c r="I1110">
        <f t="shared" si="35"/>
        <v>0</v>
      </c>
      <c r="K1110" s="125"/>
    </row>
    <row r="1111" spans="1:12" x14ac:dyDescent="0.25">
      <c r="A1111" s="114" t="str">
        <f t="shared" si="34"/>
        <v/>
      </c>
      <c r="B1111" s="129"/>
      <c r="C1111" s="55"/>
      <c r="D1111" s="77"/>
      <c r="E1111" s="56"/>
      <c r="F1111" s="72"/>
      <c r="G1111" s="135"/>
      <c r="H1111" s="55"/>
      <c r="I1111">
        <f t="shared" si="35"/>
        <v>0</v>
      </c>
      <c r="K1111" s="125"/>
    </row>
    <row r="1112" spans="1:12" x14ac:dyDescent="0.25">
      <c r="A1112" s="114" t="str">
        <f t="shared" si="34"/>
        <v/>
      </c>
      <c r="B1112" s="129"/>
      <c r="C1112" s="55"/>
      <c r="D1112" s="77"/>
      <c r="E1112" s="56"/>
      <c r="F1112" s="72"/>
      <c r="G1112" s="135"/>
      <c r="H1112" s="55"/>
      <c r="I1112">
        <f t="shared" si="35"/>
        <v>0</v>
      </c>
      <c r="K1112" s="125"/>
    </row>
    <row r="1113" spans="1:12" x14ac:dyDescent="0.25">
      <c r="A1113" s="114" t="str">
        <f t="shared" si="34"/>
        <v/>
      </c>
      <c r="B1113" s="129"/>
      <c r="C1113" s="55"/>
      <c r="D1113" s="77"/>
      <c r="E1113" s="56"/>
      <c r="F1113" s="72"/>
      <c r="G1113" s="135"/>
      <c r="H1113" s="55"/>
      <c r="I1113">
        <f t="shared" si="35"/>
        <v>0</v>
      </c>
      <c r="K1113" s="125"/>
    </row>
    <row r="1114" spans="1:12" x14ac:dyDescent="0.25">
      <c r="A1114" s="114" t="str">
        <f t="shared" si="34"/>
        <v/>
      </c>
      <c r="B1114" s="129"/>
      <c r="C1114" s="55"/>
      <c r="D1114" s="77"/>
      <c r="E1114" s="56"/>
      <c r="F1114" s="72"/>
      <c r="G1114" s="135"/>
      <c r="H1114" s="55"/>
      <c r="I1114">
        <f t="shared" si="35"/>
        <v>0</v>
      </c>
      <c r="K1114" s="125"/>
    </row>
    <row r="1115" spans="1:12" x14ac:dyDescent="0.25">
      <c r="A1115" s="114" t="str">
        <f t="shared" si="34"/>
        <v/>
      </c>
      <c r="B1115" s="129"/>
      <c r="C1115" s="55"/>
      <c r="D1115" s="77"/>
      <c r="E1115" s="56"/>
      <c r="F1115" s="72"/>
      <c r="G1115" s="135"/>
      <c r="H1115" s="55"/>
      <c r="I1115">
        <f t="shared" si="35"/>
        <v>0</v>
      </c>
    </row>
    <row r="1116" spans="1:12" x14ac:dyDescent="0.25">
      <c r="A1116" s="114" t="str">
        <f t="shared" si="34"/>
        <v/>
      </c>
      <c r="B1116" s="129"/>
      <c r="C1116" s="55"/>
      <c r="D1116" s="77"/>
      <c r="E1116" s="56"/>
      <c r="F1116" s="72"/>
      <c r="G1116" s="135"/>
      <c r="H1116" s="55"/>
      <c r="I1116">
        <f t="shared" si="35"/>
        <v>0</v>
      </c>
      <c r="L1116" s="125"/>
    </row>
    <row r="1117" spans="1:12" x14ac:dyDescent="0.25">
      <c r="A1117" s="114" t="str">
        <f t="shared" si="34"/>
        <v/>
      </c>
      <c r="B1117" s="129"/>
      <c r="C1117" s="55"/>
      <c r="D1117" s="77"/>
      <c r="E1117" s="56"/>
      <c r="F1117" s="72"/>
      <c r="G1117" s="135"/>
      <c r="H1117" s="55"/>
      <c r="I1117">
        <f t="shared" si="35"/>
        <v>0</v>
      </c>
      <c r="L1117" s="125"/>
    </row>
    <row r="1118" spans="1:12" x14ac:dyDescent="0.25">
      <c r="A1118" s="114" t="str">
        <f t="shared" si="34"/>
        <v/>
      </c>
      <c r="B1118" s="129"/>
      <c r="C1118" s="55"/>
      <c r="D1118" s="77"/>
      <c r="E1118" s="56"/>
      <c r="F1118" s="72"/>
      <c r="G1118" s="135"/>
      <c r="H1118" s="55"/>
      <c r="I1118">
        <f t="shared" si="35"/>
        <v>0</v>
      </c>
      <c r="L1118" s="125"/>
    </row>
    <row r="1119" spans="1:12" x14ac:dyDescent="0.25">
      <c r="A1119" s="114" t="str">
        <f t="shared" si="34"/>
        <v/>
      </c>
      <c r="B1119" s="129"/>
      <c r="C1119" s="55"/>
      <c r="D1119" s="77"/>
      <c r="E1119" s="56"/>
      <c r="F1119" s="72"/>
      <c r="G1119" s="135"/>
      <c r="H1119" s="55"/>
      <c r="I1119">
        <f t="shared" si="35"/>
        <v>0</v>
      </c>
      <c r="L1119" s="125"/>
    </row>
    <row r="1120" spans="1:12" x14ac:dyDescent="0.25">
      <c r="A1120" s="114" t="str">
        <f t="shared" si="34"/>
        <v/>
      </c>
      <c r="B1120" s="129"/>
      <c r="C1120" s="55"/>
      <c r="D1120" s="77"/>
      <c r="E1120" s="56"/>
      <c r="F1120" s="72"/>
      <c r="G1120" s="135"/>
      <c r="H1120" s="55"/>
      <c r="I1120">
        <f t="shared" si="35"/>
        <v>0</v>
      </c>
      <c r="L1120" s="125"/>
    </row>
    <row r="1121" spans="1:12" x14ac:dyDescent="0.25">
      <c r="A1121" s="114" t="str">
        <f t="shared" si="34"/>
        <v/>
      </c>
      <c r="B1121" s="129"/>
      <c r="C1121" s="55"/>
      <c r="D1121" s="77"/>
      <c r="E1121" s="56"/>
      <c r="F1121" s="72"/>
      <c r="G1121" s="135"/>
      <c r="H1121" s="55"/>
      <c r="I1121">
        <f t="shared" si="35"/>
        <v>0</v>
      </c>
      <c r="L1121" s="125"/>
    </row>
    <row r="1122" spans="1:12" x14ac:dyDescent="0.25">
      <c r="A1122" s="114" t="str">
        <f t="shared" si="34"/>
        <v/>
      </c>
      <c r="B1122" s="129"/>
      <c r="C1122" s="55"/>
      <c r="D1122" s="77"/>
      <c r="E1122" s="56"/>
      <c r="F1122" s="72"/>
      <c r="G1122" s="135"/>
      <c r="H1122" s="55"/>
      <c r="I1122">
        <f t="shared" si="35"/>
        <v>0</v>
      </c>
      <c r="L1122" s="125"/>
    </row>
    <row r="1123" spans="1:12" x14ac:dyDescent="0.25">
      <c r="A1123" s="114" t="str">
        <f t="shared" si="34"/>
        <v/>
      </c>
      <c r="B1123" s="129"/>
      <c r="C1123" s="55"/>
      <c r="D1123" s="77"/>
      <c r="E1123" s="56"/>
      <c r="F1123" s="72"/>
      <c r="G1123" s="135"/>
      <c r="H1123" s="55"/>
      <c r="I1123">
        <f t="shared" si="35"/>
        <v>0</v>
      </c>
      <c r="L1123" s="125"/>
    </row>
    <row r="1124" spans="1:12" x14ac:dyDescent="0.25">
      <c r="A1124" s="114" t="str">
        <f t="shared" si="34"/>
        <v/>
      </c>
      <c r="B1124" s="129"/>
      <c r="C1124" s="55"/>
      <c r="D1124" s="77"/>
      <c r="E1124" s="56"/>
      <c r="F1124" s="72"/>
      <c r="G1124" s="135"/>
      <c r="H1124" s="55"/>
      <c r="I1124">
        <f t="shared" si="35"/>
        <v>0</v>
      </c>
      <c r="L1124" s="125"/>
    </row>
    <row r="1125" spans="1:12" x14ac:dyDescent="0.25">
      <c r="A1125" s="114" t="str">
        <f t="shared" si="34"/>
        <v/>
      </c>
      <c r="B1125" s="129"/>
      <c r="C1125" s="55"/>
      <c r="D1125" s="77"/>
      <c r="E1125" s="56"/>
      <c r="F1125" s="72"/>
      <c r="G1125" s="135"/>
      <c r="H1125" s="55"/>
      <c r="I1125">
        <f t="shared" si="35"/>
        <v>0</v>
      </c>
      <c r="L1125" s="125"/>
    </row>
    <row r="1126" spans="1:12" x14ac:dyDescent="0.25">
      <c r="A1126" s="114" t="str">
        <f t="shared" si="34"/>
        <v/>
      </c>
      <c r="B1126" s="129"/>
      <c r="C1126" s="55"/>
      <c r="D1126" s="77"/>
      <c r="E1126" s="56"/>
      <c r="F1126" s="72"/>
      <c r="G1126" s="135"/>
      <c r="H1126" s="55"/>
      <c r="I1126">
        <f t="shared" si="35"/>
        <v>0</v>
      </c>
      <c r="L1126" s="125"/>
    </row>
    <row r="1127" spans="1:12" x14ac:dyDescent="0.25">
      <c r="A1127" s="114" t="str">
        <f t="shared" si="34"/>
        <v/>
      </c>
      <c r="B1127" s="129"/>
      <c r="C1127" s="55"/>
      <c r="D1127" s="77"/>
      <c r="E1127" s="56"/>
      <c r="F1127" s="72"/>
      <c r="G1127" s="135"/>
      <c r="H1127" s="55"/>
      <c r="I1127">
        <f t="shared" si="35"/>
        <v>0</v>
      </c>
      <c r="L1127" s="125"/>
    </row>
    <row r="1128" spans="1:12" x14ac:dyDescent="0.25">
      <c r="A1128" s="114" t="str">
        <f t="shared" si="34"/>
        <v/>
      </c>
      <c r="B1128" s="129"/>
      <c r="C1128" s="55"/>
      <c r="D1128" s="77"/>
      <c r="E1128" s="56"/>
      <c r="F1128" s="72"/>
      <c r="G1128" s="135"/>
      <c r="H1128" s="55"/>
      <c r="I1128">
        <f t="shared" si="35"/>
        <v>0</v>
      </c>
      <c r="L1128" s="125"/>
    </row>
    <row r="1129" spans="1:12" x14ac:dyDescent="0.25">
      <c r="A1129" s="114" t="str">
        <f t="shared" si="34"/>
        <v/>
      </c>
      <c r="B1129" s="129"/>
      <c r="C1129" s="55"/>
      <c r="D1129" s="77"/>
      <c r="E1129" s="56"/>
      <c r="F1129" s="72"/>
      <c r="G1129" s="135"/>
      <c r="H1129" s="55"/>
      <c r="I1129">
        <f t="shared" si="35"/>
        <v>0</v>
      </c>
      <c r="L1129" s="125"/>
    </row>
    <row r="1130" spans="1:12" x14ac:dyDescent="0.25">
      <c r="A1130" s="114" t="str">
        <f t="shared" si="34"/>
        <v/>
      </c>
      <c r="B1130" s="129"/>
      <c r="C1130" s="55"/>
      <c r="D1130" s="77"/>
      <c r="E1130" s="56"/>
      <c r="F1130" s="72"/>
      <c r="G1130" s="135"/>
      <c r="H1130" s="55"/>
      <c r="I1130">
        <f t="shared" si="35"/>
        <v>0</v>
      </c>
      <c r="L1130" s="125"/>
    </row>
    <row r="1131" spans="1:12" x14ac:dyDescent="0.25">
      <c r="A1131" s="114" t="str">
        <f t="shared" si="34"/>
        <v/>
      </c>
      <c r="B1131" s="129"/>
      <c r="C1131" s="55"/>
      <c r="D1131" s="77"/>
      <c r="E1131" s="56"/>
      <c r="F1131" s="72"/>
      <c r="G1131" s="135"/>
      <c r="H1131" s="55"/>
      <c r="I1131">
        <f t="shared" si="35"/>
        <v>0</v>
      </c>
      <c r="L1131" s="125"/>
    </row>
    <row r="1132" spans="1:12" x14ac:dyDescent="0.25">
      <c r="A1132" s="114" t="str">
        <f t="shared" si="34"/>
        <v/>
      </c>
      <c r="B1132" s="129"/>
      <c r="C1132" s="55"/>
      <c r="D1132" s="77"/>
      <c r="E1132" s="56"/>
      <c r="F1132" s="72"/>
      <c r="G1132" s="135"/>
      <c r="H1132" s="55"/>
      <c r="I1132">
        <f t="shared" si="35"/>
        <v>0</v>
      </c>
      <c r="L1132" s="125"/>
    </row>
    <row r="1133" spans="1:12" x14ac:dyDescent="0.25">
      <c r="A1133" s="114" t="str">
        <f t="shared" si="34"/>
        <v/>
      </c>
      <c r="B1133" s="129"/>
      <c r="C1133" s="55"/>
      <c r="D1133" s="77"/>
      <c r="E1133" s="56"/>
      <c r="F1133" s="72"/>
      <c r="G1133" s="135"/>
      <c r="H1133" s="55"/>
      <c r="I1133">
        <f t="shared" si="35"/>
        <v>0</v>
      </c>
      <c r="L1133" s="125"/>
    </row>
    <row r="1134" spans="1:12" x14ac:dyDescent="0.25">
      <c r="A1134" s="114" t="str">
        <f t="shared" si="34"/>
        <v/>
      </c>
      <c r="B1134" s="129"/>
      <c r="C1134" s="55"/>
      <c r="D1134" s="77"/>
      <c r="E1134" s="56"/>
      <c r="F1134" s="72"/>
      <c r="G1134" s="89"/>
      <c r="H1134" s="55"/>
      <c r="I1134">
        <f t="shared" si="35"/>
        <v>0</v>
      </c>
      <c r="L1134" s="125"/>
    </row>
    <row r="1135" spans="1:12" x14ac:dyDescent="0.25">
      <c r="A1135" s="114" t="str">
        <f t="shared" si="34"/>
        <v/>
      </c>
      <c r="B1135" s="129"/>
      <c r="C1135" s="55"/>
      <c r="D1135" s="77"/>
      <c r="E1135" s="56"/>
      <c r="F1135" s="72"/>
      <c r="G1135" s="89"/>
      <c r="H1135" s="55"/>
      <c r="I1135">
        <f t="shared" si="35"/>
        <v>0</v>
      </c>
      <c r="L1135" s="125"/>
    </row>
    <row r="1136" spans="1:12" x14ac:dyDescent="0.25">
      <c r="A1136" s="114" t="str">
        <f t="shared" si="34"/>
        <v/>
      </c>
      <c r="B1136" s="129"/>
      <c r="C1136" s="55"/>
      <c r="D1136" s="77"/>
      <c r="E1136" s="56"/>
      <c r="F1136" s="72"/>
      <c r="G1136" s="135"/>
      <c r="H1136" s="55"/>
      <c r="I1136">
        <f t="shared" si="35"/>
        <v>0</v>
      </c>
      <c r="L1136" s="125"/>
    </row>
    <row r="1137" spans="1:12" x14ac:dyDescent="0.25">
      <c r="A1137" s="114" t="str">
        <f t="shared" si="34"/>
        <v/>
      </c>
      <c r="B1137" s="129"/>
      <c r="C1137" s="55"/>
      <c r="D1137" s="77"/>
      <c r="E1137" s="56"/>
      <c r="F1137" s="72"/>
      <c r="G1137" s="135"/>
      <c r="H1137" s="55"/>
      <c r="I1137">
        <f t="shared" si="35"/>
        <v>0</v>
      </c>
      <c r="L1137" s="125"/>
    </row>
    <row r="1138" spans="1:12" x14ac:dyDescent="0.25">
      <c r="A1138" s="114" t="str">
        <f t="shared" si="34"/>
        <v/>
      </c>
      <c r="B1138" s="129"/>
      <c r="C1138" s="55"/>
      <c r="D1138" s="77"/>
      <c r="E1138" s="56"/>
      <c r="F1138" s="72"/>
      <c r="G1138" s="135"/>
      <c r="H1138" s="55"/>
      <c r="I1138">
        <f t="shared" si="35"/>
        <v>0</v>
      </c>
      <c r="L1138" s="125"/>
    </row>
    <row r="1139" spans="1:12" x14ac:dyDescent="0.25">
      <c r="A1139" s="114" t="str">
        <f t="shared" si="34"/>
        <v/>
      </c>
      <c r="B1139" s="129"/>
      <c r="C1139" s="55"/>
      <c r="D1139" s="77"/>
      <c r="E1139" s="56"/>
      <c r="F1139" s="72"/>
      <c r="G1139" s="135"/>
      <c r="H1139" s="55"/>
      <c r="I1139">
        <f t="shared" si="35"/>
        <v>0</v>
      </c>
      <c r="L1139" s="125"/>
    </row>
    <row r="1140" spans="1:12" x14ac:dyDescent="0.25">
      <c r="A1140" s="114" t="str">
        <f t="shared" si="34"/>
        <v/>
      </c>
      <c r="B1140" s="129"/>
      <c r="C1140" s="55"/>
      <c r="D1140" s="77"/>
      <c r="E1140" s="56"/>
      <c r="F1140" s="72"/>
      <c r="G1140" s="135"/>
      <c r="H1140" s="55"/>
      <c r="I1140">
        <f t="shared" si="35"/>
        <v>0</v>
      </c>
      <c r="L1140" s="125"/>
    </row>
    <row r="1141" spans="1:12" x14ac:dyDescent="0.25">
      <c r="A1141" s="114" t="str">
        <f t="shared" si="34"/>
        <v/>
      </c>
      <c r="B1141" s="129"/>
      <c r="C1141" s="55"/>
      <c r="D1141" s="77"/>
      <c r="E1141" s="56"/>
      <c r="F1141" s="72"/>
      <c r="G1141" s="135"/>
      <c r="H1141" s="55"/>
      <c r="I1141">
        <f t="shared" si="35"/>
        <v>0</v>
      </c>
      <c r="L1141" s="125"/>
    </row>
    <row r="1142" spans="1:12" x14ac:dyDescent="0.25">
      <c r="A1142" s="114" t="str">
        <f t="shared" si="34"/>
        <v/>
      </c>
      <c r="B1142" s="129"/>
      <c r="C1142" s="55"/>
      <c r="D1142" s="77"/>
      <c r="E1142" s="56"/>
      <c r="F1142" s="72"/>
      <c r="G1142" s="135"/>
      <c r="H1142" s="55"/>
      <c r="I1142">
        <f t="shared" si="35"/>
        <v>0</v>
      </c>
      <c r="L1142" s="125"/>
    </row>
    <row r="1143" spans="1:12" x14ac:dyDescent="0.25">
      <c r="A1143" s="114" t="str">
        <f t="shared" si="34"/>
        <v/>
      </c>
      <c r="B1143" s="129"/>
      <c r="C1143" s="55"/>
      <c r="D1143" s="77"/>
      <c r="E1143" s="56"/>
      <c r="F1143" s="72"/>
      <c r="G1143" s="135"/>
      <c r="H1143" s="55"/>
      <c r="I1143">
        <f t="shared" si="35"/>
        <v>0</v>
      </c>
      <c r="L1143" s="125"/>
    </row>
    <row r="1144" spans="1:12" x14ac:dyDescent="0.25">
      <c r="A1144" s="114" t="str">
        <f t="shared" si="34"/>
        <v/>
      </c>
      <c r="B1144" s="129"/>
      <c r="C1144" s="55"/>
      <c r="D1144" s="77"/>
      <c r="E1144" s="56"/>
      <c r="F1144" s="72"/>
      <c r="G1144" s="135"/>
      <c r="H1144" s="55"/>
      <c r="I1144">
        <f t="shared" si="35"/>
        <v>0</v>
      </c>
      <c r="L1144" s="125"/>
    </row>
    <row r="1145" spans="1:12" x14ac:dyDescent="0.25">
      <c r="A1145" s="114" t="str">
        <f t="shared" si="34"/>
        <v/>
      </c>
      <c r="B1145" s="129"/>
      <c r="C1145" s="55"/>
      <c r="D1145" s="77"/>
      <c r="E1145" s="56"/>
      <c r="F1145" s="72"/>
      <c r="G1145" s="135"/>
      <c r="H1145" s="55"/>
      <c r="I1145">
        <f t="shared" si="35"/>
        <v>0</v>
      </c>
      <c r="L1145" s="125"/>
    </row>
    <row r="1146" spans="1:12" x14ac:dyDescent="0.25">
      <c r="A1146" s="114" t="str">
        <f t="shared" si="34"/>
        <v/>
      </c>
      <c r="B1146" s="129"/>
      <c r="C1146" s="55"/>
      <c r="D1146" s="77"/>
      <c r="E1146" s="56"/>
      <c r="F1146" s="72"/>
      <c r="G1146" s="135"/>
      <c r="H1146" s="55"/>
      <c r="I1146">
        <f t="shared" si="35"/>
        <v>0</v>
      </c>
      <c r="L1146" s="125"/>
    </row>
    <row r="1147" spans="1:12" x14ac:dyDescent="0.25">
      <c r="A1147" s="114" t="str">
        <f t="shared" si="34"/>
        <v/>
      </c>
      <c r="B1147" s="129"/>
      <c r="C1147" s="55"/>
      <c r="D1147" s="77"/>
      <c r="E1147" s="56"/>
      <c r="F1147" s="72"/>
      <c r="G1147" s="135"/>
      <c r="H1147" s="55"/>
      <c r="I1147">
        <f t="shared" si="35"/>
        <v>0</v>
      </c>
      <c r="L1147" s="125"/>
    </row>
    <row r="1148" spans="1:12" x14ac:dyDescent="0.25">
      <c r="A1148" s="114" t="str">
        <f t="shared" si="34"/>
        <v/>
      </c>
      <c r="B1148" s="129"/>
      <c r="C1148" s="55"/>
      <c r="D1148" s="77"/>
      <c r="E1148" s="56"/>
      <c r="F1148" s="72"/>
      <c r="G1148" s="135"/>
      <c r="H1148" s="55"/>
      <c r="I1148">
        <f t="shared" si="35"/>
        <v>0</v>
      </c>
      <c r="L1148" s="125"/>
    </row>
    <row r="1149" spans="1:12" x14ac:dyDescent="0.25">
      <c r="A1149" s="114" t="str">
        <f t="shared" si="34"/>
        <v/>
      </c>
      <c r="B1149" s="129"/>
      <c r="C1149" s="55"/>
      <c r="D1149" s="77"/>
      <c r="E1149" s="56"/>
      <c r="F1149" s="72"/>
      <c r="G1149" s="135"/>
      <c r="H1149" s="55"/>
      <c r="I1149">
        <f t="shared" si="35"/>
        <v>0</v>
      </c>
      <c r="L1149" s="125"/>
    </row>
    <row r="1150" spans="1:12" x14ac:dyDescent="0.25">
      <c r="A1150" s="114" t="str">
        <f t="shared" si="34"/>
        <v/>
      </c>
      <c r="B1150" s="129"/>
      <c r="C1150" s="55"/>
      <c r="D1150" s="77"/>
      <c r="E1150" s="56"/>
      <c r="F1150" s="72"/>
      <c r="G1150" s="135"/>
      <c r="H1150" s="55"/>
      <c r="I1150">
        <f t="shared" si="35"/>
        <v>0</v>
      </c>
      <c r="L1150" s="125"/>
    </row>
    <row r="1151" spans="1:12" x14ac:dyDescent="0.25">
      <c r="A1151" s="114" t="str">
        <f t="shared" si="34"/>
        <v/>
      </c>
      <c r="B1151" s="129"/>
      <c r="C1151" s="55"/>
      <c r="D1151" s="77"/>
      <c r="E1151" s="56"/>
      <c r="F1151" s="72"/>
      <c r="G1151" s="135"/>
      <c r="H1151" s="55"/>
      <c r="I1151">
        <f t="shared" si="35"/>
        <v>0</v>
      </c>
      <c r="L1151" s="125"/>
    </row>
    <row r="1152" spans="1:12" x14ac:dyDescent="0.25">
      <c r="A1152" s="114" t="str">
        <f t="shared" si="34"/>
        <v/>
      </c>
      <c r="B1152" s="129"/>
      <c r="C1152" s="55"/>
      <c r="D1152" s="77"/>
      <c r="E1152" s="56"/>
      <c r="F1152" s="72"/>
      <c r="G1152" s="135"/>
      <c r="H1152" s="55"/>
      <c r="I1152">
        <f t="shared" si="35"/>
        <v>0</v>
      </c>
      <c r="L1152" s="125"/>
    </row>
    <row r="1153" spans="1:12" x14ac:dyDescent="0.25">
      <c r="A1153" s="114" t="str">
        <f t="shared" si="34"/>
        <v/>
      </c>
      <c r="B1153" s="129"/>
      <c r="C1153" s="55"/>
      <c r="D1153" s="77"/>
      <c r="E1153" s="56"/>
      <c r="F1153" s="72"/>
      <c r="G1153" s="89"/>
      <c r="H1153" s="55"/>
      <c r="I1153">
        <f t="shared" si="35"/>
        <v>0</v>
      </c>
      <c r="L1153" s="125"/>
    </row>
    <row r="1154" spans="1:12" x14ac:dyDescent="0.25">
      <c r="A1154" s="114" t="str">
        <f t="shared" ref="A1154:A1217" si="36">IF(D1154="","",D1154+(6-I1154))</f>
        <v/>
      </c>
      <c r="B1154" s="129"/>
      <c r="C1154" s="55"/>
      <c r="D1154" s="77"/>
      <c r="E1154" s="56"/>
      <c r="F1154" s="72"/>
      <c r="G1154" s="89"/>
      <c r="H1154" s="55"/>
      <c r="I1154">
        <f t="shared" si="35"/>
        <v>0</v>
      </c>
      <c r="L1154" s="125"/>
    </row>
    <row r="1155" spans="1:12" x14ac:dyDescent="0.25">
      <c r="A1155" s="114" t="str">
        <f t="shared" si="36"/>
        <v/>
      </c>
      <c r="B1155" s="129"/>
      <c r="C1155" s="55"/>
      <c r="D1155" s="77"/>
      <c r="E1155" s="56"/>
      <c r="F1155" s="72"/>
      <c r="G1155" s="135"/>
      <c r="H1155" s="55"/>
      <c r="I1155">
        <f t="shared" ref="I1155:I1218" si="37">IF(WEEKDAY(D1155)=7,0,WEEKDAY(D1155))</f>
        <v>0</v>
      </c>
      <c r="L1155" s="125"/>
    </row>
    <row r="1156" spans="1:12" x14ac:dyDescent="0.25">
      <c r="A1156" s="114" t="str">
        <f t="shared" si="36"/>
        <v/>
      </c>
      <c r="B1156" s="129"/>
      <c r="C1156" s="55"/>
      <c r="D1156" s="77"/>
      <c r="E1156" s="56"/>
      <c r="F1156" s="72"/>
      <c r="G1156" s="135"/>
      <c r="H1156" s="55"/>
      <c r="I1156">
        <f t="shared" si="37"/>
        <v>0</v>
      </c>
      <c r="L1156" s="125"/>
    </row>
    <row r="1157" spans="1:12" x14ac:dyDescent="0.25">
      <c r="A1157" s="114" t="str">
        <f t="shared" si="36"/>
        <v/>
      </c>
      <c r="B1157" s="129"/>
      <c r="C1157" s="55"/>
      <c r="D1157" s="77"/>
      <c r="E1157" s="56"/>
      <c r="F1157" s="72"/>
      <c r="G1157" s="135"/>
      <c r="H1157" s="55"/>
      <c r="I1157">
        <f t="shared" si="37"/>
        <v>0</v>
      </c>
      <c r="L1157" s="125"/>
    </row>
    <row r="1158" spans="1:12" x14ac:dyDescent="0.25">
      <c r="A1158" s="114" t="str">
        <f t="shared" si="36"/>
        <v/>
      </c>
      <c r="B1158" s="129"/>
      <c r="C1158" s="55"/>
      <c r="D1158" s="77"/>
      <c r="E1158" s="56"/>
      <c r="F1158" s="72"/>
      <c r="G1158" s="135"/>
      <c r="H1158" s="55"/>
      <c r="I1158">
        <f t="shared" si="37"/>
        <v>0</v>
      </c>
      <c r="L1158" s="125"/>
    </row>
    <row r="1159" spans="1:12" x14ac:dyDescent="0.25">
      <c r="A1159" s="114" t="str">
        <f t="shared" si="36"/>
        <v/>
      </c>
      <c r="B1159" s="129"/>
      <c r="C1159" s="55"/>
      <c r="D1159" s="77"/>
      <c r="E1159" s="56"/>
      <c r="F1159" s="72"/>
      <c r="G1159" s="135"/>
      <c r="H1159" s="55"/>
      <c r="I1159">
        <f t="shared" si="37"/>
        <v>0</v>
      </c>
      <c r="L1159" s="125"/>
    </row>
    <row r="1160" spans="1:12" x14ac:dyDescent="0.25">
      <c r="A1160" s="114" t="str">
        <f t="shared" si="36"/>
        <v/>
      </c>
      <c r="B1160" s="129"/>
      <c r="C1160" s="55"/>
      <c r="D1160" s="77"/>
      <c r="E1160" s="56"/>
      <c r="F1160" s="72"/>
      <c r="G1160" s="135"/>
      <c r="H1160" s="55"/>
      <c r="I1160">
        <f t="shared" si="37"/>
        <v>0</v>
      </c>
      <c r="L1160" s="125"/>
    </row>
    <row r="1161" spans="1:12" x14ac:dyDescent="0.25">
      <c r="A1161" s="114" t="str">
        <f t="shared" si="36"/>
        <v/>
      </c>
      <c r="B1161" s="129"/>
      <c r="C1161" s="55"/>
      <c r="D1161" s="77"/>
      <c r="E1161" s="56"/>
      <c r="F1161" s="72"/>
      <c r="G1161" s="135"/>
      <c r="H1161" s="55"/>
      <c r="I1161">
        <f t="shared" si="37"/>
        <v>0</v>
      </c>
      <c r="L1161" s="125"/>
    </row>
    <row r="1162" spans="1:12" x14ac:dyDescent="0.25">
      <c r="A1162" s="114" t="str">
        <f t="shared" si="36"/>
        <v/>
      </c>
      <c r="B1162" s="129"/>
      <c r="C1162" s="55"/>
      <c r="D1162" s="77"/>
      <c r="E1162" s="56"/>
      <c r="F1162" s="72"/>
      <c r="G1162" s="135"/>
      <c r="H1162" s="55"/>
      <c r="I1162">
        <f t="shared" si="37"/>
        <v>0</v>
      </c>
      <c r="L1162" s="125"/>
    </row>
    <row r="1163" spans="1:12" x14ac:dyDescent="0.25">
      <c r="A1163" s="114" t="str">
        <f t="shared" si="36"/>
        <v/>
      </c>
      <c r="B1163" s="129"/>
      <c r="C1163" s="55"/>
      <c r="D1163" s="77"/>
      <c r="E1163" s="56"/>
      <c r="F1163" s="72"/>
      <c r="G1163" s="135"/>
      <c r="H1163" s="55"/>
      <c r="I1163">
        <f t="shared" si="37"/>
        <v>0</v>
      </c>
      <c r="L1163" s="125"/>
    </row>
    <row r="1164" spans="1:12" x14ac:dyDescent="0.25">
      <c r="A1164" s="114" t="str">
        <f t="shared" si="36"/>
        <v/>
      </c>
      <c r="B1164" s="129"/>
      <c r="C1164" s="55"/>
      <c r="D1164" s="77"/>
      <c r="E1164" s="56"/>
      <c r="F1164" s="72"/>
      <c r="G1164" s="135"/>
      <c r="H1164" s="55"/>
      <c r="I1164">
        <f t="shared" si="37"/>
        <v>0</v>
      </c>
      <c r="L1164" s="125"/>
    </row>
    <row r="1165" spans="1:12" x14ac:dyDescent="0.25">
      <c r="A1165" s="114" t="str">
        <f t="shared" si="36"/>
        <v/>
      </c>
      <c r="B1165" s="129"/>
      <c r="C1165" s="55"/>
      <c r="D1165" s="77"/>
      <c r="E1165" s="56"/>
      <c r="F1165" s="72"/>
      <c r="G1165" s="135"/>
      <c r="H1165" s="55"/>
      <c r="I1165">
        <f t="shared" si="37"/>
        <v>0</v>
      </c>
      <c r="L1165" s="125"/>
    </row>
    <row r="1166" spans="1:12" x14ac:dyDescent="0.25">
      <c r="A1166" s="114" t="str">
        <f t="shared" si="36"/>
        <v/>
      </c>
      <c r="B1166" s="129"/>
      <c r="C1166" s="55"/>
      <c r="D1166" s="77"/>
      <c r="E1166" s="56"/>
      <c r="F1166" s="72"/>
      <c r="G1166" s="135"/>
      <c r="H1166" s="55"/>
      <c r="I1166">
        <f t="shared" si="37"/>
        <v>0</v>
      </c>
      <c r="L1166" s="125"/>
    </row>
    <row r="1167" spans="1:12" x14ac:dyDescent="0.25">
      <c r="A1167" s="114" t="str">
        <f t="shared" si="36"/>
        <v/>
      </c>
      <c r="B1167" s="129"/>
      <c r="C1167" s="55"/>
      <c r="D1167" s="77"/>
      <c r="E1167" s="56"/>
      <c r="F1167" s="72"/>
      <c r="G1167" s="135"/>
      <c r="H1167" s="55"/>
      <c r="I1167">
        <f t="shared" si="37"/>
        <v>0</v>
      </c>
      <c r="L1167" s="125"/>
    </row>
    <row r="1168" spans="1:12" x14ac:dyDescent="0.25">
      <c r="A1168" s="114" t="str">
        <f t="shared" si="36"/>
        <v/>
      </c>
      <c r="B1168" s="129"/>
      <c r="C1168" s="55"/>
      <c r="D1168" s="77"/>
      <c r="E1168" s="56"/>
      <c r="F1168" s="72"/>
      <c r="G1168" s="135"/>
      <c r="H1168" s="55"/>
      <c r="I1168">
        <f t="shared" si="37"/>
        <v>0</v>
      </c>
      <c r="L1168" s="125"/>
    </row>
    <row r="1169" spans="1:13" x14ac:dyDescent="0.25">
      <c r="A1169" s="114" t="str">
        <f t="shared" si="36"/>
        <v/>
      </c>
      <c r="B1169" s="129"/>
      <c r="C1169" s="55"/>
      <c r="D1169" s="77"/>
      <c r="E1169" s="56"/>
      <c r="F1169" s="72"/>
      <c r="G1169" s="135"/>
      <c r="H1169" s="55"/>
      <c r="I1169">
        <f t="shared" si="37"/>
        <v>0</v>
      </c>
      <c r="L1169" s="125"/>
    </row>
    <row r="1170" spans="1:13" x14ac:dyDescent="0.25">
      <c r="A1170" s="114" t="str">
        <f t="shared" si="36"/>
        <v/>
      </c>
      <c r="B1170" s="129"/>
      <c r="C1170" s="55"/>
      <c r="D1170" s="77"/>
      <c r="E1170" s="56"/>
      <c r="F1170" s="72"/>
      <c r="G1170" s="135"/>
      <c r="H1170" s="55"/>
      <c r="I1170">
        <f t="shared" si="37"/>
        <v>0</v>
      </c>
      <c r="L1170" s="125"/>
    </row>
    <row r="1171" spans="1:13" x14ac:dyDescent="0.25">
      <c r="A1171" s="114" t="str">
        <f t="shared" si="36"/>
        <v/>
      </c>
      <c r="B1171" s="129"/>
      <c r="C1171" s="55"/>
      <c r="D1171" s="77"/>
      <c r="E1171" s="56"/>
      <c r="F1171" s="72"/>
      <c r="G1171" s="135"/>
      <c r="H1171" s="55"/>
      <c r="I1171">
        <f t="shared" si="37"/>
        <v>0</v>
      </c>
      <c r="L1171" s="125"/>
    </row>
    <row r="1172" spans="1:13" x14ac:dyDescent="0.25">
      <c r="A1172" s="114" t="str">
        <f t="shared" si="36"/>
        <v/>
      </c>
      <c r="B1172" s="129"/>
      <c r="C1172" s="55"/>
      <c r="D1172" s="77"/>
      <c r="E1172" s="56"/>
      <c r="F1172" s="72"/>
      <c r="G1172" s="135"/>
      <c r="H1172" s="55"/>
      <c r="I1172">
        <f t="shared" si="37"/>
        <v>0</v>
      </c>
      <c r="L1172" s="125"/>
    </row>
    <row r="1173" spans="1:13" x14ac:dyDescent="0.25">
      <c r="A1173" s="114" t="str">
        <f t="shared" si="36"/>
        <v/>
      </c>
      <c r="B1173" s="129"/>
      <c r="C1173" s="55"/>
      <c r="D1173" s="77"/>
      <c r="E1173" s="56"/>
      <c r="F1173" s="72"/>
      <c r="G1173" s="135"/>
      <c r="H1173" s="55"/>
      <c r="I1173">
        <f t="shared" si="37"/>
        <v>0</v>
      </c>
      <c r="L1173" s="125"/>
    </row>
    <row r="1174" spans="1:13" x14ac:dyDescent="0.25">
      <c r="A1174" s="114" t="str">
        <f t="shared" si="36"/>
        <v/>
      </c>
      <c r="B1174" s="129"/>
      <c r="C1174" s="55"/>
      <c r="D1174" s="77"/>
      <c r="E1174" s="56"/>
      <c r="F1174" s="72"/>
      <c r="G1174" s="135"/>
      <c r="H1174" s="55"/>
      <c r="I1174">
        <f t="shared" si="37"/>
        <v>0</v>
      </c>
      <c r="L1174" s="125"/>
    </row>
    <row r="1175" spans="1:13" x14ac:dyDescent="0.25">
      <c r="A1175" s="114" t="str">
        <f t="shared" si="36"/>
        <v/>
      </c>
      <c r="B1175" s="129"/>
      <c r="C1175" s="55"/>
      <c r="D1175" s="77"/>
      <c r="E1175" s="56"/>
      <c r="F1175" s="72"/>
      <c r="G1175" s="135"/>
      <c r="H1175" s="55"/>
      <c r="I1175">
        <f t="shared" si="37"/>
        <v>0</v>
      </c>
      <c r="L1175" s="125"/>
    </row>
    <row r="1176" spans="1:13" x14ac:dyDescent="0.25">
      <c r="A1176" s="114" t="str">
        <f t="shared" si="36"/>
        <v/>
      </c>
      <c r="B1176" s="129"/>
      <c r="C1176" s="55"/>
      <c r="D1176" s="77"/>
      <c r="E1176" s="56"/>
      <c r="F1176" s="72"/>
      <c r="G1176" s="135"/>
      <c r="H1176" s="55"/>
      <c r="I1176">
        <f t="shared" si="37"/>
        <v>0</v>
      </c>
    </row>
    <row r="1177" spans="1:13" x14ac:dyDescent="0.25">
      <c r="A1177" s="114" t="str">
        <f t="shared" si="36"/>
        <v/>
      </c>
      <c r="B1177" s="129"/>
      <c r="C1177" s="55"/>
      <c r="D1177" s="77"/>
      <c r="E1177" s="56"/>
      <c r="F1177" s="72"/>
      <c r="G1177" s="135"/>
      <c r="H1177" s="55"/>
      <c r="I1177">
        <f t="shared" si="37"/>
        <v>0</v>
      </c>
      <c r="M1177" s="125"/>
    </row>
    <row r="1178" spans="1:13" x14ac:dyDescent="0.25">
      <c r="A1178" s="114" t="str">
        <f t="shared" si="36"/>
        <v/>
      </c>
      <c r="B1178" s="129"/>
      <c r="C1178" s="55"/>
      <c r="D1178" s="77"/>
      <c r="E1178" s="56"/>
      <c r="F1178" s="72"/>
      <c r="G1178" s="135"/>
      <c r="H1178" s="55"/>
      <c r="I1178">
        <f t="shared" si="37"/>
        <v>0</v>
      </c>
      <c r="M1178" s="125"/>
    </row>
    <row r="1179" spans="1:13" x14ac:dyDescent="0.25">
      <c r="A1179" s="114" t="str">
        <f t="shared" si="36"/>
        <v/>
      </c>
      <c r="B1179" s="129"/>
      <c r="C1179" s="55"/>
      <c r="D1179" s="77"/>
      <c r="E1179" s="56"/>
      <c r="F1179" s="72"/>
      <c r="G1179" s="135"/>
      <c r="H1179" s="55"/>
      <c r="I1179">
        <f t="shared" si="37"/>
        <v>0</v>
      </c>
      <c r="M1179" s="125"/>
    </row>
    <row r="1180" spans="1:13" x14ac:dyDescent="0.25">
      <c r="A1180" s="114" t="str">
        <f t="shared" si="36"/>
        <v/>
      </c>
      <c r="B1180" s="129"/>
      <c r="C1180" s="55"/>
      <c r="D1180" s="77"/>
      <c r="E1180" s="56"/>
      <c r="F1180" s="72"/>
      <c r="G1180" s="135"/>
      <c r="H1180" s="55"/>
      <c r="I1180">
        <f t="shared" si="37"/>
        <v>0</v>
      </c>
      <c r="M1180" s="125"/>
    </row>
    <row r="1181" spans="1:13" x14ac:dyDescent="0.25">
      <c r="A1181" s="114" t="str">
        <f t="shared" si="36"/>
        <v/>
      </c>
      <c r="B1181" s="129"/>
      <c r="C1181" s="55"/>
      <c r="D1181" s="77"/>
      <c r="E1181" s="56"/>
      <c r="F1181" s="72"/>
      <c r="G1181" s="135"/>
      <c r="H1181" s="55"/>
      <c r="I1181">
        <f t="shared" si="37"/>
        <v>0</v>
      </c>
      <c r="M1181" s="125"/>
    </row>
    <row r="1182" spans="1:13" x14ac:dyDescent="0.25">
      <c r="A1182" s="114" t="str">
        <f t="shared" si="36"/>
        <v/>
      </c>
      <c r="B1182" s="129"/>
      <c r="C1182" s="55"/>
      <c r="D1182" s="77"/>
      <c r="E1182" s="56"/>
      <c r="F1182" s="72"/>
      <c r="G1182" s="135"/>
      <c r="H1182" s="55"/>
      <c r="I1182">
        <f t="shared" si="37"/>
        <v>0</v>
      </c>
      <c r="M1182" s="125"/>
    </row>
    <row r="1183" spans="1:13" x14ac:dyDescent="0.25">
      <c r="A1183" s="114" t="str">
        <f t="shared" si="36"/>
        <v/>
      </c>
      <c r="B1183" s="129"/>
      <c r="C1183" s="55"/>
      <c r="D1183" s="77"/>
      <c r="E1183" s="56"/>
      <c r="F1183" s="72"/>
      <c r="G1183" s="135"/>
      <c r="H1183" s="55"/>
      <c r="I1183">
        <f t="shared" si="37"/>
        <v>0</v>
      </c>
      <c r="M1183" s="125"/>
    </row>
    <row r="1184" spans="1:13" x14ac:dyDescent="0.25">
      <c r="A1184" s="114" t="str">
        <f t="shared" si="36"/>
        <v/>
      </c>
      <c r="B1184" s="129"/>
      <c r="C1184" s="55"/>
      <c r="D1184" s="77"/>
      <c r="E1184" s="56"/>
      <c r="F1184" s="72"/>
      <c r="G1184" s="135"/>
      <c r="H1184" s="55"/>
      <c r="I1184">
        <f t="shared" si="37"/>
        <v>0</v>
      </c>
      <c r="M1184" s="125"/>
    </row>
    <row r="1185" spans="1:13" x14ac:dyDescent="0.25">
      <c r="A1185" s="114" t="str">
        <f t="shared" si="36"/>
        <v/>
      </c>
      <c r="B1185" s="129"/>
      <c r="C1185" s="55"/>
      <c r="D1185" s="77"/>
      <c r="E1185" s="56"/>
      <c r="F1185" s="72"/>
      <c r="G1185" s="135"/>
      <c r="H1185" s="55"/>
      <c r="I1185">
        <f t="shared" si="37"/>
        <v>0</v>
      </c>
      <c r="M1185" s="125"/>
    </row>
    <row r="1186" spans="1:13" x14ac:dyDescent="0.25">
      <c r="A1186" s="114" t="str">
        <f t="shared" si="36"/>
        <v/>
      </c>
      <c r="B1186" s="129"/>
      <c r="C1186" s="55"/>
      <c r="D1186" s="77"/>
      <c r="E1186" s="56"/>
      <c r="F1186" s="72"/>
      <c r="G1186" s="135"/>
      <c r="H1186" s="55"/>
      <c r="I1186">
        <f t="shared" si="37"/>
        <v>0</v>
      </c>
      <c r="M1186" s="125"/>
    </row>
    <row r="1187" spans="1:13" x14ac:dyDescent="0.25">
      <c r="A1187" s="114" t="str">
        <f t="shared" si="36"/>
        <v/>
      </c>
      <c r="B1187" s="129"/>
      <c r="C1187" s="55"/>
      <c r="D1187" s="77"/>
      <c r="E1187" s="56"/>
      <c r="F1187" s="72"/>
      <c r="G1187" s="135"/>
      <c r="H1187" s="55"/>
      <c r="I1187">
        <f t="shared" si="37"/>
        <v>0</v>
      </c>
      <c r="M1187" s="125"/>
    </row>
    <row r="1188" spans="1:13" x14ac:dyDescent="0.25">
      <c r="A1188" s="114" t="str">
        <f t="shared" si="36"/>
        <v/>
      </c>
      <c r="B1188" s="129"/>
      <c r="C1188" s="55"/>
      <c r="D1188" s="77"/>
      <c r="E1188" s="56"/>
      <c r="F1188" s="72"/>
      <c r="G1188" s="135"/>
      <c r="H1188" s="55"/>
      <c r="I1188">
        <f t="shared" si="37"/>
        <v>0</v>
      </c>
      <c r="M1188" s="125"/>
    </row>
    <row r="1189" spans="1:13" x14ac:dyDescent="0.25">
      <c r="A1189" s="114" t="str">
        <f t="shared" si="36"/>
        <v/>
      </c>
      <c r="B1189" s="129"/>
      <c r="C1189" s="55"/>
      <c r="D1189" s="77"/>
      <c r="E1189" s="56"/>
      <c r="F1189" s="72"/>
      <c r="G1189" s="135"/>
      <c r="H1189" s="55"/>
      <c r="I1189">
        <f t="shared" si="37"/>
        <v>0</v>
      </c>
      <c r="M1189" s="125"/>
    </row>
    <row r="1190" spans="1:13" x14ac:dyDescent="0.25">
      <c r="A1190" s="114" t="str">
        <f t="shared" si="36"/>
        <v/>
      </c>
      <c r="B1190" s="129"/>
      <c r="C1190" s="55"/>
      <c r="D1190" s="77"/>
      <c r="E1190" s="56"/>
      <c r="F1190" s="72"/>
      <c r="G1190" s="135"/>
      <c r="H1190" s="55"/>
      <c r="I1190">
        <f t="shared" si="37"/>
        <v>0</v>
      </c>
      <c r="M1190" s="125"/>
    </row>
    <row r="1191" spans="1:13" x14ac:dyDescent="0.25">
      <c r="A1191" s="114" t="str">
        <f t="shared" si="36"/>
        <v/>
      </c>
      <c r="B1191" s="129"/>
      <c r="C1191" s="55"/>
      <c r="D1191" s="77"/>
      <c r="E1191" s="56"/>
      <c r="F1191" s="72"/>
      <c r="G1191" s="135"/>
      <c r="H1191" s="55"/>
      <c r="I1191">
        <f t="shared" si="37"/>
        <v>0</v>
      </c>
      <c r="M1191" s="125"/>
    </row>
    <row r="1192" spans="1:13" x14ac:dyDescent="0.25">
      <c r="A1192" s="114" t="str">
        <f t="shared" si="36"/>
        <v/>
      </c>
      <c r="B1192" s="129"/>
      <c r="C1192" s="55"/>
      <c r="D1192" s="77"/>
      <c r="E1192" s="56"/>
      <c r="F1192" s="72"/>
      <c r="G1192" s="135"/>
      <c r="H1192" s="55"/>
      <c r="I1192">
        <f t="shared" si="37"/>
        <v>0</v>
      </c>
      <c r="M1192" s="125"/>
    </row>
    <row r="1193" spans="1:13" x14ac:dyDescent="0.25">
      <c r="A1193" s="114" t="str">
        <f t="shared" si="36"/>
        <v/>
      </c>
      <c r="B1193" s="129"/>
      <c r="C1193" s="55"/>
      <c r="D1193" s="77"/>
      <c r="E1193" s="56"/>
      <c r="F1193" s="72"/>
      <c r="G1193" s="135"/>
      <c r="H1193" s="55"/>
      <c r="I1193">
        <f t="shared" si="37"/>
        <v>0</v>
      </c>
      <c r="M1193" s="125"/>
    </row>
    <row r="1194" spans="1:13" x14ac:dyDescent="0.25">
      <c r="A1194" s="114" t="str">
        <f t="shared" si="36"/>
        <v/>
      </c>
      <c r="B1194" s="129"/>
      <c r="C1194" s="55"/>
      <c r="D1194" s="77"/>
      <c r="E1194" s="56"/>
      <c r="F1194" s="72"/>
      <c r="G1194" s="135"/>
      <c r="H1194" s="55"/>
      <c r="I1194">
        <f t="shared" si="37"/>
        <v>0</v>
      </c>
      <c r="M1194" s="125"/>
    </row>
    <row r="1195" spans="1:13" x14ac:dyDescent="0.25">
      <c r="A1195" s="114" t="str">
        <f t="shared" si="36"/>
        <v/>
      </c>
      <c r="B1195" s="129"/>
      <c r="C1195" s="55"/>
      <c r="D1195" s="77"/>
      <c r="E1195" s="56"/>
      <c r="F1195" s="72"/>
      <c r="G1195" s="135"/>
      <c r="H1195" s="55"/>
      <c r="I1195">
        <f t="shared" si="37"/>
        <v>0</v>
      </c>
      <c r="M1195" s="125"/>
    </row>
    <row r="1196" spans="1:13" x14ac:dyDescent="0.25">
      <c r="A1196" s="114" t="str">
        <f t="shared" si="36"/>
        <v/>
      </c>
      <c r="B1196" s="129"/>
      <c r="C1196" s="55"/>
      <c r="D1196" s="77"/>
      <c r="E1196" s="56"/>
      <c r="F1196" s="72"/>
      <c r="G1196" s="135"/>
      <c r="H1196" s="55"/>
      <c r="I1196">
        <f t="shared" si="37"/>
        <v>0</v>
      </c>
      <c r="M1196" s="125"/>
    </row>
    <row r="1197" spans="1:13" x14ac:dyDescent="0.25">
      <c r="A1197" s="114" t="str">
        <f t="shared" si="36"/>
        <v/>
      </c>
      <c r="B1197" s="129"/>
      <c r="C1197" s="55"/>
      <c r="D1197" s="77"/>
      <c r="E1197" s="56"/>
      <c r="F1197" s="72"/>
      <c r="G1197" s="135"/>
      <c r="H1197" s="55"/>
      <c r="I1197">
        <f t="shared" si="37"/>
        <v>0</v>
      </c>
      <c r="M1197" s="125"/>
    </row>
    <row r="1198" spans="1:13" x14ac:dyDescent="0.25">
      <c r="A1198" s="114" t="str">
        <f t="shared" si="36"/>
        <v/>
      </c>
      <c r="B1198" s="129"/>
      <c r="C1198" s="55"/>
      <c r="D1198" s="77"/>
      <c r="E1198" s="56"/>
      <c r="F1198" s="72"/>
      <c r="G1198" s="135"/>
      <c r="H1198" s="55"/>
      <c r="I1198">
        <f t="shared" si="37"/>
        <v>0</v>
      </c>
      <c r="M1198" s="125"/>
    </row>
    <row r="1199" spans="1:13" x14ac:dyDescent="0.25">
      <c r="A1199" s="114" t="str">
        <f t="shared" si="36"/>
        <v/>
      </c>
      <c r="B1199" s="129"/>
      <c r="C1199" s="55"/>
      <c r="D1199" s="77"/>
      <c r="E1199" s="56"/>
      <c r="F1199" s="72"/>
      <c r="G1199" s="135"/>
      <c r="H1199" s="55"/>
      <c r="I1199">
        <f t="shared" si="37"/>
        <v>0</v>
      </c>
      <c r="M1199" s="125"/>
    </row>
    <row r="1200" spans="1:13" x14ac:dyDescent="0.25">
      <c r="A1200" s="114" t="str">
        <f t="shared" si="36"/>
        <v/>
      </c>
      <c r="B1200" s="129"/>
      <c r="C1200" s="55"/>
      <c r="D1200" s="77"/>
      <c r="E1200" s="56"/>
      <c r="F1200" s="72"/>
      <c r="G1200" s="135"/>
      <c r="H1200" s="55"/>
      <c r="I1200">
        <f t="shared" si="37"/>
        <v>0</v>
      </c>
      <c r="M1200" s="125"/>
    </row>
    <row r="1201" spans="1:13" x14ac:dyDescent="0.25">
      <c r="A1201" s="114" t="str">
        <f t="shared" si="36"/>
        <v/>
      </c>
      <c r="B1201" s="129"/>
      <c r="C1201" s="55"/>
      <c r="D1201" s="77"/>
      <c r="E1201" s="56"/>
      <c r="F1201" s="72"/>
      <c r="G1201" s="135"/>
      <c r="H1201" s="55"/>
      <c r="I1201">
        <f t="shared" si="37"/>
        <v>0</v>
      </c>
      <c r="M1201" s="125"/>
    </row>
    <row r="1202" spans="1:13" x14ac:dyDescent="0.25">
      <c r="A1202" s="114" t="str">
        <f t="shared" si="36"/>
        <v/>
      </c>
      <c r="B1202" s="129"/>
      <c r="C1202" s="55"/>
      <c r="D1202" s="77"/>
      <c r="E1202" s="56"/>
      <c r="F1202" s="72"/>
      <c r="G1202" s="135"/>
      <c r="H1202" s="55"/>
      <c r="I1202">
        <f t="shared" si="37"/>
        <v>0</v>
      </c>
      <c r="M1202" s="125"/>
    </row>
    <row r="1203" spans="1:13" x14ac:dyDescent="0.25">
      <c r="A1203" s="114" t="str">
        <f t="shared" si="36"/>
        <v/>
      </c>
      <c r="B1203" s="129"/>
      <c r="C1203" s="55"/>
      <c r="D1203" s="77"/>
      <c r="E1203" s="56"/>
      <c r="F1203" s="72"/>
      <c r="G1203" s="89"/>
      <c r="H1203" s="55"/>
      <c r="I1203">
        <f t="shared" si="37"/>
        <v>0</v>
      </c>
      <c r="M1203" s="125"/>
    </row>
    <row r="1204" spans="1:13" x14ac:dyDescent="0.25">
      <c r="A1204" s="114" t="str">
        <f t="shared" si="36"/>
        <v/>
      </c>
      <c r="B1204" s="129"/>
      <c r="C1204" s="55"/>
      <c r="D1204" s="77"/>
      <c r="E1204" s="56"/>
      <c r="F1204" s="72"/>
      <c r="G1204" s="89"/>
      <c r="H1204" s="55"/>
      <c r="I1204">
        <f t="shared" si="37"/>
        <v>0</v>
      </c>
      <c r="M1204" s="125"/>
    </row>
    <row r="1205" spans="1:13" x14ac:dyDescent="0.25">
      <c r="A1205" s="114" t="str">
        <f t="shared" si="36"/>
        <v/>
      </c>
      <c r="B1205" s="129"/>
      <c r="C1205" s="55"/>
      <c r="D1205" s="77"/>
      <c r="E1205" s="56"/>
      <c r="F1205" s="72"/>
      <c r="G1205" s="135"/>
      <c r="H1205" s="55"/>
      <c r="I1205">
        <f t="shared" si="37"/>
        <v>0</v>
      </c>
      <c r="M1205" s="125"/>
    </row>
    <row r="1206" spans="1:13" x14ac:dyDescent="0.25">
      <c r="A1206" s="114" t="str">
        <f t="shared" si="36"/>
        <v/>
      </c>
      <c r="B1206" s="129"/>
      <c r="C1206" s="55"/>
      <c r="D1206" s="77"/>
      <c r="E1206" s="56"/>
      <c r="F1206" s="72"/>
      <c r="G1206" s="135"/>
      <c r="H1206" s="55"/>
      <c r="I1206">
        <f t="shared" si="37"/>
        <v>0</v>
      </c>
      <c r="M1206" s="125"/>
    </row>
    <row r="1207" spans="1:13" x14ac:dyDescent="0.25">
      <c r="A1207" s="114" t="str">
        <f t="shared" si="36"/>
        <v/>
      </c>
      <c r="B1207" s="129"/>
      <c r="C1207" s="55"/>
      <c r="D1207" s="77"/>
      <c r="E1207" s="56"/>
      <c r="F1207" s="72"/>
      <c r="G1207" s="135"/>
      <c r="H1207" s="55"/>
      <c r="I1207">
        <f t="shared" si="37"/>
        <v>0</v>
      </c>
      <c r="M1207" s="125"/>
    </row>
    <row r="1208" spans="1:13" x14ac:dyDescent="0.25">
      <c r="A1208" s="114" t="str">
        <f t="shared" si="36"/>
        <v/>
      </c>
      <c r="B1208" s="129"/>
      <c r="C1208" s="55"/>
      <c r="D1208" s="77"/>
      <c r="E1208" s="56"/>
      <c r="F1208" s="72"/>
      <c r="G1208" s="135"/>
      <c r="H1208" s="55"/>
      <c r="I1208">
        <f t="shared" si="37"/>
        <v>0</v>
      </c>
      <c r="M1208" s="125"/>
    </row>
    <row r="1209" spans="1:13" x14ac:dyDescent="0.25">
      <c r="A1209" s="114" t="str">
        <f t="shared" si="36"/>
        <v/>
      </c>
      <c r="B1209" s="129"/>
      <c r="C1209" s="55"/>
      <c r="D1209" s="77"/>
      <c r="E1209" s="56"/>
      <c r="F1209" s="72"/>
      <c r="G1209" s="135"/>
      <c r="H1209" s="55"/>
      <c r="I1209">
        <f t="shared" si="37"/>
        <v>0</v>
      </c>
      <c r="M1209" s="125"/>
    </row>
    <row r="1210" spans="1:13" x14ac:dyDescent="0.25">
      <c r="A1210" s="114" t="str">
        <f t="shared" si="36"/>
        <v/>
      </c>
      <c r="B1210" s="129"/>
      <c r="C1210" s="55"/>
      <c r="D1210" s="77"/>
      <c r="E1210" s="56"/>
      <c r="F1210" s="72"/>
      <c r="G1210" s="135"/>
      <c r="H1210" s="55"/>
      <c r="I1210">
        <f t="shared" si="37"/>
        <v>0</v>
      </c>
      <c r="M1210" s="125"/>
    </row>
    <row r="1211" spans="1:13" x14ac:dyDescent="0.25">
      <c r="A1211" s="114" t="str">
        <f t="shared" si="36"/>
        <v/>
      </c>
      <c r="B1211" s="129"/>
      <c r="C1211" s="55"/>
      <c r="D1211" s="77"/>
      <c r="E1211" s="56"/>
      <c r="F1211" s="72"/>
      <c r="G1211" s="135"/>
      <c r="H1211" s="55"/>
      <c r="I1211">
        <f t="shared" si="37"/>
        <v>0</v>
      </c>
      <c r="M1211" s="125"/>
    </row>
    <row r="1212" spans="1:13" x14ac:dyDescent="0.25">
      <c r="A1212" s="114" t="str">
        <f t="shared" si="36"/>
        <v/>
      </c>
      <c r="B1212" s="129"/>
      <c r="C1212" s="55"/>
      <c r="D1212" s="77"/>
      <c r="E1212" s="56"/>
      <c r="F1212" s="72"/>
      <c r="G1212" s="135"/>
      <c r="H1212" s="55"/>
      <c r="I1212">
        <f t="shared" si="37"/>
        <v>0</v>
      </c>
      <c r="M1212" s="125"/>
    </row>
    <row r="1213" spans="1:13" x14ac:dyDescent="0.25">
      <c r="A1213" s="114" t="str">
        <f t="shared" si="36"/>
        <v/>
      </c>
      <c r="B1213" s="129"/>
      <c r="C1213" s="55"/>
      <c r="D1213" s="77"/>
      <c r="E1213" s="56"/>
      <c r="F1213" s="72"/>
      <c r="G1213" s="135"/>
      <c r="H1213" s="55"/>
      <c r="I1213">
        <f t="shared" si="37"/>
        <v>0</v>
      </c>
      <c r="M1213" s="125"/>
    </row>
    <row r="1214" spans="1:13" x14ac:dyDescent="0.25">
      <c r="A1214" s="114" t="str">
        <f t="shared" si="36"/>
        <v/>
      </c>
      <c r="B1214" s="129"/>
      <c r="C1214" s="55"/>
      <c r="D1214" s="77"/>
      <c r="E1214" s="56"/>
      <c r="F1214" s="72"/>
      <c r="G1214" s="135"/>
      <c r="H1214" s="55"/>
      <c r="I1214">
        <f t="shared" si="37"/>
        <v>0</v>
      </c>
      <c r="M1214" s="125"/>
    </row>
    <row r="1215" spans="1:13" x14ac:dyDescent="0.25">
      <c r="A1215" s="114" t="str">
        <f t="shared" si="36"/>
        <v/>
      </c>
      <c r="B1215" s="129"/>
      <c r="C1215" s="55"/>
      <c r="D1215" s="77"/>
      <c r="E1215" s="56"/>
      <c r="F1215" s="72"/>
      <c r="G1215" s="135"/>
      <c r="H1215" s="55"/>
      <c r="I1215">
        <f t="shared" si="37"/>
        <v>0</v>
      </c>
      <c r="M1215" s="125"/>
    </row>
    <row r="1216" spans="1:13" x14ac:dyDescent="0.25">
      <c r="A1216" s="114" t="str">
        <f t="shared" si="36"/>
        <v/>
      </c>
      <c r="B1216" s="129"/>
      <c r="C1216" s="55"/>
      <c r="D1216" s="77"/>
      <c r="E1216" s="56"/>
      <c r="F1216" s="72"/>
      <c r="G1216" s="135"/>
      <c r="H1216" s="55"/>
      <c r="I1216">
        <f t="shared" si="37"/>
        <v>0</v>
      </c>
      <c r="M1216" s="125"/>
    </row>
    <row r="1217" spans="1:13" x14ac:dyDescent="0.25">
      <c r="A1217" s="114" t="str">
        <f t="shared" si="36"/>
        <v/>
      </c>
      <c r="B1217" s="129"/>
      <c r="C1217" s="55"/>
      <c r="D1217" s="77"/>
      <c r="E1217" s="56"/>
      <c r="F1217" s="72"/>
      <c r="G1217" s="135"/>
      <c r="H1217" s="55"/>
      <c r="I1217">
        <f t="shared" si="37"/>
        <v>0</v>
      </c>
      <c r="M1217" s="125"/>
    </row>
    <row r="1218" spans="1:13" x14ac:dyDescent="0.25">
      <c r="A1218" s="114" t="str">
        <f t="shared" ref="A1218:A1281" si="38">IF(D1218="","",D1218+(6-I1218))</f>
        <v/>
      </c>
      <c r="B1218" s="129"/>
      <c r="C1218" s="55"/>
      <c r="D1218" s="77"/>
      <c r="E1218" s="56"/>
      <c r="F1218" s="72"/>
      <c r="G1218" s="135"/>
      <c r="H1218" s="55"/>
      <c r="I1218">
        <f t="shared" si="37"/>
        <v>0</v>
      </c>
      <c r="M1218" s="125"/>
    </row>
    <row r="1219" spans="1:13" x14ac:dyDescent="0.25">
      <c r="A1219" s="114" t="str">
        <f t="shared" si="38"/>
        <v/>
      </c>
      <c r="B1219" s="129"/>
      <c r="C1219" s="55"/>
      <c r="D1219" s="77"/>
      <c r="E1219" s="56"/>
      <c r="F1219" s="72"/>
      <c r="G1219" s="135"/>
      <c r="H1219" s="55"/>
      <c r="I1219">
        <f t="shared" ref="I1219:I1282" si="39">IF(WEEKDAY(D1219)=7,0,WEEKDAY(D1219))</f>
        <v>0</v>
      </c>
      <c r="M1219" s="125"/>
    </row>
    <row r="1220" spans="1:13" x14ac:dyDescent="0.25">
      <c r="A1220" s="114" t="str">
        <f t="shared" si="38"/>
        <v/>
      </c>
      <c r="B1220" s="129"/>
      <c r="C1220" s="55"/>
      <c r="D1220" s="77"/>
      <c r="E1220" s="56"/>
      <c r="F1220" s="72"/>
      <c r="G1220" s="135"/>
      <c r="H1220" s="55"/>
      <c r="I1220">
        <f t="shared" si="39"/>
        <v>0</v>
      </c>
      <c r="M1220" s="125"/>
    </row>
    <row r="1221" spans="1:13" x14ac:dyDescent="0.25">
      <c r="A1221" s="114" t="str">
        <f t="shared" si="38"/>
        <v/>
      </c>
      <c r="B1221" s="129"/>
      <c r="C1221" s="55"/>
      <c r="D1221" s="77"/>
      <c r="E1221" s="56"/>
      <c r="F1221" s="72"/>
      <c r="G1221" s="135"/>
      <c r="H1221" s="55"/>
      <c r="I1221">
        <f t="shared" si="39"/>
        <v>0</v>
      </c>
      <c r="M1221" s="125"/>
    </row>
    <row r="1222" spans="1:13" x14ac:dyDescent="0.25">
      <c r="A1222" s="114" t="str">
        <f t="shared" si="38"/>
        <v/>
      </c>
      <c r="B1222" s="129"/>
      <c r="C1222" s="55"/>
      <c r="D1222" s="77"/>
      <c r="E1222" s="56"/>
      <c r="F1222" s="72"/>
      <c r="G1222" s="135"/>
      <c r="H1222" s="55"/>
      <c r="I1222">
        <f t="shared" si="39"/>
        <v>0</v>
      </c>
      <c r="M1222" s="125"/>
    </row>
    <row r="1223" spans="1:13" x14ac:dyDescent="0.25">
      <c r="A1223" s="114" t="str">
        <f t="shared" si="38"/>
        <v/>
      </c>
      <c r="B1223" s="129"/>
      <c r="C1223" s="55"/>
      <c r="D1223" s="77"/>
      <c r="E1223" s="56"/>
      <c r="F1223" s="72"/>
      <c r="G1223" s="135"/>
      <c r="H1223" s="55"/>
      <c r="I1223">
        <f t="shared" si="39"/>
        <v>0</v>
      </c>
      <c r="M1223" s="125"/>
    </row>
    <row r="1224" spans="1:13" x14ac:dyDescent="0.25">
      <c r="A1224" s="114" t="str">
        <f t="shared" si="38"/>
        <v/>
      </c>
      <c r="B1224" s="129"/>
      <c r="C1224" s="55"/>
      <c r="D1224" s="77"/>
      <c r="E1224" s="56"/>
      <c r="F1224" s="72"/>
      <c r="G1224" s="135"/>
      <c r="H1224" s="55"/>
      <c r="I1224">
        <f t="shared" si="39"/>
        <v>0</v>
      </c>
      <c r="M1224" s="125"/>
    </row>
    <row r="1225" spans="1:13" x14ac:dyDescent="0.25">
      <c r="A1225" s="114" t="str">
        <f t="shared" si="38"/>
        <v/>
      </c>
      <c r="B1225" s="129"/>
      <c r="C1225" s="55"/>
      <c r="D1225" s="77"/>
      <c r="E1225" s="56"/>
      <c r="F1225" s="72"/>
      <c r="G1225" s="135"/>
      <c r="H1225" s="55"/>
      <c r="I1225">
        <f t="shared" si="39"/>
        <v>0</v>
      </c>
      <c r="M1225" s="125"/>
    </row>
    <row r="1226" spans="1:13" x14ac:dyDescent="0.25">
      <c r="A1226" s="114" t="str">
        <f t="shared" si="38"/>
        <v/>
      </c>
      <c r="B1226" s="129"/>
      <c r="C1226" s="55"/>
      <c r="D1226" s="77"/>
      <c r="E1226" s="56"/>
      <c r="F1226" s="72"/>
      <c r="G1226" s="135"/>
      <c r="H1226" s="55"/>
      <c r="I1226">
        <f t="shared" si="39"/>
        <v>0</v>
      </c>
      <c r="M1226" s="125"/>
    </row>
    <row r="1227" spans="1:13" x14ac:dyDescent="0.25">
      <c r="A1227" s="114" t="str">
        <f t="shared" si="38"/>
        <v/>
      </c>
      <c r="B1227" s="129"/>
      <c r="C1227" s="55"/>
      <c r="D1227" s="77"/>
      <c r="E1227" s="56"/>
      <c r="F1227" s="72"/>
      <c r="G1227" s="135"/>
      <c r="H1227" s="55"/>
      <c r="I1227">
        <f t="shared" si="39"/>
        <v>0</v>
      </c>
      <c r="M1227" s="125"/>
    </row>
    <row r="1228" spans="1:13" x14ac:dyDescent="0.25">
      <c r="A1228" s="114" t="str">
        <f t="shared" si="38"/>
        <v/>
      </c>
      <c r="B1228" s="129"/>
      <c r="C1228" s="55"/>
      <c r="D1228" s="77"/>
      <c r="E1228" s="56"/>
      <c r="F1228" s="72"/>
      <c r="G1228" s="135"/>
      <c r="H1228" s="55"/>
      <c r="I1228">
        <f t="shared" si="39"/>
        <v>0</v>
      </c>
      <c r="M1228" s="125"/>
    </row>
    <row r="1229" spans="1:13" x14ac:dyDescent="0.25">
      <c r="A1229" s="114" t="str">
        <f t="shared" si="38"/>
        <v/>
      </c>
      <c r="B1229" s="129"/>
      <c r="C1229" s="55"/>
      <c r="D1229" s="77"/>
      <c r="E1229" s="56"/>
      <c r="F1229" s="72"/>
      <c r="G1229" s="135"/>
      <c r="H1229" s="55"/>
      <c r="I1229">
        <f t="shared" si="39"/>
        <v>0</v>
      </c>
      <c r="M1229" s="125"/>
    </row>
    <row r="1230" spans="1:13" x14ac:dyDescent="0.25">
      <c r="A1230" s="114" t="str">
        <f t="shared" si="38"/>
        <v/>
      </c>
      <c r="B1230" s="129"/>
      <c r="C1230" s="55"/>
      <c r="D1230" s="77"/>
      <c r="E1230" s="56"/>
      <c r="F1230" s="72"/>
      <c r="G1230" s="135"/>
      <c r="H1230" s="55"/>
      <c r="I1230">
        <f t="shared" si="39"/>
        <v>0</v>
      </c>
      <c r="M1230" s="125"/>
    </row>
    <row r="1231" spans="1:13" x14ac:dyDescent="0.25">
      <c r="A1231" s="114" t="str">
        <f t="shared" si="38"/>
        <v/>
      </c>
      <c r="B1231" s="129"/>
      <c r="C1231" s="55"/>
      <c r="D1231" s="77"/>
      <c r="E1231" s="56"/>
      <c r="F1231" s="72"/>
      <c r="G1231" s="135"/>
      <c r="H1231" s="55"/>
      <c r="I1231">
        <f t="shared" si="39"/>
        <v>0</v>
      </c>
      <c r="M1231" s="125"/>
    </row>
    <row r="1232" spans="1:13" x14ac:dyDescent="0.25">
      <c r="A1232" s="114" t="str">
        <f t="shared" si="38"/>
        <v/>
      </c>
      <c r="B1232" s="129"/>
      <c r="C1232" s="55"/>
      <c r="D1232" s="77"/>
      <c r="E1232" s="56"/>
      <c r="F1232" s="72"/>
      <c r="G1232" s="135"/>
      <c r="H1232" s="55"/>
      <c r="I1232">
        <f t="shared" si="39"/>
        <v>0</v>
      </c>
      <c r="M1232" s="125"/>
    </row>
    <row r="1233" spans="1:13" x14ac:dyDescent="0.25">
      <c r="A1233" s="114" t="str">
        <f t="shared" si="38"/>
        <v/>
      </c>
      <c r="B1233" s="129"/>
      <c r="C1233" s="55"/>
      <c r="D1233" s="77"/>
      <c r="E1233" s="56"/>
      <c r="F1233" s="72"/>
      <c r="G1233" s="135"/>
      <c r="H1233" s="55"/>
      <c r="I1233">
        <f t="shared" si="39"/>
        <v>0</v>
      </c>
      <c r="M1233" s="125"/>
    </row>
    <row r="1234" spans="1:13" x14ac:dyDescent="0.25">
      <c r="A1234" s="114" t="str">
        <f t="shared" si="38"/>
        <v/>
      </c>
      <c r="B1234" s="129"/>
      <c r="C1234" s="55"/>
      <c r="D1234" s="77"/>
      <c r="E1234" s="56"/>
      <c r="F1234" s="72"/>
      <c r="G1234" s="135"/>
      <c r="H1234" s="55"/>
      <c r="I1234">
        <f t="shared" si="39"/>
        <v>0</v>
      </c>
      <c r="M1234" s="125"/>
    </row>
    <row r="1235" spans="1:13" x14ac:dyDescent="0.25">
      <c r="A1235" s="114" t="str">
        <f t="shared" si="38"/>
        <v/>
      </c>
      <c r="B1235" s="129"/>
      <c r="C1235" s="55"/>
      <c r="D1235" s="77"/>
      <c r="E1235" s="56"/>
      <c r="F1235" s="72"/>
      <c r="G1235" s="135"/>
      <c r="H1235" s="55"/>
      <c r="I1235">
        <f t="shared" si="39"/>
        <v>0</v>
      </c>
      <c r="M1235" s="125"/>
    </row>
    <row r="1236" spans="1:13" x14ac:dyDescent="0.25">
      <c r="A1236" s="114" t="str">
        <f t="shared" si="38"/>
        <v/>
      </c>
      <c r="B1236" s="129"/>
      <c r="C1236" s="55"/>
      <c r="D1236" s="77"/>
      <c r="E1236" s="56"/>
      <c r="F1236" s="72"/>
      <c r="G1236" s="89"/>
      <c r="H1236" s="55"/>
      <c r="I1236">
        <f t="shared" si="39"/>
        <v>0</v>
      </c>
      <c r="M1236" s="125"/>
    </row>
    <row r="1237" spans="1:13" x14ac:dyDescent="0.25">
      <c r="A1237" s="114" t="str">
        <f t="shared" si="38"/>
        <v/>
      </c>
      <c r="B1237" s="129"/>
      <c r="C1237" s="55"/>
      <c r="D1237" s="77"/>
      <c r="E1237" s="56"/>
      <c r="F1237" s="72"/>
      <c r="G1237" s="89"/>
      <c r="H1237" s="55"/>
      <c r="I1237">
        <f t="shared" si="39"/>
        <v>0</v>
      </c>
      <c r="M1237" s="125"/>
    </row>
    <row r="1238" spans="1:13" x14ac:dyDescent="0.25">
      <c r="A1238" s="114" t="str">
        <f t="shared" si="38"/>
        <v/>
      </c>
      <c r="B1238" s="129"/>
      <c r="C1238" s="55"/>
      <c r="D1238" s="77"/>
      <c r="E1238" s="56"/>
      <c r="F1238" s="72"/>
      <c r="G1238" s="135"/>
      <c r="H1238" s="55"/>
      <c r="I1238">
        <f t="shared" si="39"/>
        <v>0</v>
      </c>
      <c r="M1238" s="125"/>
    </row>
    <row r="1239" spans="1:13" x14ac:dyDescent="0.25">
      <c r="A1239" s="114" t="str">
        <f t="shared" si="38"/>
        <v/>
      </c>
      <c r="B1239" s="129"/>
      <c r="C1239" s="55"/>
      <c r="D1239" s="77"/>
      <c r="E1239" s="56"/>
      <c r="F1239" s="72"/>
      <c r="G1239" s="135"/>
      <c r="H1239" s="55"/>
      <c r="I1239">
        <f t="shared" si="39"/>
        <v>0</v>
      </c>
      <c r="M1239" s="125"/>
    </row>
    <row r="1240" spans="1:13" x14ac:dyDescent="0.25">
      <c r="A1240" s="114" t="str">
        <f t="shared" si="38"/>
        <v/>
      </c>
      <c r="B1240" s="129"/>
      <c r="C1240" s="55"/>
      <c r="D1240" s="77"/>
      <c r="E1240" s="56"/>
      <c r="F1240" s="72"/>
      <c r="G1240" s="135"/>
      <c r="H1240" s="55"/>
      <c r="I1240">
        <f t="shared" si="39"/>
        <v>0</v>
      </c>
      <c r="M1240" s="125"/>
    </row>
    <row r="1241" spans="1:13" x14ac:dyDescent="0.25">
      <c r="A1241" s="114" t="str">
        <f t="shared" si="38"/>
        <v/>
      </c>
      <c r="B1241" s="129"/>
      <c r="C1241" s="55"/>
      <c r="D1241" s="77"/>
      <c r="E1241" s="56"/>
      <c r="F1241" s="72"/>
      <c r="G1241" s="135"/>
      <c r="H1241" s="55"/>
      <c r="I1241">
        <f t="shared" si="39"/>
        <v>0</v>
      </c>
      <c r="M1241" s="125"/>
    </row>
    <row r="1242" spans="1:13" x14ac:dyDescent="0.25">
      <c r="A1242" s="114" t="str">
        <f t="shared" si="38"/>
        <v/>
      </c>
      <c r="B1242" s="129"/>
      <c r="C1242" s="55"/>
      <c r="D1242" s="77"/>
      <c r="E1242" s="56"/>
      <c r="F1242" s="72"/>
      <c r="G1242" s="135"/>
      <c r="H1242" s="55"/>
      <c r="I1242">
        <f t="shared" si="39"/>
        <v>0</v>
      </c>
      <c r="M1242" s="125"/>
    </row>
    <row r="1243" spans="1:13" x14ac:dyDescent="0.25">
      <c r="A1243" s="114" t="str">
        <f t="shared" si="38"/>
        <v/>
      </c>
      <c r="B1243" s="129"/>
      <c r="C1243" s="55"/>
      <c r="D1243" s="77"/>
      <c r="E1243" s="56"/>
      <c r="F1243" s="72"/>
      <c r="G1243" s="135"/>
      <c r="H1243" s="55"/>
      <c r="I1243">
        <f t="shared" si="39"/>
        <v>0</v>
      </c>
      <c r="M1243" s="125"/>
    </row>
    <row r="1244" spans="1:13" x14ac:dyDescent="0.25">
      <c r="A1244" s="114" t="str">
        <f t="shared" si="38"/>
        <v/>
      </c>
      <c r="B1244" s="129"/>
      <c r="C1244" s="55"/>
      <c r="D1244" s="77"/>
      <c r="E1244" s="56"/>
      <c r="F1244" s="72"/>
      <c r="G1244" s="135"/>
      <c r="H1244" s="55"/>
      <c r="I1244">
        <f t="shared" si="39"/>
        <v>0</v>
      </c>
      <c r="M1244" s="125"/>
    </row>
    <row r="1245" spans="1:13" x14ac:dyDescent="0.25">
      <c r="A1245" s="114" t="str">
        <f t="shared" si="38"/>
        <v/>
      </c>
      <c r="B1245" s="129"/>
      <c r="C1245" s="55"/>
      <c r="D1245" s="77"/>
      <c r="E1245" s="56"/>
      <c r="F1245" s="72"/>
      <c r="G1245" s="135"/>
      <c r="H1245" s="55"/>
      <c r="I1245">
        <f t="shared" si="39"/>
        <v>0</v>
      </c>
      <c r="M1245" s="125"/>
    </row>
    <row r="1246" spans="1:13" x14ac:dyDescent="0.25">
      <c r="A1246" s="114" t="str">
        <f t="shared" si="38"/>
        <v/>
      </c>
      <c r="B1246" s="129"/>
      <c r="C1246" s="55"/>
      <c r="D1246" s="77"/>
      <c r="E1246" s="56"/>
      <c r="F1246" s="72"/>
      <c r="G1246" s="135"/>
      <c r="H1246" s="55"/>
      <c r="I1246">
        <f t="shared" si="39"/>
        <v>0</v>
      </c>
      <c r="M1246" s="125"/>
    </row>
    <row r="1247" spans="1:13" x14ac:dyDescent="0.25">
      <c r="A1247" s="114" t="str">
        <f t="shared" si="38"/>
        <v/>
      </c>
      <c r="B1247" s="129"/>
      <c r="C1247" s="55"/>
      <c r="D1247" s="77"/>
      <c r="E1247" s="56"/>
      <c r="F1247" s="72"/>
      <c r="G1247" s="135"/>
      <c r="H1247" s="55"/>
      <c r="I1247">
        <f t="shared" si="39"/>
        <v>0</v>
      </c>
      <c r="M1247" s="125"/>
    </row>
    <row r="1248" spans="1:13" x14ac:dyDescent="0.25">
      <c r="A1248" s="114" t="str">
        <f t="shared" si="38"/>
        <v/>
      </c>
      <c r="B1248" s="129"/>
      <c r="C1248" s="55"/>
      <c r="D1248" s="77"/>
      <c r="E1248" s="56"/>
      <c r="F1248" s="72"/>
      <c r="G1248" s="135"/>
      <c r="H1248" s="55"/>
      <c r="I1248">
        <f t="shared" si="39"/>
        <v>0</v>
      </c>
      <c r="M1248" s="125"/>
    </row>
    <row r="1249" spans="1:13" x14ac:dyDescent="0.25">
      <c r="A1249" s="114" t="str">
        <f t="shared" si="38"/>
        <v/>
      </c>
      <c r="B1249" s="129"/>
      <c r="C1249" s="55"/>
      <c r="D1249" s="77"/>
      <c r="E1249" s="56"/>
      <c r="F1249" s="72"/>
      <c r="G1249" s="135"/>
      <c r="H1249" s="55"/>
      <c r="I1249">
        <f t="shared" si="39"/>
        <v>0</v>
      </c>
      <c r="M1249" s="125"/>
    </row>
    <row r="1250" spans="1:13" x14ac:dyDescent="0.25">
      <c r="A1250" s="114" t="str">
        <f t="shared" si="38"/>
        <v/>
      </c>
      <c r="B1250" s="129"/>
      <c r="C1250" s="55"/>
      <c r="D1250" s="77"/>
      <c r="E1250" s="56"/>
      <c r="F1250" s="72"/>
      <c r="G1250" s="135"/>
      <c r="H1250" s="55"/>
      <c r="I1250">
        <f t="shared" si="39"/>
        <v>0</v>
      </c>
      <c r="M1250" s="125"/>
    </row>
    <row r="1251" spans="1:13" x14ac:dyDescent="0.25">
      <c r="A1251" s="114" t="str">
        <f t="shared" si="38"/>
        <v/>
      </c>
      <c r="B1251" s="129"/>
      <c r="C1251" s="55"/>
      <c r="D1251" s="77"/>
      <c r="E1251" s="56"/>
      <c r="F1251" s="72"/>
      <c r="G1251" s="135"/>
      <c r="H1251" s="55"/>
      <c r="I1251">
        <f t="shared" si="39"/>
        <v>0</v>
      </c>
      <c r="M1251" s="125"/>
    </row>
    <row r="1252" spans="1:13" x14ac:dyDescent="0.25">
      <c r="A1252" s="114" t="str">
        <f t="shared" si="38"/>
        <v/>
      </c>
      <c r="B1252" s="129"/>
      <c r="C1252" s="55"/>
      <c r="D1252" s="77"/>
      <c r="E1252" s="56"/>
      <c r="F1252" s="72"/>
      <c r="G1252" s="135"/>
      <c r="H1252" s="55"/>
      <c r="I1252">
        <f t="shared" si="39"/>
        <v>0</v>
      </c>
      <c r="M1252" s="125"/>
    </row>
    <row r="1253" spans="1:13" x14ac:dyDescent="0.25">
      <c r="A1253" s="114" t="str">
        <f t="shared" si="38"/>
        <v/>
      </c>
      <c r="B1253" s="129"/>
      <c r="C1253" s="55"/>
      <c r="D1253" s="77"/>
      <c r="E1253" s="56"/>
      <c r="F1253" s="72"/>
      <c r="G1253" s="135"/>
      <c r="H1253" s="55"/>
      <c r="I1253">
        <f t="shared" si="39"/>
        <v>0</v>
      </c>
      <c r="M1253" s="125"/>
    </row>
    <row r="1254" spans="1:13" x14ac:dyDescent="0.25">
      <c r="A1254" s="114" t="str">
        <f t="shared" si="38"/>
        <v/>
      </c>
      <c r="B1254" s="129"/>
      <c r="C1254" s="55"/>
      <c r="D1254" s="77"/>
      <c r="E1254" s="56"/>
      <c r="F1254" s="72"/>
      <c r="G1254" s="135"/>
      <c r="H1254" s="55"/>
      <c r="I1254">
        <f t="shared" si="39"/>
        <v>0</v>
      </c>
      <c r="M1254" s="125"/>
    </row>
    <row r="1255" spans="1:13" x14ac:dyDescent="0.25">
      <c r="A1255" s="114" t="str">
        <f t="shared" si="38"/>
        <v/>
      </c>
      <c r="B1255" s="129"/>
      <c r="C1255" s="55"/>
      <c r="D1255" s="77"/>
      <c r="E1255" s="56"/>
      <c r="F1255" s="72"/>
      <c r="G1255" s="135"/>
      <c r="H1255" s="55"/>
      <c r="I1255">
        <f t="shared" si="39"/>
        <v>0</v>
      </c>
      <c r="M1255" s="125"/>
    </row>
    <row r="1256" spans="1:13" x14ac:dyDescent="0.25">
      <c r="A1256" s="114" t="str">
        <f t="shared" si="38"/>
        <v/>
      </c>
      <c r="B1256" s="129"/>
      <c r="C1256" s="55"/>
      <c r="D1256" s="77"/>
      <c r="E1256" s="56"/>
      <c r="F1256" s="72"/>
      <c r="G1256" s="135"/>
      <c r="H1256" s="55"/>
      <c r="I1256">
        <f t="shared" si="39"/>
        <v>0</v>
      </c>
      <c r="M1256" s="125"/>
    </row>
    <row r="1257" spans="1:13" x14ac:dyDescent="0.25">
      <c r="A1257" s="114" t="str">
        <f t="shared" si="38"/>
        <v/>
      </c>
      <c r="B1257" s="129"/>
      <c r="C1257" s="55"/>
      <c r="D1257" s="77"/>
      <c r="E1257" s="56"/>
      <c r="F1257" s="72"/>
      <c r="G1257" s="135"/>
      <c r="H1257" s="55"/>
      <c r="I1257">
        <f t="shared" si="39"/>
        <v>0</v>
      </c>
      <c r="M1257" s="125"/>
    </row>
    <row r="1258" spans="1:13" x14ac:dyDescent="0.25">
      <c r="A1258" s="114" t="str">
        <f t="shared" si="38"/>
        <v/>
      </c>
      <c r="B1258" s="129"/>
      <c r="C1258" s="55"/>
      <c r="D1258" s="77"/>
      <c r="E1258" s="56"/>
      <c r="F1258" s="72"/>
      <c r="G1258" s="135"/>
      <c r="H1258" s="55"/>
      <c r="I1258">
        <f t="shared" si="39"/>
        <v>0</v>
      </c>
      <c r="M1258" s="125"/>
    </row>
    <row r="1259" spans="1:13" x14ac:dyDescent="0.25">
      <c r="A1259" s="114" t="str">
        <f t="shared" si="38"/>
        <v/>
      </c>
      <c r="B1259" s="129"/>
      <c r="C1259" s="55"/>
      <c r="D1259" s="77"/>
      <c r="E1259" s="56"/>
      <c r="F1259" s="72"/>
      <c r="G1259" s="135"/>
      <c r="H1259" s="55"/>
      <c r="I1259">
        <f t="shared" si="39"/>
        <v>0</v>
      </c>
      <c r="M1259" s="125"/>
    </row>
    <row r="1260" spans="1:13" x14ac:dyDescent="0.25">
      <c r="A1260" s="114" t="str">
        <f t="shared" si="38"/>
        <v/>
      </c>
      <c r="B1260" s="129"/>
      <c r="C1260" s="55"/>
      <c r="D1260" s="77"/>
      <c r="E1260" s="56"/>
      <c r="F1260" s="72"/>
      <c r="G1260" s="135"/>
      <c r="H1260" s="55"/>
      <c r="I1260">
        <f t="shared" si="39"/>
        <v>0</v>
      </c>
      <c r="M1260" s="125"/>
    </row>
    <row r="1261" spans="1:13" x14ac:dyDescent="0.25">
      <c r="A1261" s="114" t="str">
        <f t="shared" si="38"/>
        <v/>
      </c>
      <c r="B1261" s="129"/>
      <c r="C1261" s="55"/>
      <c r="D1261" s="77"/>
      <c r="E1261" s="56"/>
      <c r="F1261" s="72"/>
      <c r="G1261" s="135"/>
      <c r="H1261" s="55"/>
      <c r="I1261">
        <f t="shared" si="39"/>
        <v>0</v>
      </c>
      <c r="M1261" s="125"/>
    </row>
    <row r="1262" spans="1:13" x14ac:dyDescent="0.25">
      <c r="A1262" s="114" t="str">
        <f t="shared" si="38"/>
        <v/>
      </c>
      <c r="B1262" s="129"/>
      <c r="C1262" s="55"/>
      <c r="D1262" s="77"/>
      <c r="E1262" s="56"/>
      <c r="F1262" s="72"/>
      <c r="G1262" s="135"/>
      <c r="H1262" s="55"/>
      <c r="I1262">
        <f t="shared" si="39"/>
        <v>0</v>
      </c>
      <c r="M1262" s="125"/>
    </row>
    <row r="1263" spans="1:13" x14ac:dyDescent="0.25">
      <c r="A1263" s="114" t="str">
        <f t="shared" si="38"/>
        <v/>
      </c>
      <c r="B1263" s="129"/>
      <c r="C1263" s="55"/>
      <c r="D1263" s="77"/>
      <c r="E1263" s="56"/>
      <c r="F1263" s="72"/>
      <c r="G1263" s="135"/>
      <c r="H1263" s="55"/>
      <c r="I1263">
        <f t="shared" si="39"/>
        <v>0</v>
      </c>
      <c r="M1263" s="125"/>
    </row>
    <row r="1264" spans="1:13" x14ac:dyDescent="0.25">
      <c r="A1264" s="114" t="str">
        <f t="shared" si="38"/>
        <v/>
      </c>
      <c r="B1264" s="129"/>
      <c r="C1264" s="55"/>
      <c r="D1264" s="77"/>
      <c r="E1264" s="56"/>
      <c r="F1264" s="72"/>
      <c r="G1264" s="135"/>
      <c r="H1264" s="55"/>
      <c r="I1264">
        <f t="shared" si="39"/>
        <v>0</v>
      </c>
      <c r="M1264" s="125"/>
    </row>
    <row r="1265" spans="1:13" x14ac:dyDescent="0.25">
      <c r="A1265" s="114" t="str">
        <f t="shared" si="38"/>
        <v/>
      </c>
      <c r="B1265" s="129"/>
      <c r="C1265" s="55"/>
      <c r="D1265" s="77"/>
      <c r="E1265" s="56"/>
      <c r="F1265" s="72"/>
      <c r="G1265" s="135"/>
      <c r="H1265" s="55"/>
      <c r="I1265">
        <f t="shared" si="39"/>
        <v>0</v>
      </c>
      <c r="M1265" s="125"/>
    </row>
    <row r="1266" spans="1:13" x14ac:dyDescent="0.25">
      <c r="A1266" s="114" t="str">
        <f t="shared" si="38"/>
        <v/>
      </c>
      <c r="B1266" s="129"/>
      <c r="C1266" s="55"/>
      <c r="D1266" s="77"/>
      <c r="E1266" s="56"/>
      <c r="F1266" s="72"/>
      <c r="G1266" s="135"/>
      <c r="H1266" s="55"/>
      <c r="I1266">
        <f t="shared" si="39"/>
        <v>0</v>
      </c>
      <c r="M1266" s="125"/>
    </row>
    <row r="1267" spans="1:13" x14ac:dyDescent="0.25">
      <c r="A1267" s="114" t="str">
        <f t="shared" si="38"/>
        <v/>
      </c>
      <c r="B1267" s="129"/>
      <c r="C1267" s="55"/>
      <c r="D1267" s="77"/>
      <c r="E1267" s="56"/>
      <c r="F1267" s="72"/>
      <c r="G1267" s="135"/>
      <c r="H1267" s="55"/>
      <c r="I1267">
        <f t="shared" si="39"/>
        <v>0</v>
      </c>
      <c r="M1267" s="125"/>
    </row>
    <row r="1268" spans="1:13" x14ac:dyDescent="0.25">
      <c r="A1268" s="114" t="str">
        <f t="shared" si="38"/>
        <v/>
      </c>
      <c r="B1268" s="129"/>
      <c r="C1268" s="55"/>
      <c r="D1268" s="77"/>
      <c r="E1268" s="56"/>
      <c r="F1268" s="72"/>
      <c r="G1268" s="135"/>
      <c r="H1268" s="55"/>
      <c r="I1268">
        <f t="shared" si="39"/>
        <v>0</v>
      </c>
      <c r="M1268" s="125"/>
    </row>
    <row r="1269" spans="1:13" x14ac:dyDescent="0.25">
      <c r="A1269" s="114" t="str">
        <f t="shared" si="38"/>
        <v/>
      </c>
      <c r="B1269" s="129"/>
      <c r="C1269" s="55"/>
      <c r="D1269" s="77"/>
      <c r="E1269" s="56"/>
      <c r="F1269" s="72"/>
      <c r="G1269" s="135"/>
      <c r="H1269" s="55"/>
      <c r="I1269">
        <f t="shared" si="39"/>
        <v>0</v>
      </c>
      <c r="M1269" s="125"/>
    </row>
    <row r="1270" spans="1:13" x14ac:dyDescent="0.25">
      <c r="A1270" s="114" t="str">
        <f t="shared" si="38"/>
        <v/>
      </c>
      <c r="B1270" s="129"/>
      <c r="C1270" s="55"/>
      <c r="D1270" s="77"/>
      <c r="E1270" s="56"/>
      <c r="F1270" s="72"/>
      <c r="G1270" s="135"/>
      <c r="H1270" s="55"/>
      <c r="I1270">
        <f t="shared" si="39"/>
        <v>0</v>
      </c>
      <c r="M1270" s="125"/>
    </row>
    <row r="1271" spans="1:13" x14ac:dyDescent="0.25">
      <c r="A1271" s="114" t="str">
        <f t="shared" si="38"/>
        <v/>
      </c>
      <c r="B1271" s="129"/>
      <c r="C1271" s="55"/>
      <c r="D1271" s="77"/>
      <c r="E1271" s="56"/>
      <c r="F1271" s="72"/>
      <c r="G1271" s="135"/>
      <c r="H1271" s="55"/>
      <c r="I1271">
        <f t="shared" si="39"/>
        <v>0</v>
      </c>
      <c r="M1271" s="125"/>
    </row>
    <row r="1272" spans="1:13" x14ac:dyDescent="0.25">
      <c r="A1272" s="114" t="str">
        <f t="shared" si="38"/>
        <v/>
      </c>
      <c r="B1272" s="129"/>
      <c r="C1272" s="55"/>
      <c r="D1272" s="77"/>
      <c r="E1272" s="56"/>
      <c r="F1272" s="72"/>
      <c r="G1272" s="135"/>
      <c r="H1272" s="55"/>
      <c r="I1272">
        <f t="shared" si="39"/>
        <v>0</v>
      </c>
    </row>
    <row r="1273" spans="1:13" x14ac:dyDescent="0.25">
      <c r="A1273" s="114" t="str">
        <f t="shared" si="38"/>
        <v/>
      </c>
      <c r="B1273" s="129"/>
      <c r="C1273" s="55"/>
      <c r="D1273" s="77"/>
      <c r="E1273" s="56"/>
      <c r="F1273" s="72"/>
      <c r="G1273" s="135"/>
      <c r="H1273" s="55"/>
      <c r="I1273">
        <f t="shared" si="39"/>
        <v>0</v>
      </c>
      <c r="L1273" s="125"/>
    </row>
    <row r="1274" spans="1:13" x14ac:dyDescent="0.25">
      <c r="A1274" s="114" t="str">
        <f t="shared" si="38"/>
        <v/>
      </c>
      <c r="B1274" s="129"/>
      <c r="C1274" s="55"/>
      <c r="D1274" s="77"/>
      <c r="E1274" s="56"/>
      <c r="F1274" s="72"/>
      <c r="G1274" s="135"/>
      <c r="H1274" s="55"/>
      <c r="I1274">
        <f t="shared" si="39"/>
        <v>0</v>
      </c>
      <c r="L1274" s="125"/>
    </row>
    <row r="1275" spans="1:13" x14ac:dyDescent="0.25">
      <c r="A1275" s="114" t="str">
        <f t="shared" si="38"/>
        <v/>
      </c>
      <c r="B1275" s="129"/>
      <c r="C1275" s="55"/>
      <c r="D1275" s="77"/>
      <c r="E1275" s="56"/>
      <c r="F1275" s="72"/>
      <c r="G1275" s="135"/>
      <c r="H1275" s="55"/>
      <c r="I1275">
        <f t="shared" si="39"/>
        <v>0</v>
      </c>
      <c r="L1275" s="125"/>
    </row>
    <row r="1276" spans="1:13" x14ac:dyDescent="0.25">
      <c r="A1276" s="114" t="str">
        <f t="shared" si="38"/>
        <v/>
      </c>
      <c r="B1276" s="129"/>
      <c r="C1276" s="55"/>
      <c r="D1276" s="77"/>
      <c r="E1276" s="56"/>
      <c r="F1276" s="72"/>
      <c r="G1276" s="135"/>
      <c r="H1276" s="55"/>
      <c r="I1276">
        <f t="shared" si="39"/>
        <v>0</v>
      </c>
      <c r="L1276" s="125"/>
    </row>
    <row r="1277" spans="1:13" x14ac:dyDescent="0.25">
      <c r="A1277" s="114" t="str">
        <f t="shared" si="38"/>
        <v/>
      </c>
      <c r="B1277" s="129"/>
      <c r="C1277" s="55"/>
      <c r="D1277" s="77"/>
      <c r="E1277" s="56"/>
      <c r="F1277" s="72"/>
      <c r="G1277" s="135"/>
      <c r="H1277" s="55"/>
      <c r="I1277">
        <f t="shared" si="39"/>
        <v>0</v>
      </c>
      <c r="L1277" s="125"/>
    </row>
    <row r="1278" spans="1:13" x14ac:dyDescent="0.25">
      <c r="A1278" s="114" t="str">
        <f t="shared" si="38"/>
        <v/>
      </c>
      <c r="B1278" s="129"/>
      <c r="C1278" s="55"/>
      <c r="D1278" s="77"/>
      <c r="E1278" s="56"/>
      <c r="F1278" s="72"/>
      <c r="G1278" s="135"/>
      <c r="H1278" s="55"/>
      <c r="I1278">
        <f t="shared" si="39"/>
        <v>0</v>
      </c>
      <c r="L1278" s="125"/>
    </row>
    <row r="1279" spans="1:13" x14ac:dyDescent="0.25">
      <c r="A1279" s="114" t="str">
        <f t="shared" si="38"/>
        <v/>
      </c>
      <c r="B1279" s="129"/>
      <c r="C1279" s="55"/>
      <c r="D1279" s="77"/>
      <c r="E1279" s="56"/>
      <c r="F1279" s="72"/>
      <c r="G1279" s="135"/>
      <c r="H1279" s="55"/>
      <c r="I1279">
        <f t="shared" si="39"/>
        <v>0</v>
      </c>
      <c r="L1279" s="125"/>
    </row>
    <row r="1280" spans="1:13" x14ac:dyDescent="0.25">
      <c r="A1280" s="114" t="str">
        <f t="shared" si="38"/>
        <v/>
      </c>
      <c r="B1280" s="129"/>
      <c r="C1280" s="55"/>
      <c r="D1280" s="77"/>
      <c r="E1280" s="56"/>
      <c r="F1280" s="72"/>
      <c r="G1280" s="135"/>
      <c r="H1280" s="55"/>
      <c r="I1280">
        <f t="shared" si="39"/>
        <v>0</v>
      </c>
      <c r="L1280" s="125"/>
    </row>
    <row r="1281" spans="1:12" x14ac:dyDescent="0.25">
      <c r="A1281" s="114" t="str">
        <f t="shared" si="38"/>
        <v/>
      </c>
      <c r="B1281" s="129"/>
      <c r="C1281" s="55"/>
      <c r="D1281" s="77"/>
      <c r="E1281" s="56"/>
      <c r="F1281" s="72"/>
      <c r="G1281" s="135"/>
      <c r="H1281" s="55"/>
      <c r="I1281">
        <f t="shared" si="39"/>
        <v>0</v>
      </c>
      <c r="L1281" s="125"/>
    </row>
    <row r="1282" spans="1:12" x14ac:dyDescent="0.25">
      <c r="A1282" s="114" t="str">
        <f t="shared" ref="A1282:A1345" si="40">IF(D1282="","",D1282+(6-I1282))</f>
        <v/>
      </c>
      <c r="B1282" s="129"/>
      <c r="C1282" s="55"/>
      <c r="D1282" s="77"/>
      <c r="E1282" s="56"/>
      <c r="F1282" s="72"/>
      <c r="G1282" s="135"/>
      <c r="H1282" s="55"/>
      <c r="I1282">
        <f t="shared" si="39"/>
        <v>0</v>
      </c>
      <c r="L1282" s="125"/>
    </row>
    <row r="1283" spans="1:12" x14ac:dyDescent="0.25">
      <c r="A1283" s="114" t="str">
        <f t="shared" si="40"/>
        <v/>
      </c>
      <c r="B1283" s="129"/>
      <c r="C1283" s="55"/>
      <c r="D1283" s="77"/>
      <c r="E1283" s="56"/>
      <c r="F1283" s="72"/>
      <c r="G1283" s="135"/>
      <c r="H1283" s="55"/>
      <c r="I1283">
        <f t="shared" ref="I1283:I1346" si="41">IF(WEEKDAY(D1283)=7,0,WEEKDAY(D1283))</f>
        <v>0</v>
      </c>
      <c r="L1283" s="125"/>
    </row>
    <row r="1284" spans="1:12" x14ac:dyDescent="0.25">
      <c r="A1284" s="114" t="str">
        <f t="shared" si="40"/>
        <v/>
      </c>
      <c r="B1284" s="129"/>
      <c r="C1284" s="55"/>
      <c r="D1284" s="77"/>
      <c r="E1284" s="56"/>
      <c r="F1284" s="72"/>
      <c r="G1284" s="135"/>
      <c r="H1284" s="55"/>
      <c r="I1284">
        <f t="shared" si="41"/>
        <v>0</v>
      </c>
      <c r="L1284" s="125"/>
    </row>
    <row r="1285" spans="1:12" x14ac:dyDescent="0.25">
      <c r="A1285" s="114" t="str">
        <f t="shared" si="40"/>
        <v/>
      </c>
      <c r="B1285" s="129"/>
      <c r="C1285" s="55"/>
      <c r="D1285" s="77"/>
      <c r="E1285" s="56"/>
      <c r="F1285" s="72"/>
      <c r="G1285" s="135"/>
      <c r="H1285" s="55"/>
      <c r="I1285">
        <f t="shared" si="41"/>
        <v>0</v>
      </c>
      <c r="L1285" s="125"/>
    </row>
    <row r="1286" spans="1:12" x14ac:dyDescent="0.25">
      <c r="A1286" s="114" t="str">
        <f t="shared" si="40"/>
        <v/>
      </c>
      <c r="B1286" s="129"/>
      <c r="C1286" s="55"/>
      <c r="D1286" s="77"/>
      <c r="E1286" s="56"/>
      <c r="F1286" s="72"/>
      <c r="G1286" s="135"/>
      <c r="H1286" s="55"/>
      <c r="I1286">
        <f t="shared" si="41"/>
        <v>0</v>
      </c>
      <c r="L1286" s="125"/>
    </row>
    <row r="1287" spans="1:12" x14ac:dyDescent="0.25">
      <c r="A1287" s="114" t="str">
        <f t="shared" si="40"/>
        <v/>
      </c>
      <c r="B1287" s="129"/>
      <c r="C1287" s="55"/>
      <c r="D1287" s="77"/>
      <c r="E1287" s="56"/>
      <c r="F1287" s="72"/>
      <c r="G1287" s="135"/>
      <c r="H1287" s="55"/>
      <c r="I1287">
        <f t="shared" si="41"/>
        <v>0</v>
      </c>
      <c r="L1287" s="125"/>
    </row>
    <row r="1288" spans="1:12" x14ac:dyDescent="0.25">
      <c r="A1288" s="114" t="str">
        <f t="shared" si="40"/>
        <v/>
      </c>
      <c r="B1288" s="129"/>
      <c r="C1288" s="55"/>
      <c r="D1288" s="77"/>
      <c r="E1288" s="56"/>
      <c r="F1288" s="72"/>
      <c r="G1288" s="135"/>
      <c r="H1288" s="55"/>
      <c r="I1288">
        <f t="shared" si="41"/>
        <v>0</v>
      </c>
      <c r="L1288" s="125"/>
    </row>
    <row r="1289" spans="1:12" x14ac:dyDescent="0.25">
      <c r="A1289" s="114" t="str">
        <f t="shared" si="40"/>
        <v/>
      </c>
      <c r="B1289" s="129"/>
      <c r="C1289" s="55"/>
      <c r="D1289" s="77"/>
      <c r="E1289" s="56"/>
      <c r="F1289" s="72"/>
      <c r="G1289" s="135"/>
      <c r="H1289" s="55"/>
      <c r="I1289">
        <f t="shared" si="41"/>
        <v>0</v>
      </c>
      <c r="L1289" s="125"/>
    </row>
    <row r="1290" spans="1:12" x14ac:dyDescent="0.25">
      <c r="A1290" s="114" t="str">
        <f t="shared" si="40"/>
        <v/>
      </c>
      <c r="B1290" s="129"/>
      <c r="C1290" s="55"/>
      <c r="D1290" s="77"/>
      <c r="E1290" s="56"/>
      <c r="F1290" s="72"/>
      <c r="G1290" s="135"/>
      <c r="H1290" s="55"/>
      <c r="I1290">
        <f t="shared" si="41"/>
        <v>0</v>
      </c>
      <c r="L1290" s="125"/>
    </row>
    <row r="1291" spans="1:12" x14ac:dyDescent="0.25">
      <c r="A1291" s="114" t="str">
        <f t="shared" si="40"/>
        <v/>
      </c>
      <c r="B1291" s="129"/>
      <c r="C1291" s="55"/>
      <c r="D1291" s="77"/>
      <c r="E1291" s="56"/>
      <c r="F1291" s="72"/>
      <c r="G1291" s="135"/>
      <c r="H1291" s="55"/>
      <c r="I1291">
        <f t="shared" si="41"/>
        <v>0</v>
      </c>
      <c r="L1291" s="125"/>
    </row>
    <row r="1292" spans="1:12" x14ac:dyDescent="0.25">
      <c r="A1292" s="114" t="str">
        <f t="shared" si="40"/>
        <v/>
      </c>
      <c r="B1292" s="129"/>
      <c r="C1292" s="55"/>
      <c r="D1292" s="77"/>
      <c r="E1292" s="56"/>
      <c r="F1292" s="72"/>
      <c r="G1292" s="135"/>
      <c r="H1292" s="55"/>
      <c r="I1292">
        <f t="shared" si="41"/>
        <v>0</v>
      </c>
      <c r="L1292" s="125"/>
    </row>
    <row r="1293" spans="1:12" x14ac:dyDescent="0.25">
      <c r="A1293" s="114" t="str">
        <f t="shared" si="40"/>
        <v/>
      </c>
      <c r="B1293" s="129"/>
      <c r="C1293" s="55"/>
      <c r="D1293" s="77"/>
      <c r="E1293" s="56"/>
      <c r="F1293" s="72"/>
      <c r="G1293" s="135"/>
      <c r="H1293" s="55"/>
      <c r="I1293">
        <f t="shared" si="41"/>
        <v>0</v>
      </c>
      <c r="L1293" s="125"/>
    </row>
    <row r="1294" spans="1:12" x14ac:dyDescent="0.25">
      <c r="A1294" s="114" t="str">
        <f t="shared" si="40"/>
        <v/>
      </c>
      <c r="B1294" s="129"/>
      <c r="C1294" s="55"/>
      <c r="D1294" s="77"/>
      <c r="E1294" s="56"/>
      <c r="F1294" s="72"/>
      <c r="G1294" s="135"/>
      <c r="H1294" s="55"/>
      <c r="I1294">
        <f t="shared" si="41"/>
        <v>0</v>
      </c>
      <c r="L1294" s="125"/>
    </row>
    <row r="1295" spans="1:12" x14ac:dyDescent="0.25">
      <c r="A1295" s="114" t="str">
        <f t="shared" si="40"/>
        <v/>
      </c>
      <c r="B1295" s="129"/>
      <c r="C1295" s="55"/>
      <c r="D1295" s="77"/>
      <c r="E1295" s="56"/>
      <c r="F1295" s="72"/>
      <c r="G1295" s="135"/>
      <c r="H1295" s="55"/>
      <c r="I1295">
        <f t="shared" si="41"/>
        <v>0</v>
      </c>
      <c r="L1295" s="125"/>
    </row>
    <row r="1296" spans="1:12" x14ac:dyDescent="0.25">
      <c r="A1296" s="114" t="str">
        <f t="shared" si="40"/>
        <v/>
      </c>
      <c r="B1296" s="129"/>
      <c r="C1296" s="55"/>
      <c r="D1296" s="77"/>
      <c r="E1296" s="56"/>
      <c r="F1296" s="72"/>
      <c r="G1296" s="135"/>
      <c r="H1296" s="55"/>
      <c r="I1296">
        <f t="shared" si="41"/>
        <v>0</v>
      </c>
      <c r="L1296" s="125"/>
    </row>
    <row r="1297" spans="1:12" x14ac:dyDescent="0.25">
      <c r="A1297" s="114" t="str">
        <f t="shared" si="40"/>
        <v/>
      </c>
      <c r="B1297" s="129"/>
      <c r="C1297" s="55"/>
      <c r="D1297" s="77"/>
      <c r="E1297" s="56"/>
      <c r="F1297" s="72"/>
      <c r="G1297" s="135"/>
      <c r="H1297" s="55"/>
      <c r="I1297">
        <f t="shared" si="41"/>
        <v>0</v>
      </c>
      <c r="L1297" s="125"/>
    </row>
    <row r="1298" spans="1:12" x14ac:dyDescent="0.25">
      <c r="A1298" s="114" t="str">
        <f t="shared" si="40"/>
        <v/>
      </c>
      <c r="B1298" s="129"/>
      <c r="C1298" s="55"/>
      <c r="D1298" s="77"/>
      <c r="E1298" s="56"/>
      <c r="F1298" s="72"/>
      <c r="G1298" s="135"/>
      <c r="H1298" s="55"/>
      <c r="I1298">
        <f t="shared" si="41"/>
        <v>0</v>
      </c>
      <c r="L1298" s="125"/>
    </row>
    <row r="1299" spans="1:12" x14ac:dyDescent="0.25">
      <c r="A1299" s="114" t="str">
        <f t="shared" si="40"/>
        <v/>
      </c>
      <c r="B1299" s="129"/>
      <c r="C1299" s="55"/>
      <c r="D1299" s="77"/>
      <c r="E1299" s="56"/>
      <c r="F1299" s="72"/>
      <c r="G1299" s="135"/>
      <c r="H1299" s="55"/>
      <c r="I1299">
        <f t="shared" si="41"/>
        <v>0</v>
      </c>
      <c r="L1299" s="125"/>
    </row>
    <row r="1300" spans="1:12" x14ac:dyDescent="0.25">
      <c r="A1300" s="114" t="str">
        <f t="shared" si="40"/>
        <v/>
      </c>
      <c r="B1300" s="129"/>
      <c r="C1300" s="55"/>
      <c r="D1300" s="77"/>
      <c r="E1300" s="56"/>
      <c r="F1300" s="72"/>
      <c r="G1300" s="135"/>
      <c r="H1300" s="55"/>
      <c r="I1300">
        <f t="shared" si="41"/>
        <v>0</v>
      </c>
      <c r="L1300" s="125"/>
    </row>
    <row r="1301" spans="1:12" x14ac:dyDescent="0.25">
      <c r="A1301" s="114" t="str">
        <f t="shared" si="40"/>
        <v/>
      </c>
      <c r="B1301" s="129"/>
      <c r="C1301" s="55"/>
      <c r="D1301" s="77"/>
      <c r="E1301" s="56"/>
      <c r="F1301" s="72"/>
      <c r="G1301" s="135"/>
      <c r="H1301" s="55"/>
      <c r="I1301">
        <f t="shared" si="41"/>
        <v>0</v>
      </c>
      <c r="L1301" s="125"/>
    </row>
    <row r="1302" spans="1:12" x14ac:dyDescent="0.25">
      <c r="A1302" s="114" t="str">
        <f t="shared" si="40"/>
        <v/>
      </c>
      <c r="B1302" s="129"/>
      <c r="C1302" s="55"/>
      <c r="D1302" s="77"/>
      <c r="E1302" s="56"/>
      <c r="F1302" s="72"/>
      <c r="G1302" s="135"/>
      <c r="H1302" s="55"/>
      <c r="I1302">
        <f t="shared" si="41"/>
        <v>0</v>
      </c>
      <c r="L1302" s="125"/>
    </row>
    <row r="1303" spans="1:12" x14ac:dyDescent="0.25">
      <c r="A1303" s="114" t="str">
        <f t="shared" si="40"/>
        <v/>
      </c>
      <c r="B1303" s="129"/>
      <c r="C1303" s="55"/>
      <c r="D1303" s="77"/>
      <c r="E1303" s="56"/>
      <c r="F1303" s="72"/>
      <c r="G1303" s="135"/>
      <c r="H1303" s="55"/>
      <c r="I1303">
        <f t="shared" si="41"/>
        <v>0</v>
      </c>
      <c r="L1303" s="125"/>
    </row>
    <row r="1304" spans="1:12" x14ac:dyDescent="0.25">
      <c r="A1304" s="114" t="str">
        <f t="shared" si="40"/>
        <v/>
      </c>
      <c r="B1304" s="129"/>
      <c r="C1304" s="55"/>
      <c r="D1304" s="77"/>
      <c r="E1304" s="56"/>
      <c r="F1304" s="72"/>
      <c r="G1304" s="135"/>
      <c r="H1304" s="55"/>
      <c r="I1304">
        <f t="shared" si="41"/>
        <v>0</v>
      </c>
      <c r="L1304" s="125"/>
    </row>
    <row r="1305" spans="1:12" x14ac:dyDescent="0.25">
      <c r="A1305" s="114" t="str">
        <f t="shared" si="40"/>
        <v/>
      </c>
      <c r="B1305" s="129"/>
      <c r="C1305" s="55"/>
      <c r="D1305" s="77"/>
      <c r="E1305" s="56"/>
      <c r="F1305" s="72"/>
      <c r="G1305" s="135"/>
      <c r="H1305" s="55"/>
      <c r="I1305">
        <f t="shared" si="41"/>
        <v>0</v>
      </c>
      <c r="L1305" s="125"/>
    </row>
    <row r="1306" spans="1:12" x14ac:dyDescent="0.25">
      <c r="A1306" s="114" t="str">
        <f t="shared" si="40"/>
        <v/>
      </c>
      <c r="B1306" s="129"/>
      <c r="C1306" s="55"/>
      <c r="D1306" s="77"/>
      <c r="E1306" s="56"/>
      <c r="F1306" s="72"/>
      <c r="G1306" s="135"/>
      <c r="H1306" s="55"/>
      <c r="I1306">
        <f t="shared" si="41"/>
        <v>0</v>
      </c>
      <c r="L1306" s="125"/>
    </row>
    <row r="1307" spans="1:12" x14ac:dyDescent="0.25">
      <c r="A1307" s="114" t="str">
        <f t="shared" si="40"/>
        <v/>
      </c>
      <c r="B1307" s="129"/>
      <c r="C1307" s="55"/>
      <c r="D1307" s="77"/>
      <c r="E1307" s="56"/>
      <c r="F1307" s="72"/>
      <c r="G1307" s="135"/>
      <c r="H1307" s="55"/>
      <c r="I1307">
        <f t="shared" si="41"/>
        <v>0</v>
      </c>
      <c r="L1307" s="125"/>
    </row>
    <row r="1308" spans="1:12" x14ac:dyDescent="0.25">
      <c r="A1308" s="114" t="str">
        <f t="shared" si="40"/>
        <v/>
      </c>
      <c r="B1308" s="129"/>
      <c r="C1308" s="55"/>
      <c r="D1308" s="77"/>
      <c r="E1308" s="56"/>
      <c r="F1308" s="72"/>
      <c r="G1308" s="135"/>
      <c r="H1308" s="55"/>
      <c r="I1308">
        <f t="shared" si="41"/>
        <v>0</v>
      </c>
      <c r="L1308" s="125"/>
    </row>
    <row r="1309" spans="1:12" x14ac:dyDescent="0.25">
      <c r="A1309" s="114" t="str">
        <f t="shared" si="40"/>
        <v/>
      </c>
      <c r="B1309" s="129"/>
      <c r="C1309" s="55"/>
      <c r="D1309" s="77"/>
      <c r="E1309" s="56"/>
      <c r="F1309" s="72"/>
      <c r="G1309" s="135"/>
      <c r="H1309" s="55"/>
      <c r="I1309">
        <f t="shared" si="41"/>
        <v>0</v>
      </c>
      <c r="L1309" s="125"/>
    </row>
    <row r="1310" spans="1:12" x14ac:dyDescent="0.25">
      <c r="A1310" s="114" t="str">
        <f t="shared" si="40"/>
        <v/>
      </c>
      <c r="B1310" s="129"/>
      <c r="C1310" s="55"/>
      <c r="D1310" s="77"/>
      <c r="E1310" s="56"/>
      <c r="F1310" s="72"/>
      <c r="G1310" s="135"/>
      <c r="H1310" s="55"/>
      <c r="I1310">
        <f t="shared" si="41"/>
        <v>0</v>
      </c>
      <c r="L1310" s="125"/>
    </row>
    <row r="1311" spans="1:12" x14ac:dyDescent="0.25">
      <c r="A1311" s="114" t="str">
        <f t="shared" si="40"/>
        <v/>
      </c>
      <c r="B1311" s="129"/>
      <c r="C1311" s="55"/>
      <c r="D1311" s="77"/>
      <c r="E1311" s="56"/>
      <c r="F1311" s="72"/>
      <c r="G1311" s="135"/>
      <c r="H1311" s="55"/>
      <c r="I1311">
        <f t="shared" si="41"/>
        <v>0</v>
      </c>
      <c r="L1311" s="125"/>
    </row>
    <row r="1312" spans="1:12" x14ac:dyDescent="0.25">
      <c r="A1312" s="114" t="str">
        <f t="shared" si="40"/>
        <v/>
      </c>
      <c r="B1312" s="129"/>
      <c r="C1312" s="55"/>
      <c r="D1312" s="77"/>
      <c r="E1312" s="56"/>
      <c r="F1312" s="72"/>
      <c r="G1312" s="135"/>
      <c r="H1312" s="55"/>
      <c r="I1312">
        <f t="shared" si="41"/>
        <v>0</v>
      </c>
      <c r="L1312" s="125"/>
    </row>
    <row r="1313" spans="1:12" x14ac:dyDescent="0.25">
      <c r="A1313" s="114" t="str">
        <f t="shared" si="40"/>
        <v/>
      </c>
      <c r="B1313" s="129"/>
      <c r="C1313" s="55"/>
      <c r="D1313" s="77"/>
      <c r="E1313" s="56"/>
      <c r="F1313" s="72"/>
      <c r="G1313" s="135"/>
      <c r="H1313" s="55"/>
      <c r="I1313">
        <f t="shared" si="41"/>
        <v>0</v>
      </c>
      <c r="L1313" s="125"/>
    </row>
    <row r="1314" spans="1:12" x14ac:dyDescent="0.25">
      <c r="A1314" s="114" t="str">
        <f t="shared" si="40"/>
        <v/>
      </c>
      <c r="B1314" s="129"/>
      <c r="C1314" s="55"/>
      <c r="D1314" s="77"/>
      <c r="E1314" s="56"/>
      <c r="F1314" s="72"/>
      <c r="G1314" s="135"/>
      <c r="H1314" s="55"/>
      <c r="I1314">
        <f t="shared" si="41"/>
        <v>0</v>
      </c>
      <c r="L1314" s="125"/>
    </row>
    <row r="1315" spans="1:12" x14ac:dyDescent="0.25">
      <c r="A1315" s="114" t="str">
        <f t="shared" si="40"/>
        <v/>
      </c>
      <c r="B1315" s="129"/>
      <c r="C1315" s="55"/>
      <c r="D1315" s="77"/>
      <c r="E1315" s="56"/>
      <c r="F1315" s="72"/>
      <c r="G1315" s="135"/>
      <c r="H1315" s="55"/>
      <c r="I1315">
        <f t="shared" si="41"/>
        <v>0</v>
      </c>
      <c r="L1315" s="125"/>
    </row>
    <row r="1316" spans="1:12" x14ac:dyDescent="0.25">
      <c r="A1316" s="114" t="str">
        <f t="shared" si="40"/>
        <v/>
      </c>
      <c r="B1316" s="129"/>
      <c r="C1316" s="55"/>
      <c r="D1316" s="77"/>
      <c r="E1316" s="56"/>
      <c r="F1316" s="72"/>
      <c r="G1316" s="135"/>
      <c r="H1316" s="55"/>
      <c r="I1316">
        <f t="shared" si="41"/>
        <v>0</v>
      </c>
      <c r="L1316" s="125"/>
    </row>
    <row r="1317" spans="1:12" x14ac:dyDescent="0.25">
      <c r="A1317" s="114" t="str">
        <f t="shared" si="40"/>
        <v/>
      </c>
      <c r="B1317" s="129"/>
      <c r="C1317" s="55"/>
      <c r="D1317" s="77"/>
      <c r="E1317" s="56"/>
      <c r="F1317" s="72"/>
      <c r="G1317" s="135"/>
      <c r="H1317" s="55"/>
      <c r="I1317">
        <f t="shared" si="41"/>
        <v>0</v>
      </c>
      <c r="L1317" s="125"/>
    </row>
    <row r="1318" spans="1:12" x14ac:dyDescent="0.25">
      <c r="A1318" s="114" t="str">
        <f t="shared" si="40"/>
        <v/>
      </c>
      <c r="B1318" s="129"/>
      <c r="C1318" s="55"/>
      <c r="D1318" s="77"/>
      <c r="E1318" s="56"/>
      <c r="F1318" s="72"/>
      <c r="G1318" s="135"/>
      <c r="H1318" s="55"/>
      <c r="I1318">
        <f t="shared" si="41"/>
        <v>0</v>
      </c>
      <c r="L1318" s="125"/>
    </row>
    <row r="1319" spans="1:12" x14ac:dyDescent="0.25">
      <c r="A1319" s="114" t="str">
        <f t="shared" si="40"/>
        <v/>
      </c>
      <c r="B1319" s="129"/>
      <c r="C1319" s="55"/>
      <c r="D1319" s="77"/>
      <c r="E1319" s="56"/>
      <c r="F1319" s="72"/>
      <c r="G1319" s="135"/>
      <c r="H1319" s="55"/>
      <c r="I1319">
        <f t="shared" si="41"/>
        <v>0</v>
      </c>
      <c r="L1319" s="125"/>
    </row>
    <row r="1320" spans="1:12" x14ac:dyDescent="0.25">
      <c r="A1320" s="114" t="str">
        <f t="shared" si="40"/>
        <v/>
      </c>
      <c r="B1320" s="129"/>
      <c r="C1320" s="55"/>
      <c r="D1320" s="77"/>
      <c r="E1320" s="56"/>
      <c r="F1320" s="72"/>
      <c r="G1320" s="135"/>
      <c r="H1320" s="55"/>
      <c r="I1320">
        <f t="shared" si="41"/>
        <v>0</v>
      </c>
      <c r="L1320" s="125"/>
    </row>
    <row r="1321" spans="1:12" x14ac:dyDescent="0.25">
      <c r="A1321" s="114" t="str">
        <f t="shared" si="40"/>
        <v/>
      </c>
      <c r="B1321" s="129"/>
      <c r="C1321" s="55"/>
      <c r="D1321" s="77"/>
      <c r="E1321" s="56"/>
      <c r="F1321" s="72"/>
      <c r="G1321" s="135"/>
      <c r="H1321" s="55"/>
      <c r="I1321">
        <f t="shared" si="41"/>
        <v>0</v>
      </c>
      <c r="L1321" s="125"/>
    </row>
    <row r="1322" spans="1:12" x14ac:dyDescent="0.25">
      <c r="A1322" s="114" t="str">
        <f t="shared" si="40"/>
        <v/>
      </c>
      <c r="B1322" s="129"/>
      <c r="C1322" s="55"/>
      <c r="D1322" s="77"/>
      <c r="E1322" s="56"/>
      <c r="F1322" s="72"/>
      <c r="G1322" s="135"/>
      <c r="H1322" s="55"/>
      <c r="I1322">
        <f t="shared" si="41"/>
        <v>0</v>
      </c>
      <c r="L1322" s="125"/>
    </row>
    <row r="1323" spans="1:12" x14ac:dyDescent="0.25">
      <c r="A1323" s="114" t="str">
        <f t="shared" si="40"/>
        <v/>
      </c>
      <c r="B1323" s="129"/>
      <c r="C1323" s="55"/>
      <c r="D1323" s="77"/>
      <c r="E1323" s="56"/>
      <c r="F1323" s="72"/>
      <c r="G1323" s="135"/>
      <c r="H1323" s="55"/>
      <c r="I1323">
        <f t="shared" si="41"/>
        <v>0</v>
      </c>
      <c r="L1323" s="125"/>
    </row>
    <row r="1324" spans="1:12" x14ac:dyDescent="0.25">
      <c r="A1324" s="114" t="str">
        <f t="shared" si="40"/>
        <v/>
      </c>
      <c r="B1324" s="129"/>
      <c r="C1324" s="55"/>
      <c r="D1324" s="77"/>
      <c r="E1324" s="56"/>
      <c r="F1324" s="72"/>
      <c r="G1324" s="135"/>
      <c r="H1324" s="55"/>
      <c r="I1324">
        <f t="shared" si="41"/>
        <v>0</v>
      </c>
      <c r="L1324" s="125"/>
    </row>
    <row r="1325" spans="1:12" x14ac:dyDescent="0.25">
      <c r="A1325" s="114" t="str">
        <f t="shared" si="40"/>
        <v/>
      </c>
      <c r="B1325" s="129"/>
      <c r="C1325" s="55"/>
      <c r="D1325" s="77"/>
      <c r="E1325" s="56"/>
      <c r="F1325" s="72"/>
      <c r="G1325" s="135"/>
      <c r="H1325" s="55"/>
      <c r="I1325">
        <f t="shared" si="41"/>
        <v>0</v>
      </c>
      <c r="L1325" s="125"/>
    </row>
    <row r="1326" spans="1:12" x14ac:dyDescent="0.25">
      <c r="A1326" s="114" t="str">
        <f t="shared" si="40"/>
        <v/>
      </c>
      <c r="B1326" s="129"/>
      <c r="C1326" s="55"/>
      <c r="D1326" s="77"/>
      <c r="E1326" s="56"/>
      <c r="F1326" s="72"/>
      <c r="G1326" s="135"/>
      <c r="H1326" s="55"/>
      <c r="I1326">
        <f t="shared" si="41"/>
        <v>0</v>
      </c>
      <c r="L1326" s="125"/>
    </row>
    <row r="1327" spans="1:12" x14ac:dyDescent="0.25">
      <c r="A1327" s="114" t="str">
        <f t="shared" si="40"/>
        <v/>
      </c>
      <c r="B1327" s="129"/>
      <c r="C1327" s="55"/>
      <c r="D1327" s="77"/>
      <c r="E1327" s="56"/>
      <c r="F1327" s="72"/>
      <c r="G1327" s="135"/>
      <c r="H1327" s="55"/>
      <c r="I1327">
        <f t="shared" si="41"/>
        <v>0</v>
      </c>
      <c r="L1327" s="125"/>
    </row>
    <row r="1328" spans="1:12" x14ac:dyDescent="0.25">
      <c r="A1328" s="114" t="str">
        <f t="shared" si="40"/>
        <v/>
      </c>
      <c r="B1328" s="129"/>
      <c r="C1328" s="55"/>
      <c r="D1328" s="77"/>
      <c r="E1328" s="56"/>
      <c r="F1328" s="72"/>
      <c r="G1328" s="135"/>
      <c r="H1328" s="55"/>
      <c r="I1328">
        <f t="shared" si="41"/>
        <v>0</v>
      </c>
      <c r="L1328" s="125"/>
    </row>
    <row r="1329" spans="1:12" x14ac:dyDescent="0.25">
      <c r="A1329" s="114" t="str">
        <f t="shared" si="40"/>
        <v/>
      </c>
      <c r="B1329" s="129"/>
      <c r="C1329" s="55"/>
      <c r="D1329" s="77"/>
      <c r="E1329" s="56"/>
      <c r="F1329" s="72"/>
      <c r="G1329" s="135"/>
      <c r="H1329" s="55"/>
      <c r="I1329">
        <f t="shared" si="41"/>
        <v>0</v>
      </c>
      <c r="L1329" s="125"/>
    </row>
    <row r="1330" spans="1:12" x14ac:dyDescent="0.25">
      <c r="A1330" s="114" t="str">
        <f t="shared" si="40"/>
        <v/>
      </c>
      <c r="B1330" s="129"/>
      <c r="C1330" s="55"/>
      <c r="D1330" s="77"/>
      <c r="E1330" s="56"/>
      <c r="F1330" s="72"/>
      <c r="G1330" s="135"/>
      <c r="H1330" s="55"/>
      <c r="I1330">
        <f t="shared" si="41"/>
        <v>0</v>
      </c>
      <c r="L1330" s="125"/>
    </row>
    <row r="1331" spans="1:12" x14ac:dyDescent="0.25">
      <c r="A1331" s="114" t="str">
        <f t="shared" si="40"/>
        <v/>
      </c>
      <c r="B1331" s="129"/>
      <c r="C1331" s="55"/>
      <c r="D1331" s="77"/>
      <c r="E1331" s="56"/>
      <c r="F1331" s="72"/>
      <c r="G1331" s="135"/>
      <c r="H1331" s="55"/>
      <c r="I1331">
        <f t="shared" si="41"/>
        <v>0</v>
      </c>
      <c r="L1331" s="125"/>
    </row>
    <row r="1332" spans="1:12" x14ac:dyDescent="0.25">
      <c r="A1332" s="114" t="str">
        <f t="shared" si="40"/>
        <v/>
      </c>
      <c r="B1332" s="129"/>
      <c r="C1332" s="55"/>
      <c r="D1332" s="77"/>
      <c r="E1332" s="56"/>
      <c r="F1332" s="72"/>
      <c r="G1332" s="135"/>
      <c r="H1332" s="55"/>
      <c r="I1332">
        <f t="shared" si="41"/>
        <v>0</v>
      </c>
      <c r="L1332" s="125"/>
    </row>
    <row r="1333" spans="1:12" x14ac:dyDescent="0.25">
      <c r="A1333" s="114" t="str">
        <f t="shared" si="40"/>
        <v/>
      </c>
      <c r="B1333" s="129"/>
      <c r="C1333" s="55"/>
      <c r="D1333" s="77"/>
      <c r="E1333" s="56"/>
      <c r="F1333" s="72"/>
      <c r="G1333" s="135"/>
      <c r="H1333" s="55"/>
      <c r="I1333">
        <f t="shared" si="41"/>
        <v>0</v>
      </c>
      <c r="L1333" s="125"/>
    </row>
    <row r="1334" spans="1:12" x14ac:dyDescent="0.25">
      <c r="A1334" s="114" t="str">
        <f t="shared" si="40"/>
        <v/>
      </c>
      <c r="B1334" s="129"/>
      <c r="C1334" s="55"/>
      <c r="D1334" s="77"/>
      <c r="E1334" s="56"/>
      <c r="F1334" s="72"/>
      <c r="G1334" s="135"/>
      <c r="H1334" s="55"/>
      <c r="I1334">
        <f t="shared" si="41"/>
        <v>0</v>
      </c>
      <c r="L1334" s="125"/>
    </row>
    <row r="1335" spans="1:12" x14ac:dyDescent="0.25">
      <c r="A1335" s="114" t="str">
        <f t="shared" si="40"/>
        <v/>
      </c>
      <c r="B1335" s="129"/>
      <c r="C1335" s="55"/>
      <c r="D1335" s="77"/>
      <c r="E1335" s="56"/>
      <c r="F1335" s="72"/>
      <c r="G1335" s="135"/>
      <c r="H1335" s="55"/>
      <c r="I1335">
        <f t="shared" si="41"/>
        <v>0</v>
      </c>
      <c r="L1335" s="125"/>
    </row>
    <row r="1336" spans="1:12" x14ac:dyDescent="0.25">
      <c r="A1336" s="114" t="str">
        <f t="shared" si="40"/>
        <v/>
      </c>
      <c r="B1336" s="129"/>
      <c r="C1336" s="55"/>
      <c r="D1336" s="77"/>
      <c r="E1336" s="56"/>
      <c r="F1336" s="72"/>
      <c r="G1336" s="135"/>
      <c r="H1336" s="55"/>
      <c r="I1336">
        <f t="shared" si="41"/>
        <v>0</v>
      </c>
      <c r="L1336" s="125"/>
    </row>
    <row r="1337" spans="1:12" x14ac:dyDescent="0.25">
      <c r="A1337" s="114" t="str">
        <f t="shared" si="40"/>
        <v/>
      </c>
      <c r="B1337" s="129"/>
      <c r="C1337" s="55"/>
      <c r="D1337" s="77"/>
      <c r="E1337" s="56"/>
      <c r="F1337" s="72"/>
      <c r="G1337" s="135"/>
      <c r="H1337" s="55"/>
      <c r="I1337">
        <f t="shared" si="41"/>
        <v>0</v>
      </c>
      <c r="L1337" s="125"/>
    </row>
    <row r="1338" spans="1:12" x14ac:dyDescent="0.25">
      <c r="A1338" s="114" t="str">
        <f t="shared" si="40"/>
        <v/>
      </c>
      <c r="B1338" s="129"/>
      <c r="C1338" s="55"/>
      <c r="D1338" s="77"/>
      <c r="E1338" s="56"/>
      <c r="F1338" s="72"/>
      <c r="G1338" s="135"/>
      <c r="H1338" s="55"/>
      <c r="I1338">
        <f t="shared" si="41"/>
        <v>0</v>
      </c>
      <c r="L1338" s="125"/>
    </row>
    <row r="1339" spans="1:12" x14ac:dyDescent="0.25">
      <c r="A1339" s="114" t="str">
        <f t="shared" si="40"/>
        <v/>
      </c>
      <c r="B1339" s="129"/>
      <c r="C1339" s="55"/>
      <c r="D1339" s="77"/>
      <c r="E1339" s="56"/>
      <c r="F1339" s="72"/>
      <c r="G1339" s="135"/>
      <c r="H1339" s="55"/>
      <c r="I1339">
        <f t="shared" si="41"/>
        <v>0</v>
      </c>
      <c r="L1339" s="125"/>
    </row>
    <row r="1340" spans="1:12" x14ac:dyDescent="0.25">
      <c r="A1340" s="114" t="str">
        <f t="shared" si="40"/>
        <v/>
      </c>
      <c r="B1340" s="129"/>
      <c r="C1340" s="55"/>
      <c r="D1340" s="77"/>
      <c r="E1340" s="56"/>
      <c r="F1340" s="72"/>
      <c r="G1340" s="135"/>
      <c r="H1340" s="55"/>
      <c r="I1340">
        <f t="shared" si="41"/>
        <v>0</v>
      </c>
      <c r="L1340" s="125"/>
    </row>
    <row r="1341" spans="1:12" x14ac:dyDescent="0.25">
      <c r="A1341" s="114" t="str">
        <f t="shared" si="40"/>
        <v/>
      </c>
      <c r="B1341" s="129"/>
      <c r="C1341" s="55"/>
      <c r="D1341" s="77"/>
      <c r="E1341" s="56"/>
      <c r="F1341" s="72"/>
      <c r="G1341" s="135"/>
      <c r="H1341" s="55"/>
      <c r="I1341">
        <f t="shared" si="41"/>
        <v>0</v>
      </c>
      <c r="L1341" s="125"/>
    </row>
    <row r="1342" spans="1:12" x14ac:dyDescent="0.25">
      <c r="A1342" s="114" t="str">
        <f t="shared" si="40"/>
        <v/>
      </c>
      <c r="B1342" s="129"/>
      <c r="C1342" s="55"/>
      <c r="D1342" s="77"/>
      <c r="E1342" s="56"/>
      <c r="F1342" s="72"/>
      <c r="G1342" s="135"/>
      <c r="H1342" s="55"/>
      <c r="I1342">
        <f t="shared" si="41"/>
        <v>0</v>
      </c>
      <c r="L1342" s="125"/>
    </row>
    <row r="1343" spans="1:12" x14ac:dyDescent="0.25">
      <c r="A1343" s="114" t="str">
        <f t="shared" si="40"/>
        <v/>
      </c>
      <c r="B1343" s="129"/>
      <c r="C1343" s="55"/>
      <c r="D1343" s="77"/>
      <c r="E1343" s="56"/>
      <c r="F1343" s="72"/>
      <c r="G1343" s="135"/>
      <c r="H1343" s="55"/>
      <c r="I1343">
        <f t="shared" si="41"/>
        <v>0</v>
      </c>
      <c r="L1343" s="125"/>
    </row>
    <row r="1344" spans="1:12" x14ac:dyDescent="0.25">
      <c r="A1344" s="114" t="str">
        <f t="shared" si="40"/>
        <v/>
      </c>
      <c r="B1344" s="129"/>
      <c r="C1344" s="55"/>
      <c r="D1344" s="77"/>
      <c r="E1344" s="56"/>
      <c r="F1344" s="72"/>
      <c r="G1344" s="135"/>
      <c r="H1344" s="55"/>
      <c r="I1344">
        <f t="shared" si="41"/>
        <v>0</v>
      </c>
      <c r="L1344" s="125"/>
    </row>
    <row r="1345" spans="1:12" x14ac:dyDescent="0.25">
      <c r="A1345" s="114" t="str">
        <f t="shared" si="40"/>
        <v/>
      </c>
      <c r="B1345" s="129"/>
      <c r="C1345" s="55"/>
      <c r="D1345" s="77"/>
      <c r="E1345" s="56"/>
      <c r="F1345" s="72"/>
      <c r="G1345" s="135"/>
      <c r="H1345" s="55"/>
      <c r="I1345">
        <f t="shared" si="41"/>
        <v>0</v>
      </c>
      <c r="L1345" s="125"/>
    </row>
    <row r="1346" spans="1:12" x14ac:dyDescent="0.25">
      <c r="A1346" s="114" t="str">
        <f t="shared" ref="A1346:A1409" si="42">IF(D1346="","",D1346+(6-I1346))</f>
        <v/>
      </c>
      <c r="B1346" s="129"/>
      <c r="C1346" s="55"/>
      <c r="D1346" s="77"/>
      <c r="E1346" s="56"/>
      <c r="F1346" s="72"/>
      <c r="G1346" s="135"/>
      <c r="H1346" s="55"/>
      <c r="I1346">
        <f t="shared" si="41"/>
        <v>0</v>
      </c>
      <c r="L1346" s="125"/>
    </row>
    <row r="1347" spans="1:12" x14ac:dyDescent="0.25">
      <c r="A1347" s="114" t="str">
        <f t="shared" si="42"/>
        <v/>
      </c>
      <c r="B1347" s="129"/>
      <c r="C1347" s="55"/>
      <c r="D1347" s="77"/>
      <c r="E1347" s="56"/>
      <c r="F1347" s="72"/>
      <c r="G1347" s="135"/>
      <c r="H1347" s="55"/>
      <c r="I1347">
        <f t="shared" ref="I1347:I1410" si="43">IF(WEEKDAY(D1347)=7,0,WEEKDAY(D1347))</f>
        <v>0</v>
      </c>
      <c r="L1347" s="125"/>
    </row>
    <row r="1348" spans="1:12" x14ac:dyDescent="0.25">
      <c r="A1348" s="114" t="str">
        <f t="shared" si="42"/>
        <v/>
      </c>
      <c r="B1348" s="129"/>
      <c r="C1348" s="55"/>
      <c r="D1348" s="77"/>
      <c r="E1348" s="56"/>
      <c r="F1348" s="72"/>
      <c r="G1348" s="135"/>
      <c r="H1348" s="55"/>
      <c r="I1348">
        <f t="shared" si="43"/>
        <v>0</v>
      </c>
      <c r="L1348" s="125"/>
    </row>
    <row r="1349" spans="1:12" x14ac:dyDescent="0.25">
      <c r="A1349" s="114" t="str">
        <f t="shared" si="42"/>
        <v/>
      </c>
      <c r="B1349" s="129"/>
      <c r="C1349" s="55"/>
      <c r="D1349" s="77"/>
      <c r="E1349" s="56"/>
      <c r="F1349" s="72"/>
      <c r="G1349" s="135"/>
      <c r="H1349" s="55"/>
      <c r="I1349">
        <f t="shared" si="43"/>
        <v>0</v>
      </c>
      <c r="L1349" s="125"/>
    </row>
    <row r="1350" spans="1:12" x14ac:dyDescent="0.25">
      <c r="A1350" s="114" t="str">
        <f t="shared" si="42"/>
        <v/>
      </c>
      <c r="B1350" s="129"/>
      <c r="C1350" s="55"/>
      <c r="D1350" s="77"/>
      <c r="E1350" s="56"/>
      <c r="F1350" s="72"/>
      <c r="G1350" s="135"/>
      <c r="H1350" s="55"/>
      <c r="I1350">
        <f t="shared" si="43"/>
        <v>0</v>
      </c>
      <c r="L1350" s="125"/>
    </row>
    <row r="1351" spans="1:12" x14ac:dyDescent="0.25">
      <c r="A1351" s="114" t="str">
        <f t="shared" si="42"/>
        <v/>
      </c>
      <c r="B1351" s="129"/>
      <c r="C1351" s="55"/>
      <c r="D1351" s="77"/>
      <c r="E1351" s="56"/>
      <c r="F1351" s="72"/>
      <c r="G1351" s="135"/>
      <c r="H1351" s="55"/>
      <c r="I1351">
        <f t="shared" si="43"/>
        <v>0</v>
      </c>
      <c r="L1351" s="125"/>
    </row>
    <row r="1352" spans="1:12" x14ac:dyDescent="0.25">
      <c r="A1352" s="114" t="str">
        <f t="shared" si="42"/>
        <v/>
      </c>
      <c r="B1352" s="129"/>
      <c r="C1352" s="55"/>
      <c r="D1352" s="77"/>
      <c r="E1352" s="56"/>
      <c r="F1352" s="72"/>
      <c r="G1352" s="135"/>
      <c r="H1352" s="55"/>
      <c r="I1352">
        <f t="shared" si="43"/>
        <v>0</v>
      </c>
      <c r="L1352" s="125"/>
    </row>
    <row r="1353" spans="1:12" x14ac:dyDescent="0.25">
      <c r="A1353" s="114" t="str">
        <f t="shared" si="42"/>
        <v/>
      </c>
      <c r="B1353" s="129"/>
      <c r="C1353" s="55"/>
      <c r="D1353" s="77"/>
      <c r="E1353" s="56"/>
      <c r="F1353" s="72"/>
      <c r="G1353" s="135"/>
      <c r="H1353" s="55"/>
      <c r="I1353">
        <f t="shared" si="43"/>
        <v>0</v>
      </c>
      <c r="L1353" s="125"/>
    </row>
    <row r="1354" spans="1:12" x14ac:dyDescent="0.25">
      <c r="A1354" s="114" t="str">
        <f t="shared" si="42"/>
        <v/>
      </c>
      <c r="B1354" s="129"/>
      <c r="C1354" s="55"/>
      <c r="D1354" s="77"/>
      <c r="E1354" s="56"/>
      <c r="F1354" s="72"/>
      <c r="G1354" s="135"/>
      <c r="H1354" s="55"/>
      <c r="I1354">
        <f t="shared" si="43"/>
        <v>0</v>
      </c>
      <c r="L1354" s="125"/>
    </row>
    <row r="1355" spans="1:12" x14ac:dyDescent="0.25">
      <c r="A1355" s="114" t="str">
        <f t="shared" si="42"/>
        <v/>
      </c>
      <c r="B1355" s="129"/>
      <c r="C1355" s="55"/>
      <c r="D1355" s="77"/>
      <c r="E1355" s="56"/>
      <c r="F1355" s="72"/>
      <c r="G1355" s="135"/>
      <c r="H1355" s="55"/>
      <c r="I1355">
        <f t="shared" si="43"/>
        <v>0</v>
      </c>
      <c r="L1355" s="125"/>
    </row>
    <row r="1356" spans="1:12" x14ac:dyDescent="0.25">
      <c r="A1356" s="114" t="str">
        <f t="shared" si="42"/>
        <v/>
      </c>
      <c r="B1356" s="129"/>
      <c r="C1356" s="55"/>
      <c r="D1356" s="77"/>
      <c r="E1356" s="56"/>
      <c r="F1356" s="72"/>
      <c r="G1356" s="135"/>
      <c r="H1356" s="55"/>
      <c r="I1356">
        <f t="shared" si="43"/>
        <v>0</v>
      </c>
      <c r="L1356" s="125"/>
    </row>
    <row r="1357" spans="1:12" x14ac:dyDescent="0.25">
      <c r="A1357" s="114" t="str">
        <f t="shared" si="42"/>
        <v/>
      </c>
      <c r="B1357" s="129"/>
      <c r="C1357" s="55"/>
      <c r="D1357" s="77"/>
      <c r="E1357" s="56"/>
      <c r="F1357" s="72"/>
      <c r="G1357" s="135"/>
      <c r="H1357" s="55"/>
      <c r="I1357">
        <f t="shared" si="43"/>
        <v>0</v>
      </c>
      <c r="L1357" s="125"/>
    </row>
    <row r="1358" spans="1:12" x14ac:dyDescent="0.25">
      <c r="A1358" s="114" t="str">
        <f t="shared" si="42"/>
        <v/>
      </c>
      <c r="B1358" s="129"/>
      <c r="C1358" s="55"/>
      <c r="D1358" s="77"/>
      <c r="E1358" s="56"/>
      <c r="F1358" s="72"/>
      <c r="G1358" s="135"/>
      <c r="H1358" s="55"/>
      <c r="I1358">
        <f t="shared" si="43"/>
        <v>0</v>
      </c>
      <c r="L1358" s="125"/>
    </row>
    <row r="1359" spans="1:12" x14ac:dyDescent="0.25">
      <c r="A1359" s="114" t="str">
        <f t="shared" si="42"/>
        <v/>
      </c>
      <c r="B1359" s="129"/>
      <c r="C1359" s="55"/>
      <c r="D1359" s="77"/>
      <c r="E1359" s="56"/>
      <c r="F1359" s="72"/>
      <c r="G1359" s="135"/>
      <c r="H1359" s="55"/>
      <c r="I1359">
        <f t="shared" si="43"/>
        <v>0</v>
      </c>
      <c r="L1359" s="125"/>
    </row>
    <row r="1360" spans="1:12" x14ac:dyDescent="0.25">
      <c r="A1360" s="114" t="str">
        <f t="shared" si="42"/>
        <v/>
      </c>
      <c r="B1360" s="129"/>
      <c r="C1360" s="55"/>
      <c r="D1360" s="77"/>
      <c r="E1360" s="56"/>
      <c r="F1360" s="72"/>
      <c r="G1360" s="135"/>
      <c r="H1360" s="55"/>
      <c r="I1360">
        <f t="shared" si="43"/>
        <v>0</v>
      </c>
      <c r="L1360" s="125"/>
    </row>
    <row r="1361" spans="1:12" x14ac:dyDescent="0.25">
      <c r="A1361" s="114" t="str">
        <f t="shared" si="42"/>
        <v/>
      </c>
      <c r="B1361" s="129"/>
      <c r="C1361" s="55"/>
      <c r="D1361" s="77"/>
      <c r="E1361" s="56"/>
      <c r="F1361" s="72"/>
      <c r="G1361" s="135"/>
      <c r="H1361" s="55"/>
      <c r="I1361">
        <f t="shared" si="43"/>
        <v>0</v>
      </c>
      <c r="L1361" s="125"/>
    </row>
    <row r="1362" spans="1:12" x14ac:dyDescent="0.25">
      <c r="A1362" s="114" t="str">
        <f t="shared" si="42"/>
        <v/>
      </c>
      <c r="B1362" s="129"/>
      <c r="C1362" s="55"/>
      <c r="D1362" s="77"/>
      <c r="E1362" s="56"/>
      <c r="F1362" s="72"/>
      <c r="G1362" s="135"/>
      <c r="H1362" s="55"/>
      <c r="I1362">
        <f t="shared" si="43"/>
        <v>0</v>
      </c>
      <c r="L1362" s="125"/>
    </row>
    <row r="1363" spans="1:12" x14ac:dyDescent="0.25">
      <c r="A1363" s="114" t="str">
        <f t="shared" si="42"/>
        <v/>
      </c>
      <c r="B1363" s="129"/>
      <c r="C1363" s="55"/>
      <c r="D1363" s="77"/>
      <c r="E1363" s="56"/>
      <c r="F1363" s="72"/>
      <c r="G1363" s="135"/>
      <c r="H1363" s="55"/>
      <c r="I1363">
        <f t="shared" si="43"/>
        <v>0</v>
      </c>
      <c r="L1363" s="125"/>
    </row>
    <row r="1364" spans="1:12" x14ac:dyDescent="0.25">
      <c r="A1364" s="114" t="str">
        <f t="shared" si="42"/>
        <v/>
      </c>
      <c r="B1364" s="129"/>
      <c r="C1364" s="55"/>
      <c r="D1364" s="77"/>
      <c r="E1364" s="56"/>
      <c r="F1364" s="72"/>
      <c r="G1364" s="135"/>
      <c r="H1364" s="55"/>
      <c r="I1364">
        <f t="shared" si="43"/>
        <v>0</v>
      </c>
      <c r="L1364" s="125"/>
    </row>
    <row r="1365" spans="1:12" x14ac:dyDescent="0.25">
      <c r="A1365" s="114" t="str">
        <f t="shared" si="42"/>
        <v/>
      </c>
      <c r="B1365" s="129"/>
      <c r="C1365" s="55"/>
      <c r="D1365" s="77"/>
      <c r="E1365" s="56"/>
      <c r="F1365" s="72"/>
      <c r="G1365" s="135"/>
      <c r="H1365" s="55"/>
      <c r="I1365">
        <f t="shared" si="43"/>
        <v>0</v>
      </c>
      <c r="L1365" s="125"/>
    </row>
    <row r="1366" spans="1:12" x14ac:dyDescent="0.25">
      <c r="A1366" s="114" t="str">
        <f t="shared" si="42"/>
        <v/>
      </c>
      <c r="B1366" s="129"/>
      <c r="C1366" s="55"/>
      <c r="D1366" s="77"/>
      <c r="E1366" s="56"/>
      <c r="F1366" s="72"/>
      <c r="G1366" s="135"/>
      <c r="H1366" s="55"/>
      <c r="I1366">
        <f t="shared" si="43"/>
        <v>0</v>
      </c>
      <c r="L1366" s="125"/>
    </row>
    <row r="1367" spans="1:12" x14ac:dyDescent="0.25">
      <c r="A1367" s="114" t="str">
        <f t="shared" si="42"/>
        <v/>
      </c>
      <c r="B1367" s="129"/>
      <c r="C1367" s="55"/>
      <c r="D1367" s="77"/>
      <c r="E1367" s="56"/>
      <c r="F1367" s="72"/>
      <c r="G1367" s="135"/>
      <c r="H1367" s="55"/>
      <c r="I1367">
        <f t="shared" si="43"/>
        <v>0</v>
      </c>
      <c r="L1367" s="125"/>
    </row>
    <row r="1368" spans="1:12" x14ac:dyDescent="0.25">
      <c r="A1368" s="114" t="str">
        <f t="shared" si="42"/>
        <v/>
      </c>
      <c r="B1368" s="129"/>
      <c r="C1368" s="55"/>
      <c r="D1368" s="77"/>
      <c r="E1368" s="56"/>
      <c r="F1368" s="72"/>
      <c r="G1368" s="135"/>
      <c r="H1368" s="55"/>
      <c r="I1368">
        <f t="shared" si="43"/>
        <v>0</v>
      </c>
      <c r="L1368" s="125"/>
    </row>
    <row r="1369" spans="1:12" x14ac:dyDescent="0.25">
      <c r="A1369" s="114" t="str">
        <f t="shared" si="42"/>
        <v/>
      </c>
      <c r="B1369" s="129"/>
      <c r="C1369" s="55"/>
      <c r="D1369" s="77"/>
      <c r="E1369" s="56"/>
      <c r="F1369" s="72"/>
      <c r="G1369" s="135"/>
      <c r="H1369" s="55"/>
      <c r="I1369">
        <f t="shared" si="43"/>
        <v>0</v>
      </c>
      <c r="L1369" s="125"/>
    </row>
    <row r="1370" spans="1:12" x14ac:dyDescent="0.25">
      <c r="A1370" s="114" t="str">
        <f t="shared" si="42"/>
        <v/>
      </c>
      <c r="B1370" s="129"/>
      <c r="C1370" s="55"/>
      <c r="D1370" s="77"/>
      <c r="E1370" s="56"/>
      <c r="F1370" s="72"/>
      <c r="G1370" s="135"/>
      <c r="H1370" s="55"/>
      <c r="I1370">
        <f t="shared" si="43"/>
        <v>0</v>
      </c>
      <c r="L1370" s="125"/>
    </row>
    <row r="1371" spans="1:12" x14ac:dyDescent="0.25">
      <c r="A1371" s="114" t="str">
        <f t="shared" si="42"/>
        <v/>
      </c>
      <c r="B1371" s="129"/>
      <c r="C1371" s="55"/>
      <c r="D1371" s="77"/>
      <c r="E1371" s="56"/>
      <c r="F1371" s="72"/>
      <c r="G1371" s="135"/>
      <c r="H1371" s="55"/>
      <c r="I1371">
        <f t="shared" si="43"/>
        <v>0</v>
      </c>
      <c r="L1371" s="125"/>
    </row>
    <row r="1372" spans="1:12" x14ac:dyDescent="0.25">
      <c r="A1372" s="114" t="str">
        <f t="shared" si="42"/>
        <v/>
      </c>
      <c r="B1372" s="129"/>
      <c r="C1372" s="55"/>
      <c r="D1372" s="77"/>
      <c r="E1372" s="56"/>
      <c r="F1372" s="72"/>
      <c r="G1372" s="135"/>
      <c r="H1372" s="55"/>
      <c r="I1372">
        <f t="shared" si="43"/>
        <v>0</v>
      </c>
      <c r="L1372" s="125"/>
    </row>
    <row r="1373" spans="1:12" x14ac:dyDescent="0.25">
      <c r="A1373" s="114" t="str">
        <f t="shared" si="42"/>
        <v/>
      </c>
      <c r="B1373" s="129"/>
      <c r="C1373" s="55"/>
      <c r="D1373" s="77"/>
      <c r="E1373" s="56"/>
      <c r="F1373" s="72"/>
      <c r="G1373" s="135"/>
      <c r="H1373" s="55"/>
      <c r="I1373">
        <f t="shared" si="43"/>
        <v>0</v>
      </c>
      <c r="L1373" s="125"/>
    </row>
    <row r="1374" spans="1:12" x14ac:dyDescent="0.25">
      <c r="A1374" s="114" t="str">
        <f t="shared" si="42"/>
        <v/>
      </c>
      <c r="B1374" s="129"/>
      <c r="C1374" s="55"/>
      <c r="D1374" s="77"/>
      <c r="E1374" s="56"/>
      <c r="F1374" s="72"/>
      <c r="G1374" s="135"/>
      <c r="H1374" s="55"/>
      <c r="I1374">
        <f t="shared" si="43"/>
        <v>0</v>
      </c>
      <c r="L1374" s="125"/>
    </row>
    <row r="1375" spans="1:12" x14ac:dyDescent="0.25">
      <c r="A1375" s="114" t="str">
        <f t="shared" si="42"/>
        <v/>
      </c>
      <c r="B1375" s="129"/>
      <c r="C1375" s="55"/>
      <c r="D1375" s="77"/>
      <c r="E1375" s="56"/>
      <c r="F1375" s="72"/>
      <c r="G1375" s="135"/>
      <c r="H1375" s="55"/>
      <c r="I1375">
        <f t="shared" si="43"/>
        <v>0</v>
      </c>
      <c r="L1375" s="125"/>
    </row>
    <row r="1376" spans="1:12" x14ac:dyDescent="0.25">
      <c r="A1376" s="114" t="str">
        <f t="shared" si="42"/>
        <v/>
      </c>
      <c r="B1376" s="129"/>
      <c r="C1376" s="55"/>
      <c r="D1376" s="77"/>
      <c r="E1376" s="56"/>
      <c r="F1376" s="72"/>
      <c r="G1376" s="135"/>
      <c r="H1376" s="55"/>
      <c r="I1376">
        <f t="shared" si="43"/>
        <v>0</v>
      </c>
      <c r="L1376" s="125"/>
    </row>
    <row r="1377" spans="1:12" x14ac:dyDescent="0.25">
      <c r="A1377" s="114" t="str">
        <f t="shared" si="42"/>
        <v/>
      </c>
      <c r="B1377" s="129"/>
      <c r="C1377" s="55"/>
      <c r="D1377" s="77"/>
      <c r="E1377" s="56"/>
      <c r="F1377" s="72"/>
      <c r="G1377" s="135"/>
      <c r="H1377" s="55"/>
      <c r="I1377">
        <f t="shared" si="43"/>
        <v>0</v>
      </c>
      <c r="L1377" s="125"/>
    </row>
    <row r="1378" spans="1:12" x14ac:dyDescent="0.25">
      <c r="A1378" s="114" t="str">
        <f t="shared" si="42"/>
        <v/>
      </c>
      <c r="B1378" s="129"/>
      <c r="C1378" s="55"/>
      <c r="D1378" s="77"/>
      <c r="E1378" s="56"/>
      <c r="F1378" s="72"/>
      <c r="G1378" s="135"/>
      <c r="H1378" s="55"/>
      <c r="I1378">
        <f t="shared" si="43"/>
        <v>0</v>
      </c>
      <c r="L1378" s="125"/>
    </row>
    <row r="1379" spans="1:12" x14ac:dyDescent="0.25">
      <c r="A1379" s="114" t="str">
        <f t="shared" si="42"/>
        <v/>
      </c>
      <c r="B1379" s="129"/>
      <c r="C1379" s="55"/>
      <c r="D1379" s="77"/>
      <c r="E1379" s="56"/>
      <c r="F1379" s="72"/>
      <c r="G1379" s="135"/>
      <c r="H1379" s="55"/>
      <c r="I1379">
        <f t="shared" si="43"/>
        <v>0</v>
      </c>
      <c r="L1379" s="125"/>
    </row>
    <row r="1380" spans="1:12" x14ac:dyDescent="0.25">
      <c r="A1380" s="114" t="str">
        <f t="shared" si="42"/>
        <v/>
      </c>
      <c r="B1380" s="129"/>
      <c r="C1380" s="55"/>
      <c r="D1380" s="77"/>
      <c r="E1380" s="56"/>
      <c r="F1380" s="72"/>
      <c r="G1380" s="135"/>
      <c r="H1380" s="55"/>
      <c r="I1380">
        <f t="shared" si="43"/>
        <v>0</v>
      </c>
      <c r="L1380" s="125"/>
    </row>
    <row r="1381" spans="1:12" x14ac:dyDescent="0.25">
      <c r="A1381" s="114" t="str">
        <f t="shared" si="42"/>
        <v/>
      </c>
      <c r="B1381" s="129"/>
      <c r="C1381" s="55"/>
      <c r="D1381" s="77"/>
      <c r="E1381" s="56"/>
      <c r="F1381" s="72"/>
      <c r="G1381" s="135"/>
      <c r="H1381" s="55"/>
      <c r="I1381">
        <f t="shared" si="43"/>
        <v>0</v>
      </c>
      <c r="L1381" s="125"/>
    </row>
    <row r="1382" spans="1:12" x14ac:dyDescent="0.25">
      <c r="A1382" s="114" t="str">
        <f t="shared" si="42"/>
        <v/>
      </c>
      <c r="B1382" s="129"/>
      <c r="C1382" s="55"/>
      <c r="D1382" s="77"/>
      <c r="E1382" s="56"/>
      <c r="F1382" s="72"/>
      <c r="G1382" s="135"/>
      <c r="H1382" s="55"/>
      <c r="I1382">
        <f t="shared" si="43"/>
        <v>0</v>
      </c>
      <c r="L1382" s="125"/>
    </row>
    <row r="1383" spans="1:12" x14ac:dyDescent="0.25">
      <c r="A1383" s="114" t="str">
        <f t="shared" si="42"/>
        <v/>
      </c>
      <c r="B1383" s="129"/>
      <c r="C1383" s="55"/>
      <c r="D1383" s="77"/>
      <c r="E1383" s="56"/>
      <c r="F1383" s="72"/>
      <c r="G1383" s="135"/>
      <c r="H1383" s="55"/>
      <c r="I1383">
        <f t="shared" si="43"/>
        <v>0</v>
      </c>
    </row>
    <row r="1384" spans="1:12" x14ac:dyDescent="0.25">
      <c r="A1384" s="114" t="str">
        <f t="shared" si="42"/>
        <v/>
      </c>
      <c r="B1384" s="129"/>
      <c r="C1384" s="55"/>
      <c r="D1384" s="77"/>
      <c r="E1384" s="56"/>
      <c r="F1384" s="72"/>
      <c r="G1384" s="135"/>
      <c r="H1384" s="55"/>
      <c r="I1384">
        <f t="shared" si="43"/>
        <v>0</v>
      </c>
      <c r="L1384" s="125"/>
    </row>
    <row r="1385" spans="1:12" x14ac:dyDescent="0.25">
      <c r="A1385" s="114" t="str">
        <f t="shared" si="42"/>
        <v/>
      </c>
      <c r="B1385" s="129"/>
      <c r="C1385" s="55"/>
      <c r="D1385" s="77"/>
      <c r="E1385" s="56"/>
      <c r="F1385" s="72"/>
      <c r="G1385" s="135"/>
      <c r="H1385" s="55"/>
      <c r="I1385">
        <f t="shared" si="43"/>
        <v>0</v>
      </c>
      <c r="L1385" s="125"/>
    </row>
    <row r="1386" spans="1:12" x14ac:dyDescent="0.25">
      <c r="A1386" s="114" t="str">
        <f t="shared" si="42"/>
        <v/>
      </c>
      <c r="B1386" s="129"/>
      <c r="C1386" s="55"/>
      <c r="D1386" s="77"/>
      <c r="E1386" s="56"/>
      <c r="F1386" s="72"/>
      <c r="G1386" s="135"/>
      <c r="H1386" s="55"/>
      <c r="I1386">
        <f t="shared" si="43"/>
        <v>0</v>
      </c>
      <c r="L1386" s="125"/>
    </row>
    <row r="1387" spans="1:12" x14ac:dyDescent="0.25">
      <c r="A1387" s="114" t="str">
        <f t="shared" si="42"/>
        <v/>
      </c>
      <c r="B1387" s="129"/>
      <c r="C1387" s="55"/>
      <c r="D1387" s="77"/>
      <c r="E1387" s="56"/>
      <c r="F1387" s="72"/>
      <c r="G1387" s="135"/>
      <c r="H1387" s="55"/>
      <c r="I1387">
        <f t="shared" si="43"/>
        <v>0</v>
      </c>
      <c r="L1387" s="125"/>
    </row>
    <row r="1388" spans="1:12" x14ac:dyDescent="0.25">
      <c r="A1388" s="114" t="str">
        <f t="shared" si="42"/>
        <v/>
      </c>
      <c r="B1388" s="129"/>
      <c r="C1388" s="55"/>
      <c r="D1388" s="77"/>
      <c r="E1388" s="56"/>
      <c r="F1388" s="72"/>
      <c r="G1388" s="135"/>
      <c r="H1388" s="55"/>
      <c r="I1388">
        <f t="shared" si="43"/>
        <v>0</v>
      </c>
      <c r="L1388" s="125"/>
    </row>
    <row r="1389" spans="1:12" x14ac:dyDescent="0.25">
      <c r="A1389" s="114" t="str">
        <f t="shared" si="42"/>
        <v/>
      </c>
      <c r="B1389" s="129"/>
      <c r="C1389" s="55"/>
      <c r="D1389" s="77"/>
      <c r="E1389" s="56"/>
      <c r="F1389" s="72"/>
      <c r="G1389" s="135"/>
      <c r="H1389" s="55"/>
      <c r="I1389">
        <f t="shared" si="43"/>
        <v>0</v>
      </c>
      <c r="L1389" s="125"/>
    </row>
    <row r="1390" spans="1:12" x14ac:dyDescent="0.25">
      <c r="A1390" s="114" t="str">
        <f t="shared" si="42"/>
        <v/>
      </c>
      <c r="B1390" s="129"/>
      <c r="C1390" s="55"/>
      <c r="D1390" s="77"/>
      <c r="E1390" s="56"/>
      <c r="F1390" s="72"/>
      <c r="G1390" s="135"/>
      <c r="H1390" s="55"/>
      <c r="I1390">
        <f t="shared" si="43"/>
        <v>0</v>
      </c>
      <c r="L1390" s="125"/>
    </row>
    <row r="1391" spans="1:12" x14ac:dyDescent="0.25">
      <c r="A1391" s="114" t="str">
        <f t="shared" si="42"/>
        <v/>
      </c>
      <c r="B1391" s="129"/>
      <c r="C1391" s="55"/>
      <c r="D1391" s="77"/>
      <c r="E1391" s="56"/>
      <c r="F1391" s="72"/>
      <c r="G1391" s="135"/>
      <c r="H1391" s="55"/>
      <c r="I1391">
        <f t="shared" si="43"/>
        <v>0</v>
      </c>
      <c r="L1391" s="125"/>
    </row>
    <row r="1392" spans="1:12" x14ac:dyDescent="0.25">
      <c r="A1392" s="114" t="str">
        <f t="shared" si="42"/>
        <v/>
      </c>
      <c r="B1392" s="129"/>
      <c r="C1392" s="55"/>
      <c r="D1392" s="77"/>
      <c r="E1392" s="56"/>
      <c r="F1392" s="72"/>
      <c r="G1392" s="135"/>
      <c r="H1392" s="55"/>
      <c r="I1392">
        <f t="shared" si="43"/>
        <v>0</v>
      </c>
      <c r="L1392" s="125"/>
    </row>
    <row r="1393" spans="1:12" x14ac:dyDescent="0.25">
      <c r="A1393" s="114" t="str">
        <f t="shared" si="42"/>
        <v/>
      </c>
      <c r="B1393" s="129"/>
      <c r="C1393" s="55"/>
      <c r="D1393" s="77"/>
      <c r="E1393" s="56"/>
      <c r="F1393" s="72"/>
      <c r="G1393" s="135"/>
      <c r="H1393" s="55"/>
      <c r="I1393">
        <f t="shared" si="43"/>
        <v>0</v>
      </c>
      <c r="L1393" s="125"/>
    </row>
    <row r="1394" spans="1:12" x14ac:dyDescent="0.25">
      <c r="A1394" s="114" t="str">
        <f t="shared" si="42"/>
        <v/>
      </c>
      <c r="B1394" s="129"/>
      <c r="C1394" s="55"/>
      <c r="D1394" s="77"/>
      <c r="E1394" s="56"/>
      <c r="F1394" s="72"/>
      <c r="G1394" s="135"/>
      <c r="H1394" s="55"/>
      <c r="I1394">
        <f t="shared" si="43"/>
        <v>0</v>
      </c>
      <c r="L1394" s="125"/>
    </row>
    <row r="1395" spans="1:12" x14ac:dyDescent="0.25">
      <c r="A1395" s="114" t="str">
        <f t="shared" si="42"/>
        <v/>
      </c>
      <c r="B1395" s="129"/>
      <c r="C1395" s="55"/>
      <c r="D1395" s="77"/>
      <c r="E1395" s="56"/>
      <c r="F1395" s="72"/>
      <c r="G1395" s="135"/>
      <c r="H1395" s="55"/>
      <c r="I1395">
        <f t="shared" si="43"/>
        <v>0</v>
      </c>
      <c r="L1395" s="125"/>
    </row>
    <row r="1396" spans="1:12" x14ac:dyDescent="0.25">
      <c r="A1396" s="114" t="str">
        <f t="shared" si="42"/>
        <v/>
      </c>
      <c r="B1396" s="129"/>
      <c r="C1396" s="55"/>
      <c r="D1396" s="77"/>
      <c r="E1396" s="56"/>
      <c r="F1396" s="72"/>
      <c r="G1396" s="135"/>
      <c r="H1396" s="55"/>
      <c r="I1396">
        <f t="shared" si="43"/>
        <v>0</v>
      </c>
      <c r="L1396" s="125"/>
    </row>
    <row r="1397" spans="1:12" x14ac:dyDescent="0.25">
      <c r="A1397" s="114" t="str">
        <f t="shared" si="42"/>
        <v/>
      </c>
      <c r="B1397" s="129"/>
      <c r="C1397" s="55"/>
      <c r="D1397" s="77"/>
      <c r="E1397" s="56"/>
      <c r="F1397" s="72"/>
      <c r="G1397" s="135"/>
      <c r="H1397" s="55"/>
      <c r="I1397">
        <f t="shared" si="43"/>
        <v>0</v>
      </c>
      <c r="L1397" s="125"/>
    </row>
    <row r="1398" spans="1:12" x14ac:dyDescent="0.25">
      <c r="A1398" s="114" t="str">
        <f t="shared" si="42"/>
        <v/>
      </c>
      <c r="B1398" s="129"/>
      <c r="C1398" s="55"/>
      <c r="D1398" s="77"/>
      <c r="E1398" s="56"/>
      <c r="F1398" s="72"/>
      <c r="G1398" s="135"/>
      <c r="H1398" s="55"/>
      <c r="I1398">
        <f t="shared" si="43"/>
        <v>0</v>
      </c>
      <c r="L1398" s="125"/>
    </row>
    <row r="1399" spans="1:12" x14ac:dyDescent="0.25">
      <c r="A1399" s="114" t="str">
        <f t="shared" si="42"/>
        <v/>
      </c>
      <c r="B1399" s="129"/>
      <c r="C1399" s="55"/>
      <c r="D1399" s="77"/>
      <c r="E1399" s="56"/>
      <c r="F1399" s="72"/>
      <c r="G1399" s="135"/>
      <c r="H1399" s="55"/>
      <c r="I1399">
        <f t="shared" si="43"/>
        <v>0</v>
      </c>
      <c r="L1399" s="125"/>
    </row>
    <row r="1400" spans="1:12" x14ac:dyDescent="0.25">
      <c r="A1400" s="114" t="str">
        <f t="shared" si="42"/>
        <v/>
      </c>
      <c r="B1400" s="129"/>
      <c r="C1400" s="55"/>
      <c r="D1400" s="77"/>
      <c r="E1400" s="56"/>
      <c r="F1400" s="72"/>
      <c r="G1400" s="135"/>
      <c r="H1400" s="55"/>
      <c r="I1400">
        <f t="shared" si="43"/>
        <v>0</v>
      </c>
      <c r="L1400" s="125"/>
    </row>
    <row r="1401" spans="1:12" x14ac:dyDescent="0.25">
      <c r="A1401" s="114" t="str">
        <f t="shared" si="42"/>
        <v/>
      </c>
      <c r="B1401" s="129"/>
      <c r="C1401" s="55"/>
      <c r="D1401" s="77"/>
      <c r="E1401" s="56"/>
      <c r="F1401" s="72"/>
      <c r="G1401" s="135"/>
      <c r="H1401" s="55"/>
      <c r="I1401">
        <f t="shared" si="43"/>
        <v>0</v>
      </c>
      <c r="L1401" s="125"/>
    </row>
    <row r="1402" spans="1:12" x14ac:dyDescent="0.25">
      <c r="A1402" s="114" t="str">
        <f t="shared" si="42"/>
        <v/>
      </c>
      <c r="B1402" s="129"/>
      <c r="C1402" s="55"/>
      <c r="D1402" s="77"/>
      <c r="E1402" s="56"/>
      <c r="F1402" s="72"/>
      <c r="G1402" s="135"/>
      <c r="H1402" s="55"/>
      <c r="I1402">
        <f t="shared" si="43"/>
        <v>0</v>
      </c>
      <c r="L1402" s="125"/>
    </row>
    <row r="1403" spans="1:12" x14ac:dyDescent="0.25">
      <c r="A1403" s="114" t="str">
        <f t="shared" si="42"/>
        <v/>
      </c>
      <c r="B1403" s="129"/>
      <c r="C1403" s="55"/>
      <c r="D1403" s="77"/>
      <c r="E1403" s="56"/>
      <c r="F1403" s="72"/>
      <c r="G1403" s="135"/>
      <c r="H1403" s="55"/>
      <c r="I1403">
        <f t="shared" si="43"/>
        <v>0</v>
      </c>
      <c r="L1403" s="125"/>
    </row>
    <row r="1404" spans="1:12" x14ac:dyDescent="0.25">
      <c r="A1404" s="114" t="str">
        <f t="shared" si="42"/>
        <v/>
      </c>
      <c r="B1404" s="129"/>
      <c r="C1404" s="55"/>
      <c r="D1404" s="77"/>
      <c r="E1404" s="56"/>
      <c r="F1404" s="72"/>
      <c r="G1404" s="135"/>
      <c r="H1404" s="55"/>
      <c r="I1404">
        <f t="shared" si="43"/>
        <v>0</v>
      </c>
      <c r="L1404" s="125"/>
    </row>
    <row r="1405" spans="1:12" x14ac:dyDescent="0.25">
      <c r="A1405" s="114" t="str">
        <f t="shared" si="42"/>
        <v/>
      </c>
      <c r="B1405" s="129"/>
      <c r="C1405" s="55"/>
      <c r="D1405" s="77"/>
      <c r="E1405" s="56"/>
      <c r="F1405" s="72"/>
      <c r="G1405" s="135"/>
      <c r="H1405" s="55"/>
      <c r="I1405">
        <f t="shared" si="43"/>
        <v>0</v>
      </c>
      <c r="L1405" s="125"/>
    </row>
    <row r="1406" spans="1:12" x14ac:dyDescent="0.25">
      <c r="A1406" s="114" t="str">
        <f t="shared" si="42"/>
        <v/>
      </c>
      <c r="B1406" s="129"/>
      <c r="C1406" s="55"/>
      <c r="D1406" s="77"/>
      <c r="E1406" s="56"/>
      <c r="F1406" s="72"/>
      <c r="G1406" s="135"/>
      <c r="H1406" s="55"/>
      <c r="I1406">
        <f t="shared" si="43"/>
        <v>0</v>
      </c>
      <c r="L1406" s="125"/>
    </row>
    <row r="1407" spans="1:12" x14ac:dyDescent="0.25">
      <c r="A1407" s="114" t="str">
        <f t="shared" si="42"/>
        <v/>
      </c>
      <c r="B1407" s="129"/>
      <c r="C1407" s="55"/>
      <c r="D1407" s="77"/>
      <c r="E1407" s="56"/>
      <c r="F1407" s="72"/>
      <c r="G1407" s="135"/>
      <c r="H1407" s="55"/>
      <c r="I1407">
        <f t="shared" si="43"/>
        <v>0</v>
      </c>
      <c r="L1407" s="125"/>
    </row>
    <row r="1408" spans="1:12" x14ac:dyDescent="0.25">
      <c r="A1408" s="114" t="str">
        <f t="shared" si="42"/>
        <v/>
      </c>
      <c r="B1408" s="129"/>
      <c r="C1408" s="55"/>
      <c r="D1408" s="77"/>
      <c r="E1408" s="56"/>
      <c r="F1408" s="72"/>
      <c r="G1408" s="135"/>
      <c r="H1408" s="55"/>
      <c r="I1408">
        <f t="shared" si="43"/>
        <v>0</v>
      </c>
      <c r="L1408" s="125"/>
    </row>
    <row r="1409" spans="1:12" x14ac:dyDescent="0.25">
      <c r="A1409" s="114" t="str">
        <f t="shared" si="42"/>
        <v/>
      </c>
      <c r="B1409" s="129"/>
      <c r="C1409" s="55"/>
      <c r="D1409" s="77"/>
      <c r="E1409" s="56"/>
      <c r="F1409" s="72"/>
      <c r="G1409" s="135"/>
      <c r="H1409" s="55"/>
      <c r="I1409">
        <f t="shared" si="43"/>
        <v>0</v>
      </c>
      <c r="L1409" s="125"/>
    </row>
    <row r="1410" spans="1:12" x14ac:dyDescent="0.25">
      <c r="A1410" s="114" t="str">
        <f t="shared" ref="A1410:A1473" si="44">IF(D1410="","",D1410+(6-I1410))</f>
        <v/>
      </c>
      <c r="B1410" s="129"/>
      <c r="C1410" s="55"/>
      <c r="D1410" s="77"/>
      <c r="E1410" s="56"/>
      <c r="F1410" s="72"/>
      <c r="G1410" s="135"/>
      <c r="H1410" s="55"/>
      <c r="I1410">
        <f t="shared" si="43"/>
        <v>0</v>
      </c>
      <c r="L1410" s="125"/>
    </row>
    <row r="1411" spans="1:12" x14ac:dyDescent="0.25">
      <c r="A1411" s="114" t="str">
        <f t="shared" si="44"/>
        <v/>
      </c>
      <c r="B1411" s="129"/>
      <c r="C1411" s="55"/>
      <c r="D1411" s="77"/>
      <c r="E1411" s="56"/>
      <c r="F1411" s="72"/>
      <c r="G1411" s="135"/>
      <c r="H1411" s="55"/>
      <c r="I1411">
        <f t="shared" ref="I1411:I1474" si="45">IF(WEEKDAY(D1411)=7,0,WEEKDAY(D1411))</f>
        <v>0</v>
      </c>
      <c r="L1411" s="125"/>
    </row>
    <row r="1412" spans="1:12" x14ac:dyDescent="0.25">
      <c r="A1412" s="114" t="str">
        <f t="shared" si="44"/>
        <v/>
      </c>
      <c r="B1412" s="129"/>
      <c r="C1412" s="55"/>
      <c r="D1412" s="77"/>
      <c r="E1412" s="56"/>
      <c r="F1412" s="72"/>
      <c r="G1412" s="135"/>
      <c r="H1412" s="55"/>
      <c r="I1412">
        <f t="shared" si="45"/>
        <v>0</v>
      </c>
      <c r="L1412" s="125"/>
    </row>
    <row r="1413" spans="1:12" x14ac:dyDescent="0.25">
      <c r="A1413" s="114" t="str">
        <f t="shared" si="44"/>
        <v/>
      </c>
      <c r="B1413" s="129"/>
      <c r="C1413" s="55"/>
      <c r="D1413" s="77"/>
      <c r="E1413" s="56"/>
      <c r="F1413" s="72"/>
      <c r="G1413" s="135"/>
      <c r="H1413" s="55"/>
      <c r="I1413">
        <f t="shared" si="45"/>
        <v>0</v>
      </c>
      <c r="L1413" s="125"/>
    </row>
    <row r="1414" spans="1:12" x14ac:dyDescent="0.25">
      <c r="A1414" s="114" t="str">
        <f t="shared" si="44"/>
        <v/>
      </c>
      <c r="B1414" s="129"/>
      <c r="C1414" s="55"/>
      <c r="D1414" s="77"/>
      <c r="E1414" s="56"/>
      <c r="F1414" s="72"/>
      <c r="G1414" s="135"/>
      <c r="H1414" s="55"/>
      <c r="I1414">
        <f t="shared" si="45"/>
        <v>0</v>
      </c>
      <c r="L1414" s="125"/>
    </row>
    <row r="1415" spans="1:12" x14ac:dyDescent="0.25">
      <c r="A1415" s="114" t="str">
        <f t="shared" si="44"/>
        <v/>
      </c>
      <c r="B1415" s="129"/>
      <c r="C1415" s="55"/>
      <c r="D1415" s="77"/>
      <c r="E1415" s="56"/>
      <c r="F1415" s="72"/>
      <c r="G1415" s="135"/>
      <c r="H1415" s="55"/>
      <c r="I1415">
        <f t="shared" si="45"/>
        <v>0</v>
      </c>
      <c r="L1415" s="125"/>
    </row>
    <row r="1416" spans="1:12" x14ac:dyDescent="0.25">
      <c r="A1416" s="114" t="str">
        <f t="shared" si="44"/>
        <v/>
      </c>
      <c r="B1416" s="129"/>
      <c r="C1416" s="55"/>
      <c r="D1416" s="77"/>
      <c r="E1416" s="56"/>
      <c r="F1416" s="72"/>
      <c r="G1416" s="135"/>
      <c r="H1416" s="55"/>
      <c r="I1416">
        <f t="shared" si="45"/>
        <v>0</v>
      </c>
      <c r="L1416" s="125"/>
    </row>
    <row r="1417" spans="1:12" x14ac:dyDescent="0.25">
      <c r="A1417" s="114" t="str">
        <f t="shared" si="44"/>
        <v/>
      </c>
      <c r="B1417" s="129"/>
      <c r="C1417" s="55"/>
      <c r="D1417" s="77"/>
      <c r="E1417" s="56"/>
      <c r="F1417" s="72"/>
      <c r="G1417" s="135"/>
      <c r="H1417" s="55"/>
      <c r="I1417">
        <f t="shared" si="45"/>
        <v>0</v>
      </c>
      <c r="L1417" s="125"/>
    </row>
    <row r="1418" spans="1:12" x14ac:dyDescent="0.25">
      <c r="A1418" s="114" t="str">
        <f t="shared" si="44"/>
        <v/>
      </c>
      <c r="B1418" s="129"/>
      <c r="C1418" s="55"/>
      <c r="D1418" s="77"/>
      <c r="E1418" s="56"/>
      <c r="F1418" s="72"/>
      <c r="G1418" s="135"/>
      <c r="H1418" s="55"/>
      <c r="I1418">
        <f t="shared" si="45"/>
        <v>0</v>
      </c>
      <c r="L1418" s="125"/>
    </row>
    <row r="1419" spans="1:12" x14ac:dyDescent="0.25">
      <c r="A1419" s="114" t="str">
        <f t="shared" si="44"/>
        <v/>
      </c>
      <c r="B1419" s="129"/>
      <c r="C1419" s="55"/>
      <c r="D1419" s="77"/>
      <c r="E1419" s="56"/>
      <c r="F1419" s="72"/>
      <c r="G1419" s="135"/>
      <c r="H1419" s="55"/>
      <c r="I1419">
        <f t="shared" si="45"/>
        <v>0</v>
      </c>
      <c r="L1419" s="125"/>
    </row>
    <row r="1420" spans="1:12" x14ac:dyDescent="0.25">
      <c r="A1420" s="114" t="str">
        <f t="shared" si="44"/>
        <v/>
      </c>
      <c r="B1420" s="129"/>
      <c r="C1420" s="55"/>
      <c r="D1420" s="77"/>
      <c r="E1420" s="56"/>
      <c r="F1420" s="72"/>
      <c r="G1420" s="135"/>
      <c r="H1420" s="55"/>
      <c r="I1420">
        <f t="shared" si="45"/>
        <v>0</v>
      </c>
      <c r="L1420" s="125"/>
    </row>
    <row r="1421" spans="1:12" x14ac:dyDescent="0.25">
      <c r="A1421" s="114" t="str">
        <f t="shared" si="44"/>
        <v/>
      </c>
      <c r="B1421" s="129"/>
      <c r="C1421" s="55"/>
      <c r="D1421" s="77"/>
      <c r="E1421" s="56"/>
      <c r="F1421" s="72"/>
      <c r="G1421" s="135"/>
      <c r="H1421" s="55"/>
      <c r="I1421">
        <f t="shared" si="45"/>
        <v>0</v>
      </c>
      <c r="L1421" s="125"/>
    </row>
    <row r="1422" spans="1:12" x14ac:dyDescent="0.25">
      <c r="A1422" s="114" t="str">
        <f t="shared" si="44"/>
        <v/>
      </c>
      <c r="B1422" s="129"/>
      <c r="C1422" s="55"/>
      <c r="D1422" s="77"/>
      <c r="E1422" s="56"/>
      <c r="F1422" s="72"/>
      <c r="G1422" s="135"/>
      <c r="H1422" s="55"/>
      <c r="I1422">
        <f t="shared" si="45"/>
        <v>0</v>
      </c>
      <c r="L1422" s="125"/>
    </row>
    <row r="1423" spans="1:12" x14ac:dyDescent="0.25">
      <c r="A1423" s="114" t="str">
        <f t="shared" si="44"/>
        <v/>
      </c>
      <c r="B1423" s="129"/>
      <c r="C1423" s="55"/>
      <c r="D1423" s="77"/>
      <c r="E1423" s="56"/>
      <c r="F1423" s="72"/>
      <c r="G1423" s="135"/>
      <c r="H1423" s="55"/>
      <c r="I1423">
        <f t="shared" si="45"/>
        <v>0</v>
      </c>
      <c r="L1423" s="125"/>
    </row>
    <row r="1424" spans="1:12" x14ac:dyDescent="0.25">
      <c r="A1424" s="114" t="str">
        <f t="shared" si="44"/>
        <v/>
      </c>
      <c r="B1424" s="129"/>
      <c r="C1424" s="55"/>
      <c r="D1424" s="77"/>
      <c r="E1424" s="56"/>
      <c r="F1424" s="72"/>
      <c r="G1424" s="135"/>
      <c r="H1424" s="55"/>
      <c r="I1424">
        <f t="shared" si="45"/>
        <v>0</v>
      </c>
      <c r="L1424" s="125"/>
    </row>
    <row r="1425" spans="1:12" x14ac:dyDescent="0.25">
      <c r="A1425" s="114" t="str">
        <f t="shared" si="44"/>
        <v/>
      </c>
      <c r="B1425" s="129"/>
      <c r="C1425" s="55"/>
      <c r="D1425" s="77"/>
      <c r="E1425" s="56"/>
      <c r="F1425" s="72"/>
      <c r="G1425" s="135"/>
      <c r="H1425" s="55"/>
      <c r="I1425">
        <f t="shared" si="45"/>
        <v>0</v>
      </c>
      <c r="L1425" s="125"/>
    </row>
    <row r="1426" spans="1:12" x14ac:dyDescent="0.25">
      <c r="A1426" s="114" t="str">
        <f t="shared" si="44"/>
        <v/>
      </c>
      <c r="B1426" s="129"/>
      <c r="C1426" s="55"/>
      <c r="D1426" s="77"/>
      <c r="E1426" s="56"/>
      <c r="F1426" s="72"/>
      <c r="G1426" s="135"/>
      <c r="H1426" s="55"/>
      <c r="I1426">
        <f t="shared" si="45"/>
        <v>0</v>
      </c>
      <c r="L1426" s="125"/>
    </row>
    <row r="1427" spans="1:12" x14ac:dyDescent="0.25">
      <c r="A1427" s="114" t="str">
        <f t="shared" si="44"/>
        <v/>
      </c>
      <c r="B1427" s="129"/>
      <c r="C1427" s="55"/>
      <c r="D1427" s="77"/>
      <c r="E1427" s="56"/>
      <c r="F1427" s="72"/>
      <c r="G1427" s="135"/>
      <c r="H1427" s="55"/>
      <c r="I1427">
        <f t="shared" si="45"/>
        <v>0</v>
      </c>
      <c r="L1427" s="125"/>
    </row>
    <row r="1428" spans="1:12" x14ac:dyDescent="0.25">
      <c r="A1428" s="114" t="str">
        <f t="shared" si="44"/>
        <v/>
      </c>
      <c r="B1428" s="129"/>
      <c r="C1428" s="55"/>
      <c r="D1428" s="77"/>
      <c r="E1428" s="56"/>
      <c r="F1428" s="72"/>
      <c r="G1428" s="135"/>
      <c r="H1428" s="55"/>
      <c r="I1428">
        <f t="shared" si="45"/>
        <v>0</v>
      </c>
      <c r="L1428" s="125"/>
    </row>
    <row r="1429" spans="1:12" x14ac:dyDescent="0.25">
      <c r="A1429" s="114" t="str">
        <f t="shared" si="44"/>
        <v/>
      </c>
      <c r="B1429" s="129"/>
      <c r="C1429" s="55"/>
      <c r="D1429" s="77"/>
      <c r="E1429" s="56"/>
      <c r="F1429" s="72"/>
      <c r="G1429" s="135"/>
      <c r="H1429" s="55"/>
      <c r="I1429">
        <f t="shared" si="45"/>
        <v>0</v>
      </c>
      <c r="L1429" s="125"/>
    </row>
    <row r="1430" spans="1:12" x14ac:dyDescent="0.25">
      <c r="A1430" s="114" t="str">
        <f t="shared" si="44"/>
        <v/>
      </c>
      <c r="B1430" s="129"/>
      <c r="C1430" s="55"/>
      <c r="D1430" s="77"/>
      <c r="E1430" s="56"/>
      <c r="F1430" s="72"/>
      <c r="G1430" s="135"/>
      <c r="H1430" s="55"/>
      <c r="I1430">
        <f t="shared" si="45"/>
        <v>0</v>
      </c>
      <c r="L1430" s="125"/>
    </row>
    <row r="1431" spans="1:12" x14ac:dyDescent="0.25">
      <c r="A1431" s="114" t="str">
        <f t="shared" si="44"/>
        <v/>
      </c>
      <c r="B1431" s="129"/>
      <c r="C1431" s="55"/>
      <c r="D1431" s="77"/>
      <c r="E1431" s="56"/>
      <c r="F1431" s="72"/>
      <c r="G1431" s="135"/>
      <c r="H1431" s="55"/>
      <c r="I1431">
        <f t="shared" si="45"/>
        <v>0</v>
      </c>
      <c r="L1431" s="125"/>
    </row>
    <row r="1432" spans="1:12" x14ac:dyDescent="0.25">
      <c r="A1432" s="114" t="str">
        <f t="shared" si="44"/>
        <v/>
      </c>
      <c r="B1432" s="129"/>
      <c r="C1432" s="55"/>
      <c r="D1432" s="77"/>
      <c r="E1432" s="56"/>
      <c r="F1432" s="72"/>
      <c r="G1432" s="135"/>
      <c r="H1432" s="55"/>
      <c r="I1432">
        <f t="shared" si="45"/>
        <v>0</v>
      </c>
      <c r="L1432" s="125"/>
    </row>
    <row r="1433" spans="1:12" x14ac:dyDescent="0.25">
      <c r="A1433" s="114" t="str">
        <f t="shared" si="44"/>
        <v/>
      </c>
      <c r="B1433" s="129"/>
      <c r="C1433" s="55"/>
      <c r="D1433" s="77"/>
      <c r="E1433" s="56"/>
      <c r="F1433" s="72"/>
      <c r="G1433" s="135"/>
      <c r="H1433" s="55"/>
      <c r="I1433">
        <f t="shared" si="45"/>
        <v>0</v>
      </c>
      <c r="L1433" s="125"/>
    </row>
    <row r="1434" spans="1:12" x14ac:dyDescent="0.25">
      <c r="A1434" s="114" t="str">
        <f t="shared" si="44"/>
        <v/>
      </c>
      <c r="B1434" s="129"/>
      <c r="C1434" s="55"/>
      <c r="D1434" s="77"/>
      <c r="E1434" s="56"/>
      <c r="F1434" s="72"/>
      <c r="G1434" s="135"/>
      <c r="H1434" s="55"/>
      <c r="I1434">
        <f t="shared" si="45"/>
        <v>0</v>
      </c>
      <c r="L1434" s="125"/>
    </row>
    <row r="1435" spans="1:12" x14ac:dyDescent="0.25">
      <c r="A1435" s="114" t="str">
        <f t="shared" si="44"/>
        <v/>
      </c>
      <c r="B1435" s="129"/>
      <c r="C1435" s="55"/>
      <c r="D1435" s="77"/>
      <c r="E1435" s="56"/>
      <c r="F1435" s="72"/>
      <c r="G1435" s="135"/>
      <c r="H1435" s="55"/>
      <c r="I1435">
        <f t="shared" si="45"/>
        <v>0</v>
      </c>
      <c r="L1435" s="125"/>
    </row>
    <row r="1436" spans="1:12" x14ac:dyDescent="0.25">
      <c r="A1436" s="114" t="str">
        <f t="shared" si="44"/>
        <v/>
      </c>
      <c r="B1436" s="129"/>
      <c r="C1436" s="55"/>
      <c r="D1436" s="77"/>
      <c r="E1436" s="56"/>
      <c r="F1436" s="72"/>
      <c r="G1436" s="135"/>
      <c r="H1436" s="55"/>
      <c r="I1436">
        <f t="shared" si="45"/>
        <v>0</v>
      </c>
      <c r="L1436" s="125"/>
    </row>
    <row r="1437" spans="1:12" x14ac:dyDescent="0.25">
      <c r="A1437" s="114" t="str">
        <f t="shared" si="44"/>
        <v/>
      </c>
      <c r="B1437" s="129"/>
      <c r="C1437" s="55"/>
      <c r="D1437" s="77"/>
      <c r="E1437" s="56"/>
      <c r="F1437" s="72"/>
      <c r="G1437" s="135"/>
      <c r="H1437" s="55"/>
      <c r="I1437">
        <f t="shared" si="45"/>
        <v>0</v>
      </c>
      <c r="L1437" s="125"/>
    </row>
    <row r="1438" spans="1:12" x14ac:dyDescent="0.25">
      <c r="A1438" s="114" t="str">
        <f t="shared" si="44"/>
        <v/>
      </c>
      <c r="B1438" s="129"/>
      <c r="C1438" s="55"/>
      <c r="D1438" s="77"/>
      <c r="E1438" s="56"/>
      <c r="F1438" s="72"/>
      <c r="G1438" s="135"/>
      <c r="H1438" s="55"/>
      <c r="I1438">
        <f t="shared" si="45"/>
        <v>0</v>
      </c>
      <c r="L1438" s="125"/>
    </row>
    <row r="1439" spans="1:12" x14ac:dyDescent="0.25">
      <c r="A1439" s="114" t="str">
        <f t="shared" si="44"/>
        <v/>
      </c>
      <c r="B1439" s="129"/>
      <c r="C1439" s="55"/>
      <c r="D1439" s="77"/>
      <c r="E1439" s="56"/>
      <c r="F1439" s="72"/>
      <c r="G1439" s="135"/>
      <c r="H1439" s="55"/>
      <c r="I1439">
        <f t="shared" si="45"/>
        <v>0</v>
      </c>
      <c r="L1439" s="125"/>
    </row>
    <row r="1440" spans="1:12" x14ac:dyDescent="0.25">
      <c r="A1440" s="114" t="str">
        <f t="shared" si="44"/>
        <v/>
      </c>
      <c r="B1440" s="129"/>
      <c r="C1440" s="55"/>
      <c r="D1440" s="77"/>
      <c r="E1440" s="56"/>
      <c r="F1440" s="72"/>
      <c r="G1440" s="135"/>
      <c r="H1440" s="55"/>
      <c r="I1440">
        <f t="shared" si="45"/>
        <v>0</v>
      </c>
      <c r="L1440" s="125"/>
    </row>
    <row r="1441" spans="1:12" x14ac:dyDescent="0.25">
      <c r="A1441" s="114" t="str">
        <f t="shared" si="44"/>
        <v/>
      </c>
      <c r="B1441" s="129"/>
      <c r="C1441" s="55"/>
      <c r="D1441" s="77"/>
      <c r="E1441" s="56"/>
      <c r="F1441" s="72"/>
      <c r="G1441" s="135"/>
      <c r="H1441" s="55"/>
      <c r="I1441">
        <f t="shared" si="45"/>
        <v>0</v>
      </c>
      <c r="L1441" s="125"/>
    </row>
    <row r="1442" spans="1:12" x14ac:dyDescent="0.25">
      <c r="A1442" s="114" t="str">
        <f t="shared" si="44"/>
        <v/>
      </c>
      <c r="B1442" s="129"/>
      <c r="C1442" s="55"/>
      <c r="D1442" s="77"/>
      <c r="E1442" s="56"/>
      <c r="F1442" s="72"/>
      <c r="G1442" s="135"/>
      <c r="H1442" s="55"/>
      <c r="I1442">
        <f t="shared" si="45"/>
        <v>0</v>
      </c>
      <c r="L1442" s="125"/>
    </row>
    <row r="1443" spans="1:12" x14ac:dyDescent="0.25">
      <c r="A1443" s="114" t="str">
        <f t="shared" si="44"/>
        <v/>
      </c>
      <c r="B1443" s="129"/>
      <c r="C1443" s="55"/>
      <c r="D1443" s="77"/>
      <c r="E1443" s="56"/>
      <c r="F1443" s="72"/>
      <c r="G1443" s="135"/>
      <c r="H1443" s="55"/>
      <c r="I1443">
        <f t="shared" si="45"/>
        <v>0</v>
      </c>
      <c r="L1443" s="125"/>
    </row>
    <row r="1444" spans="1:12" x14ac:dyDescent="0.25">
      <c r="A1444" s="114" t="str">
        <f t="shared" si="44"/>
        <v/>
      </c>
      <c r="B1444" s="129"/>
      <c r="C1444" s="55"/>
      <c r="D1444" s="77"/>
      <c r="E1444" s="56"/>
      <c r="F1444" s="72"/>
      <c r="G1444" s="135"/>
      <c r="H1444" s="55"/>
      <c r="I1444">
        <f t="shared" si="45"/>
        <v>0</v>
      </c>
      <c r="L1444" s="125"/>
    </row>
    <row r="1445" spans="1:12" x14ac:dyDescent="0.25">
      <c r="A1445" s="114" t="str">
        <f t="shared" si="44"/>
        <v/>
      </c>
      <c r="B1445" s="129"/>
      <c r="C1445" s="55"/>
      <c r="D1445" s="77"/>
      <c r="E1445" s="56"/>
      <c r="F1445" s="72"/>
      <c r="G1445" s="135"/>
      <c r="H1445" s="55"/>
      <c r="I1445">
        <f t="shared" si="45"/>
        <v>0</v>
      </c>
      <c r="L1445" s="125"/>
    </row>
    <row r="1446" spans="1:12" x14ac:dyDescent="0.25">
      <c r="A1446" s="114" t="str">
        <f t="shared" si="44"/>
        <v/>
      </c>
      <c r="B1446" s="129"/>
      <c r="C1446" s="55"/>
      <c r="D1446" s="77"/>
      <c r="E1446" s="56"/>
      <c r="F1446" s="72"/>
      <c r="G1446" s="135"/>
      <c r="H1446" s="55"/>
      <c r="I1446">
        <f t="shared" si="45"/>
        <v>0</v>
      </c>
      <c r="L1446" s="125"/>
    </row>
    <row r="1447" spans="1:12" x14ac:dyDescent="0.25">
      <c r="A1447" s="114" t="str">
        <f t="shared" si="44"/>
        <v/>
      </c>
      <c r="B1447" s="129"/>
      <c r="C1447" s="55"/>
      <c r="D1447" s="77"/>
      <c r="E1447" s="56"/>
      <c r="F1447" s="72"/>
      <c r="G1447" s="135"/>
      <c r="H1447" s="55"/>
      <c r="I1447">
        <f t="shared" si="45"/>
        <v>0</v>
      </c>
      <c r="L1447" s="125"/>
    </row>
    <row r="1448" spans="1:12" x14ac:dyDescent="0.25">
      <c r="A1448" s="114" t="str">
        <f t="shared" si="44"/>
        <v/>
      </c>
      <c r="B1448" s="129"/>
      <c r="C1448" s="55"/>
      <c r="D1448" s="77"/>
      <c r="E1448" s="56"/>
      <c r="F1448" s="72"/>
      <c r="G1448" s="135"/>
      <c r="H1448" s="55"/>
      <c r="I1448">
        <f t="shared" si="45"/>
        <v>0</v>
      </c>
      <c r="L1448" s="125"/>
    </row>
    <row r="1449" spans="1:12" x14ac:dyDescent="0.25">
      <c r="A1449" s="114" t="str">
        <f t="shared" si="44"/>
        <v/>
      </c>
      <c r="B1449" s="129"/>
      <c r="C1449" s="55"/>
      <c r="D1449" s="77"/>
      <c r="E1449" s="56"/>
      <c r="F1449" s="72"/>
      <c r="G1449" s="135"/>
      <c r="H1449" s="55"/>
      <c r="I1449">
        <f t="shared" si="45"/>
        <v>0</v>
      </c>
      <c r="L1449" s="125"/>
    </row>
    <row r="1450" spans="1:12" x14ac:dyDescent="0.25">
      <c r="A1450" s="114" t="str">
        <f t="shared" si="44"/>
        <v/>
      </c>
      <c r="B1450" s="129"/>
      <c r="C1450" s="55"/>
      <c r="D1450" s="77"/>
      <c r="E1450" s="56"/>
      <c r="F1450" s="72"/>
      <c r="G1450" s="135"/>
      <c r="H1450" s="55"/>
      <c r="I1450">
        <f t="shared" si="45"/>
        <v>0</v>
      </c>
      <c r="L1450" s="125"/>
    </row>
    <row r="1451" spans="1:12" x14ac:dyDescent="0.25">
      <c r="A1451" s="114" t="str">
        <f t="shared" si="44"/>
        <v/>
      </c>
      <c r="B1451" s="129"/>
      <c r="C1451" s="55"/>
      <c r="D1451" s="77"/>
      <c r="E1451" s="56"/>
      <c r="F1451" s="72"/>
      <c r="G1451" s="135"/>
      <c r="H1451" s="55"/>
      <c r="I1451">
        <f t="shared" si="45"/>
        <v>0</v>
      </c>
      <c r="L1451" s="125"/>
    </row>
    <row r="1452" spans="1:12" x14ac:dyDescent="0.25">
      <c r="A1452" s="114" t="str">
        <f t="shared" si="44"/>
        <v/>
      </c>
      <c r="B1452" s="129"/>
      <c r="C1452" s="55"/>
      <c r="D1452" s="77"/>
      <c r="E1452" s="56"/>
      <c r="F1452" s="72"/>
      <c r="G1452" s="135"/>
      <c r="H1452" s="55"/>
      <c r="I1452">
        <f t="shared" si="45"/>
        <v>0</v>
      </c>
      <c r="L1452" s="125"/>
    </row>
    <row r="1453" spans="1:12" x14ac:dyDescent="0.25">
      <c r="A1453" s="114" t="str">
        <f t="shared" si="44"/>
        <v/>
      </c>
      <c r="B1453" s="129"/>
      <c r="C1453" s="55"/>
      <c r="D1453" s="77"/>
      <c r="E1453" s="56"/>
      <c r="F1453" s="72"/>
      <c r="G1453" s="135"/>
      <c r="H1453" s="55"/>
      <c r="I1453">
        <f t="shared" si="45"/>
        <v>0</v>
      </c>
      <c r="L1453" s="125"/>
    </row>
    <row r="1454" spans="1:12" x14ac:dyDescent="0.25">
      <c r="A1454" s="114" t="str">
        <f t="shared" si="44"/>
        <v/>
      </c>
      <c r="B1454" s="129"/>
      <c r="C1454" s="55"/>
      <c r="D1454" s="77"/>
      <c r="E1454" s="56"/>
      <c r="F1454" s="72"/>
      <c r="G1454" s="135"/>
      <c r="H1454" s="55"/>
      <c r="I1454">
        <f t="shared" si="45"/>
        <v>0</v>
      </c>
      <c r="L1454" s="125"/>
    </row>
    <row r="1455" spans="1:12" x14ac:dyDescent="0.25">
      <c r="A1455" s="114" t="str">
        <f t="shared" si="44"/>
        <v/>
      </c>
      <c r="B1455" s="129"/>
      <c r="C1455" s="55"/>
      <c r="D1455" s="77"/>
      <c r="E1455" s="56"/>
      <c r="F1455" s="72"/>
      <c r="G1455" s="135"/>
      <c r="H1455" s="55"/>
      <c r="I1455">
        <f t="shared" si="45"/>
        <v>0</v>
      </c>
      <c r="L1455" s="125"/>
    </row>
    <row r="1456" spans="1:12" x14ac:dyDescent="0.25">
      <c r="A1456" s="114" t="str">
        <f t="shared" si="44"/>
        <v/>
      </c>
      <c r="B1456" s="129"/>
      <c r="C1456" s="55"/>
      <c r="D1456" s="77"/>
      <c r="E1456" s="56"/>
      <c r="F1456" s="72"/>
      <c r="G1456" s="135"/>
      <c r="H1456" s="55"/>
      <c r="I1456">
        <f t="shared" si="45"/>
        <v>0</v>
      </c>
      <c r="L1456" s="125"/>
    </row>
    <row r="1457" spans="1:12" x14ac:dyDescent="0.25">
      <c r="A1457" s="114" t="str">
        <f t="shared" si="44"/>
        <v/>
      </c>
      <c r="B1457" s="129"/>
      <c r="C1457" s="55"/>
      <c r="D1457" s="77"/>
      <c r="E1457" s="56"/>
      <c r="F1457" s="72"/>
      <c r="G1457" s="135"/>
      <c r="H1457" s="55"/>
      <c r="I1457">
        <f t="shared" si="45"/>
        <v>0</v>
      </c>
      <c r="L1457" s="125"/>
    </row>
    <row r="1458" spans="1:12" x14ac:dyDescent="0.25">
      <c r="A1458" s="114" t="str">
        <f t="shared" si="44"/>
        <v/>
      </c>
      <c r="B1458" s="129"/>
      <c r="C1458" s="55"/>
      <c r="D1458" s="77"/>
      <c r="E1458" s="56"/>
      <c r="F1458" s="72"/>
      <c r="G1458" s="135"/>
      <c r="H1458" s="55"/>
      <c r="I1458">
        <f t="shared" si="45"/>
        <v>0</v>
      </c>
      <c r="L1458" s="125"/>
    </row>
    <row r="1459" spans="1:12" x14ac:dyDescent="0.25">
      <c r="A1459" s="114" t="str">
        <f t="shared" si="44"/>
        <v/>
      </c>
      <c r="B1459" s="129"/>
      <c r="C1459" s="55"/>
      <c r="D1459" s="77"/>
      <c r="E1459" s="56"/>
      <c r="F1459" s="72"/>
      <c r="G1459" s="135"/>
      <c r="H1459" s="55"/>
      <c r="I1459">
        <f t="shared" si="45"/>
        <v>0</v>
      </c>
      <c r="L1459" s="125"/>
    </row>
    <row r="1460" spans="1:12" x14ac:dyDescent="0.25">
      <c r="A1460" s="114" t="str">
        <f t="shared" si="44"/>
        <v/>
      </c>
      <c r="B1460" s="129"/>
      <c r="C1460" s="55"/>
      <c r="D1460" s="77"/>
      <c r="E1460" s="56"/>
      <c r="F1460" s="72"/>
      <c r="G1460" s="135"/>
      <c r="H1460" s="55"/>
      <c r="I1460">
        <f t="shared" si="45"/>
        <v>0</v>
      </c>
      <c r="L1460" s="125"/>
    </row>
    <row r="1461" spans="1:12" x14ac:dyDescent="0.25">
      <c r="A1461" s="114" t="str">
        <f t="shared" si="44"/>
        <v/>
      </c>
      <c r="B1461" s="129"/>
      <c r="C1461" s="55"/>
      <c r="D1461" s="77"/>
      <c r="E1461" s="56"/>
      <c r="F1461" s="72"/>
      <c r="G1461" s="135"/>
      <c r="H1461" s="55"/>
      <c r="I1461">
        <f t="shared" si="45"/>
        <v>0</v>
      </c>
      <c r="L1461" s="125"/>
    </row>
    <row r="1462" spans="1:12" x14ac:dyDescent="0.25">
      <c r="A1462" s="114" t="str">
        <f t="shared" si="44"/>
        <v/>
      </c>
      <c r="B1462" s="129"/>
      <c r="C1462" s="55"/>
      <c r="D1462" s="77"/>
      <c r="E1462" s="56"/>
      <c r="F1462" s="72"/>
      <c r="G1462" s="135"/>
      <c r="H1462" s="55"/>
      <c r="I1462">
        <f t="shared" si="45"/>
        <v>0</v>
      </c>
      <c r="L1462" s="125"/>
    </row>
    <row r="1463" spans="1:12" x14ac:dyDescent="0.25">
      <c r="A1463" s="114" t="str">
        <f t="shared" si="44"/>
        <v/>
      </c>
      <c r="B1463" s="129"/>
      <c r="C1463" s="55"/>
      <c r="D1463" s="77"/>
      <c r="E1463" s="56"/>
      <c r="F1463" s="72"/>
      <c r="G1463" s="135"/>
      <c r="H1463" s="55"/>
      <c r="I1463">
        <f t="shared" si="45"/>
        <v>0</v>
      </c>
      <c r="L1463" s="125"/>
    </row>
    <row r="1464" spans="1:12" x14ac:dyDescent="0.25">
      <c r="A1464" s="114" t="str">
        <f t="shared" si="44"/>
        <v/>
      </c>
      <c r="B1464" s="129"/>
      <c r="C1464" s="55"/>
      <c r="D1464" s="77"/>
      <c r="E1464" s="56"/>
      <c r="F1464" s="72"/>
      <c r="G1464" s="135"/>
      <c r="H1464" s="55"/>
      <c r="I1464">
        <f t="shared" si="45"/>
        <v>0</v>
      </c>
      <c r="L1464" s="125"/>
    </row>
    <row r="1465" spans="1:12" x14ac:dyDescent="0.25">
      <c r="A1465" s="114" t="str">
        <f t="shared" si="44"/>
        <v/>
      </c>
      <c r="B1465" s="129"/>
      <c r="C1465" s="55"/>
      <c r="D1465" s="77"/>
      <c r="E1465" s="56"/>
      <c r="F1465" s="72"/>
      <c r="G1465" s="135"/>
      <c r="H1465" s="55"/>
      <c r="I1465">
        <f t="shared" si="45"/>
        <v>0</v>
      </c>
      <c r="L1465" s="125"/>
    </row>
    <row r="1466" spans="1:12" x14ac:dyDescent="0.25">
      <c r="A1466" s="114" t="str">
        <f t="shared" si="44"/>
        <v/>
      </c>
      <c r="B1466" s="129"/>
      <c r="C1466" s="55"/>
      <c r="D1466" s="77"/>
      <c r="E1466" s="56"/>
      <c r="F1466" s="72"/>
      <c r="G1466" s="135"/>
      <c r="H1466" s="55"/>
      <c r="I1466">
        <f t="shared" si="45"/>
        <v>0</v>
      </c>
      <c r="L1466" s="125"/>
    </row>
    <row r="1467" spans="1:12" x14ac:dyDescent="0.25">
      <c r="A1467" s="114" t="str">
        <f t="shared" si="44"/>
        <v/>
      </c>
      <c r="B1467" s="129"/>
      <c r="C1467" s="55"/>
      <c r="D1467" s="77"/>
      <c r="E1467" s="56"/>
      <c r="F1467" s="72"/>
      <c r="G1467" s="135"/>
      <c r="H1467" s="55"/>
      <c r="I1467">
        <f t="shared" si="45"/>
        <v>0</v>
      </c>
      <c r="L1467" s="125"/>
    </row>
    <row r="1468" spans="1:12" x14ac:dyDescent="0.25">
      <c r="A1468" s="114" t="str">
        <f t="shared" si="44"/>
        <v/>
      </c>
      <c r="B1468" s="129"/>
      <c r="C1468" s="55"/>
      <c r="D1468" s="77"/>
      <c r="E1468" s="56"/>
      <c r="F1468" s="72"/>
      <c r="G1468" s="135"/>
      <c r="H1468" s="55"/>
      <c r="I1468">
        <f t="shared" si="45"/>
        <v>0</v>
      </c>
      <c r="L1468" s="125"/>
    </row>
    <row r="1469" spans="1:12" x14ac:dyDescent="0.25">
      <c r="A1469" s="114" t="str">
        <f t="shared" si="44"/>
        <v/>
      </c>
      <c r="B1469" s="129"/>
      <c r="C1469" s="55"/>
      <c r="D1469" s="77"/>
      <c r="E1469" s="56"/>
      <c r="F1469" s="72"/>
      <c r="G1469" s="135"/>
      <c r="H1469" s="55"/>
      <c r="I1469">
        <f t="shared" si="45"/>
        <v>0</v>
      </c>
      <c r="L1469" s="125"/>
    </row>
    <row r="1470" spans="1:12" x14ac:dyDescent="0.25">
      <c r="A1470" s="114" t="str">
        <f t="shared" si="44"/>
        <v/>
      </c>
      <c r="B1470" s="129"/>
      <c r="C1470" s="55"/>
      <c r="D1470" s="77"/>
      <c r="E1470" s="56"/>
      <c r="F1470" s="72"/>
      <c r="G1470" s="135"/>
      <c r="H1470" s="55"/>
      <c r="I1470">
        <f t="shared" si="45"/>
        <v>0</v>
      </c>
      <c r="L1470" s="125"/>
    </row>
    <row r="1471" spans="1:12" x14ac:dyDescent="0.25">
      <c r="A1471" s="114" t="str">
        <f t="shared" si="44"/>
        <v/>
      </c>
      <c r="B1471" s="129"/>
      <c r="C1471" s="55"/>
      <c r="D1471" s="77"/>
      <c r="E1471" s="56"/>
      <c r="F1471" s="72"/>
      <c r="G1471" s="135"/>
      <c r="H1471" s="55"/>
      <c r="I1471">
        <f t="shared" si="45"/>
        <v>0</v>
      </c>
      <c r="L1471" s="125"/>
    </row>
    <row r="1472" spans="1:12" x14ac:dyDescent="0.25">
      <c r="A1472" s="114" t="str">
        <f t="shared" si="44"/>
        <v/>
      </c>
      <c r="B1472" s="129"/>
      <c r="C1472" s="55"/>
      <c r="D1472" s="77"/>
      <c r="E1472" s="56"/>
      <c r="F1472" s="72"/>
      <c r="G1472" s="135"/>
      <c r="H1472" s="55"/>
      <c r="I1472">
        <f t="shared" si="45"/>
        <v>0</v>
      </c>
      <c r="L1472" s="125"/>
    </row>
    <row r="1473" spans="1:12" x14ac:dyDescent="0.25">
      <c r="A1473" s="114" t="str">
        <f t="shared" si="44"/>
        <v/>
      </c>
      <c r="B1473" s="129"/>
      <c r="C1473" s="55"/>
      <c r="D1473" s="77"/>
      <c r="E1473" s="56"/>
      <c r="F1473" s="72"/>
      <c r="G1473" s="135"/>
      <c r="H1473" s="55"/>
      <c r="I1473">
        <f t="shared" si="45"/>
        <v>0</v>
      </c>
      <c r="L1473" s="125"/>
    </row>
    <row r="1474" spans="1:12" x14ac:dyDescent="0.25">
      <c r="A1474" s="114" t="str">
        <f t="shared" ref="A1474:A1537" si="46">IF(D1474="","",D1474+(6-I1474))</f>
        <v/>
      </c>
      <c r="B1474" s="129"/>
      <c r="C1474" s="55"/>
      <c r="D1474" s="77"/>
      <c r="E1474" s="56"/>
      <c r="F1474" s="72"/>
      <c r="G1474" s="135"/>
      <c r="H1474" s="55"/>
      <c r="I1474">
        <f t="shared" si="45"/>
        <v>0</v>
      </c>
      <c r="L1474" s="125"/>
    </row>
    <row r="1475" spans="1:12" x14ac:dyDescent="0.25">
      <c r="A1475" s="114" t="str">
        <f t="shared" si="46"/>
        <v/>
      </c>
      <c r="B1475" s="129"/>
      <c r="C1475" s="55"/>
      <c r="D1475" s="77"/>
      <c r="E1475" s="56"/>
      <c r="F1475" s="72"/>
      <c r="G1475" s="135"/>
      <c r="H1475" s="55"/>
      <c r="I1475">
        <f t="shared" ref="I1475:I1538" si="47">IF(WEEKDAY(D1475)=7,0,WEEKDAY(D1475))</f>
        <v>0</v>
      </c>
      <c r="L1475" s="125"/>
    </row>
    <row r="1476" spans="1:12" x14ac:dyDescent="0.25">
      <c r="A1476" s="114" t="str">
        <f t="shared" si="46"/>
        <v/>
      </c>
      <c r="B1476" s="129"/>
      <c r="C1476" s="55"/>
      <c r="D1476" s="77"/>
      <c r="E1476" s="56"/>
      <c r="F1476" s="72"/>
      <c r="G1476" s="135"/>
      <c r="H1476" s="55"/>
      <c r="I1476">
        <f t="shared" si="47"/>
        <v>0</v>
      </c>
      <c r="L1476" s="125"/>
    </row>
    <row r="1477" spans="1:12" x14ac:dyDescent="0.25">
      <c r="A1477" s="114" t="str">
        <f t="shared" si="46"/>
        <v/>
      </c>
      <c r="B1477" s="129"/>
      <c r="C1477" s="55"/>
      <c r="D1477" s="77"/>
      <c r="E1477" s="56"/>
      <c r="F1477" s="72"/>
      <c r="G1477" s="135"/>
      <c r="H1477" s="55"/>
      <c r="I1477">
        <f t="shared" si="47"/>
        <v>0</v>
      </c>
      <c r="L1477" s="125"/>
    </row>
    <row r="1478" spans="1:12" x14ac:dyDescent="0.25">
      <c r="A1478" s="114" t="str">
        <f t="shared" si="46"/>
        <v/>
      </c>
      <c r="B1478" s="129"/>
      <c r="C1478" s="55"/>
      <c r="D1478" s="77"/>
      <c r="E1478" s="56"/>
      <c r="F1478" s="72"/>
      <c r="G1478" s="135"/>
      <c r="H1478" s="55"/>
      <c r="I1478">
        <f t="shared" si="47"/>
        <v>0</v>
      </c>
      <c r="L1478" s="125"/>
    </row>
    <row r="1479" spans="1:12" x14ac:dyDescent="0.25">
      <c r="A1479" s="114" t="str">
        <f t="shared" si="46"/>
        <v/>
      </c>
      <c r="B1479" s="129"/>
      <c r="C1479" s="55"/>
      <c r="D1479" s="77"/>
      <c r="E1479" s="56"/>
      <c r="F1479" s="72"/>
      <c r="G1479" s="135"/>
      <c r="H1479" s="55"/>
      <c r="I1479">
        <f t="shared" si="47"/>
        <v>0</v>
      </c>
      <c r="L1479" s="125"/>
    </row>
    <row r="1480" spans="1:12" x14ac:dyDescent="0.25">
      <c r="A1480" s="114" t="str">
        <f t="shared" si="46"/>
        <v/>
      </c>
      <c r="B1480" s="129"/>
      <c r="C1480" s="55"/>
      <c r="D1480" s="77"/>
      <c r="E1480" s="56"/>
      <c r="F1480" s="72"/>
      <c r="G1480" s="135"/>
      <c r="H1480" s="55"/>
      <c r="I1480">
        <f t="shared" si="47"/>
        <v>0</v>
      </c>
      <c r="L1480" s="125"/>
    </row>
    <row r="1481" spans="1:12" x14ac:dyDescent="0.25">
      <c r="A1481" s="114" t="str">
        <f t="shared" si="46"/>
        <v/>
      </c>
      <c r="B1481" s="129"/>
      <c r="C1481" s="55"/>
      <c r="D1481" s="77"/>
      <c r="E1481" s="56"/>
      <c r="F1481" s="72"/>
      <c r="G1481" s="135"/>
      <c r="H1481" s="55"/>
      <c r="I1481">
        <f t="shared" si="47"/>
        <v>0</v>
      </c>
      <c r="L1481" s="125"/>
    </row>
    <row r="1482" spans="1:12" x14ac:dyDescent="0.25">
      <c r="A1482" s="114" t="str">
        <f t="shared" si="46"/>
        <v/>
      </c>
      <c r="B1482" s="129"/>
      <c r="C1482" s="55"/>
      <c r="D1482" s="77"/>
      <c r="E1482" s="56"/>
      <c r="F1482" s="72"/>
      <c r="G1482" s="135"/>
      <c r="H1482" s="55"/>
      <c r="I1482">
        <f t="shared" si="47"/>
        <v>0</v>
      </c>
      <c r="L1482" s="125"/>
    </row>
    <row r="1483" spans="1:12" x14ac:dyDescent="0.25">
      <c r="A1483" s="114" t="str">
        <f t="shared" si="46"/>
        <v/>
      </c>
      <c r="B1483" s="129"/>
      <c r="C1483" s="55"/>
      <c r="D1483" s="77"/>
      <c r="E1483" s="56"/>
      <c r="F1483" s="72"/>
      <c r="G1483" s="135"/>
      <c r="H1483" s="55"/>
      <c r="I1483">
        <f t="shared" si="47"/>
        <v>0</v>
      </c>
      <c r="L1483" s="125"/>
    </row>
    <row r="1484" spans="1:12" x14ac:dyDescent="0.25">
      <c r="A1484" s="114" t="str">
        <f t="shared" si="46"/>
        <v/>
      </c>
      <c r="B1484" s="129"/>
      <c r="C1484" s="55"/>
      <c r="D1484" s="77"/>
      <c r="E1484" s="56"/>
      <c r="F1484" s="72"/>
      <c r="G1484" s="135"/>
      <c r="H1484" s="55"/>
      <c r="I1484">
        <f t="shared" si="47"/>
        <v>0</v>
      </c>
      <c r="L1484" s="125"/>
    </row>
    <row r="1485" spans="1:12" x14ac:dyDescent="0.25">
      <c r="A1485" s="114" t="str">
        <f t="shared" si="46"/>
        <v/>
      </c>
      <c r="B1485" s="129"/>
      <c r="C1485" s="55"/>
      <c r="D1485" s="77"/>
      <c r="E1485" s="56"/>
      <c r="F1485" s="72"/>
      <c r="G1485" s="135"/>
      <c r="H1485" s="55"/>
      <c r="I1485">
        <f t="shared" si="47"/>
        <v>0</v>
      </c>
      <c r="L1485" s="125"/>
    </row>
    <row r="1486" spans="1:12" x14ac:dyDescent="0.25">
      <c r="A1486" s="114" t="str">
        <f t="shared" si="46"/>
        <v/>
      </c>
      <c r="B1486" s="129"/>
      <c r="C1486" s="55"/>
      <c r="D1486" s="77"/>
      <c r="E1486" s="56"/>
      <c r="F1486" s="72"/>
      <c r="G1486" s="135"/>
      <c r="H1486" s="55"/>
      <c r="I1486">
        <f t="shared" si="47"/>
        <v>0</v>
      </c>
      <c r="L1486" s="125"/>
    </row>
    <row r="1487" spans="1:12" x14ac:dyDescent="0.25">
      <c r="A1487" s="114" t="str">
        <f t="shared" si="46"/>
        <v/>
      </c>
      <c r="B1487" s="129"/>
      <c r="C1487" s="55"/>
      <c r="D1487" s="77"/>
      <c r="E1487" s="56"/>
      <c r="F1487" s="72"/>
      <c r="G1487" s="135"/>
      <c r="H1487" s="55"/>
      <c r="I1487">
        <f t="shared" si="47"/>
        <v>0</v>
      </c>
      <c r="L1487" s="125"/>
    </row>
    <row r="1488" spans="1:12" x14ac:dyDescent="0.25">
      <c r="A1488" s="114" t="str">
        <f t="shared" si="46"/>
        <v/>
      </c>
      <c r="B1488" s="129"/>
      <c r="C1488" s="55"/>
      <c r="D1488" s="77"/>
      <c r="E1488" s="56"/>
      <c r="F1488" s="72"/>
      <c r="G1488" s="135"/>
      <c r="H1488" s="55"/>
      <c r="I1488">
        <f t="shared" si="47"/>
        <v>0</v>
      </c>
      <c r="L1488" s="125"/>
    </row>
    <row r="1489" spans="1:12" x14ac:dyDescent="0.25">
      <c r="A1489" s="114" t="str">
        <f t="shared" si="46"/>
        <v/>
      </c>
      <c r="B1489" s="129"/>
      <c r="C1489" s="55"/>
      <c r="D1489" s="77"/>
      <c r="E1489" s="56"/>
      <c r="F1489" s="72"/>
      <c r="G1489" s="135"/>
      <c r="H1489" s="55"/>
      <c r="I1489">
        <f t="shared" si="47"/>
        <v>0</v>
      </c>
      <c r="L1489" s="125"/>
    </row>
    <row r="1490" spans="1:12" x14ac:dyDescent="0.25">
      <c r="A1490" s="114" t="str">
        <f t="shared" si="46"/>
        <v/>
      </c>
      <c r="B1490" s="129"/>
      <c r="C1490" s="55"/>
      <c r="D1490" s="77"/>
      <c r="E1490" s="56"/>
      <c r="F1490" s="72"/>
      <c r="G1490" s="135"/>
      <c r="H1490" s="55"/>
      <c r="I1490">
        <f t="shared" si="47"/>
        <v>0</v>
      </c>
      <c r="L1490" s="125"/>
    </row>
    <row r="1491" spans="1:12" x14ac:dyDescent="0.25">
      <c r="A1491" s="114" t="str">
        <f t="shared" si="46"/>
        <v/>
      </c>
      <c r="B1491" s="129"/>
      <c r="C1491" s="55"/>
      <c r="D1491" s="77"/>
      <c r="E1491" s="56"/>
      <c r="F1491" s="72"/>
      <c r="G1491" s="135"/>
      <c r="H1491" s="55"/>
      <c r="I1491">
        <f t="shared" si="47"/>
        <v>0</v>
      </c>
      <c r="L1491" s="125"/>
    </row>
    <row r="1492" spans="1:12" x14ac:dyDescent="0.25">
      <c r="A1492" s="114" t="str">
        <f t="shared" si="46"/>
        <v/>
      </c>
      <c r="B1492" s="129"/>
      <c r="C1492" s="55"/>
      <c r="D1492" s="77"/>
      <c r="E1492" s="56"/>
      <c r="F1492" s="72"/>
      <c r="G1492" s="135"/>
      <c r="H1492" s="55"/>
      <c r="I1492">
        <f t="shared" si="47"/>
        <v>0</v>
      </c>
      <c r="L1492" s="125"/>
    </row>
    <row r="1493" spans="1:12" x14ac:dyDescent="0.25">
      <c r="A1493" s="114" t="str">
        <f t="shared" si="46"/>
        <v/>
      </c>
      <c r="B1493" s="129"/>
      <c r="C1493" s="55"/>
      <c r="D1493" s="77"/>
      <c r="E1493" s="56"/>
      <c r="F1493" s="72"/>
      <c r="G1493" s="135"/>
      <c r="H1493" s="55"/>
      <c r="I1493">
        <f t="shared" si="47"/>
        <v>0</v>
      </c>
      <c r="L1493" s="125"/>
    </row>
    <row r="1494" spans="1:12" x14ac:dyDescent="0.25">
      <c r="A1494" s="114" t="str">
        <f t="shared" si="46"/>
        <v/>
      </c>
      <c r="B1494" s="129"/>
      <c r="C1494" s="55"/>
      <c r="D1494" s="77"/>
      <c r="E1494" s="56"/>
      <c r="F1494" s="72"/>
      <c r="G1494" s="135"/>
      <c r="H1494" s="55"/>
      <c r="I1494">
        <f t="shared" si="47"/>
        <v>0</v>
      </c>
      <c r="L1494" s="125"/>
    </row>
    <row r="1495" spans="1:12" x14ac:dyDescent="0.25">
      <c r="A1495" s="114" t="str">
        <f t="shared" si="46"/>
        <v/>
      </c>
      <c r="B1495" s="129"/>
      <c r="C1495" s="55"/>
      <c r="D1495" s="77"/>
      <c r="E1495" s="56"/>
      <c r="F1495" s="72"/>
      <c r="G1495" s="135"/>
      <c r="H1495" s="55"/>
      <c r="I1495">
        <f t="shared" si="47"/>
        <v>0</v>
      </c>
      <c r="L1495" s="125"/>
    </row>
    <row r="1496" spans="1:12" x14ac:dyDescent="0.25">
      <c r="A1496" s="114" t="str">
        <f t="shared" si="46"/>
        <v/>
      </c>
      <c r="B1496" s="129"/>
      <c r="C1496" s="55"/>
      <c r="D1496" s="77"/>
      <c r="E1496" s="56"/>
      <c r="F1496" s="72"/>
      <c r="G1496" s="135"/>
      <c r="H1496" s="55"/>
      <c r="I1496">
        <f t="shared" si="47"/>
        <v>0</v>
      </c>
      <c r="L1496" s="125"/>
    </row>
    <row r="1497" spans="1:12" x14ac:dyDescent="0.25">
      <c r="A1497" s="114" t="str">
        <f t="shared" si="46"/>
        <v/>
      </c>
      <c r="B1497" s="129"/>
      <c r="C1497" s="55"/>
      <c r="D1497" s="77"/>
      <c r="E1497" s="56"/>
      <c r="F1497" s="72"/>
      <c r="G1497" s="135"/>
      <c r="H1497" s="55"/>
      <c r="I1497">
        <f t="shared" si="47"/>
        <v>0</v>
      </c>
      <c r="L1497" s="125"/>
    </row>
    <row r="1498" spans="1:12" x14ac:dyDescent="0.25">
      <c r="A1498" s="114" t="str">
        <f t="shared" si="46"/>
        <v/>
      </c>
      <c r="B1498" s="129"/>
      <c r="C1498" s="55"/>
      <c r="D1498" s="77"/>
      <c r="E1498" s="56"/>
      <c r="F1498" s="72"/>
      <c r="G1498" s="135"/>
      <c r="H1498" s="55"/>
      <c r="I1498">
        <f t="shared" si="47"/>
        <v>0</v>
      </c>
      <c r="L1498" s="125"/>
    </row>
    <row r="1499" spans="1:12" x14ac:dyDescent="0.25">
      <c r="A1499" s="114" t="str">
        <f t="shared" si="46"/>
        <v/>
      </c>
      <c r="B1499" s="129"/>
      <c r="C1499" s="55"/>
      <c r="D1499" s="77"/>
      <c r="E1499" s="56"/>
      <c r="F1499" s="72"/>
      <c r="G1499" s="135"/>
      <c r="H1499" s="55"/>
      <c r="I1499">
        <f t="shared" si="47"/>
        <v>0</v>
      </c>
      <c r="L1499" s="125"/>
    </row>
    <row r="1500" spans="1:12" x14ac:dyDescent="0.25">
      <c r="A1500" s="114" t="str">
        <f t="shared" si="46"/>
        <v/>
      </c>
      <c r="B1500" s="129"/>
      <c r="C1500" s="55"/>
      <c r="D1500" s="77"/>
      <c r="E1500" s="56"/>
      <c r="F1500" s="72"/>
      <c r="G1500" s="135"/>
      <c r="H1500" s="55"/>
      <c r="I1500">
        <f t="shared" si="47"/>
        <v>0</v>
      </c>
      <c r="L1500" s="125"/>
    </row>
    <row r="1501" spans="1:12" x14ac:dyDescent="0.25">
      <c r="A1501" s="114" t="str">
        <f t="shared" si="46"/>
        <v/>
      </c>
      <c r="B1501" s="129"/>
      <c r="C1501" s="129"/>
      <c r="D1501" s="77"/>
      <c r="E1501" s="56"/>
      <c r="F1501" s="72"/>
      <c r="G1501" s="135"/>
      <c r="H1501" s="129"/>
      <c r="I1501" s="125">
        <f t="shared" si="47"/>
        <v>0</v>
      </c>
      <c r="L1501" s="125"/>
    </row>
    <row r="1502" spans="1:12" x14ac:dyDescent="0.25">
      <c r="A1502" s="114" t="str">
        <f t="shared" si="46"/>
        <v/>
      </c>
      <c r="B1502" s="129"/>
      <c r="C1502" s="129"/>
      <c r="D1502" s="77"/>
      <c r="E1502" s="56"/>
      <c r="F1502" s="72"/>
      <c r="G1502" s="135"/>
      <c r="H1502" s="129"/>
      <c r="I1502" s="125">
        <f t="shared" si="47"/>
        <v>0</v>
      </c>
      <c r="L1502" s="125"/>
    </row>
    <row r="1503" spans="1:12" x14ac:dyDescent="0.25">
      <c r="A1503" s="114" t="str">
        <f t="shared" si="46"/>
        <v/>
      </c>
      <c r="B1503" s="129"/>
      <c r="C1503" s="129"/>
      <c r="D1503" s="77"/>
      <c r="E1503" s="56"/>
      <c r="F1503" s="72"/>
      <c r="G1503" s="135"/>
      <c r="H1503" s="129"/>
      <c r="I1503" s="125">
        <f t="shared" si="47"/>
        <v>0</v>
      </c>
      <c r="L1503" s="125"/>
    </row>
    <row r="1504" spans="1:12" x14ac:dyDescent="0.25">
      <c r="A1504" s="114" t="str">
        <f t="shared" si="46"/>
        <v/>
      </c>
      <c r="B1504" s="129"/>
      <c r="C1504" s="129"/>
      <c r="D1504" s="77"/>
      <c r="E1504" s="56"/>
      <c r="F1504" s="72"/>
      <c r="G1504" s="135"/>
      <c r="H1504" s="129"/>
      <c r="I1504" s="125">
        <f t="shared" si="47"/>
        <v>0</v>
      </c>
      <c r="L1504" s="125"/>
    </row>
    <row r="1505" spans="1:12" x14ac:dyDescent="0.25">
      <c r="A1505" s="114" t="str">
        <f t="shared" si="46"/>
        <v/>
      </c>
      <c r="B1505" s="129"/>
      <c r="C1505" s="129"/>
      <c r="D1505" s="77"/>
      <c r="E1505" s="56"/>
      <c r="F1505" s="72"/>
      <c r="G1505" s="135"/>
      <c r="H1505" s="129"/>
      <c r="I1505" s="125">
        <f t="shared" si="47"/>
        <v>0</v>
      </c>
      <c r="L1505" s="125"/>
    </row>
    <row r="1506" spans="1:12" x14ac:dyDescent="0.25">
      <c r="A1506" s="114" t="str">
        <f t="shared" si="46"/>
        <v/>
      </c>
      <c r="B1506" s="129"/>
      <c r="C1506" s="129"/>
      <c r="D1506" s="77"/>
      <c r="E1506" s="56"/>
      <c r="F1506" s="72"/>
      <c r="G1506" s="135"/>
      <c r="H1506" s="129"/>
      <c r="I1506" s="125">
        <f t="shared" si="47"/>
        <v>0</v>
      </c>
      <c r="L1506" s="125"/>
    </row>
    <row r="1507" spans="1:12" x14ac:dyDescent="0.25">
      <c r="A1507" s="114" t="str">
        <f t="shared" si="46"/>
        <v/>
      </c>
      <c r="B1507" s="129"/>
      <c r="C1507" s="129"/>
      <c r="D1507" s="77"/>
      <c r="E1507" s="56"/>
      <c r="F1507" s="72"/>
      <c r="G1507" s="135"/>
      <c r="H1507" s="129"/>
      <c r="I1507" s="125">
        <f t="shared" si="47"/>
        <v>0</v>
      </c>
      <c r="L1507" s="125"/>
    </row>
    <row r="1508" spans="1:12" x14ac:dyDescent="0.25">
      <c r="A1508" s="114" t="str">
        <f t="shared" si="46"/>
        <v/>
      </c>
      <c r="B1508" s="129"/>
      <c r="C1508" s="129"/>
      <c r="D1508" s="77"/>
      <c r="E1508" s="56"/>
      <c r="F1508" s="72"/>
      <c r="G1508" s="135"/>
      <c r="H1508" s="129"/>
      <c r="I1508" s="125">
        <f t="shared" si="47"/>
        <v>0</v>
      </c>
      <c r="L1508" s="125"/>
    </row>
    <row r="1509" spans="1:12" x14ac:dyDescent="0.25">
      <c r="A1509" s="114" t="str">
        <f t="shared" si="46"/>
        <v/>
      </c>
      <c r="B1509" s="129"/>
      <c r="C1509" s="129"/>
      <c r="D1509" s="77"/>
      <c r="E1509" s="56"/>
      <c r="F1509" s="72"/>
      <c r="G1509" s="135"/>
      <c r="H1509" s="129"/>
      <c r="I1509" s="125">
        <f t="shared" si="47"/>
        <v>0</v>
      </c>
      <c r="L1509" s="125"/>
    </row>
    <row r="1510" spans="1:12" x14ac:dyDescent="0.25">
      <c r="A1510" s="114" t="str">
        <f t="shared" si="46"/>
        <v/>
      </c>
      <c r="B1510" s="129"/>
      <c r="C1510" s="129"/>
      <c r="D1510" s="77"/>
      <c r="E1510" s="56"/>
      <c r="F1510" s="72"/>
      <c r="G1510" s="135"/>
      <c r="H1510" s="129"/>
      <c r="I1510" s="125">
        <f t="shared" si="47"/>
        <v>0</v>
      </c>
      <c r="L1510" s="125"/>
    </row>
    <row r="1511" spans="1:12" x14ac:dyDescent="0.25">
      <c r="A1511" s="114" t="str">
        <f t="shared" si="46"/>
        <v/>
      </c>
      <c r="B1511" s="129"/>
      <c r="C1511" s="129"/>
      <c r="D1511" s="77"/>
      <c r="E1511" s="56"/>
      <c r="F1511" s="72"/>
      <c r="G1511" s="135"/>
      <c r="H1511" s="129"/>
      <c r="I1511" s="125">
        <f t="shared" si="47"/>
        <v>0</v>
      </c>
      <c r="L1511" s="125"/>
    </row>
    <row r="1512" spans="1:12" x14ac:dyDescent="0.25">
      <c r="A1512" s="114" t="str">
        <f t="shared" si="46"/>
        <v/>
      </c>
      <c r="B1512" s="129"/>
      <c r="C1512" s="129"/>
      <c r="D1512" s="77"/>
      <c r="E1512" s="56"/>
      <c r="F1512" s="72"/>
      <c r="G1512" s="135"/>
      <c r="H1512" s="129"/>
      <c r="I1512" s="125">
        <f t="shared" si="47"/>
        <v>0</v>
      </c>
      <c r="L1512" s="125"/>
    </row>
    <row r="1513" spans="1:12" x14ac:dyDescent="0.25">
      <c r="A1513" s="114" t="str">
        <f t="shared" si="46"/>
        <v/>
      </c>
      <c r="B1513" s="129"/>
      <c r="C1513" s="129"/>
      <c r="D1513" s="77"/>
      <c r="E1513" s="56"/>
      <c r="F1513" s="72"/>
      <c r="G1513" s="135"/>
      <c r="H1513" s="129"/>
      <c r="I1513" s="125">
        <f t="shared" si="47"/>
        <v>0</v>
      </c>
      <c r="L1513" s="125"/>
    </row>
    <row r="1514" spans="1:12" x14ac:dyDescent="0.25">
      <c r="A1514" s="114" t="str">
        <f t="shared" si="46"/>
        <v/>
      </c>
      <c r="B1514" s="129"/>
      <c r="C1514" s="129"/>
      <c r="D1514" s="77"/>
      <c r="E1514" s="56"/>
      <c r="F1514" s="72"/>
      <c r="G1514" s="135"/>
      <c r="H1514" s="129"/>
      <c r="I1514" s="125">
        <f t="shared" si="47"/>
        <v>0</v>
      </c>
      <c r="L1514" s="125"/>
    </row>
    <row r="1515" spans="1:12" x14ac:dyDescent="0.25">
      <c r="A1515" s="114" t="str">
        <f t="shared" si="46"/>
        <v/>
      </c>
      <c r="B1515" s="129"/>
      <c r="C1515" s="129"/>
      <c r="D1515" s="77"/>
      <c r="E1515" s="56"/>
      <c r="F1515" s="72"/>
      <c r="G1515" s="135"/>
      <c r="H1515" s="129"/>
      <c r="I1515" s="125">
        <f t="shared" si="47"/>
        <v>0</v>
      </c>
      <c r="L1515" s="125"/>
    </row>
    <row r="1516" spans="1:12" x14ac:dyDescent="0.25">
      <c r="A1516" s="114" t="str">
        <f t="shared" si="46"/>
        <v/>
      </c>
      <c r="B1516" s="129"/>
      <c r="C1516" s="129"/>
      <c r="D1516" s="77"/>
      <c r="E1516" s="56"/>
      <c r="F1516" s="72"/>
      <c r="G1516" s="135"/>
      <c r="H1516" s="129"/>
      <c r="I1516" s="125">
        <f t="shared" si="47"/>
        <v>0</v>
      </c>
      <c r="L1516" s="125"/>
    </row>
    <row r="1517" spans="1:12" x14ac:dyDescent="0.25">
      <c r="A1517" s="114" t="str">
        <f t="shared" si="46"/>
        <v/>
      </c>
      <c r="B1517" s="129"/>
      <c r="C1517" s="129"/>
      <c r="D1517" s="77"/>
      <c r="E1517" s="56"/>
      <c r="F1517" s="72"/>
      <c r="G1517" s="135"/>
      <c r="H1517" s="129"/>
      <c r="I1517" s="125">
        <f t="shared" si="47"/>
        <v>0</v>
      </c>
      <c r="L1517" s="125"/>
    </row>
    <row r="1518" spans="1:12" x14ac:dyDescent="0.25">
      <c r="A1518" s="114" t="str">
        <f t="shared" si="46"/>
        <v/>
      </c>
      <c r="B1518" s="129"/>
      <c r="C1518" s="129"/>
      <c r="D1518" s="77"/>
      <c r="E1518" s="56"/>
      <c r="F1518" s="72"/>
      <c r="G1518" s="135"/>
      <c r="H1518" s="129"/>
      <c r="I1518" s="125">
        <f t="shared" si="47"/>
        <v>0</v>
      </c>
      <c r="L1518" s="125"/>
    </row>
    <row r="1519" spans="1:12" x14ac:dyDescent="0.25">
      <c r="A1519" s="114" t="str">
        <f t="shared" si="46"/>
        <v/>
      </c>
      <c r="B1519" s="129"/>
      <c r="C1519" s="129"/>
      <c r="D1519" s="77"/>
      <c r="E1519" s="56"/>
      <c r="F1519" s="72"/>
      <c r="G1519" s="135"/>
      <c r="H1519" s="129"/>
      <c r="I1519" s="125">
        <f t="shared" si="47"/>
        <v>0</v>
      </c>
      <c r="L1519" s="125"/>
    </row>
    <row r="1520" spans="1:12" x14ac:dyDescent="0.25">
      <c r="A1520" s="114" t="str">
        <f t="shared" si="46"/>
        <v/>
      </c>
      <c r="B1520" s="129"/>
      <c r="C1520" s="129"/>
      <c r="D1520" s="77"/>
      <c r="E1520" s="56"/>
      <c r="F1520" s="72"/>
      <c r="G1520" s="135"/>
      <c r="H1520" s="129"/>
      <c r="I1520" s="125">
        <f t="shared" si="47"/>
        <v>0</v>
      </c>
      <c r="L1520" s="125"/>
    </row>
    <row r="1521" spans="1:12" x14ac:dyDescent="0.25">
      <c r="A1521" s="114" t="str">
        <f t="shared" si="46"/>
        <v/>
      </c>
      <c r="B1521" s="129"/>
      <c r="C1521" s="129"/>
      <c r="D1521" s="77"/>
      <c r="E1521" s="56"/>
      <c r="F1521" s="72"/>
      <c r="G1521" s="135"/>
      <c r="H1521" s="129"/>
      <c r="I1521" s="125">
        <f t="shared" si="47"/>
        <v>0</v>
      </c>
      <c r="L1521" s="125"/>
    </row>
    <row r="1522" spans="1:12" x14ac:dyDescent="0.25">
      <c r="A1522" s="114" t="str">
        <f t="shared" si="46"/>
        <v/>
      </c>
      <c r="B1522" s="129"/>
      <c r="C1522" s="129"/>
      <c r="D1522" s="77"/>
      <c r="E1522" s="56"/>
      <c r="F1522" s="72"/>
      <c r="G1522" s="135"/>
      <c r="H1522" s="129"/>
      <c r="I1522" s="125">
        <f t="shared" si="47"/>
        <v>0</v>
      </c>
      <c r="L1522" s="125"/>
    </row>
    <row r="1523" spans="1:12" x14ac:dyDescent="0.25">
      <c r="A1523" s="114" t="str">
        <f t="shared" si="46"/>
        <v/>
      </c>
      <c r="B1523" s="129"/>
      <c r="C1523" s="129"/>
      <c r="D1523" s="77"/>
      <c r="E1523" s="56"/>
      <c r="F1523" s="72"/>
      <c r="G1523" s="135"/>
      <c r="H1523" s="129"/>
      <c r="I1523" s="125">
        <f t="shared" si="47"/>
        <v>0</v>
      </c>
      <c r="L1523" s="125"/>
    </row>
    <row r="1524" spans="1:12" x14ac:dyDescent="0.25">
      <c r="A1524" s="114" t="str">
        <f t="shared" si="46"/>
        <v/>
      </c>
      <c r="B1524" s="129"/>
      <c r="C1524" s="129"/>
      <c r="D1524" s="77"/>
      <c r="E1524" s="56"/>
      <c r="F1524" s="72"/>
      <c r="G1524" s="135"/>
      <c r="H1524" s="129"/>
      <c r="I1524" s="125">
        <f t="shared" si="47"/>
        <v>0</v>
      </c>
      <c r="L1524" s="125"/>
    </row>
    <row r="1525" spans="1:12" x14ac:dyDescent="0.25">
      <c r="A1525" s="114" t="str">
        <f t="shared" si="46"/>
        <v/>
      </c>
      <c r="B1525" s="129"/>
      <c r="C1525" s="129"/>
      <c r="D1525" s="77"/>
      <c r="E1525" s="56"/>
      <c r="F1525" s="72"/>
      <c r="G1525" s="135"/>
      <c r="H1525" s="129"/>
      <c r="I1525" s="125">
        <f t="shared" si="47"/>
        <v>0</v>
      </c>
      <c r="L1525" s="125"/>
    </row>
    <row r="1526" spans="1:12" x14ac:dyDescent="0.25">
      <c r="A1526" s="114" t="str">
        <f t="shared" si="46"/>
        <v/>
      </c>
      <c r="B1526" s="129"/>
      <c r="C1526" s="129"/>
      <c r="D1526" s="77"/>
      <c r="E1526" s="56"/>
      <c r="F1526" s="72"/>
      <c r="G1526" s="135"/>
      <c r="H1526" s="129"/>
      <c r="I1526" s="125">
        <f t="shared" si="47"/>
        <v>0</v>
      </c>
      <c r="L1526" s="125"/>
    </row>
    <row r="1527" spans="1:12" x14ac:dyDescent="0.25">
      <c r="A1527" s="114" t="str">
        <f t="shared" si="46"/>
        <v/>
      </c>
      <c r="B1527" s="129"/>
      <c r="C1527" s="129"/>
      <c r="D1527" s="77"/>
      <c r="E1527" s="56"/>
      <c r="F1527" s="72"/>
      <c r="G1527" s="135"/>
      <c r="H1527" s="129"/>
      <c r="I1527" s="125">
        <f t="shared" si="47"/>
        <v>0</v>
      </c>
      <c r="L1527" s="125"/>
    </row>
    <row r="1528" spans="1:12" x14ac:dyDescent="0.25">
      <c r="A1528" s="114" t="str">
        <f t="shared" si="46"/>
        <v/>
      </c>
      <c r="B1528" s="129"/>
      <c r="C1528" s="129"/>
      <c r="D1528" s="77"/>
      <c r="E1528" s="56"/>
      <c r="F1528" s="72"/>
      <c r="G1528" s="135"/>
      <c r="H1528" s="129"/>
      <c r="I1528" s="125">
        <f t="shared" si="47"/>
        <v>0</v>
      </c>
      <c r="L1528" s="125"/>
    </row>
    <row r="1529" spans="1:12" x14ac:dyDescent="0.25">
      <c r="A1529" s="114" t="str">
        <f t="shared" si="46"/>
        <v/>
      </c>
      <c r="B1529" s="129"/>
      <c r="C1529" s="129"/>
      <c r="D1529" s="77"/>
      <c r="E1529" s="56"/>
      <c r="F1529" s="72"/>
      <c r="G1529" s="135"/>
      <c r="H1529" s="129"/>
      <c r="I1529" s="125">
        <f t="shared" si="47"/>
        <v>0</v>
      </c>
      <c r="L1529" s="125"/>
    </row>
    <row r="1530" spans="1:12" x14ac:dyDescent="0.25">
      <c r="A1530" s="114" t="str">
        <f t="shared" si="46"/>
        <v/>
      </c>
      <c r="B1530" s="129"/>
      <c r="C1530" s="129"/>
      <c r="D1530" s="77"/>
      <c r="E1530" s="56"/>
      <c r="F1530" s="72"/>
      <c r="G1530" s="135"/>
      <c r="H1530" s="129"/>
      <c r="I1530" s="125">
        <f t="shared" si="47"/>
        <v>0</v>
      </c>
      <c r="L1530" s="125"/>
    </row>
    <row r="1531" spans="1:12" x14ac:dyDescent="0.25">
      <c r="A1531" s="114" t="str">
        <f t="shared" si="46"/>
        <v/>
      </c>
      <c r="B1531" s="129"/>
      <c r="C1531" s="129"/>
      <c r="D1531" s="77"/>
      <c r="E1531" s="56"/>
      <c r="F1531" s="72"/>
      <c r="G1531" s="135"/>
      <c r="H1531" s="129"/>
      <c r="I1531" s="125">
        <f t="shared" si="47"/>
        <v>0</v>
      </c>
      <c r="L1531" s="125"/>
    </row>
    <row r="1532" spans="1:12" x14ac:dyDescent="0.25">
      <c r="A1532" s="114" t="str">
        <f t="shared" si="46"/>
        <v/>
      </c>
      <c r="B1532" s="129"/>
      <c r="C1532" s="129"/>
      <c r="D1532" s="77"/>
      <c r="E1532" s="56"/>
      <c r="F1532" s="72"/>
      <c r="G1532" s="135"/>
      <c r="H1532" s="129"/>
      <c r="I1532" s="125">
        <f t="shared" si="47"/>
        <v>0</v>
      </c>
      <c r="L1532" s="125"/>
    </row>
    <row r="1533" spans="1:12" x14ac:dyDescent="0.25">
      <c r="A1533" s="114" t="str">
        <f t="shared" si="46"/>
        <v/>
      </c>
      <c r="B1533" s="129"/>
      <c r="C1533" s="129"/>
      <c r="D1533" s="77"/>
      <c r="E1533" s="56"/>
      <c r="F1533" s="72"/>
      <c r="G1533" s="135"/>
      <c r="H1533" s="129"/>
      <c r="I1533" s="125">
        <f t="shared" si="47"/>
        <v>0</v>
      </c>
      <c r="L1533" s="125"/>
    </row>
    <row r="1534" spans="1:12" x14ac:dyDescent="0.25">
      <c r="A1534" s="114" t="str">
        <f t="shared" si="46"/>
        <v/>
      </c>
      <c r="B1534" s="129"/>
      <c r="C1534" s="129"/>
      <c r="D1534" s="77"/>
      <c r="E1534" s="56"/>
      <c r="F1534" s="72"/>
      <c r="G1534" s="135"/>
      <c r="H1534" s="129"/>
      <c r="I1534" s="125">
        <f t="shared" si="47"/>
        <v>0</v>
      </c>
      <c r="L1534" s="125"/>
    </row>
    <row r="1535" spans="1:12" x14ac:dyDescent="0.25">
      <c r="A1535" s="114" t="str">
        <f t="shared" si="46"/>
        <v/>
      </c>
      <c r="B1535" s="129"/>
      <c r="C1535" s="129"/>
      <c r="D1535" s="77"/>
      <c r="E1535" s="56"/>
      <c r="F1535" s="72"/>
      <c r="G1535" s="135"/>
      <c r="H1535" s="129"/>
      <c r="I1535" s="125">
        <f t="shared" si="47"/>
        <v>0</v>
      </c>
      <c r="L1535" s="125"/>
    </row>
    <row r="1536" spans="1:12" x14ac:dyDescent="0.25">
      <c r="A1536" s="114" t="str">
        <f t="shared" si="46"/>
        <v/>
      </c>
      <c r="B1536" s="129"/>
      <c r="C1536" s="129"/>
      <c r="D1536" s="77"/>
      <c r="E1536" s="56"/>
      <c r="F1536" s="72"/>
      <c r="G1536" s="135"/>
      <c r="H1536" s="129"/>
      <c r="I1536" s="125">
        <f t="shared" si="47"/>
        <v>0</v>
      </c>
      <c r="L1536" s="125"/>
    </row>
    <row r="1537" spans="1:12" x14ac:dyDescent="0.25">
      <c r="A1537" s="114" t="str">
        <f t="shared" si="46"/>
        <v/>
      </c>
      <c r="B1537" s="129"/>
      <c r="C1537" s="129"/>
      <c r="D1537" s="77"/>
      <c r="E1537" s="56"/>
      <c r="F1537" s="72"/>
      <c r="G1537" s="135"/>
      <c r="H1537" s="129"/>
      <c r="I1537" s="125">
        <f t="shared" si="47"/>
        <v>0</v>
      </c>
      <c r="L1537" s="125"/>
    </row>
    <row r="1538" spans="1:12" x14ac:dyDescent="0.25">
      <c r="A1538" s="114" t="str">
        <f t="shared" ref="A1538:A1601" si="48">IF(D1538="","",D1538+(6-I1538))</f>
        <v/>
      </c>
      <c r="B1538" s="129"/>
      <c r="C1538" s="129"/>
      <c r="D1538" s="77"/>
      <c r="E1538" s="56"/>
      <c r="F1538" s="72"/>
      <c r="G1538" s="135"/>
      <c r="H1538" s="129"/>
      <c r="I1538" s="125">
        <f t="shared" si="47"/>
        <v>0</v>
      </c>
      <c r="L1538" s="125"/>
    </row>
    <row r="1539" spans="1:12" x14ac:dyDescent="0.25">
      <c r="A1539" s="114" t="str">
        <f t="shared" si="48"/>
        <v/>
      </c>
      <c r="B1539" s="129"/>
      <c r="C1539" s="129"/>
      <c r="D1539" s="77"/>
      <c r="E1539" s="56"/>
      <c r="F1539" s="72"/>
      <c r="G1539" s="135"/>
      <c r="H1539" s="129"/>
      <c r="I1539" s="125">
        <f t="shared" ref="I1539:I1552" si="49">IF(WEEKDAY(D1539)=7,0,WEEKDAY(D1539))</f>
        <v>0</v>
      </c>
      <c r="L1539" s="125"/>
    </row>
    <row r="1540" spans="1:12" x14ac:dyDescent="0.25">
      <c r="A1540" s="114" t="str">
        <f t="shared" si="48"/>
        <v/>
      </c>
      <c r="B1540" s="129"/>
      <c r="C1540" s="129"/>
      <c r="D1540" s="77"/>
      <c r="E1540" s="56"/>
      <c r="F1540" s="72"/>
      <c r="G1540" s="135"/>
      <c r="H1540" s="129"/>
      <c r="I1540" s="125">
        <f t="shared" si="49"/>
        <v>0</v>
      </c>
      <c r="L1540" s="125"/>
    </row>
    <row r="1541" spans="1:12" x14ac:dyDescent="0.25">
      <c r="A1541" s="114" t="str">
        <f t="shared" si="48"/>
        <v/>
      </c>
      <c r="B1541" s="129"/>
      <c r="C1541" s="129"/>
      <c r="D1541" s="77"/>
      <c r="E1541" s="56"/>
      <c r="F1541" s="72"/>
      <c r="G1541" s="135"/>
      <c r="H1541" s="129"/>
      <c r="I1541" s="125">
        <f t="shared" si="49"/>
        <v>0</v>
      </c>
      <c r="L1541" s="125"/>
    </row>
    <row r="1542" spans="1:12" x14ac:dyDescent="0.25">
      <c r="A1542" s="114" t="str">
        <f t="shared" si="48"/>
        <v/>
      </c>
      <c r="B1542" s="129"/>
      <c r="C1542" s="129"/>
      <c r="D1542" s="77"/>
      <c r="E1542" s="56"/>
      <c r="F1542" s="72"/>
      <c r="G1542" s="135"/>
      <c r="H1542" s="129"/>
      <c r="I1542" s="125">
        <f t="shared" si="49"/>
        <v>0</v>
      </c>
      <c r="L1542" s="125"/>
    </row>
    <row r="1543" spans="1:12" x14ac:dyDescent="0.25">
      <c r="A1543" s="114" t="str">
        <f t="shared" si="48"/>
        <v/>
      </c>
      <c r="B1543" s="129"/>
      <c r="C1543" s="129"/>
      <c r="D1543" s="77"/>
      <c r="E1543" s="56"/>
      <c r="F1543" s="72"/>
      <c r="G1543" s="135"/>
      <c r="H1543" s="129"/>
      <c r="I1543" s="125">
        <f t="shared" si="49"/>
        <v>0</v>
      </c>
      <c r="L1543" s="125"/>
    </row>
    <row r="1544" spans="1:12" x14ac:dyDescent="0.25">
      <c r="A1544" s="114" t="str">
        <f t="shared" si="48"/>
        <v/>
      </c>
      <c r="B1544" s="129"/>
      <c r="C1544" s="129"/>
      <c r="D1544" s="77"/>
      <c r="E1544" s="56"/>
      <c r="F1544" s="72"/>
      <c r="G1544" s="135"/>
      <c r="H1544" s="129"/>
      <c r="I1544" s="125">
        <f t="shared" si="49"/>
        <v>0</v>
      </c>
      <c r="L1544" s="125"/>
    </row>
    <row r="1545" spans="1:12" x14ac:dyDescent="0.25">
      <c r="A1545" s="114" t="str">
        <f t="shared" si="48"/>
        <v/>
      </c>
      <c r="B1545" s="129"/>
      <c r="C1545" s="129"/>
      <c r="D1545" s="77"/>
      <c r="E1545" s="56"/>
      <c r="F1545" s="72"/>
      <c r="G1545" s="135"/>
      <c r="H1545" s="129"/>
      <c r="I1545" s="125">
        <f t="shared" si="49"/>
        <v>0</v>
      </c>
      <c r="L1545" s="125"/>
    </row>
    <row r="1546" spans="1:12" x14ac:dyDescent="0.25">
      <c r="A1546" s="114" t="str">
        <f t="shared" si="48"/>
        <v/>
      </c>
      <c r="B1546" s="129"/>
      <c r="C1546" s="129"/>
      <c r="D1546" s="77"/>
      <c r="E1546" s="56"/>
      <c r="F1546" s="72"/>
      <c r="G1546" s="135"/>
      <c r="H1546" s="129"/>
      <c r="I1546" s="125">
        <f t="shared" si="49"/>
        <v>0</v>
      </c>
      <c r="L1546" s="125"/>
    </row>
    <row r="1547" spans="1:12" x14ac:dyDescent="0.25">
      <c r="A1547" s="114" t="str">
        <f t="shared" si="48"/>
        <v/>
      </c>
      <c r="B1547" s="129"/>
      <c r="C1547" s="129"/>
      <c r="D1547" s="77"/>
      <c r="E1547" s="56"/>
      <c r="F1547" s="72"/>
      <c r="G1547" s="135"/>
      <c r="H1547" s="129"/>
      <c r="I1547" s="125">
        <f t="shared" si="49"/>
        <v>0</v>
      </c>
      <c r="L1547" s="125"/>
    </row>
    <row r="1548" spans="1:12" x14ac:dyDescent="0.25">
      <c r="A1548" s="114" t="str">
        <f t="shared" si="48"/>
        <v/>
      </c>
      <c r="B1548" s="129"/>
      <c r="C1548" s="129"/>
      <c r="D1548" s="77"/>
      <c r="E1548" s="56"/>
      <c r="F1548" s="72"/>
      <c r="G1548" s="135"/>
      <c r="H1548" s="129"/>
      <c r="I1548" s="125">
        <f t="shared" si="49"/>
        <v>0</v>
      </c>
      <c r="L1548" s="125"/>
    </row>
    <row r="1549" spans="1:12" x14ac:dyDescent="0.25">
      <c r="A1549" s="114" t="str">
        <f t="shared" si="48"/>
        <v/>
      </c>
      <c r="B1549" s="129"/>
      <c r="C1549" s="129"/>
      <c r="D1549" s="77"/>
      <c r="E1549" s="56"/>
      <c r="F1549" s="72"/>
      <c r="G1549" s="135"/>
      <c r="H1549" s="129"/>
      <c r="I1549" s="125">
        <f t="shared" si="49"/>
        <v>0</v>
      </c>
      <c r="L1549" s="125"/>
    </row>
    <row r="1550" spans="1:12" x14ac:dyDescent="0.25">
      <c r="A1550" s="114" t="str">
        <f t="shared" si="48"/>
        <v/>
      </c>
      <c r="B1550" s="129"/>
      <c r="C1550" s="129"/>
      <c r="D1550" s="77"/>
      <c r="E1550" s="56"/>
      <c r="F1550" s="72"/>
      <c r="G1550" s="135"/>
      <c r="H1550" s="129"/>
      <c r="I1550" s="125">
        <f t="shared" si="49"/>
        <v>0</v>
      </c>
      <c r="L1550" s="125"/>
    </row>
    <row r="1551" spans="1:12" x14ac:dyDescent="0.25">
      <c r="A1551" s="114" t="str">
        <f t="shared" si="48"/>
        <v/>
      </c>
      <c r="B1551" s="129"/>
      <c r="C1551" s="129"/>
      <c r="D1551" s="77"/>
      <c r="E1551" s="56"/>
      <c r="F1551" s="72"/>
      <c r="G1551" s="135"/>
      <c r="H1551" s="129"/>
      <c r="I1551" s="125">
        <f t="shared" si="49"/>
        <v>0</v>
      </c>
      <c r="L1551" s="125"/>
    </row>
    <row r="1552" spans="1:12" x14ac:dyDescent="0.25">
      <c r="A1552" s="114" t="str">
        <f t="shared" si="48"/>
        <v/>
      </c>
      <c r="B1552" s="129"/>
      <c r="C1552" s="129"/>
      <c r="D1552" s="77"/>
      <c r="E1552" s="56"/>
      <c r="F1552" s="72"/>
      <c r="G1552" s="135"/>
      <c r="H1552" s="129"/>
      <c r="I1552" s="125">
        <f t="shared" si="49"/>
        <v>0</v>
      </c>
      <c r="L1552" s="125"/>
    </row>
    <row r="1553" spans="1:12" x14ac:dyDescent="0.25">
      <c r="A1553" s="114" t="str">
        <f t="shared" si="48"/>
        <v/>
      </c>
      <c r="B1553" s="129"/>
      <c r="C1553" s="129"/>
      <c r="D1553" s="77"/>
      <c r="E1553" s="56"/>
      <c r="F1553" s="72"/>
      <c r="G1553" s="135"/>
      <c r="H1553" s="129"/>
      <c r="I1553" s="125">
        <v>2</v>
      </c>
    </row>
    <row r="1554" spans="1:12" x14ac:dyDescent="0.25">
      <c r="A1554" s="114" t="str">
        <f t="shared" si="48"/>
        <v/>
      </c>
      <c r="B1554" s="129"/>
      <c r="C1554" s="129"/>
      <c r="D1554" s="77"/>
      <c r="E1554" s="56"/>
      <c r="F1554" s="72"/>
      <c r="G1554" s="135"/>
      <c r="H1554" s="129"/>
      <c r="I1554" s="125">
        <v>2</v>
      </c>
      <c r="L1554" s="125"/>
    </row>
    <row r="1555" spans="1:12" x14ac:dyDescent="0.25">
      <c r="A1555" s="114" t="str">
        <f t="shared" si="48"/>
        <v/>
      </c>
      <c r="B1555" s="129"/>
      <c r="C1555" s="129"/>
      <c r="D1555" s="77"/>
      <c r="E1555" s="56"/>
      <c r="F1555" s="72"/>
      <c r="G1555" s="135"/>
      <c r="H1555" s="129"/>
      <c r="I1555" s="125">
        <v>2</v>
      </c>
      <c r="L1555" s="125"/>
    </row>
    <row r="1556" spans="1:12" x14ac:dyDescent="0.25">
      <c r="A1556" s="114" t="str">
        <f t="shared" si="48"/>
        <v/>
      </c>
      <c r="B1556" s="129"/>
      <c r="C1556" s="129"/>
      <c r="D1556" s="77"/>
      <c r="E1556" s="56"/>
      <c r="F1556" s="72"/>
      <c r="G1556" s="135"/>
      <c r="H1556" s="129"/>
      <c r="I1556" s="125">
        <v>2</v>
      </c>
      <c r="L1556" s="125"/>
    </row>
    <row r="1557" spans="1:12" x14ac:dyDescent="0.25">
      <c r="A1557" s="114" t="str">
        <f t="shared" si="48"/>
        <v/>
      </c>
      <c r="B1557" s="129"/>
      <c r="C1557" s="129"/>
      <c r="D1557" s="77"/>
      <c r="E1557" s="56"/>
      <c r="F1557" s="72"/>
      <c r="G1557" s="135"/>
      <c r="H1557" s="129"/>
      <c r="I1557" s="125">
        <v>2</v>
      </c>
      <c r="L1557" s="125"/>
    </row>
    <row r="1558" spans="1:12" x14ac:dyDescent="0.25">
      <c r="A1558" s="114" t="str">
        <f t="shared" si="48"/>
        <v/>
      </c>
      <c r="B1558" s="129"/>
      <c r="C1558" s="129"/>
      <c r="D1558" s="77"/>
      <c r="E1558" s="56"/>
      <c r="F1558" s="72"/>
      <c r="G1558" s="135"/>
      <c r="H1558" s="129"/>
      <c r="I1558" s="125">
        <v>2</v>
      </c>
      <c r="L1558" s="125"/>
    </row>
    <row r="1559" spans="1:12" x14ac:dyDescent="0.25">
      <c r="A1559" s="114" t="str">
        <f t="shared" si="48"/>
        <v/>
      </c>
      <c r="B1559" s="129"/>
      <c r="C1559" s="129"/>
      <c r="D1559" s="77"/>
      <c r="E1559" s="56"/>
      <c r="F1559" s="72"/>
      <c r="G1559" s="135"/>
      <c r="H1559" s="129"/>
      <c r="I1559" s="125">
        <v>2</v>
      </c>
      <c r="L1559" s="125"/>
    </row>
    <row r="1560" spans="1:12" x14ac:dyDescent="0.25">
      <c r="A1560" s="114" t="str">
        <f t="shared" si="48"/>
        <v/>
      </c>
      <c r="B1560" s="129"/>
      <c r="C1560" s="129"/>
      <c r="D1560" s="77"/>
      <c r="E1560" s="56"/>
      <c r="F1560" s="72"/>
      <c r="G1560" s="135"/>
      <c r="H1560" s="129"/>
      <c r="I1560" s="125">
        <v>2</v>
      </c>
      <c r="L1560" s="125"/>
    </row>
    <row r="1561" spans="1:12" x14ac:dyDescent="0.25">
      <c r="A1561" s="114" t="str">
        <f t="shared" si="48"/>
        <v/>
      </c>
      <c r="B1561" s="129"/>
      <c r="C1561" s="129"/>
      <c r="D1561" s="77"/>
      <c r="E1561" s="56"/>
      <c r="F1561" s="72"/>
      <c r="G1561" s="135"/>
      <c r="H1561" s="129"/>
      <c r="I1561" s="125">
        <v>2</v>
      </c>
      <c r="L1561" s="125"/>
    </row>
    <row r="1562" spans="1:12" x14ac:dyDescent="0.25">
      <c r="A1562" s="114" t="str">
        <f t="shared" si="48"/>
        <v/>
      </c>
      <c r="B1562" s="129"/>
      <c r="C1562" s="129"/>
      <c r="D1562" s="77"/>
      <c r="E1562" s="56"/>
      <c r="F1562" s="72"/>
      <c r="G1562" s="135"/>
      <c r="H1562" s="129"/>
      <c r="I1562" s="125">
        <v>2</v>
      </c>
      <c r="L1562" s="125"/>
    </row>
    <row r="1563" spans="1:12" x14ac:dyDescent="0.25">
      <c r="A1563" s="114" t="str">
        <f t="shared" si="48"/>
        <v/>
      </c>
      <c r="B1563" s="129"/>
      <c r="C1563" s="129"/>
      <c r="D1563" s="77"/>
      <c r="E1563" s="56"/>
      <c r="F1563" s="72"/>
      <c r="G1563" s="135"/>
      <c r="H1563" s="129"/>
      <c r="I1563" s="125">
        <v>2</v>
      </c>
      <c r="L1563" s="125"/>
    </row>
    <row r="1564" spans="1:12" x14ac:dyDescent="0.25">
      <c r="A1564" s="114" t="str">
        <f t="shared" si="48"/>
        <v/>
      </c>
      <c r="B1564" s="129"/>
      <c r="C1564" s="129"/>
      <c r="D1564" s="77"/>
      <c r="E1564" s="56"/>
      <c r="F1564" s="72"/>
      <c r="G1564" s="135"/>
      <c r="H1564" s="129"/>
      <c r="I1564" s="125">
        <v>2</v>
      </c>
      <c r="L1564" s="125"/>
    </row>
    <row r="1565" spans="1:12" x14ac:dyDescent="0.25">
      <c r="A1565" s="114" t="str">
        <f t="shared" si="48"/>
        <v/>
      </c>
      <c r="B1565" s="129"/>
      <c r="C1565" s="129"/>
      <c r="D1565" s="77"/>
      <c r="E1565" s="56"/>
      <c r="F1565" s="72"/>
      <c r="G1565" s="135"/>
      <c r="H1565" s="129"/>
      <c r="I1565" s="125">
        <v>2</v>
      </c>
      <c r="L1565" s="125"/>
    </row>
    <row r="1566" spans="1:12" x14ac:dyDescent="0.25">
      <c r="A1566" s="114" t="str">
        <f t="shared" si="48"/>
        <v/>
      </c>
      <c r="B1566" s="129"/>
      <c r="C1566" s="129"/>
      <c r="D1566" s="77"/>
      <c r="E1566" s="56"/>
      <c r="F1566" s="72"/>
      <c r="G1566" s="135"/>
      <c r="H1566" s="129"/>
      <c r="I1566" s="125">
        <v>2</v>
      </c>
      <c r="L1566" s="125"/>
    </row>
    <row r="1567" spans="1:12" x14ac:dyDescent="0.25">
      <c r="A1567" s="114" t="str">
        <f t="shared" si="48"/>
        <v/>
      </c>
      <c r="B1567" s="129"/>
      <c r="C1567" s="129"/>
      <c r="D1567" s="77"/>
      <c r="E1567" s="56"/>
      <c r="F1567" s="72"/>
      <c r="G1567" s="135"/>
      <c r="H1567" s="129"/>
      <c r="I1567" s="125">
        <v>2</v>
      </c>
      <c r="L1567" s="125"/>
    </row>
    <row r="1568" spans="1:12" x14ac:dyDescent="0.25">
      <c r="A1568" s="114" t="str">
        <f t="shared" si="48"/>
        <v/>
      </c>
      <c r="B1568" s="129"/>
      <c r="C1568" s="129"/>
      <c r="D1568" s="77"/>
      <c r="E1568" s="56"/>
      <c r="F1568" s="72"/>
      <c r="G1568" s="135"/>
      <c r="H1568" s="129"/>
      <c r="I1568" s="125">
        <v>2</v>
      </c>
      <c r="L1568" s="125"/>
    </row>
    <row r="1569" spans="1:12" x14ac:dyDescent="0.25">
      <c r="A1569" s="114" t="str">
        <f t="shared" si="48"/>
        <v/>
      </c>
      <c r="B1569" s="129"/>
      <c r="C1569" s="129"/>
      <c r="D1569" s="77"/>
      <c r="E1569" s="56"/>
      <c r="F1569" s="72"/>
      <c r="G1569" s="135"/>
      <c r="H1569" s="129"/>
      <c r="I1569" s="125">
        <v>2</v>
      </c>
      <c r="L1569" s="125"/>
    </row>
    <row r="1570" spans="1:12" x14ac:dyDescent="0.25">
      <c r="A1570" s="114" t="str">
        <f t="shared" si="48"/>
        <v/>
      </c>
      <c r="B1570" s="129"/>
      <c r="C1570" s="129"/>
      <c r="D1570" s="77"/>
      <c r="E1570" s="56"/>
      <c r="F1570" s="72"/>
      <c r="G1570" s="135"/>
      <c r="H1570" s="129"/>
      <c r="I1570" s="125">
        <v>2</v>
      </c>
      <c r="L1570" s="125"/>
    </row>
    <row r="1571" spans="1:12" x14ac:dyDescent="0.25">
      <c r="A1571" s="114" t="str">
        <f t="shared" si="48"/>
        <v/>
      </c>
      <c r="B1571" s="129"/>
      <c r="C1571" s="129"/>
      <c r="D1571" s="77"/>
      <c r="E1571" s="56"/>
      <c r="F1571" s="72"/>
      <c r="G1571" s="135"/>
      <c r="H1571" s="129"/>
      <c r="I1571" s="125">
        <v>2</v>
      </c>
      <c r="L1571" s="125"/>
    </row>
    <row r="1572" spans="1:12" x14ac:dyDescent="0.25">
      <c r="A1572" s="114" t="str">
        <f t="shared" si="48"/>
        <v/>
      </c>
      <c r="B1572" s="129"/>
      <c r="C1572" s="129"/>
      <c r="D1572" s="77"/>
      <c r="E1572" s="56"/>
      <c r="F1572" s="72"/>
      <c r="G1572" s="135"/>
      <c r="H1572" s="129"/>
      <c r="I1572" s="125">
        <v>2</v>
      </c>
      <c r="L1572" s="125"/>
    </row>
    <row r="1573" spans="1:12" x14ac:dyDescent="0.25">
      <c r="A1573" s="114" t="str">
        <f t="shared" si="48"/>
        <v/>
      </c>
      <c r="B1573" s="129"/>
      <c r="C1573" s="129"/>
      <c r="D1573" s="77"/>
      <c r="E1573" s="56"/>
      <c r="F1573" s="72"/>
      <c r="G1573" s="135"/>
      <c r="H1573" s="129"/>
      <c r="I1573" s="125">
        <v>2</v>
      </c>
      <c r="L1573" s="125"/>
    </row>
    <row r="1574" spans="1:12" x14ac:dyDescent="0.25">
      <c r="A1574" s="114" t="str">
        <f t="shared" si="48"/>
        <v/>
      </c>
      <c r="B1574" s="129"/>
      <c r="C1574" s="129"/>
      <c r="D1574" s="77"/>
      <c r="E1574" s="56"/>
      <c r="F1574" s="72"/>
      <c r="G1574" s="135"/>
      <c r="H1574" s="129"/>
      <c r="I1574" s="125">
        <v>2</v>
      </c>
      <c r="L1574" s="125"/>
    </row>
    <row r="1575" spans="1:12" x14ac:dyDescent="0.25">
      <c r="A1575" s="114" t="str">
        <f t="shared" si="48"/>
        <v/>
      </c>
      <c r="B1575" s="129"/>
      <c r="C1575" s="129"/>
      <c r="D1575" s="77"/>
      <c r="E1575" s="56"/>
      <c r="F1575" s="72"/>
      <c r="G1575" s="135"/>
      <c r="H1575" s="129"/>
      <c r="I1575" s="125">
        <v>2</v>
      </c>
      <c r="L1575" s="125"/>
    </row>
    <row r="1576" spans="1:12" x14ac:dyDescent="0.25">
      <c r="A1576" s="114" t="str">
        <f t="shared" si="48"/>
        <v/>
      </c>
      <c r="B1576" s="129"/>
      <c r="C1576" s="129"/>
      <c r="D1576" s="77"/>
      <c r="E1576" s="56"/>
      <c r="F1576" s="72"/>
      <c r="G1576" s="135"/>
      <c r="H1576" s="129"/>
      <c r="I1576" s="125">
        <v>2</v>
      </c>
      <c r="L1576" s="125"/>
    </row>
    <row r="1577" spans="1:12" x14ac:dyDescent="0.25">
      <c r="A1577" s="114" t="str">
        <f t="shared" si="48"/>
        <v/>
      </c>
      <c r="B1577" s="129"/>
      <c r="C1577" s="129"/>
      <c r="D1577" s="77"/>
      <c r="E1577" s="56"/>
      <c r="F1577" s="72"/>
      <c r="G1577" s="135"/>
      <c r="H1577" s="129"/>
      <c r="I1577" s="125">
        <v>2</v>
      </c>
      <c r="L1577" s="125"/>
    </row>
    <row r="1578" spans="1:12" x14ac:dyDescent="0.25">
      <c r="A1578" s="114" t="str">
        <f t="shared" si="48"/>
        <v/>
      </c>
      <c r="B1578" s="129"/>
      <c r="C1578" s="129"/>
      <c r="D1578" s="77"/>
      <c r="E1578" s="56"/>
      <c r="F1578" s="72"/>
      <c r="G1578" s="135"/>
      <c r="H1578" s="129"/>
      <c r="I1578" s="125">
        <v>2</v>
      </c>
      <c r="L1578" s="125"/>
    </row>
    <row r="1579" spans="1:12" x14ac:dyDescent="0.25">
      <c r="A1579" s="114" t="str">
        <f t="shared" si="48"/>
        <v/>
      </c>
      <c r="B1579" s="129"/>
      <c r="C1579" s="129"/>
      <c r="D1579" s="77"/>
      <c r="E1579" s="56"/>
      <c r="F1579" s="72"/>
      <c r="G1579" s="135"/>
      <c r="H1579" s="129"/>
      <c r="I1579" s="125">
        <v>2</v>
      </c>
      <c r="L1579" s="125"/>
    </row>
    <row r="1580" spans="1:12" x14ac:dyDescent="0.25">
      <c r="A1580" s="114" t="str">
        <f t="shared" si="48"/>
        <v/>
      </c>
      <c r="B1580" s="129"/>
      <c r="C1580" s="129"/>
      <c r="D1580" s="77"/>
      <c r="E1580" s="56"/>
      <c r="F1580" s="72"/>
      <c r="G1580" s="135"/>
      <c r="H1580" s="129"/>
      <c r="I1580" s="125">
        <v>2</v>
      </c>
      <c r="L1580" s="125"/>
    </row>
    <row r="1581" spans="1:12" x14ac:dyDescent="0.25">
      <c r="A1581" s="114" t="str">
        <f t="shared" si="48"/>
        <v/>
      </c>
      <c r="B1581" s="129"/>
      <c r="C1581" s="129"/>
      <c r="D1581" s="77"/>
      <c r="E1581" s="56"/>
      <c r="F1581" s="72"/>
      <c r="G1581" s="135"/>
      <c r="H1581" s="129"/>
      <c r="I1581" s="125">
        <v>2</v>
      </c>
      <c r="L1581" s="125"/>
    </row>
    <row r="1582" spans="1:12" x14ac:dyDescent="0.25">
      <c r="A1582" s="114" t="str">
        <f t="shared" si="48"/>
        <v/>
      </c>
      <c r="B1582" s="129"/>
      <c r="C1582" s="129"/>
      <c r="D1582" s="77"/>
      <c r="E1582" s="56"/>
      <c r="F1582" s="72"/>
      <c r="G1582" s="135"/>
      <c r="H1582" s="129"/>
      <c r="I1582" s="125">
        <v>2</v>
      </c>
      <c r="L1582" s="125"/>
    </row>
    <row r="1583" spans="1:12" x14ac:dyDescent="0.25">
      <c r="A1583" s="114" t="str">
        <f t="shared" si="48"/>
        <v/>
      </c>
      <c r="B1583" s="129"/>
      <c r="C1583" s="129"/>
      <c r="D1583" s="77"/>
      <c r="E1583" s="56"/>
      <c r="F1583" s="72"/>
      <c r="G1583" s="135"/>
      <c r="H1583" s="129"/>
      <c r="I1583" s="125">
        <v>2</v>
      </c>
      <c r="L1583" s="125"/>
    </row>
    <row r="1584" spans="1:12" x14ac:dyDescent="0.25">
      <c r="A1584" s="114" t="str">
        <f t="shared" si="48"/>
        <v/>
      </c>
      <c r="B1584" s="129"/>
      <c r="C1584" s="129"/>
      <c r="D1584" s="77"/>
      <c r="E1584" s="56"/>
      <c r="F1584" s="72"/>
      <c r="G1584" s="135"/>
      <c r="H1584" s="129"/>
      <c r="I1584" s="125">
        <v>2</v>
      </c>
      <c r="L1584" s="125"/>
    </row>
    <row r="1585" spans="1:12" x14ac:dyDescent="0.25">
      <c r="A1585" s="114" t="str">
        <f t="shared" si="48"/>
        <v/>
      </c>
      <c r="B1585" s="129"/>
      <c r="C1585" s="129"/>
      <c r="D1585" s="77"/>
      <c r="E1585" s="56"/>
      <c r="F1585" s="72"/>
      <c r="G1585" s="135"/>
      <c r="H1585" s="129"/>
      <c r="I1585" s="125">
        <v>2</v>
      </c>
      <c r="L1585" s="125"/>
    </row>
    <row r="1586" spans="1:12" x14ac:dyDescent="0.25">
      <c r="A1586" s="114" t="str">
        <f t="shared" si="48"/>
        <v/>
      </c>
      <c r="B1586" s="129"/>
      <c r="C1586" s="129"/>
      <c r="D1586" s="77"/>
      <c r="E1586" s="56"/>
      <c r="F1586" s="72"/>
      <c r="G1586" s="135"/>
      <c r="H1586" s="129"/>
      <c r="I1586" s="125">
        <v>2</v>
      </c>
      <c r="L1586" s="125"/>
    </row>
    <row r="1587" spans="1:12" x14ac:dyDescent="0.25">
      <c r="A1587" s="114" t="str">
        <f t="shared" si="48"/>
        <v/>
      </c>
      <c r="B1587" s="129"/>
      <c r="C1587" s="129"/>
      <c r="D1587" s="77"/>
      <c r="E1587" s="56"/>
      <c r="F1587" s="72"/>
      <c r="G1587" s="135"/>
      <c r="H1587" s="129"/>
      <c r="I1587" s="125">
        <v>2</v>
      </c>
      <c r="L1587" s="125"/>
    </row>
    <row r="1588" spans="1:12" x14ac:dyDescent="0.25">
      <c r="A1588" s="114" t="str">
        <f t="shared" si="48"/>
        <v/>
      </c>
      <c r="B1588" s="129"/>
      <c r="C1588" s="129"/>
      <c r="D1588" s="77"/>
      <c r="E1588" s="56"/>
      <c r="F1588" s="72"/>
      <c r="G1588" s="135"/>
      <c r="H1588" s="129"/>
      <c r="I1588" s="125">
        <v>2</v>
      </c>
      <c r="L1588" s="125"/>
    </row>
    <row r="1589" spans="1:12" x14ac:dyDescent="0.25">
      <c r="A1589" s="114" t="str">
        <f t="shared" si="48"/>
        <v/>
      </c>
      <c r="B1589" s="129"/>
      <c r="C1589" s="129"/>
      <c r="D1589" s="77"/>
      <c r="E1589" s="56"/>
      <c r="F1589" s="72"/>
      <c r="G1589" s="135"/>
      <c r="H1589" s="129"/>
      <c r="I1589" s="125">
        <v>2</v>
      </c>
      <c r="L1589" s="125"/>
    </row>
    <row r="1590" spans="1:12" x14ac:dyDescent="0.25">
      <c r="A1590" s="114" t="str">
        <f t="shared" si="48"/>
        <v/>
      </c>
      <c r="B1590" s="129"/>
      <c r="C1590" s="129"/>
      <c r="D1590" s="77"/>
      <c r="E1590" s="56"/>
      <c r="F1590" s="72"/>
      <c r="G1590" s="135"/>
      <c r="H1590" s="129"/>
      <c r="I1590" s="125">
        <v>2</v>
      </c>
      <c r="L1590" s="125"/>
    </row>
    <row r="1591" spans="1:12" x14ac:dyDescent="0.25">
      <c r="A1591" s="114" t="str">
        <f t="shared" si="48"/>
        <v/>
      </c>
      <c r="B1591" s="129"/>
      <c r="C1591" s="129"/>
      <c r="D1591" s="77"/>
      <c r="E1591" s="56"/>
      <c r="F1591" s="72"/>
      <c r="G1591" s="135"/>
      <c r="H1591" s="129"/>
      <c r="I1591" s="125">
        <v>2</v>
      </c>
      <c r="L1591" s="125"/>
    </row>
    <row r="1592" spans="1:12" x14ac:dyDescent="0.25">
      <c r="A1592" s="114" t="str">
        <f t="shared" si="48"/>
        <v/>
      </c>
      <c r="B1592" s="129"/>
      <c r="C1592" s="129"/>
      <c r="D1592" s="77"/>
      <c r="E1592" s="56"/>
      <c r="F1592" s="72"/>
      <c r="G1592" s="135"/>
      <c r="H1592" s="129"/>
      <c r="I1592" s="125">
        <v>2</v>
      </c>
      <c r="L1592" s="125"/>
    </row>
    <row r="1593" spans="1:12" x14ac:dyDescent="0.25">
      <c r="A1593" s="114" t="str">
        <f t="shared" si="48"/>
        <v/>
      </c>
      <c r="B1593" s="129"/>
      <c r="C1593" s="129"/>
      <c r="D1593" s="77"/>
      <c r="E1593" s="56"/>
      <c r="F1593" s="72"/>
      <c r="G1593" s="135"/>
      <c r="H1593" s="129"/>
      <c r="I1593" s="125">
        <v>2</v>
      </c>
      <c r="L1593" s="125"/>
    </row>
    <row r="1594" spans="1:12" x14ac:dyDescent="0.25">
      <c r="A1594" s="114" t="str">
        <f t="shared" si="48"/>
        <v/>
      </c>
      <c r="B1594" s="129"/>
      <c r="C1594" s="129"/>
      <c r="D1594" s="77"/>
      <c r="E1594" s="56"/>
      <c r="F1594" s="72"/>
      <c r="G1594" s="135"/>
      <c r="H1594" s="129"/>
      <c r="I1594" s="125">
        <v>2</v>
      </c>
      <c r="L1594" s="125"/>
    </row>
    <row r="1595" spans="1:12" x14ac:dyDescent="0.25">
      <c r="A1595" s="114" t="str">
        <f t="shared" si="48"/>
        <v/>
      </c>
      <c r="B1595" s="129"/>
      <c r="C1595" s="129"/>
      <c r="D1595" s="77"/>
      <c r="E1595" s="56"/>
      <c r="F1595" s="72"/>
      <c r="G1595" s="135"/>
      <c r="H1595" s="129"/>
      <c r="I1595" s="125">
        <v>3</v>
      </c>
    </row>
    <row r="1596" spans="1:12" x14ac:dyDescent="0.25">
      <c r="A1596" s="114" t="str">
        <f t="shared" si="48"/>
        <v/>
      </c>
      <c r="B1596" s="129"/>
      <c r="C1596" s="129"/>
      <c r="D1596" s="77"/>
      <c r="E1596" s="56"/>
      <c r="F1596" s="72"/>
      <c r="G1596" s="135"/>
      <c r="H1596" s="129"/>
      <c r="I1596" s="125">
        <v>3</v>
      </c>
      <c r="L1596" s="125"/>
    </row>
    <row r="1597" spans="1:12" x14ac:dyDescent="0.25">
      <c r="A1597" s="114" t="str">
        <f t="shared" si="48"/>
        <v/>
      </c>
      <c r="B1597" s="129"/>
      <c r="C1597" s="129"/>
      <c r="D1597" s="77"/>
      <c r="E1597" s="56"/>
      <c r="F1597" s="72"/>
      <c r="G1597" s="135"/>
      <c r="H1597" s="129"/>
      <c r="I1597" s="125">
        <v>3</v>
      </c>
      <c r="L1597" s="125"/>
    </row>
    <row r="1598" spans="1:12" x14ac:dyDescent="0.25">
      <c r="A1598" s="114" t="str">
        <f t="shared" si="48"/>
        <v/>
      </c>
      <c r="B1598" s="129"/>
      <c r="C1598" s="129"/>
      <c r="D1598" s="77"/>
      <c r="E1598" s="56"/>
      <c r="F1598" s="72"/>
      <c r="G1598" s="135"/>
      <c r="H1598" s="129"/>
      <c r="I1598" s="125">
        <v>3</v>
      </c>
      <c r="L1598" s="125"/>
    </row>
    <row r="1599" spans="1:12" x14ac:dyDescent="0.25">
      <c r="A1599" s="114" t="str">
        <f t="shared" si="48"/>
        <v/>
      </c>
      <c r="B1599" s="129"/>
      <c r="C1599" s="129"/>
      <c r="D1599" s="77"/>
      <c r="E1599" s="56"/>
      <c r="F1599" s="72"/>
      <c r="G1599" s="135"/>
      <c r="H1599" s="129"/>
      <c r="I1599" s="125">
        <v>3</v>
      </c>
      <c r="L1599" s="125"/>
    </row>
    <row r="1600" spans="1:12" x14ac:dyDescent="0.25">
      <c r="A1600" s="114" t="str">
        <f t="shared" si="48"/>
        <v/>
      </c>
      <c r="B1600" s="129"/>
      <c r="C1600" s="129"/>
      <c r="D1600" s="77"/>
      <c r="E1600" s="56"/>
      <c r="F1600" s="72"/>
      <c r="G1600" s="135"/>
      <c r="H1600" s="129"/>
      <c r="I1600" s="125">
        <v>3</v>
      </c>
      <c r="L1600" s="125"/>
    </row>
    <row r="1601" spans="1:12" x14ac:dyDescent="0.25">
      <c r="A1601" s="114" t="str">
        <f t="shared" si="48"/>
        <v/>
      </c>
      <c r="B1601" s="129"/>
      <c r="C1601" s="129"/>
      <c r="D1601" s="77"/>
      <c r="E1601" s="56"/>
      <c r="F1601" s="72"/>
      <c r="G1601" s="135"/>
      <c r="H1601" s="129"/>
      <c r="I1601" s="125">
        <v>3</v>
      </c>
      <c r="L1601" s="125"/>
    </row>
    <row r="1602" spans="1:12" x14ac:dyDescent="0.25">
      <c r="A1602" s="114" t="str">
        <f t="shared" ref="A1602:A1665" si="50">IF(D1602="","",D1602+(6-I1602))</f>
        <v/>
      </c>
      <c r="B1602" s="129"/>
      <c r="C1602" s="129"/>
      <c r="D1602" s="77"/>
      <c r="E1602" s="56"/>
      <c r="F1602" s="72"/>
      <c r="G1602" s="135"/>
      <c r="H1602" s="129"/>
      <c r="I1602" s="125">
        <v>3</v>
      </c>
      <c r="L1602" s="125"/>
    </row>
    <row r="1603" spans="1:12" x14ac:dyDescent="0.25">
      <c r="A1603" s="114" t="str">
        <f t="shared" si="50"/>
        <v/>
      </c>
      <c r="B1603" s="129"/>
      <c r="C1603" s="129"/>
      <c r="D1603" s="77"/>
      <c r="E1603" s="56"/>
      <c r="F1603" s="72"/>
      <c r="G1603" s="135"/>
      <c r="H1603" s="129"/>
      <c r="I1603" s="125">
        <v>3</v>
      </c>
      <c r="L1603" s="125"/>
    </row>
    <row r="1604" spans="1:12" x14ac:dyDescent="0.25">
      <c r="A1604" s="114" t="str">
        <f t="shared" si="50"/>
        <v/>
      </c>
      <c r="B1604" s="129"/>
      <c r="C1604" s="129"/>
      <c r="D1604" s="77"/>
      <c r="E1604" s="56"/>
      <c r="F1604" s="72"/>
      <c r="G1604" s="135"/>
      <c r="H1604" s="129"/>
      <c r="I1604" s="125">
        <v>3</v>
      </c>
      <c r="L1604" s="125"/>
    </row>
    <row r="1605" spans="1:12" x14ac:dyDescent="0.25">
      <c r="A1605" s="114" t="str">
        <f t="shared" si="50"/>
        <v/>
      </c>
      <c r="B1605" s="129"/>
      <c r="C1605" s="129"/>
      <c r="D1605" s="77"/>
      <c r="E1605" s="56"/>
      <c r="F1605" s="72"/>
      <c r="G1605" s="135"/>
      <c r="H1605" s="129"/>
      <c r="I1605" s="125">
        <v>3</v>
      </c>
      <c r="L1605" s="125"/>
    </row>
    <row r="1606" spans="1:12" x14ac:dyDescent="0.25">
      <c r="A1606" s="114" t="str">
        <f t="shared" si="50"/>
        <v/>
      </c>
      <c r="B1606" s="129"/>
      <c r="C1606" s="129"/>
      <c r="D1606" s="77"/>
      <c r="E1606" s="56"/>
      <c r="F1606" s="72"/>
      <c r="G1606" s="135"/>
      <c r="H1606" s="129"/>
      <c r="I1606" s="125">
        <v>3</v>
      </c>
      <c r="L1606" s="125"/>
    </row>
    <row r="1607" spans="1:12" x14ac:dyDescent="0.25">
      <c r="A1607" s="114" t="str">
        <f t="shared" si="50"/>
        <v/>
      </c>
      <c r="B1607" s="129"/>
      <c r="C1607" s="129"/>
      <c r="D1607" s="77"/>
      <c r="E1607" s="56"/>
      <c r="F1607" s="72"/>
      <c r="G1607" s="135"/>
      <c r="H1607" s="129"/>
      <c r="I1607" s="125">
        <v>3</v>
      </c>
      <c r="L1607" s="125"/>
    </row>
    <row r="1608" spans="1:12" x14ac:dyDescent="0.25">
      <c r="A1608" s="114" t="str">
        <f t="shared" si="50"/>
        <v/>
      </c>
      <c r="B1608" s="129"/>
      <c r="C1608" s="129"/>
      <c r="D1608" s="77"/>
      <c r="E1608" s="56"/>
      <c r="F1608" s="72"/>
      <c r="G1608" s="135"/>
      <c r="H1608" s="129"/>
      <c r="I1608" s="125">
        <v>3</v>
      </c>
      <c r="L1608" s="125"/>
    </row>
    <row r="1609" spans="1:12" x14ac:dyDescent="0.25">
      <c r="A1609" s="114" t="str">
        <f t="shared" si="50"/>
        <v/>
      </c>
      <c r="B1609" s="129"/>
      <c r="C1609" s="129"/>
      <c r="D1609" s="77"/>
      <c r="E1609" s="56"/>
      <c r="F1609" s="72"/>
      <c r="G1609" s="135"/>
      <c r="H1609" s="129"/>
      <c r="I1609" s="125">
        <v>3</v>
      </c>
      <c r="L1609" s="125"/>
    </row>
    <row r="1610" spans="1:12" x14ac:dyDescent="0.25">
      <c r="A1610" s="114" t="str">
        <f t="shared" si="50"/>
        <v/>
      </c>
      <c r="B1610" s="129"/>
      <c r="C1610" s="129"/>
      <c r="D1610" s="77"/>
      <c r="E1610" s="56"/>
      <c r="F1610" s="72"/>
      <c r="G1610" s="135"/>
      <c r="H1610" s="129"/>
      <c r="I1610" s="125">
        <v>3</v>
      </c>
      <c r="L1610" s="125"/>
    </row>
    <row r="1611" spans="1:12" x14ac:dyDescent="0.25">
      <c r="A1611" s="114" t="str">
        <f t="shared" si="50"/>
        <v/>
      </c>
      <c r="B1611" s="129"/>
      <c r="C1611" s="129"/>
      <c r="D1611" s="77"/>
      <c r="E1611" s="56"/>
      <c r="F1611" s="72"/>
      <c r="G1611" s="135"/>
      <c r="H1611" s="129"/>
      <c r="I1611" s="125">
        <v>3</v>
      </c>
      <c r="L1611" s="125"/>
    </row>
    <row r="1612" spans="1:12" x14ac:dyDescent="0.25">
      <c r="A1612" s="114" t="str">
        <f t="shared" si="50"/>
        <v/>
      </c>
      <c r="B1612" s="129"/>
      <c r="C1612" s="129"/>
      <c r="D1612" s="77"/>
      <c r="E1612" s="56"/>
      <c r="F1612" s="72"/>
      <c r="G1612" s="135"/>
      <c r="H1612" s="129"/>
      <c r="I1612" s="125">
        <v>3</v>
      </c>
      <c r="L1612" s="125"/>
    </row>
    <row r="1613" spans="1:12" x14ac:dyDescent="0.25">
      <c r="A1613" s="114" t="str">
        <f t="shared" si="50"/>
        <v/>
      </c>
      <c r="B1613" s="129"/>
      <c r="C1613" s="129"/>
      <c r="D1613" s="77"/>
      <c r="E1613" s="56"/>
      <c r="F1613" s="72"/>
      <c r="G1613" s="135"/>
      <c r="H1613" s="129"/>
      <c r="I1613" s="125">
        <v>3</v>
      </c>
      <c r="L1613" s="125"/>
    </row>
    <row r="1614" spans="1:12" x14ac:dyDescent="0.25">
      <c r="A1614" s="114" t="str">
        <f t="shared" si="50"/>
        <v/>
      </c>
      <c r="B1614" s="129"/>
      <c r="C1614" s="129"/>
      <c r="D1614" s="77"/>
      <c r="E1614" s="56"/>
      <c r="F1614" s="72"/>
      <c r="G1614" s="135"/>
      <c r="H1614" s="129"/>
      <c r="I1614" s="125">
        <v>3</v>
      </c>
      <c r="L1614" s="125"/>
    </row>
    <row r="1615" spans="1:12" x14ac:dyDescent="0.25">
      <c r="A1615" s="114" t="str">
        <f t="shared" si="50"/>
        <v/>
      </c>
      <c r="B1615" s="129"/>
      <c r="C1615" s="129"/>
      <c r="D1615" s="77"/>
      <c r="E1615" s="56"/>
      <c r="F1615" s="72"/>
      <c r="G1615" s="135"/>
      <c r="H1615" s="129"/>
      <c r="I1615" s="125">
        <v>3</v>
      </c>
      <c r="L1615" s="125"/>
    </row>
    <row r="1616" spans="1:12" x14ac:dyDescent="0.25">
      <c r="A1616" s="114" t="str">
        <f t="shared" si="50"/>
        <v/>
      </c>
      <c r="B1616" s="129"/>
      <c r="C1616" s="129"/>
      <c r="D1616" s="77"/>
      <c r="E1616" s="56"/>
      <c r="F1616" s="72"/>
      <c r="G1616" s="135"/>
      <c r="H1616" s="129"/>
      <c r="I1616" s="125">
        <v>3</v>
      </c>
      <c r="L1616" s="125"/>
    </row>
    <row r="1617" spans="1:12" x14ac:dyDescent="0.25">
      <c r="A1617" s="114" t="str">
        <f t="shared" si="50"/>
        <v/>
      </c>
      <c r="B1617" s="129"/>
      <c r="C1617" s="129"/>
      <c r="D1617" s="77"/>
      <c r="E1617" s="56"/>
      <c r="F1617" s="72"/>
      <c r="G1617" s="135"/>
      <c r="H1617" s="129"/>
      <c r="I1617" s="125">
        <v>3</v>
      </c>
      <c r="L1617" s="125"/>
    </row>
    <row r="1618" spans="1:12" x14ac:dyDescent="0.25">
      <c r="A1618" s="114" t="str">
        <f t="shared" si="50"/>
        <v/>
      </c>
      <c r="B1618" s="129"/>
      <c r="C1618" s="129"/>
      <c r="D1618" s="77"/>
      <c r="E1618" s="56"/>
      <c r="F1618" s="72"/>
      <c r="G1618" s="135"/>
      <c r="H1618" s="129"/>
      <c r="I1618" s="125">
        <v>3</v>
      </c>
      <c r="L1618" s="125"/>
    </row>
    <row r="1619" spans="1:12" x14ac:dyDescent="0.25">
      <c r="A1619" s="114" t="str">
        <f t="shared" si="50"/>
        <v/>
      </c>
      <c r="B1619" s="129"/>
      <c r="C1619" s="129"/>
      <c r="D1619" s="77"/>
      <c r="E1619" s="56"/>
      <c r="F1619" s="72"/>
      <c r="G1619" s="135"/>
      <c r="H1619" s="129"/>
      <c r="I1619" s="125">
        <v>3</v>
      </c>
      <c r="L1619" s="125"/>
    </row>
    <row r="1620" spans="1:12" x14ac:dyDescent="0.25">
      <c r="A1620" s="114" t="str">
        <f t="shared" si="50"/>
        <v/>
      </c>
      <c r="B1620" s="129"/>
      <c r="C1620" s="129"/>
      <c r="D1620" s="77"/>
      <c r="E1620" s="56"/>
      <c r="F1620" s="72"/>
      <c r="G1620" s="135"/>
      <c r="H1620" s="129"/>
      <c r="I1620" s="125">
        <v>3</v>
      </c>
      <c r="L1620" s="125"/>
    </row>
    <row r="1621" spans="1:12" x14ac:dyDescent="0.25">
      <c r="A1621" s="114" t="str">
        <f t="shared" si="50"/>
        <v/>
      </c>
      <c r="B1621" s="129"/>
      <c r="C1621" s="129"/>
      <c r="D1621" s="77"/>
      <c r="E1621" s="56"/>
      <c r="F1621" s="72"/>
      <c r="G1621" s="135"/>
      <c r="H1621" s="129"/>
      <c r="I1621" s="125">
        <v>3</v>
      </c>
      <c r="L1621" s="125"/>
    </row>
    <row r="1622" spans="1:12" x14ac:dyDescent="0.25">
      <c r="A1622" s="114" t="str">
        <f t="shared" si="50"/>
        <v/>
      </c>
      <c r="B1622" s="129"/>
      <c r="C1622" s="129"/>
      <c r="D1622" s="77"/>
      <c r="E1622" s="56"/>
      <c r="F1622" s="72"/>
      <c r="G1622" s="135"/>
      <c r="H1622" s="129"/>
      <c r="I1622" s="125">
        <v>3</v>
      </c>
      <c r="L1622" s="125"/>
    </row>
    <row r="1623" spans="1:12" x14ac:dyDescent="0.25">
      <c r="A1623" s="114" t="str">
        <f t="shared" si="50"/>
        <v/>
      </c>
      <c r="B1623" s="129"/>
      <c r="C1623" s="129"/>
      <c r="D1623" s="77"/>
      <c r="E1623" s="56"/>
      <c r="F1623" s="72"/>
      <c r="G1623" s="135"/>
      <c r="H1623" s="129"/>
      <c r="I1623" s="125">
        <v>3</v>
      </c>
      <c r="L1623" s="125"/>
    </row>
    <row r="1624" spans="1:12" x14ac:dyDescent="0.25">
      <c r="A1624" s="114" t="str">
        <f t="shared" si="50"/>
        <v/>
      </c>
      <c r="B1624" s="129"/>
      <c r="C1624" s="129"/>
      <c r="D1624" s="77"/>
      <c r="E1624" s="56"/>
      <c r="F1624" s="72"/>
      <c r="G1624" s="135"/>
      <c r="H1624" s="129"/>
      <c r="I1624" s="125">
        <v>3</v>
      </c>
      <c r="L1624" s="125"/>
    </row>
    <row r="1625" spans="1:12" x14ac:dyDescent="0.25">
      <c r="A1625" s="114" t="str">
        <f t="shared" si="50"/>
        <v/>
      </c>
      <c r="B1625" s="129"/>
      <c r="C1625" s="129"/>
      <c r="D1625" s="77"/>
      <c r="E1625" s="56"/>
      <c r="F1625" s="72"/>
      <c r="G1625" s="135"/>
      <c r="H1625" s="129"/>
      <c r="I1625" s="125">
        <v>3</v>
      </c>
      <c r="L1625" s="125"/>
    </row>
    <row r="1626" spans="1:12" x14ac:dyDescent="0.25">
      <c r="A1626" s="114" t="str">
        <f t="shared" si="50"/>
        <v/>
      </c>
      <c r="B1626" s="129"/>
      <c r="C1626" s="129"/>
      <c r="D1626" s="77"/>
      <c r="E1626" s="56"/>
      <c r="F1626" s="72"/>
      <c r="G1626" s="135"/>
      <c r="H1626" s="129"/>
      <c r="I1626" s="125">
        <v>3</v>
      </c>
      <c r="L1626" s="125"/>
    </row>
    <row r="1627" spans="1:12" x14ac:dyDescent="0.25">
      <c r="A1627" s="114" t="str">
        <f t="shared" si="50"/>
        <v/>
      </c>
      <c r="B1627" s="129"/>
      <c r="C1627" s="129"/>
      <c r="D1627" s="77"/>
      <c r="E1627" s="56"/>
      <c r="F1627" s="72"/>
      <c r="G1627" s="135"/>
      <c r="H1627" s="129"/>
      <c r="I1627" s="125">
        <v>3</v>
      </c>
      <c r="L1627" s="125"/>
    </row>
    <row r="1628" spans="1:12" x14ac:dyDescent="0.25">
      <c r="A1628" s="114" t="str">
        <f t="shared" si="50"/>
        <v/>
      </c>
      <c r="B1628" s="129"/>
      <c r="C1628" s="129"/>
      <c r="D1628" s="77"/>
      <c r="E1628" s="56"/>
      <c r="F1628" s="72"/>
      <c r="G1628" s="135"/>
      <c r="H1628" s="129"/>
      <c r="I1628" s="125">
        <v>3</v>
      </c>
      <c r="L1628" s="125"/>
    </row>
    <row r="1629" spans="1:12" x14ac:dyDescent="0.25">
      <c r="A1629" s="114" t="str">
        <f t="shared" si="50"/>
        <v/>
      </c>
      <c r="B1629" s="129"/>
      <c r="C1629" s="129"/>
      <c r="D1629" s="77"/>
      <c r="E1629" s="56"/>
      <c r="F1629" s="72"/>
      <c r="G1629" s="135"/>
      <c r="H1629" s="129"/>
      <c r="I1629" s="125">
        <v>3</v>
      </c>
      <c r="L1629" s="125"/>
    </row>
    <row r="1630" spans="1:12" x14ac:dyDescent="0.25">
      <c r="A1630" s="114" t="str">
        <f t="shared" si="50"/>
        <v/>
      </c>
      <c r="B1630" s="129"/>
      <c r="C1630" s="129"/>
      <c r="D1630" s="77"/>
      <c r="E1630" s="56"/>
      <c r="F1630" s="72"/>
      <c r="G1630" s="135"/>
      <c r="H1630" s="129"/>
      <c r="I1630" s="125">
        <v>3</v>
      </c>
      <c r="L1630" s="125"/>
    </row>
    <row r="1631" spans="1:12" x14ac:dyDescent="0.25">
      <c r="A1631" s="114" t="str">
        <f t="shared" si="50"/>
        <v/>
      </c>
      <c r="B1631" s="129"/>
      <c r="C1631" s="129"/>
      <c r="D1631" s="77"/>
      <c r="E1631" s="56"/>
      <c r="F1631" s="72"/>
      <c r="G1631" s="135"/>
      <c r="H1631" s="129"/>
      <c r="I1631" s="125">
        <v>4</v>
      </c>
      <c r="L1631" s="125"/>
    </row>
    <row r="1632" spans="1:12" x14ac:dyDescent="0.25">
      <c r="A1632" s="114" t="str">
        <f t="shared" si="50"/>
        <v/>
      </c>
      <c r="B1632" s="129"/>
      <c r="C1632" s="129"/>
      <c r="D1632" s="77"/>
      <c r="E1632" s="56"/>
      <c r="F1632" s="72"/>
      <c r="G1632" s="135"/>
      <c r="H1632" s="129"/>
      <c r="I1632" s="125">
        <v>4</v>
      </c>
      <c r="L1632" s="125"/>
    </row>
    <row r="1633" spans="1:12" x14ac:dyDescent="0.25">
      <c r="A1633" s="114" t="str">
        <f t="shared" si="50"/>
        <v/>
      </c>
      <c r="B1633" s="129"/>
      <c r="C1633" s="129"/>
      <c r="D1633" s="77"/>
      <c r="E1633" s="56"/>
      <c r="F1633" s="72"/>
      <c r="G1633" s="135"/>
      <c r="H1633" s="129"/>
      <c r="I1633" s="125">
        <v>4</v>
      </c>
      <c r="L1633" s="125"/>
    </row>
    <row r="1634" spans="1:12" x14ac:dyDescent="0.25">
      <c r="A1634" s="114" t="str">
        <f t="shared" si="50"/>
        <v/>
      </c>
      <c r="B1634" s="129"/>
      <c r="C1634" s="129"/>
      <c r="D1634" s="77"/>
      <c r="E1634" s="56"/>
      <c r="F1634" s="72"/>
      <c r="G1634" s="135"/>
      <c r="H1634" s="129"/>
      <c r="I1634" s="125">
        <v>4</v>
      </c>
      <c r="L1634" s="125"/>
    </row>
    <row r="1635" spans="1:12" x14ac:dyDescent="0.25">
      <c r="A1635" s="114" t="str">
        <f t="shared" si="50"/>
        <v/>
      </c>
      <c r="B1635" s="129"/>
      <c r="C1635" s="129"/>
      <c r="D1635" s="77"/>
      <c r="E1635" s="56"/>
      <c r="F1635" s="72"/>
      <c r="G1635" s="135"/>
      <c r="H1635" s="129"/>
      <c r="I1635" s="125">
        <v>4</v>
      </c>
      <c r="L1635" s="125"/>
    </row>
    <row r="1636" spans="1:12" x14ac:dyDescent="0.25">
      <c r="A1636" s="114" t="str">
        <f t="shared" si="50"/>
        <v/>
      </c>
      <c r="B1636" s="129"/>
      <c r="C1636" s="129"/>
      <c r="D1636" s="77"/>
      <c r="E1636" s="56"/>
      <c r="F1636" s="72"/>
      <c r="G1636" s="135"/>
      <c r="H1636" s="129"/>
      <c r="I1636" s="125">
        <v>4</v>
      </c>
      <c r="L1636" s="125"/>
    </row>
    <row r="1637" spans="1:12" x14ac:dyDescent="0.25">
      <c r="A1637" s="114" t="str">
        <f t="shared" si="50"/>
        <v/>
      </c>
      <c r="B1637" s="129"/>
      <c r="C1637" s="129"/>
      <c r="D1637" s="77"/>
      <c r="E1637" s="56"/>
      <c r="F1637" s="72"/>
      <c r="G1637" s="135"/>
      <c r="H1637" s="129"/>
      <c r="I1637" s="125">
        <v>4</v>
      </c>
      <c r="L1637" s="125"/>
    </row>
    <row r="1638" spans="1:12" x14ac:dyDescent="0.25">
      <c r="A1638" s="114" t="str">
        <f t="shared" si="50"/>
        <v/>
      </c>
      <c r="B1638" s="129"/>
      <c r="C1638" s="129"/>
      <c r="D1638" s="77"/>
      <c r="E1638" s="56"/>
      <c r="F1638" s="72"/>
      <c r="G1638" s="135"/>
      <c r="H1638" s="129"/>
      <c r="I1638" s="125">
        <v>4</v>
      </c>
      <c r="L1638" s="125"/>
    </row>
    <row r="1639" spans="1:12" x14ac:dyDescent="0.25">
      <c r="A1639" s="114" t="str">
        <f t="shared" si="50"/>
        <v/>
      </c>
      <c r="B1639" s="129"/>
      <c r="C1639" s="129"/>
      <c r="D1639" s="77"/>
      <c r="E1639" s="56"/>
      <c r="F1639" s="72"/>
      <c r="G1639" s="135"/>
      <c r="H1639" s="129"/>
      <c r="I1639" s="125">
        <v>4</v>
      </c>
      <c r="L1639" s="125"/>
    </row>
    <row r="1640" spans="1:12" x14ac:dyDescent="0.25">
      <c r="A1640" s="114" t="str">
        <f t="shared" si="50"/>
        <v/>
      </c>
      <c r="B1640" s="129"/>
      <c r="C1640" s="129"/>
      <c r="D1640" s="77"/>
      <c r="E1640" s="56"/>
      <c r="F1640" s="72"/>
      <c r="G1640" s="135"/>
      <c r="H1640" s="129"/>
      <c r="I1640" s="125">
        <v>4</v>
      </c>
      <c r="L1640" s="125"/>
    </row>
    <row r="1641" spans="1:12" x14ac:dyDescent="0.25">
      <c r="A1641" s="114" t="str">
        <f t="shared" si="50"/>
        <v/>
      </c>
      <c r="B1641" s="129"/>
      <c r="C1641" s="129"/>
      <c r="D1641" s="77"/>
      <c r="E1641" s="56"/>
      <c r="F1641" s="72"/>
      <c r="G1641" s="135"/>
      <c r="H1641" s="129"/>
      <c r="I1641" s="125">
        <v>4</v>
      </c>
      <c r="L1641" s="125"/>
    </row>
    <row r="1642" spans="1:12" x14ac:dyDescent="0.25">
      <c r="A1642" s="114" t="str">
        <f t="shared" si="50"/>
        <v/>
      </c>
      <c r="B1642" s="129"/>
      <c r="C1642" s="129"/>
      <c r="D1642" s="77"/>
      <c r="E1642" s="56"/>
      <c r="F1642" s="72"/>
      <c r="G1642" s="135"/>
      <c r="H1642" s="129"/>
      <c r="I1642" s="125">
        <v>4</v>
      </c>
      <c r="L1642" s="125"/>
    </row>
    <row r="1643" spans="1:12" x14ac:dyDescent="0.25">
      <c r="A1643" s="114" t="str">
        <f t="shared" si="50"/>
        <v/>
      </c>
      <c r="B1643" s="129"/>
      <c r="C1643" s="129"/>
      <c r="D1643" s="77"/>
      <c r="E1643" s="56"/>
      <c r="F1643" s="72"/>
      <c r="G1643" s="135"/>
      <c r="H1643" s="129"/>
      <c r="I1643" s="125">
        <v>4</v>
      </c>
      <c r="L1643" s="125"/>
    </row>
    <row r="1644" spans="1:12" x14ac:dyDescent="0.25">
      <c r="A1644" s="114" t="str">
        <f t="shared" si="50"/>
        <v/>
      </c>
      <c r="B1644" s="129"/>
      <c r="C1644" s="129"/>
      <c r="D1644" s="77"/>
      <c r="E1644" s="56"/>
      <c r="F1644" s="72"/>
      <c r="G1644" s="135"/>
      <c r="H1644" s="129"/>
      <c r="I1644" s="125">
        <v>4</v>
      </c>
      <c r="L1644" s="125"/>
    </row>
    <row r="1645" spans="1:12" x14ac:dyDescent="0.25">
      <c r="A1645" s="114" t="str">
        <f t="shared" si="50"/>
        <v/>
      </c>
      <c r="B1645" s="129"/>
      <c r="C1645" s="129"/>
      <c r="D1645" s="77"/>
      <c r="E1645" s="56"/>
      <c r="F1645" s="72"/>
      <c r="G1645" s="135"/>
      <c r="H1645" s="129"/>
      <c r="I1645" s="125">
        <v>4</v>
      </c>
      <c r="L1645" s="125"/>
    </row>
    <row r="1646" spans="1:12" x14ac:dyDescent="0.25">
      <c r="A1646" s="114" t="str">
        <f t="shared" si="50"/>
        <v/>
      </c>
      <c r="B1646" s="129"/>
      <c r="C1646" s="129"/>
      <c r="D1646" s="77"/>
      <c r="E1646" s="56"/>
      <c r="F1646" s="72"/>
      <c r="G1646" s="135"/>
      <c r="H1646" s="129"/>
      <c r="I1646" s="125">
        <v>4</v>
      </c>
      <c r="L1646" s="125"/>
    </row>
    <row r="1647" spans="1:12" x14ac:dyDescent="0.25">
      <c r="A1647" s="114" t="str">
        <f t="shared" si="50"/>
        <v/>
      </c>
      <c r="B1647" s="129"/>
      <c r="C1647" s="129"/>
      <c r="D1647" s="77"/>
      <c r="E1647" s="56"/>
      <c r="F1647" s="72"/>
      <c r="G1647" s="135"/>
      <c r="H1647" s="129"/>
      <c r="I1647" s="125">
        <v>4</v>
      </c>
      <c r="L1647" s="125"/>
    </row>
    <row r="1648" spans="1:12" x14ac:dyDescent="0.25">
      <c r="A1648" s="114" t="str">
        <f t="shared" si="50"/>
        <v/>
      </c>
      <c r="B1648" s="129"/>
      <c r="C1648" s="129"/>
      <c r="D1648" s="77"/>
      <c r="E1648" s="56"/>
      <c r="F1648" s="72"/>
      <c r="G1648" s="135"/>
      <c r="H1648" s="129"/>
      <c r="I1648" s="125">
        <v>4</v>
      </c>
      <c r="L1648" s="125"/>
    </row>
    <row r="1649" spans="1:12" x14ac:dyDescent="0.25">
      <c r="A1649" s="114" t="str">
        <f t="shared" si="50"/>
        <v/>
      </c>
      <c r="B1649" s="129"/>
      <c r="C1649" s="129"/>
      <c r="D1649" s="77"/>
      <c r="E1649" s="56"/>
      <c r="F1649" s="72"/>
      <c r="G1649" s="135"/>
      <c r="H1649" s="129"/>
      <c r="I1649" s="125">
        <v>4</v>
      </c>
      <c r="L1649" s="125"/>
    </row>
    <row r="1650" spans="1:12" x14ac:dyDescent="0.25">
      <c r="A1650" s="114" t="str">
        <f t="shared" si="50"/>
        <v/>
      </c>
      <c r="B1650" s="129"/>
      <c r="C1650" s="129"/>
      <c r="D1650" s="77"/>
      <c r="E1650" s="56"/>
      <c r="F1650" s="72"/>
      <c r="G1650" s="135"/>
      <c r="H1650" s="129"/>
      <c r="I1650" s="125">
        <v>5</v>
      </c>
      <c r="L1650" s="125"/>
    </row>
    <row r="1651" spans="1:12" x14ac:dyDescent="0.25">
      <c r="A1651" s="114" t="str">
        <f t="shared" si="50"/>
        <v/>
      </c>
      <c r="B1651" s="129"/>
      <c r="C1651" s="129"/>
      <c r="D1651" s="77"/>
      <c r="E1651" s="56"/>
      <c r="F1651" s="72"/>
      <c r="G1651" s="135"/>
      <c r="H1651" s="129"/>
      <c r="I1651" s="125">
        <v>5</v>
      </c>
      <c r="L1651" s="125"/>
    </row>
    <row r="1652" spans="1:12" x14ac:dyDescent="0.25">
      <c r="A1652" s="114" t="str">
        <f t="shared" si="50"/>
        <v/>
      </c>
      <c r="B1652" s="129"/>
      <c r="C1652" s="129"/>
      <c r="D1652" s="77"/>
      <c r="E1652" s="56"/>
      <c r="F1652" s="72"/>
      <c r="G1652" s="135"/>
      <c r="H1652" s="129"/>
      <c r="I1652" s="125">
        <v>5</v>
      </c>
      <c r="L1652" s="125"/>
    </row>
    <row r="1653" spans="1:12" x14ac:dyDescent="0.25">
      <c r="A1653" s="114" t="str">
        <f t="shared" si="50"/>
        <v/>
      </c>
      <c r="B1653" s="129"/>
      <c r="C1653" s="129"/>
      <c r="D1653" s="77"/>
      <c r="E1653" s="56"/>
      <c r="F1653" s="72"/>
      <c r="G1653" s="135"/>
      <c r="H1653" s="129"/>
      <c r="I1653" s="125">
        <v>5</v>
      </c>
      <c r="L1653" s="125"/>
    </row>
    <row r="1654" spans="1:12" x14ac:dyDescent="0.25">
      <c r="A1654" s="114" t="str">
        <f t="shared" si="50"/>
        <v/>
      </c>
      <c r="B1654" s="129"/>
      <c r="C1654" s="129"/>
      <c r="D1654" s="77"/>
      <c r="E1654" s="56"/>
      <c r="F1654" s="72"/>
      <c r="G1654" s="135"/>
      <c r="H1654" s="129"/>
      <c r="I1654" s="125">
        <v>5</v>
      </c>
      <c r="L1654" s="125"/>
    </row>
    <row r="1655" spans="1:12" x14ac:dyDescent="0.25">
      <c r="A1655" s="114" t="str">
        <f t="shared" si="50"/>
        <v/>
      </c>
      <c r="B1655" s="129"/>
      <c r="C1655" s="129"/>
      <c r="D1655" s="77"/>
      <c r="E1655" s="56"/>
      <c r="F1655" s="72"/>
      <c r="G1655" s="135"/>
      <c r="H1655" s="129"/>
      <c r="I1655" s="125">
        <v>5</v>
      </c>
      <c r="L1655" s="125"/>
    </row>
    <row r="1656" spans="1:12" x14ac:dyDescent="0.25">
      <c r="A1656" s="114" t="str">
        <f t="shared" si="50"/>
        <v/>
      </c>
      <c r="B1656" s="129"/>
      <c r="C1656" s="129"/>
      <c r="D1656" s="77"/>
      <c r="E1656" s="56"/>
      <c r="F1656" s="72"/>
      <c r="G1656" s="135"/>
      <c r="H1656" s="129"/>
      <c r="I1656" s="125">
        <v>5</v>
      </c>
      <c r="L1656" s="125"/>
    </row>
    <row r="1657" spans="1:12" x14ac:dyDescent="0.25">
      <c r="A1657" s="114" t="str">
        <f t="shared" si="50"/>
        <v/>
      </c>
      <c r="B1657" s="129"/>
      <c r="C1657" s="129"/>
      <c r="D1657" s="77"/>
      <c r="E1657" s="56"/>
      <c r="F1657" s="72"/>
      <c r="G1657" s="135"/>
      <c r="H1657" s="129"/>
      <c r="I1657" s="125">
        <v>5</v>
      </c>
      <c r="L1657" s="125"/>
    </row>
    <row r="1658" spans="1:12" x14ac:dyDescent="0.25">
      <c r="A1658" s="114" t="str">
        <f t="shared" si="50"/>
        <v/>
      </c>
      <c r="B1658" s="129"/>
      <c r="C1658" s="129"/>
      <c r="D1658" s="77"/>
      <c r="E1658" s="56"/>
      <c r="F1658" s="72"/>
      <c r="G1658" s="135"/>
      <c r="H1658" s="129"/>
      <c r="I1658" s="125">
        <v>5</v>
      </c>
      <c r="L1658" s="125"/>
    </row>
    <row r="1659" spans="1:12" x14ac:dyDescent="0.25">
      <c r="A1659" s="114" t="str">
        <f t="shared" si="50"/>
        <v/>
      </c>
      <c r="B1659" s="129"/>
      <c r="C1659" s="129"/>
      <c r="D1659" s="77"/>
      <c r="E1659" s="56"/>
      <c r="F1659" s="72"/>
      <c r="G1659" s="135"/>
      <c r="H1659" s="129"/>
      <c r="I1659" s="125">
        <v>5</v>
      </c>
      <c r="L1659" s="125"/>
    </row>
    <row r="1660" spans="1:12" x14ac:dyDescent="0.25">
      <c r="A1660" s="114" t="str">
        <f t="shared" si="50"/>
        <v/>
      </c>
      <c r="B1660" s="129"/>
      <c r="C1660" s="129"/>
      <c r="D1660" s="77"/>
      <c r="E1660" s="56"/>
      <c r="F1660" s="72"/>
      <c r="G1660" s="135"/>
      <c r="H1660" s="129"/>
      <c r="I1660" s="125">
        <v>5</v>
      </c>
      <c r="L1660" s="125"/>
    </row>
    <row r="1661" spans="1:12" x14ac:dyDescent="0.25">
      <c r="A1661" s="114" t="str">
        <f t="shared" si="50"/>
        <v/>
      </c>
      <c r="B1661" s="129"/>
      <c r="C1661" s="129"/>
      <c r="D1661" s="77"/>
      <c r="E1661" s="56"/>
      <c r="F1661" s="72"/>
      <c r="G1661" s="135"/>
      <c r="H1661" s="129"/>
      <c r="I1661" s="125">
        <v>5</v>
      </c>
      <c r="L1661" s="125"/>
    </row>
    <row r="1662" spans="1:12" x14ac:dyDescent="0.25">
      <c r="A1662" s="114" t="str">
        <f t="shared" si="50"/>
        <v/>
      </c>
      <c r="B1662" s="129"/>
      <c r="C1662" s="129"/>
      <c r="D1662" s="77"/>
      <c r="E1662" s="56"/>
      <c r="F1662" s="72"/>
      <c r="G1662" s="135"/>
      <c r="H1662" s="129"/>
      <c r="I1662" s="125">
        <v>5</v>
      </c>
      <c r="L1662" s="125"/>
    </row>
    <row r="1663" spans="1:12" x14ac:dyDescent="0.25">
      <c r="A1663" s="114" t="str">
        <f t="shared" si="50"/>
        <v/>
      </c>
      <c r="B1663" s="129"/>
      <c r="C1663" s="129"/>
      <c r="D1663" s="77"/>
      <c r="E1663" s="56"/>
      <c r="F1663" s="72"/>
      <c r="G1663" s="135"/>
      <c r="H1663" s="129"/>
      <c r="I1663" s="125">
        <v>5</v>
      </c>
      <c r="L1663" s="125"/>
    </row>
    <row r="1664" spans="1:12" x14ac:dyDescent="0.25">
      <c r="A1664" s="114" t="str">
        <f t="shared" si="50"/>
        <v/>
      </c>
      <c r="B1664" s="129"/>
      <c r="C1664" s="129"/>
      <c r="D1664" s="77"/>
      <c r="E1664" s="56"/>
      <c r="F1664" s="72"/>
      <c r="G1664" s="135"/>
      <c r="H1664" s="129"/>
      <c r="I1664" s="125">
        <v>5</v>
      </c>
      <c r="L1664" s="125"/>
    </row>
    <row r="1665" spans="1:12" x14ac:dyDescent="0.25">
      <c r="A1665" s="114" t="str">
        <f t="shared" si="50"/>
        <v/>
      </c>
      <c r="B1665" s="129"/>
      <c r="C1665" s="129"/>
      <c r="D1665" s="77"/>
      <c r="E1665" s="56"/>
      <c r="F1665" s="72"/>
      <c r="G1665" s="135"/>
      <c r="H1665" s="129"/>
      <c r="I1665" s="125">
        <v>5</v>
      </c>
      <c r="L1665" s="125"/>
    </row>
    <row r="1666" spans="1:12" x14ac:dyDescent="0.25">
      <c r="A1666" s="114" t="str">
        <f t="shared" ref="A1666:A1729" si="51">IF(D1666="","",D1666+(6-I1666))</f>
        <v/>
      </c>
      <c r="B1666" s="129"/>
      <c r="C1666" s="129"/>
      <c r="D1666" s="77"/>
      <c r="E1666" s="56"/>
      <c r="F1666" s="72"/>
      <c r="G1666" s="135"/>
      <c r="H1666" s="129"/>
      <c r="I1666" s="125">
        <v>5</v>
      </c>
      <c r="L1666" s="125"/>
    </row>
    <row r="1667" spans="1:12" x14ac:dyDescent="0.25">
      <c r="A1667" s="114" t="str">
        <f t="shared" si="51"/>
        <v/>
      </c>
      <c r="B1667" s="129"/>
      <c r="C1667" s="129"/>
      <c r="D1667" s="77"/>
      <c r="E1667" s="56"/>
      <c r="F1667" s="72"/>
      <c r="G1667" s="135"/>
      <c r="H1667" s="129"/>
      <c r="I1667" s="125">
        <v>5</v>
      </c>
      <c r="L1667" s="125"/>
    </row>
    <row r="1668" spans="1:12" x14ac:dyDescent="0.25">
      <c r="A1668" s="114" t="str">
        <f t="shared" si="51"/>
        <v/>
      </c>
      <c r="B1668" s="129"/>
      <c r="C1668" s="129"/>
      <c r="D1668" s="77"/>
      <c r="E1668" s="56"/>
      <c r="F1668" s="72"/>
      <c r="G1668" s="135"/>
      <c r="H1668" s="129"/>
      <c r="I1668" s="125">
        <v>5</v>
      </c>
      <c r="L1668" s="125"/>
    </row>
    <row r="1669" spans="1:12" x14ac:dyDescent="0.25">
      <c r="A1669" s="114" t="str">
        <f t="shared" si="51"/>
        <v/>
      </c>
      <c r="B1669" s="129"/>
      <c r="C1669" s="129"/>
      <c r="D1669" s="77"/>
      <c r="E1669" s="56"/>
      <c r="F1669" s="72"/>
      <c r="G1669" s="135"/>
      <c r="H1669" s="129"/>
      <c r="I1669" s="125">
        <v>5</v>
      </c>
      <c r="L1669" s="125"/>
    </row>
    <row r="1670" spans="1:12" x14ac:dyDescent="0.25">
      <c r="A1670" s="114" t="str">
        <f t="shared" si="51"/>
        <v/>
      </c>
      <c r="B1670" s="129"/>
      <c r="C1670" s="129"/>
      <c r="D1670" s="77"/>
      <c r="E1670" s="56"/>
      <c r="F1670" s="72"/>
      <c r="G1670" s="135"/>
      <c r="H1670" s="129"/>
      <c r="I1670" s="125">
        <v>5</v>
      </c>
      <c r="L1670" s="125"/>
    </row>
    <row r="1671" spans="1:12" x14ac:dyDescent="0.25">
      <c r="A1671" s="114" t="str">
        <f t="shared" si="51"/>
        <v/>
      </c>
      <c r="B1671" s="129"/>
      <c r="C1671" s="129"/>
      <c r="D1671" s="77"/>
      <c r="E1671" s="56"/>
      <c r="F1671" s="72"/>
      <c r="G1671" s="135"/>
      <c r="H1671" s="129"/>
      <c r="I1671" s="125">
        <v>5</v>
      </c>
      <c r="L1671" s="125"/>
    </row>
    <row r="1672" spans="1:12" x14ac:dyDescent="0.25">
      <c r="A1672" s="114" t="str">
        <f t="shared" si="51"/>
        <v/>
      </c>
      <c r="B1672" s="129"/>
      <c r="C1672" s="129"/>
      <c r="D1672" s="77"/>
      <c r="E1672" s="56"/>
      <c r="F1672" s="72"/>
      <c r="G1672" s="135"/>
      <c r="H1672" s="129"/>
      <c r="I1672" s="125">
        <v>5</v>
      </c>
      <c r="L1672" s="125"/>
    </row>
    <row r="1673" spans="1:12" x14ac:dyDescent="0.25">
      <c r="A1673" s="114" t="str">
        <f t="shared" si="51"/>
        <v/>
      </c>
      <c r="B1673" s="129"/>
      <c r="C1673" s="129"/>
      <c r="D1673" s="77"/>
      <c r="E1673" s="56"/>
      <c r="F1673" s="72"/>
      <c r="G1673" s="135"/>
      <c r="H1673" s="129"/>
      <c r="I1673" s="125">
        <v>5</v>
      </c>
      <c r="L1673" s="125"/>
    </row>
    <row r="1674" spans="1:12" x14ac:dyDescent="0.25">
      <c r="A1674" s="114" t="str">
        <f t="shared" si="51"/>
        <v/>
      </c>
      <c r="B1674" s="129"/>
      <c r="C1674" s="129"/>
      <c r="D1674" s="77"/>
      <c r="E1674" s="56"/>
      <c r="F1674" s="72"/>
      <c r="G1674" s="135"/>
      <c r="H1674" s="129"/>
      <c r="I1674" s="125">
        <v>6</v>
      </c>
      <c r="L1674" s="125"/>
    </row>
    <row r="1675" spans="1:12" x14ac:dyDescent="0.25">
      <c r="A1675" s="114" t="str">
        <f t="shared" si="51"/>
        <v/>
      </c>
      <c r="B1675" s="129"/>
      <c r="C1675" s="129"/>
      <c r="D1675" s="77"/>
      <c r="E1675" s="56"/>
      <c r="F1675" s="72"/>
      <c r="G1675" s="135"/>
      <c r="H1675" s="129"/>
      <c r="I1675" s="125">
        <v>6</v>
      </c>
      <c r="L1675" s="125"/>
    </row>
    <row r="1676" spans="1:12" x14ac:dyDescent="0.25">
      <c r="A1676" s="114" t="str">
        <f t="shared" si="51"/>
        <v/>
      </c>
      <c r="B1676" s="129"/>
      <c r="C1676" s="129"/>
      <c r="D1676" s="77"/>
      <c r="E1676" s="56"/>
      <c r="F1676" s="72"/>
      <c r="G1676" s="135"/>
      <c r="H1676" s="129"/>
      <c r="I1676" s="125">
        <v>6</v>
      </c>
      <c r="L1676" s="125"/>
    </row>
    <row r="1677" spans="1:12" x14ac:dyDescent="0.25">
      <c r="A1677" s="114" t="str">
        <f t="shared" si="51"/>
        <v/>
      </c>
      <c r="B1677" s="129"/>
      <c r="C1677" s="129"/>
      <c r="D1677" s="77"/>
      <c r="E1677" s="56"/>
      <c r="F1677" s="72"/>
      <c r="G1677" s="135"/>
      <c r="H1677" s="129"/>
      <c r="I1677" s="125">
        <v>6</v>
      </c>
      <c r="L1677" s="125"/>
    </row>
    <row r="1678" spans="1:12" x14ac:dyDescent="0.25">
      <c r="A1678" s="114" t="str">
        <f t="shared" si="51"/>
        <v/>
      </c>
      <c r="B1678" s="129"/>
      <c r="C1678" s="129"/>
      <c r="D1678" s="77"/>
      <c r="E1678" s="56"/>
      <c r="F1678" s="72"/>
      <c r="G1678" s="135"/>
      <c r="H1678" s="129"/>
      <c r="I1678" s="125">
        <v>6</v>
      </c>
      <c r="L1678" s="125"/>
    </row>
    <row r="1679" spans="1:12" x14ac:dyDescent="0.25">
      <c r="A1679" s="114" t="str">
        <f t="shared" si="51"/>
        <v/>
      </c>
      <c r="B1679" s="129"/>
      <c r="C1679" s="129"/>
      <c r="D1679" s="77"/>
      <c r="E1679" s="56"/>
      <c r="F1679" s="72"/>
      <c r="G1679" s="135"/>
      <c r="H1679" s="129"/>
      <c r="I1679" s="125">
        <v>6</v>
      </c>
      <c r="L1679" s="125"/>
    </row>
    <row r="1680" spans="1:12" x14ac:dyDescent="0.25">
      <c r="A1680" s="114" t="str">
        <f t="shared" si="51"/>
        <v/>
      </c>
      <c r="B1680" s="129"/>
      <c r="C1680" s="129"/>
      <c r="D1680" s="77"/>
      <c r="E1680" s="56"/>
      <c r="F1680" s="72"/>
      <c r="G1680" s="135"/>
      <c r="H1680" s="129"/>
      <c r="I1680" s="125">
        <v>6</v>
      </c>
      <c r="L1680" s="125"/>
    </row>
    <row r="1681" spans="1:12" x14ac:dyDescent="0.25">
      <c r="A1681" s="114" t="str">
        <f t="shared" si="51"/>
        <v/>
      </c>
      <c r="B1681" s="129"/>
      <c r="C1681" s="129"/>
      <c r="D1681" s="77"/>
      <c r="E1681" s="56"/>
      <c r="F1681" s="72"/>
      <c r="G1681" s="135"/>
      <c r="H1681" s="129"/>
      <c r="I1681" s="125">
        <v>6</v>
      </c>
      <c r="L1681" s="125"/>
    </row>
    <row r="1682" spans="1:12" x14ac:dyDescent="0.25">
      <c r="A1682" s="114" t="str">
        <f t="shared" si="51"/>
        <v/>
      </c>
      <c r="B1682" s="129"/>
      <c r="C1682" s="129"/>
      <c r="D1682" s="77"/>
      <c r="E1682" s="56"/>
      <c r="F1682" s="72"/>
      <c r="G1682" s="135"/>
      <c r="H1682" s="129"/>
      <c r="I1682" s="125">
        <v>6</v>
      </c>
      <c r="L1682" s="125"/>
    </row>
    <row r="1683" spans="1:12" x14ac:dyDescent="0.25">
      <c r="A1683" s="114" t="str">
        <f t="shared" si="51"/>
        <v/>
      </c>
      <c r="B1683" s="129"/>
      <c r="C1683" s="129"/>
      <c r="D1683" s="77"/>
      <c r="E1683" s="56"/>
      <c r="F1683" s="72"/>
      <c r="G1683" s="135"/>
      <c r="H1683" s="129"/>
      <c r="I1683" s="125">
        <v>6</v>
      </c>
      <c r="L1683" s="125"/>
    </row>
    <row r="1684" spans="1:12" x14ac:dyDescent="0.25">
      <c r="A1684" s="114" t="str">
        <f t="shared" si="51"/>
        <v/>
      </c>
      <c r="B1684" s="129"/>
      <c r="C1684" s="129"/>
      <c r="D1684" s="77"/>
      <c r="E1684" s="56"/>
      <c r="F1684" s="72"/>
      <c r="G1684" s="135"/>
      <c r="H1684" s="129"/>
      <c r="I1684" s="125">
        <v>6</v>
      </c>
      <c r="L1684" s="125"/>
    </row>
    <row r="1685" spans="1:12" x14ac:dyDescent="0.25">
      <c r="A1685" s="114" t="str">
        <f t="shared" si="51"/>
        <v/>
      </c>
      <c r="B1685" s="129"/>
      <c r="C1685" s="129"/>
      <c r="D1685" s="77"/>
      <c r="E1685" s="56"/>
      <c r="F1685" s="72"/>
      <c r="G1685" s="135"/>
      <c r="H1685" s="129"/>
      <c r="I1685" s="125">
        <v>6</v>
      </c>
      <c r="L1685" s="125"/>
    </row>
    <row r="1686" spans="1:12" x14ac:dyDescent="0.25">
      <c r="A1686" s="114" t="str">
        <f t="shared" si="51"/>
        <v/>
      </c>
      <c r="B1686" s="129"/>
      <c r="C1686" s="129"/>
      <c r="D1686" s="77"/>
      <c r="E1686" s="56"/>
      <c r="F1686" s="72"/>
      <c r="G1686" s="135"/>
      <c r="H1686" s="129"/>
      <c r="I1686" s="125">
        <v>6</v>
      </c>
      <c r="L1686" s="125"/>
    </row>
    <row r="1687" spans="1:12" x14ac:dyDescent="0.25">
      <c r="A1687" s="114" t="str">
        <f t="shared" si="51"/>
        <v/>
      </c>
      <c r="B1687" s="129"/>
      <c r="C1687" s="129"/>
      <c r="D1687" s="77"/>
      <c r="E1687" s="56"/>
      <c r="F1687" s="72"/>
      <c r="G1687" s="135"/>
      <c r="H1687" s="129"/>
      <c r="I1687" s="125">
        <v>6</v>
      </c>
      <c r="L1687" s="125"/>
    </row>
    <row r="1688" spans="1:12" x14ac:dyDescent="0.25">
      <c r="A1688" s="114" t="str">
        <f t="shared" si="51"/>
        <v/>
      </c>
      <c r="B1688" s="129"/>
      <c r="C1688" s="129"/>
      <c r="D1688" s="77"/>
      <c r="E1688" s="56"/>
      <c r="F1688" s="72"/>
      <c r="G1688" s="135"/>
      <c r="H1688" s="129"/>
      <c r="I1688" s="125">
        <v>6</v>
      </c>
      <c r="L1688" s="125"/>
    </row>
    <row r="1689" spans="1:12" x14ac:dyDescent="0.25">
      <c r="A1689" s="114" t="str">
        <f t="shared" si="51"/>
        <v/>
      </c>
      <c r="B1689" s="129"/>
      <c r="C1689" s="129"/>
      <c r="D1689" s="77"/>
      <c r="E1689" s="56"/>
      <c r="F1689" s="72"/>
      <c r="G1689" s="135"/>
      <c r="H1689" s="129"/>
      <c r="I1689" s="125">
        <v>6</v>
      </c>
      <c r="L1689" s="125"/>
    </row>
    <row r="1690" spans="1:12" x14ac:dyDescent="0.25">
      <c r="A1690" s="114" t="str">
        <f t="shared" si="51"/>
        <v/>
      </c>
      <c r="B1690" s="129"/>
      <c r="C1690" s="129"/>
      <c r="D1690" s="77"/>
      <c r="E1690" s="56"/>
      <c r="F1690" s="72"/>
      <c r="G1690" s="135"/>
      <c r="H1690" s="129"/>
      <c r="I1690" s="125">
        <v>6</v>
      </c>
      <c r="L1690" s="125"/>
    </row>
    <row r="1691" spans="1:12" x14ac:dyDescent="0.25">
      <c r="A1691" s="114" t="str">
        <f t="shared" si="51"/>
        <v/>
      </c>
      <c r="B1691" s="129"/>
      <c r="C1691" s="129"/>
      <c r="D1691" s="77"/>
      <c r="E1691" s="56"/>
      <c r="F1691" s="72"/>
      <c r="G1691" s="135"/>
      <c r="H1691" s="129"/>
      <c r="I1691" s="125">
        <v>6</v>
      </c>
      <c r="L1691" s="125"/>
    </row>
    <row r="1692" spans="1:12" x14ac:dyDescent="0.25">
      <c r="A1692" s="114" t="str">
        <f t="shared" si="51"/>
        <v/>
      </c>
      <c r="B1692" s="129"/>
      <c r="C1692" s="129"/>
      <c r="D1692" s="77"/>
      <c r="E1692" s="56"/>
      <c r="F1692" s="72"/>
      <c r="G1692" s="135"/>
      <c r="H1692" s="129"/>
      <c r="I1692" s="125">
        <v>6</v>
      </c>
      <c r="L1692" s="125"/>
    </row>
    <row r="1693" spans="1:12" x14ac:dyDescent="0.25">
      <c r="A1693" s="114" t="str">
        <f t="shared" si="51"/>
        <v/>
      </c>
      <c r="B1693" s="129"/>
      <c r="C1693" s="129"/>
      <c r="D1693" s="77"/>
      <c r="E1693" s="56"/>
      <c r="F1693" s="72"/>
      <c r="G1693" s="135"/>
      <c r="H1693" s="129"/>
      <c r="I1693" s="125">
        <v>6</v>
      </c>
      <c r="L1693" s="125"/>
    </row>
    <row r="1694" spans="1:12" x14ac:dyDescent="0.25">
      <c r="A1694" s="114" t="str">
        <f t="shared" si="51"/>
        <v/>
      </c>
      <c r="B1694" s="129"/>
      <c r="C1694" s="129"/>
      <c r="D1694" s="77"/>
      <c r="E1694" s="56"/>
      <c r="F1694" s="72"/>
      <c r="G1694" s="135"/>
      <c r="H1694" s="129"/>
      <c r="I1694" s="125">
        <v>6</v>
      </c>
      <c r="L1694" s="125"/>
    </row>
    <row r="1695" spans="1:12" x14ac:dyDescent="0.25">
      <c r="A1695" s="114" t="str">
        <f t="shared" si="51"/>
        <v/>
      </c>
      <c r="B1695" s="129"/>
      <c r="C1695" s="129"/>
      <c r="D1695" s="77"/>
      <c r="E1695" s="56"/>
      <c r="F1695" s="72"/>
      <c r="G1695" s="135"/>
      <c r="H1695" s="129"/>
      <c r="I1695" s="125">
        <v>6</v>
      </c>
      <c r="L1695" s="125"/>
    </row>
    <row r="1696" spans="1:12" x14ac:dyDescent="0.25">
      <c r="A1696" s="114" t="str">
        <f t="shared" si="51"/>
        <v/>
      </c>
      <c r="B1696" s="129"/>
      <c r="C1696" s="129"/>
      <c r="D1696" s="77"/>
      <c r="E1696" s="56"/>
      <c r="F1696" s="72"/>
      <c r="G1696" s="135"/>
      <c r="H1696" s="129"/>
      <c r="I1696" s="125">
        <v>6</v>
      </c>
      <c r="L1696" s="125"/>
    </row>
    <row r="1697" spans="1:12" x14ac:dyDescent="0.25">
      <c r="A1697" s="114" t="str">
        <f t="shared" si="51"/>
        <v/>
      </c>
      <c r="B1697" s="129"/>
      <c r="C1697" s="129"/>
      <c r="D1697" s="77"/>
      <c r="E1697" s="56"/>
      <c r="F1697" s="72"/>
      <c r="G1697" s="135"/>
      <c r="H1697" s="129"/>
      <c r="I1697" s="125">
        <v>6</v>
      </c>
      <c r="L1697" s="125"/>
    </row>
    <row r="1698" spans="1:12" x14ac:dyDescent="0.25">
      <c r="A1698" s="114" t="str">
        <f t="shared" si="51"/>
        <v/>
      </c>
      <c r="B1698" s="129"/>
      <c r="C1698" s="129"/>
      <c r="D1698" s="77"/>
      <c r="E1698" s="56"/>
      <c r="F1698" s="72"/>
      <c r="G1698" s="135"/>
      <c r="H1698" s="129"/>
      <c r="I1698" s="125">
        <v>2</v>
      </c>
      <c r="L1698" s="125"/>
    </row>
    <row r="1699" spans="1:12" x14ac:dyDescent="0.25">
      <c r="A1699" s="114" t="str">
        <f t="shared" si="51"/>
        <v/>
      </c>
      <c r="B1699" s="129"/>
      <c r="C1699" s="129"/>
      <c r="D1699" s="77"/>
      <c r="E1699" s="56"/>
      <c r="F1699" s="72"/>
      <c r="G1699" s="135"/>
      <c r="H1699" s="129"/>
      <c r="I1699" s="125">
        <v>2</v>
      </c>
      <c r="L1699" s="125"/>
    </row>
    <row r="1700" spans="1:12" x14ac:dyDescent="0.25">
      <c r="A1700" s="114" t="str">
        <f t="shared" si="51"/>
        <v/>
      </c>
      <c r="B1700" s="129"/>
      <c r="C1700" s="129"/>
      <c r="D1700" s="77"/>
      <c r="E1700" s="56"/>
      <c r="F1700" s="72"/>
      <c r="G1700" s="135"/>
      <c r="H1700" s="129"/>
      <c r="I1700" s="125">
        <v>2</v>
      </c>
      <c r="L1700" s="125"/>
    </row>
    <row r="1701" spans="1:12" x14ac:dyDescent="0.25">
      <c r="A1701" s="114" t="str">
        <f t="shared" si="51"/>
        <v/>
      </c>
      <c r="B1701" s="129"/>
      <c r="C1701" s="129"/>
      <c r="D1701" s="77"/>
      <c r="E1701" s="56"/>
      <c r="F1701" s="72"/>
      <c r="G1701" s="135"/>
      <c r="H1701" s="129"/>
      <c r="I1701" s="125">
        <v>2</v>
      </c>
      <c r="L1701" s="125"/>
    </row>
    <row r="1702" spans="1:12" x14ac:dyDescent="0.25">
      <c r="A1702" s="114" t="str">
        <f t="shared" si="51"/>
        <v/>
      </c>
      <c r="B1702" s="129"/>
      <c r="C1702" s="129"/>
      <c r="D1702" s="77"/>
      <c r="E1702" s="56"/>
      <c r="F1702" s="72"/>
      <c r="G1702" s="135"/>
      <c r="H1702" s="129"/>
      <c r="I1702" s="125">
        <v>2</v>
      </c>
      <c r="L1702" s="125"/>
    </row>
    <row r="1703" spans="1:12" x14ac:dyDescent="0.25">
      <c r="A1703" s="114" t="str">
        <f t="shared" si="51"/>
        <v/>
      </c>
      <c r="B1703" s="129"/>
      <c r="C1703" s="129"/>
      <c r="D1703" s="77"/>
      <c r="E1703" s="56"/>
      <c r="F1703" s="72"/>
      <c r="G1703" s="135"/>
      <c r="H1703" s="129"/>
      <c r="I1703" s="125">
        <v>2</v>
      </c>
      <c r="L1703" s="125"/>
    </row>
    <row r="1704" spans="1:12" x14ac:dyDescent="0.25">
      <c r="A1704" s="114" t="str">
        <f t="shared" si="51"/>
        <v/>
      </c>
      <c r="B1704" s="129"/>
      <c r="C1704" s="129"/>
      <c r="D1704" s="77"/>
      <c r="E1704" s="56"/>
      <c r="F1704" s="72"/>
      <c r="G1704" s="135"/>
      <c r="H1704" s="129"/>
      <c r="I1704" s="125">
        <v>2</v>
      </c>
      <c r="L1704" s="125"/>
    </row>
    <row r="1705" spans="1:12" x14ac:dyDescent="0.25">
      <c r="A1705" s="114" t="str">
        <f t="shared" si="51"/>
        <v/>
      </c>
      <c r="B1705" s="129"/>
      <c r="C1705" s="129"/>
      <c r="D1705" s="77"/>
      <c r="E1705" s="56"/>
      <c r="F1705" s="72"/>
      <c r="G1705" s="135"/>
      <c r="H1705" s="129"/>
      <c r="I1705" s="125">
        <v>2</v>
      </c>
      <c r="L1705" s="125"/>
    </row>
    <row r="1706" spans="1:12" x14ac:dyDescent="0.25">
      <c r="A1706" s="114" t="str">
        <f t="shared" si="51"/>
        <v/>
      </c>
      <c r="B1706" s="129"/>
      <c r="C1706" s="129"/>
      <c r="D1706" s="77"/>
      <c r="E1706" s="56"/>
      <c r="F1706" s="72"/>
      <c r="G1706" s="135"/>
      <c r="H1706" s="129"/>
      <c r="I1706" s="125">
        <v>2</v>
      </c>
      <c r="L1706" s="125"/>
    </row>
    <row r="1707" spans="1:12" x14ac:dyDescent="0.25">
      <c r="A1707" s="114" t="str">
        <f t="shared" si="51"/>
        <v/>
      </c>
      <c r="B1707" s="129"/>
      <c r="C1707" s="129"/>
      <c r="D1707" s="77"/>
      <c r="E1707" s="56"/>
      <c r="F1707" s="72"/>
      <c r="G1707" s="135"/>
      <c r="H1707" s="129"/>
      <c r="I1707" s="125">
        <v>2</v>
      </c>
      <c r="L1707" s="125"/>
    </row>
    <row r="1708" spans="1:12" x14ac:dyDescent="0.25">
      <c r="A1708" s="114" t="str">
        <f t="shared" si="51"/>
        <v/>
      </c>
      <c r="B1708" s="129"/>
      <c r="C1708" s="129"/>
      <c r="D1708" s="77"/>
      <c r="E1708" s="56"/>
      <c r="F1708" s="72"/>
      <c r="G1708" s="135"/>
      <c r="H1708" s="129"/>
      <c r="I1708" s="125">
        <v>2</v>
      </c>
      <c r="L1708" s="125"/>
    </row>
    <row r="1709" spans="1:12" x14ac:dyDescent="0.25">
      <c r="A1709" s="114" t="str">
        <f t="shared" si="51"/>
        <v/>
      </c>
      <c r="B1709" s="129"/>
      <c r="C1709" s="129"/>
      <c r="D1709" s="77"/>
      <c r="E1709" s="56"/>
      <c r="F1709" s="72"/>
      <c r="G1709" s="135"/>
      <c r="H1709" s="129"/>
      <c r="I1709" s="125">
        <v>2</v>
      </c>
      <c r="L1709" s="125"/>
    </row>
    <row r="1710" spans="1:12" x14ac:dyDescent="0.25">
      <c r="A1710" s="114" t="str">
        <f t="shared" si="51"/>
        <v/>
      </c>
      <c r="B1710" s="129"/>
      <c r="C1710" s="129"/>
      <c r="D1710" s="77"/>
      <c r="E1710" s="56"/>
      <c r="F1710" s="72"/>
      <c r="G1710" s="135"/>
      <c r="H1710" s="129"/>
      <c r="I1710" s="125">
        <v>2</v>
      </c>
      <c r="L1710" s="125"/>
    </row>
    <row r="1711" spans="1:12" x14ac:dyDescent="0.25">
      <c r="A1711" s="114" t="str">
        <f t="shared" si="51"/>
        <v/>
      </c>
      <c r="B1711" s="129"/>
      <c r="C1711" s="129"/>
      <c r="D1711" s="77"/>
      <c r="E1711" s="56"/>
      <c r="F1711" s="72"/>
      <c r="G1711" s="135"/>
      <c r="H1711" s="129"/>
      <c r="I1711" s="125">
        <v>2</v>
      </c>
      <c r="L1711" s="125"/>
    </row>
    <row r="1712" spans="1:12" x14ac:dyDescent="0.25">
      <c r="A1712" s="114" t="str">
        <f t="shared" si="51"/>
        <v/>
      </c>
      <c r="B1712" s="129"/>
      <c r="C1712" s="129"/>
      <c r="D1712" s="77"/>
      <c r="E1712" s="56"/>
      <c r="F1712" s="72"/>
      <c r="G1712" s="135"/>
      <c r="H1712" s="129"/>
      <c r="I1712" s="125">
        <v>2</v>
      </c>
      <c r="L1712" s="125"/>
    </row>
    <row r="1713" spans="1:12" x14ac:dyDescent="0.25">
      <c r="A1713" s="114" t="str">
        <f t="shared" si="51"/>
        <v/>
      </c>
      <c r="B1713" s="129"/>
      <c r="C1713" s="129"/>
      <c r="D1713" s="77"/>
      <c r="E1713" s="56"/>
      <c r="F1713" s="72"/>
      <c r="G1713" s="135"/>
      <c r="H1713" s="129"/>
      <c r="I1713" s="125">
        <v>2</v>
      </c>
      <c r="L1713" s="125"/>
    </row>
    <row r="1714" spans="1:12" x14ac:dyDescent="0.25">
      <c r="A1714" s="114" t="str">
        <f t="shared" si="51"/>
        <v/>
      </c>
      <c r="B1714" s="129"/>
      <c r="C1714" s="129"/>
      <c r="D1714" s="77"/>
      <c r="E1714" s="56"/>
      <c r="F1714" s="72"/>
      <c r="G1714" s="135"/>
      <c r="H1714" s="129"/>
      <c r="I1714" s="125">
        <v>2</v>
      </c>
      <c r="L1714" s="125"/>
    </row>
    <row r="1715" spans="1:12" x14ac:dyDescent="0.25">
      <c r="A1715" s="114" t="str">
        <f t="shared" si="51"/>
        <v/>
      </c>
      <c r="B1715" s="129"/>
      <c r="C1715" s="129"/>
      <c r="D1715" s="77"/>
      <c r="E1715" s="56"/>
      <c r="F1715" s="72"/>
      <c r="G1715" s="135"/>
      <c r="H1715" s="129"/>
      <c r="I1715" s="125">
        <v>2</v>
      </c>
      <c r="L1715" s="125"/>
    </row>
    <row r="1716" spans="1:12" x14ac:dyDescent="0.25">
      <c r="A1716" s="114" t="str">
        <f t="shared" si="51"/>
        <v/>
      </c>
      <c r="B1716" s="129"/>
      <c r="C1716" s="129"/>
      <c r="D1716" s="77"/>
      <c r="E1716" s="56"/>
      <c r="F1716" s="72"/>
      <c r="G1716" s="135"/>
      <c r="H1716" s="129"/>
      <c r="I1716" s="125">
        <v>2</v>
      </c>
      <c r="L1716" s="125"/>
    </row>
    <row r="1717" spans="1:12" x14ac:dyDescent="0.25">
      <c r="A1717" s="114" t="str">
        <f t="shared" si="51"/>
        <v/>
      </c>
      <c r="B1717" s="129"/>
      <c r="C1717" s="129"/>
      <c r="D1717" s="77"/>
      <c r="E1717" s="56"/>
      <c r="F1717" s="72"/>
      <c r="G1717" s="135"/>
      <c r="H1717" s="129"/>
      <c r="I1717" s="125">
        <v>2</v>
      </c>
      <c r="L1717" s="125"/>
    </row>
    <row r="1718" spans="1:12" x14ac:dyDescent="0.25">
      <c r="A1718" s="114" t="str">
        <f t="shared" si="51"/>
        <v/>
      </c>
      <c r="B1718" s="129"/>
      <c r="C1718" s="129"/>
      <c r="D1718" s="77"/>
      <c r="E1718" s="56"/>
      <c r="F1718" s="72"/>
      <c r="G1718" s="135"/>
      <c r="H1718" s="129"/>
      <c r="I1718" s="125">
        <v>3</v>
      </c>
      <c r="L1718" s="125"/>
    </row>
    <row r="1719" spans="1:12" x14ac:dyDescent="0.25">
      <c r="A1719" s="114" t="str">
        <f t="shared" si="51"/>
        <v/>
      </c>
      <c r="B1719" s="129"/>
      <c r="C1719" s="129"/>
      <c r="D1719" s="77"/>
      <c r="E1719" s="56"/>
      <c r="F1719" s="72"/>
      <c r="G1719" s="135"/>
      <c r="H1719" s="129"/>
      <c r="I1719" s="125">
        <v>3</v>
      </c>
      <c r="L1719" s="125"/>
    </row>
    <row r="1720" spans="1:12" x14ac:dyDescent="0.25">
      <c r="A1720" s="114" t="str">
        <f t="shared" si="51"/>
        <v/>
      </c>
      <c r="B1720" s="129"/>
      <c r="C1720" s="129"/>
      <c r="D1720" s="77"/>
      <c r="E1720" s="56"/>
      <c r="F1720" s="72"/>
      <c r="G1720" s="135"/>
      <c r="H1720" s="129"/>
      <c r="I1720" s="125">
        <v>3</v>
      </c>
      <c r="L1720" s="125"/>
    </row>
    <row r="1721" spans="1:12" x14ac:dyDescent="0.25">
      <c r="A1721" s="114" t="str">
        <f t="shared" si="51"/>
        <v/>
      </c>
      <c r="B1721" s="129"/>
      <c r="C1721" s="129"/>
      <c r="D1721" s="77"/>
      <c r="E1721" s="56"/>
      <c r="F1721" s="72"/>
      <c r="G1721" s="135"/>
      <c r="H1721" s="129"/>
      <c r="I1721" s="125">
        <v>3</v>
      </c>
      <c r="L1721" s="125"/>
    </row>
    <row r="1722" spans="1:12" x14ac:dyDescent="0.25">
      <c r="A1722" s="114" t="str">
        <f t="shared" si="51"/>
        <v/>
      </c>
      <c r="B1722" s="129"/>
      <c r="C1722" s="129"/>
      <c r="D1722" s="77"/>
      <c r="E1722" s="56"/>
      <c r="F1722" s="72"/>
      <c r="G1722" s="135"/>
      <c r="H1722" s="129"/>
      <c r="I1722" s="125">
        <v>3</v>
      </c>
      <c r="L1722" s="125"/>
    </row>
    <row r="1723" spans="1:12" x14ac:dyDescent="0.25">
      <c r="A1723" s="114" t="str">
        <f t="shared" si="51"/>
        <v/>
      </c>
      <c r="B1723" s="129"/>
      <c r="C1723" s="129"/>
      <c r="D1723" s="77"/>
      <c r="E1723" s="56"/>
      <c r="F1723" s="72"/>
      <c r="G1723" s="135"/>
      <c r="H1723" s="129"/>
      <c r="I1723" s="125">
        <v>3</v>
      </c>
      <c r="L1723" s="125"/>
    </row>
    <row r="1724" spans="1:12" x14ac:dyDescent="0.25">
      <c r="A1724" s="114" t="str">
        <f t="shared" si="51"/>
        <v/>
      </c>
      <c r="B1724" s="129"/>
      <c r="C1724" s="129"/>
      <c r="D1724" s="77"/>
      <c r="E1724" s="56"/>
      <c r="F1724" s="72"/>
      <c r="G1724" s="135"/>
      <c r="H1724" s="129"/>
      <c r="I1724" s="125">
        <v>3</v>
      </c>
      <c r="L1724" s="125"/>
    </row>
    <row r="1725" spans="1:12" x14ac:dyDescent="0.25">
      <c r="A1725" s="114" t="str">
        <f t="shared" si="51"/>
        <v/>
      </c>
      <c r="B1725" s="129"/>
      <c r="C1725" s="129"/>
      <c r="D1725" s="77"/>
      <c r="E1725" s="56"/>
      <c r="F1725" s="72"/>
      <c r="G1725" s="135"/>
      <c r="H1725" s="129"/>
      <c r="I1725" s="125">
        <v>3</v>
      </c>
      <c r="L1725" s="125"/>
    </row>
    <row r="1726" spans="1:12" x14ac:dyDescent="0.25">
      <c r="A1726" s="114" t="str">
        <f t="shared" si="51"/>
        <v/>
      </c>
      <c r="B1726" s="129"/>
      <c r="C1726" s="129"/>
      <c r="D1726" s="77"/>
      <c r="E1726" s="56"/>
      <c r="F1726" s="72"/>
      <c r="G1726" s="135"/>
      <c r="H1726" s="129"/>
      <c r="I1726" s="125">
        <v>3</v>
      </c>
      <c r="L1726" s="125"/>
    </row>
    <row r="1727" spans="1:12" x14ac:dyDescent="0.25">
      <c r="A1727" s="114" t="str">
        <f t="shared" si="51"/>
        <v/>
      </c>
      <c r="B1727" s="129"/>
      <c r="C1727" s="129"/>
      <c r="D1727" s="77"/>
      <c r="E1727" s="56"/>
      <c r="F1727" s="72"/>
      <c r="G1727" s="135"/>
      <c r="H1727" s="129"/>
      <c r="I1727" s="125">
        <v>3</v>
      </c>
      <c r="L1727" s="125"/>
    </row>
    <row r="1728" spans="1:12" x14ac:dyDescent="0.25">
      <c r="A1728" s="114" t="str">
        <f t="shared" si="51"/>
        <v/>
      </c>
      <c r="B1728" s="129"/>
      <c r="C1728" s="129"/>
      <c r="D1728" s="77"/>
      <c r="E1728" s="56"/>
      <c r="F1728" s="72"/>
      <c r="G1728" s="135"/>
      <c r="H1728" s="129"/>
      <c r="I1728" s="125">
        <v>3</v>
      </c>
      <c r="L1728" s="125"/>
    </row>
    <row r="1729" spans="1:12" x14ac:dyDescent="0.25">
      <c r="A1729" s="114" t="str">
        <f t="shared" si="51"/>
        <v/>
      </c>
      <c r="B1729" s="129"/>
      <c r="C1729" s="129"/>
      <c r="D1729" s="77"/>
      <c r="E1729" s="56"/>
      <c r="F1729" s="72"/>
      <c r="G1729" s="135"/>
      <c r="H1729" s="129"/>
      <c r="I1729" s="125">
        <v>3</v>
      </c>
      <c r="L1729" s="125"/>
    </row>
    <row r="1730" spans="1:12" x14ac:dyDescent="0.25">
      <c r="A1730" s="114" t="str">
        <f t="shared" ref="A1730:A1732" si="52">IF(D1730="","",D1730+(6-I1730))</f>
        <v/>
      </c>
      <c r="B1730" s="129"/>
      <c r="C1730" s="129"/>
      <c r="D1730" s="77"/>
      <c r="E1730" s="56"/>
      <c r="F1730" s="72"/>
      <c r="G1730" s="135"/>
      <c r="H1730" s="129"/>
      <c r="I1730" s="125">
        <v>3</v>
      </c>
      <c r="L1730" s="125"/>
    </row>
    <row r="1731" spans="1:12" x14ac:dyDescent="0.25">
      <c r="A1731" s="114" t="str">
        <f t="shared" si="52"/>
        <v/>
      </c>
      <c r="B1731" s="129"/>
      <c r="C1731" s="129"/>
      <c r="D1731" s="77"/>
      <c r="E1731" s="56"/>
      <c r="F1731" s="72"/>
      <c r="G1731" s="135"/>
      <c r="H1731" s="129"/>
      <c r="I1731" s="125">
        <v>3</v>
      </c>
      <c r="L1731" s="125"/>
    </row>
    <row r="1732" spans="1:12" x14ac:dyDescent="0.25">
      <c r="A1732" s="114" t="str">
        <f t="shared" si="52"/>
        <v/>
      </c>
      <c r="B1732" s="129"/>
      <c r="C1732" s="129"/>
      <c r="D1732" s="77"/>
      <c r="E1732" s="56"/>
      <c r="F1732" s="72"/>
      <c r="G1732" s="135"/>
      <c r="H1732" s="129"/>
      <c r="I1732" s="125">
        <v>3</v>
      </c>
      <c r="L1732" s="125"/>
    </row>
    <row r="1733" spans="1:12" x14ac:dyDescent="0.25">
      <c r="A1733" s="114"/>
      <c r="B1733" s="129"/>
      <c r="C1733" s="129"/>
      <c r="D1733" s="77"/>
      <c r="E1733" s="56"/>
      <c r="F1733" s="72"/>
      <c r="G1733" s="135"/>
      <c r="H1733" s="129"/>
      <c r="I1733" s="125"/>
    </row>
    <row r="1734" spans="1:12" x14ac:dyDescent="0.25">
      <c r="A1734" s="114"/>
      <c r="B1734" s="129"/>
      <c r="C1734" s="129"/>
      <c r="D1734" s="77"/>
      <c r="E1734" s="56"/>
      <c r="F1734" s="72"/>
      <c r="G1734" s="135"/>
      <c r="H1734" s="129"/>
      <c r="I1734" s="125"/>
    </row>
    <row r="1735" spans="1:12" x14ac:dyDescent="0.25">
      <c r="A1735" s="114"/>
      <c r="B1735" s="129"/>
      <c r="C1735" s="129"/>
      <c r="D1735" s="77"/>
      <c r="E1735" s="56"/>
      <c r="F1735" s="72"/>
      <c r="G1735" s="135"/>
      <c r="H1735" s="129"/>
      <c r="I1735" s="125"/>
    </row>
    <row r="1736" spans="1:12" x14ac:dyDescent="0.25">
      <c r="A1736" s="114"/>
      <c r="B1736" s="129"/>
      <c r="C1736" s="129"/>
      <c r="D1736" s="77"/>
      <c r="E1736" s="56"/>
      <c r="F1736" s="72"/>
      <c r="G1736" s="135"/>
      <c r="H1736" s="129"/>
      <c r="I1736" s="125"/>
    </row>
    <row r="1737" spans="1:12" x14ac:dyDescent="0.25">
      <c r="A1737" s="114"/>
      <c r="B1737" s="129"/>
      <c r="C1737" s="129"/>
      <c r="D1737" s="77"/>
      <c r="E1737" s="56"/>
      <c r="F1737" s="72"/>
      <c r="G1737" s="135"/>
      <c r="H1737" s="129"/>
      <c r="I1737" s="125"/>
    </row>
    <row r="1738" spans="1:12" x14ac:dyDescent="0.25">
      <c r="A1738" s="114"/>
      <c r="B1738" s="129"/>
      <c r="C1738" s="129"/>
      <c r="D1738" s="77"/>
      <c r="E1738" s="56"/>
      <c r="F1738" s="72"/>
      <c r="G1738" s="135"/>
      <c r="H1738" s="129"/>
      <c r="I1738" s="125"/>
    </row>
    <row r="1739" spans="1:12" x14ac:dyDescent="0.25">
      <c r="A1739" s="114"/>
      <c r="B1739" s="129"/>
      <c r="C1739" s="129"/>
      <c r="D1739" s="77"/>
      <c r="E1739" s="56"/>
      <c r="F1739" s="72"/>
      <c r="G1739" s="135"/>
      <c r="H1739" s="129"/>
      <c r="I1739" s="125"/>
    </row>
    <row r="1740" spans="1:12" x14ac:dyDescent="0.25">
      <c r="A1740" s="114"/>
      <c r="B1740" s="129"/>
      <c r="C1740" s="129"/>
      <c r="D1740" s="77"/>
      <c r="E1740" s="56"/>
      <c r="F1740" s="72"/>
      <c r="G1740" s="135"/>
      <c r="H1740" s="129"/>
      <c r="I1740" s="125"/>
    </row>
    <row r="1741" spans="1:12" x14ac:dyDescent="0.25">
      <c r="A1741" s="114"/>
      <c r="B1741" s="129"/>
      <c r="C1741" s="129"/>
      <c r="D1741" s="77"/>
      <c r="E1741" s="56"/>
      <c r="F1741" s="72"/>
      <c r="G1741" s="135"/>
      <c r="H1741" s="129"/>
      <c r="I1741" s="125"/>
    </row>
    <row r="1742" spans="1:12" x14ac:dyDescent="0.25">
      <c r="A1742" s="114"/>
      <c r="B1742" s="129"/>
      <c r="C1742" s="129"/>
      <c r="D1742" s="77"/>
      <c r="E1742" s="56"/>
      <c r="F1742" s="72"/>
      <c r="G1742" s="135"/>
      <c r="H1742" s="129"/>
      <c r="I1742" s="125"/>
    </row>
    <row r="1743" spans="1:12" x14ac:dyDescent="0.25">
      <c r="A1743" s="114"/>
      <c r="B1743" s="129"/>
      <c r="C1743" s="129"/>
      <c r="D1743" s="77"/>
      <c r="E1743" s="56"/>
      <c r="F1743" s="72"/>
      <c r="G1743" s="135"/>
      <c r="H1743" s="129"/>
      <c r="I1743" s="125"/>
    </row>
    <row r="1744" spans="1:12" x14ac:dyDescent="0.25">
      <c r="A1744" s="114"/>
      <c r="B1744" s="129"/>
      <c r="C1744" s="129"/>
      <c r="D1744" s="77"/>
      <c r="E1744" s="56"/>
      <c r="F1744" s="72"/>
      <c r="G1744" s="135"/>
      <c r="H1744" s="129"/>
      <c r="I1744" s="125"/>
    </row>
    <row r="1745" spans="1:9" x14ac:dyDescent="0.25">
      <c r="A1745" s="114"/>
      <c r="B1745" s="129"/>
      <c r="C1745" s="129"/>
      <c r="D1745" s="77"/>
      <c r="E1745" s="56"/>
      <c r="F1745" s="72"/>
      <c r="G1745" s="135"/>
      <c r="H1745" s="129"/>
      <c r="I1745" s="125"/>
    </row>
    <row r="1746" spans="1:9" x14ac:dyDescent="0.25">
      <c r="A1746" s="114"/>
      <c r="B1746" s="129"/>
      <c r="C1746" s="129"/>
      <c r="D1746" s="77"/>
      <c r="E1746" s="56"/>
      <c r="F1746" s="72"/>
      <c r="G1746" s="135"/>
      <c r="H1746" s="129"/>
      <c r="I1746" s="125"/>
    </row>
    <row r="1747" spans="1:9" x14ac:dyDescent="0.25">
      <c r="A1747" s="114"/>
      <c r="B1747" s="129"/>
      <c r="C1747" s="129"/>
      <c r="D1747" s="77"/>
      <c r="E1747" s="56"/>
      <c r="F1747" s="72"/>
      <c r="G1747" s="135"/>
      <c r="H1747" s="129"/>
      <c r="I1747" s="125"/>
    </row>
    <row r="1748" spans="1:9" x14ac:dyDescent="0.25">
      <c r="A1748" s="114"/>
      <c r="B1748" s="129"/>
      <c r="C1748" s="129"/>
      <c r="D1748" s="77"/>
      <c r="E1748" s="56"/>
      <c r="F1748" s="72"/>
      <c r="G1748" s="135"/>
      <c r="H1748" s="129"/>
      <c r="I1748" s="125"/>
    </row>
    <row r="1749" spans="1:9" x14ac:dyDescent="0.25">
      <c r="A1749" s="114"/>
      <c r="B1749" s="129"/>
      <c r="C1749" s="129"/>
      <c r="D1749" s="77"/>
      <c r="E1749" s="56"/>
      <c r="F1749" s="72"/>
      <c r="G1749" s="135"/>
      <c r="H1749" s="129"/>
      <c r="I1749" s="125"/>
    </row>
    <row r="1750" spans="1:9" x14ac:dyDescent="0.25">
      <c r="A1750" s="114"/>
      <c r="B1750" s="129"/>
      <c r="C1750" s="129"/>
      <c r="D1750" s="77"/>
      <c r="E1750" s="56"/>
      <c r="F1750" s="72"/>
      <c r="G1750" s="135"/>
      <c r="H1750" s="129"/>
      <c r="I1750" s="125"/>
    </row>
    <row r="1751" spans="1:9" x14ac:dyDescent="0.25">
      <c r="A1751" s="114"/>
      <c r="B1751" s="129"/>
      <c r="C1751" s="129"/>
      <c r="D1751" s="77"/>
      <c r="E1751" s="56"/>
      <c r="F1751" s="72"/>
      <c r="G1751" s="135"/>
      <c r="H1751" s="129"/>
      <c r="I1751" s="125"/>
    </row>
    <row r="1752" spans="1:9" x14ac:dyDescent="0.25">
      <c r="A1752" s="114"/>
      <c r="B1752" s="129"/>
      <c r="C1752" s="129"/>
      <c r="D1752" s="77"/>
      <c r="E1752" s="56"/>
      <c r="F1752" s="72"/>
      <c r="G1752" s="135"/>
      <c r="H1752" s="129"/>
      <c r="I1752" s="125"/>
    </row>
    <row r="1753" spans="1:9" x14ac:dyDescent="0.25">
      <c r="A1753" s="114"/>
      <c r="B1753" s="129"/>
      <c r="C1753" s="129"/>
      <c r="D1753" s="77"/>
      <c r="E1753" s="56"/>
      <c r="F1753" s="72"/>
      <c r="G1753" s="135"/>
      <c r="H1753" s="129"/>
      <c r="I1753" s="125"/>
    </row>
    <row r="1754" spans="1:9" x14ac:dyDescent="0.25">
      <c r="A1754" s="114"/>
      <c r="B1754" s="129"/>
      <c r="C1754" s="129"/>
      <c r="D1754" s="77"/>
      <c r="E1754" s="56"/>
      <c r="F1754" s="72"/>
      <c r="G1754" s="135"/>
      <c r="H1754" s="129"/>
      <c r="I1754" s="125"/>
    </row>
    <row r="1755" spans="1:9" x14ac:dyDescent="0.25">
      <c r="A1755" s="114"/>
      <c r="B1755" s="129"/>
      <c r="C1755" s="129"/>
      <c r="D1755" s="77"/>
      <c r="E1755" s="56"/>
      <c r="F1755" s="72"/>
      <c r="G1755" s="135"/>
      <c r="H1755" s="129"/>
      <c r="I1755" s="125"/>
    </row>
    <row r="1756" spans="1:9" x14ac:dyDescent="0.25">
      <c r="A1756" s="114"/>
      <c r="B1756" s="129"/>
      <c r="C1756" s="129"/>
      <c r="D1756" s="77"/>
      <c r="E1756" s="56"/>
      <c r="F1756" s="72"/>
      <c r="G1756" s="135"/>
      <c r="H1756" s="129"/>
      <c r="I1756" s="125"/>
    </row>
    <row r="1757" spans="1:9" x14ac:dyDescent="0.25">
      <c r="A1757" s="114"/>
      <c r="B1757" s="129"/>
      <c r="C1757" s="129"/>
      <c r="D1757" s="77"/>
      <c r="E1757" s="56"/>
      <c r="F1757" s="72"/>
      <c r="G1757" s="135"/>
      <c r="H1757" s="129"/>
      <c r="I1757" s="125"/>
    </row>
    <row r="1758" spans="1:9" x14ac:dyDescent="0.25">
      <c r="A1758" s="114"/>
      <c r="B1758" s="129"/>
      <c r="C1758" s="129"/>
      <c r="D1758" s="77"/>
      <c r="E1758" s="56"/>
      <c r="F1758" s="72"/>
      <c r="G1758" s="135"/>
      <c r="H1758" s="129"/>
      <c r="I1758" s="125"/>
    </row>
    <row r="1759" spans="1:9" x14ac:dyDescent="0.25">
      <c r="A1759" s="114"/>
      <c r="B1759" s="129"/>
      <c r="C1759" s="129"/>
      <c r="D1759" s="77"/>
      <c r="E1759" s="56"/>
      <c r="F1759" s="72"/>
      <c r="G1759" s="135"/>
      <c r="H1759" s="129"/>
      <c r="I1759" s="125"/>
    </row>
    <row r="1760" spans="1:9" x14ac:dyDescent="0.25">
      <c r="A1760" s="114"/>
      <c r="B1760" s="129"/>
      <c r="C1760" s="129"/>
      <c r="D1760" s="77"/>
      <c r="E1760" s="56"/>
      <c r="F1760" s="72"/>
      <c r="G1760" s="135"/>
      <c r="H1760" s="129"/>
      <c r="I1760" s="125"/>
    </row>
    <row r="1761" spans="1:9" x14ac:dyDescent="0.25">
      <c r="A1761" s="114"/>
      <c r="B1761" s="129"/>
      <c r="C1761" s="129"/>
      <c r="D1761" s="77"/>
      <c r="E1761" s="56"/>
      <c r="F1761" s="72"/>
      <c r="G1761" s="135"/>
      <c r="H1761" s="129"/>
      <c r="I1761" s="125"/>
    </row>
    <row r="1762" spans="1:9" x14ac:dyDescent="0.25">
      <c r="A1762" s="114"/>
      <c r="B1762" s="129"/>
      <c r="C1762" s="129"/>
      <c r="D1762" s="77"/>
      <c r="E1762" s="56"/>
      <c r="F1762" s="72"/>
      <c r="G1762" s="135"/>
      <c r="H1762" s="129"/>
      <c r="I1762" s="125"/>
    </row>
    <row r="1763" spans="1:9" x14ac:dyDescent="0.25">
      <c r="A1763" s="114"/>
      <c r="B1763" s="129"/>
      <c r="C1763" s="129"/>
      <c r="D1763" s="77"/>
      <c r="E1763" s="56"/>
      <c r="F1763" s="72"/>
      <c r="G1763" s="135"/>
      <c r="H1763" s="129"/>
      <c r="I1763" s="125"/>
    </row>
    <row r="1764" spans="1:9" x14ac:dyDescent="0.25">
      <c r="A1764" s="114"/>
      <c r="B1764" s="129"/>
      <c r="C1764" s="129"/>
      <c r="D1764" s="77"/>
      <c r="E1764" s="56"/>
      <c r="F1764" s="72"/>
      <c r="G1764" s="135"/>
      <c r="H1764" s="129"/>
      <c r="I1764" s="125"/>
    </row>
    <row r="1765" spans="1:9" x14ac:dyDescent="0.25">
      <c r="A1765" s="114"/>
      <c r="B1765" s="129"/>
      <c r="C1765" s="129"/>
      <c r="D1765" s="77"/>
      <c r="E1765" s="56"/>
      <c r="F1765" s="72"/>
      <c r="G1765" s="135"/>
      <c r="H1765" s="129"/>
      <c r="I1765" s="125"/>
    </row>
    <row r="1766" spans="1:9" x14ac:dyDescent="0.25">
      <c r="A1766" s="114"/>
      <c r="B1766" s="129"/>
      <c r="C1766" s="129"/>
      <c r="D1766" s="77"/>
      <c r="E1766" s="56"/>
      <c r="F1766" s="72"/>
      <c r="G1766" s="135"/>
      <c r="H1766" s="129"/>
      <c r="I1766" s="125"/>
    </row>
    <row r="1767" spans="1:9" x14ac:dyDescent="0.25">
      <c r="A1767" s="114"/>
      <c r="B1767" s="129"/>
      <c r="C1767" s="129"/>
      <c r="D1767" s="77"/>
      <c r="E1767" s="56"/>
      <c r="F1767" s="72"/>
      <c r="G1767" s="135"/>
      <c r="H1767" s="129"/>
      <c r="I1767" s="125"/>
    </row>
    <row r="1768" spans="1:9" x14ac:dyDescent="0.25">
      <c r="A1768" s="114"/>
      <c r="B1768" s="129"/>
      <c r="C1768" s="129"/>
      <c r="D1768" s="77"/>
      <c r="E1768" s="56"/>
      <c r="F1768" s="72"/>
      <c r="G1768" s="135"/>
      <c r="H1768" s="129"/>
      <c r="I1768" s="125"/>
    </row>
    <row r="1769" spans="1:9" x14ac:dyDescent="0.25">
      <c r="A1769" s="114"/>
      <c r="B1769" s="129"/>
      <c r="C1769" s="129"/>
      <c r="D1769" s="77"/>
      <c r="E1769" s="56"/>
      <c r="F1769" s="72"/>
      <c r="G1769" s="135"/>
      <c r="H1769" s="129"/>
      <c r="I1769" s="125"/>
    </row>
    <row r="1770" spans="1:9" x14ac:dyDescent="0.25">
      <c r="A1770" s="114"/>
      <c r="B1770" s="129"/>
      <c r="C1770" s="129"/>
      <c r="D1770" s="77"/>
      <c r="E1770" s="56"/>
      <c r="F1770" s="72"/>
      <c r="G1770" s="135"/>
      <c r="H1770" s="129"/>
      <c r="I1770" s="125"/>
    </row>
    <row r="1771" spans="1:9" x14ac:dyDescent="0.25">
      <c r="A1771" s="114"/>
      <c r="B1771" s="129"/>
      <c r="C1771" s="129"/>
      <c r="D1771" s="77"/>
      <c r="E1771" s="56"/>
      <c r="F1771" s="72"/>
      <c r="G1771" s="135"/>
      <c r="H1771" s="129"/>
      <c r="I1771" s="125"/>
    </row>
    <row r="1772" spans="1:9" x14ac:dyDescent="0.25">
      <c r="A1772" s="114"/>
      <c r="B1772" s="129"/>
      <c r="C1772" s="129"/>
      <c r="D1772" s="77"/>
      <c r="E1772" s="56"/>
      <c r="F1772" s="72"/>
      <c r="G1772" s="135"/>
      <c r="H1772" s="129"/>
      <c r="I1772" s="125"/>
    </row>
    <row r="1773" spans="1:9" x14ac:dyDescent="0.25">
      <c r="A1773" s="114"/>
      <c r="B1773" s="129"/>
      <c r="C1773" s="129"/>
      <c r="D1773" s="77"/>
      <c r="E1773" s="56"/>
      <c r="F1773" s="72"/>
      <c r="G1773" s="135"/>
      <c r="H1773" s="129"/>
      <c r="I1773" s="125"/>
    </row>
    <row r="1774" spans="1:9" x14ac:dyDescent="0.25">
      <c r="A1774" s="114"/>
      <c r="B1774" s="129"/>
      <c r="C1774" s="129"/>
      <c r="D1774" s="77"/>
      <c r="E1774" s="56"/>
      <c r="F1774" s="72"/>
      <c r="G1774" s="135"/>
      <c r="H1774" s="129"/>
      <c r="I1774" s="125"/>
    </row>
    <row r="1775" spans="1:9" x14ac:dyDescent="0.25">
      <c r="A1775" s="114"/>
      <c r="B1775" s="129"/>
      <c r="C1775" s="129"/>
      <c r="D1775" s="77"/>
      <c r="E1775" s="56"/>
      <c r="F1775" s="72"/>
      <c r="G1775" s="135"/>
      <c r="H1775" s="129"/>
      <c r="I1775" s="125"/>
    </row>
    <row r="1776" spans="1:9" x14ac:dyDescent="0.25">
      <c r="A1776" s="114"/>
      <c r="B1776" s="129"/>
      <c r="C1776" s="129"/>
      <c r="D1776" s="77"/>
      <c r="E1776" s="56"/>
      <c r="F1776" s="72"/>
      <c r="G1776" s="135"/>
      <c r="H1776" s="129"/>
      <c r="I1776" s="125"/>
    </row>
    <row r="1777" spans="1:9" x14ac:dyDescent="0.25">
      <c r="A1777" s="114"/>
      <c r="B1777" s="129"/>
      <c r="C1777" s="129"/>
      <c r="D1777" s="77"/>
      <c r="E1777" s="56"/>
      <c r="F1777" s="72"/>
      <c r="G1777" s="135"/>
      <c r="H1777" s="129"/>
      <c r="I1777" s="125"/>
    </row>
    <row r="1778" spans="1:9" x14ac:dyDescent="0.25">
      <c r="A1778" s="114"/>
      <c r="B1778" s="129"/>
      <c r="C1778" s="129"/>
      <c r="D1778" s="77"/>
      <c r="E1778" s="56"/>
      <c r="F1778" s="72"/>
      <c r="G1778" s="135"/>
      <c r="H1778" s="129"/>
      <c r="I1778" s="125"/>
    </row>
    <row r="1779" spans="1:9" x14ac:dyDescent="0.25">
      <c r="A1779" s="114"/>
      <c r="B1779" s="129"/>
      <c r="C1779" s="129"/>
      <c r="D1779" s="77"/>
      <c r="E1779" s="56"/>
      <c r="F1779" s="72"/>
      <c r="G1779" s="135"/>
      <c r="H1779" s="129"/>
      <c r="I1779" s="125"/>
    </row>
    <row r="1780" spans="1:9" x14ac:dyDescent="0.25">
      <c r="A1780" s="114"/>
      <c r="B1780" s="129"/>
      <c r="C1780" s="129"/>
      <c r="D1780" s="77"/>
      <c r="E1780" s="56"/>
      <c r="F1780" s="72"/>
      <c r="G1780" s="135"/>
      <c r="H1780" s="129"/>
      <c r="I1780" s="125"/>
    </row>
    <row r="1781" spans="1:9" x14ac:dyDescent="0.25">
      <c r="A1781" s="114"/>
      <c r="B1781" s="129"/>
      <c r="C1781" s="129"/>
      <c r="D1781" s="77"/>
      <c r="E1781" s="56"/>
      <c r="F1781" s="72"/>
      <c r="G1781" s="135"/>
      <c r="H1781" s="129"/>
      <c r="I1781" s="125"/>
    </row>
    <row r="1782" spans="1:9" x14ac:dyDescent="0.25">
      <c r="A1782" s="114"/>
      <c r="B1782" s="129"/>
      <c r="C1782" s="129"/>
      <c r="D1782" s="77"/>
      <c r="E1782" s="56"/>
      <c r="F1782" s="72"/>
      <c r="G1782" s="135"/>
      <c r="H1782" s="129"/>
      <c r="I1782" s="125"/>
    </row>
    <row r="1783" spans="1:9" x14ac:dyDescent="0.25">
      <c r="A1783" s="114"/>
      <c r="B1783" s="129"/>
      <c r="C1783" s="129"/>
      <c r="D1783" s="77"/>
      <c r="E1783" s="56"/>
      <c r="F1783" s="72"/>
      <c r="G1783" s="135"/>
      <c r="H1783" s="129"/>
      <c r="I1783" s="125"/>
    </row>
    <row r="1784" spans="1:9" x14ac:dyDescent="0.25">
      <c r="A1784" s="114"/>
      <c r="B1784" s="129"/>
      <c r="C1784" s="129"/>
      <c r="D1784" s="77"/>
      <c r="E1784" s="56"/>
      <c r="F1784" s="72"/>
      <c r="G1784" s="135"/>
      <c r="H1784" s="129"/>
      <c r="I1784" s="125"/>
    </row>
    <row r="1785" spans="1:9" x14ac:dyDescent="0.25">
      <c r="A1785" s="114"/>
      <c r="B1785" s="129"/>
      <c r="C1785" s="129"/>
      <c r="D1785" s="77"/>
      <c r="E1785" s="56"/>
      <c r="F1785" s="72"/>
      <c r="G1785" s="135"/>
      <c r="H1785" s="129"/>
      <c r="I1785" s="125"/>
    </row>
    <row r="1786" spans="1:9" x14ac:dyDescent="0.25">
      <c r="A1786" s="114"/>
      <c r="B1786" s="129"/>
      <c r="C1786" s="129"/>
      <c r="D1786" s="77"/>
      <c r="E1786" s="56"/>
      <c r="F1786" s="72"/>
      <c r="G1786" s="135"/>
      <c r="H1786" s="129"/>
      <c r="I1786" s="125"/>
    </row>
    <row r="1787" spans="1:9" x14ac:dyDescent="0.25">
      <c r="A1787" s="114"/>
      <c r="B1787" s="129"/>
      <c r="C1787" s="129"/>
      <c r="D1787" s="77"/>
      <c r="E1787" s="56"/>
      <c r="F1787" s="72"/>
      <c r="G1787" s="135"/>
      <c r="H1787" s="129"/>
      <c r="I1787" s="125"/>
    </row>
    <row r="1788" spans="1:9" x14ac:dyDescent="0.25">
      <c r="A1788" s="114"/>
      <c r="B1788" s="129"/>
      <c r="C1788" s="129"/>
      <c r="D1788" s="77"/>
      <c r="E1788" s="56"/>
      <c r="F1788" s="72"/>
      <c r="G1788" s="135"/>
      <c r="H1788" s="129"/>
      <c r="I1788" s="125"/>
    </row>
    <row r="1789" spans="1:9" x14ac:dyDescent="0.25">
      <c r="A1789" s="114"/>
      <c r="B1789" s="129"/>
      <c r="C1789" s="129"/>
      <c r="D1789" s="77"/>
      <c r="E1789" s="56"/>
      <c r="F1789" s="72"/>
      <c r="G1789" s="135"/>
      <c r="H1789" s="129"/>
      <c r="I1789" s="125"/>
    </row>
    <row r="1790" spans="1:9" x14ac:dyDescent="0.25">
      <c r="A1790" s="114"/>
      <c r="B1790" s="129"/>
      <c r="C1790" s="129"/>
      <c r="D1790" s="77"/>
      <c r="E1790" s="56"/>
      <c r="F1790" s="72"/>
      <c r="G1790" s="135"/>
      <c r="H1790" s="129"/>
      <c r="I1790" s="125"/>
    </row>
    <row r="1791" spans="1:9" x14ac:dyDescent="0.25">
      <c r="A1791" s="114"/>
      <c r="B1791" s="129"/>
      <c r="C1791" s="129"/>
      <c r="D1791" s="77"/>
      <c r="E1791" s="56"/>
      <c r="F1791" s="72"/>
      <c r="G1791" s="135"/>
      <c r="H1791" s="129"/>
      <c r="I1791" s="125"/>
    </row>
    <row r="1792" spans="1:9" x14ac:dyDescent="0.25">
      <c r="A1792" s="114"/>
      <c r="B1792" s="129"/>
      <c r="C1792" s="129"/>
      <c r="D1792" s="77"/>
      <c r="E1792" s="56"/>
      <c r="F1792" s="72"/>
      <c r="G1792" s="135"/>
      <c r="H1792" s="129"/>
      <c r="I1792" s="125"/>
    </row>
    <row r="1793" spans="1:9" x14ac:dyDescent="0.25">
      <c r="A1793" s="114"/>
      <c r="B1793" s="129"/>
      <c r="C1793" s="129"/>
      <c r="D1793" s="77"/>
      <c r="E1793" s="56"/>
      <c r="F1793" s="72"/>
      <c r="G1793" s="135"/>
      <c r="H1793" s="129"/>
      <c r="I1793" s="125"/>
    </row>
    <row r="1794" spans="1:9" x14ac:dyDescent="0.25">
      <c r="A1794" s="114"/>
      <c r="B1794" s="129"/>
      <c r="C1794" s="129"/>
      <c r="D1794" s="77"/>
      <c r="E1794" s="56"/>
      <c r="F1794" s="72"/>
      <c r="G1794" s="135"/>
      <c r="H1794" s="129"/>
      <c r="I1794" s="125"/>
    </row>
    <row r="1795" spans="1:9" x14ac:dyDescent="0.25">
      <c r="A1795" s="114"/>
      <c r="B1795" s="129"/>
      <c r="C1795" s="129"/>
      <c r="D1795" s="77"/>
      <c r="E1795" s="56"/>
      <c r="F1795" s="72"/>
      <c r="G1795" s="135"/>
      <c r="H1795" s="129"/>
      <c r="I1795" s="125"/>
    </row>
    <row r="1796" spans="1:9" x14ac:dyDescent="0.25">
      <c r="A1796" s="114"/>
      <c r="B1796" s="129"/>
      <c r="C1796" s="129"/>
      <c r="D1796" s="77"/>
      <c r="E1796" s="56"/>
      <c r="F1796" s="72"/>
      <c r="G1796" s="135"/>
      <c r="H1796" s="129"/>
      <c r="I1796" s="125"/>
    </row>
    <row r="1797" spans="1:9" x14ac:dyDescent="0.25">
      <c r="A1797" s="114"/>
      <c r="B1797" s="129"/>
      <c r="C1797" s="129"/>
      <c r="D1797" s="77"/>
      <c r="E1797" s="56"/>
      <c r="F1797" s="72"/>
      <c r="G1797" s="135"/>
      <c r="H1797" s="129"/>
      <c r="I1797" s="125"/>
    </row>
    <row r="1798" spans="1:9" x14ac:dyDescent="0.25">
      <c r="A1798" s="114"/>
      <c r="B1798" s="129"/>
      <c r="C1798" s="129"/>
      <c r="D1798" s="77"/>
      <c r="E1798" s="56"/>
      <c r="F1798" s="72"/>
      <c r="G1798" s="135"/>
      <c r="H1798" s="129"/>
      <c r="I1798" s="125"/>
    </row>
    <row r="1799" spans="1:9" x14ac:dyDescent="0.25">
      <c r="A1799" s="114"/>
      <c r="B1799" s="129"/>
      <c r="C1799" s="129"/>
      <c r="D1799" s="77"/>
      <c r="E1799" s="56"/>
      <c r="F1799" s="72"/>
      <c r="G1799" s="135"/>
      <c r="H1799" s="129"/>
      <c r="I1799" s="125"/>
    </row>
    <row r="1800" spans="1:9" x14ac:dyDescent="0.25">
      <c r="A1800" s="114"/>
      <c r="B1800" s="129"/>
      <c r="C1800" s="129"/>
      <c r="D1800" s="77"/>
      <c r="E1800" s="56"/>
      <c r="F1800" s="72"/>
      <c r="G1800" s="135"/>
      <c r="H1800" s="129"/>
      <c r="I1800" s="125"/>
    </row>
    <row r="1801" spans="1:9" x14ac:dyDescent="0.25">
      <c r="A1801" s="114"/>
      <c r="B1801" s="129"/>
      <c r="C1801" s="129"/>
      <c r="D1801" s="77"/>
      <c r="E1801" s="56"/>
      <c r="F1801" s="72"/>
      <c r="G1801" s="135"/>
      <c r="H1801" s="129"/>
      <c r="I1801" s="125"/>
    </row>
    <row r="1802" spans="1:9" x14ac:dyDescent="0.25">
      <c r="A1802" s="114"/>
      <c r="B1802" s="129"/>
      <c r="C1802" s="129"/>
      <c r="D1802" s="77"/>
      <c r="E1802" s="56"/>
      <c r="F1802" s="72"/>
      <c r="G1802" s="135"/>
      <c r="H1802" s="129"/>
      <c r="I1802" s="125"/>
    </row>
    <row r="1803" spans="1:9" x14ac:dyDescent="0.25">
      <c r="A1803" s="114"/>
      <c r="B1803" s="129"/>
      <c r="C1803" s="129"/>
      <c r="D1803" s="77"/>
      <c r="E1803" s="56"/>
      <c r="F1803" s="72"/>
      <c r="G1803" s="135"/>
      <c r="H1803" s="129"/>
      <c r="I1803" s="125"/>
    </row>
    <row r="1804" spans="1:9" x14ac:dyDescent="0.25">
      <c r="A1804" s="114"/>
      <c r="B1804" s="129"/>
      <c r="C1804" s="129"/>
      <c r="D1804" s="77"/>
      <c r="E1804" s="56"/>
      <c r="F1804" s="72"/>
      <c r="G1804" s="135"/>
      <c r="H1804" s="129"/>
      <c r="I1804" s="125"/>
    </row>
    <row r="1805" spans="1:9" x14ac:dyDescent="0.25">
      <c r="A1805" s="114"/>
      <c r="B1805" s="129"/>
      <c r="C1805" s="129"/>
      <c r="D1805" s="77"/>
      <c r="E1805" s="56"/>
      <c r="F1805" s="72"/>
      <c r="G1805" s="135"/>
      <c r="H1805" s="129"/>
      <c r="I1805" s="125"/>
    </row>
    <row r="1806" spans="1:9" x14ac:dyDescent="0.25">
      <c r="A1806" s="114"/>
      <c r="B1806" s="129"/>
      <c r="C1806" s="129"/>
      <c r="D1806" s="77"/>
      <c r="E1806" s="56"/>
      <c r="F1806" s="72"/>
      <c r="G1806" s="135"/>
      <c r="H1806" s="129"/>
      <c r="I1806" s="125"/>
    </row>
    <row r="1807" spans="1:9" x14ac:dyDescent="0.25">
      <c r="A1807" s="114"/>
      <c r="B1807" s="129"/>
      <c r="C1807" s="129"/>
      <c r="D1807" s="77"/>
      <c r="E1807" s="56"/>
      <c r="F1807" s="72"/>
      <c r="G1807" s="135"/>
      <c r="H1807" s="129"/>
      <c r="I1807" s="125"/>
    </row>
    <row r="1808" spans="1:9" x14ac:dyDescent="0.25">
      <c r="A1808" s="114"/>
      <c r="B1808" s="129"/>
      <c r="C1808" s="129"/>
      <c r="D1808" s="77"/>
      <c r="E1808" s="56"/>
      <c r="F1808" s="72"/>
      <c r="G1808" s="135"/>
      <c r="H1808" s="129"/>
      <c r="I1808" s="125"/>
    </row>
    <row r="1809" spans="1:9" x14ac:dyDescent="0.25">
      <c r="A1809" s="114"/>
      <c r="B1809" s="129"/>
      <c r="C1809" s="129"/>
      <c r="D1809" s="77"/>
      <c r="E1809" s="56"/>
      <c r="F1809" s="72"/>
      <c r="G1809" s="135"/>
      <c r="H1809" s="129"/>
      <c r="I1809" s="125"/>
    </row>
    <row r="1810" spans="1:9" x14ac:dyDescent="0.25">
      <c r="A1810" s="114"/>
      <c r="B1810" s="129"/>
      <c r="C1810" s="129"/>
      <c r="D1810" s="77"/>
      <c r="E1810" s="56"/>
      <c r="F1810" s="72"/>
      <c r="G1810" s="135"/>
      <c r="H1810" s="129"/>
      <c r="I1810" s="125"/>
    </row>
    <row r="1811" spans="1:9" x14ac:dyDescent="0.25">
      <c r="A1811" s="114"/>
      <c r="B1811" s="129"/>
      <c r="C1811" s="129"/>
      <c r="D1811" s="77"/>
      <c r="E1811" s="56"/>
      <c r="F1811" s="72"/>
      <c r="G1811" s="135"/>
      <c r="H1811" s="129"/>
      <c r="I1811" s="125"/>
    </row>
    <row r="1812" spans="1:9" x14ac:dyDescent="0.25">
      <c r="A1812" s="114"/>
      <c r="B1812" s="129"/>
      <c r="C1812" s="129"/>
      <c r="D1812" s="77"/>
      <c r="E1812" s="56"/>
      <c r="F1812" s="72"/>
      <c r="G1812" s="135"/>
      <c r="H1812" s="129"/>
      <c r="I1812" s="125"/>
    </row>
    <row r="1813" spans="1:9" x14ac:dyDescent="0.25">
      <c r="A1813" s="114"/>
      <c r="B1813" s="129"/>
      <c r="C1813" s="129"/>
      <c r="D1813" s="77"/>
      <c r="E1813" s="56"/>
      <c r="F1813" s="72"/>
      <c r="G1813" s="135"/>
      <c r="H1813" s="129"/>
      <c r="I1813" s="125"/>
    </row>
    <row r="1814" spans="1:9" x14ac:dyDescent="0.25">
      <c r="A1814" s="114"/>
      <c r="B1814" s="129"/>
      <c r="C1814" s="129"/>
      <c r="D1814" s="77"/>
      <c r="E1814" s="56"/>
      <c r="F1814" s="72"/>
      <c r="G1814" s="135"/>
      <c r="H1814" s="129"/>
      <c r="I1814" s="125"/>
    </row>
    <row r="1815" spans="1:9" x14ac:dyDescent="0.25">
      <c r="A1815" s="114"/>
      <c r="B1815" s="129"/>
      <c r="C1815" s="129"/>
      <c r="D1815" s="77"/>
      <c r="E1815" s="56"/>
      <c r="F1815" s="72"/>
      <c r="G1815" s="135"/>
      <c r="H1815" s="129"/>
      <c r="I1815" s="125"/>
    </row>
    <row r="1816" spans="1:9" x14ac:dyDescent="0.25">
      <c r="A1816" s="114"/>
      <c r="B1816" s="129"/>
      <c r="C1816" s="129"/>
      <c r="D1816" s="77"/>
      <c r="E1816" s="56"/>
      <c r="F1816" s="72"/>
      <c r="G1816" s="135"/>
      <c r="H1816" s="129"/>
      <c r="I1816" s="125"/>
    </row>
    <row r="1817" spans="1:9" x14ac:dyDescent="0.25">
      <c r="A1817" s="114"/>
      <c r="B1817" s="129"/>
      <c r="C1817" s="129"/>
      <c r="D1817" s="77"/>
      <c r="E1817" s="56"/>
      <c r="F1817" s="72"/>
      <c r="G1817" s="135"/>
      <c r="H1817" s="129"/>
      <c r="I1817" s="125"/>
    </row>
    <row r="1818" spans="1:9" x14ac:dyDescent="0.25">
      <c r="A1818" s="114"/>
      <c r="B1818" s="129"/>
      <c r="C1818" s="129"/>
      <c r="D1818" s="77"/>
      <c r="E1818" s="56"/>
      <c r="F1818" s="72"/>
      <c r="G1818" s="135"/>
      <c r="H1818" s="129"/>
      <c r="I1818" s="125"/>
    </row>
    <row r="1819" spans="1:9" x14ac:dyDescent="0.25">
      <c r="A1819" s="114"/>
      <c r="B1819" s="129"/>
      <c r="C1819" s="129"/>
      <c r="D1819" s="77"/>
      <c r="E1819" s="56"/>
      <c r="F1819" s="72"/>
      <c r="G1819" s="135"/>
      <c r="H1819" s="129"/>
      <c r="I1819" s="125"/>
    </row>
    <row r="1820" spans="1:9" x14ac:dyDescent="0.25">
      <c r="A1820" s="114"/>
      <c r="B1820" s="129"/>
      <c r="C1820" s="129"/>
      <c r="D1820" s="77"/>
      <c r="E1820" s="56"/>
      <c r="F1820" s="72"/>
      <c r="G1820" s="135"/>
      <c r="H1820" s="129"/>
      <c r="I1820" s="125"/>
    </row>
    <row r="1821" spans="1:9" x14ac:dyDescent="0.25">
      <c r="A1821" s="114"/>
      <c r="B1821" s="129"/>
      <c r="C1821" s="129"/>
      <c r="D1821" s="77"/>
      <c r="E1821" s="56"/>
      <c r="F1821" s="72"/>
      <c r="G1821" s="135"/>
      <c r="H1821" s="129"/>
      <c r="I1821" s="125"/>
    </row>
    <row r="1822" spans="1:9" x14ac:dyDescent="0.25">
      <c r="A1822" s="114"/>
      <c r="B1822" s="129"/>
      <c r="C1822" s="129"/>
      <c r="D1822" s="77"/>
      <c r="E1822" s="56"/>
      <c r="F1822" s="72"/>
      <c r="G1822" s="135"/>
      <c r="H1822" s="129"/>
      <c r="I1822" s="125"/>
    </row>
    <row r="1823" spans="1:9" x14ac:dyDescent="0.25">
      <c r="A1823" s="114"/>
      <c r="B1823" s="129"/>
      <c r="C1823" s="129"/>
      <c r="D1823" s="77"/>
      <c r="E1823" s="56"/>
      <c r="F1823" s="72"/>
      <c r="G1823" s="135"/>
      <c r="H1823" s="129"/>
      <c r="I1823" s="125"/>
    </row>
    <row r="1824" spans="1:9" x14ac:dyDescent="0.25">
      <c r="A1824" s="114"/>
      <c r="B1824" s="129"/>
      <c r="C1824" s="129"/>
      <c r="D1824" s="77"/>
      <c r="E1824" s="56"/>
      <c r="F1824" s="72"/>
      <c r="G1824" s="135"/>
      <c r="H1824" s="129"/>
      <c r="I1824" s="125"/>
    </row>
    <row r="1825" spans="1:9" x14ac:dyDescent="0.25">
      <c r="A1825" s="114"/>
      <c r="B1825" s="129"/>
      <c r="C1825" s="129"/>
      <c r="D1825" s="77"/>
      <c r="E1825" s="56"/>
      <c r="F1825" s="72"/>
      <c r="G1825" s="135"/>
      <c r="H1825" s="129"/>
      <c r="I1825" s="125"/>
    </row>
    <row r="1826" spans="1:9" x14ac:dyDescent="0.25">
      <c r="A1826" s="114"/>
      <c r="B1826" s="129"/>
      <c r="C1826" s="129"/>
      <c r="D1826" s="77"/>
      <c r="E1826" s="56"/>
      <c r="F1826" s="72"/>
      <c r="G1826" s="135"/>
      <c r="H1826" s="129"/>
      <c r="I1826" s="125"/>
    </row>
    <row r="1827" spans="1:9" x14ac:dyDescent="0.25">
      <c r="A1827" s="114"/>
      <c r="B1827" s="129"/>
      <c r="C1827" s="129"/>
      <c r="D1827" s="77"/>
      <c r="E1827" s="56"/>
      <c r="F1827" s="72"/>
      <c r="G1827" s="135"/>
      <c r="H1827" s="129"/>
      <c r="I1827" s="125"/>
    </row>
    <row r="1828" spans="1:9" x14ac:dyDescent="0.25">
      <c r="A1828" s="114"/>
      <c r="B1828" s="129"/>
      <c r="C1828" s="129"/>
      <c r="D1828" s="77"/>
      <c r="E1828" s="56"/>
      <c r="F1828" s="72"/>
      <c r="G1828" s="135"/>
      <c r="H1828" s="129"/>
      <c r="I1828" s="125"/>
    </row>
    <row r="1829" spans="1:9" x14ac:dyDescent="0.25">
      <c r="A1829" s="114"/>
      <c r="B1829" s="129"/>
      <c r="C1829" s="129"/>
      <c r="D1829" s="77"/>
      <c r="E1829" s="56"/>
      <c r="F1829" s="72"/>
      <c r="G1829" s="135"/>
      <c r="H1829" s="129"/>
      <c r="I1829" s="125"/>
    </row>
    <row r="1830" spans="1:9" x14ac:dyDescent="0.25">
      <c r="A1830" s="114"/>
      <c r="B1830" s="129"/>
      <c r="C1830" s="129"/>
      <c r="D1830" s="77"/>
      <c r="E1830" s="56"/>
      <c r="F1830" s="72"/>
      <c r="G1830" s="135"/>
      <c r="H1830" s="129"/>
      <c r="I1830" s="125"/>
    </row>
    <row r="1831" spans="1:9" x14ac:dyDescent="0.25">
      <c r="A1831" s="114"/>
      <c r="B1831" s="129"/>
      <c r="C1831" s="129"/>
      <c r="D1831" s="77"/>
      <c r="E1831" s="56"/>
      <c r="F1831" s="72"/>
      <c r="G1831" s="135"/>
      <c r="H1831" s="129"/>
      <c r="I1831" s="125"/>
    </row>
    <row r="1832" spans="1:9" x14ac:dyDescent="0.25">
      <c r="A1832" s="114"/>
      <c r="B1832" s="129"/>
      <c r="C1832" s="129"/>
      <c r="D1832" s="77"/>
      <c r="E1832" s="56"/>
      <c r="F1832" s="72"/>
      <c r="G1832" s="135"/>
      <c r="H1832" s="129"/>
      <c r="I1832" s="125"/>
    </row>
    <row r="1833" spans="1:9" x14ac:dyDescent="0.25">
      <c r="A1833" s="114"/>
      <c r="B1833" s="129"/>
      <c r="C1833" s="129"/>
      <c r="D1833" s="77"/>
      <c r="E1833" s="56"/>
      <c r="F1833" s="72"/>
      <c r="G1833" s="135"/>
      <c r="H1833" s="129"/>
      <c r="I1833" s="125"/>
    </row>
    <row r="1834" spans="1:9" x14ac:dyDescent="0.25">
      <c r="A1834" s="114"/>
      <c r="B1834" s="129"/>
      <c r="C1834" s="129"/>
      <c r="D1834" s="77"/>
      <c r="E1834" s="56"/>
      <c r="F1834" s="72"/>
      <c r="G1834" s="135"/>
      <c r="H1834" s="129"/>
      <c r="I1834" s="125"/>
    </row>
    <row r="1835" spans="1:9" x14ac:dyDescent="0.25">
      <c r="A1835" s="114"/>
      <c r="B1835" s="129"/>
      <c r="C1835" s="129"/>
      <c r="D1835" s="77"/>
      <c r="E1835" s="56"/>
      <c r="F1835" s="72"/>
      <c r="G1835" s="135"/>
      <c r="H1835" s="129"/>
      <c r="I1835" s="125"/>
    </row>
    <row r="1836" spans="1:9" x14ac:dyDescent="0.25">
      <c r="A1836" s="114"/>
      <c r="B1836" s="129"/>
      <c r="C1836" s="129"/>
      <c r="D1836" s="77"/>
      <c r="E1836" s="56"/>
      <c r="F1836" s="72"/>
      <c r="G1836" s="135"/>
      <c r="H1836" s="129"/>
      <c r="I1836" s="125"/>
    </row>
    <row r="1837" spans="1:9" x14ac:dyDescent="0.25">
      <c r="A1837" s="114"/>
      <c r="B1837" s="129"/>
      <c r="C1837" s="129"/>
      <c r="D1837" s="77"/>
      <c r="E1837" s="56"/>
      <c r="F1837" s="72"/>
      <c r="G1837" s="135"/>
      <c r="H1837" s="129"/>
      <c r="I1837" s="125"/>
    </row>
    <row r="1838" spans="1:9" x14ac:dyDescent="0.25">
      <c r="A1838" s="114"/>
      <c r="B1838" s="129"/>
      <c r="C1838" s="129"/>
      <c r="D1838" s="77"/>
      <c r="E1838" s="56"/>
      <c r="F1838" s="72"/>
      <c r="G1838" s="135"/>
      <c r="H1838" s="129"/>
      <c r="I1838" s="125"/>
    </row>
    <row r="1839" spans="1:9" x14ac:dyDescent="0.25">
      <c r="A1839" s="114"/>
      <c r="B1839" s="129"/>
      <c r="C1839" s="129"/>
      <c r="D1839" s="77"/>
      <c r="E1839" s="56"/>
      <c r="F1839" s="72"/>
      <c r="G1839" s="135"/>
      <c r="H1839" s="129"/>
      <c r="I1839" s="125"/>
    </row>
    <row r="1840" spans="1:9" x14ac:dyDescent="0.25">
      <c r="A1840" s="114"/>
      <c r="B1840" s="129"/>
      <c r="C1840" s="129"/>
      <c r="D1840" s="77"/>
      <c r="E1840" s="56"/>
      <c r="F1840" s="72"/>
      <c r="G1840" s="135"/>
      <c r="H1840" s="129"/>
      <c r="I1840" s="125"/>
    </row>
    <row r="1841" spans="1:9" x14ac:dyDescent="0.25">
      <c r="A1841" s="114"/>
      <c r="B1841" s="129"/>
      <c r="C1841" s="129"/>
      <c r="D1841" s="77"/>
      <c r="E1841" s="56"/>
      <c r="F1841" s="72"/>
      <c r="G1841" s="135"/>
      <c r="H1841" s="129"/>
      <c r="I1841" s="125"/>
    </row>
    <row r="1842" spans="1:9" x14ac:dyDescent="0.25">
      <c r="A1842" s="114"/>
      <c r="B1842" s="129"/>
      <c r="C1842" s="129"/>
      <c r="D1842" s="77"/>
      <c r="E1842" s="56"/>
      <c r="F1842" s="72"/>
      <c r="G1842" s="135"/>
      <c r="H1842" s="129"/>
      <c r="I1842" s="125"/>
    </row>
    <row r="1843" spans="1:9" x14ac:dyDescent="0.25">
      <c r="A1843" s="114"/>
      <c r="B1843" s="129"/>
      <c r="C1843" s="129"/>
      <c r="D1843" s="77"/>
      <c r="E1843" s="56"/>
      <c r="F1843" s="72"/>
      <c r="G1843" s="135"/>
      <c r="H1843" s="129"/>
      <c r="I1843" s="125"/>
    </row>
    <row r="1844" spans="1:9" x14ac:dyDescent="0.25">
      <c r="A1844" s="114"/>
      <c r="B1844" s="129"/>
      <c r="C1844" s="129"/>
      <c r="D1844" s="77"/>
      <c r="E1844" s="56"/>
      <c r="F1844" s="72"/>
      <c r="G1844" s="135"/>
      <c r="H1844" s="129"/>
      <c r="I1844" s="125"/>
    </row>
    <row r="1845" spans="1:9" x14ac:dyDescent="0.25">
      <c r="A1845" s="114"/>
      <c r="B1845" s="129"/>
      <c r="C1845" s="129"/>
      <c r="D1845" s="77"/>
      <c r="E1845" s="56"/>
      <c r="F1845" s="72"/>
      <c r="G1845" s="135"/>
      <c r="H1845" s="129"/>
      <c r="I1845" s="125"/>
    </row>
    <row r="1846" spans="1:9" x14ac:dyDescent="0.25">
      <c r="A1846" s="114"/>
      <c r="B1846" s="129"/>
      <c r="C1846" s="129"/>
      <c r="D1846" s="77"/>
      <c r="E1846" s="56"/>
      <c r="F1846" s="72"/>
      <c r="G1846" s="135"/>
      <c r="H1846" s="129"/>
      <c r="I1846" s="125"/>
    </row>
    <row r="1847" spans="1:9" x14ac:dyDescent="0.25">
      <c r="A1847" s="114"/>
      <c r="B1847" s="129"/>
      <c r="C1847" s="129"/>
      <c r="D1847" s="77"/>
      <c r="E1847" s="56"/>
      <c r="F1847" s="72"/>
      <c r="G1847" s="135"/>
      <c r="H1847" s="129"/>
      <c r="I1847" s="125"/>
    </row>
    <row r="1848" spans="1:9" x14ac:dyDescent="0.25">
      <c r="A1848" s="114"/>
      <c r="B1848" s="129"/>
      <c r="C1848" s="129"/>
      <c r="D1848" s="77"/>
      <c r="E1848" s="56"/>
      <c r="F1848" s="72"/>
      <c r="G1848" s="135"/>
      <c r="H1848" s="129"/>
      <c r="I1848" s="125"/>
    </row>
    <row r="1849" spans="1:9" x14ac:dyDescent="0.25">
      <c r="A1849" s="114"/>
      <c r="B1849" s="129"/>
      <c r="C1849" s="129"/>
      <c r="D1849" s="77"/>
      <c r="E1849" s="56"/>
      <c r="F1849" s="72"/>
      <c r="G1849" s="135"/>
      <c r="H1849" s="129"/>
      <c r="I1849" s="125"/>
    </row>
    <row r="1850" spans="1:9" x14ac:dyDescent="0.25">
      <c r="A1850" s="114"/>
      <c r="B1850" s="129"/>
      <c r="C1850" s="129"/>
      <c r="D1850" s="77"/>
      <c r="E1850" s="56"/>
      <c r="F1850" s="72"/>
      <c r="G1850" s="135"/>
      <c r="H1850" s="129"/>
      <c r="I1850" s="125"/>
    </row>
    <row r="1851" spans="1:9" x14ac:dyDescent="0.25">
      <c r="A1851" s="114"/>
      <c r="B1851" s="129"/>
      <c r="C1851" s="129"/>
      <c r="D1851" s="77"/>
      <c r="E1851" s="56"/>
      <c r="F1851" s="72"/>
      <c r="G1851" s="135"/>
      <c r="H1851" s="129"/>
      <c r="I1851" s="125"/>
    </row>
    <row r="1852" spans="1:9" x14ac:dyDescent="0.25">
      <c r="A1852" s="114"/>
      <c r="B1852" s="129"/>
      <c r="C1852" s="129"/>
      <c r="D1852" s="77"/>
      <c r="E1852" s="56"/>
      <c r="F1852" s="72"/>
      <c r="G1852" s="135"/>
      <c r="H1852" s="129"/>
      <c r="I1852" s="125"/>
    </row>
    <row r="1853" spans="1:9" x14ac:dyDescent="0.25">
      <c r="A1853" s="114"/>
      <c r="B1853" s="129"/>
      <c r="C1853" s="129"/>
      <c r="D1853" s="77"/>
      <c r="E1853" s="56"/>
      <c r="F1853" s="72"/>
      <c r="G1853" s="135"/>
      <c r="H1853" s="129"/>
      <c r="I1853" s="125"/>
    </row>
    <row r="1854" spans="1:9" x14ac:dyDescent="0.25">
      <c r="A1854" s="114"/>
      <c r="B1854" s="129"/>
      <c r="C1854" s="129"/>
      <c r="D1854" s="77"/>
      <c r="E1854" s="56"/>
      <c r="F1854" s="72"/>
      <c r="G1854" s="135"/>
      <c r="H1854" s="129"/>
      <c r="I1854" s="125"/>
    </row>
    <row r="1855" spans="1:9" x14ac:dyDescent="0.25">
      <c r="A1855" s="114"/>
      <c r="B1855" s="129"/>
      <c r="C1855" s="129"/>
      <c r="D1855" s="77"/>
      <c r="E1855" s="56"/>
      <c r="F1855" s="72"/>
      <c r="G1855" s="135"/>
      <c r="H1855" s="129"/>
      <c r="I1855" s="125"/>
    </row>
    <row r="1856" spans="1:9" x14ac:dyDescent="0.25">
      <c r="A1856" s="114"/>
      <c r="B1856" s="129"/>
      <c r="C1856" s="129"/>
      <c r="D1856" s="77"/>
      <c r="E1856" s="56"/>
      <c r="F1856" s="72"/>
      <c r="G1856" s="135"/>
      <c r="H1856" s="129"/>
      <c r="I1856" s="125"/>
    </row>
    <row r="1857" spans="1:9" x14ac:dyDescent="0.25">
      <c r="A1857" s="114"/>
      <c r="B1857" s="129"/>
      <c r="C1857" s="129"/>
      <c r="D1857" s="77"/>
      <c r="E1857" s="56"/>
      <c r="F1857" s="72"/>
      <c r="G1857" s="135"/>
      <c r="H1857" s="129"/>
      <c r="I1857" s="125"/>
    </row>
    <row r="1858" spans="1:9" x14ac:dyDescent="0.25">
      <c r="A1858" s="114"/>
      <c r="B1858" s="129"/>
      <c r="C1858" s="129"/>
      <c r="D1858" s="77"/>
      <c r="E1858" s="56"/>
      <c r="F1858" s="72"/>
      <c r="G1858" s="135"/>
      <c r="H1858" s="129"/>
      <c r="I1858" s="125"/>
    </row>
    <row r="1859" spans="1:9" x14ac:dyDescent="0.25">
      <c r="A1859" s="114"/>
      <c r="B1859" s="129"/>
      <c r="C1859" s="129"/>
      <c r="D1859" s="77"/>
      <c r="E1859" s="56"/>
      <c r="F1859" s="72"/>
      <c r="G1859" s="135"/>
      <c r="H1859" s="129"/>
      <c r="I1859" s="125"/>
    </row>
    <row r="1860" spans="1:9" x14ac:dyDescent="0.25">
      <c r="A1860" s="114"/>
      <c r="B1860" s="129"/>
      <c r="C1860" s="129"/>
      <c r="D1860" s="77"/>
      <c r="E1860" s="56"/>
      <c r="F1860" s="72"/>
      <c r="G1860" s="135"/>
      <c r="H1860" s="129"/>
      <c r="I1860" s="125"/>
    </row>
    <row r="1861" spans="1:9" x14ac:dyDescent="0.25">
      <c r="A1861" s="114"/>
      <c r="B1861" s="129"/>
      <c r="C1861" s="129"/>
      <c r="D1861" s="77"/>
      <c r="E1861" s="56"/>
      <c r="F1861" s="72"/>
      <c r="G1861" s="135"/>
      <c r="H1861" s="129"/>
      <c r="I1861" s="125"/>
    </row>
    <row r="1862" spans="1:9" x14ac:dyDescent="0.25">
      <c r="A1862" s="114"/>
      <c r="B1862" s="129"/>
      <c r="C1862" s="129"/>
      <c r="D1862" s="77"/>
      <c r="E1862" s="56"/>
      <c r="F1862" s="72"/>
      <c r="G1862" s="135"/>
      <c r="H1862" s="129"/>
      <c r="I1862" s="125"/>
    </row>
    <row r="1863" spans="1:9" x14ac:dyDescent="0.25">
      <c r="A1863" s="114"/>
      <c r="B1863" s="129"/>
      <c r="C1863" s="129"/>
      <c r="D1863" s="77"/>
      <c r="E1863" s="56"/>
      <c r="F1863" s="72"/>
      <c r="G1863" s="135"/>
      <c r="H1863" s="129"/>
      <c r="I1863" s="125"/>
    </row>
    <row r="1864" spans="1:9" x14ac:dyDescent="0.25">
      <c r="A1864" s="114"/>
      <c r="B1864" s="129"/>
      <c r="C1864" s="129"/>
      <c r="D1864" s="77"/>
      <c r="E1864" s="56"/>
      <c r="F1864" s="72"/>
      <c r="G1864" s="135"/>
      <c r="H1864" s="129"/>
      <c r="I1864" s="125"/>
    </row>
    <row r="1865" spans="1:9" x14ac:dyDescent="0.25">
      <c r="A1865" s="114"/>
      <c r="B1865" s="129"/>
      <c r="C1865" s="129"/>
      <c r="D1865" s="77"/>
      <c r="E1865" s="56"/>
      <c r="F1865" s="72"/>
      <c r="G1865" s="135"/>
      <c r="H1865" s="129"/>
      <c r="I1865" s="125"/>
    </row>
    <row r="1866" spans="1:9" x14ac:dyDescent="0.25">
      <c r="A1866" s="114"/>
      <c r="B1866" s="129"/>
      <c r="C1866" s="129"/>
      <c r="D1866" s="77"/>
      <c r="E1866" s="56"/>
      <c r="F1866" s="72"/>
      <c r="G1866" s="135"/>
      <c r="H1866" s="129"/>
      <c r="I1866" s="125"/>
    </row>
    <row r="1867" spans="1:9" x14ac:dyDescent="0.25">
      <c r="A1867" s="114"/>
      <c r="B1867" s="129"/>
      <c r="C1867" s="129"/>
      <c r="D1867" s="77"/>
      <c r="E1867" s="56"/>
      <c r="F1867" s="72"/>
      <c r="G1867" s="135"/>
      <c r="H1867" s="129"/>
      <c r="I1867" s="125"/>
    </row>
    <row r="1868" spans="1:9" x14ac:dyDescent="0.25">
      <c r="A1868" s="114"/>
      <c r="B1868" s="129"/>
      <c r="C1868" s="129"/>
      <c r="D1868" s="77"/>
      <c r="E1868" s="56"/>
      <c r="F1868" s="72"/>
      <c r="G1868" s="135"/>
      <c r="H1868" s="129"/>
      <c r="I1868" s="125"/>
    </row>
    <row r="1869" spans="1:9" x14ac:dyDescent="0.25">
      <c r="A1869" s="114"/>
      <c r="B1869" s="129"/>
      <c r="C1869" s="129"/>
      <c r="D1869" s="77"/>
      <c r="E1869" s="56"/>
      <c r="F1869" s="72"/>
      <c r="G1869" s="135"/>
      <c r="H1869" s="129"/>
      <c r="I1869" s="125"/>
    </row>
    <row r="1870" spans="1:9" x14ac:dyDescent="0.25">
      <c r="A1870" s="114"/>
      <c r="B1870" s="129"/>
      <c r="C1870" s="129"/>
      <c r="D1870" s="77"/>
      <c r="E1870" s="56"/>
      <c r="F1870" s="72"/>
      <c r="G1870" s="135"/>
      <c r="H1870" s="129"/>
      <c r="I1870" s="125"/>
    </row>
    <row r="1871" spans="1:9" x14ac:dyDescent="0.25">
      <c r="A1871" s="114"/>
      <c r="B1871" s="129"/>
      <c r="C1871" s="129"/>
      <c r="D1871" s="77"/>
      <c r="E1871" s="56"/>
      <c r="F1871" s="72"/>
      <c r="G1871" s="135"/>
      <c r="H1871" s="129"/>
      <c r="I1871" s="125"/>
    </row>
    <row r="1872" spans="1:9" x14ac:dyDescent="0.25">
      <c r="A1872" s="114"/>
      <c r="B1872" s="129"/>
      <c r="C1872" s="129"/>
      <c r="D1872" s="77"/>
      <c r="E1872" s="56"/>
      <c r="F1872" s="72"/>
      <c r="G1872" s="135"/>
      <c r="H1872" s="129"/>
      <c r="I1872" s="125"/>
    </row>
    <row r="1873" spans="1:9" x14ac:dyDescent="0.25">
      <c r="A1873" s="114"/>
      <c r="B1873" s="129"/>
      <c r="C1873" s="129"/>
      <c r="D1873" s="77"/>
      <c r="E1873" s="56"/>
      <c r="F1873" s="72"/>
      <c r="G1873" s="135"/>
      <c r="H1873" s="129"/>
      <c r="I1873" s="125"/>
    </row>
    <row r="1874" spans="1:9" x14ac:dyDescent="0.25">
      <c r="A1874" s="114"/>
      <c r="B1874" s="129"/>
      <c r="C1874" s="129"/>
      <c r="D1874" s="77"/>
      <c r="E1874" s="56"/>
      <c r="F1874" s="72"/>
      <c r="G1874" s="135"/>
      <c r="H1874" s="129"/>
      <c r="I1874" s="125"/>
    </row>
    <row r="1875" spans="1:9" x14ac:dyDescent="0.25">
      <c r="A1875" s="114"/>
      <c r="B1875" s="129"/>
      <c r="C1875" s="129"/>
      <c r="D1875" s="77"/>
      <c r="E1875" s="56"/>
      <c r="F1875" s="72"/>
      <c r="G1875" s="135"/>
      <c r="H1875" s="129"/>
      <c r="I1875" s="125"/>
    </row>
    <row r="1876" spans="1:9" x14ac:dyDescent="0.25">
      <c r="A1876" s="114"/>
      <c r="B1876" s="129"/>
      <c r="C1876" s="129"/>
      <c r="D1876" s="77"/>
      <c r="E1876" s="56"/>
      <c r="F1876" s="72"/>
      <c r="G1876" s="135"/>
      <c r="H1876" s="129"/>
      <c r="I1876" s="125"/>
    </row>
    <row r="1877" spans="1:9" x14ac:dyDescent="0.25">
      <c r="A1877" s="114"/>
      <c r="B1877" s="129"/>
      <c r="C1877" s="129"/>
      <c r="D1877" s="77"/>
      <c r="E1877" s="56"/>
      <c r="F1877" s="72"/>
      <c r="G1877" s="135"/>
      <c r="H1877" s="129"/>
      <c r="I1877" s="125"/>
    </row>
    <row r="1878" spans="1:9" x14ac:dyDescent="0.25">
      <c r="A1878" s="114"/>
      <c r="B1878" s="129"/>
      <c r="C1878" s="129"/>
      <c r="D1878" s="77"/>
      <c r="E1878" s="56"/>
      <c r="F1878" s="72"/>
      <c r="G1878" s="135"/>
      <c r="H1878" s="129"/>
      <c r="I1878" s="125"/>
    </row>
    <row r="1879" spans="1:9" x14ac:dyDescent="0.25">
      <c r="A1879" s="114"/>
      <c r="B1879" s="129"/>
      <c r="C1879" s="129"/>
      <c r="D1879" s="77"/>
      <c r="E1879" s="56"/>
      <c r="F1879" s="72"/>
      <c r="G1879" s="135"/>
      <c r="H1879" s="129"/>
      <c r="I1879" s="125"/>
    </row>
    <row r="1880" spans="1:9" x14ac:dyDescent="0.25">
      <c r="A1880" s="114"/>
      <c r="B1880" s="129"/>
      <c r="C1880" s="129"/>
      <c r="D1880" s="77"/>
      <c r="E1880" s="56"/>
      <c r="F1880" s="72"/>
      <c r="G1880" s="135"/>
      <c r="H1880" s="129"/>
      <c r="I1880" s="125"/>
    </row>
    <row r="1881" spans="1:9" x14ac:dyDescent="0.25">
      <c r="A1881" s="114"/>
      <c r="B1881" s="129"/>
      <c r="C1881" s="129"/>
      <c r="D1881" s="77"/>
      <c r="E1881" s="56"/>
      <c r="F1881" s="72"/>
      <c r="G1881" s="135"/>
      <c r="H1881" s="129"/>
      <c r="I1881" s="125"/>
    </row>
    <row r="1882" spans="1:9" x14ac:dyDescent="0.25">
      <c r="A1882" s="114"/>
      <c r="B1882" s="129"/>
      <c r="C1882" s="129"/>
      <c r="D1882" s="77"/>
      <c r="E1882" s="56"/>
      <c r="F1882" s="72"/>
      <c r="G1882" s="135"/>
      <c r="H1882" s="129"/>
      <c r="I1882" s="125"/>
    </row>
    <row r="1883" spans="1:9" x14ac:dyDescent="0.25">
      <c r="A1883" s="114"/>
      <c r="B1883" s="129"/>
      <c r="C1883" s="129"/>
      <c r="D1883" s="77"/>
      <c r="E1883" s="56"/>
      <c r="F1883" s="72"/>
      <c r="G1883" s="135"/>
      <c r="H1883" s="129"/>
      <c r="I1883" s="125"/>
    </row>
    <row r="1884" spans="1:9" x14ac:dyDescent="0.25">
      <c r="A1884" s="114"/>
      <c r="B1884" s="129"/>
      <c r="C1884" s="129"/>
      <c r="D1884" s="77"/>
      <c r="E1884" s="56"/>
      <c r="F1884" s="72"/>
      <c r="G1884" s="135"/>
      <c r="H1884" s="129"/>
      <c r="I1884" s="125"/>
    </row>
    <row r="1885" spans="1:9" x14ac:dyDescent="0.25">
      <c r="A1885" s="114"/>
      <c r="B1885" s="129"/>
      <c r="C1885" s="129"/>
      <c r="D1885" s="77"/>
      <c r="E1885" s="56"/>
      <c r="F1885" s="72"/>
      <c r="G1885" s="135"/>
      <c r="H1885" s="129"/>
      <c r="I1885" s="125"/>
    </row>
    <row r="1886" spans="1:9" x14ac:dyDescent="0.25">
      <c r="A1886" s="114"/>
      <c r="B1886" s="129"/>
      <c r="C1886" s="129"/>
      <c r="D1886" s="77"/>
      <c r="E1886" s="56"/>
      <c r="F1886" s="72"/>
      <c r="G1886" s="135"/>
      <c r="H1886" s="129"/>
      <c r="I1886" s="125"/>
    </row>
    <row r="1887" spans="1:9" x14ac:dyDescent="0.25">
      <c r="A1887" s="114"/>
      <c r="B1887" s="129"/>
      <c r="C1887" s="129"/>
      <c r="D1887" s="77"/>
      <c r="E1887" s="56"/>
      <c r="F1887" s="72"/>
      <c r="G1887" s="135"/>
      <c r="H1887" s="129"/>
      <c r="I1887" s="125"/>
    </row>
    <row r="1888" spans="1:9" x14ac:dyDescent="0.25">
      <c r="A1888" s="114"/>
      <c r="B1888" s="129"/>
      <c r="C1888" s="129"/>
      <c r="D1888" s="77"/>
      <c r="E1888" s="56"/>
      <c r="F1888" s="72"/>
      <c r="G1888" s="135"/>
      <c r="H1888" s="129"/>
      <c r="I1888" s="125"/>
    </row>
    <row r="1889" spans="1:9" x14ac:dyDescent="0.25">
      <c r="A1889" s="114"/>
      <c r="B1889" s="129"/>
      <c r="C1889" s="129"/>
      <c r="D1889" s="77"/>
      <c r="E1889" s="56"/>
      <c r="F1889" s="72"/>
      <c r="G1889" s="135"/>
      <c r="H1889" s="129"/>
      <c r="I1889" s="125"/>
    </row>
    <row r="1890" spans="1:9" x14ac:dyDescent="0.25">
      <c r="A1890" s="114"/>
      <c r="B1890" s="129"/>
      <c r="C1890" s="129"/>
      <c r="D1890" s="77"/>
      <c r="E1890" s="56"/>
      <c r="F1890" s="72"/>
      <c r="G1890" s="135"/>
      <c r="H1890" s="129"/>
      <c r="I1890" s="125"/>
    </row>
    <row r="1891" spans="1:9" x14ac:dyDescent="0.25">
      <c r="A1891" s="114"/>
      <c r="B1891" s="129"/>
      <c r="C1891" s="129"/>
      <c r="D1891" s="77"/>
      <c r="E1891" s="56"/>
      <c r="F1891" s="72"/>
      <c r="G1891" s="135"/>
      <c r="H1891" s="129"/>
      <c r="I1891" s="125"/>
    </row>
    <row r="1892" spans="1:9" x14ac:dyDescent="0.25">
      <c r="A1892" s="114"/>
      <c r="B1892" s="129"/>
      <c r="C1892" s="129"/>
      <c r="D1892" s="77"/>
      <c r="E1892" s="56"/>
      <c r="F1892" s="72"/>
      <c r="G1892" s="135"/>
      <c r="H1892" s="129"/>
      <c r="I1892" s="125"/>
    </row>
    <row r="1893" spans="1:9" x14ac:dyDescent="0.25">
      <c r="A1893" s="114"/>
      <c r="B1893" s="129"/>
      <c r="C1893" s="129"/>
      <c r="D1893" s="77"/>
      <c r="E1893" s="56"/>
      <c r="F1893" s="72"/>
      <c r="G1893" s="135"/>
      <c r="H1893" s="129"/>
      <c r="I1893" s="125"/>
    </row>
    <row r="1894" spans="1:9" x14ac:dyDescent="0.25">
      <c r="A1894" s="114"/>
      <c r="B1894" s="129"/>
      <c r="C1894" s="129"/>
      <c r="D1894" s="77"/>
      <c r="E1894" s="56"/>
      <c r="F1894" s="72"/>
      <c r="G1894" s="135"/>
      <c r="H1894" s="129"/>
      <c r="I1894" s="125"/>
    </row>
    <row r="1895" spans="1:9" x14ac:dyDescent="0.25">
      <c r="A1895" s="114"/>
      <c r="B1895" s="129"/>
      <c r="C1895" s="129"/>
      <c r="D1895" s="77"/>
      <c r="E1895" s="56"/>
      <c r="F1895" s="72"/>
      <c r="G1895" s="135"/>
      <c r="H1895" s="129"/>
      <c r="I1895" s="125"/>
    </row>
    <row r="1896" spans="1:9" x14ac:dyDescent="0.25">
      <c r="A1896" s="114"/>
      <c r="B1896" s="129"/>
      <c r="C1896" s="129"/>
      <c r="D1896" s="77"/>
      <c r="E1896" s="56"/>
      <c r="F1896" s="72"/>
      <c r="G1896" s="135"/>
      <c r="H1896" s="129"/>
      <c r="I1896" s="125"/>
    </row>
    <row r="1897" spans="1:9" x14ac:dyDescent="0.25">
      <c r="A1897" s="114"/>
      <c r="B1897" s="129"/>
      <c r="C1897" s="129"/>
      <c r="D1897" s="77"/>
      <c r="E1897" s="56"/>
      <c r="F1897" s="72"/>
      <c r="G1897" s="135"/>
      <c r="H1897" s="129"/>
      <c r="I1897" s="125"/>
    </row>
    <row r="1898" spans="1:9" x14ac:dyDescent="0.25">
      <c r="A1898" s="114"/>
      <c r="B1898" s="129"/>
      <c r="C1898" s="129"/>
      <c r="D1898" s="77"/>
      <c r="E1898" s="56"/>
      <c r="F1898" s="72"/>
      <c r="G1898" s="135"/>
      <c r="H1898" s="129"/>
      <c r="I1898" s="125"/>
    </row>
    <row r="1899" spans="1:9" x14ac:dyDescent="0.25">
      <c r="A1899" s="114"/>
      <c r="B1899" s="129"/>
      <c r="C1899" s="129"/>
      <c r="D1899" s="77"/>
      <c r="E1899" s="56"/>
      <c r="F1899" s="72"/>
      <c r="G1899" s="135"/>
      <c r="H1899" s="129"/>
      <c r="I1899" s="125"/>
    </row>
    <row r="1900" spans="1:9" x14ac:dyDescent="0.25">
      <c r="A1900" s="114"/>
      <c r="B1900" s="129"/>
      <c r="C1900" s="129"/>
      <c r="D1900" s="77"/>
      <c r="E1900" s="56"/>
      <c r="F1900" s="72"/>
      <c r="G1900" s="135"/>
      <c r="H1900" s="129"/>
      <c r="I1900" s="125"/>
    </row>
    <row r="1901" spans="1:9" x14ac:dyDescent="0.25">
      <c r="A1901" s="114"/>
      <c r="B1901" s="129"/>
      <c r="C1901" s="129"/>
      <c r="D1901" s="77"/>
      <c r="E1901" s="56"/>
      <c r="F1901" s="72"/>
      <c r="G1901" s="135"/>
      <c r="H1901" s="129"/>
      <c r="I1901" s="125"/>
    </row>
    <row r="1902" spans="1:9" x14ac:dyDescent="0.25">
      <c r="A1902" s="114"/>
      <c r="B1902" s="129"/>
      <c r="C1902" s="129"/>
      <c r="D1902" s="77"/>
      <c r="E1902" s="56"/>
      <c r="F1902" s="72"/>
      <c r="G1902" s="135"/>
      <c r="H1902" s="129"/>
      <c r="I1902" s="125"/>
    </row>
    <row r="1903" spans="1:9" x14ac:dyDescent="0.25">
      <c r="A1903" s="114"/>
      <c r="B1903" s="129"/>
      <c r="C1903" s="129"/>
      <c r="D1903" s="77"/>
      <c r="E1903" s="56"/>
      <c r="F1903" s="72"/>
      <c r="G1903" s="135"/>
      <c r="H1903" s="129"/>
      <c r="I1903" s="125"/>
    </row>
    <row r="1904" spans="1:9" x14ac:dyDescent="0.25">
      <c r="A1904" s="114"/>
      <c r="B1904" s="129"/>
      <c r="C1904" s="129"/>
      <c r="D1904" s="77"/>
      <c r="E1904" s="56"/>
      <c r="F1904" s="72"/>
      <c r="G1904" s="135"/>
      <c r="H1904" s="129"/>
      <c r="I1904" s="125"/>
    </row>
    <row r="1905" spans="1:9" x14ac:dyDescent="0.25">
      <c r="A1905" s="114"/>
      <c r="B1905" s="129"/>
      <c r="C1905" s="129"/>
      <c r="D1905" s="77"/>
      <c r="E1905" s="56"/>
      <c r="F1905" s="72"/>
      <c r="G1905" s="135"/>
      <c r="H1905" s="129"/>
      <c r="I1905" s="125"/>
    </row>
    <row r="1906" spans="1:9" x14ac:dyDescent="0.25">
      <c r="A1906" s="114"/>
      <c r="B1906" s="129"/>
      <c r="C1906" s="129"/>
      <c r="D1906" s="77"/>
      <c r="E1906" s="56"/>
      <c r="F1906" s="72"/>
      <c r="G1906" s="135"/>
      <c r="H1906" s="129"/>
      <c r="I1906" s="125"/>
    </row>
    <row r="1907" spans="1:9" x14ac:dyDescent="0.25">
      <c r="A1907" s="114"/>
      <c r="B1907" s="129"/>
      <c r="C1907" s="129"/>
      <c r="D1907" s="77"/>
      <c r="E1907" s="56"/>
      <c r="F1907" s="72"/>
      <c r="G1907" s="135"/>
      <c r="H1907" s="129"/>
      <c r="I1907" s="125"/>
    </row>
    <row r="1908" spans="1:9" x14ac:dyDescent="0.25">
      <c r="A1908" s="114"/>
      <c r="B1908" s="129"/>
      <c r="C1908" s="129"/>
      <c r="D1908" s="77"/>
      <c r="E1908" s="56"/>
      <c r="F1908" s="72"/>
      <c r="G1908" s="135"/>
      <c r="H1908" s="129"/>
      <c r="I1908" s="125"/>
    </row>
    <row r="1909" spans="1:9" x14ac:dyDescent="0.25">
      <c r="A1909" s="114"/>
      <c r="B1909" s="129"/>
      <c r="C1909" s="129"/>
      <c r="D1909" s="77"/>
      <c r="E1909" s="56"/>
      <c r="F1909" s="72"/>
      <c r="G1909" s="135"/>
      <c r="H1909" s="129"/>
      <c r="I1909" s="125"/>
    </row>
    <row r="1910" spans="1:9" x14ac:dyDescent="0.25">
      <c r="A1910" s="114"/>
      <c r="B1910" s="129"/>
      <c r="C1910" s="129"/>
      <c r="D1910" s="77"/>
      <c r="E1910" s="56"/>
      <c r="F1910" s="72"/>
      <c r="G1910" s="135"/>
      <c r="H1910" s="129"/>
      <c r="I1910" s="125"/>
    </row>
    <row r="1911" spans="1:9" x14ac:dyDescent="0.25">
      <c r="A1911" s="114"/>
      <c r="B1911" s="129"/>
      <c r="C1911" s="129"/>
      <c r="D1911" s="77"/>
      <c r="E1911" s="56"/>
      <c r="F1911" s="72"/>
      <c r="G1911" s="135"/>
      <c r="H1911" s="129"/>
      <c r="I1911" s="125"/>
    </row>
    <row r="1912" spans="1:9" x14ac:dyDescent="0.25">
      <c r="A1912" s="114"/>
      <c r="B1912" s="129"/>
      <c r="C1912" s="129"/>
      <c r="D1912" s="77"/>
      <c r="E1912" s="56"/>
      <c r="F1912" s="72"/>
      <c r="G1912" s="135"/>
      <c r="H1912" s="129"/>
      <c r="I1912" s="125"/>
    </row>
    <row r="1913" spans="1:9" x14ac:dyDescent="0.25">
      <c r="A1913" s="114"/>
      <c r="B1913" s="129"/>
      <c r="C1913" s="129"/>
      <c r="D1913" s="77"/>
      <c r="E1913" s="56"/>
      <c r="F1913" s="72"/>
      <c r="G1913" s="135"/>
      <c r="H1913" s="129"/>
      <c r="I1913" s="125"/>
    </row>
    <row r="1914" spans="1:9" x14ac:dyDescent="0.25">
      <c r="A1914" s="114"/>
      <c r="B1914" s="129"/>
      <c r="C1914" s="129"/>
      <c r="D1914" s="77"/>
      <c r="E1914" s="56"/>
      <c r="F1914" s="72"/>
      <c r="G1914" s="135"/>
      <c r="H1914" s="129"/>
      <c r="I1914" s="125"/>
    </row>
    <row r="1915" spans="1:9" x14ac:dyDescent="0.25">
      <c r="A1915" s="114"/>
      <c r="B1915" s="129"/>
      <c r="C1915" s="129"/>
      <c r="D1915" s="77"/>
      <c r="E1915" s="56"/>
      <c r="F1915" s="72"/>
      <c r="G1915" s="135"/>
      <c r="H1915" s="129"/>
      <c r="I1915" s="125"/>
    </row>
    <row r="1916" spans="1:9" x14ac:dyDescent="0.25">
      <c r="A1916" s="114"/>
      <c r="B1916" s="129"/>
      <c r="C1916" s="129"/>
      <c r="D1916" s="77"/>
      <c r="E1916" s="56"/>
      <c r="F1916" s="72"/>
      <c r="G1916" s="135"/>
      <c r="H1916" s="129"/>
      <c r="I1916" s="125"/>
    </row>
    <row r="1917" spans="1:9" x14ac:dyDescent="0.25">
      <c r="A1917" s="114"/>
      <c r="B1917" s="129"/>
      <c r="C1917" s="129"/>
      <c r="D1917" s="77"/>
      <c r="E1917" s="56"/>
      <c r="F1917" s="72"/>
      <c r="G1917" s="135"/>
      <c r="H1917" s="129"/>
      <c r="I1917" s="125"/>
    </row>
    <row r="1918" spans="1:9" x14ac:dyDescent="0.25">
      <c r="A1918" s="114"/>
      <c r="B1918" s="129"/>
      <c r="C1918" s="129"/>
      <c r="D1918" s="77"/>
      <c r="E1918" s="56"/>
      <c r="F1918" s="72"/>
      <c r="G1918" s="135"/>
      <c r="H1918" s="129"/>
      <c r="I1918" s="125"/>
    </row>
    <row r="1919" spans="1:9" x14ac:dyDescent="0.25">
      <c r="A1919" s="114"/>
      <c r="B1919" s="129"/>
      <c r="C1919" s="129"/>
      <c r="D1919" s="77"/>
      <c r="E1919" s="56"/>
      <c r="F1919" s="72"/>
      <c r="G1919" s="135"/>
      <c r="H1919" s="129"/>
      <c r="I1919" s="125"/>
    </row>
    <row r="1920" spans="1:9" x14ac:dyDescent="0.25">
      <c r="A1920" s="114"/>
      <c r="B1920" s="129"/>
      <c r="C1920" s="129"/>
      <c r="D1920" s="77"/>
      <c r="E1920" s="56"/>
      <c r="F1920" s="72"/>
      <c r="G1920" s="135"/>
      <c r="H1920" s="129"/>
      <c r="I1920" s="125"/>
    </row>
    <row r="1921" spans="1:9" x14ac:dyDescent="0.25">
      <c r="A1921" s="114"/>
      <c r="B1921" s="129"/>
      <c r="C1921" s="129"/>
      <c r="D1921" s="77"/>
      <c r="E1921" s="56"/>
      <c r="F1921" s="72"/>
      <c r="G1921" s="135"/>
      <c r="H1921" s="129"/>
      <c r="I1921" s="125"/>
    </row>
    <row r="1922" spans="1:9" x14ac:dyDescent="0.25">
      <c r="A1922" s="114"/>
      <c r="B1922" s="129"/>
      <c r="C1922" s="129"/>
      <c r="D1922" s="77"/>
      <c r="E1922" s="56"/>
      <c r="F1922" s="72"/>
      <c r="G1922" s="135"/>
      <c r="H1922" s="129"/>
      <c r="I1922" s="125"/>
    </row>
    <row r="1923" spans="1:9" x14ac:dyDescent="0.25">
      <c r="A1923" s="114"/>
      <c r="B1923" s="129"/>
      <c r="C1923" s="129"/>
      <c r="D1923" s="77"/>
      <c r="E1923" s="56"/>
      <c r="F1923" s="72"/>
      <c r="G1923" s="135"/>
      <c r="H1923" s="129"/>
      <c r="I1923" s="125"/>
    </row>
    <row r="1924" spans="1:9" x14ac:dyDescent="0.25">
      <c r="A1924" s="114"/>
      <c r="B1924" s="129"/>
      <c r="C1924" s="129"/>
      <c r="D1924" s="77"/>
      <c r="E1924" s="56"/>
      <c r="F1924" s="72"/>
      <c r="G1924" s="135"/>
      <c r="H1924" s="129"/>
      <c r="I1924" s="125"/>
    </row>
    <row r="1925" spans="1:9" x14ac:dyDescent="0.25">
      <c r="A1925" s="114"/>
      <c r="B1925" s="129"/>
      <c r="C1925" s="129"/>
      <c r="D1925" s="77"/>
      <c r="E1925" s="56"/>
      <c r="F1925" s="72"/>
      <c r="G1925" s="135"/>
      <c r="H1925" s="129"/>
      <c r="I1925" s="125"/>
    </row>
    <row r="1926" spans="1:9" x14ac:dyDescent="0.25">
      <c r="A1926" s="114"/>
      <c r="B1926" s="129"/>
      <c r="C1926" s="129"/>
      <c r="D1926" s="77"/>
      <c r="E1926" s="56"/>
      <c r="F1926" s="72"/>
      <c r="G1926" s="135"/>
      <c r="H1926" s="129"/>
      <c r="I1926" s="125"/>
    </row>
    <row r="1927" spans="1:9" x14ac:dyDescent="0.25">
      <c r="A1927" s="114"/>
      <c r="B1927" s="129"/>
      <c r="C1927" s="129"/>
      <c r="D1927" s="77"/>
      <c r="E1927" s="56"/>
      <c r="F1927" s="72"/>
      <c r="G1927" s="135"/>
      <c r="H1927" s="129"/>
      <c r="I1927" s="125"/>
    </row>
    <row r="1928" spans="1:9" x14ac:dyDescent="0.25">
      <c r="A1928" s="114"/>
      <c r="B1928" s="129"/>
      <c r="C1928" s="129"/>
      <c r="D1928" s="77"/>
      <c r="E1928" s="56"/>
      <c r="F1928" s="72"/>
      <c r="G1928" s="135"/>
      <c r="H1928" s="129"/>
      <c r="I1928" s="125"/>
    </row>
    <row r="1929" spans="1:9" x14ac:dyDescent="0.25">
      <c r="A1929" s="114"/>
      <c r="B1929" s="129"/>
      <c r="C1929" s="129"/>
      <c r="D1929" s="77"/>
      <c r="E1929" s="56"/>
      <c r="F1929" s="72"/>
      <c r="G1929" s="135"/>
      <c r="H1929" s="129"/>
      <c r="I1929" s="125"/>
    </row>
    <row r="1930" spans="1:9" x14ac:dyDescent="0.25">
      <c r="A1930" s="114"/>
      <c r="B1930" s="129"/>
      <c r="C1930" s="129"/>
      <c r="D1930" s="77"/>
      <c r="E1930" s="56"/>
      <c r="F1930" s="72"/>
      <c r="G1930" s="135"/>
      <c r="H1930" s="129"/>
      <c r="I1930" s="125"/>
    </row>
    <row r="1931" spans="1:9" x14ac:dyDescent="0.25">
      <c r="A1931" s="114"/>
      <c r="B1931" s="129"/>
      <c r="C1931" s="129"/>
      <c r="D1931" s="77"/>
      <c r="E1931" s="56"/>
      <c r="F1931" s="72"/>
      <c r="G1931" s="135"/>
      <c r="H1931" s="129"/>
      <c r="I1931" s="125"/>
    </row>
    <row r="1932" spans="1:9" x14ac:dyDescent="0.25">
      <c r="A1932" s="114"/>
      <c r="B1932" s="129"/>
      <c r="C1932" s="129"/>
      <c r="D1932" s="77"/>
      <c r="E1932" s="56"/>
      <c r="F1932" s="72"/>
      <c r="G1932" s="135"/>
      <c r="H1932" s="129"/>
      <c r="I1932" s="125"/>
    </row>
    <row r="1933" spans="1:9" x14ac:dyDescent="0.25">
      <c r="A1933" s="114"/>
      <c r="B1933" s="129"/>
      <c r="C1933" s="129"/>
      <c r="D1933" s="77"/>
      <c r="E1933" s="56"/>
      <c r="F1933" s="72"/>
      <c r="G1933" s="135"/>
      <c r="H1933" s="129"/>
      <c r="I1933" s="125"/>
    </row>
    <row r="1934" spans="1:9" x14ac:dyDescent="0.25">
      <c r="A1934" s="114"/>
      <c r="B1934" s="129"/>
      <c r="C1934" s="129"/>
      <c r="D1934" s="77"/>
      <c r="E1934" s="56"/>
      <c r="F1934" s="72"/>
      <c r="G1934" s="135"/>
      <c r="H1934" s="129"/>
      <c r="I1934" s="125"/>
    </row>
    <row r="1935" spans="1:9" x14ac:dyDescent="0.25">
      <c r="A1935" s="114"/>
      <c r="B1935" s="129"/>
      <c r="C1935" s="129"/>
      <c r="D1935" s="77"/>
      <c r="E1935" s="56"/>
      <c r="F1935" s="72"/>
      <c r="G1935" s="135"/>
      <c r="H1935" s="129"/>
      <c r="I1935" s="125"/>
    </row>
    <row r="1936" spans="1:9" x14ac:dyDescent="0.25">
      <c r="A1936" s="114"/>
      <c r="B1936" s="129"/>
      <c r="C1936" s="129"/>
      <c r="D1936" s="77"/>
      <c r="E1936" s="56"/>
      <c r="F1936" s="72"/>
      <c r="G1936" s="135"/>
      <c r="H1936" s="129"/>
      <c r="I1936" s="125"/>
    </row>
    <row r="1937" spans="1:9" x14ac:dyDescent="0.25">
      <c r="A1937" s="114"/>
      <c r="B1937" s="129"/>
      <c r="C1937" s="129"/>
      <c r="D1937" s="77"/>
      <c r="E1937" s="56"/>
      <c r="F1937" s="72"/>
      <c r="G1937" s="135"/>
      <c r="H1937" s="129"/>
      <c r="I1937" s="125"/>
    </row>
    <row r="1938" spans="1:9" x14ac:dyDescent="0.25">
      <c r="A1938" s="114"/>
      <c r="B1938" s="129"/>
      <c r="C1938" s="129"/>
      <c r="D1938" s="77"/>
      <c r="E1938" s="56"/>
      <c r="F1938" s="72"/>
      <c r="G1938" s="135"/>
      <c r="H1938" s="129"/>
      <c r="I1938" s="125"/>
    </row>
    <row r="1939" spans="1:9" x14ac:dyDescent="0.25">
      <c r="A1939" s="114"/>
      <c r="B1939" s="129"/>
      <c r="C1939" s="129"/>
      <c r="D1939" s="77"/>
      <c r="E1939" s="56"/>
      <c r="F1939" s="72"/>
      <c r="G1939" s="135"/>
      <c r="H1939" s="129"/>
      <c r="I1939" s="125"/>
    </row>
    <row r="1940" spans="1:9" x14ac:dyDescent="0.25">
      <c r="A1940" s="114"/>
      <c r="B1940" s="129"/>
      <c r="C1940" s="129"/>
      <c r="D1940" s="77"/>
      <c r="E1940" s="56"/>
      <c r="F1940" s="72"/>
      <c r="G1940" s="135"/>
      <c r="H1940" s="129"/>
      <c r="I1940" s="125"/>
    </row>
    <row r="1941" spans="1:9" x14ac:dyDescent="0.25">
      <c r="A1941" s="114"/>
      <c r="B1941" s="129"/>
      <c r="C1941" s="129"/>
      <c r="D1941" s="77"/>
      <c r="E1941" s="56"/>
      <c r="F1941" s="72"/>
      <c r="G1941" s="135"/>
      <c r="H1941" s="129"/>
      <c r="I1941" s="125"/>
    </row>
    <row r="1942" spans="1:9" x14ac:dyDescent="0.25">
      <c r="A1942" s="114"/>
      <c r="B1942" s="129"/>
      <c r="C1942" s="129"/>
      <c r="D1942" s="77"/>
      <c r="E1942" s="56"/>
      <c r="F1942" s="72"/>
      <c r="G1942" s="135"/>
      <c r="H1942" s="129"/>
      <c r="I1942" s="125"/>
    </row>
    <row r="1943" spans="1:9" x14ac:dyDescent="0.25">
      <c r="A1943" s="114"/>
      <c r="B1943" s="129"/>
      <c r="C1943" s="129"/>
      <c r="D1943" s="77"/>
      <c r="E1943" s="56"/>
      <c r="F1943" s="72"/>
      <c r="G1943" s="135"/>
      <c r="H1943" s="129"/>
      <c r="I1943" s="125"/>
    </row>
    <row r="1944" spans="1:9" x14ac:dyDescent="0.25">
      <c r="A1944" s="114"/>
      <c r="B1944" s="129"/>
      <c r="C1944" s="129"/>
      <c r="D1944" s="77"/>
      <c r="E1944" s="56"/>
      <c r="F1944" s="72"/>
      <c r="G1944" s="135"/>
      <c r="H1944" s="129"/>
      <c r="I1944" s="125"/>
    </row>
    <row r="1945" spans="1:9" x14ac:dyDescent="0.25">
      <c r="A1945" s="114"/>
      <c r="B1945" s="129"/>
      <c r="C1945" s="129"/>
      <c r="D1945" s="77"/>
      <c r="E1945" s="56"/>
      <c r="F1945" s="72"/>
      <c r="G1945" s="135"/>
      <c r="H1945" s="129"/>
      <c r="I1945" s="125"/>
    </row>
    <row r="1946" spans="1:9" x14ac:dyDescent="0.25">
      <c r="A1946" s="114"/>
      <c r="B1946" s="129"/>
      <c r="C1946" s="129"/>
      <c r="D1946" s="77"/>
      <c r="E1946" s="56"/>
      <c r="F1946" s="72"/>
      <c r="G1946" s="135"/>
      <c r="H1946" s="129"/>
      <c r="I1946" s="125"/>
    </row>
    <row r="1947" spans="1:9" x14ac:dyDescent="0.25">
      <c r="A1947" s="114"/>
      <c r="B1947" s="129"/>
      <c r="C1947" s="129"/>
      <c r="D1947" s="77"/>
      <c r="E1947" s="56"/>
      <c r="F1947" s="72"/>
      <c r="G1947" s="135"/>
      <c r="H1947" s="129"/>
      <c r="I1947" s="125"/>
    </row>
    <row r="1948" spans="1:9" x14ac:dyDescent="0.25">
      <c r="A1948" s="114"/>
      <c r="B1948" s="129"/>
      <c r="C1948" s="129"/>
      <c r="D1948" s="77"/>
      <c r="E1948" s="56"/>
      <c r="F1948" s="72"/>
      <c r="G1948" s="135"/>
      <c r="H1948" s="129"/>
      <c r="I1948" s="125"/>
    </row>
    <row r="1949" spans="1:9" x14ac:dyDescent="0.25">
      <c r="A1949" s="114"/>
      <c r="B1949" s="129"/>
      <c r="C1949" s="129"/>
      <c r="D1949" s="77"/>
      <c r="E1949" s="56"/>
      <c r="F1949" s="72"/>
      <c r="G1949" s="135"/>
      <c r="H1949" s="129"/>
      <c r="I1949" s="125"/>
    </row>
    <row r="1950" spans="1:9" x14ac:dyDescent="0.25">
      <c r="A1950" s="114"/>
      <c r="B1950" s="129"/>
      <c r="C1950" s="129"/>
      <c r="D1950" s="77"/>
      <c r="E1950" s="56"/>
      <c r="F1950" s="72"/>
      <c r="G1950" s="135"/>
      <c r="H1950" s="129"/>
      <c r="I1950" s="125"/>
    </row>
    <row r="1951" spans="1:9" x14ac:dyDescent="0.25">
      <c r="A1951" s="114"/>
      <c r="B1951" s="129"/>
      <c r="C1951" s="129"/>
      <c r="D1951" s="77"/>
      <c r="E1951" s="56"/>
      <c r="F1951" s="72"/>
      <c r="G1951" s="135"/>
      <c r="H1951" s="129"/>
      <c r="I1951" s="125"/>
    </row>
    <row r="1952" spans="1:9" x14ac:dyDescent="0.25">
      <c r="A1952" s="114"/>
      <c r="B1952" s="129"/>
      <c r="C1952" s="129"/>
      <c r="D1952" s="77"/>
      <c r="E1952" s="56"/>
      <c r="F1952" s="72"/>
      <c r="G1952" s="135"/>
      <c r="H1952" s="129"/>
      <c r="I1952" s="125"/>
    </row>
    <row r="1953" spans="1:9" x14ac:dyDescent="0.25">
      <c r="A1953" s="114"/>
      <c r="B1953" s="129"/>
      <c r="C1953" s="129"/>
      <c r="D1953" s="77"/>
      <c r="E1953" s="56"/>
      <c r="F1953" s="72"/>
      <c r="G1953" s="135"/>
      <c r="H1953" s="129"/>
      <c r="I1953" s="125"/>
    </row>
    <row r="1954" spans="1:9" x14ac:dyDescent="0.25">
      <c r="A1954" s="114"/>
      <c r="B1954" s="129"/>
      <c r="C1954" s="129"/>
      <c r="D1954" s="77"/>
      <c r="E1954" s="56"/>
      <c r="F1954" s="72"/>
      <c r="G1954" s="135"/>
      <c r="H1954" s="129"/>
      <c r="I1954" s="125"/>
    </row>
    <row r="1955" spans="1:9" x14ac:dyDescent="0.25">
      <c r="A1955" s="114"/>
      <c r="B1955" s="129"/>
      <c r="C1955" s="129"/>
      <c r="D1955" s="77"/>
      <c r="E1955" s="56"/>
      <c r="F1955" s="72"/>
      <c r="G1955" s="135"/>
      <c r="H1955" s="129"/>
      <c r="I1955" s="125"/>
    </row>
    <row r="1956" spans="1:9" x14ac:dyDescent="0.25">
      <c r="A1956" s="114"/>
      <c r="B1956" s="129"/>
      <c r="C1956" s="129"/>
      <c r="D1956" s="77"/>
      <c r="E1956" s="56"/>
      <c r="F1956" s="72"/>
      <c r="G1956" s="135"/>
      <c r="H1956" s="129"/>
      <c r="I1956" s="125"/>
    </row>
    <row r="1957" spans="1:9" x14ac:dyDescent="0.25">
      <c r="A1957" s="114"/>
      <c r="B1957" s="129"/>
      <c r="C1957" s="129"/>
      <c r="D1957" s="77"/>
      <c r="E1957" s="56"/>
      <c r="F1957" s="72"/>
      <c r="G1957" s="135"/>
      <c r="H1957" s="129"/>
      <c r="I1957" s="125"/>
    </row>
    <row r="1958" spans="1:9" x14ac:dyDescent="0.25">
      <c r="A1958" s="114"/>
      <c r="B1958" s="129"/>
      <c r="C1958" s="129"/>
      <c r="D1958" s="77"/>
      <c r="E1958" s="56"/>
      <c r="F1958" s="72"/>
      <c r="G1958" s="135"/>
      <c r="H1958" s="129"/>
      <c r="I1958" s="125"/>
    </row>
    <row r="1959" spans="1:9" x14ac:dyDescent="0.25">
      <c r="A1959" s="114"/>
      <c r="B1959" s="129"/>
      <c r="C1959" s="129"/>
      <c r="D1959" s="77"/>
      <c r="E1959" s="56"/>
      <c r="F1959" s="72"/>
      <c r="G1959" s="135"/>
      <c r="H1959" s="129"/>
      <c r="I1959" s="125"/>
    </row>
    <row r="1960" spans="1:9" x14ac:dyDescent="0.25">
      <c r="A1960" s="114"/>
      <c r="B1960" s="129"/>
      <c r="C1960" s="129"/>
      <c r="D1960" s="77"/>
      <c r="E1960" s="56"/>
      <c r="F1960" s="72"/>
      <c r="G1960" s="135"/>
      <c r="H1960" s="129"/>
      <c r="I1960" s="125"/>
    </row>
    <row r="1961" spans="1:9" x14ac:dyDescent="0.25">
      <c r="A1961" s="114"/>
      <c r="B1961" s="129"/>
      <c r="C1961" s="129"/>
      <c r="D1961" s="77"/>
      <c r="E1961" s="56"/>
      <c r="F1961" s="72"/>
      <c r="G1961" s="135"/>
      <c r="H1961" s="129"/>
      <c r="I1961" s="125"/>
    </row>
    <row r="1962" spans="1:9" x14ac:dyDescent="0.25">
      <c r="A1962" s="114"/>
      <c r="B1962" s="129"/>
      <c r="C1962" s="129"/>
      <c r="D1962" s="77"/>
      <c r="E1962" s="56"/>
      <c r="F1962" s="72"/>
      <c r="G1962" s="135"/>
      <c r="H1962" s="129"/>
      <c r="I1962" s="125"/>
    </row>
    <row r="1963" spans="1:9" x14ac:dyDescent="0.25">
      <c r="A1963" s="114"/>
      <c r="B1963" s="129"/>
      <c r="C1963" s="129"/>
      <c r="D1963" s="77"/>
      <c r="E1963" s="56"/>
      <c r="F1963" s="72"/>
      <c r="G1963" s="135"/>
      <c r="H1963" s="129"/>
      <c r="I1963" s="125"/>
    </row>
    <row r="1964" spans="1:9" x14ac:dyDescent="0.25">
      <c r="A1964" s="114"/>
      <c r="B1964" s="129"/>
      <c r="C1964" s="129"/>
      <c r="D1964" s="77"/>
      <c r="E1964" s="56"/>
      <c r="F1964" s="72"/>
      <c r="G1964" s="135"/>
      <c r="H1964" s="129"/>
      <c r="I1964" s="125"/>
    </row>
    <row r="1965" spans="1:9" x14ac:dyDescent="0.25">
      <c r="A1965" s="114"/>
      <c r="B1965" s="129"/>
      <c r="C1965" s="129"/>
      <c r="D1965" s="77"/>
      <c r="E1965" s="56"/>
      <c r="F1965" s="72"/>
      <c r="G1965" s="135"/>
      <c r="H1965" s="129"/>
      <c r="I1965" s="125"/>
    </row>
    <row r="1966" spans="1:9" x14ac:dyDescent="0.25">
      <c r="A1966" s="114"/>
      <c r="B1966" s="129"/>
      <c r="C1966" s="129"/>
      <c r="D1966" s="77"/>
      <c r="E1966" s="56"/>
      <c r="F1966" s="72"/>
      <c r="G1966" s="135"/>
      <c r="H1966" s="129"/>
      <c r="I1966" s="125"/>
    </row>
    <row r="1967" spans="1:9" x14ac:dyDescent="0.25">
      <c r="A1967" s="114"/>
      <c r="B1967" s="129"/>
      <c r="C1967" s="129"/>
      <c r="D1967" s="77"/>
      <c r="E1967" s="56"/>
      <c r="F1967" s="72"/>
      <c r="G1967" s="135"/>
      <c r="H1967" s="129"/>
      <c r="I1967" s="125"/>
    </row>
    <row r="1968" spans="1:9" x14ac:dyDescent="0.25">
      <c r="A1968" s="114"/>
      <c r="B1968" s="129"/>
      <c r="C1968" s="129"/>
      <c r="D1968" s="77"/>
      <c r="E1968" s="56"/>
      <c r="F1968" s="72"/>
      <c r="G1968" s="135"/>
      <c r="H1968" s="129"/>
      <c r="I1968" s="125"/>
    </row>
    <row r="1969" spans="1:9" x14ac:dyDescent="0.25">
      <c r="A1969" s="114"/>
      <c r="B1969" s="129"/>
      <c r="C1969" s="129"/>
      <c r="D1969" s="77"/>
      <c r="E1969" s="56"/>
      <c r="F1969" s="72"/>
      <c r="G1969" s="135"/>
      <c r="H1969" s="129"/>
      <c r="I1969" s="125"/>
    </row>
    <row r="1970" spans="1:9" x14ac:dyDescent="0.25">
      <c r="A1970" s="114"/>
      <c r="B1970" s="129"/>
      <c r="C1970" s="129"/>
      <c r="D1970" s="77"/>
      <c r="E1970" s="56"/>
      <c r="F1970" s="72"/>
      <c r="G1970" s="135"/>
      <c r="H1970" s="129"/>
      <c r="I1970" s="125"/>
    </row>
    <row r="1971" spans="1:9" x14ac:dyDescent="0.25">
      <c r="A1971" s="114"/>
      <c r="B1971" s="129"/>
      <c r="C1971" s="129"/>
      <c r="D1971" s="77"/>
      <c r="E1971" s="56"/>
      <c r="F1971" s="72"/>
      <c r="G1971" s="135"/>
      <c r="H1971" s="129"/>
      <c r="I1971" s="125"/>
    </row>
    <row r="1972" spans="1:9" x14ac:dyDescent="0.25">
      <c r="A1972" s="114"/>
      <c r="B1972" s="129"/>
      <c r="C1972" s="129"/>
      <c r="D1972" s="77"/>
      <c r="E1972" s="56"/>
      <c r="F1972" s="72"/>
      <c r="G1972" s="135"/>
      <c r="H1972" s="129"/>
      <c r="I1972" s="125"/>
    </row>
    <row r="1973" spans="1:9" x14ac:dyDescent="0.25">
      <c r="A1973" s="114"/>
      <c r="B1973" s="129"/>
      <c r="C1973" s="129"/>
      <c r="D1973" s="77"/>
      <c r="E1973" s="56"/>
      <c r="F1973" s="72"/>
      <c r="G1973" s="135"/>
      <c r="H1973" s="129"/>
      <c r="I1973" s="125"/>
    </row>
    <row r="1974" spans="1:9" x14ac:dyDescent="0.25">
      <c r="A1974" s="114"/>
      <c r="B1974" s="129"/>
      <c r="C1974" s="129"/>
      <c r="D1974" s="77"/>
      <c r="E1974" s="56"/>
      <c r="F1974" s="72"/>
      <c r="G1974" s="135"/>
      <c r="H1974" s="129"/>
      <c r="I1974" s="125"/>
    </row>
    <row r="1975" spans="1:9" x14ac:dyDescent="0.25">
      <c r="A1975" s="114"/>
      <c r="B1975" s="129"/>
      <c r="C1975" s="129"/>
      <c r="D1975" s="77"/>
      <c r="E1975" s="56"/>
      <c r="F1975" s="72"/>
      <c r="G1975" s="135"/>
      <c r="H1975" s="129"/>
      <c r="I1975" s="125"/>
    </row>
    <row r="1976" spans="1:9" x14ac:dyDescent="0.25">
      <c r="A1976" s="114"/>
      <c r="B1976" s="129"/>
      <c r="C1976" s="129"/>
      <c r="D1976" s="77"/>
      <c r="E1976" s="56"/>
      <c r="F1976" s="72"/>
      <c r="G1976" s="135"/>
      <c r="H1976" s="129"/>
      <c r="I1976" s="125"/>
    </row>
    <row r="1977" spans="1:9" x14ac:dyDescent="0.25">
      <c r="A1977" s="114"/>
      <c r="B1977" s="129"/>
      <c r="C1977" s="129"/>
      <c r="D1977" s="77"/>
      <c r="E1977" s="56"/>
      <c r="F1977" s="72"/>
      <c r="G1977" s="135"/>
      <c r="H1977" s="129"/>
      <c r="I1977" s="125"/>
    </row>
    <row r="1978" spans="1:9" x14ac:dyDescent="0.25">
      <c r="A1978" s="114"/>
      <c r="B1978" s="129"/>
      <c r="C1978" s="129"/>
      <c r="D1978" s="77"/>
      <c r="E1978" s="56"/>
      <c r="F1978" s="72"/>
      <c r="G1978" s="135"/>
      <c r="H1978" s="129"/>
      <c r="I1978" s="125"/>
    </row>
    <row r="1979" spans="1:9" x14ac:dyDescent="0.25">
      <c r="A1979" s="114"/>
      <c r="B1979" s="129"/>
      <c r="C1979" s="129"/>
      <c r="D1979" s="77"/>
      <c r="E1979" s="56"/>
      <c r="F1979" s="72"/>
      <c r="G1979" s="135"/>
      <c r="H1979" s="129"/>
      <c r="I1979" s="125"/>
    </row>
    <row r="1980" spans="1:9" x14ac:dyDescent="0.25">
      <c r="A1980" s="114"/>
      <c r="B1980" s="129"/>
      <c r="C1980" s="129"/>
      <c r="D1980" s="77"/>
      <c r="E1980" s="56"/>
      <c r="F1980" s="72"/>
      <c r="G1980" s="135"/>
      <c r="H1980" s="129"/>
      <c r="I1980" s="125"/>
    </row>
    <row r="1981" spans="1:9" x14ac:dyDescent="0.25">
      <c r="A1981" s="114"/>
      <c r="B1981" s="129"/>
      <c r="C1981" s="129"/>
      <c r="D1981" s="77"/>
      <c r="E1981" s="56"/>
      <c r="F1981" s="72"/>
      <c r="G1981" s="135"/>
      <c r="H1981" s="129"/>
      <c r="I1981" s="125"/>
    </row>
    <row r="1982" spans="1:9" x14ac:dyDescent="0.25">
      <c r="A1982" s="114"/>
      <c r="B1982" s="129"/>
      <c r="C1982" s="129"/>
      <c r="D1982" s="77"/>
      <c r="E1982" s="56"/>
      <c r="F1982" s="72"/>
      <c r="G1982" s="135"/>
      <c r="H1982" s="129"/>
      <c r="I1982" s="125"/>
    </row>
    <row r="1983" spans="1:9" x14ac:dyDescent="0.25">
      <c r="A1983" s="114"/>
      <c r="B1983" s="129"/>
      <c r="C1983" s="129"/>
      <c r="D1983" s="77"/>
      <c r="E1983" s="56"/>
      <c r="F1983" s="72"/>
      <c r="G1983" s="135"/>
      <c r="H1983" s="129"/>
      <c r="I1983" s="125"/>
    </row>
    <row r="1984" spans="1:9" x14ac:dyDescent="0.25">
      <c r="A1984" s="114"/>
      <c r="B1984" s="129"/>
      <c r="C1984" s="129"/>
      <c r="D1984" s="77"/>
      <c r="E1984" s="56"/>
      <c r="F1984" s="72"/>
      <c r="G1984" s="135"/>
      <c r="H1984" s="129"/>
      <c r="I1984" s="125"/>
    </row>
    <row r="1985" spans="1:9" x14ac:dyDescent="0.25">
      <c r="A1985" s="114"/>
      <c r="B1985" s="129"/>
      <c r="C1985" s="129"/>
      <c r="D1985" s="77"/>
      <c r="E1985" s="56"/>
      <c r="F1985" s="72"/>
      <c r="G1985" s="135"/>
      <c r="H1985" s="129"/>
      <c r="I1985" s="125"/>
    </row>
    <row r="1986" spans="1:9" x14ac:dyDescent="0.25">
      <c r="A1986" s="114"/>
      <c r="B1986" s="129"/>
      <c r="C1986" s="129"/>
      <c r="D1986" s="77"/>
      <c r="E1986" s="56"/>
      <c r="F1986" s="72"/>
      <c r="G1986" s="135"/>
      <c r="H1986" s="129"/>
      <c r="I1986" s="125"/>
    </row>
    <row r="1987" spans="1:9" x14ac:dyDescent="0.25">
      <c r="A1987" s="114"/>
      <c r="B1987" s="129"/>
      <c r="C1987" s="129"/>
      <c r="D1987" s="77"/>
      <c r="E1987" s="56"/>
      <c r="F1987" s="72"/>
      <c r="G1987" s="135"/>
      <c r="H1987" s="129"/>
      <c r="I1987" s="125"/>
    </row>
    <row r="1988" spans="1:9" x14ac:dyDescent="0.25">
      <c r="A1988" s="114"/>
      <c r="B1988" s="129"/>
      <c r="C1988" s="129"/>
      <c r="D1988" s="77"/>
      <c r="E1988" s="56"/>
      <c r="F1988" s="72"/>
      <c r="G1988" s="135"/>
      <c r="H1988" s="129"/>
      <c r="I1988" s="125"/>
    </row>
    <row r="1989" spans="1:9" x14ac:dyDescent="0.25">
      <c r="A1989" s="114"/>
      <c r="B1989" s="129"/>
      <c r="C1989" s="129"/>
      <c r="D1989" s="77"/>
      <c r="E1989" s="56"/>
      <c r="F1989" s="72"/>
      <c r="G1989" s="135"/>
      <c r="H1989" s="129"/>
      <c r="I1989" s="125"/>
    </row>
    <row r="1990" spans="1:9" x14ac:dyDescent="0.25">
      <c r="A1990" s="114"/>
      <c r="B1990" s="129"/>
      <c r="C1990" s="129"/>
      <c r="D1990" s="77"/>
      <c r="E1990" s="56"/>
      <c r="F1990" s="72"/>
      <c r="G1990" s="135"/>
      <c r="H1990" s="129"/>
      <c r="I1990" s="125"/>
    </row>
    <row r="1991" spans="1:9" x14ac:dyDescent="0.25">
      <c r="A1991" s="114"/>
      <c r="B1991" s="129"/>
      <c r="C1991" s="129"/>
      <c r="D1991" s="77"/>
      <c r="E1991" s="56"/>
      <c r="F1991" s="72"/>
      <c r="G1991" s="135"/>
      <c r="H1991" s="129"/>
      <c r="I1991" s="125"/>
    </row>
    <row r="1992" spans="1:9" x14ac:dyDescent="0.25">
      <c r="A1992" s="114"/>
      <c r="B1992" s="129"/>
      <c r="C1992" s="129"/>
      <c r="D1992" s="77"/>
      <c r="E1992" s="56"/>
      <c r="F1992" s="72"/>
      <c r="G1992" s="135"/>
      <c r="H1992" s="129"/>
      <c r="I1992" s="125"/>
    </row>
    <row r="1993" spans="1:9" x14ac:dyDescent="0.25">
      <c r="A1993" s="114"/>
      <c r="B1993" s="129"/>
      <c r="C1993" s="129"/>
      <c r="D1993" s="77"/>
      <c r="E1993" s="56"/>
      <c r="F1993" s="72"/>
      <c r="G1993" s="135"/>
      <c r="H1993" s="129"/>
      <c r="I1993" s="125"/>
    </row>
    <row r="1994" spans="1:9" x14ac:dyDescent="0.25">
      <c r="A1994" s="114"/>
      <c r="B1994" s="129"/>
      <c r="C1994" s="129"/>
      <c r="D1994" s="77"/>
      <c r="E1994" s="56"/>
      <c r="F1994" s="72"/>
      <c r="G1994" s="135"/>
      <c r="H1994" s="129"/>
      <c r="I1994" s="125"/>
    </row>
    <row r="1995" spans="1:9" x14ac:dyDescent="0.25">
      <c r="A1995" s="114"/>
      <c r="B1995" s="129"/>
      <c r="C1995" s="129"/>
      <c r="D1995" s="77"/>
      <c r="E1995" s="56"/>
      <c r="F1995" s="72"/>
      <c r="G1995" s="135"/>
      <c r="H1995" s="129"/>
      <c r="I1995" s="125"/>
    </row>
    <row r="1996" spans="1:9" x14ac:dyDescent="0.25">
      <c r="A1996" s="114"/>
      <c r="B1996" s="129"/>
      <c r="C1996" s="129"/>
      <c r="D1996" s="77"/>
      <c r="E1996" s="56"/>
      <c r="F1996" s="72"/>
      <c r="G1996" s="135"/>
      <c r="H1996" s="129"/>
      <c r="I1996" s="125"/>
    </row>
    <row r="1997" spans="1:9" x14ac:dyDescent="0.25">
      <c r="A1997" s="114"/>
      <c r="B1997" s="129"/>
      <c r="C1997" s="129"/>
      <c r="D1997" s="77"/>
      <c r="E1997" s="56"/>
      <c r="F1997" s="72"/>
      <c r="G1997" s="135"/>
      <c r="H1997" s="129"/>
      <c r="I1997" s="125"/>
    </row>
    <row r="1998" spans="1:9" x14ac:dyDescent="0.25">
      <c r="A1998" s="114"/>
      <c r="B1998" s="129"/>
      <c r="C1998" s="129"/>
      <c r="D1998" s="77"/>
      <c r="E1998" s="56"/>
      <c r="F1998" s="72"/>
      <c r="G1998" s="135"/>
      <c r="H1998" s="129"/>
      <c r="I1998" s="125"/>
    </row>
    <row r="1999" spans="1:9" x14ac:dyDescent="0.25">
      <c r="A1999" s="114"/>
      <c r="B1999" s="129"/>
      <c r="C1999" s="129"/>
      <c r="D1999" s="77"/>
      <c r="E1999" s="56"/>
      <c r="F1999" s="72"/>
      <c r="G1999" s="135"/>
      <c r="H1999" s="129"/>
      <c r="I1999" s="125"/>
    </row>
    <row r="2000" spans="1:9" x14ac:dyDescent="0.25">
      <c r="A2000" s="114"/>
      <c r="B2000" s="129"/>
      <c r="C2000" s="129"/>
      <c r="D2000" s="77"/>
      <c r="E2000" s="56"/>
      <c r="F2000" s="72"/>
      <c r="G2000" s="135"/>
      <c r="H2000" s="129"/>
      <c r="I2000" s="125"/>
    </row>
    <row r="2001" spans="1:9" x14ac:dyDescent="0.25">
      <c r="A2001" s="114"/>
      <c r="B2001" s="129"/>
      <c r="C2001" s="129"/>
      <c r="D2001" s="77"/>
      <c r="E2001" s="56"/>
      <c r="F2001" s="72"/>
      <c r="G2001" s="135"/>
      <c r="H2001" s="129"/>
      <c r="I2001" s="125"/>
    </row>
    <row r="2002" spans="1:9" x14ac:dyDescent="0.25">
      <c r="A2002" s="114"/>
      <c r="B2002" s="129"/>
      <c r="C2002" s="129"/>
      <c r="D2002" s="77"/>
      <c r="E2002" s="56"/>
      <c r="F2002" s="72"/>
      <c r="G2002" s="135"/>
      <c r="H2002" s="129"/>
      <c r="I2002" s="125"/>
    </row>
    <row r="2003" spans="1:9" x14ac:dyDescent="0.25">
      <c r="A2003" s="114"/>
      <c r="B2003" s="129"/>
      <c r="C2003" s="129"/>
      <c r="D2003" s="77"/>
      <c r="E2003" s="56"/>
      <c r="F2003" s="72"/>
      <c r="G2003" s="135"/>
      <c r="H2003" s="129"/>
      <c r="I2003" s="125"/>
    </row>
    <row r="2004" spans="1:9" x14ac:dyDescent="0.25">
      <c r="A2004" s="114"/>
      <c r="B2004" s="129"/>
      <c r="C2004" s="129"/>
      <c r="D2004" s="77"/>
      <c r="E2004" s="56"/>
      <c r="F2004" s="72"/>
      <c r="G2004" s="135"/>
      <c r="H2004" s="129"/>
      <c r="I2004" s="125"/>
    </row>
    <row r="2005" spans="1:9" x14ac:dyDescent="0.25">
      <c r="A2005" s="114"/>
      <c r="B2005" s="129"/>
      <c r="C2005" s="129"/>
      <c r="D2005" s="77"/>
      <c r="E2005" s="56"/>
      <c r="F2005" s="72"/>
      <c r="G2005" s="135"/>
      <c r="H2005" s="129"/>
      <c r="I2005" s="125"/>
    </row>
    <row r="2006" spans="1:9" x14ac:dyDescent="0.25">
      <c r="A2006" s="114"/>
      <c r="B2006" s="129"/>
      <c r="C2006" s="129"/>
      <c r="D2006" s="77"/>
      <c r="E2006" s="56"/>
      <c r="F2006" s="72"/>
      <c r="G2006" s="135"/>
      <c r="H2006" s="129"/>
      <c r="I2006" s="125"/>
    </row>
    <row r="2007" spans="1:9" x14ac:dyDescent="0.25">
      <c r="A2007" s="114"/>
      <c r="B2007" s="129"/>
      <c r="C2007" s="129"/>
      <c r="D2007" s="77"/>
      <c r="E2007" s="56"/>
      <c r="F2007" s="72"/>
      <c r="G2007" s="135"/>
      <c r="H2007" s="129"/>
      <c r="I2007" s="125"/>
    </row>
    <row r="2008" spans="1:9" x14ac:dyDescent="0.25">
      <c r="A2008" s="114"/>
      <c r="B2008" s="129"/>
      <c r="C2008" s="129"/>
      <c r="D2008" s="77"/>
      <c r="E2008" s="56"/>
      <c r="F2008" s="72"/>
      <c r="G2008" s="135"/>
      <c r="H2008" s="129"/>
      <c r="I2008" s="125"/>
    </row>
    <row r="2009" spans="1:9" x14ac:dyDescent="0.25">
      <c r="A2009" s="114"/>
      <c r="B2009" s="129"/>
      <c r="C2009" s="129"/>
      <c r="D2009" s="77"/>
      <c r="E2009" s="56"/>
      <c r="F2009" s="72"/>
      <c r="G2009" s="135"/>
      <c r="H2009" s="129"/>
      <c r="I2009" s="125"/>
    </row>
    <row r="2010" spans="1:9" x14ac:dyDescent="0.25">
      <c r="A2010" s="114"/>
      <c r="B2010" s="129"/>
      <c r="C2010" s="129"/>
      <c r="D2010" s="77"/>
      <c r="E2010" s="56"/>
      <c r="F2010" s="72"/>
      <c r="G2010" s="135"/>
      <c r="H2010" s="129"/>
      <c r="I2010" s="125"/>
    </row>
    <row r="2011" spans="1:9" x14ac:dyDescent="0.25">
      <c r="A2011" s="114"/>
      <c r="B2011" s="129"/>
      <c r="C2011" s="129"/>
      <c r="D2011" s="77"/>
      <c r="E2011" s="56"/>
      <c r="F2011" s="72"/>
      <c r="G2011" s="135"/>
      <c r="H2011" s="129"/>
      <c r="I2011" s="125"/>
    </row>
    <row r="2012" spans="1:9" x14ac:dyDescent="0.25">
      <c r="A2012" s="114"/>
      <c r="B2012" s="129"/>
      <c r="C2012" s="129"/>
      <c r="D2012" s="77"/>
      <c r="E2012" s="56"/>
      <c r="F2012" s="72"/>
      <c r="G2012" s="135"/>
      <c r="H2012" s="129"/>
      <c r="I2012" s="125"/>
    </row>
    <row r="2013" spans="1:9" x14ac:dyDescent="0.25">
      <c r="A2013" s="114"/>
      <c r="B2013" s="129"/>
      <c r="C2013" s="129"/>
      <c r="D2013" s="77"/>
      <c r="E2013" s="56"/>
      <c r="F2013" s="72"/>
      <c r="G2013" s="135"/>
      <c r="H2013" s="129"/>
      <c r="I2013" s="125"/>
    </row>
    <row r="2014" spans="1:9" x14ac:dyDescent="0.25">
      <c r="A2014" s="114"/>
      <c r="B2014" s="129"/>
      <c r="C2014" s="129"/>
      <c r="D2014" s="77"/>
      <c r="E2014" s="56"/>
      <c r="F2014" s="72"/>
      <c r="G2014" s="135"/>
      <c r="H2014" s="129"/>
      <c r="I2014" s="125"/>
    </row>
    <row r="2015" spans="1:9" x14ac:dyDescent="0.25">
      <c r="A2015" s="114"/>
      <c r="B2015" s="129"/>
      <c r="C2015" s="129"/>
      <c r="D2015" s="77"/>
      <c r="E2015" s="56"/>
      <c r="F2015" s="72"/>
      <c r="G2015" s="135"/>
      <c r="H2015" s="129"/>
      <c r="I2015" s="125"/>
    </row>
    <row r="2016" spans="1:9" x14ac:dyDescent="0.25">
      <c r="A2016" s="114"/>
      <c r="B2016" s="129"/>
      <c r="C2016" s="129"/>
      <c r="D2016" s="77"/>
      <c r="E2016" s="56"/>
      <c r="F2016" s="72"/>
      <c r="G2016" s="135"/>
      <c r="H2016" s="129"/>
      <c r="I2016" s="125"/>
    </row>
    <row r="2017" spans="1:9" x14ac:dyDescent="0.25">
      <c r="A2017" s="114"/>
      <c r="B2017" s="129"/>
      <c r="C2017" s="129"/>
      <c r="D2017" s="77"/>
      <c r="E2017" s="56"/>
      <c r="F2017" s="72"/>
      <c r="G2017" s="135"/>
      <c r="H2017" s="129"/>
      <c r="I2017" s="125"/>
    </row>
    <row r="2018" spans="1:9" x14ac:dyDescent="0.25">
      <c r="A2018" s="114"/>
      <c r="B2018" s="129"/>
      <c r="C2018" s="129"/>
      <c r="D2018" s="77"/>
      <c r="E2018" s="56"/>
      <c r="F2018" s="72"/>
      <c r="G2018" s="135"/>
      <c r="H2018" s="129"/>
      <c r="I2018" s="125"/>
    </row>
    <row r="2019" spans="1:9" x14ac:dyDescent="0.25">
      <c r="A2019" s="114"/>
      <c r="B2019" s="129"/>
      <c r="C2019" s="129"/>
      <c r="D2019" s="77"/>
      <c r="E2019" s="56"/>
      <c r="F2019" s="72"/>
      <c r="G2019" s="135"/>
      <c r="H2019" s="129"/>
      <c r="I2019" s="125"/>
    </row>
    <row r="2020" spans="1:9" x14ac:dyDescent="0.25">
      <c r="A2020" s="114"/>
      <c r="B2020" s="129"/>
      <c r="C2020" s="129"/>
      <c r="D2020" s="77"/>
      <c r="E2020" s="56"/>
      <c r="F2020" s="72"/>
      <c r="G2020" s="135"/>
      <c r="H2020" s="129"/>
      <c r="I2020" s="125"/>
    </row>
    <row r="2021" spans="1:9" x14ac:dyDescent="0.25">
      <c r="A2021" s="114"/>
      <c r="B2021" s="129"/>
      <c r="C2021" s="129"/>
      <c r="D2021" s="77"/>
      <c r="E2021" s="56"/>
      <c r="F2021" s="72"/>
      <c r="G2021" s="135"/>
      <c r="H2021" s="129"/>
      <c r="I2021" s="125"/>
    </row>
    <row r="2022" spans="1:9" x14ac:dyDescent="0.25">
      <c r="A2022" s="114"/>
      <c r="B2022" s="129"/>
      <c r="C2022" s="129"/>
      <c r="D2022" s="77"/>
      <c r="E2022" s="56"/>
      <c r="F2022" s="72"/>
      <c r="G2022" s="135"/>
      <c r="H2022" s="129"/>
      <c r="I2022" s="125"/>
    </row>
    <row r="2023" spans="1:9" x14ac:dyDescent="0.25">
      <c r="A2023" s="114"/>
      <c r="B2023" s="129"/>
      <c r="C2023" s="129"/>
      <c r="D2023" s="77"/>
      <c r="E2023" s="56"/>
      <c r="F2023" s="72"/>
      <c r="G2023" s="135"/>
      <c r="H2023" s="129"/>
      <c r="I2023" s="125"/>
    </row>
    <row r="2024" spans="1:9" x14ac:dyDescent="0.25">
      <c r="A2024" s="114"/>
      <c r="B2024" s="129"/>
      <c r="C2024" s="129"/>
      <c r="D2024" s="77"/>
      <c r="E2024" s="56"/>
      <c r="F2024" s="72"/>
      <c r="G2024" s="135"/>
      <c r="H2024" s="129"/>
      <c r="I2024" s="125"/>
    </row>
    <row r="2025" spans="1:9" x14ac:dyDescent="0.25">
      <c r="A2025" s="114"/>
      <c r="B2025" s="129"/>
      <c r="C2025" s="129"/>
      <c r="D2025" s="77"/>
      <c r="E2025" s="56"/>
      <c r="F2025" s="72"/>
      <c r="G2025" s="135"/>
      <c r="H2025" s="129"/>
      <c r="I2025" s="125"/>
    </row>
    <row r="2026" spans="1:9" x14ac:dyDescent="0.25">
      <c r="A2026" s="114"/>
      <c r="B2026" s="129"/>
      <c r="C2026" s="129"/>
      <c r="D2026" s="77"/>
      <c r="E2026" s="56"/>
      <c r="F2026" s="72"/>
      <c r="G2026" s="135"/>
      <c r="H2026" s="129"/>
      <c r="I2026" s="125"/>
    </row>
    <row r="2027" spans="1:9" x14ac:dyDescent="0.25">
      <c r="A2027" s="114"/>
      <c r="B2027" s="129"/>
      <c r="C2027" s="129"/>
      <c r="D2027" s="77"/>
      <c r="E2027" s="56"/>
      <c r="F2027" s="72"/>
      <c r="G2027" s="135"/>
      <c r="H2027" s="129"/>
      <c r="I2027" s="125"/>
    </row>
    <row r="2028" spans="1:9" x14ac:dyDescent="0.25">
      <c r="A2028" s="114"/>
      <c r="B2028" s="129"/>
      <c r="C2028" s="129"/>
      <c r="D2028" s="77"/>
      <c r="E2028" s="56"/>
      <c r="F2028" s="72"/>
      <c r="G2028" s="135"/>
      <c r="H2028" s="129"/>
      <c r="I2028" s="125"/>
    </row>
    <row r="2029" spans="1:9" x14ac:dyDescent="0.25">
      <c r="A2029" s="114"/>
      <c r="B2029" s="129"/>
      <c r="C2029" s="129"/>
      <c r="D2029" s="77"/>
      <c r="E2029" s="56"/>
      <c r="F2029" s="72"/>
      <c r="G2029" s="135"/>
      <c r="H2029" s="129"/>
      <c r="I2029" s="125"/>
    </row>
    <row r="2030" spans="1:9" x14ac:dyDescent="0.25">
      <c r="A2030" s="114"/>
      <c r="B2030" s="129"/>
      <c r="C2030" s="129"/>
      <c r="D2030" s="77"/>
      <c r="E2030" s="56"/>
      <c r="F2030" s="72"/>
      <c r="G2030" s="135"/>
      <c r="H2030" s="129"/>
      <c r="I2030" s="125"/>
    </row>
    <row r="2031" spans="1:9" x14ac:dyDescent="0.25">
      <c r="A2031" s="114"/>
      <c r="B2031" s="129"/>
      <c r="C2031" s="129"/>
      <c r="D2031" s="77"/>
      <c r="E2031" s="56"/>
      <c r="F2031" s="72"/>
      <c r="G2031" s="135"/>
      <c r="H2031" s="129"/>
      <c r="I2031" s="125"/>
    </row>
    <row r="2032" spans="1:9" x14ac:dyDescent="0.25">
      <c r="A2032" s="114"/>
      <c r="B2032" s="129"/>
      <c r="C2032" s="129"/>
      <c r="D2032" s="77"/>
      <c r="E2032" s="56"/>
      <c r="F2032" s="72"/>
      <c r="G2032" s="135"/>
      <c r="H2032" s="129"/>
      <c r="I2032" s="125"/>
    </row>
    <row r="2033" spans="1:9" x14ac:dyDescent="0.25">
      <c r="A2033" s="114"/>
      <c r="B2033" s="129"/>
      <c r="C2033" s="129"/>
      <c r="D2033" s="77"/>
      <c r="E2033" s="56"/>
      <c r="F2033" s="72"/>
      <c r="G2033" s="135"/>
      <c r="H2033" s="129"/>
      <c r="I2033" s="125"/>
    </row>
    <row r="2034" spans="1:9" x14ac:dyDescent="0.25">
      <c r="A2034" s="114"/>
      <c r="B2034" s="129"/>
      <c r="C2034" s="129"/>
      <c r="D2034" s="77"/>
      <c r="E2034" s="56"/>
      <c r="F2034" s="72"/>
      <c r="G2034" s="135"/>
      <c r="H2034" s="129"/>
      <c r="I2034" s="125"/>
    </row>
    <row r="2035" spans="1:9" x14ac:dyDescent="0.25">
      <c r="A2035" s="114"/>
      <c r="B2035" s="129"/>
      <c r="C2035" s="129"/>
      <c r="D2035" s="77"/>
      <c r="E2035" s="56"/>
      <c r="F2035" s="72"/>
      <c r="G2035" s="135"/>
      <c r="H2035" s="129"/>
      <c r="I2035" s="125"/>
    </row>
    <row r="2036" spans="1:9" x14ac:dyDescent="0.25">
      <c r="A2036" s="114"/>
      <c r="B2036" s="129"/>
      <c r="C2036" s="129"/>
      <c r="D2036" s="77"/>
      <c r="E2036" s="56"/>
      <c r="F2036" s="72"/>
      <c r="G2036" s="135"/>
      <c r="H2036" s="129"/>
      <c r="I2036" s="125"/>
    </row>
    <row r="2037" spans="1:9" x14ac:dyDescent="0.25">
      <c r="A2037" s="114"/>
      <c r="B2037" s="129"/>
      <c r="C2037" s="129"/>
      <c r="D2037" s="77"/>
      <c r="E2037" s="56"/>
      <c r="F2037" s="72"/>
      <c r="G2037" s="135"/>
      <c r="H2037" s="129"/>
      <c r="I2037" s="125"/>
    </row>
    <row r="2038" spans="1:9" x14ac:dyDescent="0.25">
      <c r="A2038" s="114"/>
      <c r="B2038" s="129"/>
      <c r="C2038" s="129"/>
      <c r="D2038" s="77"/>
      <c r="E2038" s="56"/>
      <c r="F2038" s="72"/>
      <c r="G2038" s="135"/>
      <c r="H2038" s="129"/>
      <c r="I2038" s="125"/>
    </row>
    <row r="2039" spans="1:9" x14ac:dyDescent="0.25">
      <c r="A2039" s="114"/>
      <c r="B2039" s="129"/>
      <c r="C2039" s="129"/>
      <c r="D2039" s="77"/>
      <c r="E2039" s="56"/>
      <c r="F2039" s="72"/>
      <c r="G2039" s="135"/>
      <c r="H2039" s="129"/>
      <c r="I2039" s="125"/>
    </row>
    <row r="2040" spans="1:9" x14ac:dyDescent="0.25">
      <c r="A2040" s="114"/>
      <c r="B2040" s="129"/>
      <c r="C2040" s="129"/>
      <c r="D2040" s="77"/>
      <c r="E2040" s="56"/>
      <c r="F2040" s="72"/>
      <c r="G2040" s="135"/>
      <c r="H2040" s="129"/>
      <c r="I2040" s="125"/>
    </row>
    <row r="2041" spans="1:9" x14ac:dyDescent="0.25">
      <c r="A2041" s="114"/>
      <c r="B2041" s="129"/>
      <c r="C2041" s="129"/>
      <c r="D2041" s="77"/>
      <c r="E2041" s="56"/>
      <c r="F2041" s="72"/>
      <c r="G2041" s="135"/>
      <c r="H2041" s="129"/>
      <c r="I2041" s="125"/>
    </row>
    <row r="2042" spans="1:9" x14ac:dyDescent="0.25">
      <c r="A2042" s="114"/>
      <c r="B2042" s="129"/>
      <c r="C2042" s="129"/>
      <c r="D2042" s="77"/>
      <c r="E2042" s="56"/>
      <c r="F2042" s="72"/>
      <c r="G2042" s="135"/>
      <c r="H2042" s="129"/>
      <c r="I2042" s="125"/>
    </row>
    <row r="2043" spans="1:9" x14ac:dyDescent="0.25">
      <c r="A2043" s="114"/>
      <c r="B2043" s="129"/>
      <c r="C2043" s="129"/>
      <c r="D2043" s="77"/>
      <c r="E2043" s="56"/>
      <c r="F2043" s="72"/>
      <c r="G2043" s="135"/>
      <c r="H2043" s="129"/>
      <c r="I2043" s="125"/>
    </row>
    <row r="2044" spans="1:9" x14ac:dyDescent="0.25">
      <c r="A2044" s="114"/>
      <c r="B2044" s="129"/>
      <c r="C2044" s="129"/>
      <c r="D2044" s="77"/>
      <c r="E2044" s="56"/>
      <c r="F2044" s="72"/>
      <c r="G2044" s="135"/>
      <c r="H2044" s="129"/>
      <c r="I2044" s="125"/>
    </row>
    <row r="2045" spans="1:9" x14ac:dyDescent="0.25">
      <c r="A2045" s="114"/>
      <c r="B2045" s="129"/>
      <c r="C2045" s="129"/>
      <c r="D2045" s="77"/>
      <c r="E2045" s="56"/>
      <c r="F2045" s="72"/>
      <c r="G2045" s="135"/>
      <c r="H2045" s="129"/>
      <c r="I2045" s="125"/>
    </row>
    <row r="2046" spans="1:9" x14ac:dyDescent="0.25">
      <c r="A2046" s="114"/>
      <c r="B2046" s="129"/>
      <c r="C2046" s="129"/>
      <c r="D2046" s="77"/>
      <c r="E2046" s="56"/>
      <c r="F2046" s="72"/>
      <c r="G2046" s="135"/>
      <c r="H2046" s="129"/>
      <c r="I2046" s="125"/>
    </row>
    <row r="2047" spans="1:9" x14ac:dyDescent="0.25">
      <c r="A2047" s="114"/>
      <c r="B2047" s="129"/>
      <c r="C2047" s="129"/>
      <c r="D2047" s="77"/>
      <c r="E2047" s="56"/>
      <c r="F2047" s="72"/>
      <c r="G2047" s="135"/>
      <c r="H2047" s="129"/>
      <c r="I2047" s="125"/>
    </row>
    <row r="2048" spans="1:9" x14ac:dyDescent="0.25">
      <c r="A2048" s="114"/>
      <c r="B2048" s="129"/>
      <c r="C2048" s="129"/>
      <c r="D2048" s="77"/>
      <c r="E2048" s="56"/>
      <c r="F2048" s="72"/>
      <c r="G2048" s="135"/>
      <c r="H2048" s="129"/>
      <c r="I2048" s="125"/>
    </row>
    <row r="2049" spans="1:9" x14ac:dyDescent="0.25">
      <c r="A2049" s="114"/>
      <c r="B2049" s="129"/>
      <c r="C2049" s="129"/>
      <c r="D2049" s="77"/>
      <c r="E2049" s="56"/>
      <c r="F2049" s="72"/>
      <c r="G2049" s="135"/>
      <c r="H2049" s="129"/>
      <c r="I2049" s="125"/>
    </row>
    <row r="2050" spans="1:9" x14ac:dyDescent="0.25">
      <c r="A2050" s="114"/>
      <c r="B2050" s="129"/>
      <c r="C2050" s="129"/>
      <c r="D2050" s="77"/>
      <c r="E2050" s="56"/>
      <c r="F2050" s="72"/>
      <c r="G2050" s="135"/>
      <c r="H2050" s="129"/>
      <c r="I2050" s="125"/>
    </row>
    <row r="2051" spans="1:9" x14ac:dyDescent="0.25">
      <c r="A2051" s="114"/>
      <c r="B2051" s="129"/>
      <c r="C2051" s="129"/>
      <c r="D2051" s="77"/>
      <c r="E2051" s="56"/>
      <c r="F2051" s="72"/>
      <c r="G2051" s="135"/>
      <c r="H2051" s="129"/>
      <c r="I2051" s="125"/>
    </row>
    <row r="2052" spans="1:9" x14ac:dyDescent="0.25">
      <c r="A2052" s="114"/>
      <c r="B2052" s="129"/>
      <c r="C2052" s="129"/>
      <c r="D2052" s="77"/>
      <c r="E2052" s="56"/>
      <c r="F2052" s="72"/>
      <c r="G2052" s="135"/>
      <c r="H2052" s="129"/>
      <c r="I2052" s="125"/>
    </row>
    <row r="2053" spans="1:9" x14ac:dyDescent="0.25">
      <c r="A2053" s="114"/>
      <c r="B2053" s="129"/>
      <c r="C2053" s="129"/>
      <c r="D2053" s="77"/>
      <c r="E2053" s="56"/>
      <c r="F2053" s="72"/>
      <c r="G2053" s="135"/>
      <c r="H2053" s="129"/>
      <c r="I2053" s="125"/>
    </row>
    <row r="2054" spans="1:9" x14ac:dyDescent="0.25">
      <c r="A2054" s="114"/>
      <c r="B2054" s="129"/>
      <c r="C2054" s="129"/>
      <c r="D2054" s="77"/>
      <c r="E2054" s="56"/>
      <c r="F2054" s="72"/>
      <c r="G2054" s="135"/>
      <c r="H2054" s="129"/>
      <c r="I2054" s="125"/>
    </row>
    <row r="2055" spans="1:9" x14ac:dyDescent="0.25">
      <c r="A2055" s="114"/>
      <c r="B2055" s="129"/>
      <c r="C2055" s="129"/>
      <c r="D2055" s="77"/>
      <c r="E2055" s="56"/>
      <c r="F2055" s="72"/>
      <c r="G2055" s="135"/>
      <c r="H2055" s="129"/>
      <c r="I2055" s="125"/>
    </row>
    <row r="2056" spans="1:9" x14ac:dyDescent="0.25">
      <c r="A2056" s="114"/>
      <c r="B2056" s="129"/>
      <c r="C2056" s="129"/>
      <c r="D2056" s="77"/>
      <c r="E2056" s="56"/>
      <c r="F2056" s="72"/>
      <c r="G2056" s="135"/>
      <c r="H2056" s="129"/>
      <c r="I2056" s="125"/>
    </row>
    <row r="2057" spans="1:9" x14ac:dyDescent="0.25">
      <c r="A2057" s="114"/>
      <c r="B2057" s="129"/>
      <c r="C2057" s="129"/>
      <c r="D2057" s="77"/>
      <c r="E2057" s="56"/>
      <c r="F2057" s="72"/>
      <c r="G2057" s="135"/>
      <c r="H2057" s="129"/>
      <c r="I2057" s="125"/>
    </row>
    <row r="2058" spans="1:9" x14ac:dyDescent="0.25">
      <c r="A2058" s="114"/>
      <c r="B2058" s="129"/>
      <c r="C2058" s="129"/>
      <c r="D2058" s="77"/>
      <c r="E2058" s="56"/>
      <c r="F2058" s="72"/>
      <c r="G2058" s="135"/>
      <c r="H2058" s="129"/>
      <c r="I2058" s="125"/>
    </row>
    <row r="2059" spans="1:9" x14ac:dyDescent="0.25">
      <c r="A2059" s="114"/>
      <c r="B2059" s="129"/>
      <c r="C2059" s="129"/>
      <c r="D2059" s="77"/>
      <c r="E2059" s="56"/>
      <c r="F2059" s="72"/>
      <c r="G2059" s="135"/>
      <c r="H2059" s="129"/>
      <c r="I2059" s="125"/>
    </row>
    <row r="2060" spans="1:9" x14ac:dyDescent="0.25">
      <c r="A2060" s="114"/>
      <c r="B2060" s="129"/>
      <c r="C2060" s="129"/>
      <c r="D2060" s="77"/>
      <c r="E2060" s="56"/>
      <c r="F2060" s="72"/>
      <c r="G2060" s="135"/>
      <c r="H2060" s="129"/>
      <c r="I2060" s="125"/>
    </row>
    <row r="2061" spans="1:9" x14ac:dyDescent="0.25">
      <c r="A2061" s="114"/>
      <c r="B2061" s="129"/>
      <c r="C2061" s="129"/>
      <c r="D2061" s="77"/>
      <c r="E2061" s="56"/>
      <c r="F2061" s="72"/>
      <c r="G2061" s="135"/>
      <c r="H2061" s="129"/>
      <c r="I2061" s="125"/>
    </row>
    <row r="2062" spans="1:9" x14ac:dyDescent="0.25">
      <c r="A2062" s="114"/>
      <c r="B2062" s="129"/>
      <c r="C2062" s="129"/>
      <c r="D2062" s="77"/>
      <c r="E2062" s="56"/>
      <c r="F2062" s="72"/>
      <c r="G2062" s="135"/>
      <c r="H2062" s="129"/>
      <c r="I2062" s="125"/>
    </row>
    <row r="2063" spans="1:9" x14ac:dyDescent="0.25">
      <c r="A2063" s="114"/>
      <c r="B2063" s="129"/>
      <c r="C2063" s="129"/>
      <c r="D2063" s="77"/>
      <c r="E2063" s="56"/>
      <c r="F2063" s="72"/>
      <c r="G2063" s="135"/>
      <c r="H2063" s="129"/>
      <c r="I2063" s="125"/>
    </row>
    <row r="2064" spans="1:9" x14ac:dyDescent="0.25">
      <c r="A2064" s="114"/>
      <c r="B2064" s="129"/>
      <c r="C2064" s="129"/>
      <c r="D2064" s="77"/>
      <c r="E2064" s="56"/>
      <c r="F2064" s="72"/>
      <c r="G2064" s="135"/>
      <c r="H2064" s="129"/>
      <c r="I2064" s="125"/>
    </row>
    <row r="2065" spans="1:9" x14ac:dyDescent="0.25">
      <c r="A2065" s="114"/>
      <c r="B2065" s="129"/>
      <c r="C2065" s="129"/>
      <c r="D2065" s="77"/>
      <c r="E2065" s="56"/>
      <c r="F2065" s="72"/>
      <c r="G2065" s="135"/>
      <c r="H2065" s="129"/>
      <c r="I2065" s="125"/>
    </row>
    <row r="2066" spans="1:9" x14ac:dyDescent="0.25">
      <c r="A2066" s="114"/>
      <c r="B2066" s="129"/>
      <c r="C2066" s="129"/>
      <c r="D2066" s="77"/>
      <c r="E2066" s="56"/>
      <c r="F2066" s="72"/>
      <c r="G2066" s="135"/>
      <c r="H2066" s="129"/>
      <c r="I2066" s="125"/>
    </row>
    <row r="2067" spans="1:9" x14ac:dyDescent="0.25">
      <c r="A2067" s="114"/>
      <c r="B2067" s="129"/>
      <c r="C2067" s="129"/>
      <c r="D2067" s="77"/>
      <c r="E2067" s="56"/>
      <c r="F2067" s="72"/>
      <c r="G2067" s="135"/>
      <c r="H2067" s="129"/>
      <c r="I2067" s="125"/>
    </row>
    <row r="2068" spans="1:9" x14ac:dyDescent="0.25">
      <c r="A2068" s="114"/>
      <c r="B2068" s="129"/>
      <c r="C2068" s="129"/>
      <c r="D2068" s="77"/>
      <c r="E2068" s="56"/>
      <c r="F2068" s="72"/>
      <c r="G2068" s="135"/>
      <c r="H2068" s="129"/>
      <c r="I2068" s="125"/>
    </row>
    <row r="2069" spans="1:9" x14ac:dyDescent="0.25">
      <c r="A2069" s="114"/>
      <c r="B2069" s="129"/>
      <c r="C2069" s="129"/>
      <c r="D2069" s="77"/>
      <c r="E2069" s="56"/>
      <c r="F2069" s="72"/>
      <c r="G2069" s="135"/>
      <c r="H2069" s="129"/>
      <c r="I2069" s="125"/>
    </row>
    <row r="2070" spans="1:9" x14ac:dyDescent="0.25">
      <c r="A2070" s="114"/>
      <c r="B2070" s="129"/>
      <c r="C2070" s="129"/>
      <c r="D2070" s="77"/>
      <c r="E2070" s="56"/>
      <c r="F2070" s="72"/>
      <c r="G2070" s="135"/>
      <c r="H2070" s="129"/>
      <c r="I2070" s="125"/>
    </row>
    <row r="2071" spans="1:9" x14ac:dyDescent="0.25">
      <c r="A2071" s="114"/>
      <c r="B2071" s="129"/>
      <c r="C2071" s="129"/>
      <c r="D2071" s="77"/>
      <c r="E2071" s="56"/>
      <c r="F2071" s="72"/>
      <c r="G2071" s="135"/>
      <c r="H2071" s="129"/>
      <c r="I2071" s="125"/>
    </row>
    <row r="2072" spans="1:9" x14ac:dyDescent="0.25">
      <c r="A2072" s="114"/>
      <c r="B2072" s="129"/>
      <c r="C2072" s="129"/>
      <c r="D2072" s="77"/>
      <c r="E2072" s="56"/>
      <c r="F2072" s="72"/>
      <c r="G2072" s="135"/>
      <c r="H2072" s="129"/>
      <c r="I2072" s="125"/>
    </row>
    <row r="2073" spans="1:9" x14ac:dyDescent="0.25">
      <c r="A2073" s="114"/>
      <c r="B2073" s="129"/>
      <c r="C2073" s="129"/>
      <c r="D2073" s="77"/>
      <c r="E2073" s="56"/>
      <c r="F2073" s="72"/>
      <c r="G2073" s="135"/>
      <c r="H2073" s="129"/>
      <c r="I2073" s="125"/>
    </row>
    <row r="2074" spans="1:9" x14ac:dyDescent="0.25">
      <c r="A2074" s="114"/>
      <c r="B2074" s="129"/>
      <c r="C2074" s="129"/>
      <c r="D2074" s="77"/>
      <c r="E2074" s="56"/>
      <c r="F2074" s="72"/>
      <c r="G2074" s="135"/>
      <c r="H2074" s="129"/>
      <c r="I2074" s="125"/>
    </row>
    <row r="2075" spans="1:9" x14ac:dyDescent="0.25">
      <c r="A2075" s="114"/>
      <c r="B2075" s="129"/>
      <c r="C2075" s="129"/>
      <c r="D2075" s="77"/>
      <c r="E2075" s="56"/>
      <c r="F2075" s="72"/>
      <c r="G2075" s="135"/>
      <c r="H2075" s="129"/>
      <c r="I2075" s="125"/>
    </row>
    <row r="2076" spans="1:9" x14ac:dyDescent="0.25">
      <c r="A2076" s="114"/>
      <c r="B2076" s="129"/>
      <c r="C2076" s="129"/>
      <c r="D2076" s="77"/>
      <c r="E2076" s="56"/>
      <c r="F2076" s="72"/>
      <c r="G2076" s="135"/>
      <c r="H2076" s="129"/>
      <c r="I2076" s="125"/>
    </row>
    <row r="2077" spans="1:9" x14ac:dyDescent="0.25">
      <c r="A2077" s="114"/>
      <c r="B2077" s="129"/>
      <c r="C2077" s="129"/>
      <c r="D2077" s="77"/>
      <c r="E2077" s="56"/>
      <c r="F2077" s="72"/>
      <c r="G2077" s="135"/>
      <c r="H2077" s="129"/>
      <c r="I2077" s="125"/>
    </row>
    <row r="2078" spans="1:9" x14ac:dyDescent="0.25">
      <c r="A2078" s="114"/>
      <c r="B2078" s="129"/>
      <c r="C2078" s="129"/>
      <c r="D2078" s="77"/>
      <c r="E2078" s="56"/>
      <c r="F2078" s="72"/>
      <c r="G2078" s="135"/>
      <c r="H2078" s="129"/>
      <c r="I2078" s="125"/>
    </row>
    <row r="2079" spans="1:9" x14ac:dyDescent="0.25">
      <c r="A2079" s="114"/>
      <c r="B2079" s="129"/>
      <c r="C2079" s="129"/>
      <c r="D2079" s="77"/>
      <c r="E2079" s="56"/>
      <c r="F2079" s="72"/>
      <c r="G2079" s="135"/>
      <c r="H2079" s="129"/>
      <c r="I2079" s="125"/>
    </row>
    <row r="2080" spans="1:9" x14ac:dyDescent="0.25">
      <c r="A2080" s="114"/>
      <c r="B2080" s="129"/>
      <c r="C2080" s="129"/>
      <c r="D2080" s="77"/>
      <c r="E2080" s="56"/>
      <c r="F2080" s="72"/>
      <c r="G2080" s="135"/>
      <c r="H2080" s="129"/>
      <c r="I2080" s="125"/>
    </row>
    <row r="2081" spans="1:9" x14ac:dyDescent="0.25">
      <c r="A2081" s="114"/>
      <c r="B2081" s="129"/>
      <c r="C2081" s="129"/>
      <c r="D2081" s="77"/>
      <c r="E2081" s="56"/>
      <c r="F2081" s="72"/>
      <c r="G2081" s="135"/>
      <c r="H2081" s="129"/>
      <c r="I2081" s="125"/>
    </row>
    <row r="2082" spans="1:9" x14ac:dyDescent="0.25">
      <c r="A2082" s="114"/>
      <c r="B2082" s="129"/>
      <c r="C2082" s="129"/>
      <c r="D2082" s="77"/>
      <c r="E2082" s="56"/>
      <c r="F2082" s="72"/>
      <c r="G2082" s="135"/>
      <c r="H2082" s="129"/>
      <c r="I2082" s="125"/>
    </row>
    <row r="2083" spans="1:9" x14ac:dyDescent="0.25">
      <c r="A2083" s="114"/>
      <c r="B2083" s="129"/>
      <c r="C2083" s="129"/>
      <c r="D2083" s="77"/>
      <c r="E2083" s="56"/>
      <c r="F2083" s="72"/>
      <c r="G2083" s="135"/>
      <c r="H2083" s="129"/>
      <c r="I2083" s="125"/>
    </row>
    <row r="2084" spans="1:9" x14ac:dyDescent="0.25">
      <c r="A2084" s="114"/>
      <c r="B2084" s="129"/>
      <c r="C2084" s="129"/>
      <c r="D2084" s="77"/>
      <c r="E2084" s="56"/>
      <c r="F2084" s="72"/>
      <c r="G2084" s="135"/>
      <c r="H2084" s="129"/>
      <c r="I2084" s="125"/>
    </row>
    <row r="2085" spans="1:9" x14ac:dyDescent="0.25">
      <c r="A2085" s="114"/>
      <c r="B2085" s="129"/>
      <c r="C2085" s="129"/>
      <c r="D2085" s="77"/>
      <c r="E2085" s="56"/>
      <c r="F2085" s="72"/>
      <c r="G2085" s="135"/>
      <c r="H2085" s="129"/>
      <c r="I2085" s="125"/>
    </row>
    <row r="2086" spans="1:9" x14ac:dyDescent="0.25">
      <c r="A2086" s="114"/>
      <c r="B2086" s="129"/>
      <c r="C2086" s="129"/>
      <c r="D2086" s="77"/>
      <c r="E2086" s="56"/>
      <c r="F2086" s="72"/>
      <c r="G2086" s="135"/>
      <c r="H2086" s="129"/>
      <c r="I2086" s="125"/>
    </row>
    <row r="2087" spans="1:9" x14ac:dyDescent="0.25">
      <c r="A2087" s="114"/>
      <c r="B2087" s="129"/>
      <c r="C2087" s="129"/>
      <c r="D2087" s="77"/>
      <c r="E2087" s="56"/>
      <c r="F2087" s="72"/>
      <c r="G2087" s="135"/>
      <c r="H2087" s="129"/>
      <c r="I2087" s="125"/>
    </row>
    <row r="2088" spans="1:9" x14ac:dyDescent="0.25">
      <c r="A2088" s="114"/>
      <c r="B2088" s="129"/>
      <c r="C2088" s="129"/>
      <c r="D2088" s="77"/>
      <c r="E2088" s="56"/>
      <c r="F2088" s="72"/>
      <c r="G2088" s="135"/>
      <c r="H2088" s="129"/>
      <c r="I2088" s="125"/>
    </row>
    <row r="2089" spans="1:9" x14ac:dyDescent="0.25">
      <c r="A2089" s="114"/>
      <c r="B2089" s="129"/>
      <c r="C2089" s="129"/>
      <c r="D2089" s="77"/>
      <c r="E2089" s="56"/>
      <c r="F2089" s="72"/>
      <c r="G2089" s="135"/>
      <c r="H2089" s="129"/>
      <c r="I2089" s="125"/>
    </row>
    <row r="2090" spans="1:9" x14ac:dyDescent="0.25">
      <c r="A2090" s="114"/>
      <c r="B2090" s="129"/>
      <c r="C2090" s="129"/>
      <c r="D2090" s="77"/>
      <c r="E2090" s="56"/>
      <c r="F2090" s="72"/>
      <c r="G2090" s="135"/>
      <c r="H2090" s="129"/>
      <c r="I2090" s="125"/>
    </row>
    <row r="2091" spans="1:9" x14ac:dyDescent="0.25">
      <c r="A2091" s="114"/>
      <c r="B2091" s="129"/>
      <c r="C2091" s="129"/>
      <c r="D2091" s="77"/>
      <c r="E2091" s="56"/>
      <c r="F2091" s="72"/>
      <c r="G2091" s="135"/>
      <c r="H2091" s="129"/>
      <c r="I2091" s="125"/>
    </row>
    <row r="2092" spans="1:9" x14ac:dyDescent="0.25">
      <c r="A2092" s="114"/>
      <c r="B2092" s="129"/>
      <c r="C2092" s="129"/>
      <c r="D2092" s="77"/>
      <c r="E2092" s="56"/>
      <c r="F2092" s="72"/>
      <c r="G2092" s="135"/>
      <c r="H2092" s="129"/>
      <c r="I2092" s="125"/>
    </row>
    <row r="2093" spans="1:9" x14ac:dyDescent="0.25">
      <c r="A2093" s="114"/>
      <c r="B2093" s="129"/>
      <c r="C2093" s="129"/>
      <c r="D2093" s="77"/>
      <c r="E2093" s="56"/>
      <c r="F2093" s="72"/>
      <c r="G2093" s="135"/>
      <c r="H2093" s="129"/>
      <c r="I2093" s="125"/>
    </row>
    <row r="2094" spans="1:9" x14ac:dyDescent="0.25">
      <c r="A2094" s="114"/>
      <c r="B2094" s="129"/>
      <c r="C2094" s="129"/>
      <c r="D2094" s="77"/>
      <c r="E2094" s="56"/>
      <c r="F2094" s="72"/>
      <c r="G2094" s="135"/>
      <c r="H2094" s="129"/>
      <c r="I2094" s="125"/>
    </row>
    <row r="2095" spans="1:9" x14ac:dyDescent="0.25">
      <c r="A2095" s="114"/>
      <c r="B2095" s="129"/>
      <c r="C2095" s="129"/>
      <c r="D2095" s="77"/>
      <c r="E2095" s="56"/>
      <c r="F2095" s="72"/>
      <c r="G2095" s="135"/>
      <c r="H2095" s="129"/>
      <c r="I2095" s="125"/>
    </row>
    <row r="2096" spans="1:9" x14ac:dyDescent="0.25">
      <c r="A2096" s="114"/>
      <c r="B2096" s="129"/>
      <c r="C2096" s="129"/>
      <c r="D2096" s="77"/>
      <c r="E2096" s="56"/>
      <c r="F2096" s="72"/>
      <c r="G2096" s="135"/>
      <c r="H2096" s="129"/>
      <c r="I2096" s="125"/>
    </row>
    <row r="2097" spans="1:9" x14ac:dyDescent="0.25">
      <c r="A2097" s="114"/>
      <c r="B2097" s="129"/>
      <c r="C2097" s="129"/>
      <c r="D2097" s="77"/>
      <c r="E2097" s="56"/>
      <c r="F2097" s="72"/>
      <c r="G2097" s="135"/>
      <c r="H2097" s="129"/>
      <c r="I2097" s="125"/>
    </row>
    <row r="2098" spans="1:9" x14ac:dyDescent="0.25">
      <c r="A2098" s="114"/>
      <c r="B2098" s="129"/>
      <c r="C2098" s="129"/>
      <c r="D2098" s="77"/>
      <c r="E2098" s="56"/>
      <c r="F2098" s="72"/>
      <c r="G2098" s="135"/>
      <c r="H2098" s="129"/>
      <c r="I2098" s="125"/>
    </row>
    <row r="2099" spans="1:9" x14ac:dyDescent="0.25">
      <c r="A2099" s="114"/>
      <c r="B2099" s="129"/>
      <c r="C2099" s="129"/>
      <c r="D2099" s="77"/>
      <c r="E2099" s="56"/>
      <c r="F2099" s="72"/>
      <c r="G2099" s="135"/>
      <c r="H2099" s="129"/>
      <c r="I2099" s="125"/>
    </row>
    <row r="2100" spans="1:9" x14ac:dyDescent="0.25">
      <c r="A2100" s="114"/>
      <c r="B2100" s="129"/>
      <c r="C2100" s="129"/>
      <c r="D2100" s="77"/>
      <c r="E2100" s="56"/>
      <c r="F2100" s="72"/>
      <c r="G2100" s="135"/>
      <c r="H2100" s="129"/>
      <c r="I2100" s="125"/>
    </row>
    <row r="2101" spans="1:9" x14ac:dyDescent="0.25">
      <c r="A2101" s="114"/>
      <c r="B2101" s="129"/>
      <c r="C2101" s="129"/>
      <c r="D2101" s="77"/>
      <c r="E2101" s="56"/>
      <c r="F2101" s="72"/>
      <c r="G2101" s="135"/>
      <c r="H2101" s="129"/>
      <c r="I2101" s="125"/>
    </row>
    <row r="2102" spans="1:9" x14ac:dyDescent="0.25">
      <c r="A2102" s="114"/>
      <c r="B2102" s="129"/>
      <c r="C2102" s="129"/>
      <c r="D2102" s="77"/>
      <c r="E2102" s="56"/>
      <c r="F2102" s="72"/>
      <c r="G2102" s="135"/>
      <c r="H2102" s="129"/>
      <c r="I2102" s="125"/>
    </row>
    <row r="2103" spans="1:9" x14ac:dyDescent="0.25">
      <c r="A2103" s="114"/>
      <c r="B2103" s="129"/>
      <c r="C2103" s="129"/>
      <c r="D2103" s="77"/>
      <c r="E2103" s="56"/>
      <c r="F2103" s="72"/>
      <c r="G2103" s="135"/>
      <c r="H2103" s="129"/>
      <c r="I2103" s="125"/>
    </row>
    <row r="2104" spans="1:9" x14ac:dyDescent="0.25">
      <c r="A2104" s="114"/>
      <c r="B2104" s="129"/>
      <c r="C2104" s="129"/>
      <c r="D2104" s="77"/>
      <c r="E2104" s="56"/>
      <c r="F2104" s="72"/>
      <c r="G2104" s="135"/>
      <c r="H2104" s="129"/>
      <c r="I2104" s="125"/>
    </row>
    <row r="2105" spans="1:9" x14ac:dyDescent="0.25">
      <c r="A2105" s="114"/>
      <c r="B2105" s="129"/>
      <c r="C2105" s="129"/>
      <c r="D2105" s="77"/>
      <c r="E2105" s="56"/>
      <c r="F2105" s="72"/>
      <c r="G2105" s="135"/>
      <c r="H2105" s="129"/>
      <c r="I2105" s="125"/>
    </row>
    <row r="2106" spans="1:9" x14ac:dyDescent="0.25">
      <c r="A2106" s="114"/>
      <c r="B2106" s="129"/>
      <c r="C2106" s="129"/>
      <c r="D2106" s="77"/>
      <c r="E2106" s="56"/>
      <c r="F2106" s="72"/>
      <c r="G2106" s="135"/>
      <c r="H2106" s="129"/>
      <c r="I2106" s="125"/>
    </row>
    <row r="2107" spans="1:9" x14ac:dyDescent="0.25">
      <c r="A2107" s="114"/>
      <c r="B2107" s="129"/>
      <c r="C2107" s="129"/>
      <c r="D2107" s="77"/>
      <c r="E2107" s="56"/>
      <c r="F2107" s="72"/>
      <c r="G2107" s="135"/>
      <c r="H2107" s="129"/>
      <c r="I2107" s="125"/>
    </row>
    <row r="2108" spans="1:9" x14ac:dyDescent="0.25">
      <c r="A2108" s="114"/>
      <c r="B2108" s="129"/>
      <c r="C2108" s="129"/>
      <c r="D2108" s="77"/>
      <c r="E2108" s="56"/>
      <c r="F2108" s="72"/>
      <c r="G2108" s="135"/>
      <c r="H2108" s="129"/>
      <c r="I2108" s="125"/>
    </row>
    <row r="2109" spans="1:9" x14ac:dyDescent="0.25">
      <c r="A2109" s="114"/>
      <c r="B2109" s="129"/>
      <c r="C2109" s="129"/>
      <c r="D2109" s="77"/>
      <c r="E2109" s="56"/>
      <c r="F2109" s="72"/>
      <c r="G2109" s="135"/>
      <c r="H2109" s="129"/>
      <c r="I2109" s="125"/>
    </row>
    <row r="2110" spans="1:9" x14ac:dyDescent="0.25">
      <c r="A2110" s="114"/>
      <c r="B2110" s="129"/>
      <c r="C2110" s="129"/>
      <c r="D2110" s="77"/>
      <c r="E2110" s="56"/>
      <c r="F2110" s="72"/>
      <c r="G2110" s="135"/>
      <c r="H2110" s="129"/>
      <c r="I2110" s="125"/>
    </row>
    <row r="2111" spans="1:9" x14ac:dyDescent="0.25">
      <c r="A2111" s="114"/>
      <c r="B2111" s="129"/>
      <c r="C2111" s="129"/>
      <c r="D2111" s="77"/>
      <c r="E2111" s="56"/>
      <c r="F2111" s="72"/>
      <c r="G2111" s="135"/>
      <c r="H2111" s="129"/>
      <c r="I2111" s="125"/>
    </row>
    <row r="2112" spans="1:9" x14ac:dyDescent="0.25">
      <c r="A2112" s="114"/>
      <c r="B2112" s="129"/>
      <c r="C2112" s="129"/>
      <c r="D2112" s="77"/>
      <c r="E2112" s="56"/>
      <c r="F2112" s="72"/>
      <c r="G2112" s="135"/>
      <c r="H2112" s="129"/>
      <c r="I2112" s="125"/>
    </row>
    <row r="2113" spans="1:9" x14ac:dyDescent="0.25">
      <c r="A2113" s="114"/>
      <c r="B2113" s="129"/>
      <c r="C2113" s="129"/>
      <c r="D2113" s="77"/>
      <c r="E2113" s="56"/>
      <c r="F2113" s="72"/>
      <c r="G2113" s="135"/>
      <c r="H2113" s="129"/>
      <c r="I2113" s="125"/>
    </row>
    <row r="2114" spans="1:9" x14ac:dyDescent="0.25">
      <c r="A2114" s="114"/>
      <c r="B2114" s="129"/>
      <c r="C2114" s="129"/>
      <c r="D2114" s="77"/>
      <c r="E2114" s="56"/>
      <c r="F2114" s="72"/>
      <c r="G2114" s="135"/>
      <c r="H2114" s="129"/>
      <c r="I2114" s="125"/>
    </row>
    <row r="2115" spans="1:9" x14ac:dyDescent="0.25">
      <c r="A2115" s="114"/>
      <c r="B2115" s="129"/>
      <c r="C2115" s="129"/>
      <c r="D2115" s="77"/>
      <c r="E2115" s="56"/>
      <c r="F2115" s="72"/>
      <c r="G2115" s="135"/>
      <c r="H2115" s="129"/>
      <c r="I2115" s="125"/>
    </row>
    <row r="2116" spans="1:9" x14ac:dyDescent="0.25">
      <c r="A2116" s="114"/>
      <c r="B2116" s="129"/>
      <c r="C2116" s="129"/>
      <c r="D2116" s="77"/>
      <c r="E2116" s="56"/>
      <c r="F2116" s="72"/>
      <c r="G2116" s="135"/>
      <c r="H2116" s="129"/>
      <c r="I2116" s="125"/>
    </row>
    <row r="2117" spans="1:9" x14ac:dyDescent="0.25">
      <c r="A2117" s="114"/>
      <c r="B2117" s="129"/>
      <c r="C2117" s="129"/>
      <c r="D2117" s="77"/>
      <c r="E2117" s="56"/>
      <c r="F2117" s="72"/>
      <c r="G2117" s="135"/>
      <c r="H2117" s="129"/>
      <c r="I2117" s="125"/>
    </row>
    <row r="2118" spans="1:9" x14ac:dyDescent="0.25">
      <c r="A2118" s="114"/>
      <c r="B2118" s="129"/>
      <c r="C2118" s="129"/>
      <c r="D2118" s="77"/>
      <c r="E2118" s="56"/>
      <c r="F2118" s="72"/>
      <c r="G2118" s="135"/>
      <c r="H2118" s="129"/>
      <c r="I2118" s="125"/>
    </row>
    <row r="2119" spans="1:9" x14ac:dyDescent="0.25">
      <c r="A2119" s="114"/>
      <c r="B2119" s="129"/>
      <c r="C2119" s="129"/>
      <c r="D2119" s="77"/>
      <c r="E2119" s="56"/>
      <c r="F2119" s="72"/>
      <c r="G2119" s="135"/>
      <c r="H2119" s="129"/>
      <c r="I2119" s="125"/>
    </row>
    <row r="2120" spans="1:9" x14ac:dyDescent="0.25">
      <c r="A2120" s="114"/>
      <c r="B2120" s="129"/>
      <c r="C2120" s="129"/>
      <c r="D2120" s="77"/>
      <c r="E2120" s="56"/>
      <c r="F2120" s="72"/>
      <c r="G2120" s="135"/>
      <c r="H2120" s="129"/>
      <c r="I2120" s="125"/>
    </row>
    <row r="2121" spans="1:9" x14ac:dyDescent="0.25">
      <c r="A2121" s="114"/>
      <c r="B2121" s="129"/>
      <c r="C2121" s="129"/>
      <c r="D2121" s="77"/>
      <c r="E2121" s="56"/>
      <c r="F2121" s="72"/>
      <c r="G2121" s="135"/>
      <c r="H2121" s="129"/>
      <c r="I2121" s="125"/>
    </row>
    <row r="2122" spans="1:9" x14ac:dyDescent="0.25">
      <c r="A2122" s="114"/>
      <c r="B2122" s="129"/>
      <c r="C2122" s="129"/>
      <c r="D2122" s="77"/>
      <c r="E2122" s="56"/>
      <c r="F2122" s="72"/>
      <c r="G2122" s="135"/>
      <c r="H2122" s="129"/>
      <c r="I2122" s="125"/>
    </row>
    <row r="2123" spans="1:9" x14ac:dyDescent="0.25">
      <c r="A2123" s="114"/>
      <c r="B2123" s="129"/>
      <c r="C2123" s="129"/>
      <c r="D2123" s="77"/>
      <c r="E2123" s="56"/>
      <c r="F2123" s="72"/>
      <c r="G2123" s="135"/>
      <c r="H2123" s="129"/>
      <c r="I2123" s="125"/>
    </row>
    <row r="2124" spans="1:9" x14ac:dyDescent="0.25">
      <c r="A2124" s="114"/>
      <c r="B2124" s="129"/>
      <c r="C2124" s="129"/>
      <c r="D2124" s="77"/>
      <c r="E2124" s="56"/>
      <c r="F2124" s="72"/>
      <c r="G2124" s="135"/>
      <c r="H2124" s="129"/>
      <c r="I2124" s="125"/>
    </row>
    <row r="2125" spans="1:9" x14ac:dyDescent="0.25">
      <c r="A2125" s="114"/>
      <c r="B2125" s="129"/>
      <c r="C2125" s="129"/>
      <c r="D2125" s="77"/>
      <c r="E2125" s="56"/>
      <c r="F2125" s="72"/>
      <c r="G2125" s="135"/>
      <c r="H2125" s="129"/>
      <c r="I2125" s="125"/>
    </row>
    <row r="2126" spans="1:9" x14ac:dyDescent="0.25">
      <c r="A2126" s="114"/>
      <c r="B2126" s="129"/>
      <c r="C2126" s="129"/>
      <c r="D2126" s="77"/>
      <c r="E2126" s="56"/>
      <c r="F2126" s="72"/>
      <c r="G2126" s="135"/>
      <c r="H2126" s="129"/>
      <c r="I2126" s="125"/>
    </row>
    <row r="2127" spans="1:9" x14ac:dyDescent="0.25">
      <c r="A2127" s="114"/>
      <c r="B2127" s="129"/>
      <c r="C2127" s="129"/>
      <c r="D2127" s="77"/>
      <c r="E2127" s="56"/>
      <c r="F2127" s="72"/>
      <c r="G2127" s="135"/>
      <c r="H2127" s="129"/>
      <c r="I2127" s="125"/>
    </row>
    <row r="2128" spans="1:9" x14ac:dyDescent="0.25">
      <c r="A2128" s="114"/>
      <c r="B2128" s="129"/>
      <c r="C2128" s="129"/>
      <c r="D2128" s="77"/>
      <c r="E2128" s="56"/>
      <c r="F2128" s="72"/>
      <c r="G2128" s="135"/>
      <c r="H2128" s="129"/>
      <c r="I2128" s="125"/>
    </row>
    <row r="2129" spans="1:9" x14ac:dyDescent="0.25">
      <c r="A2129" s="114"/>
      <c r="B2129" s="129"/>
      <c r="C2129" s="129"/>
      <c r="D2129" s="77"/>
      <c r="E2129" s="56"/>
      <c r="F2129" s="72"/>
      <c r="G2129" s="135"/>
      <c r="H2129" s="129"/>
      <c r="I2129" s="125"/>
    </row>
    <row r="2130" spans="1:9" x14ac:dyDescent="0.25">
      <c r="A2130" s="114"/>
      <c r="B2130" s="129"/>
      <c r="C2130" s="129"/>
      <c r="D2130" s="77"/>
      <c r="E2130" s="56"/>
      <c r="F2130" s="72"/>
      <c r="G2130" s="135"/>
      <c r="H2130" s="129"/>
      <c r="I2130" s="125"/>
    </row>
    <row r="2131" spans="1:9" x14ac:dyDescent="0.25">
      <c r="A2131" s="114"/>
      <c r="B2131" s="129"/>
      <c r="C2131" s="129"/>
      <c r="D2131" s="77"/>
      <c r="E2131" s="56"/>
      <c r="F2131" s="72"/>
      <c r="G2131" s="135"/>
      <c r="H2131" s="129"/>
      <c r="I2131" s="125"/>
    </row>
    <row r="2132" spans="1:9" x14ac:dyDescent="0.25">
      <c r="A2132" s="114"/>
      <c r="B2132" s="129"/>
      <c r="C2132" s="129"/>
      <c r="D2132" s="77"/>
      <c r="E2132" s="56"/>
      <c r="F2132" s="72"/>
      <c r="G2132" s="135"/>
      <c r="H2132" s="129"/>
      <c r="I2132" s="125"/>
    </row>
    <row r="2133" spans="1:9" x14ac:dyDescent="0.25">
      <c r="A2133" s="114"/>
      <c r="B2133" s="129"/>
      <c r="C2133" s="129"/>
      <c r="D2133" s="77"/>
      <c r="E2133" s="56"/>
      <c r="F2133" s="72"/>
      <c r="G2133" s="135"/>
      <c r="H2133" s="129"/>
      <c r="I2133" s="125"/>
    </row>
    <row r="2134" spans="1:9" x14ac:dyDescent="0.25">
      <c r="A2134" s="114"/>
      <c r="B2134" s="129"/>
      <c r="C2134" s="129"/>
      <c r="D2134" s="77"/>
      <c r="E2134" s="56"/>
      <c r="F2134" s="72"/>
      <c r="G2134" s="135"/>
      <c r="H2134" s="129"/>
      <c r="I2134" s="125"/>
    </row>
    <row r="2135" spans="1:9" x14ac:dyDescent="0.25">
      <c r="A2135" s="114"/>
      <c r="B2135" s="129"/>
      <c r="C2135" s="129"/>
      <c r="D2135" s="77"/>
      <c r="E2135" s="56"/>
      <c r="F2135" s="72"/>
      <c r="G2135" s="135"/>
      <c r="H2135" s="129"/>
      <c r="I2135" s="125"/>
    </row>
    <row r="2136" spans="1:9" x14ac:dyDescent="0.25">
      <c r="A2136" s="114"/>
      <c r="B2136" s="129"/>
      <c r="C2136" s="129"/>
      <c r="D2136" s="77"/>
      <c r="E2136" s="56"/>
      <c r="F2136" s="72"/>
      <c r="G2136" s="135"/>
      <c r="H2136" s="129"/>
      <c r="I2136" s="125"/>
    </row>
    <row r="2137" spans="1:9" x14ac:dyDescent="0.25">
      <c r="A2137" s="114"/>
      <c r="B2137" s="129"/>
      <c r="C2137" s="129"/>
      <c r="D2137" s="77"/>
      <c r="E2137" s="56"/>
      <c r="F2137" s="72"/>
      <c r="G2137" s="135"/>
      <c r="H2137" s="129"/>
      <c r="I2137" s="125"/>
    </row>
    <row r="2138" spans="1:9" x14ac:dyDescent="0.25">
      <c r="A2138" s="114"/>
      <c r="B2138" s="129"/>
      <c r="C2138" s="129"/>
      <c r="D2138" s="77"/>
      <c r="E2138" s="56"/>
      <c r="F2138" s="72"/>
      <c r="G2138" s="135"/>
      <c r="H2138" s="129"/>
      <c r="I2138" s="125"/>
    </row>
    <row r="2139" spans="1:9" x14ac:dyDescent="0.25">
      <c r="A2139" s="114"/>
      <c r="B2139" s="129"/>
      <c r="C2139" s="129"/>
      <c r="D2139" s="77"/>
      <c r="E2139" s="56"/>
      <c r="F2139" s="72"/>
      <c r="G2139" s="135"/>
      <c r="H2139" s="129"/>
      <c r="I2139" s="125"/>
    </row>
    <row r="2140" spans="1:9" x14ac:dyDescent="0.25">
      <c r="A2140" s="114"/>
      <c r="B2140" s="129"/>
      <c r="C2140" s="129"/>
      <c r="D2140" s="77"/>
      <c r="E2140" s="56"/>
      <c r="F2140" s="72"/>
      <c r="G2140" s="135"/>
      <c r="H2140" s="129"/>
      <c r="I2140" s="125"/>
    </row>
    <row r="2141" spans="1:9" x14ac:dyDescent="0.25">
      <c r="A2141" s="114"/>
      <c r="B2141" s="129"/>
      <c r="C2141" s="129"/>
      <c r="D2141" s="77"/>
      <c r="E2141" s="56"/>
      <c r="F2141" s="72"/>
      <c r="G2141" s="135"/>
      <c r="H2141" s="129"/>
      <c r="I2141" s="125"/>
    </row>
    <row r="2142" spans="1:9" x14ac:dyDescent="0.25">
      <c r="A2142" s="114"/>
      <c r="B2142" s="129"/>
      <c r="C2142" s="129"/>
      <c r="D2142" s="77"/>
      <c r="E2142" s="56"/>
      <c r="F2142" s="72"/>
      <c r="G2142" s="135"/>
      <c r="H2142" s="129"/>
      <c r="I2142" s="125"/>
    </row>
    <row r="2143" spans="1:9" x14ac:dyDescent="0.25">
      <c r="A2143" s="114"/>
      <c r="B2143" s="129"/>
      <c r="C2143" s="129"/>
      <c r="D2143" s="77"/>
      <c r="E2143" s="56"/>
      <c r="F2143" s="72"/>
      <c r="G2143" s="135"/>
      <c r="H2143" s="129"/>
      <c r="I2143" s="125"/>
    </row>
    <row r="2144" spans="1:9" x14ac:dyDescent="0.25">
      <c r="A2144" s="114"/>
      <c r="B2144" s="129"/>
      <c r="C2144" s="129"/>
      <c r="D2144" s="77"/>
      <c r="E2144" s="56"/>
      <c r="F2144" s="72"/>
      <c r="G2144" s="135"/>
      <c r="H2144" s="129"/>
      <c r="I2144" s="125"/>
    </row>
    <row r="2145" spans="1:9" x14ac:dyDescent="0.25">
      <c r="A2145" s="114"/>
      <c r="B2145" s="129"/>
      <c r="C2145" s="129"/>
      <c r="D2145" s="77"/>
      <c r="E2145" s="56"/>
      <c r="F2145" s="72"/>
      <c r="G2145" s="135"/>
      <c r="H2145" s="129"/>
      <c r="I2145" s="125"/>
    </row>
    <row r="2146" spans="1:9" x14ac:dyDescent="0.25">
      <c r="A2146" s="114"/>
      <c r="B2146" s="129"/>
      <c r="C2146" s="129"/>
      <c r="D2146" s="77"/>
      <c r="E2146" s="56"/>
      <c r="F2146" s="72"/>
      <c r="G2146" s="135"/>
      <c r="H2146" s="129"/>
      <c r="I2146" s="125"/>
    </row>
    <row r="2147" spans="1:9" x14ac:dyDescent="0.25">
      <c r="A2147" s="114"/>
      <c r="B2147" s="129"/>
      <c r="C2147" s="129"/>
      <c r="D2147" s="77"/>
      <c r="E2147" s="56"/>
      <c r="F2147" s="72"/>
      <c r="G2147" s="135"/>
      <c r="H2147" s="129"/>
      <c r="I2147" s="125"/>
    </row>
    <row r="2148" spans="1:9" x14ac:dyDescent="0.25">
      <c r="A2148" s="114"/>
      <c r="B2148" s="129"/>
      <c r="C2148" s="129"/>
      <c r="D2148" s="77"/>
      <c r="E2148" s="56"/>
      <c r="F2148" s="72"/>
      <c r="G2148" s="135"/>
      <c r="H2148" s="129"/>
      <c r="I2148" s="125"/>
    </row>
    <row r="2149" spans="1:9" x14ac:dyDescent="0.25">
      <c r="A2149" s="114"/>
      <c r="B2149" s="129"/>
      <c r="C2149" s="129"/>
      <c r="D2149" s="77"/>
      <c r="E2149" s="56"/>
      <c r="F2149" s="72"/>
      <c r="G2149" s="135"/>
      <c r="H2149" s="129"/>
      <c r="I2149" s="125"/>
    </row>
    <row r="2150" spans="1:9" x14ac:dyDescent="0.25">
      <c r="A2150" s="114"/>
      <c r="B2150" s="129"/>
      <c r="C2150" s="129"/>
      <c r="D2150" s="77"/>
      <c r="E2150" s="56"/>
      <c r="F2150" s="72"/>
      <c r="G2150" s="135"/>
      <c r="H2150" s="129"/>
      <c r="I2150" s="125"/>
    </row>
    <row r="2151" spans="1:9" x14ac:dyDescent="0.25">
      <c r="A2151" s="114"/>
      <c r="B2151" s="129"/>
      <c r="C2151" s="129"/>
      <c r="D2151" s="77"/>
      <c r="E2151" s="56"/>
      <c r="F2151" s="72"/>
      <c r="G2151" s="135"/>
      <c r="H2151" s="129"/>
      <c r="I2151" s="125"/>
    </row>
    <row r="2152" spans="1:9" x14ac:dyDescent="0.25">
      <c r="A2152" s="114"/>
      <c r="B2152" s="129"/>
      <c r="C2152" s="129"/>
      <c r="D2152" s="77"/>
      <c r="E2152" s="56"/>
      <c r="F2152" s="72"/>
      <c r="G2152" s="135"/>
      <c r="H2152" s="129"/>
      <c r="I2152" s="125"/>
    </row>
    <row r="2153" spans="1:9" x14ac:dyDescent="0.25">
      <c r="A2153" s="114"/>
      <c r="B2153" s="129"/>
      <c r="C2153" s="129"/>
      <c r="D2153" s="77"/>
      <c r="E2153" s="56"/>
      <c r="F2153" s="72"/>
      <c r="G2153" s="135"/>
      <c r="H2153" s="129"/>
      <c r="I2153" s="125"/>
    </row>
    <row r="2154" spans="1:9" x14ac:dyDescent="0.25">
      <c r="A2154" s="114"/>
      <c r="B2154" s="129"/>
      <c r="C2154" s="129"/>
      <c r="D2154" s="77"/>
      <c r="E2154" s="56"/>
      <c r="F2154" s="72"/>
      <c r="G2154" s="135"/>
      <c r="H2154" s="129"/>
      <c r="I2154" s="125"/>
    </row>
    <row r="2155" spans="1:9" x14ac:dyDescent="0.25">
      <c r="A2155" s="114"/>
      <c r="B2155" s="129"/>
      <c r="C2155" s="129"/>
      <c r="D2155" s="77"/>
      <c r="E2155" s="56"/>
      <c r="F2155" s="72"/>
      <c r="G2155" s="135"/>
      <c r="H2155" s="129"/>
      <c r="I2155" s="125"/>
    </row>
    <row r="2156" spans="1:9" x14ac:dyDescent="0.25">
      <c r="A2156" s="114"/>
      <c r="B2156" s="129"/>
      <c r="C2156" s="129"/>
      <c r="D2156" s="77"/>
      <c r="E2156" s="56"/>
      <c r="F2156" s="72"/>
      <c r="G2156" s="135"/>
      <c r="H2156" s="129"/>
      <c r="I2156" s="125"/>
    </row>
    <row r="2157" spans="1:9" x14ac:dyDescent="0.25">
      <c r="A2157" s="114"/>
      <c r="B2157" s="129"/>
      <c r="C2157" s="129"/>
      <c r="D2157" s="77"/>
      <c r="E2157" s="56"/>
      <c r="F2157" s="72"/>
      <c r="G2157" s="135"/>
      <c r="H2157" s="129"/>
      <c r="I2157" s="125"/>
    </row>
    <row r="2158" spans="1:9" x14ac:dyDescent="0.25">
      <c r="A2158" s="114"/>
      <c r="B2158" s="129"/>
      <c r="C2158" s="129"/>
      <c r="D2158" s="77"/>
      <c r="E2158" s="56"/>
      <c r="F2158" s="72"/>
      <c r="G2158" s="135"/>
      <c r="H2158" s="129"/>
      <c r="I2158" s="125"/>
    </row>
    <row r="2159" spans="1:9" x14ac:dyDescent="0.25">
      <c r="A2159" s="114"/>
      <c r="B2159" s="129"/>
      <c r="C2159" s="129"/>
      <c r="D2159" s="77"/>
      <c r="E2159" s="56"/>
      <c r="F2159" s="72"/>
      <c r="G2159" s="135"/>
      <c r="H2159" s="129"/>
      <c r="I2159" s="125"/>
    </row>
    <row r="2160" spans="1:9" x14ac:dyDescent="0.25">
      <c r="A2160" s="114"/>
      <c r="B2160" s="129"/>
      <c r="C2160" s="129"/>
      <c r="D2160" s="77"/>
      <c r="E2160" s="56"/>
      <c r="F2160" s="72"/>
      <c r="G2160" s="135"/>
      <c r="H2160" s="129"/>
      <c r="I2160" s="125"/>
    </row>
    <row r="2161" spans="1:9" x14ac:dyDescent="0.25">
      <c r="A2161" s="114"/>
      <c r="B2161" s="129"/>
      <c r="C2161" s="129"/>
      <c r="D2161" s="77"/>
      <c r="E2161" s="56"/>
      <c r="F2161" s="72"/>
      <c r="G2161" s="135"/>
      <c r="H2161" s="129"/>
      <c r="I2161" s="125"/>
    </row>
    <row r="2162" spans="1:9" x14ac:dyDescent="0.25">
      <c r="A2162" s="114"/>
      <c r="B2162" s="129"/>
      <c r="C2162" s="129"/>
      <c r="D2162" s="77"/>
      <c r="E2162" s="56"/>
      <c r="F2162" s="72"/>
      <c r="G2162" s="135"/>
      <c r="H2162" s="129"/>
      <c r="I2162" s="125"/>
    </row>
    <row r="2163" spans="1:9" x14ac:dyDescent="0.25">
      <c r="A2163" s="114"/>
      <c r="B2163" s="129"/>
      <c r="C2163" s="129"/>
      <c r="D2163" s="77"/>
      <c r="E2163" s="56"/>
      <c r="F2163" s="72"/>
      <c r="G2163" s="135"/>
      <c r="H2163" s="129"/>
      <c r="I2163" s="125"/>
    </row>
    <row r="2164" spans="1:9" x14ac:dyDescent="0.25">
      <c r="A2164" s="114"/>
      <c r="B2164" s="129"/>
      <c r="C2164" s="129"/>
      <c r="D2164" s="77"/>
      <c r="E2164" s="56"/>
      <c r="F2164" s="72"/>
      <c r="G2164" s="135"/>
      <c r="H2164" s="129"/>
      <c r="I2164" s="125"/>
    </row>
    <row r="2165" spans="1:9" x14ac:dyDescent="0.25">
      <c r="A2165" s="114"/>
      <c r="B2165" s="129"/>
      <c r="C2165" s="129"/>
      <c r="D2165" s="77"/>
      <c r="E2165" s="56"/>
      <c r="F2165" s="72"/>
      <c r="G2165" s="135"/>
      <c r="H2165" s="129"/>
      <c r="I2165" s="125"/>
    </row>
    <row r="2166" spans="1:9" x14ac:dyDescent="0.25">
      <c r="A2166" s="114"/>
      <c r="B2166" s="129"/>
      <c r="C2166" s="129"/>
      <c r="D2166" s="77"/>
      <c r="E2166" s="56"/>
      <c r="F2166" s="72"/>
      <c r="G2166" s="135"/>
      <c r="H2166" s="129"/>
      <c r="I2166" s="125"/>
    </row>
    <row r="2167" spans="1:9" x14ac:dyDescent="0.25">
      <c r="A2167" s="114"/>
      <c r="B2167" s="129"/>
      <c r="C2167" s="129"/>
      <c r="D2167" s="77"/>
      <c r="E2167" s="56"/>
      <c r="F2167" s="72"/>
      <c r="G2167" s="135"/>
      <c r="H2167" s="129"/>
      <c r="I2167" s="125"/>
    </row>
    <row r="2168" spans="1:9" x14ac:dyDescent="0.25">
      <c r="A2168" s="114"/>
      <c r="B2168" s="129"/>
      <c r="C2168" s="129"/>
      <c r="D2168" s="77"/>
      <c r="E2168" s="56"/>
      <c r="F2168" s="72"/>
      <c r="G2168" s="135"/>
      <c r="H2168" s="129"/>
      <c r="I2168" s="125"/>
    </row>
    <row r="2169" spans="1:9" x14ac:dyDescent="0.25">
      <c r="A2169" s="114"/>
      <c r="B2169" s="129"/>
      <c r="C2169" s="129"/>
      <c r="D2169" s="77"/>
      <c r="E2169" s="56"/>
      <c r="F2169" s="72"/>
      <c r="G2169" s="135"/>
      <c r="H2169" s="129"/>
      <c r="I2169" s="125"/>
    </row>
    <row r="2170" spans="1:9" x14ac:dyDescent="0.25">
      <c r="A2170" s="114"/>
      <c r="B2170" s="129"/>
      <c r="C2170" s="129"/>
      <c r="D2170" s="77"/>
      <c r="E2170" s="56"/>
      <c r="F2170" s="72"/>
      <c r="G2170" s="135"/>
      <c r="H2170" s="129"/>
      <c r="I2170" s="125"/>
    </row>
    <row r="2171" spans="1:9" x14ac:dyDescent="0.25">
      <c r="A2171" s="114"/>
      <c r="B2171" s="129"/>
      <c r="C2171" s="129"/>
      <c r="D2171" s="77"/>
      <c r="E2171" s="56"/>
      <c r="F2171" s="72"/>
      <c r="G2171" s="135"/>
      <c r="H2171" s="129"/>
      <c r="I2171" s="125"/>
    </row>
    <row r="2172" spans="1:9" x14ac:dyDescent="0.25">
      <c r="A2172" s="114"/>
      <c r="B2172" s="129"/>
      <c r="C2172" s="129"/>
      <c r="D2172" s="77"/>
      <c r="E2172" s="56"/>
      <c r="F2172" s="72"/>
      <c r="G2172" s="135"/>
      <c r="H2172" s="129"/>
      <c r="I2172" s="125"/>
    </row>
    <row r="2173" spans="1:9" x14ac:dyDescent="0.25">
      <c r="A2173" s="114"/>
      <c r="B2173" s="129"/>
      <c r="C2173" s="129"/>
      <c r="D2173" s="77"/>
      <c r="E2173" s="56"/>
      <c r="F2173" s="72"/>
      <c r="G2173" s="135"/>
      <c r="H2173" s="129"/>
      <c r="I2173" s="125"/>
    </row>
    <row r="2174" spans="1:9" x14ac:dyDescent="0.25">
      <c r="A2174" s="114"/>
      <c r="B2174" s="129"/>
      <c r="C2174" s="129"/>
      <c r="D2174" s="77"/>
      <c r="E2174" s="56"/>
      <c r="F2174" s="72"/>
      <c r="G2174" s="135"/>
      <c r="H2174" s="129"/>
      <c r="I2174" s="125"/>
    </row>
    <row r="2175" spans="1:9" x14ac:dyDescent="0.25">
      <c r="A2175" s="114"/>
      <c r="B2175" s="129"/>
      <c r="C2175" s="129"/>
      <c r="D2175" s="77"/>
      <c r="E2175" s="56"/>
      <c r="F2175" s="72"/>
      <c r="G2175" s="135"/>
      <c r="H2175" s="129"/>
      <c r="I2175" s="125"/>
    </row>
    <row r="2176" spans="1:9" x14ac:dyDescent="0.25">
      <c r="A2176" s="114"/>
      <c r="B2176" s="129"/>
      <c r="C2176" s="129"/>
      <c r="D2176" s="77"/>
      <c r="E2176" s="56"/>
      <c r="F2176" s="72"/>
      <c r="G2176" s="135"/>
      <c r="H2176" s="129"/>
      <c r="I2176" s="125"/>
    </row>
    <row r="2177" spans="1:9" x14ac:dyDescent="0.25">
      <c r="A2177" s="114"/>
      <c r="B2177" s="129"/>
      <c r="C2177" s="129"/>
      <c r="D2177" s="77"/>
      <c r="E2177" s="56"/>
      <c r="F2177" s="72"/>
      <c r="G2177" s="135"/>
      <c r="H2177" s="129"/>
      <c r="I2177" s="125"/>
    </row>
    <row r="2178" spans="1:9" x14ac:dyDescent="0.25">
      <c r="A2178" s="114"/>
      <c r="B2178" s="129"/>
      <c r="C2178" s="129"/>
      <c r="D2178" s="77"/>
      <c r="E2178" s="56"/>
      <c r="F2178" s="72"/>
      <c r="G2178" s="135"/>
      <c r="H2178" s="129"/>
      <c r="I2178" s="125"/>
    </row>
    <row r="2179" spans="1:9" x14ac:dyDescent="0.25">
      <c r="A2179" s="114"/>
      <c r="B2179" s="129"/>
      <c r="C2179" s="129"/>
      <c r="D2179" s="77"/>
      <c r="E2179" s="56"/>
      <c r="F2179" s="72"/>
      <c r="G2179" s="135"/>
      <c r="H2179" s="129"/>
      <c r="I2179" s="125"/>
    </row>
    <row r="2180" spans="1:9" x14ac:dyDescent="0.25">
      <c r="A2180" s="114"/>
      <c r="B2180" s="129"/>
      <c r="C2180" s="129"/>
      <c r="D2180" s="77"/>
      <c r="E2180" s="56"/>
      <c r="F2180" s="72"/>
      <c r="G2180" s="135"/>
      <c r="H2180" s="129"/>
      <c r="I2180" s="125"/>
    </row>
    <row r="2181" spans="1:9" x14ac:dyDescent="0.25">
      <c r="A2181" s="114"/>
      <c r="B2181" s="129"/>
      <c r="C2181" s="129"/>
      <c r="D2181" s="77"/>
      <c r="E2181" s="56"/>
      <c r="F2181" s="72"/>
      <c r="G2181" s="135"/>
      <c r="H2181" s="129"/>
      <c r="I2181" s="125"/>
    </row>
    <row r="2182" spans="1:9" x14ac:dyDescent="0.25">
      <c r="A2182" s="114"/>
      <c r="B2182" s="129"/>
      <c r="C2182" s="129"/>
      <c r="D2182" s="77"/>
      <c r="E2182" s="56"/>
      <c r="F2182" s="72"/>
      <c r="G2182" s="135"/>
      <c r="H2182" s="129"/>
      <c r="I2182" s="125"/>
    </row>
    <row r="2183" spans="1:9" x14ac:dyDescent="0.25">
      <c r="A2183" s="114"/>
      <c r="B2183" s="129"/>
      <c r="C2183" s="129"/>
      <c r="D2183" s="77"/>
      <c r="E2183" s="56"/>
      <c r="F2183" s="72"/>
      <c r="G2183" s="135"/>
      <c r="H2183" s="129"/>
      <c r="I2183" s="125"/>
    </row>
    <row r="2184" spans="1:9" x14ac:dyDescent="0.25">
      <c r="A2184" s="114"/>
      <c r="B2184" s="129"/>
      <c r="C2184" s="129"/>
      <c r="D2184" s="77"/>
      <c r="E2184" s="56"/>
      <c r="F2184" s="72"/>
      <c r="G2184" s="135"/>
      <c r="H2184" s="129"/>
      <c r="I2184" s="125"/>
    </row>
    <row r="2185" spans="1:9" x14ac:dyDescent="0.25">
      <c r="A2185" s="114"/>
      <c r="B2185" s="129"/>
      <c r="C2185" s="129"/>
      <c r="D2185" s="77"/>
      <c r="E2185" s="56"/>
      <c r="F2185" s="72"/>
      <c r="G2185" s="135"/>
      <c r="H2185" s="129"/>
      <c r="I2185" s="125"/>
    </row>
    <row r="2186" spans="1:9" x14ac:dyDescent="0.25">
      <c r="A2186" s="114"/>
      <c r="B2186" s="129"/>
      <c r="C2186" s="129"/>
      <c r="D2186" s="77"/>
      <c r="E2186" s="56"/>
      <c r="F2186" s="72"/>
      <c r="G2186" s="135"/>
      <c r="H2186" s="129"/>
      <c r="I2186" s="125"/>
    </row>
    <row r="2187" spans="1:9" x14ac:dyDescent="0.25">
      <c r="A2187" s="114"/>
      <c r="B2187" s="129"/>
      <c r="C2187" s="129"/>
      <c r="D2187" s="77"/>
      <c r="E2187" s="56"/>
      <c r="F2187" s="72"/>
      <c r="G2187" s="135"/>
      <c r="H2187" s="129"/>
      <c r="I2187" s="125"/>
    </row>
    <row r="2188" spans="1:9" x14ac:dyDescent="0.25">
      <c r="A2188" s="114"/>
      <c r="B2188" s="129"/>
      <c r="C2188" s="129"/>
      <c r="D2188" s="77"/>
      <c r="E2188" s="56"/>
      <c r="F2188" s="72"/>
      <c r="G2188" s="135"/>
      <c r="H2188" s="129"/>
      <c r="I2188" s="125"/>
    </row>
    <row r="2189" spans="1:9" x14ac:dyDescent="0.25">
      <c r="A2189" s="114"/>
      <c r="B2189" s="129"/>
      <c r="C2189" s="129"/>
      <c r="D2189" s="77"/>
      <c r="E2189" s="56"/>
      <c r="F2189" s="72"/>
      <c r="G2189" s="135"/>
      <c r="H2189" s="129"/>
      <c r="I2189" s="125"/>
    </row>
    <row r="2190" spans="1:9" x14ac:dyDescent="0.25">
      <c r="A2190" s="114"/>
      <c r="B2190" s="129"/>
      <c r="C2190" s="129"/>
      <c r="D2190" s="77"/>
      <c r="E2190" s="56"/>
      <c r="F2190" s="72"/>
      <c r="G2190" s="135"/>
      <c r="H2190" s="129"/>
      <c r="I2190" s="125"/>
    </row>
    <row r="2191" spans="1:9" x14ac:dyDescent="0.25">
      <c r="A2191" s="114"/>
      <c r="B2191" s="129"/>
      <c r="C2191" s="129"/>
      <c r="D2191" s="77"/>
      <c r="E2191" s="56"/>
      <c r="F2191" s="72"/>
      <c r="G2191" s="135"/>
      <c r="H2191" s="129"/>
      <c r="I2191" s="125"/>
    </row>
    <row r="2192" spans="1:9" x14ac:dyDescent="0.25">
      <c r="A2192" s="114"/>
      <c r="B2192" s="129"/>
      <c r="C2192" s="129"/>
      <c r="D2192" s="77"/>
      <c r="E2192" s="56"/>
      <c r="F2192" s="72"/>
      <c r="G2192" s="135"/>
      <c r="H2192" s="129"/>
      <c r="I2192" s="125"/>
    </row>
    <row r="2193" spans="1:9" x14ac:dyDescent="0.25">
      <c r="A2193" s="114"/>
      <c r="B2193" s="129"/>
      <c r="C2193" s="129"/>
      <c r="D2193" s="77"/>
      <c r="E2193" s="56"/>
      <c r="F2193" s="72"/>
      <c r="G2193" s="135"/>
      <c r="H2193" s="129"/>
      <c r="I2193" s="125"/>
    </row>
    <row r="2194" spans="1:9" x14ac:dyDescent="0.25">
      <c r="A2194" s="114"/>
      <c r="B2194" s="129"/>
      <c r="C2194" s="129"/>
      <c r="D2194" s="77"/>
      <c r="E2194" s="56"/>
      <c r="F2194" s="72"/>
      <c r="G2194" s="135"/>
      <c r="H2194" s="129"/>
      <c r="I2194" s="125"/>
    </row>
    <row r="2195" spans="1:9" x14ac:dyDescent="0.25">
      <c r="A2195" s="114"/>
      <c r="B2195" s="129"/>
      <c r="C2195" s="129"/>
      <c r="D2195" s="77"/>
      <c r="E2195" s="56"/>
      <c r="F2195" s="72"/>
      <c r="G2195" s="135"/>
      <c r="H2195" s="129"/>
      <c r="I2195" s="125"/>
    </row>
    <row r="2196" spans="1:9" x14ac:dyDescent="0.25">
      <c r="A2196" s="114"/>
      <c r="B2196" s="129"/>
      <c r="C2196" s="129"/>
      <c r="D2196" s="77"/>
      <c r="E2196" s="56"/>
      <c r="F2196" s="72"/>
      <c r="G2196" s="135"/>
      <c r="H2196" s="129"/>
      <c r="I2196" s="125"/>
    </row>
    <row r="2197" spans="1:9" x14ac:dyDescent="0.25">
      <c r="A2197" s="114"/>
      <c r="B2197" s="129"/>
      <c r="C2197" s="129"/>
      <c r="D2197" s="77"/>
      <c r="E2197" s="56"/>
      <c r="F2197" s="72"/>
      <c r="G2197" s="135"/>
      <c r="H2197" s="129"/>
      <c r="I2197" s="125"/>
    </row>
    <row r="2198" spans="1:9" x14ac:dyDescent="0.25">
      <c r="A2198" s="114"/>
      <c r="B2198" s="129"/>
      <c r="C2198" s="129"/>
      <c r="D2198" s="77"/>
      <c r="E2198" s="56"/>
      <c r="F2198" s="72"/>
      <c r="G2198" s="135"/>
      <c r="H2198" s="129"/>
      <c r="I2198" s="125"/>
    </row>
    <row r="2199" spans="1:9" x14ac:dyDescent="0.25">
      <c r="A2199" s="114"/>
      <c r="B2199" s="129"/>
      <c r="C2199" s="129"/>
      <c r="D2199" s="77"/>
      <c r="E2199" s="56"/>
      <c r="F2199" s="72"/>
      <c r="G2199" s="135"/>
      <c r="H2199" s="129"/>
      <c r="I2199" s="125"/>
    </row>
    <row r="2200" spans="1:9" x14ac:dyDescent="0.25">
      <c r="A2200" s="114"/>
      <c r="B2200" s="129"/>
      <c r="C2200" s="129"/>
      <c r="D2200" s="77"/>
      <c r="E2200" s="56"/>
      <c r="F2200" s="72"/>
      <c r="G2200" s="135"/>
      <c r="H2200" s="129"/>
      <c r="I2200" s="125"/>
    </row>
    <row r="2201" spans="1:9" x14ac:dyDescent="0.25">
      <c r="A2201" s="114"/>
      <c r="B2201" s="129"/>
      <c r="C2201" s="129"/>
      <c r="D2201" s="77"/>
      <c r="E2201" s="56"/>
      <c r="F2201" s="72"/>
      <c r="G2201" s="135"/>
      <c r="H2201" s="129"/>
      <c r="I2201" s="125"/>
    </row>
    <row r="2202" spans="1:9" x14ac:dyDescent="0.25">
      <c r="A2202" s="114"/>
      <c r="B2202" s="129"/>
      <c r="C2202" s="129"/>
      <c r="D2202" s="77"/>
      <c r="E2202" s="56"/>
      <c r="F2202" s="72"/>
      <c r="G2202" s="135"/>
      <c r="H2202" s="129"/>
      <c r="I2202" s="125"/>
    </row>
    <row r="2203" spans="1:9" x14ac:dyDescent="0.25">
      <c r="A2203" s="114"/>
      <c r="B2203" s="129"/>
      <c r="C2203" s="129"/>
      <c r="D2203" s="77"/>
      <c r="E2203" s="56"/>
      <c r="F2203" s="72"/>
      <c r="G2203" s="135"/>
      <c r="H2203" s="129"/>
      <c r="I2203" s="125"/>
    </row>
    <row r="2204" spans="1:9" x14ac:dyDescent="0.25">
      <c r="A2204" s="114"/>
      <c r="B2204" s="129"/>
      <c r="C2204" s="129"/>
      <c r="D2204" s="77"/>
      <c r="E2204" s="56"/>
      <c r="F2204" s="72"/>
      <c r="G2204" s="135"/>
      <c r="H2204" s="129"/>
      <c r="I2204" s="125"/>
    </row>
    <row r="2205" spans="1:9" x14ac:dyDescent="0.25">
      <c r="A2205" s="114"/>
      <c r="B2205" s="129"/>
      <c r="C2205" s="129"/>
      <c r="D2205" s="77"/>
      <c r="E2205" s="56"/>
      <c r="F2205" s="72"/>
      <c r="G2205" s="135"/>
      <c r="H2205" s="129"/>
      <c r="I2205" s="125"/>
    </row>
    <row r="2206" spans="1:9" x14ac:dyDescent="0.25">
      <c r="A2206" s="114"/>
      <c r="B2206" s="129"/>
      <c r="C2206" s="129"/>
      <c r="D2206" s="77"/>
      <c r="E2206" s="56"/>
      <c r="F2206" s="72"/>
      <c r="G2206" s="135"/>
      <c r="H2206" s="129"/>
      <c r="I2206" s="125"/>
    </row>
    <row r="2207" spans="1:9" x14ac:dyDescent="0.25">
      <c r="A2207" s="114"/>
      <c r="B2207" s="129"/>
      <c r="C2207" s="129"/>
      <c r="D2207" s="77"/>
      <c r="E2207" s="56"/>
      <c r="F2207" s="72"/>
      <c r="G2207" s="135"/>
      <c r="H2207" s="129"/>
      <c r="I2207" s="125"/>
    </row>
    <row r="2208" spans="1:9" x14ac:dyDescent="0.25">
      <c r="A2208" s="114"/>
      <c r="B2208" s="129"/>
      <c r="C2208" s="129"/>
      <c r="D2208" s="77"/>
      <c r="E2208" s="56"/>
      <c r="F2208" s="72"/>
      <c r="G2208" s="135"/>
      <c r="H2208" s="129"/>
      <c r="I2208" s="125"/>
    </row>
    <row r="2209" spans="1:9" x14ac:dyDescent="0.25">
      <c r="A2209" s="114"/>
      <c r="B2209" s="129"/>
      <c r="C2209" s="129"/>
      <c r="D2209" s="77"/>
      <c r="E2209" s="56"/>
      <c r="F2209" s="72"/>
      <c r="G2209" s="135"/>
      <c r="H2209" s="129"/>
      <c r="I2209" s="125"/>
    </row>
    <row r="2210" spans="1:9" x14ac:dyDescent="0.25">
      <c r="A2210" s="114"/>
      <c r="B2210" s="129"/>
      <c r="C2210" s="129"/>
      <c r="D2210" s="77"/>
      <c r="E2210" s="56"/>
      <c r="F2210" s="72"/>
      <c r="G2210" s="135"/>
      <c r="H2210" s="129"/>
      <c r="I2210" s="125"/>
    </row>
    <row r="2211" spans="1:9" x14ac:dyDescent="0.25">
      <c r="A2211" s="114"/>
      <c r="B2211" s="129"/>
      <c r="C2211" s="129"/>
      <c r="D2211" s="77"/>
      <c r="E2211" s="56"/>
      <c r="F2211" s="72"/>
      <c r="G2211" s="135"/>
      <c r="H2211" s="129"/>
      <c r="I2211" s="125"/>
    </row>
    <row r="2212" spans="1:9" x14ac:dyDescent="0.25">
      <c r="A2212" s="114"/>
      <c r="B2212" s="129"/>
      <c r="C2212" s="129"/>
      <c r="D2212" s="77"/>
      <c r="E2212" s="56"/>
      <c r="F2212" s="72"/>
      <c r="G2212" s="135"/>
      <c r="H2212" s="129"/>
      <c r="I2212" s="125"/>
    </row>
    <row r="2213" spans="1:9" x14ac:dyDescent="0.25">
      <c r="A2213" s="114"/>
      <c r="B2213" s="129"/>
      <c r="C2213" s="129"/>
      <c r="D2213" s="77"/>
      <c r="E2213" s="56"/>
      <c r="F2213" s="72"/>
      <c r="G2213" s="135"/>
      <c r="H2213" s="129"/>
      <c r="I2213" s="125"/>
    </row>
    <row r="2214" spans="1:9" x14ac:dyDescent="0.25">
      <c r="A2214" s="114"/>
      <c r="B2214" s="129"/>
      <c r="C2214" s="129"/>
      <c r="D2214" s="77"/>
      <c r="E2214" s="56"/>
      <c r="F2214" s="72"/>
      <c r="G2214" s="135"/>
      <c r="H2214" s="129"/>
      <c r="I2214" s="125"/>
    </row>
    <row r="2215" spans="1:9" x14ac:dyDescent="0.25">
      <c r="A2215" s="114"/>
      <c r="B2215" s="129"/>
      <c r="C2215" s="129"/>
      <c r="D2215" s="77"/>
      <c r="E2215" s="56"/>
      <c r="F2215" s="72"/>
      <c r="G2215" s="135"/>
      <c r="H2215" s="129"/>
      <c r="I2215" s="125"/>
    </row>
    <row r="2216" spans="1:9" x14ac:dyDescent="0.25">
      <c r="A2216" s="114"/>
      <c r="B2216" s="129"/>
      <c r="C2216" s="129"/>
      <c r="D2216" s="77"/>
      <c r="E2216" s="56"/>
      <c r="F2216" s="72"/>
      <c r="G2216" s="135"/>
      <c r="H2216" s="129"/>
      <c r="I2216" s="125"/>
    </row>
    <row r="2217" spans="1:9" x14ac:dyDescent="0.25">
      <c r="A2217" s="114"/>
      <c r="B2217" s="129"/>
      <c r="C2217" s="129"/>
      <c r="D2217" s="77"/>
      <c r="E2217" s="56"/>
      <c r="F2217" s="72"/>
      <c r="G2217" s="135"/>
      <c r="H2217" s="129"/>
      <c r="I2217" s="125"/>
    </row>
    <row r="2218" spans="1:9" x14ac:dyDescent="0.25">
      <c r="A2218" s="114"/>
      <c r="B2218" s="129"/>
      <c r="C2218" s="129"/>
      <c r="D2218" s="77"/>
      <c r="E2218" s="56"/>
      <c r="F2218" s="72"/>
      <c r="G2218" s="135"/>
      <c r="H2218" s="129"/>
      <c r="I2218" s="125"/>
    </row>
    <row r="2219" spans="1:9" x14ac:dyDescent="0.25">
      <c r="A2219" s="114"/>
      <c r="B2219" s="129"/>
      <c r="C2219" s="129"/>
      <c r="D2219" s="77"/>
      <c r="E2219" s="56"/>
      <c r="F2219" s="72"/>
      <c r="G2219" s="135"/>
      <c r="H2219" s="129"/>
      <c r="I2219" s="125"/>
    </row>
    <row r="2220" spans="1:9" x14ac:dyDescent="0.25">
      <c r="A2220" s="114"/>
      <c r="B2220" s="129"/>
      <c r="C2220" s="129"/>
      <c r="D2220" s="77"/>
      <c r="E2220" s="56"/>
      <c r="F2220" s="72"/>
      <c r="G2220" s="135"/>
      <c r="H2220" s="129"/>
      <c r="I2220" s="125"/>
    </row>
    <row r="2221" spans="1:9" x14ac:dyDescent="0.25">
      <c r="A2221" s="114"/>
      <c r="B2221" s="129"/>
      <c r="C2221" s="129"/>
      <c r="D2221" s="77"/>
      <c r="E2221" s="56"/>
      <c r="F2221" s="72"/>
      <c r="G2221" s="135"/>
      <c r="H2221" s="129"/>
      <c r="I2221" s="125"/>
    </row>
    <row r="2222" spans="1:9" x14ac:dyDescent="0.25">
      <c r="A2222" s="114"/>
      <c r="B2222" s="129"/>
      <c r="C2222" s="129"/>
      <c r="D2222" s="77"/>
      <c r="E2222" s="56"/>
      <c r="F2222" s="72"/>
      <c r="G2222" s="135"/>
      <c r="H2222" s="129"/>
      <c r="I2222" s="125"/>
    </row>
    <row r="2223" spans="1:9" x14ac:dyDescent="0.25">
      <c r="A2223" s="114"/>
      <c r="B2223" s="129"/>
      <c r="C2223" s="129"/>
      <c r="D2223" s="77"/>
      <c r="E2223" s="56"/>
      <c r="F2223" s="72"/>
      <c r="G2223" s="135"/>
      <c r="H2223" s="129"/>
      <c r="I2223" s="125"/>
    </row>
    <row r="2224" spans="1:9" x14ac:dyDescent="0.25">
      <c r="A2224" s="114"/>
      <c r="B2224" s="129"/>
      <c r="C2224" s="129"/>
      <c r="D2224" s="77"/>
      <c r="E2224" s="56"/>
      <c r="F2224" s="72"/>
      <c r="G2224" s="135"/>
      <c r="H2224" s="129"/>
      <c r="I2224" s="125"/>
    </row>
    <row r="2225" spans="1:9" x14ac:dyDescent="0.25">
      <c r="A2225" s="114"/>
      <c r="B2225" s="129"/>
      <c r="C2225" s="129"/>
      <c r="D2225" s="77"/>
      <c r="E2225" s="56"/>
      <c r="F2225" s="72"/>
      <c r="G2225" s="135"/>
      <c r="H2225" s="129"/>
      <c r="I2225" s="125"/>
    </row>
    <row r="2226" spans="1:9" x14ac:dyDescent="0.25">
      <c r="A2226" s="114"/>
      <c r="B2226" s="129"/>
      <c r="C2226" s="129"/>
      <c r="D2226" s="77"/>
      <c r="E2226" s="56"/>
      <c r="F2226" s="72"/>
      <c r="G2226" s="135"/>
      <c r="H2226" s="129"/>
      <c r="I2226" s="125"/>
    </row>
    <row r="2227" spans="1:9" x14ac:dyDescent="0.25">
      <c r="A2227" s="114"/>
      <c r="B2227" s="129"/>
      <c r="C2227" s="129"/>
      <c r="D2227" s="77"/>
      <c r="E2227" s="56"/>
      <c r="F2227" s="72"/>
      <c r="G2227" s="135"/>
      <c r="H2227" s="129"/>
      <c r="I2227" s="125"/>
    </row>
    <row r="2228" spans="1:9" x14ac:dyDescent="0.25">
      <c r="A2228" s="114"/>
      <c r="B2228" s="129"/>
      <c r="C2228" s="129"/>
      <c r="D2228" s="77"/>
      <c r="E2228" s="56"/>
      <c r="F2228" s="72"/>
      <c r="G2228" s="135"/>
      <c r="H2228" s="129"/>
      <c r="I2228" s="125"/>
    </row>
    <row r="2229" spans="1:9" x14ac:dyDescent="0.25">
      <c r="A2229" s="114"/>
      <c r="B2229" s="129"/>
      <c r="C2229" s="129"/>
      <c r="D2229" s="77"/>
      <c r="E2229" s="56"/>
      <c r="F2229" s="72"/>
      <c r="G2229" s="135"/>
      <c r="H2229" s="129"/>
      <c r="I2229" s="125"/>
    </row>
    <row r="2230" spans="1:9" x14ac:dyDescent="0.25">
      <c r="A2230" s="114"/>
      <c r="B2230" s="129"/>
      <c r="C2230" s="129"/>
      <c r="D2230" s="77"/>
      <c r="E2230" s="56"/>
      <c r="F2230" s="72"/>
      <c r="G2230" s="135"/>
      <c r="H2230" s="129"/>
      <c r="I2230" s="125"/>
    </row>
    <row r="2231" spans="1:9" x14ac:dyDescent="0.25">
      <c r="A2231" s="114"/>
      <c r="B2231" s="129"/>
      <c r="C2231" s="129"/>
      <c r="D2231" s="77"/>
      <c r="E2231" s="56"/>
      <c r="F2231" s="72"/>
      <c r="G2231" s="135"/>
      <c r="H2231" s="129"/>
      <c r="I2231" s="125"/>
    </row>
    <row r="2232" spans="1:9" x14ac:dyDescent="0.25">
      <c r="A2232" s="114"/>
      <c r="B2232" s="129"/>
      <c r="C2232" s="129"/>
      <c r="D2232" s="77"/>
      <c r="E2232" s="56"/>
      <c r="F2232" s="72"/>
      <c r="G2232" s="135"/>
      <c r="H2232" s="129"/>
      <c r="I2232" s="125"/>
    </row>
    <row r="2233" spans="1:9" x14ac:dyDescent="0.25">
      <c r="A2233" s="114"/>
      <c r="B2233" s="129"/>
      <c r="C2233" s="129"/>
      <c r="D2233" s="77"/>
      <c r="E2233" s="56"/>
      <c r="F2233" s="72"/>
      <c r="G2233" s="135"/>
      <c r="H2233" s="129"/>
      <c r="I2233" s="125"/>
    </row>
    <row r="2234" spans="1:9" x14ac:dyDescent="0.25">
      <c r="A2234" s="114"/>
      <c r="B2234" s="129"/>
      <c r="C2234" s="129"/>
      <c r="D2234" s="77"/>
      <c r="E2234" s="56"/>
      <c r="F2234" s="72"/>
      <c r="G2234" s="135"/>
      <c r="H2234" s="129"/>
      <c r="I2234" s="125"/>
    </row>
    <row r="2235" spans="1:9" x14ac:dyDescent="0.25">
      <c r="A2235" s="114"/>
      <c r="B2235" s="129"/>
      <c r="C2235" s="129"/>
      <c r="D2235" s="77"/>
      <c r="E2235" s="56"/>
      <c r="F2235" s="72"/>
      <c r="G2235" s="135"/>
      <c r="H2235" s="129"/>
      <c r="I2235" s="125"/>
    </row>
    <row r="2236" spans="1:9" x14ac:dyDescent="0.25">
      <c r="A2236" s="114"/>
      <c r="B2236" s="129"/>
      <c r="C2236" s="129"/>
      <c r="D2236" s="77"/>
      <c r="E2236" s="56"/>
      <c r="F2236" s="72"/>
      <c r="G2236" s="135"/>
      <c r="H2236" s="129"/>
      <c r="I2236" s="125"/>
    </row>
    <row r="2237" spans="1:9" x14ac:dyDescent="0.25">
      <c r="A2237" s="114"/>
      <c r="B2237" s="129"/>
      <c r="C2237" s="129"/>
      <c r="D2237" s="77"/>
      <c r="E2237" s="56"/>
      <c r="F2237" s="72"/>
      <c r="G2237" s="135"/>
      <c r="H2237" s="129"/>
      <c r="I2237" s="125"/>
    </row>
    <row r="2238" spans="1:9" x14ac:dyDescent="0.25">
      <c r="A2238" s="114"/>
      <c r="B2238" s="129"/>
      <c r="C2238" s="129"/>
      <c r="D2238" s="77"/>
      <c r="E2238" s="56"/>
      <c r="F2238" s="72"/>
      <c r="G2238" s="135"/>
      <c r="H2238" s="129"/>
      <c r="I2238" s="125"/>
    </row>
    <row r="2239" spans="1:9" x14ac:dyDescent="0.25">
      <c r="A2239" s="114"/>
      <c r="B2239" s="129"/>
      <c r="C2239" s="129"/>
      <c r="D2239" s="77"/>
      <c r="E2239" s="56"/>
      <c r="F2239" s="72"/>
      <c r="G2239" s="135"/>
      <c r="H2239" s="129"/>
      <c r="I2239" s="125"/>
    </row>
    <row r="2240" spans="1:9" x14ac:dyDescent="0.25">
      <c r="A2240" s="114"/>
      <c r="B2240" s="129"/>
      <c r="C2240" s="129"/>
      <c r="D2240" s="77"/>
      <c r="E2240" s="56"/>
      <c r="F2240" s="72"/>
      <c r="G2240" s="135"/>
      <c r="H2240" s="129"/>
      <c r="I2240" s="125"/>
    </row>
    <row r="2241" spans="1:9" x14ac:dyDescent="0.25">
      <c r="A2241" s="114"/>
      <c r="B2241" s="129"/>
      <c r="C2241" s="129"/>
      <c r="D2241" s="77"/>
      <c r="E2241" s="56"/>
      <c r="F2241" s="72"/>
      <c r="G2241" s="135"/>
      <c r="H2241" s="129"/>
      <c r="I2241" s="125"/>
    </row>
    <row r="2242" spans="1:9" x14ac:dyDescent="0.25">
      <c r="A2242" s="114"/>
      <c r="B2242" s="129"/>
      <c r="C2242" s="129"/>
      <c r="D2242" s="77"/>
      <c r="E2242" s="56"/>
      <c r="F2242" s="72"/>
      <c r="G2242" s="135"/>
      <c r="H2242" s="129"/>
      <c r="I2242" s="125"/>
    </row>
    <row r="2243" spans="1:9" x14ac:dyDescent="0.25">
      <c r="A2243" s="114"/>
      <c r="B2243" s="129"/>
      <c r="C2243" s="129"/>
      <c r="D2243" s="77"/>
      <c r="E2243" s="56"/>
      <c r="F2243" s="72"/>
      <c r="G2243" s="135"/>
      <c r="H2243" s="129"/>
      <c r="I2243" s="125"/>
    </row>
    <row r="2244" spans="1:9" x14ac:dyDescent="0.25">
      <c r="A2244" s="114"/>
      <c r="B2244" s="129"/>
      <c r="C2244" s="129"/>
      <c r="D2244" s="77"/>
      <c r="E2244" s="56"/>
      <c r="F2244" s="72"/>
      <c r="G2244" s="135"/>
      <c r="H2244" s="129"/>
      <c r="I2244" s="125"/>
    </row>
    <row r="2245" spans="1:9" x14ac:dyDescent="0.25">
      <c r="A2245" s="114"/>
      <c r="B2245" s="129"/>
      <c r="C2245" s="129"/>
      <c r="D2245" s="77"/>
      <c r="E2245" s="56"/>
      <c r="F2245" s="72"/>
      <c r="G2245" s="135"/>
      <c r="H2245" s="129"/>
      <c r="I2245" s="125"/>
    </row>
    <row r="2246" spans="1:9" x14ac:dyDescent="0.25">
      <c r="A2246" s="114"/>
      <c r="B2246" s="129"/>
      <c r="C2246" s="129"/>
      <c r="D2246" s="77"/>
      <c r="E2246" s="56"/>
      <c r="F2246" s="72"/>
      <c r="G2246" s="135"/>
      <c r="H2246" s="129"/>
      <c r="I2246" s="125"/>
    </row>
    <row r="2247" spans="1:9" x14ac:dyDescent="0.25">
      <c r="A2247" s="114"/>
      <c r="B2247" s="129"/>
      <c r="C2247" s="129"/>
      <c r="D2247" s="77"/>
      <c r="E2247" s="56"/>
      <c r="F2247" s="72"/>
      <c r="G2247" s="135"/>
      <c r="H2247" s="129"/>
      <c r="I2247" s="125"/>
    </row>
    <row r="2248" spans="1:9" x14ac:dyDescent="0.25">
      <c r="A2248" s="114"/>
      <c r="B2248" s="129"/>
      <c r="C2248" s="129"/>
      <c r="D2248" s="77"/>
      <c r="E2248" s="56"/>
      <c r="F2248" s="72"/>
      <c r="G2248" s="135"/>
      <c r="H2248" s="129"/>
      <c r="I2248" s="125"/>
    </row>
    <row r="2249" spans="1:9" x14ac:dyDescent="0.25">
      <c r="A2249" s="114"/>
      <c r="B2249" s="129"/>
      <c r="C2249" s="129"/>
      <c r="D2249" s="77"/>
      <c r="E2249" s="56"/>
      <c r="F2249" s="72"/>
      <c r="G2249" s="135"/>
      <c r="H2249" s="129"/>
      <c r="I2249" s="125"/>
    </row>
    <row r="2250" spans="1:9" x14ac:dyDescent="0.25">
      <c r="A2250" s="114"/>
      <c r="B2250" s="129"/>
      <c r="C2250" s="129"/>
      <c r="D2250" s="77"/>
      <c r="E2250" s="56"/>
      <c r="F2250" s="72"/>
      <c r="G2250" s="135"/>
      <c r="H2250" s="129"/>
      <c r="I2250" s="125"/>
    </row>
    <row r="2251" spans="1:9" x14ac:dyDescent="0.25">
      <c r="A2251" s="114"/>
      <c r="B2251" s="129"/>
      <c r="C2251" s="129"/>
      <c r="D2251" s="77"/>
      <c r="E2251" s="56"/>
      <c r="F2251" s="72"/>
      <c r="G2251" s="135"/>
      <c r="H2251" s="129"/>
      <c r="I2251" s="125"/>
    </row>
    <row r="2252" spans="1:9" x14ac:dyDescent="0.25">
      <c r="A2252" s="114"/>
      <c r="B2252" s="129"/>
      <c r="C2252" s="129"/>
      <c r="D2252" s="77"/>
      <c r="E2252" s="56"/>
      <c r="F2252" s="72"/>
      <c r="G2252" s="135"/>
      <c r="H2252" s="129"/>
      <c r="I2252" s="125"/>
    </row>
    <row r="2253" spans="1:9" x14ac:dyDescent="0.25">
      <c r="A2253" s="114"/>
      <c r="B2253" s="129"/>
      <c r="C2253" s="129"/>
      <c r="D2253" s="77"/>
      <c r="E2253" s="56"/>
      <c r="F2253" s="72"/>
      <c r="G2253" s="135"/>
      <c r="H2253" s="129"/>
      <c r="I2253" s="125"/>
    </row>
    <row r="2254" spans="1:9" x14ac:dyDescent="0.25">
      <c r="A2254" s="114"/>
      <c r="B2254" s="129"/>
      <c r="C2254" s="129"/>
      <c r="D2254" s="77"/>
      <c r="E2254" s="56"/>
      <c r="F2254" s="72"/>
      <c r="G2254" s="135"/>
      <c r="H2254" s="129"/>
      <c r="I2254" s="125"/>
    </row>
    <row r="2255" spans="1:9" x14ac:dyDescent="0.25">
      <c r="A2255" s="114"/>
      <c r="B2255" s="129"/>
      <c r="C2255" s="129"/>
      <c r="D2255" s="77"/>
      <c r="E2255" s="56"/>
      <c r="F2255" s="72"/>
      <c r="G2255" s="135"/>
      <c r="H2255" s="129"/>
      <c r="I2255" s="125"/>
    </row>
    <row r="2256" spans="1:9" x14ac:dyDescent="0.25">
      <c r="A2256" s="114"/>
      <c r="B2256" s="129"/>
      <c r="C2256" s="129"/>
      <c r="D2256" s="77"/>
      <c r="E2256" s="56"/>
      <c r="F2256" s="72"/>
      <c r="G2256" s="135"/>
      <c r="H2256" s="129"/>
      <c r="I2256" s="125"/>
    </row>
    <row r="2257" spans="1:9" x14ac:dyDescent="0.25">
      <c r="A2257" s="114"/>
      <c r="B2257" s="129"/>
      <c r="C2257" s="129"/>
      <c r="D2257" s="77"/>
      <c r="E2257" s="56"/>
      <c r="F2257" s="72"/>
      <c r="G2257" s="135"/>
      <c r="H2257" s="129"/>
      <c r="I2257" s="125"/>
    </row>
    <row r="2258" spans="1:9" x14ac:dyDescent="0.25">
      <c r="A2258" s="114"/>
      <c r="B2258" s="129"/>
      <c r="C2258" s="129"/>
      <c r="D2258" s="77"/>
      <c r="E2258" s="56"/>
      <c r="F2258" s="72"/>
      <c r="G2258" s="135"/>
      <c r="H2258" s="129"/>
      <c r="I2258" s="125"/>
    </row>
    <row r="2259" spans="1:9" x14ac:dyDescent="0.25">
      <c r="A2259" s="114"/>
      <c r="B2259" s="129"/>
      <c r="C2259" s="129"/>
      <c r="D2259" s="77"/>
      <c r="E2259" s="56"/>
      <c r="F2259" s="72"/>
      <c r="G2259" s="135"/>
      <c r="H2259" s="129"/>
      <c r="I2259" s="125"/>
    </row>
    <row r="2260" spans="1:9" x14ac:dyDescent="0.25">
      <c r="A2260" s="114"/>
      <c r="B2260" s="129"/>
      <c r="C2260" s="129"/>
      <c r="D2260" s="77"/>
      <c r="E2260" s="56"/>
      <c r="F2260" s="72"/>
      <c r="G2260" s="135"/>
      <c r="H2260" s="129"/>
      <c r="I2260" s="125"/>
    </row>
    <row r="2261" spans="1:9" x14ac:dyDescent="0.25">
      <c r="A2261" s="114"/>
      <c r="B2261" s="129"/>
      <c r="C2261" s="129"/>
      <c r="D2261" s="77"/>
      <c r="E2261" s="56"/>
      <c r="F2261" s="72"/>
      <c r="G2261" s="135"/>
      <c r="H2261" s="129"/>
      <c r="I2261" s="125"/>
    </row>
    <row r="2262" spans="1:9" x14ac:dyDescent="0.25">
      <c r="A2262" s="114"/>
      <c r="B2262" s="129"/>
      <c r="C2262" s="129"/>
      <c r="D2262" s="77"/>
      <c r="E2262" s="56"/>
      <c r="F2262" s="72"/>
      <c r="G2262" s="135"/>
      <c r="H2262" s="129"/>
      <c r="I2262" s="125"/>
    </row>
    <row r="2263" spans="1:9" x14ac:dyDescent="0.25">
      <c r="A2263" s="114"/>
      <c r="B2263" s="129"/>
      <c r="C2263" s="129"/>
      <c r="D2263" s="77"/>
      <c r="E2263" s="56"/>
      <c r="F2263" s="72"/>
      <c r="G2263" s="135"/>
      <c r="H2263" s="129"/>
      <c r="I2263" s="125"/>
    </row>
    <row r="2264" spans="1:9" x14ac:dyDescent="0.25">
      <c r="A2264" s="114"/>
      <c r="B2264" s="129"/>
      <c r="C2264" s="129"/>
      <c r="D2264" s="77"/>
      <c r="E2264" s="56"/>
      <c r="F2264" s="72"/>
      <c r="G2264" s="135"/>
      <c r="H2264" s="129"/>
      <c r="I2264" s="125"/>
    </row>
    <row r="2265" spans="1:9" x14ac:dyDescent="0.25">
      <c r="A2265" s="114"/>
      <c r="B2265" s="129"/>
      <c r="C2265" s="129"/>
      <c r="D2265" s="77"/>
      <c r="E2265" s="56"/>
      <c r="F2265" s="72"/>
      <c r="G2265" s="135"/>
      <c r="H2265" s="129"/>
      <c r="I2265" s="125"/>
    </row>
    <row r="2266" spans="1:9" x14ac:dyDescent="0.25">
      <c r="A2266" s="114"/>
      <c r="B2266" s="129"/>
      <c r="C2266" s="129"/>
      <c r="D2266" s="77"/>
      <c r="E2266" s="56"/>
      <c r="F2266" s="72"/>
      <c r="G2266" s="135"/>
      <c r="H2266" s="129"/>
      <c r="I2266" s="125"/>
    </row>
    <row r="2267" spans="1:9" x14ac:dyDescent="0.25">
      <c r="A2267" s="114"/>
      <c r="B2267" s="129"/>
      <c r="C2267" s="129"/>
      <c r="D2267" s="77"/>
      <c r="E2267" s="56"/>
      <c r="F2267" s="72"/>
      <c r="G2267" s="135"/>
      <c r="H2267" s="129"/>
      <c r="I2267" s="125"/>
    </row>
    <row r="2268" spans="1:9" x14ac:dyDescent="0.25">
      <c r="A2268" s="114"/>
      <c r="B2268" s="129"/>
      <c r="C2268" s="129"/>
      <c r="D2268" s="77"/>
      <c r="E2268" s="56"/>
      <c r="F2268" s="72"/>
      <c r="G2268" s="135"/>
      <c r="H2268" s="129"/>
      <c r="I2268" s="125"/>
    </row>
    <row r="2269" spans="1:9" x14ac:dyDescent="0.25">
      <c r="A2269" s="114"/>
      <c r="B2269" s="129"/>
      <c r="C2269" s="129"/>
      <c r="D2269" s="77"/>
      <c r="E2269" s="56"/>
      <c r="F2269" s="72"/>
      <c r="G2269" s="135"/>
      <c r="H2269" s="129"/>
      <c r="I2269" s="125"/>
    </row>
    <row r="2270" spans="1:9" x14ac:dyDescent="0.25">
      <c r="A2270" s="114"/>
      <c r="B2270" s="129"/>
      <c r="C2270" s="129"/>
      <c r="D2270" s="77"/>
      <c r="E2270" s="56"/>
      <c r="F2270" s="72"/>
      <c r="G2270" s="135"/>
      <c r="H2270" s="129"/>
      <c r="I2270" s="125"/>
    </row>
    <row r="2271" spans="1:9" x14ac:dyDescent="0.25">
      <c r="A2271" s="114"/>
      <c r="B2271" s="129"/>
      <c r="C2271" s="129"/>
      <c r="D2271" s="77"/>
      <c r="E2271" s="56"/>
      <c r="F2271" s="72"/>
      <c r="G2271" s="135"/>
      <c r="H2271" s="129"/>
      <c r="I2271" s="125"/>
    </row>
    <row r="2272" spans="1:9" x14ac:dyDescent="0.25">
      <c r="A2272" s="114"/>
      <c r="B2272" s="129"/>
      <c r="C2272" s="129"/>
      <c r="D2272" s="77"/>
      <c r="E2272" s="56"/>
      <c r="F2272" s="72"/>
      <c r="G2272" s="135"/>
      <c r="H2272" s="129"/>
      <c r="I2272" s="125"/>
    </row>
    <row r="2273" spans="1:9" x14ac:dyDescent="0.25">
      <c r="A2273" s="114"/>
      <c r="B2273" s="129"/>
      <c r="C2273" s="129"/>
      <c r="D2273" s="77"/>
      <c r="E2273" s="56"/>
      <c r="F2273" s="72"/>
      <c r="G2273" s="135"/>
      <c r="H2273" s="129"/>
      <c r="I2273" s="125"/>
    </row>
    <row r="2274" spans="1:9" x14ac:dyDescent="0.25">
      <c r="A2274" s="114"/>
      <c r="B2274" s="129"/>
      <c r="C2274" s="129"/>
      <c r="D2274" s="77"/>
      <c r="E2274" s="56"/>
      <c r="F2274" s="72"/>
      <c r="G2274" s="135"/>
      <c r="H2274" s="129"/>
      <c r="I2274" s="125"/>
    </row>
    <row r="2275" spans="1:9" x14ac:dyDescent="0.25">
      <c r="A2275" s="114"/>
      <c r="B2275" s="129"/>
      <c r="C2275" s="129"/>
      <c r="D2275" s="77"/>
      <c r="E2275" s="56"/>
      <c r="F2275" s="72"/>
      <c r="G2275" s="135"/>
      <c r="H2275" s="129"/>
      <c r="I2275" s="125"/>
    </row>
    <row r="2276" spans="1:9" x14ac:dyDescent="0.25">
      <c r="A2276" s="114"/>
      <c r="B2276" s="129"/>
      <c r="C2276" s="129"/>
      <c r="D2276" s="77"/>
      <c r="E2276" s="56"/>
      <c r="F2276" s="72"/>
      <c r="G2276" s="135"/>
      <c r="H2276" s="129"/>
      <c r="I2276" s="125"/>
    </row>
    <row r="2277" spans="1:9" x14ac:dyDescent="0.25">
      <c r="A2277" s="114"/>
      <c r="B2277" s="129"/>
      <c r="C2277" s="129"/>
      <c r="D2277" s="77"/>
      <c r="E2277" s="56"/>
      <c r="F2277" s="72"/>
      <c r="G2277" s="135"/>
      <c r="H2277" s="129"/>
      <c r="I2277" s="125"/>
    </row>
    <row r="2278" spans="1:9" x14ac:dyDescent="0.25">
      <c r="A2278" s="114"/>
      <c r="B2278" s="129"/>
      <c r="C2278" s="129"/>
      <c r="D2278" s="77"/>
      <c r="E2278" s="56"/>
      <c r="F2278" s="72"/>
      <c r="G2278" s="135"/>
      <c r="H2278" s="129"/>
      <c r="I2278" s="125"/>
    </row>
    <row r="2279" spans="1:9" x14ac:dyDescent="0.25">
      <c r="A2279" s="114"/>
      <c r="B2279" s="129"/>
      <c r="C2279" s="129"/>
      <c r="D2279" s="77"/>
      <c r="E2279" s="56"/>
      <c r="F2279" s="72"/>
      <c r="G2279" s="135"/>
      <c r="H2279" s="129"/>
      <c r="I2279" s="125"/>
    </row>
    <row r="2280" spans="1:9" x14ac:dyDescent="0.25">
      <c r="A2280" s="114"/>
      <c r="B2280" s="129"/>
      <c r="C2280" s="129"/>
      <c r="D2280" s="77"/>
      <c r="E2280" s="56"/>
      <c r="F2280" s="72"/>
      <c r="G2280" s="135"/>
      <c r="H2280" s="129"/>
      <c r="I2280" s="125"/>
    </row>
    <row r="2281" spans="1:9" x14ac:dyDescent="0.25">
      <c r="A2281" s="114"/>
      <c r="B2281" s="129"/>
      <c r="C2281" s="129"/>
      <c r="D2281" s="77"/>
      <c r="E2281" s="56"/>
      <c r="F2281" s="72"/>
      <c r="G2281" s="135"/>
      <c r="H2281" s="129"/>
      <c r="I2281" s="125"/>
    </row>
    <row r="2282" spans="1:9" x14ac:dyDescent="0.25">
      <c r="A2282" s="114"/>
      <c r="B2282" s="129"/>
      <c r="C2282" s="129"/>
      <c r="D2282" s="77"/>
      <c r="E2282" s="56"/>
      <c r="F2282" s="72"/>
      <c r="G2282" s="135"/>
      <c r="H2282" s="129"/>
      <c r="I2282" s="125"/>
    </row>
    <row r="2283" spans="1:9" x14ac:dyDescent="0.25">
      <c r="A2283" s="114"/>
      <c r="B2283" s="129"/>
      <c r="C2283" s="129"/>
      <c r="D2283" s="77"/>
      <c r="E2283" s="56"/>
      <c r="F2283" s="72"/>
      <c r="G2283" s="135"/>
      <c r="H2283" s="129"/>
      <c r="I2283" s="125"/>
    </row>
    <row r="2284" spans="1:9" x14ac:dyDescent="0.25">
      <c r="A2284" s="114"/>
      <c r="B2284" s="129"/>
      <c r="C2284" s="129"/>
      <c r="D2284" s="77"/>
      <c r="E2284" s="56"/>
      <c r="F2284" s="72"/>
      <c r="G2284" s="135"/>
      <c r="H2284" s="129"/>
      <c r="I2284" s="125"/>
    </row>
    <row r="2285" spans="1:9" x14ac:dyDescent="0.25">
      <c r="A2285" s="114"/>
      <c r="B2285" s="129"/>
      <c r="C2285" s="129"/>
      <c r="D2285" s="77"/>
      <c r="E2285" s="56"/>
      <c r="F2285" s="72"/>
      <c r="G2285" s="135"/>
      <c r="H2285" s="129"/>
      <c r="I2285" s="125"/>
    </row>
    <row r="2286" spans="1:9" x14ac:dyDescent="0.25">
      <c r="A2286" s="114"/>
      <c r="B2286" s="129"/>
      <c r="C2286" s="129"/>
      <c r="D2286" s="77"/>
      <c r="E2286" s="56"/>
      <c r="F2286" s="72"/>
      <c r="G2286" s="135"/>
      <c r="H2286" s="129"/>
      <c r="I2286" s="125"/>
    </row>
    <row r="2287" spans="1:9" x14ac:dyDescent="0.25">
      <c r="A2287" s="114"/>
      <c r="B2287" s="129"/>
      <c r="C2287" s="129"/>
      <c r="D2287" s="77"/>
      <c r="E2287" s="56"/>
      <c r="F2287" s="72"/>
      <c r="G2287" s="135"/>
      <c r="H2287" s="129"/>
      <c r="I2287" s="125"/>
    </row>
    <row r="2288" spans="1:9" x14ac:dyDescent="0.25">
      <c r="A2288" s="114"/>
      <c r="B2288" s="129"/>
      <c r="C2288" s="129"/>
      <c r="D2288" s="77"/>
      <c r="E2288" s="56"/>
      <c r="F2288" s="72"/>
      <c r="G2288" s="135"/>
      <c r="H2288" s="129"/>
      <c r="I2288" s="125"/>
    </row>
    <row r="2289" spans="1:9" x14ac:dyDescent="0.25">
      <c r="A2289" s="114"/>
      <c r="B2289" s="129"/>
      <c r="C2289" s="129"/>
      <c r="D2289" s="77"/>
      <c r="E2289" s="56"/>
      <c r="F2289" s="72"/>
      <c r="G2289" s="135"/>
      <c r="H2289" s="129"/>
      <c r="I2289" s="125"/>
    </row>
    <row r="2290" spans="1:9" x14ac:dyDescent="0.25">
      <c r="A2290" s="114"/>
      <c r="B2290" s="129"/>
      <c r="C2290" s="129"/>
      <c r="D2290" s="77"/>
      <c r="E2290" s="56"/>
      <c r="F2290" s="72"/>
      <c r="G2290" s="135"/>
      <c r="H2290" s="129"/>
      <c r="I2290" s="125"/>
    </row>
    <row r="2291" spans="1:9" x14ac:dyDescent="0.25">
      <c r="A2291" s="114"/>
      <c r="B2291" s="129"/>
      <c r="C2291" s="129"/>
      <c r="D2291" s="77"/>
      <c r="E2291" s="56"/>
      <c r="F2291" s="72"/>
      <c r="G2291" s="135"/>
      <c r="H2291" s="129"/>
      <c r="I2291" s="125"/>
    </row>
    <row r="2292" spans="1:9" x14ac:dyDescent="0.25">
      <c r="A2292" s="114"/>
      <c r="B2292" s="129"/>
      <c r="C2292" s="129"/>
      <c r="D2292" s="77"/>
      <c r="E2292" s="56"/>
      <c r="F2292" s="72"/>
      <c r="G2292" s="135"/>
      <c r="H2292" s="129"/>
      <c r="I2292" s="125"/>
    </row>
    <row r="2293" spans="1:9" x14ac:dyDescent="0.25">
      <c r="A2293" s="114"/>
      <c r="B2293" s="129"/>
      <c r="C2293" s="129"/>
      <c r="D2293" s="77"/>
      <c r="E2293" s="56"/>
      <c r="F2293" s="72"/>
      <c r="G2293" s="135"/>
      <c r="H2293" s="129"/>
      <c r="I2293" s="125"/>
    </row>
    <row r="2294" spans="1:9" x14ac:dyDescent="0.25">
      <c r="A2294" s="114"/>
      <c r="B2294" s="129"/>
      <c r="C2294" s="129"/>
      <c r="D2294" s="77"/>
      <c r="E2294" s="56"/>
      <c r="F2294" s="72"/>
      <c r="G2294" s="135"/>
      <c r="H2294" s="129"/>
      <c r="I2294" s="125"/>
    </row>
    <row r="2295" spans="1:9" x14ac:dyDescent="0.25">
      <c r="A2295" s="114"/>
      <c r="B2295" s="129"/>
      <c r="C2295" s="129"/>
      <c r="D2295" s="77"/>
      <c r="E2295" s="56"/>
      <c r="F2295" s="72"/>
      <c r="G2295" s="135"/>
      <c r="H2295" s="129"/>
      <c r="I2295" s="125"/>
    </row>
    <row r="2296" spans="1:9" x14ac:dyDescent="0.25">
      <c r="A2296" s="114"/>
      <c r="B2296" s="129"/>
      <c r="C2296" s="129"/>
      <c r="D2296" s="77"/>
      <c r="E2296" s="56"/>
      <c r="F2296" s="72"/>
      <c r="G2296" s="135"/>
      <c r="H2296" s="129"/>
      <c r="I2296" s="125"/>
    </row>
    <row r="2297" spans="1:9" x14ac:dyDescent="0.25">
      <c r="A2297" s="114"/>
      <c r="B2297" s="129"/>
      <c r="C2297" s="129"/>
      <c r="D2297" s="77"/>
      <c r="E2297" s="56"/>
      <c r="F2297" s="72"/>
      <c r="G2297" s="135"/>
      <c r="H2297" s="129"/>
      <c r="I2297" s="125"/>
    </row>
    <row r="2298" spans="1:9" x14ac:dyDescent="0.25">
      <c r="A2298" s="114"/>
      <c r="B2298" s="129"/>
      <c r="C2298" s="129"/>
      <c r="D2298" s="77"/>
      <c r="E2298" s="56"/>
      <c r="F2298" s="72"/>
      <c r="G2298" s="135"/>
      <c r="H2298" s="129"/>
      <c r="I2298" s="125"/>
    </row>
    <row r="2299" spans="1:9" x14ac:dyDescent="0.25">
      <c r="A2299" s="114"/>
      <c r="B2299" s="129"/>
      <c r="C2299" s="129"/>
      <c r="D2299" s="77"/>
      <c r="E2299" s="56"/>
      <c r="F2299" s="72"/>
      <c r="G2299" s="135"/>
      <c r="H2299" s="129"/>
      <c r="I2299" s="125"/>
    </row>
    <row r="2300" spans="1:9" x14ac:dyDescent="0.25">
      <c r="A2300" s="114"/>
      <c r="B2300" s="129"/>
      <c r="C2300" s="129"/>
      <c r="D2300" s="77"/>
      <c r="E2300" s="56"/>
      <c r="F2300" s="72"/>
      <c r="G2300" s="135"/>
      <c r="H2300" s="129"/>
      <c r="I2300" s="125"/>
    </row>
    <row r="2301" spans="1:9" x14ac:dyDescent="0.25">
      <c r="A2301" s="114"/>
      <c r="B2301" s="129"/>
      <c r="C2301" s="129"/>
      <c r="D2301" s="77"/>
      <c r="E2301" s="56"/>
      <c r="F2301" s="72"/>
      <c r="G2301" s="135"/>
      <c r="H2301" s="129"/>
      <c r="I2301" s="125"/>
    </row>
    <row r="2302" spans="1:9" x14ac:dyDescent="0.25">
      <c r="A2302" s="114"/>
      <c r="B2302" s="129"/>
      <c r="C2302" s="129"/>
      <c r="D2302" s="77"/>
      <c r="E2302" s="56"/>
      <c r="F2302" s="72"/>
      <c r="G2302" s="135"/>
      <c r="H2302" s="129"/>
      <c r="I2302" s="125"/>
    </row>
    <row r="2303" spans="1:9" x14ac:dyDescent="0.25">
      <c r="A2303" s="114"/>
      <c r="B2303" s="129"/>
      <c r="C2303" s="129"/>
      <c r="D2303" s="77"/>
      <c r="E2303" s="56"/>
      <c r="F2303" s="72"/>
      <c r="G2303" s="135"/>
      <c r="H2303" s="129"/>
      <c r="I2303" s="125"/>
    </row>
    <row r="2304" spans="1:9" x14ac:dyDescent="0.25">
      <c r="A2304" s="114"/>
      <c r="B2304" s="129"/>
      <c r="C2304" s="129"/>
      <c r="D2304" s="77"/>
      <c r="E2304" s="56"/>
      <c r="F2304" s="72"/>
      <c r="G2304" s="135"/>
      <c r="H2304" s="129"/>
      <c r="I2304" s="125"/>
    </row>
    <row r="2305" spans="1:9" x14ac:dyDescent="0.25">
      <c r="A2305" s="114"/>
      <c r="B2305" s="129"/>
      <c r="C2305" s="129"/>
      <c r="D2305" s="77"/>
      <c r="E2305" s="56"/>
      <c r="F2305" s="72"/>
      <c r="G2305" s="135"/>
      <c r="H2305" s="129"/>
      <c r="I2305" s="125"/>
    </row>
    <row r="2306" spans="1:9" x14ac:dyDescent="0.25">
      <c r="A2306" s="114"/>
      <c r="B2306" s="129"/>
      <c r="C2306" s="129"/>
      <c r="D2306" s="77"/>
      <c r="E2306" s="56"/>
      <c r="F2306" s="72"/>
      <c r="G2306" s="135"/>
      <c r="H2306" s="129"/>
      <c r="I2306" s="125"/>
    </row>
    <row r="2307" spans="1:9" x14ac:dyDescent="0.25">
      <c r="A2307" s="114"/>
      <c r="B2307" s="129"/>
      <c r="C2307" s="129"/>
      <c r="D2307" s="77"/>
      <c r="E2307" s="56"/>
      <c r="F2307" s="72"/>
      <c r="G2307" s="135"/>
      <c r="H2307" s="129"/>
      <c r="I2307" s="125"/>
    </row>
    <row r="2308" spans="1:9" x14ac:dyDescent="0.25">
      <c r="A2308" s="114"/>
      <c r="B2308" s="129"/>
      <c r="C2308" s="129"/>
      <c r="D2308" s="77"/>
      <c r="E2308" s="56"/>
      <c r="F2308" s="72"/>
      <c r="G2308" s="135"/>
      <c r="H2308" s="129"/>
      <c r="I2308" s="125"/>
    </row>
    <row r="2309" spans="1:9" x14ac:dyDescent="0.25">
      <c r="A2309" s="114"/>
      <c r="B2309" s="129"/>
      <c r="C2309" s="129"/>
      <c r="D2309" s="77"/>
      <c r="E2309" s="56"/>
      <c r="F2309" s="72"/>
      <c r="G2309" s="135"/>
      <c r="H2309" s="129"/>
      <c r="I2309" s="125"/>
    </row>
    <row r="2310" spans="1:9" x14ac:dyDescent="0.25">
      <c r="A2310" s="114"/>
      <c r="B2310" s="129"/>
      <c r="C2310" s="129"/>
      <c r="D2310" s="77"/>
      <c r="E2310" s="56"/>
      <c r="F2310" s="72"/>
      <c r="G2310" s="135"/>
      <c r="H2310" s="129"/>
      <c r="I2310" s="125"/>
    </row>
    <row r="2311" spans="1:9" x14ac:dyDescent="0.25">
      <c r="A2311" s="114"/>
      <c r="B2311" s="129"/>
      <c r="C2311" s="129"/>
      <c r="D2311" s="77"/>
      <c r="E2311" s="56"/>
      <c r="F2311" s="72"/>
      <c r="G2311" s="135"/>
      <c r="H2311" s="129"/>
      <c r="I2311" s="125"/>
    </row>
    <row r="2312" spans="1:9" x14ac:dyDescent="0.25">
      <c r="A2312" s="114"/>
      <c r="B2312" s="129"/>
      <c r="C2312" s="129"/>
      <c r="D2312" s="77"/>
      <c r="E2312" s="56"/>
      <c r="F2312" s="72"/>
      <c r="G2312" s="135"/>
      <c r="H2312" s="129"/>
      <c r="I2312" s="125"/>
    </row>
    <row r="2313" spans="1:9" x14ac:dyDescent="0.25">
      <c r="A2313" s="114"/>
      <c r="B2313" s="129"/>
      <c r="C2313" s="129"/>
      <c r="D2313" s="77"/>
      <c r="E2313" s="56"/>
      <c r="F2313" s="72"/>
      <c r="G2313" s="135"/>
      <c r="H2313" s="129"/>
      <c r="I2313" s="125"/>
    </row>
    <row r="2314" spans="1:9" x14ac:dyDescent="0.25">
      <c r="A2314" s="114"/>
      <c r="B2314" s="129"/>
      <c r="C2314" s="129"/>
      <c r="D2314" s="77"/>
      <c r="E2314" s="56"/>
      <c r="F2314" s="72"/>
      <c r="G2314" s="135"/>
      <c r="H2314" s="129"/>
      <c r="I2314" s="125"/>
    </row>
    <row r="2315" spans="1:9" x14ac:dyDescent="0.25">
      <c r="A2315" s="114"/>
      <c r="B2315" s="129"/>
      <c r="C2315" s="129"/>
      <c r="D2315" s="77"/>
      <c r="E2315" s="56"/>
      <c r="F2315" s="72"/>
      <c r="G2315" s="135"/>
      <c r="H2315" s="129"/>
      <c r="I2315" s="125"/>
    </row>
    <row r="2316" spans="1:9" x14ac:dyDescent="0.25">
      <c r="A2316" s="114"/>
      <c r="B2316" s="129"/>
      <c r="C2316" s="129"/>
      <c r="D2316" s="77"/>
      <c r="E2316" s="56"/>
      <c r="F2316" s="72"/>
      <c r="G2316" s="135"/>
      <c r="H2316" s="129"/>
      <c r="I2316" s="125"/>
    </row>
    <row r="2317" spans="1:9" x14ac:dyDescent="0.25">
      <c r="A2317" s="114"/>
      <c r="B2317" s="129"/>
      <c r="C2317" s="129"/>
      <c r="D2317" s="77"/>
      <c r="E2317" s="56"/>
      <c r="F2317" s="72"/>
      <c r="G2317" s="135"/>
      <c r="H2317" s="129"/>
      <c r="I2317" s="125"/>
    </row>
    <row r="2318" spans="1:9" x14ac:dyDescent="0.25">
      <c r="A2318" s="114"/>
      <c r="B2318" s="129"/>
      <c r="C2318" s="129"/>
      <c r="D2318" s="77"/>
      <c r="E2318" s="56"/>
      <c r="F2318" s="72"/>
      <c r="G2318" s="135"/>
      <c r="H2318" s="129"/>
      <c r="I2318" s="125"/>
    </row>
    <row r="2319" spans="1:9" x14ac:dyDescent="0.25">
      <c r="A2319" s="114"/>
      <c r="B2319" s="129"/>
      <c r="C2319" s="129"/>
      <c r="D2319" s="77"/>
      <c r="E2319" s="56"/>
      <c r="F2319" s="72"/>
      <c r="G2319" s="135"/>
      <c r="H2319" s="129"/>
      <c r="I2319" s="125"/>
    </row>
    <row r="2320" spans="1:9" x14ac:dyDescent="0.25">
      <c r="A2320" s="114"/>
      <c r="B2320" s="129"/>
      <c r="C2320" s="129"/>
      <c r="D2320" s="77"/>
      <c r="E2320" s="56"/>
      <c r="F2320" s="72"/>
      <c r="G2320" s="135"/>
      <c r="H2320" s="129"/>
      <c r="I2320" s="125"/>
    </row>
    <row r="2321" spans="1:9" x14ac:dyDescent="0.25">
      <c r="A2321" s="114"/>
      <c r="B2321" s="129"/>
      <c r="C2321" s="129"/>
      <c r="D2321" s="77"/>
      <c r="E2321" s="56"/>
      <c r="F2321" s="72"/>
      <c r="G2321" s="135"/>
      <c r="H2321" s="129"/>
      <c r="I2321" s="125"/>
    </row>
    <row r="2322" spans="1:9" x14ac:dyDescent="0.25">
      <c r="A2322" s="114"/>
      <c r="B2322" s="129"/>
      <c r="C2322" s="129"/>
      <c r="D2322" s="77"/>
      <c r="E2322" s="56"/>
      <c r="F2322" s="72"/>
      <c r="G2322" s="135"/>
      <c r="H2322" s="129"/>
      <c r="I2322" s="125"/>
    </row>
    <row r="2323" spans="1:9" x14ac:dyDescent="0.25">
      <c r="A2323" s="114"/>
      <c r="B2323" s="129"/>
      <c r="C2323" s="129"/>
      <c r="D2323" s="77"/>
      <c r="E2323" s="56"/>
      <c r="F2323" s="72"/>
      <c r="G2323" s="135"/>
      <c r="H2323" s="129"/>
      <c r="I2323" s="125"/>
    </row>
    <row r="2324" spans="1:9" x14ac:dyDescent="0.25">
      <c r="A2324" s="114"/>
      <c r="B2324" s="129"/>
      <c r="C2324" s="129"/>
      <c r="D2324" s="77"/>
      <c r="E2324" s="56"/>
      <c r="F2324" s="72"/>
      <c r="G2324" s="135"/>
      <c r="H2324" s="129"/>
      <c r="I2324" s="125"/>
    </row>
    <row r="2325" spans="1:9" x14ac:dyDescent="0.25">
      <c r="A2325" s="114"/>
      <c r="B2325" s="129"/>
      <c r="C2325" s="129"/>
      <c r="D2325" s="77"/>
      <c r="E2325" s="56"/>
      <c r="F2325" s="72"/>
      <c r="G2325" s="135"/>
      <c r="H2325" s="129"/>
      <c r="I2325" s="125"/>
    </row>
    <row r="2326" spans="1:9" x14ac:dyDescent="0.25">
      <c r="A2326" s="114"/>
      <c r="B2326" s="129"/>
      <c r="C2326" s="129"/>
      <c r="D2326" s="77"/>
      <c r="E2326" s="56"/>
      <c r="F2326" s="72"/>
      <c r="G2326" s="135"/>
      <c r="H2326" s="129"/>
      <c r="I2326" s="125"/>
    </row>
    <row r="2327" spans="1:9" x14ac:dyDescent="0.25">
      <c r="A2327" s="114"/>
      <c r="B2327" s="129"/>
      <c r="C2327" s="129"/>
      <c r="D2327" s="77"/>
      <c r="E2327" s="56"/>
      <c r="F2327" s="72"/>
      <c r="G2327" s="135"/>
      <c r="H2327" s="129"/>
      <c r="I2327" s="125"/>
    </row>
    <row r="2328" spans="1:9" x14ac:dyDescent="0.25">
      <c r="A2328" s="114"/>
      <c r="B2328" s="129"/>
      <c r="C2328" s="129"/>
      <c r="D2328" s="77"/>
      <c r="E2328" s="56"/>
      <c r="F2328" s="72"/>
      <c r="G2328" s="135"/>
      <c r="H2328" s="129"/>
      <c r="I2328" s="125"/>
    </row>
    <row r="2329" spans="1:9" x14ac:dyDescent="0.25">
      <c r="A2329" s="114"/>
      <c r="B2329" s="129"/>
      <c r="C2329" s="129"/>
      <c r="D2329" s="77"/>
      <c r="E2329" s="56"/>
      <c r="F2329" s="72"/>
      <c r="G2329" s="135"/>
      <c r="H2329" s="129"/>
      <c r="I2329" s="125"/>
    </row>
    <row r="2330" spans="1:9" x14ac:dyDescent="0.25">
      <c r="A2330" s="114"/>
      <c r="B2330" s="129"/>
      <c r="C2330" s="129"/>
      <c r="D2330" s="77"/>
      <c r="E2330" s="56"/>
      <c r="F2330" s="72"/>
      <c r="G2330" s="135"/>
      <c r="H2330" s="129"/>
      <c r="I2330" s="125"/>
    </row>
    <row r="2331" spans="1:9" x14ac:dyDescent="0.25">
      <c r="A2331" s="114"/>
      <c r="B2331" s="129"/>
      <c r="C2331" s="129"/>
      <c r="D2331" s="77"/>
      <c r="E2331" s="56"/>
      <c r="F2331" s="72"/>
      <c r="G2331" s="135"/>
      <c r="H2331" s="129"/>
      <c r="I2331" s="125"/>
    </row>
    <row r="2332" spans="1:9" x14ac:dyDescent="0.25">
      <c r="A2332" s="114"/>
      <c r="B2332" s="129"/>
      <c r="C2332" s="129"/>
      <c r="D2332" s="77"/>
      <c r="E2332" s="56"/>
      <c r="F2332" s="72"/>
      <c r="G2332" s="135"/>
      <c r="H2332" s="129"/>
      <c r="I2332" s="125"/>
    </row>
    <row r="2333" spans="1:9" x14ac:dyDescent="0.25">
      <c r="A2333" s="114"/>
      <c r="B2333" s="129"/>
      <c r="C2333" s="129"/>
      <c r="D2333" s="77"/>
      <c r="E2333" s="56"/>
      <c r="F2333" s="72"/>
      <c r="G2333" s="135"/>
      <c r="H2333" s="129"/>
      <c r="I2333" s="125"/>
    </row>
    <row r="2334" spans="1:9" x14ac:dyDescent="0.25">
      <c r="A2334" s="114"/>
      <c r="B2334" s="129"/>
      <c r="C2334" s="129"/>
      <c r="D2334" s="77"/>
      <c r="E2334" s="56"/>
      <c r="F2334" s="72"/>
      <c r="G2334" s="135"/>
      <c r="H2334" s="129"/>
      <c r="I2334" s="125"/>
    </row>
    <row r="2335" spans="1:9" x14ac:dyDescent="0.25">
      <c r="A2335" s="114"/>
      <c r="B2335" s="129"/>
      <c r="C2335" s="129"/>
      <c r="D2335" s="77"/>
      <c r="E2335" s="56"/>
      <c r="F2335" s="72"/>
      <c r="G2335" s="135"/>
      <c r="H2335" s="129"/>
      <c r="I2335" s="125"/>
    </row>
    <row r="2336" spans="1:9" x14ac:dyDescent="0.25">
      <c r="A2336" s="114"/>
      <c r="B2336" s="129"/>
      <c r="C2336" s="129"/>
      <c r="D2336" s="77"/>
      <c r="E2336" s="56"/>
      <c r="F2336" s="72"/>
      <c r="G2336" s="135"/>
      <c r="H2336" s="129"/>
      <c r="I2336" s="125"/>
    </row>
    <row r="2337" spans="1:9" x14ac:dyDescent="0.25">
      <c r="A2337" s="114"/>
      <c r="B2337" s="129"/>
      <c r="C2337" s="129"/>
      <c r="D2337" s="77"/>
      <c r="E2337" s="56"/>
      <c r="F2337" s="72"/>
      <c r="G2337" s="135"/>
      <c r="H2337" s="129"/>
      <c r="I2337" s="125"/>
    </row>
    <row r="2338" spans="1:9" x14ac:dyDescent="0.25">
      <c r="A2338" s="114"/>
      <c r="B2338" s="129"/>
      <c r="C2338" s="129"/>
      <c r="D2338" s="77"/>
      <c r="E2338" s="56"/>
      <c r="F2338" s="72"/>
      <c r="G2338" s="135"/>
      <c r="H2338" s="129"/>
      <c r="I2338" s="125"/>
    </row>
    <row r="2339" spans="1:9" x14ac:dyDescent="0.25">
      <c r="A2339" s="114"/>
      <c r="B2339" s="129"/>
      <c r="C2339" s="129"/>
      <c r="D2339" s="77"/>
      <c r="E2339" s="56"/>
      <c r="F2339" s="72"/>
      <c r="G2339" s="135"/>
      <c r="H2339" s="129"/>
      <c r="I2339" s="125"/>
    </row>
    <row r="2340" spans="1:9" x14ac:dyDescent="0.25">
      <c r="A2340" s="114"/>
      <c r="B2340" s="129"/>
      <c r="C2340" s="129"/>
      <c r="D2340" s="77"/>
      <c r="E2340" s="56"/>
      <c r="F2340" s="72"/>
      <c r="G2340" s="135"/>
      <c r="H2340" s="129"/>
      <c r="I2340" s="125"/>
    </row>
    <row r="2341" spans="1:9" x14ac:dyDescent="0.25">
      <c r="A2341" s="114"/>
      <c r="B2341" s="129"/>
      <c r="C2341" s="129"/>
      <c r="D2341" s="77"/>
      <c r="E2341" s="56"/>
      <c r="F2341" s="72"/>
      <c r="G2341" s="135"/>
      <c r="H2341" s="129"/>
      <c r="I2341" s="125"/>
    </row>
    <row r="2342" spans="1:9" x14ac:dyDescent="0.25">
      <c r="A2342" s="114"/>
      <c r="B2342" s="129"/>
      <c r="C2342" s="129"/>
      <c r="D2342" s="77"/>
      <c r="E2342" s="56"/>
      <c r="F2342" s="72"/>
      <c r="G2342" s="135"/>
      <c r="H2342" s="129"/>
      <c r="I2342" s="125"/>
    </row>
    <row r="2343" spans="1:9" x14ac:dyDescent="0.25">
      <c r="A2343" s="114"/>
      <c r="B2343" s="129"/>
      <c r="C2343" s="129"/>
      <c r="D2343" s="77"/>
      <c r="E2343" s="56"/>
      <c r="F2343" s="72"/>
      <c r="G2343" s="135"/>
      <c r="H2343" s="129"/>
      <c r="I2343" s="125"/>
    </row>
    <row r="2344" spans="1:9" x14ac:dyDescent="0.25">
      <c r="A2344" s="114"/>
      <c r="B2344" s="129"/>
      <c r="C2344" s="129"/>
      <c r="D2344" s="77"/>
      <c r="E2344" s="56"/>
      <c r="F2344" s="72"/>
      <c r="G2344" s="135"/>
      <c r="H2344" s="129"/>
      <c r="I2344" s="125"/>
    </row>
    <row r="2345" spans="1:9" x14ac:dyDescent="0.25">
      <c r="A2345" s="114"/>
      <c r="B2345" s="129"/>
      <c r="C2345" s="129"/>
      <c r="D2345" s="77"/>
      <c r="E2345" s="56"/>
      <c r="F2345" s="72"/>
      <c r="G2345" s="135"/>
      <c r="H2345" s="129"/>
      <c r="I2345" s="125"/>
    </row>
    <row r="2346" spans="1:9" x14ac:dyDescent="0.25">
      <c r="A2346" s="114"/>
      <c r="B2346" s="129"/>
      <c r="C2346" s="129"/>
      <c r="D2346" s="77"/>
      <c r="E2346" s="56"/>
      <c r="F2346" s="72"/>
      <c r="G2346" s="135"/>
      <c r="H2346" s="129"/>
      <c r="I2346" s="125"/>
    </row>
    <row r="2347" spans="1:9" x14ac:dyDescent="0.25">
      <c r="A2347" s="114"/>
      <c r="B2347" s="129"/>
      <c r="C2347" s="129"/>
      <c r="D2347" s="77"/>
      <c r="E2347" s="56"/>
      <c r="F2347" s="72"/>
      <c r="G2347" s="135"/>
      <c r="H2347" s="129"/>
      <c r="I2347" s="125"/>
    </row>
    <row r="2348" spans="1:9" x14ac:dyDescent="0.25">
      <c r="A2348" s="114"/>
      <c r="B2348" s="129"/>
      <c r="C2348" s="129"/>
      <c r="D2348" s="77"/>
      <c r="E2348" s="56"/>
      <c r="F2348" s="72"/>
      <c r="G2348" s="135"/>
      <c r="H2348" s="129"/>
      <c r="I2348" s="125"/>
    </row>
    <row r="2349" spans="1:9" x14ac:dyDescent="0.25">
      <c r="A2349" s="114"/>
      <c r="B2349" s="129"/>
      <c r="C2349" s="129"/>
      <c r="D2349" s="77"/>
      <c r="E2349" s="56"/>
      <c r="F2349" s="72"/>
      <c r="G2349" s="135"/>
      <c r="H2349" s="129"/>
      <c r="I2349" s="125"/>
    </row>
    <row r="2350" spans="1:9" x14ac:dyDescent="0.25">
      <c r="A2350" s="114"/>
      <c r="B2350" s="129"/>
      <c r="C2350" s="129"/>
      <c r="D2350" s="77"/>
      <c r="E2350" s="56"/>
      <c r="F2350" s="72"/>
      <c r="G2350" s="135"/>
      <c r="H2350" s="129"/>
      <c r="I2350" s="125"/>
    </row>
    <row r="2351" spans="1:9" x14ac:dyDescent="0.25">
      <c r="A2351" s="114"/>
      <c r="B2351" s="129"/>
      <c r="C2351" s="129"/>
      <c r="D2351" s="77"/>
      <c r="E2351" s="56"/>
      <c r="F2351" s="72"/>
      <c r="G2351" s="135"/>
      <c r="H2351" s="129"/>
      <c r="I2351" s="125"/>
    </row>
    <row r="2352" spans="1:9" x14ac:dyDescent="0.25">
      <c r="A2352" s="114"/>
      <c r="B2352" s="129"/>
      <c r="C2352" s="129"/>
      <c r="D2352" s="77"/>
      <c r="E2352" s="56"/>
      <c r="F2352" s="72"/>
      <c r="G2352" s="135"/>
      <c r="H2352" s="129"/>
      <c r="I2352" s="125"/>
    </row>
    <row r="2353" spans="1:9" x14ac:dyDescent="0.25">
      <c r="A2353" s="114"/>
      <c r="B2353" s="129"/>
      <c r="C2353" s="129"/>
      <c r="D2353" s="77"/>
      <c r="E2353" s="56"/>
      <c r="F2353" s="72"/>
      <c r="G2353" s="135"/>
      <c r="H2353" s="129"/>
      <c r="I2353" s="125"/>
    </row>
    <row r="2354" spans="1:9" x14ac:dyDescent="0.25">
      <c r="A2354" s="114"/>
      <c r="B2354" s="129"/>
      <c r="C2354" s="129"/>
      <c r="D2354" s="77"/>
      <c r="E2354" s="56"/>
      <c r="F2354" s="72"/>
      <c r="G2354" s="135"/>
      <c r="H2354" s="129"/>
      <c r="I2354" s="125"/>
    </row>
    <row r="2355" spans="1:9" x14ac:dyDescent="0.25">
      <c r="A2355" s="114"/>
      <c r="B2355" s="129"/>
      <c r="C2355" s="129"/>
      <c r="D2355" s="77"/>
      <c r="E2355" s="56"/>
      <c r="F2355" s="72"/>
      <c r="G2355" s="135"/>
      <c r="H2355" s="129"/>
      <c r="I2355" s="125"/>
    </row>
    <row r="2356" spans="1:9" x14ac:dyDescent="0.25">
      <c r="A2356" s="114"/>
      <c r="B2356" s="129"/>
      <c r="C2356" s="129"/>
      <c r="D2356" s="77"/>
      <c r="E2356" s="56"/>
      <c r="F2356" s="72"/>
      <c r="G2356" s="135"/>
      <c r="H2356" s="129"/>
      <c r="I2356" s="125"/>
    </row>
    <row r="2357" spans="1:9" x14ac:dyDescent="0.25">
      <c r="A2357" s="114"/>
      <c r="B2357" s="129"/>
      <c r="C2357" s="129"/>
      <c r="D2357" s="77"/>
      <c r="E2357" s="56"/>
      <c r="F2357" s="72"/>
      <c r="G2357" s="135"/>
      <c r="H2357" s="129"/>
      <c r="I2357" s="125"/>
    </row>
    <row r="2358" spans="1:9" x14ac:dyDescent="0.25">
      <c r="A2358" s="114"/>
      <c r="B2358" s="129"/>
      <c r="C2358" s="129"/>
      <c r="D2358" s="77"/>
      <c r="E2358" s="56"/>
      <c r="F2358" s="72"/>
      <c r="G2358" s="135"/>
      <c r="H2358" s="129"/>
      <c r="I2358" s="125"/>
    </row>
    <row r="2359" spans="1:9" x14ac:dyDescent="0.25">
      <c r="A2359" s="114"/>
      <c r="B2359" s="129"/>
      <c r="C2359" s="129"/>
      <c r="D2359" s="77"/>
      <c r="E2359" s="56"/>
      <c r="F2359" s="72"/>
      <c r="G2359" s="135"/>
      <c r="H2359" s="129"/>
      <c r="I2359" s="125"/>
    </row>
    <row r="2360" spans="1:9" x14ac:dyDescent="0.25">
      <c r="A2360" s="114"/>
      <c r="B2360" s="129"/>
      <c r="C2360" s="129"/>
      <c r="D2360" s="77"/>
      <c r="E2360" s="56"/>
      <c r="F2360" s="72"/>
      <c r="G2360" s="135"/>
      <c r="H2360" s="129"/>
      <c r="I2360" s="125"/>
    </row>
    <row r="2361" spans="1:9" x14ac:dyDescent="0.25">
      <c r="A2361" s="114"/>
      <c r="B2361" s="129"/>
      <c r="C2361" s="129"/>
      <c r="D2361" s="77"/>
      <c r="E2361" s="56"/>
      <c r="F2361" s="72"/>
      <c r="G2361" s="135"/>
      <c r="H2361" s="129"/>
      <c r="I2361" s="125"/>
    </row>
    <row r="2362" spans="1:9" x14ac:dyDescent="0.25">
      <c r="A2362" s="114"/>
      <c r="B2362" s="129"/>
      <c r="C2362" s="129"/>
      <c r="D2362" s="77"/>
      <c r="E2362" s="56"/>
      <c r="F2362" s="72"/>
      <c r="G2362" s="135"/>
      <c r="H2362" s="129"/>
      <c r="I2362" s="125"/>
    </row>
    <row r="2363" spans="1:9" x14ac:dyDescent="0.25">
      <c r="A2363" s="114"/>
      <c r="B2363" s="129"/>
      <c r="C2363" s="129"/>
      <c r="D2363" s="77"/>
      <c r="E2363" s="56"/>
      <c r="F2363" s="72"/>
      <c r="G2363" s="135"/>
      <c r="H2363" s="129"/>
      <c r="I2363" s="125"/>
    </row>
    <row r="2364" spans="1:9" x14ac:dyDescent="0.25">
      <c r="A2364" s="114"/>
      <c r="B2364" s="129"/>
      <c r="C2364" s="129"/>
      <c r="D2364" s="77"/>
      <c r="E2364" s="56"/>
      <c r="F2364" s="72"/>
      <c r="G2364" s="135"/>
      <c r="H2364" s="129"/>
      <c r="I2364" s="125"/>
    </row>
    <row r="2365" spans="1:9" x14ac:dyDescent="0.25">
      <c r="A2365" s="114"/>
      <c r="B2365" s="129"/>
      <c r="C2365" s="129"/>
      <c r="D2365" s="77"/>
      <c r="E2365" s="56"/>
      <c r="F2365" s="72"/>
      <c r="G2365" s="135"/>
      <c r="H2365" s="129"/>
      <c r="I2365" s="125"/>
    </row>
    <row r="2366" spans="1:9" x14ac:dyDescent="0.25">
      <c r="A2366" s="114"/>
      <c r="B2366" s="129"/>
      <c r="C2366" s="129"/>
      <c r="D2366" s="77"/>
      <c r="E2366" s="56"/>
      <c r="F2366" s="72"/>
      <c r="G2366" s="135"/>
      <c r="H2366" s="129"/>
      <c r="I2366" s="125"/>
    </row>
    <row r="2367" spans="1:9" x14ac:dyDescent="0.25">
      <c r="A2367" s="114"/>
      <c r="B2367" s="129"/>
      <c r="C2367" s="129"/>
      <c r="D2367" s="77"/>
      <c r="E2367" s="56"/>
      <c r="F2367" s="72"/>
      <c r="G2367" s="135"/>
      <c r="H2367" s="129"/>
      <c r="I2367" s="125"/>
    </row>
    <row r="2368" spans="1:9" x14ac:dyDescent="0.25">
      <c r="A2368" s="114"/>
      <c r="B2368" s="129"/>
      <c r="C2368" s="129"/>
      <c r="D2368" s="77"/>
      <c r="E2368" s="56"/>
      <c r="F2368" s="72"/>
      <c r="G2368" s="135"/>
      <c r="H2368" s="129"/>
      <c r="I2368" s="125"/>
    </row>
    <row r="2369" spans="1:9" x14ac:dyDescent="0.25">
      <c r="A2369" s="114"/>
      <c r="B2369" s="129"/>
      <c r="C2369" s="129"/>
      <c r="D2369" s="77"/>
      <c r="E2369" s="56"/>
      <c r="F2369" s="72"/>
      <c r="G2369" s="135"/>
      <c r="H2369" s="129"/>
      <c r="I2369" s="125"/>
    </row>
    <row r="2370" spans="1:9" x14ac:dyDescent="0.25">
      <c r="A2370" s="114"/>
      <c r="B2370" s="129"/>
      <c r="C2370" s="129"/>
      <c r="D2370" s="77"/>
      <c r="E2370" s="56"/>
      <c r="F2370" s="72"/>
      <c r="G2370" s="135"/>
      <c r="H2370" s="129"/>
      <c r="I2370" s="125"/>
    </row>
    <row r="2371" spans="1:9" x14ac:dyDescent="0.25">
      <c r="A2371" s="114"/>
      <c r="B2371" s="129"/>
      <c r="C2371" s="129"/>
      <c r="D2371" s="77"/>
      <c r="E2371" s="56"/>
      <c r="F2371" s="72"/>
      <c r="G2371" s="135"/>
      <c r="H2371" s="129"/>
      <c r="I2371" s="125"/>
    </row>
    <row r="2372" spans="1:9" x14ac:dyDescent="0.25">
      <c r="A2372" s="114"/>
      <c r="B2372" s="129"/>
      <c r="C2372" s="129"/>
      <c r="D2372" s="77"/>
      <c r="E2372" s="56"/>
      <c r="F2372" s="72"/>
      <c r="G2372" s="135"/>
      <c r="H2372" s="129"/>
      <c r="I2372" s="125"/>
    </row>
    <row r="2373" spans="1:9" x14ac:dyDescent="0.25">
      <c r="A2373" s="114"/>
      <c r="B2373" s="129"/>
      <c r="C2373" s="129"/>
      <c r="D2373" s="77"/>
      <c r="E2373" s="56"/>
      <c r="F2373" s="72"/>
      <c r="G2373" s="135"/>
      <c r="H2373" s="129"/>
      <c r="I2373" s="125"/>
    </row>
    <row r="2374" spans="1:9" x14ac:dyDescent="0.25">
      <c r="A2374" s="114"/>
      <c r="B2374" s="129"/>
      <c r="C2374" s="129"/>
      <c r="D2374" s="77"/>
      <c r="E2374" s="56"/>
      <c r="F2374" s="72"/>
      <c r="G2374" s="135"/>
      <c r="H2374" s="129"/>
      <c r="I2374" s="125"/>
    </row>
    <row r="2375" spans="1:9" x14ac:dyDescent="0.25">
      <c r="A2375" s="114"/>
      <c r="B2375" s="129"/>
      <c r="C2375" s="129"/>
      <c r="D2375" s="77"/>
      <c r="E2375" s="56"/>
      <c r="F2375" s="72"/>
      <c r="G2375" s="135"/>
      <c r="H2375" s="129"/>
      <c r="I2375" s="125"/>
    </row>
    <row r="2376" spans="1:9" x14ac:dyDescent="0.25">
      <c r="A2376" s="114"/>
      <c r="B2376" s="129"/>
      <c r="C2376" s="129"/>
      <c r="D2376" s="77"/>
      <c r="E2376" s="56"/>
      <c r="F2376" s="72"/>
      <c r="G2376" s="135"/>
      <c r="H2376" s="129"/>
      <c r="I2376" s="125"/>
    </row>
    <row r="2377" spans="1:9" x14ac:dyDescent="0.25">
      <c r="A2377" s="114"/>
      <c r="B2377" s="129"/>
      <c r="C2377" s="129"/>
      <c r="D2377" s="77"/>
      <c r="E2377" s="56"/>
      <c r="F2377" s="72"/>
      <c r="G2377" s="135"/>
      <c r="H2377" s="129"/>
      <c r="I2377" s="125"/>
    </row>
    <row r="2378" spans="1:9" x14ac:dyDescent="0.25">
      <c r="A2378" s="114"/>
      <c r="B2378" s="129"/>
      <c r="C2378" s="129"/>
      <c r="D2378" s="77"/>
      <c r="E2378" s="56"/>
      <c r="F2378" s="72"/>
      <c r="G2378" s="135"/>
      <c r="H2378" s="129"/>
      <c r="I2378" s="125"/>
    </row>
    <row r="2379" spans="1:9" x14ac:dyDescent="0.25">
      <c r="A2379" s="114"/>
      <c r="B2379" s="129"/>
      <c r="C2379" s="129"/>
      <c r="D2379" s="77"/>
      <c r="E2379" s="56"/>
      <c r="F2379" s="72"/>
      <c r="G2379" s="135"/>
      <c r="H2379" s="129"/>
      <c r="I2379" s="125"/>
    </row>
    <row r="2380" spans="1:9" x14ac:dyDescent="0.25">
      <c r="A2380" s="114"/>
      <c r="B2380" s="129"/>
      <c r="C2380" s="129"/>
      <c r="D2380" s="77"/>
      <c r="E2380" s="56"/>
      <c r="F2380" s="72"/>
      <c r="G2380" s="135"/>
      <c r="H2380" s="129"/>
      <c r="I2380" s="125"/>
    </row>
    <row r="2381" spans="1:9" x14ac:dyDescent="0.25">
      <c r="A2381" s="114"/>
      <c r="B2381" s="129"/>
      <c r="C2381" s="129"/>
      <c r="D2381" s="77"/>
      <c r="E2381" s="56"/>
      <c r="F2381" s="72"/>
      <c r="G2381" s="135"/>
      <c r="H2381" s="129"/>
      <c r="I2381" s="125"/>
    </row>
    <row r="2382" spans="1:9" x14ac:dyDescent="0.25">
      <c r="A2382" s="114"/>
      <c r="B2382" s="129"/>
      <c r="C2382" s="129"/>
      <c r="D2382" s="77"/>
      <c r="E2382" s="56"/>
      <c r="F2382" s="72"/>
      <c r="G2382" s="135"/>
      <c r="H2382" s="129"/>
      <c r="I2382" s="125"/>
    </row>
    <row r="2383" spans="1:9" x14ac:dyDescent="0.25">
      <c r="A2383" s="114"/>
      <c r="B2383" s="129"/>
      <c r="C2383" s="129"/>
      <c r="D2383" s="77"/>
      <c r="E2383" s="56"/>
      <c r="F2383" s="72"/>
      <c r="G2383" s="135"/>
      <c r="H2383" s="129"/>
      <c r="I2383" s="125"/>
    </row>
    <row r="2384" spans="1:9" x14ac:dyDescent="0.25">
      <c r="A2384" s="114"/>
      <c r="B2384" s="129"/>
      <c r="C2384" s="129"/>
      <c r="D2384" s="77"/>
      <c r="E2384" s="56"/>
      <c r="F2384" s="72"/>
      <c r="G2384" s="135"/>
      <c r="H2384" s="129"/>
      <c r="I2384" s="125"/>
    </row>
    <row r="2385" spans="1:9" x14ac:dyDescent="0.25">
      <c r="A2385" s="114"/>
      <c r="B2385" s="129"/>
      <c r="C2385" s="129"/>
      <c r="D2385" s="77"/>
      <c r="E2385" s="56"/>
      <c r="F2385" s="72"/>
      <c r="G2385" s="135"/>
      <c r="H2385" s="129"/>
      <c r="I2385" s="125"/>
    </row>
    <row r="2386" spans="1:9" x14ac:dyDescent="0.25">
      <c r="A2386" s="114"/>
      <c r="B2386" s="129"/>
      <c r="C2386" s="129"/>
      <c r="D2386" s="77"/>
      <c r="E2386" s="56"/>
      <c r="F2386" s="72"/>
      <c r="G2386" s="135"/>
      <c r="H2386" s="129"/>
      <c r="I2386" s="125"/>
    </row>
    <row r="2387" spans="1:9" x14ac:dyDescent="0.25">
      <c r="A2387" s="114"/>
      <c r="B2387" s="129"/>
      <c r="C2387" s="129"/>
      <c r="D2387" s="77"/>
      <c r="E2387" s="56"/>
      <c r="F2387" s="72"/>
      <c r="G2387" s="135"/>
      <c r="H2387" s="129"/>
      <c r="I2387" s="125"/>
    </row>
    <row r="2388" spans="1:9" x14ac:dyDescent="0.25">
      <c r="A2388" s="114"/>
      <c r="B2388" s="129"/>
      <c r="C2388" s="129"/>
      <c r="D2388" s="77"/>
      <c r="E2388" s="56"/>
      <c r="F2388" s="72"/>
      <c r="G2388" s="135"/>
      <c r="H2388" s="129"/>
      <c r="I2388" s="125"/>
    </row>
    <row r="2389" spans="1:9" x14ac:dyDescent="0.25">
      <c r="A2389" s="114"/>
      <c r="B2389" s="129"/>
      <c r="C2389" s="129"/>
      <c r="D2389" s="77"/>
      <c r="E2389" s="56"/>
      <c r="F2389" s="72"/>
      <c r="G2389" s="135"/>
      <c r="H2389" s="129"/>
      <c r="I2389" s="125"/>
    </row>
    <row r="2390" spans="1:9" x14ac:dyDescent="0.25">
      <c r="A2390" s="114"/>
      <c r="B2390" s="129"/>
      <c r="C2390" s="129"/>
      <c r="D2390" s="77"/>
      <c r="E2390" s="56"/>
      <c r="F2390" s="72"/>
      <c r="G2390" s="135"/>
      <c r="H2390" s="129"/>
      <c r="I2390" s="125"/>
    </row>
    <row r="2391" spans="1:9" x14ac:dyDescent="0.25">
      <c r="A2391" s="114"/>
      <c r="B2391" s="129"/>
      <c r="C2391" s="129"/>
      <c r="D2391" s="77"/>
      <c r="E2391" s="56"/>
      <c r="F2391" s="72"/>
      <c r="G2391" s="135"/>
      <c r="H2391" s="129"/>
      <c r="I2391" s="125"/>
    </row>
    <row r="2392" spans="1:9" x14ac:dyDescent="0.25">
      <c r="A2392" s="114"/>
      <c r="B2392" s="129"/>
      <c r="C2392" s="129"/>
      <c r="D2392" s="77"/>
      <c r="E2392" s="56"/>
      <c r="F2392" s="72"/>
      <c r="G2392" s="135"/>
      <c r="H2392" s="129"/>
      <c r="I2392" s="125"/>
    </row>
    <row r="2393" spans="1:9" x14ac:dyDescent="0.25">
      <c r="A2393" s="114"/>
      <c r="B2393" s="129"/>
      <c r="C2393" s="129"/>
      <c r="D2393" s="77"/>
      <c r="E2393" s="56"/>
      <c r="F2393" s="72"/>
      <c r="G2393" s="135"/>
      <c r="H2393" s="129"/>
      <c r="I2393" s="125"/>
    </row>
    <row r="2394" spans="1:9" x14ac:dyDescent="0.25">
      <c r="A2394" s="114"/>
      <c r="B2394" s="129"/>
      <c r="C2394" s="129"/>
      <c r="D2394" s="77"/>
      <c r="E2394" s="56"/>
      <c r="F2394" s="72"/>
      <c r="G2394" s="135"/>
      <c r="H2394" s="129"/>
      <c r="I2394" s="125"/>
    </row>
    <row r="2395" spans="1:9" x14ac:dyDescent="0.25">
      <c r="A2395" s="114"/>
      <c r="B2395" s="129"/>
      <c r="C2395" s="129"/>
      <c r="D2395" s="77"/>
      <c r="E2395" s="56"/>
      <c r="F2395" s="72"/>
      <c r="G2395" s="135"/>
      <c r="H2395" s="129"/>
      <c r="I2395" s="125"/>
    </row>
    <row r="2396" spans="1:9" x14ac:dyDescent="0.25">
      <c r="A2396" s="114"/>
      <c r="B2396" s="129"/>
      <c r="C2396" s="129"/>
      <c r="D2396" s="77"/>
      <c r="E2396" s="56"/>
      <c r="F2396" s="72"/>
      <c r="G2396" s="135"/>
      <c r="H2396" s="129"/>
      <c r="I2396" s="125"/>
    </row>
    <row r="2397" spans="1:9" x14ac:dyDescent="0.25">
      <c r="A2397" s="114"/>
      <c r="B2397" s="129"/>
      <c r="C2397" s="129"/>
      <c r="D2397" s="77"/>
      <c r="E2397" s="56"/>
      <c r="F2397" s="72"/>
      <c r="G2397" s="135"/>
      <c r="H2397" s="129"/>
      <c r="I2397" s="125"/>
    </row>
    <row r="2398" spans="1:9" x14ac:dyDescent="0.25">
      <c r="A2398" s="114"/>
      <c r="B2398" s="129"/>
      <c r="C2398" s="129"/>
      <c r="D2398" s="77"/>
      <c r="E2398" s="56"/>
      <c r="F2398" s="72"/>
      <c r="G2398" s="135"/>
      <c r="H2398" s="129"/>
      <c r="I2398" s="125"/>
    </row>
    <row r="2399" spans="1:9" x14ac:dyDescent="0.25">
      <c r="A2399" s="114"/>
      <c r="B2399" s="129"/>
      <c r="C2399" s="129"/>
      <c r="D2399" s="77"/>
      <c r="E2399" s="56"/>
      <c r="F2399" s="72"/>
      <c r="G2399" s="135"/>
      <c r="H2399" s="129"/>
      <c r="I2399" s="125"/>
    </row>
    <row r="2400" spans="1:9" x14ac:dyDescent="0.25">
      <c r="A2400" s="114"/>
      <c r="B2400" s="129"/>
      <c r="C2400" s="129"/>
      <c r="D2400" s="77"/>
      <c r="E2400" s="56"/>
      <c r="F2400" s="72"/>
      <c r="G2400" s="135"/>
      <c r="H2400" s="129"/>
      <c r="I2400" s="125"/>
    </row>
    <row r="2401" spans="1:9" x14ac:dyDescent="0.25">
      <c r="A2401" s="114"/>
      <c r="B2401" s="129"/>
      <c r="C2401" s="129"/>
      <c r="D2401" s="77"/>
      <c r="E2401" s="56"/>
      <c r="F2401" s="72"/>
      <c r="G2401" s="135"/>
      <c r="H2401" s="129"/>
      <c r="I2401" s="125"/>
    </row>
    <row r="2402" spans="1:9" x14ac:dyDescent="0.25">
      <c r="A2402" s="114"/>
      <c r="B2402" s="129"/>
      <c r="C2402" s="129"/>
      <c r="D2402" s="77"/>
      <c r="E2402" s="56"/>
      <c r="F2402" s="72"/>
      <c r="G2402" s="135"/>
      <c r="H2402" s="129"/>
      <c r="I2402" s="125"/>
    </row>
    <row r="2403" spans="1:9" x14ac:dyDescent="0.25">
      <c r="A2403" s="114"/>
      <c r="B2403" s="129"/>
      <c r="C2403" s="129"/>
      <c r="D2403" s="77"/>
      <c r="E2403" s="56"/>
      <c r="F2403" s="72"/>
      <c r="G2403" s="135"/>
      <c r="H2403" s="129"/>
      <c r="I2403" s="125"/>
    </row>
    <row r="2404" spans="1:9" x14ac:dyDescent="0.25">
      <c r="A2404" s="114"/>
      <c r="B2404" s="129"/>
      <c r="C2404" s="129"/>
      <c r="D2404" s="77"/>
      <c r="E2404" s="56"/>
      <c r="F2404" s="72"/>
      <c r="G2404" s="135"/>
      <c r="H2404" s="129"/>
      <c r="I2404" s="125"/>
    </row>
    <row r="2405" spans="1:9" x14ac:dyDescent="0.25">
      <c r="A2405" s="114"/>
      <c r="B2405" s="129"/>
      <c r="C2405" s="129"/>
      <c r="D2405" s="77"/>
      <c r="E2405" s="56"/>
      <c r="F2405" s="72"/>
      <c r="G2405" s="135"/>
      <c r="H2405" s="129"/>
      <c r="I2405" s="125"/>
    </row>
    <row r="2406" spans="1:9" x14ac:dyDescent="0.25">
      <c r="A2406" s="114"/>
      <c r="B2406" s="129"/>
      <c r="C2406" s="129"/>
      <c r="D2406" s="77"/>
      <c r="E2406" s="56"/>
      <c r="F2406" s="72"/>
      <c r="G2406" s="135"/>
      <c r="H2406" s="129"/>
      <c r="I2406" s="125"/>
    </row>
    <row r="2407" spans="1:9" x14ac:dyDescent="0.25">
      <c r="A2407" s="114"/>
      <c r="B2407" s="129"/>
      <c r="C2407" s="129"/>
      <c r="D2407" s="77"/>
      <c r="E2407" s="56"/>
      <c r="F2407" s="72"/>
      <c r="G2407" s="135"/>
      <c r="H2407" s="129"/>
      <c r="I2407" s="125"/>
    </row>
    <row r="2408" spans="1:9" x14ac:dyDescent="0.25">
      <c r="A2408" s="114"/>
      <c r="B2408" s="129"/>
      <c r="C2408" s="129"/>
      <c r="D2408" s="77"/>
      <c r="E2408" s="56"/>
      <c r="F2408" s="72"/>
      <c r="G2408" s="135"/>
      <c r="H2408" s="129"/>
      <c r="I2408" s="125"/>
    </row>
    <row r="2409" spans="1:9" x14ac:dyDescent="0.25">
      <c r="A2409" s="114"/>
      <c r="B2409" s="129"/>
      <c r="C2409" s="129"/>
      <c r="D2409" s="77"/>
      <c r="E2409" s="56"/>
      <c r="F2409" s="72"/>
      <c r="G2409" s="135"/>
      <c r="H2409" s="129"/>
      <c r="I2409" s="125"/>
    </row>
    <row r="2410" spans="1:9" x14ac:dyDescent="0.25">
      <c r="A2410" s="114"/>
      <c r="B2410" s="129"/>
      <c r="C2410" s="129"/>
      <c r="D2410" s="77"/>
      <c r="E2410" s="56"/>
      <c r="F2410" s="72"/>
      <c r="G2410" s="135"/>
      <c r="H2410" s="129"/>
      <c r="I2410" s="125"/>
    </row>
    <row r="2411" spans="1:9" x14ac:dyDescent="0.25">
      <c r="A2411" s="114"/>
      <c r="B2411" s="129"/>
      <c r="C2411" s="129"/>
      <c r="D2411" s="77"/>
      <c r="E2411" s="56"/>
      <c r="F2411" s="72"/>
      <c r="G2411" s="135"/>
      <c r="H2411" s="129"/>
      <c r="I2411" s="125"/>
    </row>
    <row r="2412" spans="1:9" x14ac:dyDescent="0.25">
      <c r="A2412" s="114"/>
      <c r="B2412" s="129"/>
      <c r="C2412" s="129"/>
      <c r="D2412" s="77"/>
      <c r="E2412" s="56"/>
      <c r="F2412" s="72"/>
      <c r="G2412" s="135"/>
      <c r="H2412" s="129"/>
      <c r="I2412" s="125"/>
    </row>
    <row r="2413" spans="1:9" x14ac:dyDescent="0.25">
      <c r="A2413" s="114"/>
      <c r="B2413" s="129"/>
      <c r="C2413" s="129"/>
      <c r="D2413" s="77"/>
      <c r="E2413" s="56"/>
      <c r="F2413" s="72"/>
      <c r="G2413" s="135"/>
      <c r="H2413" s="129"/>
      <c r="I2413" s="125"/>
    </row>
    <row r="2414" spans="1:9" x14ac:dyDescent="0.25">
      <c r="A2414" s="114"/>
      <c r="B2414" s="129"/>
      <c r="C2414" s="129"/>
      <c r="D2414" s="77"/>
      <c r="E2414" s="56"/>
      <c r="F2414" s="72"/>
      <c r="G2414" s="135"/>
      <c r="H2414" s="129"/>
      <c r="I2414" s="125"/>
    </row>
    <row r="2415" spans="1:9" x14ac:dyDescent="0.25">
      <c r="A2415" s="114"/>
      <c r="B2415" s="129"/>
      <c r="C2415" s="129"/>
      <c r="D2415" s="77"/>
      <c r="E2415" s="56"/>
      <c r="F2415" s="72"/>
      <c r="G2415" s="135"/>
      <c r="H2415" s="129"/>
      <c r="I2415" s="125"/>
    </row>
    <row r="2416" spans="1:9" x14ac:dyDescent="0.25">
      <c r="A2416" s="114"/>
      <c r="B2416" s="129"/>
      <c r="C2416" s="129"/>
      <c r="D2416" s="77"/>
      <c r="E2416" s="56"/>
      <c r="F2416" s="72"/>
      <c r="G2416" s="135"/>
      <c r="H2416" s="129"/>
      <c r="I2416" s="125"/>
    </row>
    <row r="2417" spans="1:9" x14ac:dyDescent="0.25">
      <c r="A2417" s="114"/>
      <c r="B2417" s="129"/>
      <c r="C2417" s="129"/>
      <c r="D2417" s="77"/>
      <c r="E2417" s="56"/>
      <c r="F2417" s="72"/>
      <c r="G2417" s="135"/>
      <c r="H2417" s="129"/>
      <c r="I2417" s="125"/>
    </row>
    <row r="2418" spans="1:9" x14ac:dyDescent="0.25">
      <c r="A2418" s="114"/>
      <c r="B2418" s="129"/>
      <c r="C2418" s="129"/>
      <c r="D2418" s="77"/>
      <c r="E2418" s="56"/>
      <c r="F2418" s="72"/>
      <c r="G2418" s="135"/>
      <c r="H2418" s="129"/>
      <c r="I2418" s="125"/>
    </row>
    <row r="2419" spans="1:9" x14ac:dyDescent="0.25">
      <c r="A2419" s="114"/>
      <c r="B2419" s="129"/>
      <c r="C2419" s="129"/>
      <c r="D2419" s="77"/>
      <c r="E2419" s="56"/>
      <c r="F2419" s="72"/>
      <c r="G2419" s="135"/>
      <c r="H2419" s="129"/>
      <c r="I2419" s="125"/>
    </row>
    <row r="2420" spans="1:9" x14ac:dyDescent="0.25">
      <c r="A2420" s="114"/>
      <c r="B2420" s="129"/>
      <c r="C2420" s="129"/>
      <c r="D2420" s="77"/>
      <c r="E2420" s="56"/>
      <c r="F2420" s="72"/>
      <c r="G2420" s="135"/>
      <c r="H2420" s="129"/>
      <c r="I2420" s="125"/>
    </row>
    <row r="2421" spans="1:9" x14ac:dyDescent="0.25">
      <c r="A2421" s="114"/>
      <c r="B2421" s="129"/>
      <c r="C2421" s="129"/>
      <c r="D2421" s="77"/>
      <c r="E2421" s="56"/>
      <c r="F2421" s="72"/>
      <c r="G2421" s="135"/>
      <c r="H2421" s="129"/>
      <c r="I2421" s="125"/>
    </row>
    <row r="2422" spans="1:9" x14ac:dyDescent="0.25">
      <c r="A2422" s="114"/>
      <c r="B2422" s="129"/>
      <c r="C2422" s="129"/>
      <c r="D2422" s="77"/>
      <c r="E2422" s="56"/>
      <c r="F2422" s="72"/>
      <c r="G2422" s="135"/>
      <c r="H2422" s="129"/>
      <c r="I2422" s="125"/>
    </row>
    <row r="2423" spans="1:9" x14ac:dyDescent="0.25">
      <c r="A2423" s="114"/>
      <c r="B2423" s="129"/>
      <c r="C2423" s="129"/>
      <c r="D2423" s="77"/>
      <c r="E2423" s="56"/>
      <c r="F2423" s="72"/>
      <c r="G2423" s="135"/>
      <c r="H2423" s="129"/>
      <c r="I2423" s="125"/>
    </row>
    <row r="2424" spans="1:9" x14ac:dyDescent="0.25">
      <c r="A2424" s="114"/>
      <c r="B2424" s="129"/>
      <c r="C2424" s="129"/>
      <c r="D2424" s="77"/>
      <c r="E2424" s="56"/>
      <c r="F2424" s="72"/>
      <c r="G2424" s="135"/>
      <c r="H2424" s="129"/>
      <c r="I2424" s="125"/>
    </row>
    <row r="2425" spans="1:9" x14ac:dyDescent="0.25">
      <c r="A2425" s="114"/>
      <c r="B2425" s="129"/>
      <c r="C2425" s="129"/>
      <c r="D2425" s="77"/>
      <c r="E2425" s="56"/>
      <c r="F2425" s="72"/>
      <c r="G2425" s="135"/>
      <c r="H2425" s="129"/>
      <c r="I2425" s="125"/>
    </row>
    <row r="2426" spans="1:9" x14ac:dyDescent="0.25">
      <c r="A2426" s="114"/>
      <c r="B2426" s="129"/>
      <c r="C2426" s="129"/>
      <c r="D2426" s="77"/>
      <c r="E2426" s="56"/>
      <c r="F2426" s="72"/>
      <c r="G2426" s="135"/>
      <c r="H2426" s="129"/>
      <c r="I2426" s="125"/>
    </row>
    <row r="2427" spans="1:9" x14ac:dyDescent="0.25">
      <c r="A2427" s="114"/>
      <c r="B2427" s="129"/>
      <c r="C2427" s="129"/>
      <c r="D2427" s="77"/>
      <c r="E2427" s="56"/>
      <c r="F2427" s="72"/>
      <c r="G2427" s="135"/>
      <c r="H2427" s="129"/>
      <c r="I2427" s="125"/>
    </row>
    <row r="2428" spans="1:9" x14ac:dyDescent="0.25">
      <c r="A2428" s="114"/>
      <c r="B2428" s="129"/>
      <c r="C2428" s="129"/>
      <c r="D2428" s="77"/>
      <c r="E2428" s="56"/>
      <c r="F2428" s="72"/>
      <c r="G2428" s="135"/>
      <c r="H2428" s="129"/>
      <c r="I2428" s="125"/>
    </row>
    <row r="2429" spans="1:9" x14ac:dyDescent="0.25">
      <c r="A2429" s="114"/>
      <c r="B2429" s="129"/>
      <c r="C2429" s="129"/>
      <c r="D2429" s="77"/>
      <c r="E2429" s="56"/>
      <c r="F2429" s="72"/>
      <c r="G2429" s="135"/>
      <c r="H2429" s="129"/>
      <c r="I2429" s="125"/>
    </row>
    <row r="2430" spans="1:9" x14ac:dyDescent="0.25">
      <c r="A2430" s="114"/>
      <c r="B2430" s="129"/>
      <c r="C2430" s="129"/>
      <c r="D2430" s="77"/>
      <c r="E2430" s="56"/>
      <c r="F2430" s="72"/>
      <c r="G2430" s="135"/>
      <c r="H2430" s="129"/>
      <c r="I2430" s="125"/>
    </row>
    <row r="2431" spans="1:9" x14ac:dyDescent="0.25">
      <c r="A2431" s="114"/>
      <c r="B2431" s="129"/>
      <c r="C2431" s="129"/>
      <c r="D2431" s="77"/>
      <c r="E2431" s="56"/>
      <c r="F2431" s="72"/>
      <c r="G2431" s="135"/>
      <c r="H2431" s="129"/>
      <c r="I2431" s="125"/>
    </row>
    <row r="2432" spans="1:9" x14ac:dyDescent="0.25">
      <c r="A2432" s="114"/>
      <c r="B2432" s="129"/>
      <c r="C2432" s="129"/>
      <c r="D2432" s="77"/>
      <c r="E2432" s="56"/>
      <c r="F2432" s="72"/>
      <c r="G2432" s="135"/>
      <c r="H2432" s="129"/>
      <c r="I2432" s="125"/>
    </row>
    <row r="2433" spans="1:9" x14ac:dyDescent="0.25">
      <c r="A2433" s="114"/>
      <c r="B2433" s="129"/>
      <c r="C2433" s="129"/>
      <c r="D2433" s="77"/>
      <c r="E2433" s="56"/>
      <c r="F2433" s="72"/>
      <c r="G2433" s="135"/>
      <c r="H2433" s="129"/>
      <c r="I2433" s="125"/>
    </row>
    <row r="2434" spans="1:9" x14ac:dyDescent="0.25">
      <c r="A2434" s="114"/>
      <c r="B2434" s="129"/>
      <c r="C2434" s="129"/>
      <c r="D2434" s="77"/>
      <c r="E2434" s="56"/>
      <c r="F2434" s="72"/>
      <c r="G2434" s="135"/>
      <c r="H2434" s="129"/>
      <c r="I2434" s="125"/>
    </row>
    <row r="2435" spans="1:9" x14ac:dyDescent="0.25">
      <c r="A2435" s="114"/>
      <c r="B2435" s="129"/>
      <c r="C2435" s="129"/>
      <c r="D2435" s="77"/>
      <c r="E2435" s="56"/>
      <c r="F2435" s="72"/>
      <c r="G2435" s="135"/>
      <c r="H2435" s="129"/>
      <c r="I2435" s="125"/>
    </row>
    <row r="2436" spans="1:9" x14ac:dyDescent="0.25">
      <c r="A2436" s="114"/>
      <c r="B2436" s="129"/>
      <c r="C2436" s="129"/>
      <c r="D2436" s="77"/>
      <c r="E2436" s="56"/>
      <c r="F2436" s="72"/>
      <c r="G2436" s="135"/>
      <c r="H2436" s="129"/>
      <c r="I2436" s="125"/>
    </row>
    <row r="2437" spans="1:9" x14ac:dyDescent="0.25">
      <c r="A2437" s="114"/>
      <c r="B2437" s="129"/>
      <c r="C2437" s="129"/>
      <c r="D2437" s="77"/>
      <c r="E2437" s="56"/>
      <c r="F2437" s="72"/>
      <c r="G2437" s="135"/>
      <c r="H2437" s="129"/>
      <c r="I2437" s="125"/>
    </row>
    <row r="2438" spans="1:9" x14ac:dyDescent="0.25">
      <c r="A2438" s="114"/>
      <c r="B2438" s="129"/>
      <c r="C2438" s="129"/>
      <c r="D2438" s="77"/>
      <c r="E2438" s="56"/>
      <c r="F2438" s="72"/>
      <c r="G2438" s="135"/>
      <c r="H2438" s="129"/>
      <c r="I2438" s="125"/>
    </row>
    <row r="2439" spans="1:9" x14ac:dyDescent="0.25">
      <c r="A2439" s="114"/>
      <c r="B2439" s="129"/>
      <c r="C2439" s="129"/>
      <c r="D2439" s="77"/>
      <c r="E2439" s="56"/>
      <c r="F2439" s="72"/>
      <c r="G2439" s="135"/>
      <c r="H2439" s="129"/>
      <c r="I2439" s="125"/>
    </row>
    <row r="2440" spans="1:9" x14ac:dyDescent="0.25">
      <c r="A2440" s="114"/>
      <c r="B2440" s="129"/>
      <c r="C2440" s="129"/>
      <c r="D2440" s="77"/>
      <c r="E2440" s="56"/>
      <c r="F2440" s="72"/>
      <c r="G2440" s="135"/>
      <c r="H2440" s="129"/>
      <c r="I2440" s="125"/>
    </row>
    <row r="2441" spans="1:9" x14ac:dyDescent="0.25">
      <c r="A2441" s="114"/>
      <c r="B2441" s="129"/>
      <c r="C2441" s="129"/>
      <c r="D2441" s="77"/>
      <c r="E2441" s="56"/>
      <c r="F2441" s="72"/>
      <c r="G2441" s="135"/>
      <c r="H2441" s="129"/>
      <c r="I2441" s="125"/>
    </row>
    <row r="2442" spans="1:9" x14ac:dyDescent="0.25">
      <c r="A2442" s="114"/>
      <c r="B2442" s="129"/>
      <c r="C2442" s="129"/>
      <c r="D2442" s="77"/>
      <c r="E2442" s="56"/>
      <c r="F2442" s="72"/>
      <c r="G2442" s="135"/>
      <c r="H2442" s="129"/>
      <c r="I2442" s="125"/>
    </row>
    <row r="2443" spans="1:9" x14ac:dyDescent="0.25">
      <c r="A2443" s="114"/>
      <c r="B2443" s="129"/>
      <c r="C2443" s="129"/>
      <c r="D2443" s="77"/>
      <c r="E2443" s="56"/>
      <c r="F2443" s="72"/>
      <c r="G2443" s="135"/>
      <c r="H2443" s="129"/>
      <c r="I2443" s="125"/>
    </row>
    <row r="2444" spans="1:9" x14ac:dyDescent="0.25">
      <c r="A2444" s="114"/>
      <c r="B2444" s="129"/>
      <c r="C2444" s="129"/>
      <c r="D2444" s="77"/>
      <c r="E2444" s="56"/>
      <c r="F2444" s="72"/>
      <c r="G2444" s="135"/>
      <c r="H2444" s="129"/>
      <c r="I2444" s="125"/>
    </row>
    <row r="2445" spans="1:9" x14ac:dyDescent="0.25">
      <c r="A2445" s="114"/>
      <c r="B2445" s="129"/>
      <c r="C2445" s="129"/>
      <c r="D2445" s="77"/>
      <c r="E2445" s="56"/>
      <c r="F2445" s="72"/>
      <c r="G2445" s="135"/>
      <c r="H2445" s="129"/>
      <c r="I2445" s="125"/>
    </row>
    <row r="2446" spans="1:9" x14ac:dyDescent="0.25">
      <c r="A2446" s="114"/>
      <c r="B2446" s="129"/>
      <c r="C2446" s="129"/>
      <c r="D2446" s="77"/>
      <c r="E2446" s="56"/>
      <c r="F2446" s="72"/>
      <c r="G2446" s="135"/>
      <c r="H2446" s="129"/>
      <c r="I2446" s="125"/>
    </row>
    <row r="2447" spans="1:9" x14ac:dyDescent="0.25">
      <c r="A2447" s="114"/>
      <c r="B2447" s="129"/>
      <c r="C2447" s="129"/>
      <c r="D2447" s="77"/>
      <c r="E2447" s="56"/>
      <c r="F2447" s="72"/>
      <c r="G2447" s="135"/>
      <c r="H2447" s="129"/>
      <c r="I2447" s="125"/>
    </row>
    <row r="2448" spans="1:9" x14ac:dyDescent="0.25">
      <c r="A2448" s="114"/>
      <c r="B2448" s="129"/>
      <c r="C2448" s="129"/>
      <c r="D2448" s="77"/>
      <c r="E2448" s="56"/>
      <c r="F2448" s="72"/>
      <c r="G2448" s="135"/>
      <c r="H2448" s="129"/>
      <c r="I2448" s="125"/>
    </row>
    <row r="2449" spans="1:9" x14ac:dyDescent="0.25">
      <c r="A2449" s="114"/>
      <c r="B2449" s="129"/>
      <c r="C2449" s="129"/>
      <c r="D2449" s="77"/>
      <c r="E2449" s="56"/>
      <c r="F2449" s="72"/>
      <c r="G2449" s="135"/>
      <c r="H2449" s="129"/>
      <c r="I2449" s="125"/>
    </row>
    <row r="2450" spans="1:9" x14ac:dyDescent="0.25">
      <c r="A2450" s="114"/>
      <c r="B2450" s="129"/>
      <c r="C2450" s="129"/>
      <c r="D2450" s="77"/>
      <c r="E2450" s="56"/>
      <c r="F2450" s="72"/>
      <c r="G2450" s="135"/>
      <c r="H2450" s="129"/>
      <c r="I2450" s="125"/>
    </row>
    <row r="2451" spans="1:9" x14ac:dyDescent="0.25">
      <c r="A2451" s="114"/>
      <c r="B2451" s="129"/>
      <c r="C2451" s="129"/>
      <c r="D2451" s="77"/>
      <c r="E2451" s="56"/>
      <c r="F2451" s="72"/>
      <c r="G2451" s="135"/>
      <c r="H2451" s="129"/>
      <c r="I2451" s="125"/>
    </row>
    <row r="2452" spans="1:9" x14ac:dyDescent="0.25">
      <c r="A2452" s="114"/>
      <c r="B2452" s="129"/>
      <c r="C2452" s="129"/>
      <c r="D2452" s="77"/>
      <c r="E2452" s="56"/>
      <c r="F2452" s="72"/>
      <c r="G2452" s="135"/>
      <c r="H2452" s="129"/>
      <c r="I2452" s="125"/>
    </row>
    <row r="2453" spans="1:9" x14ac:dyDescent="0.25">
      <c r="A2453" s="114"/>
      <c r="B2453" s="129"/>
      <c r="C2453" s="129"/>
      <c r="D2453" s="77"/>
      <c r="E2453" s="56"/>
      <c r="F2453" s="72"/>
      <c r="G2453" s="135"/>
      <c r="H2453" s="129"/>
      <c r="I2453" s="125"/>
    </row>
    <row r="2454" spans="1:9" x14ac:dyDescent="0.25">
      <c r="A2454" s="114"/>
      <c r="B2454" s="129"/>
      <c r="C2454" s="129"/>
      <c r="D2454" s="77"/>
      <c r="E2454" s="56"/>
      <c r="F2454" s="72"/>
      <c r="G2454" s="135"/>
      <c r="H2454" s="129"/>
      <c r="I2454" s="125"/>
    </row>
    <row r="2455" spans="1:9" x14ac:dyDescent="0.25">
      <c r="A2455" s="114"/>
      <c r="B2455" s="129"/>
      <c r="C2455" s="129"/>
      <c r="D2455" s="77"/>
      <c r="E2455" s="56"/>
      <c r="F2455" s="72"/>
      <c r="G2455" s="135"/>
      <c r="H2455" s="129"/>
      <c r="I2455" s="125"/>
    </row>
    <row r="2456" spans="1:9" x14ac:dyDescent="0.25">
      <c r="A2456" s="114"/>
      <c r="B2456" s="129"/>
      <c r="C2456" s="129"/>
      <c r="D2456" s="77"/>
      <c r="E2456" s="56"/>
      <c r="F2456" s="72"/>
      <c r="G2456" s="135"/>
      <c r="H2456" s="129"/>
      <c r="I2456" s="125"/>
    </row>
    <row r="2457" spans="1:9" x14ac:dyDescent="0.25">
      <c r="A2457" s="114"/>
      <c r="B2457" s="129"/>
      <c r="C2457" s="129"/>
      <c r="D2457" s="77"/>
      <c r="E2457" s="56"/>
      <c r="F2457" s="72"/>
      <c r="G2457" s="135"/>
      <c r="H2457" s="129"/>
      <c r="I2457" s="125"/>
    </row>
    <row r="2458" spans="1:9" x14ac:dyDescent="0.25">
      <c r="A2458" s="114"/>
      <c r="B2458" s="129"/>
      <c r="C2458" s="129"/>
      <c r="D2458" s="77"/>
      <c r="E2458" s="56"/>
      <c r="F2458" s="72"/>
      <c r="G2458" s="135"/>
      <c r="H2458" s="129"/>
      <c r="I2458" s="125"/>
    </row>
    <row r="2459" spans="1:9" x14ac:dyDescent="0.25">
      <c r="A2459" s="114"/>
      <c r="B2459" s="129"/>
      <c r="C2459" s="129"/>
      <c r="D2459" s="77"/>
      <c r="E2459" s="56"/>
      <c r="F2459" s="72"/>
      <c r="G2459" s="135"/>
      <c r="H2459" s="129"/>
      <c r="I2459" s="125"/>
    </row>
    <row r="2460" spans="1:9" x14ac:dyDescent="0.25">
      <c r="A2460" s="114"/>
      <c r="B2460" s="129"/>
      <c r="C2460" s="129"/>
      <c r="D2460" s="77"/>
      <c r="E2460" s="56"/>
      <c r="F2460" s="72"/>
      <c r="G2460" s="135"/>
      <c r="H2460" s="129"/>
      <c r="I2460" s="125"/>
    </row>
    <row r="2461" spans="1:9" x14ac:dyDescent="0.25">
      <c r="A2461" s="114"/>
      <c r="B2461" s="129"/>
      <c r="C2461" s="129"/>
      <c r="D2461" s="77"/>
      <c r="E2461" s="56"/>
      <c r="F2461" s="72"/>
      <c r="G2461" s="135"/>
      <c r="H2461" s="129"/>
      <c r="I2461" s="125"/>
    </row>
    <row r="2462" spans="1:9" x14ac:dyDescent="0.25">
      <c r="A2462" s="114"/>
      <c r="B2462" s="129"/>
      <c r="C2462" s="129"/>
      <c r="D2462" s="77"/>
      <c r="E2462" s="56"/>
      <c r="F2462" s="72"/>
      <c r="G2462" s="135"/>
      <c r="H2462" s="129"/>
      <c r="I2462" s="125"/>
    </row>
    <row r="2463" spans="1:9" x14ac:dyDescent="0.25">
      <c r="A2463" s="114"/>
      <c r="B2463" s="129"/>
      <c r="C2463" s="129"/>
      <c r="D2463" s="77"/>
      <c r="E2463" s="56"/>
      <c r="F2463" s="72"/>
      <c r="G2463" s="135"/>
      <c r="H2463" s="129"/>
      <c r="I2463" s="125"/>
    </row>
    <row r="2464" spans="1:9" x14ac:dyDescent="0.25">
      <c r="A2464" s="114"/>
      <c r="B2464" s="129"/>
      <c r="C2464" s="129"/>
      <c r="D2464" s="77"/>
      <c r="E2464" s="56"/>
      <c r="F2464" s="72"/>
      <c r="G2464" s="135"/>
      <c r="H2464" s="129"/>
      <c r="I2464" s="125"/>
    </row>
    <row r="2465" spans="1:9" x14ac:dyDescent="0.25">
      <c r="A2465" s="114"/>
      <c r="B2465" s="129"/>
      <c r="C2465" s="129"/>
      <c r="D2465" s="77"/>
      <c r="E2465" s="56"/>
      <c r="F2465" s="72"/>
      <c r="G2465" s="135"/>
      <c r="H2465" s="129"/>
      <c r="I2465" s="125"/>
    </row>
    <row r="2466" spans="1:9" x14ac:dyDescent="0.25">
      <c r="A2466" s="114"/>
      <c r="B2466" s="129"/>
      <c r="C2466" s="129"/>
      <c r="D2466" s="77"/>
      <c r="E2466" s="56"/>
      <c r="F2466" s="72"/>
      <c r="G2466" s="135"/>
      <c r="H2466" s="129"/>
      <c r="I2466" s="125"/>
    </row>
    <row r="2467" spans="1:9" x14ac:dyDescent="0.25">
      <c r="A2467" s="114"/>
      <c r="B2467" s="129"/>
      <c r="C2467" s="129"/>
      <c r="D2467" s="77"/>
      <c r="E2467" s="56"/>
      <c r="F2467" s="72"/>
      <c r="G2467" s="135"/>
      <c r="H2467" s="129"/>
      <c r="I2467" s="125"/>
    </row>
    <row r="2468" spans="1:9" x14ac:dyDescent="0.25">
      <c r="A2468" s="114"/>
      <c r="B2468" s="129"/>
      <c r="C2468" s="129"/>
      <c r="D2468" s="77"/>
      <c r="E2468" s="56"/>
      <c r="F2468" s="72"/>
      <c r="G2468" s="135"/>
      <c r="H2468" s="129"/>
      <c r="I2468" s="125"/>
    </row>
    <row r="2469" spans="1:9" x14ac:dyDescent="0.25">
      <c r="A2469" s="114"/>
      <c r="B2469" s="129"/>
      <c r="C2469" s="129"/>
      <c r="D2469" s="77"/>
      <c r="E2469" s="56"/>
      <c r="F2469" s="72"/>
      <c r="G2469" s="135"/>
      <c r="H2469" s="129"/>
      <c r="I2469" s="125"/>
    </row>
    <row r="2470" spans="1:9" x14ac:dyDescent="0.25">
      <c r="A2470" s="114"/>
      <c r="B2470" s="129"/>
      <c r="C2470" s="129"/>
      <c r="D2470" s="77"/>
      <c r="E2470" s="56"/>
      <c r="F2470" s="72"/>
      <c r="G2470" s="135"/>
      <c r="H2470" s="129"/>
      <c r="I2470" s="125"/>
    </row>
    <row r="2471" spans="1:9" x14ac:dyDescent="0.25">
      <c r="A2471" s="114"/>
      <c r="B2471" s="129"/>
      <c r="C2471" s="129"/>
      <c r="D2471" s="77"/>
      <c r="E2471" s="56"/>
      <c r="F2471" s="72"/>
      <c r="G2471" s="135"/>
      <c r="H2471" s="129"/>
      <c r="I2471" s="125"/>
    </row>
    <row r="2472" spans="1:9" x14ac:dyDescent="0.25">
      <c r="A2472" s="114"/>
      <c r="B2472" s="129"/>
      <c r="C2472" s="129"/>
      <c r="D2472" s="77"/>
      <c r="E2472" s="56"/>
      <c r="F2472" s="72"/>
      <c r="G2472" s="135"/>
      <c r="H2472" s="129"/>
      <c r="I2472" s="125"/>
    </row>
    <row r="2473" spans="1:9" x14ac:dyDescent="0.25">
      <c r="A2473" s="114"/>
      <c r="B2473" s="129"/>
      <c r="C2473" s="129"/>
      <c r="D2473" s="77"/>
      <c r="E2473" s="56"/>
      <c r="F2473" s="72"/>
      <c r="G2473" s="135"/>
      <c r="H2473" s="129"/>
      <c r="I2473" s="125"/>
    </row>
    <row r="2474" spans="1:9" x14ac:dyDescent="0.25">
      <c r="A2474" s="114"/>
      <c r="B2474" s="129"/>
      <c r="C2474" s="129"/>
      <c r="D2474" s="77"/>
      <c r="E2474" s="56"/>
      <c r="F2474" s="72"/>
      <c r="G2474" s="135"/>
      <c r="H2474" s="129"/>
      <c r="I2474" s="125"/>
    </row>
    <row r="2475" spans="1:9" x14ac:dyDescent="0.25">
      <c r="A2475" s="114"/>
      <c r="B2475" s="129"/>
      <c r="C2475" s="129"/>
      <c r="D2475" s="77"/>
      <c r="E2475" s="56"/>
      <c r="F2475" s="72"/>
      <c r="G2475" s="135"/>
      <c r="H2475" s="129"/>
      <c r="I2475" s="125"/>
    </row>
    <row r="2476" spans="1:9" x14ac:dyDescent="0.25">
      <c r="A2476" s="114"/>
      <c r="B2476" s="129"/>
      <c r="C2476" s="129"/>
      <c r="D2476" s="77"/>
      <c r="E2476" s="56"/>
      <c r="F2476" s="72"/>
      <c r="G2476" s="135"/>
      <c r="H2476" s="129"/>
      <c r="I2476" s="125"/>
    </row>
    <row r="2477" spans="1:9" x14ac:dyDescent="0.25">
      <c r="A2477" s="114"/>
      <c r="B2477" s="129"/>
      <c r="C2477" s="129"/>
      <c r="D2477" s="77"/>
      <c r="E2477" s="56"/>
      <c r="F2477" s="72"/>
      <c r="G2477" s="135"/>
      <c r="H2477" s="129"/>
      <c r="I2477" s="125"/>
    </row>
    <row r="2478" spans="1:9" x14ac:dyDescent="0.25">
      <c r="A2478" s="114"/>
      <c r="B2478" s="129"/>
      <c r="C2478" s="129"/>
      <c r="D2478" s="77"/>
      <c r="E2478" s="56"/>
      <c r="F2478" s="72"/>
      <c r="G2478" s="135"/>
      <c r="H2478" s="129"/>
      <c r="I2478" s="125"/>
    </row>
    <row r="2479" spans="1:9" x14ac:dyDescent="0.25">
      <c r="A2479" s="114"/>
      <c r="B2479" s="129"/>
      <c r="C2479" s="129"/>
      <c r="D2479" s="77"/>
      <c r="E2479" s="56"/>
      <c r="F2479" s="72"/>
      <c r="G2479" s="135"/>
      <c r="H2479" s="129"/>
      <c r="I2479" s="125"/>
    </row>
    <row r="2480" spans="1:9" x14ac:dyDescent="0.25">
      <c r="A2480" s="114"/>
      <c r="B2480" s="129"/>
      <c r="C2480" s="129"/>
      <c r="D2480" s="77"/>
      <c r="E2480" s="56"/>
      <c r="F2480" s="72"/>
      <c r="G2480" s="135"/>
      <c r="H2480" s="129"/>
      <c r="I2480" s="125"/>
    </row>
    <row r="2481" spans="1:9" x14ac:dyDescent="0.25">
      <c r="A2481" s="114"/>
      <c r="B2481" s="129"/>
      <c r="C2481" s="129"/>
      <c r="D2481" s="77"/>
      <c r="E2481" s="56"/>
      <c r="F2481" s="72"/>
      <c r="G2481" s="135"/>
      <c r="H2481" s="129"/>
      <c r="I2481" s="125"/>
    </row>
    <row r="2482" spans="1:9" x14ac:dyDescent="0.25">
      <c r="A2482" s="114"/>
      <c r="B2482" s="129"/>
      <c r="C2482" s="129"/>
      <c r="D2482" s="77"/>
      <c r="E2482" s="56"/>
      <c r="F2482" s="72"/>
      <c r="G2482" s="135"/>
      <c r="H2482" s="129"/>
      <c r="I2482" s="125"/>
    </row>
    <row r="2483" spans="1:9" x14ac:dyDescent="0.25">
      <c r="A2483" s="114"/>
      <c r="B2483" s="129"/>
      <c r="C2483" s="129"/>
      <c r="D2483" s="77"/>
      <c r="E2483" s="56"/>
      <c r="F2483" s="72"/>
      <c r="G2483" s="135"/>
      <c r="H2483" s="129"/>
      <c r="I2483" s="125"/>
    </row>
    <row r="2484" spans="1:9" x14ac:dyDescent="0.25">
      <c r="A2484" s="114"/>
      <c r="B2484" s="129"/>
      <c r="C2484" s="129"/>
      <c r="D2484" s="77"/>
      <c r="E2484" s="56"/>
      <c r="F2484" s="72"/>
      <c r="G2484" s="135"/>
      <c r="H2484" s="129"/>
      <c r="I2484" s="125"/>
    </row>
    <row r="2485" spans="1:9" x14ac:dyDescent="0.25">
      <c r="A2485" s="114"/>
      <c r="B2485" s="129"/>
      <c r="C2485" s="129"/>
      <c r="D2485" s="77"/>
      <c r="E2485" s="56"/>
      <c r="F2485" s="72"/>
      <c r="G2485" s="135"/>
      <c r="H2485" s="129"/>
      <c r="I2485" s="125"/>
    </row>
    <row r="2486" spans="1:9" x14ac:dyDescent="0.25">
      <c r="A2486" s="114"/>
      <c r="B2486" s="129"/>
      <c r="C2486" s="129"/>
      <c r="D2486" s="77"/>
      <c r="E2486" s="56"/>
      <c r="F2486" s="72"/>
      <c r="G2486" s="135"/>
      <c r="H2486" s="129"/>
      <c r="I2486" s="125"/>
    </row>
    <row r="2487" spans="1:9" x14ac:dyDescent="0.25">
      <c r="A2487" s="114"/>
      <c r="B2487" s="129"/>
      <c r="C2487" s="129"/>
      <c r="D2487" s="77"/>
      <c r="E2487" s="56"/>
      <c r="F2487" s="72"/>
      <c r="G2487" s="135"/>
      <c r="H2487" s="129"/>
      <c r="I2487" s="125"/>
    </row>
    <row r="2488" spans="1:9" x14ac:dyDescent="0.25">
      <c r="A2488" s="114"/>
      <c r="B2488" s="129"/>
      <c r="C2488" s="129"/>
      <c r="D2488" s="77"/>
      <c r="E2488" s="56"/>
      <c r="F2488" s="72"/>
      <c r="G2488" s="135"/>
      <c r="H2488" s="129"/>
      <c r="I2488" s="125"/>
    </row>
    <row r="2489" spans="1:9" x14ac:dyDescent="0.25">
      <c r="A2489" s="114"/>
      <c r="B2489" s="129"/>
      <c r="C2489" s="129"/>
      <c r="D2489" s="77"/>
      <c r="E2489" s="56"/>
      <c r="F2489" s="72"/>
      <c r="G2489" s="135"/>
      <c r="H2489" s="129"/>
      <c r="I2489" s="125"/>
    </row>
    <row r="2490" spans="1:9" x14ac:dyDescent="0.25">
      <c r="A2490" s="114"/>
      <c r="B2490" s="129"/>
      <c r="C2490" s="129"/>
      <c r="D2490" s="77"/>
      <c r="E2490" s="56"/>
      <c r="F2490" s="72"/>
      <c r="G2490" s="135"/>
      <c r="H2490" s="129"/>
      <c r="I2490" s="125"/>
    </row>
    <row r="2491" spans="1:9" x14ac:dyDescent="0.25">
      <c r="A2491" s="114"/>
      <c r="B2491" s="129"/>
      <c r="C2491" s="129"/>
      <c r="D2491" s="77"/>
      <c r="E2491" s="56"/>
      <c r="F2491" s="72"/>
      <c r="G2491" s="135"/>
      <c r="H2491" s="129"/>
      <c r="I2491" s="125"/>
    </row>
    <row r="2492" spans="1:9" x14ac:dyDescent="0.25">
      <c r="A2492" s="114"/>
      <c r="B2492" s="129"/>
      <c r="C2492" s="129"/>
      <c r="D2492" s="77"/>
      <c r="E2492" s="56"/>
      <c r="F2492" s="72"/>
      <c r="G2492" s="135"/>
      <c r="H2492" s="129"/>
      <c r="I2492" s="125"/>
    </row>
    <row r="2493" spans="1:9" x14ac:dyDescent="0.25">
      <c r="A2493" s="114"/>
      <c r="B2493" s="129"/>
      <c r="C2493" s="129"/>
      <c r="D2493" s="77"/>
      <c r="E2493" s="56"/>
      <c r="F2493" s="72"/>
      <c r="G2493" s="135"/>
      <c r="H2493" s="129"/>
      <c r="I2493" s="125"/>
    </row>
    <row r="2494" spans="1:9" x14ac:dyDescent="0.25">
      <c r="A2494" s="114"/>
      <c r="B2494" s="129"/>
      <c r="C2494" s="129"/>
      <c r="D2494" s="77"/>
      <c r="E2494" s="56"/>
      <c r="F2494" s="72"/>
      <c r="G2494" s="135"/>
      <c r="H2494" s="129"/>
      <c r="I2494" s="125"/>
    </row>
    <row r="2495" spans="1:9" x14ac:dyDescent="0.25">
      <c r="A2495" s="114"/>
      <c r="B2495" s="129"/>
      <c r="C2495" s="129"/>
      <c r="D2495" s="77"/>
      <c r="E2495" s="56"/>
      <c r="F2495" s="72"/>
      <c r="G2495" s="135"/>
      <c r="H2495" s="129"/>
      <c r="I2495" s="125"/>
    </row>
    <row r="2496" spans="1:9" x14ac:dyDescent="0.25">
      <c r="A2496" s="114"/>
      <c r="B2496" s="129"/>
      <c r="C2496" s="129"/>
      <c r="D2496" s="77"/>
      <c r="E2496" s="56"/>
      <c r="F2496" s="72"/>
      <c r="G2496" s="135"/>
      <c r="H2496" s="129"/>
      <c r="I2496" s="125"/>
    </row>
    <row r="2497" spans="1:9" x14ac:dyDescent="0.25">
      <c r="A2497" s="114"/>
      <c r="B2497" s="129"/>
      <c r="C2497" s="129"/>
      <c r="D2497" s="77"/>
      <c r="E2497" s="56"/>
      <c r="F2497" s="72"/>
      <c r="G2497" s="135"/>
      <c r="H2497" s="129"/>
      <c r="I2497" s="125"/>
    </row>
    <row r="2498" spans="1:9" x14ac:dyDescent="0.25">
      <c r="A2498" s="114"/>
      <c r="B2498" s="129"/>
      <c r="C2498" s="129"/>
      <c r="D2498" s="77"/>
      <c r="E2498" s="56"/>
      <c r="F2498" s="72"/>
      <c r="G2498" s="135"/>
      <c r="H2498" s="129"/>
      <c r="I2498" s="125"/>
    </row>
    <row r="2499" spans="1:9" x14ac:dyDescent="0.25">
      <c r="A2499" s="114"/>
      <c r="B2499" s="129"/>
      <c r="C2499" s="129"/>
      <c r="D2499" s="77"/>
      <c r="E2499" s="56"/>
      <c r="F2499" s="72"/>
      <c r="G2499" s="135"/>
      <c r="H2499" s="129"/>
      <c r="I2499" s="125"/>
    </row>
    <row r="2500" spans="1:9" x14ac:dyDescent="0.25">
      <c r="A2500" s="114"/>
      <c r="B2500" s="129"/>
      <c r="C2500" s="129"/>
      <c r="D2500" s="77"/>
      <c r="E2500" s="56"/>
      <c r="F2500" s="72"/>
      <c r="G2500" s="135"/>
      <c r="H2500" s="129"/>
      <c r="I2500" s="125"/>
    </row>
    <row r="2501" spans="1:9" x14ac:dyDescent="0.25">
      <c r="A2501" s="114"/>
      <c r="B2501" s="129"/>
      <c r="C2501" s="129"/>
      <c r="D2501" s="77"/>
      <c r="E2501" s="56"/>
      <c r="F2501" s="72"/>
      <c r="G2501" s="135"/>
      <c r="H2501" s="129"/>
      <c r="I2501" s="125"/>
    </row>
    <row r="2502" spans="1:9" x14ac:dyDescent="0.25">
      <c r="A2502" s="114"/>
      <c r="B2502" s="129"/>
      <c r="C2502" s="129"/>
      <c r="D2502" s="77"/>
      <c r="E2502" s="56"/>
      <c r="F2502" s="72"/>
      <c r="G2502" s="135"/>
      <c r="H2502" s="129"/>
      <c r="I2502" s="125"/>
    </row>
    <row r="2503" spans="1:9" x14ac:dyDescent="0.25">
      <c r="A2503" s="114"/>
      <c r="B2503" s="129"/>
      <c r="C2503" s="129"/>
      <c r="D2503" s="77"/>
      <c r="E2503" s="56"/>
      <c r="F2503" s="72"/>
      <c r="G2503" s="135"/>
      <c r="H2503" s="129"/>
      <c r="I2503" s="125"/>
    </row>
    <row r="2504" spans="1:9" x14ac:dyDescent="0.25">
      <c r="A2504" s="114"/>
      <c r="B2504" s="129"/>
      <c r="C2504" s="129"/>
      <c r="D2504" s="77"/>
      <c r="E2504" s="56"/>
      <c r="F2504" s="72"/>
      <c r="G2504" s="135"/>
      <c r="H2504" s="129"/>
      <c r="I2504" s="125"/>
    </row>
    <row r="2505" spans="1:9" x14ac:dyDescent="0.25">
      <c r="A2505" s="114"/>
      <c r="B2505" s="129"/>
      <c r="C2505" s="129"/>
      <c r="D2505" s="77"/>
      <c r="E2505" s="56"/>
      <c r="F2505" s="72"/>
      <c r="G2505" s="135"/>
      <c r="H2505" s="129"/>
      <c r="I2505" s="125"/>
    </row>
    <row r="2506" spans="1:9" x14ac:dyDescent="0.25">
      <c r="A2506" s="114"/>
      <c r="B2506" s="129"/>
      <c r="C2506" s="129"/>
      <c r="D2506" s="77"/>
      <c r="E2506" s="56"/>
      <c r="F2506" s="72"/>
      <c r="G2506" s="135"/>
      <c r="H2506" s="129"/>
      <c r="I2506" s="125"/>
    </row>
    <row r="2507" spans="1:9" x14ac:dyDescent="0.25">
      <c r="A2507" s="114"/>
      <c r="B2507" s="129"/>
      <c r="C2507" s="129"/>
      <c r="D2507" s="77"/>
      <c r="E2507" s="56"/>
      <c r="F2507" s="72"/>
      <c r="G2507" s="135"/>
      <c r="H2507" s="129"/>
      <c r="I2507" s="125"/>
    </row>
    <row r="2508" spans="1:9" x14ac:dyDescent="0.25">
      <c r="A2508" s="114"/>
      <c r="B2508" s="129"/>
      <c r="C2508" s="129"/>
      <c r="D2508" s="77"/>
      <c r="E2508" s="56"/>
      <c r="F2508" s="72"/>
      <c r="G2508" s="135"/>
      <c r="H2508" s="129"/>
      <c r="I2508" s="125"/>
    </row>
    <row r="2509" spans="1:9" x14ac:dyDescent="0.25">
      <c r="A2509" s="114"/>
      <c r="B2509" s="129"/>
      <c r="C2509" s="129"/>
      <c r="D2509" s="77"/>
      <c r="E2509" s="56"/>
      <c r="F2509" s="72"/>
      <c r="G2509" s="135"/>
      <c r="H2509" s="129"/>
      <c r="I2509" s="125"/>
    </row>
    <row r="2510" spans="1:9" x14ac:dyDescent="0.25">
      <c r="A2510" s="114"/>
      <c r="B2510" s="129"/>
      <c r="C2510" s="129"/>
      <c r="D2510" s="77"/>
      <c r="E2510" s="56"/>
      <c r="F2510" s="72"/>
      <c r="G2510" s="135"/>
      <c r="H2510" s="129"/>
      <c r="I2510" s="125"/>
    </row>
    <row r="2511" spans="1:9" x14ac:dyDescent="0.25">
      <c r="A2511" s="114"/>
      <c r="B2511" s="129"/>
      <c r="C2511" s="129"/>
      <c r="D2511" s="77"/>
      <c r="E2511" s="56"/>
      <c r="F2511" s="72"/>
      <c r="G2511" s="135"/>
      <c r="H2511" s="129"/>
      <c r="I2511" s="125"/>
    </row>
    <row r="2512" spans="1:9" x14ac:dyDescent="0.25">
      <c r="A2512" s="114"/>
      <c r="B2512" s="129"/>
      <c r="C2512" s="129"/>
      <c r="D2512" s="77"/>
      <c r="E2512" s="56"/>
      <c r="F2512" s="72"/>
      <c r="G2512" s="135"/>
      <c r="H2512" s="129"/>
      <c r="I2512" s="125"/>
    </row>
    <row r="2513" spans="1:9" x14ac:dyDescent="0.25">
      <c r="A2513" s="114"/>
      <c r="B2513" s="129"/>
      <c r="C2513" s="129"/>
      <c r="D2513" s="77"/>
      <c r="E2513" s="56"/>
      <c r="F2513" s="72"/>
      <c r="G2513" s="135"/>
      <c r="H2513" s="129"/>
      <c r="I2513" s="125"/>
    </row>
    <row r="2514" spans="1:9" x14ac:dyDescent="0.25">
      <c r="A2514" s="114"/>
      <c r="B2514" s="129"/>
      <c r="C2514" s="129"/>
      <c r="D2514" s="77"/>
      <c r="E2514" s="56"/>
      <c r="F2514" s="72"/>
      <c r="G2514" s="135"/>
      <c r="H2514" s="129"/>
      <c r="I2514" s="125"/>
    </row>
    <row r="2515" spans="1:9" x14ac:dyDescent="0.25">
      <c r="A2515" s="114"/>
      <c r="B2515" s="129"/>
      <c r="C2515" s="129"/>
      <c r="D2515" s="77"/>
      <c r="E2515" s="56"/>
      <c r="F2515" s="72"/>
      <c r="G2515" s="135"/>
      <c r="H2515" s="129"/>
      <c r="I2515" s="125"/>
    </row>
    <row r="2516" spans="1:9" x14ac:dyDescent="0.25">
      <c r="A2516" s="114"/>
      <c r="B2516" s="129"/>
      <c r="C2516" s="129"/>
      <c r="D2516" s="77"/>
      <c r="E2516" s="56"/>
      <c r="F2516" s="72"/>
      <c r="G2516" s="135"/>
      <c r="H2516" s="129"/>
      <c r="I2516" s="125"/>
    </row>
    <row r="2517" spans="1:9" x14ac:dyDescent="0.25">
      <c r="A2517" s="114"/>
      <c r="B2517" s="129"/>
      <c r="C2517" s="129"/>
      <c r="D2517" s="77"/>
      <c r="E2517" s="56"/>
      <c r="F2517" s="72"/>
      <c r="G2517" s="135"/>
      <c r="H2517" s="129"/>
      <c r="I2517" s="125"/>
    </row>
    <row r="2518" spans="1:9" x14ac:dyDescent="0.25">
      <c r="A2518" s="114"/>
      <c r="B2518" s="129"/>
      <c r="C2518" s="129"/>
      <c r="D2518" s="77"/>
      <c r="E2518" s="56"/>
      <c r="F2518" s="72"/>
      <c r="G2518" s="135"/>
      <c r="H2518" s="129"/>
      <c r="I2518" s="125"/>
    </row>
    <row r="2519" spans="1:9" x14ac:dyDescent="0.25">
      <c r="A2519" s="114"/>
      <c r="B2519" s="129"/>
      <c r="C2519" s="129"/>
      <c r="D2519" s="77"/>
      <c r="E2519" s="56"/>
      <c r="F2519" s="72"/>
      <c r="G2519" s="135"/>
      <c r="H2519" s="129"/>
      <c r="I2519" s="125"/>
    </row>
    <row r="2520" spans="1:9" x14ac:dyDescent="0.25">
      <c r="A2520" s="114"/>
      <c r="B2520" s="129"/>
      <c r="C2520" s="129"/>
      <c r="D2520" s="77"/>
      <c r="E2520" s="56"/>
      <c r="F2520" s="72"/>
      <c r="G2520" s="135"/>
      <c r="H2520" s="129"/>
      <c r="I2520" s="125"/>
    </row>
    <row r="2521" spans="1:9" x14ac:dyDescent="0.25">
      <c r="A2521" s="114"/>
      <c r="B2521" s="129"/>
      <c r="C2521" s="129"/>
      <c r="D2521" s="77"/>
      <c r="E2521" s="56"/>
      <c r="F2521" s="72"/>
      <c r="G2521" s="135"/>
      <c r="H2521" s="129"/>
      <c r="I2521" s="125"/>
    </row>
    <row r="2522" spans="1:9" x14ac:dyDescent="0.25">
      <c r="A2522" s="114"/>
      <c r="B2522" s="129"/>
      <c r="C2522" s="129"/>
      <c r="D2522" s="77"/>
      <c r="E2522" s="56"/>
      <c r="F2522" s="72"/>
      <c r="G2522" s="135"/>
      <c r="H2522" s="129"/>
      <c r="I2522" s="125"/>
    </row>
    <row r="2523" spans="1:9" x14ac:dyDescent="0.25">
      <c r="A2523" s="114"/>
      <c r="B2523" s="129"/>
      <c r="C2523" s="129"/>
      <c r="D2523" s="77"/>
      <c r="E2523" s="56"/>
      <c r="F2523" s="72"/>
      <c r="G2523" s="135"/>
      <c r="H2523" s="129"/>
      <c r="I2523" s="125"/>
    </row>
    <row r="2524" spans="1:9" x14ac:dyDescent="0.25">
      <c r="A2524" s="114"/>
      <c r="B2524" s="129"/>
      <c r="C2524" s="129"/>
      <c r="D2524" s="77"/>
      <c r="E2524" s="56"/>
      <c r="F2524" s="72"/>
      <c r="G2524" s="135"/>
      <c r="H2524" s="129"/>
      <c r="I2524" s="125"/>
    </row>
    <row r="2525" spans="1:9" x14ac:dyDescent="0.25">
      <c r="A2525" s="114"/>
      <c r="B2525" s="129"/>
      <c r="C2525" s="129"/>
      <c r="D2525" s="77"/>
      <c r="E2525" s="56"/>
      <c r="F2525" s="72"/>
      <c r="G2525" s="135"/>
      <c r="H2525" s="129"/>
      <c r="I2525" s="125"/>
    </row>
    <row r="2526" spans="1:9" x14ac:dyDescent="0.25">
      <c r="A2526" s="114"/>
      <c r="B2526" s="129"/>
      <c r="C2526" s="129"/>
      <c r="D2526" s="77"/>
      <c r="E2526" s="56"/>
      <c r="F2526" s="72"/>
      <c r="G2526" s="135"/>
      <c r="H2526" s="129"/>
      <c r="I2526" s="125"/>
    </row>
    <row r="2527" spans="1:9" x14ac:dyDescent="0.25">
      <c r="A2527" s="114"/>
      <c r="B2527" s="129"/>
      <c r="C2527" s="129"/>
      <c r="D2527" s="77"/>
      <c r="E2527" s="56"/>
      <c r="F2527" s="72"/>
      <c r="G2527" s="135"/>
      <c r="H2527" s="129"/>
      <c r="I2527" s="125"/>
    </row>
    <row r="2528" spans="1:9" x14ac:dyDescent="0.25">
      <c r="A2528" s="114"/>
      <c r="B2528" s="129"/>
      <c r="C2528" s="129"/>
      <c r="D2528" s="77"/>
      <c r="E2528" s="56"/>
      <c r="F2528" s="72"/>
      <c r="G2528" s="135"/>
      <c r="H2528" s="129"/>
      <c r="I2528" s="125"/>
    </row>
    <row r="2529" spans="1:9" x14ac:dyDescent="0.25">
      <c r="A2529" s="114"/>
      <c r="B2529" s="129"/>
      <c r="C2529" s="129"/>
      <c r="D2529" s="77"/>
      <c r="E2529" s="56"/>
      <c r="F2529" s="72"/>
      <c r="G2529" s="135"/>
      <c r="H2529" s="129"/>
      <c r="I2529" s="125"/>
    </row>
    <row r="2530" spans="1:9" x14ac:dyDescent="0.25">
      <c r="A2530" s="114"/>
      <c r="B2530" s="129"/>
      <c r="C2530" s="129"/>
      <c r="D2530" s="77"/>
      <c r="E2530" s="56"/>
      <c r="F2530" s="72"/>
      <c r="G2530" s="135"/>
      <c r="H2530" s="129"/>
      <c r="I2530" s="125"/>
    </row>
    <row r="2531" spans="1:9" x14ac:dyDescent="0.25">
      <c r="A2531" s="114"/>
      <c r="B2531" s="129"/>
      <c r="C2531" s="129"/>
      <c r="D2531" s="77"/>
      <c r="E2531" s="56"/>
      <c r="F2531" s="72"/>
      <c r="G2531" s="135"/>
      <c r="H2531" s="129"/>
      <c r="I2531" s="125"/>
    </row>
    <row r="2532" spans="1:9" x14ac:dyDescent="0.25">
      <c r="A2532" s="114"/>
      <c r="B2532" s="129"/>
      <c r="C2532" s="129"/>
      <c r="D2532" s="77"/>
      <c r="E2532" s="56"/>
      <c r="F2532" s="72"/>
      <c r="G2532" s="135"/>
      <c r="H2532" s="129"/>
      <c r="I2532" s="125"/>
    </row>
    <row r="2533" spans="1:9" x14ac:dyDescent="0.25">
      <c r="A2533" s="114"/>
      <c r="B2533" s="129"/>
      <c r="C2533" s="129"/>
      <c r="D2533" s="77"/>
      <c r="E2533" s="56"/>
      <c r="F2533" s="72"/>
      <c r="G2533" s="135"/>
      <c r="H2533" s="129"/>
      <c r="I2533" s="125"/>
    </row>
    <row r="2534" spans="1:9" x14ac:dyDescent="0.25">
      <c r="A2534" s="114"/>
      <c r="B2534" s="129"/>
      <c r="C2534" s="129"/>
      <c r="D2534" s="77"/>
      <c r="E2534" s="56"/>
      <c r="F2534" s="72"/>
      <c r="G2534" s="135"/>
      <c r="H2534" s="129"/>
      <c r="I2534" s="125"/>
    </row>
    <row r="2535" spans="1:9" x14ac:dyDescent="0.25">
      <c r="A2535" s="114"/>
      <c r="B2535" s="129"/>
      <c r="C2535" s="129"/>
      <c r="D2535" s="77"/>
      <c r="E2535" s="56"/>
      <c r="F2535" s="72"/>
      <c r="G2535" s="135"/>
      <c r="H2535" s="129"/>
      <c r="I2535" s="125"/>
    </row>
    <row r="2536" spans="1:9" x14ac:dyDescent="0.25">
      <c r="A2536" s="114"/>
      <c r="B2536" s="129"/>
      <c r="C2536" s="129"/>
      <c r="D2536" s="77"/>
      <c r="E2536" s="56"/>
      <c r="F2536" s="72"/>
      <c r="G2536" s="135"/>
      <c r="H2536" s="129"/>
      <c r="I2536" s="125"/>
    </row>
    <row r="2537" spans="1:9" x14ac:dyDescent="0.25">
      <c r="A2537" s="114"/>
      <c r="B2537" s="129"/>
      <c r="C2537" s="129"/>
      <c r="D2537" s="77"/>
      <c r="E2537" s="56"/>
      <c r="F2537" s="72"/>
      <c r="G2537" s="135"/>
      <c r="H2537" s="129"/>
      <c r="I2537" s="125"/>
    </row>
    <row r="2538" spans="1:9" x14ac:dyDescent="0.25">
      <c r="A2538" s="114"/>
      <c r="B2538" s="129"/>
      <c r="C2538" s="129"/>
      <c r="D2538" s="77"/>
      <c r="E2538" s="56"/>
      <c r="F2538" s="72"/>
      <c r="G2538" s="135"/>
      <c r="H2538" s="129"/>
      <c r="I2538" s="125"/>
    </row>
    <row r="2539" spans="1:9" x14ac:dyDescent="0.25">
      <c r="A2539" s="114"/>
      <c r="B2539" s="129"/>
      <c r="C2539" s="129"/>
      <c r="D2539" s="77"/>
      <c r="E2539" s="56"/>
      <c r="F2539" s="72"/>
      <c r="G2539" s="135"/>
      <c r="H2539" s="129"/>
      <c r="I2539" s="125"/>
    </row>
    <row r="2540" spans="1:9" x14ac:dyDescent="0.25">
      <c r="A2540" s="114"/>
      <c r="B2540" s="129"/>
      <c r="C2540" s="129"/>
      <c r="D2540" s="77"/>
      <c r="E2540" s="56"/>
      <c r="F2540" s="72"/>
      <c r="G2540" s="135"/>
      <c r="H2540" s="129"/>
      <c r="I2540" s="125"/>
    </row>
    <row r="2541" spans="1:9" x14ac:dyDescent="0.25">
      <c r="A2541" s="114"/>
      <c r="B2541" s="129"/>
      <c r="C2541" s="129"/>
      <c r="D2541" s="77"/>
      <c r="E2541" s="56"/>
      <c r="F2541" s="72"/>
      <c r="G2541" s="135"/>
      <c r="H2541" s="129"/>
      <c r="I2541" s="125"/>
    </row>
    <row r="2542" spans="1:9" x14ac:dyDescent="0.25">
      <c r="A2542" s="114"/>
      <c r="B2542" s="129"/>
      <c r="C2542" s="129"/>
      <c r="D2542" s="77"/>
      <c r="E2542" s="56"/>
      <c r="F2542" s="72"/>
      <c r="G2542" s="135"/>
      <c r="H2542" s="129"/>
      <c r="I2542" s="125"/>
    </row>
    <row r="2543" spans="1:9" x14ac:dyDescent="0.25">
      <c r="A2543" s="114"/>
      <c r="B2543" s="129"/>
      <c r="C2543" s="129"/>
      <c r="D2543" s="77"/>
      <c r="E2543" s="56"/>
      <c r="F2543" s="72"/>
      <c r="G2543" s="135"/>
      <c r="H2543" s="129"/>
      <c r="I2543" s="125"/>
    </row>
    <row r="2544" spans="1:9" x14ac:dyDescent="0.25">
      <c r="A2544" s="114"/>
      <c r="B2544" s="129"/>
      <c r="C2544" s="129"/>
      <c r="D2544" s="77"/>
      <c r="E2544" s="56"/>
      <c r="F2544" s="72"/>
      <c r="G2544" s="135"/>
      <c r="H2544" s="129"/>
      <c r="I2544" s="125"/>
    </row>
    <row r="2545" spans="1:9" x14ac:dyDescent="0.25">
      <c r="A2545" s="114"/>
      <c r="B2545" s="129"/>
      <c r="C2545" s="129"/>
      <c r="D2545" s="77"/>
      <c r="E2545" s="56"/>
      <c r="F2545" s="72"/>
      <c r="G2545" s="135"/>
      <c r="H2545" s="129"/>
      <c r="I2545" s="125"/>
    </row>
    <row r="2546" spans="1:9" x14ac:dyDescent="0.25">
      <c r="A2546" s="114"/>
      <c r="B2546" s="129"/>
      <c r="C2546" s="129"/>
      <c r="D2546" s="77"/>
      <c r="E2546" s="56"/>
      <c r="F2546" s="72"/>
      <c r="G2546" s="135"/>
      <c r="H2546" s="129"/>
      <c r="I2546" s="125"/>
    </row>
    <row r="2547" spans="1:9" x14ac:dyDescent="0.25">
      <c r="A2547" s="114"/>
      <c r="B2547" s="129"/>
      <c r="C2547" s="129"/>
      <c r="D2547" s="77"/>
      <c r="E2547" s="56"/>
      <c r="F2547" s="72"/>
      <c r="G2547" s="135"/>
      <c r="H2547" s="129"/>
      <c r="I2547" s="125"/>
    </row>
    <row r="2548" spans="1:9" x14ac:dyDescent="0.25">
      <c r="A2548" s="114"/>
      <c r="B2548" s="129"/>
      <c r="C2548" s="129"/>
      <c r="D2548" s="77"/>
      <c r="E2548" s="56"/>
      <c r="F2548" s="72"/>
      <c r="G2548" s="135"/>
      <c r="H2548" s="129"/>
      <c r="I2548" s="125"/>
    </row>
    <row r="2549" spans="1:9" x14ac:dyDescent="0.25">
      <c r="A2549" s="114"/>
      <c r="B2549" s="129"/>
      <c r="C2549" s="129"/>
      <c r="D2549" s="77"/>
      <c r="E2549" s="56"/>
      <c r="F2549" s="72"/>
      <c r="G2549" s="135"/>
      <c r="H2549" s="129"/>
      <c r="I2549" s="125"/>
    </row>
    <row r="2550" spans="1:9" x14ac:dyDescent="0.25">
      <c r="A2550" s="114"/>
      <c r="B2550" s="129"/>
      <c r="C2550" s="129"/>
      <c r="D2550" s="77"/>
      <c r="E2550" s="56"/>
      <c r="F2550" s="72"/>
      <c r="G2550" s="135"/>
      <c r="H2550" s="129"/>
      <c r="I2550" s="125"/>
    </row>
    <row r="2551" spans="1:9" x14ac:dyDescent="0.25">
      <c r="A2551" s="114"/>
      <c r="B2551" s="129"/>
      <c r="C2551" s="129"/>
      <c r="D2551" s="77"/>
      <c r="E2551" s="56"/>
      <c r="F2551" s="72"/>
      <c r="G2551" s="135"/>
      <c r="H2551" s="129"/>
      <c r="I2551" s="125"/>
    </row>
    <row r="2552" spans="1:9" x14ac:dyDescent="0.25">
      <c r="A2552" s="114"/>
      <c r="B2552" s="129"/>
      <c r="C2552" s="129"/>
      <c r="D2552" s="77"/>
      <c r="E2552" s="56"/>
      <c r="F2552" s="72"/>
      <c r="G2552" s="135"/>
      <c r="H2552" s="129"/>
      <c r="I2552" s="125"/>
    </row>
    <row r="2553" spans="1:9" x14ac:dyDescent="0.25">
      <c r="A2553" s="114"/>
      <c r="B2553" s="129"/>
      <c r="C2553" s="129"/>
      <c r="D2553" s="77"/>
      <c r="E2553" s="56"/>
      <c r="F2553" s="72"/>
      <c r="G2553" s="135"/>
      <c r="H2553" s="129"/>
      <c r="I2553" s="125"/>
    </row>
    <row r="2554" spans="1:9" x14ac:dyDescent="0.25">
      <c r="A2554" s="114"/>
      <c r="B2554" s="129"/>
      <c r="C2554" s="129"/>
      <c r="D2554" s="77"/>
      <c r="E2554" s="56"/>
      <c r="F2554" s="72"/>
      <c r="G2554" s="135"/>
      <c r="H2554" s="129"/>
      <c r="I2554" s="125"/>
    </row>
    <row r="2555" spans="1:9" x14ac:dyDescent="0.25">
      <c r="A2555" s="114"/>
      <c r="B2555" s="129"/>
      <c r="C2555" s="129"/>
      <c r="D2555" s="77"/>
      <c r="E2555" s="56"/>
      <c r="F2555" s="72"/>
      <c r="G2555" s="135"/>
      <c r="H2555" s="129"/>
      <c r="I2555" s="125"/>
    </row>
    <row r="2556" spans="1:9" x14ac:dyDescent="0.25">
      <c r="A2556" s="114"/>
      <c r="B2556" s="129"/>
      <c r="C2556" s="129"/>
      <c r="D2556" s="77"/>
      <c r="E2556" s="56"/>
      <c r="F2556" s="72"/>
      <c r="G2556" s="135"/>
      <c r="H2556" s="129"/>
      <c r="I2556" s="125"/>
    </row>
    <row r="2557" spans="1:9" x14ac:dyDescent="0.25">
      <c r="A2557" s="114"/>
      <c r="B2557" s="129"/>
      <c r="C2557" s="129"/>
      <c r="D2557" s="77"/>
      <c r="E2557" s="56"/>
      <c r="F2557" s="72"/>
      <c r="G2557" s="135"/>
      <c r="H2557" s="129"/>
      <c r="I2557" s="125"/>
    </row>
    <row r="2558" spans="1:9" x14ac:dyDescent="0.25">
      <c r="A2558" s="114"/>
      <c r="B2558" s="129"/>
      <c r="C2558" s="129"/>
      <c r="D2558" s="77"/>
      <c r="E2558" s="56"/>
      <c r="F2558" s="72"/>
      <c r="G2558" s="135"/>
      <c r="H2558" s="129"/>
      <c r="I2558" s="125"/>
    </row>
    <row r="2559" spans="1:9" x14ac:dyDescent="0.25">
      <c r="A2559" s="114"/>
      <c r="B2559" s="129"/>
      <c r="C2559" s="129"/>
      <c r="D2559" s="77"/>
      <c r="E2559" s="56"/>
      <c r="F2559" s="72"/>
      <c r="G2559" s="135"/>
      <c r="H2559" s="129"/>
      <c r="I2559" s="125"/>
    </row>
    <row r="2560" spans="1:9" x14ac:dyDescent="0.25">
      <c r="A2560" s="114"/>
      <c r="B2560" s="129"/>
      <c r="C2560" s="129"/>
      <c r="D2560" s="77"/>
      <c r="E2560" s="56"/>
      <c r="F2560" s="72"/>
      <c r="G2560" s="135"/>
      <c r="H2560" s="129"/>
      <c r="I2560" s="125"/>
    </row>
    <row r="2561" spans="1:9" x14ac:dyDescent="0.25">
      <c r="A2561" s="114"/>
      <c r="B2561" s="129"/>
      <c r="C2561" s="129"/>
      <c r="D2561" s="77"/>
      <c r="E2561" s="56"/>
      <c r="F2561" s="72"/>
      <c r="G2561" s="135"/>
      <c r="H2561" s="129"/>
      <c r="I2561" s="125"/>
    </row>
    <row r="2562" spans="1:9" x14ac:dyDescent="0.25">
      <c r="A2562" s="114"/>
      <c r="B2562" s="129"/>
      <c r="C2562" s="129"/>
      <c r="D2562" s="77"/>
      <c r="E2562" s="56"/>
      <c r="F2562" s="72"/>
      <c r="G2562" s="135"/>
      <c r="H2562" s="129"/>
      <c r="I2562" s="125"/>
    </row>
    <row r="2563" spans="1:9" x14ac:dyDescent="0.25">
      <c r="A2563" s="114"/>
      <c r="B2563" s="129"/>
      <c r="C2563" s="129"/>
      <c r="D2563" s="77"/>
      <c r="E2563" s="56"/>
      <c r="F2563" s="72"/>
      <c r="G2563" s="135"/>
      <c r="H2563" s="129"/>
      <c r="I2563" s="125"/>
    </row>
    <row r="2564" spans="1:9" x14ac:dyDescent="0.25">
      <c r="A2564" s="114"/>
      <c r="B2564" s="129"/>
      <c r="C2564" s="129"/>
      <c r="D2564" s="77"/>
      <c r="E2564" s="56"/>
      <c r="F2564" s="72"/>
      <c r="G2564" s="135"/>
      <c r="H2564" s="129"/>
      <c r="I2564" s="125"/>
    </row>
    <row r="2565" spans="1:9" x14ac:dyDescent="0.25">
      <c r="A2565" s="114"/>
      <c r="B2565" s="129"/>
      <c r="C2565" s="129"/>
      <c r="D2565" s="77"/>
      <c r="E2565" s="56"/>
      <c r="F2565" s="72"/>
      <c r="G2565" s="135"/>
      <c r="H2565" s="129"/>
      <c r="I2565" s="125"/>
    </row>
    <row r="2566" spans="1:9" x14ac:dyDescent="0.25">
      <c r="A2566" s="114"/>
      <c r="B2566" s="129"/>
      <c r="C2566" s="129"/>
      <c r="D2566" s="77"/>
      <c r="E2566" s="56"/>
      <c r="F2566" s="72"/>
      <c r="G2566" s="135"/>
      <c r="H2566" s="129"/>
      <c r="I2566" s="125"/>
    </row>
    <row r="2567" spans="1:9" x14ac:dyDescent="0.25">
      <c r="A2567" s="114"/>
      <c r="B2567" s="129"/>
      <c r="C2567" s="129"/>
      <c r="D2567" s="77"/>
      <c r="E2567" s="56"/>
      <c r="F2567" s="72"/>
      <c r="G2567" s="135"/>
      <c r="H2567" s="129"/>
      <c r="I2567" s="125"/>
    </row>
    <row r="2568" spans="1:9" x14ac:dyDescent="0.25">
      <c r="A2568" s="114"/>
      <c r="B2568" s="129"/>
      <c r="C2568" s="129"/>
      <c r="D2568" s="77"/>
      <c r="E2568" s="56"/>
      <c r="F2568" s="72"/>
      <c r="G2568" s="135"/>
      <c r="H2568" s="129"/>
      <c r="I2568" s="125"/>
    </row>
    <row r="2569" spans="1:9" x14ac:dyDescent="0.25">
      <c r="A2569" s="114"/>
      <c r="B2569" s="129"/>
      <c r="C2569" s="129"/>
      <c r="D2569" s="77"/>
      <c r="E2569" s="56"/>
      <c r="F2569" s="72"/>
      <c r="G2569" s="135"/>
      <c r="H2569" s="129"/>
      <c r="I2569" s="125"/>
    </row>
    <row r="2570" spans="1:9" x14ac:dyDescent="0.25">
      <c r="A2570" s="114"/>
      <c r="B2570" s="129"/>
      <c r="C2570" s="129"/>
      <c r="D2570" s="77"/>
      <c r="E2570" s="56"/>
      <c r="F2570" s="72"/>
      <c r="G2570" s="135"/>
      <c r="H2570" s="129"/>
      <c r="I2570" s="125"/>
    </row>
    <row r="2571" spans="1:9" x14ac:dyDescent="0.25">
      <c r="A2571" s="114"/>
      <c r="B2571" s="129"/>
      <c r="C2571" s="129"/>
      <c r="D2571" s="77"/>
      <c r="E2571" s="56"/>
      <c r="F2571" s="72"/>
      <c r="G2571" s="135"/>
      <c r="H2571" s="129"/>
      <c r="I2571" s="125"/>
    </row>
    <row r="2572" spans="1:9" x14ac:dyDescent="0.25">
      <c r="A2572" s="114"/>
      <c r="B2572" s="129"/>
      <c r="C2572" s="129"/>
      <c r="D2572" s="77"/>
      <c r="E2572" s="56"/>
      <c r="F2572" s="72"/>
      <c r="G2572" s="135"/>
      <c r="H2572" s="129"/>
      <c r="I2572" s="125"/>
    </row>
    <row r="2573" spans="1:9" x14ac:dyDescent="0.25">
      <c r="A2573" s="114"/>
      <c r="B2573" s="129"/>
      <c r="C2573" s="129"/>
      <c r="D2573" s="77"/>
      <c r="E2573" s="56"/>
      <c r="F2573" s="72"/>
      <c r="G2573" s="135"/>
      <c r="H2573" s="129"/>
      <c r="I2573" s="125"/>
    </row>
    <row r="2574" spans="1:9" x14ac:dyDescent="0.25">
      <c r="A2574" s="114"/>
      <c r="B2574" s="129"/>
      <c r="C2574" s="129"/>
      <c r="D2574" s="77"/>
      <c r="E2574" s="56"/>
      <c r="F2574" s="72"/>
      <c r="G2574" s="135"/>
      <c r="H2574" s="129"/>
      <c r="I2574" s="125"/>
    </row>
    <row r="2575" spans="1:9" x14ac:dyDescent="0.25">
      <c r="A2575" s="114"/>
      <c r="B2575" s="129"/>
      <c r="C2575" s="129"/>
      <c r="D2575" s="77"/>
      <c r="E2575" s="56"/>
      <c r="F2575" s="72"/>
      <c r="G2575" s="135"/>
      <c r="H2575" s="129"/>
      <c r="I2575" s="125"/>
    </row>
    <row r="2576" spans="1:9" x14ac:dyDescent="0.25">
      <c r="A2576" s="114"/>
      <c r="B2576" s="129"/>
      <c r="C2576" s="129"/>
      <c r="D2576" s="77"/>
      <c r="E2576" s="56"/>
      <c r="F2576" s="72"/>
      <c r="G2576" s="135"/>
      <c r="H2576" s="129"/>
      <c r="I2576" s="125"/>
    </row>
    <row r="2577" spans="1:9" x14ac:dyDescent="0.25">
      <c r="A2577" s="114"/>
      <c r="B2577" s="129"/>
      <c r="C2577" s="129"/>
      <c r="D2577" s="77"/>
      <c r="E2577" s="56"/>
      <c r="F2577" s="72"/>
      <c r="G2577" s="135"/>
      <c r="H2577" s="129"/>
      <c r="I2577" s="125"/>
    </row>
    <row r="2578" spans="1:9" x14ac:dyDescent="0.25">
      <c r="A2578" s="114"/>
      <c r="B2578" s="129"/>
      <c r="C2578" s="129"/>
      <c r="D2578" s="77"/>
      <c r="E2578" s="56"/>
      <c r="F2578" s="72"/>
      <c r="G2578" s="135"/>
      <c r="H2578" s="129"/>
      <c r="I2578" s="125"/>
    </row>
    <row r="2579" spans="1:9" x14ac:dyDescent="0.25">
      <c r="A2579" s="114"/>
      <c r="B2579" s="129"/>
      <c r="C2579" s="129"/>
      <c r="D2579" s="77"/>
      <c r="E2579" s="56"/>
      <c r="F2579" s="72"/>
      <c r="G2579" s="135"/>
      <c r="H2579" s="129"/>
      <c r="I2579" s="125"/>
    </row>
    <row r="2580" spans="1:9" x14ac:dyDescent="0.25">
      <c r="A2580" s="114"/>
      <c r="B2580" s="129"/>
      <c r="C2580" s="129"/>
      <c r="D2580" s="77"/>
      <c r="E2580" s="56"/>
      <c r="F2580" s="72"/>
      <c r="G2580" s="135"/>
      <c r="H2580" s="129"/>
      <c r="I2580" s="125"/>
    </row>
    <row r="2581" spans="1:9" x14ac:dyDescent="0.25">
      <c r="A2581" s="114"/>
      <c r="B2581" s="129"/>
      <c r="C2581" s="129"/>
      <c r="D2581" s="77"/>
      <c r="E2581" s="56"/>
      <c r="F2581" s="72"/>
      <c r="G2581" s="135"/>
      <c r="H2581" s="129"/>
      <c r="I2581" s="125"/>
    </row>
    <row r="2582" spans="1:9" x14ac:dyDescent="0.25">
      <c r="A2582" s="114"/>
      <c r="B2582" s="129"/>
      <c r="C2582" s="129"/>
      <c r="D2582" s="77"/>
      <c r="E2582" s="56"/>
      <c r="F2582" s="72"/>
      <c r="G2582" s="135"/>
      <c r="H2582" s="129"/>
      <c r="I2582" s="125"/>
    </row>
    <row r="2583" spans="1:9" x14ac:dyDescent="0.25">
      <c r="A2583" s="114"/>
      <c r="B2583" s="129"/>
      <c r="C2583" s="129"/>
      <c r="D2583" s="77"/>
      <c r="E2583" s="56"/>
      <c r="F2583" s="72"/>
      <c r="G2583" s="135"/>
      <c r="H2583" s="129"/>
      <c r="I2583" s="125"/>
    </row>
    <row r="2584" spans="1:9" x14ac:dyDescent="0.25">
      <c r="A2584" s="114"/>
      <c r="B2584" s="129"/>
      <c r="C2584" s="129"/>
      <c r="D2584" s="77"/>
      <c r="E2584" s="56"/>
      <c r="F2584" s="72"/>
      <c r="G2584" s="135"/>
      <c r="H2584" s="129"/>
      <c r="I2584" s="125"/>
    </row>
    <row r="2585" spans="1:9" x14ac:dyDescent="0.25">
      <c r="A2585" s="114"/>
      <c r="B2585" s="129"/>
      <c r="C2585" s="129"/>
      <c r="D2585" s="77"/>
      <c r="E2585" s="56"/>
      <c r="F2585" s="72"/>
      <c r="G2585" s="135"/>
      <c r="H2585" s="129"/>
      <c r="I2585" s="125"/>
    </row>
    <row r="2586" spans="1:9" x14ac:dyDescent="0.25">
      <c r="A2586" s="114"/>
      <c r="B2586" s="129"/>
      <c r="C2586" s="129"/>
      <c r="D2586" s="77"/>
      <c r="E2586" s="56"/>
      <c r="F2586" s="72"/>
      <c r="G2586" s="135"/>
      <c r="H2586" s="129"/>
      <c r="I2586" s="125"/>
    </row>
    <row r="2587" spans="1:9" x14ac:dyDescent="0.25">
      <c r="A2587" s="114"/>
      <c r="B2587" s="129"/>
      <c r="C2587" s="129"/>
      <c r="D2587" s="77"/>
      <c r="E2587" s="56"/>
      <c r="F2587" s="72"/>
      <c r="G2587" s="135"/>
      <c r="H2587" s="129"/>
      <c r="I2587" s="125"/>
    </row>
    <row r="2588" spans="1:9" x14ac:dyDescent="0.25">
      <c r="A2588" s="114"/>
      <c r="B2588" s="129"/>
      <c r="C2588" s="129"/>
      <c r="D2588" s="77"/>
      <c r="E2588" s="56"/>
      <c r="F2588" s="72"/>
      <c r="G2588" s="135"/>
      <c r="H2588" s="129"/>
      <c r="I2588" s="125"/>
    </row>
    <row r="2589" spans="1:9" x14ac:dyDescent="0.25">
      <c r="A2589" s="114"/>
      <c r="B2589" s="129"/>
      <c r="C2589" s="129"/>
      <c r="D2589" s="77"/>
      <c r="E2589" s="56"/>
      <c r="F2589" s="72"/>
      <c r="G2589" s="135"/>
      <c r="H2589" s="129"/>
      <c r="I2589" s="125"/>
    </row>
    <row r="2590" spans="1:9" x14ac:dyDescent="0.25">
      <c r="A2590" s="114"/>
      <c r="B2590" s="129"/>
      <c r="C2590" s="129"/>
      <c r="D2590" s="77"/>
      <c r="E2590" s="56"/>
      <c r="F2590" s="72"/>
      <c r="G2590" s="135"/>
      <c r="H2590" s="129"/>
      <c r="I2590" s="125"/>
    </row>
    <row r="2591" spans="1:9" x14ac:dyDescent="0.25">
      <c r="A2591" s="114"/>
      <c r="B2591" s="129"/>
      <c r="C2591" s="129"/>
      <c r="D2591" s="77"/>
      <c r="E2591" s="56"/>
      <c r="F2591" s="72"/>
      <c r="G2591" s="135"/>
      <c r="H2591" s="129"/>
      <c r="I2591" s="125"/>
    </row>
    <row r="2592" spans="1:9" x14ac:dyDescent="0.25">
      <c r="A2592" s="114"/>
      <c r="B2592" s="129"/>
      <c r="C2592" s="129"/>
      <c r="D2592" s="77"/>
      <c r="E2592" s="56"/>
      <c r="F2592" s="72"/>
      <c r="G2592" s="135"/>
      <c r="H2592" s="129"/>
      <c r="I2592" s="125"/>
    </row>
    <row r="2593" spans="1:9" x14ac:dyDescent="0.25">
      <c r="A2593" s="114"/>
      <c r="B2593" s="129"/>
      <c r="C2593" s="129"/>
      <c r="D2593" s="77"/>
      <c r="E2593" s="56"/>
      <c r="F2593" s="72"/>
      <c r="G2593" s="135"/>
      <c r="H2593" s="129"/>
      <c r="I2593" s="125"/>
    </row>
    <row r="2594" spans="1:9" x14ac:dyDescent="0.25">
      <c r="A2594" s="114"/>
      <c r="B2594" s="129"/>
      <c r="C2594" s="129"/>
      <c r="D2594" s="77"/>
      <c r="E2594" s="56"/>
      <c r="F2594" s="72"/>
      <c r="G2594" s="135"/>
      <c r="H2594" s="129"/>
      <c r="I2594" s="125"/>
    </row>
    <row r="2595" spans="1:9" x14ac:dyDescent="0.25">
      <c r="A2595" s="114"/>
      <c r="B2595" s="129"/>
      <c r="C2595" s="129"/>
      <c r="D2595" s="77"/>
      <c r="E2595" s="56"/>
      <c r="F2595" s="72"/>
      <c r="G2595" s="135"/>
      <c r="H2595" s="129"/>
      <c r="I2595" s="125"/>
    </row>
    <row r="2596" spans="1:9" x14ac:dyDescent="0.25">
      <c r="A2596" s="114"/>
      <c r="B2596" s="129"/>
      <c r="C2596" s="129"/>
      <c r="D2596" s="77"/>
      <c r="E2596" s="56"/>
      <c r="F2596" s="72"/>
      <c r="G2596" s="135"/>
      <c r="H2596" s="129"/>
      <c r="I2596" s="125"/>
    </row>
    <row r="2597" spans="1:9" x14ac:dyDescent="0.25">
      <c r="A2597" s="114"/>
      <c r="B2597" s="129"/>
      <c r="C2597" s="129"/>
      <c r="D2597" s="77"/>
      <c r="E2597" s="56"/>
      <c r="F2597" s="72"/>
      <c r="G2597" s="135"/>
      <c r="H2597" s="129"/>
      <c r="I2597" s="125"/>
    </row>
    <row r="2598" spans="1:9" x14ac:dyDescent="0.25">
      <c r="A2598" s="114"/>
      <c r="B2598" s="129"/>
      <c r="C2598" s="129"/>
      <c r="D2598" s="77"/>
      <c r="E2598" s="56"/>
      <c r="F2598" s="72"/>
      <c r="G2598" s="135"/>
      <c r="H2598" s="129"/>
      <c r="I2598" s="125"/>
    </row>
    <row r="2599" spans="1:9" x14ac:dyDescent="0.25">
      <c r="A2599" s="114"/>
      <c r="B2599" s="129"/>
      <c r="C2599" s="129"/>
      <c r="D2599" s="77"/>
      <c r="E2599" s="56"/>
      <c r="F2599" s="72"/>
      <c r="G2599" s="135"/>
      <c r="H2599" s="129"/>
      <c r="I2599" s="125"/>
    </row>
    <row r="2600" spans="1:9" x14ac:dyDescent="0.25">
      <c r="A2600" s="114"/>
      <c r="B2600" s="129"/>
      <c r="C2600" s="129"/>
      <c r="D2600" s="77"/>
      <c r="E2600" s="56"/>
      <c r="F2600" s="72"/>
      <c r="G2600" s="135"/>
      <c r="H2600" s="129"/>
      <c r="I2600" s="125"/>
    </row>
    <row r="2601" spans="1:9" x14ac:dyDescent="0.25">
      <c r="A2601" s="114"/>
      <c r="B2601" s="129"/>
      <c r="C2601" s="129"/>
      <c r="D2601" s="77"/>
      <c r="E2601" s="56"/>
      <c r="F2601" s="72"/>
      <c r="G2601" s="135"/>
      <c r="H2601" s="129"/>
      <c r="I2601" s="125"/>
    </row>
    <row r="2602" spans="1:9" x14ac:dyDescent="0.25">
      <c r="A2602" s="114"/>
      <c r="B2602" s="129"/>
      <c r="C2602" s="129"/>
      <c r="D2602" s="77"/>
      <c r="E2602" s="56"/>
      <c r="F2602" s="72"/>
      <c r="G2602" s="135"/>
      <c r="H2602" s="129"/>
      <c r="I2602" s="125"/>
    </row>
    <row r="2603" spans="1:9" x14ac:dyDescent="0.25">
      <c r="A2603" s="114"/>
      <c r="B2603" s="129"/>
      <c r="C2603" s="129"/>
      <c r="D2603" s="77"/>
      <c r="E2603" s="56"/>
      <c r="F2603" s="72"/>
      <c r="G2603" s="135"/>
      <c r="H2603" s="129"/>
      <c r="I2603" s="125"/>
    </row>
    <row r="2604" spans="1:9" x14ac:dyDescent="0.25">
      <c r="A2604" s="114"/>
      <c r="B2604" s="129"/>
      <c r="C2604" s="129"/>
      <c r="D2604" s="77"/>
      <c r="E2604" s="56"/>
      <c r="F2604" s="72"/>
      <c r="G2604" s="135"/>
      <c r="H2604" s="129"/>
      <c r="I2604" s="125"/>
    </row>
    <row r="2605" spans="1:9" x14ac:dyDescent="0.25">
      <c r="A2605" s="114"/>
      <c r="B2605" s="129"/>
      <c r="C2605" s="129"/>
      <c r="D2605" s="77"/>
      <c r="E2605" s="56"/>
      <c r="F2605" s="72"/>
      <c r="G2605" s="135"/>
      <c r="H2605" s="129"/>
      <c r="I2605" s="125"/>
    </row>
    <row r="2606" spans="1:9" x14ac:dyDescent="0.25">
      <c r="A2606" s="114"/>
      <c r="B2606" s="129"/>
      <c r="C2606" s="129"/>
      <c r="D2606" s="77"/>
      <c r="E2606" s="56"/>
      <c r="F2606" s="72"/>
      <c r="G2606" s="135"/>
      <c r="H2606" s="129"/>
      <c r="I2606" s="125"/>
    </row>
    <row r="2607" spans="1:9" x14ac:dyDescent="0.25">
      <c r="A2607" s="114"/>
      <c r="B2607" s="129"/>
      <c r="C2607" s="129"/>
      <c r="D2607" s="77"/>
      <c r="E2607" s="56"/>
      <c r="F2607" s="72"/>
      <c r="G2607" s="135"/>
      <c r="H2607" s="129"/>
      <c r="I2607" s="125"/>
    </row>
    <row r="2608" spans="1:9" x14ac:dyDescent="0.25">
      <c r="A2608" s="114"/>
      <c r="B2608" s="129"/>
      <c r="C2608" s="129"/>
      <c r="D2608" s="77"/>
      <c r="E2608" s="56"/>
      <c r="F2608" s="72"/>
      <c r="G2608" s="135"/>
      <c r="H2608" s="129"/>
      <c r="I2608" s="125"/>
    </row>
    <row r="2609" spans="1:9" x14ac:dyDescent="0.25">
      <c r="A2609" s="114"/>
      <c r="B2609" s="129"/>
      <c r="C2609" s="129"/>
      <c r="D2609" s="77"/>
      <c r="E2609" s="56"/>
      <c r="F2609" s="72"/>
      <c r="G2609" s="135"/>
      <c r="H2609" s="129"/>
      <c r="I2609" s="125"/>
    </row>
    <row r="2610" spans="1:9" x14ac:dyDescent="0.25">
      <c r="A2610" s="114"/>
      <c r="B2610" s="129"/>
      <c r="C2610" s="129"/>
      <c r="D2610" s="77"/>
      <c r="E2610" s="56"/>
      <c r="F2610" s="72"/>
      <c r="G2610" s="135"/>
      <c r="H2610" s="129"/>
      <c r="I2610" s="125"/>
    </row>
    <row r="2611" spans="1:9" x14ac:dyDescent="0.25">
      <c r="A2611" s="114"/>
      <c r="B2611" s="129"/>
      <c r="C2611" s="129"/>
      <c r="D2611" s="77"/>
      <c r="E2611" s="56"/>
      <c r="F2611" s="72"/>
      <c r="G2611" s="135"/>
      <c r="H2611" s="129"/>
      <c r="I2611" s="125"/>
    </row>
    <row r="2612" spans="1:9" x14ac:dyDescent="0.25">
      <c r="A2612" s="114"/>
      <c r="B2612" s="129"/>
      <c r="C2612" s="129"/>
      <c r="D2612" s="77"/>
      <c r="E2612" s="56"/>
      <c r="F2612" s="72"/>
      <c r="G2612" s="135"/>
      <c r="H2612" s="129"/>
      <c r="I2612" s="125"/>
    </row>
    <row r="2613" spans="1:9" x14ac:dyDescent="0.25">
      <c r="A2613" s="114"/>
      <c r="B2613" s="129"/>
      <c r="C2613" s="129"/>
      <c r="D2613" s="77"/>
      <c r="E2613" s="56"/>
      <c r="F2613" s="72"/>
      <c r="G2613" s="135"/>
      <c r="H2613" s="129"/>
      <c r="I2613" s="125"/>
    </row>
    <row r="2614" spans="1:9" x14ac:dyDescent="0.25">
      <c r="A2614" s="114"/>
      <c r="B2614" s="129"/>
      <c r="C2614" s="129"/>
      <c r="D2614" s="77"/>
      <c r="E2614" s="56"/>
      <c r="F2614" s="72"/>
      <c r="G2614" s="135"/>
      <c r="H2614" s="129"/>
      <c r="I2614" s="125"/>
    </row>
    <row r="2615" spans="1:9" x14ac:dyDescent="0.25">
      <c r="A2615" s="114"/>
      <c r="B2615" s="129"/>
      <c r="C2615" s="129"/>
      <c r="D2615" s="77"/>
      <c r="E2615" s="56"/>
      <c r="F2615" s="72"/>
      <c r="G2615" s="135"/>
      <c r="H2615" s="129"/>
      <c r="I2615" s="125"/>
    </row>
    <row r="2616" spans="1:9" x14ac:dyDescent="0.25">
      <c r="A2616" s="114"/>
      <c r="B2616" s="129"/>
      <c r="C2616" s="129"/>
      <c r="D2616" s="77"/>
      <c r="E2616" s="56"/>
      <c r="F2616" s="72"/>
      <c r="G2616" s="135"/>
      <c r="H2616" s="129"/>
      <c r="I2616" s="125"/>
    </row>
    <row r="2617" spans="1:9" x14ac:dyDescent="0.25">
      <c r="A2617" s="114"/>
      <c r="B2617" s="129"/>
      <c r="C2617" s="129"/>
      <c r="D2617" s="77"/>
      <c r="E2617" s="56"/>
      <c r="F2617" s="72"/>
      <c r="G2617" s="135"/>
      <c r="H2617" s="129"/>
      <c r="I2617" s="125"/>
    </row>
    <row r="2618" spans="1:9" x14ac:dyDescent="0.25">
      <c r="A2618" s="114"/>
      <c r="B2618" s="129"/>
      <c r="C2618" s="129"/>
      <c r="D2618" s="77"/>
      <c r="E2618" s="56"/>
      <c r="F2618" s="72"/>
      <c r="G2618" s="135"/>
      <c r="H2618" s="129"/>
      <c r="I2618" s="125"/>
    </row>
    <row r="2619" spans="1:9" x14ac:dyDescent="0.25">
      <c r="A2619" s="114"/>
      <c r="B2619" s="129"/>
      <c r="C2619" s="129"/>
      <c r="D2619" s="77"/>
      <c r="E2619" s="56"/>
      <c r="F2619" s="72"/>
      <c r="G2619" s="135"/>
      <c r="H2619" s="129"/>
      <c r="I2619" s="125"/>
    </row>
    <row r="2620" spans="1:9" x14ac:dyDescent="0.25">
      <c r="A2620" s="114"/>
      <c r="B2620" s="129"/>
      <c r="C2620" s="129"/>
      <c r="D2620" s="77"/>
      <c r="E2620" s="56"/>
      <c r="F2620" s="72"/>
      <c r="G2620" s="135"/>
      <c r="H2620" s="129"/>
      <c r="I2620" s="125"/>
    </row>
    <row r="2621" spans="1:9" x14ac:dyDescent="0.25">
      <c r="A2621" s="114"/>
      <c r="B2621" s="129"/>
      <c r="C2621" s="129"/>
      <c r="D2621" s="77"/>
      <c r="E2621" s="56"/>
      <c r="F2621" s="72"/>
      <c r="G2621" s="135"/>
      <c r="H2621" s="129"/>
      <c r="I2621" s="125"/>
    </row>
    <row r="2622" spans="1:9" x14ac:dyDescent="0.25">
      <c r="A2622" s="114"/>
      <c r="B2622" s="129"/>
      <c r="C2622" s="129"/>
      <c r="D2622" s="77"/>
      <c r="E2622" s="56"/>
      <c r="F2622" s="72"/>
      <c r="G2622" s="135"/>
      <c r="H2622" s="129"/>
      <c r="I2622" s="125"/>
    </row>
    <row r="2623" spans="1:9" x14ac:dyDescent="0.25">
      <c r="A2623" s="114"/>
      <c r="B2623" s="129"/>
      <c r="C2623" s="129"/>
      <c r="D2623" s="77"/>
      <c r="E2623" s="56"/>
      <c r="F2623" s="72"/>
      <c r="G2623" s="135"/>
      <c r="H2623" s="129"/>
      <c r="I2623" s="125"/>
    </row>
    <row r="2624" spans="1:9" x14ac:dyDescent="0.25">
      <c r="A2624" s="114"/>
      <c r="B2624" s="129"/>
      <c r="C2624" s="129"/>
      <c r="D2624" s="77"/>
      <c r="E2624" s="56"/>
      <c r="F2624" s="72"/>
      <c r="G2624" s="135"/>
      <c r="H2624" s="129"/>
      <c r="I2624" s="125"/>
    </row>
    <row r="2625" spans="1:9" x14ac:dyDescent="0.25">
      <c r="A2625" s="114"/>
      <c r="B2625" s="129"/>
      <c r="C2625" s="129"/>
      <c r="D2625" s="77"/>
      <c r="E2625" s="56"/>
      <c r="F2625" s="72"/>
      <c r="G2625" s="135"/>
      <c r="H2625" s="129"/>
      <c r="I2625" s="125"/>
    </row>
    <row r="2626" spans="1:9" x14ac:dyDescent="0.25">
      <c r="A2626" s="114"/>
      <c r="B2626" s="129"/>
      <c r="C2626" s="129"/>
      <c r="D2626" s="77"/>
      <c r="E2626" s="56"/>
      <c r="F2626" s="72"/>
      <c r="G2626" s="135"/>
      <c r="H2626" s="129"/>
      <c r="I2626" s="125"/>
    </row>
    <row r="2627" spans="1:9" x14ac:dyDescent="0.25">
      <c r="A2627" s="114"/>
      <c r="B2627" s="129"/>
      <c r="C2627" s="129"/>
      <c r="D2627" s="77"/>
      <c r="E2627" s="56"/>
      <c r="F2627" s="72"/>
      <c r="G2627" s="135"/>
      <c r="H2627" s="129"/>
      <c r="I2627" s="125"/>
    </row>
    <row r="2628" spans="1:9" x14ac:dyDescent="0.25">
      <c r="A2628" s="114"/>
      <c r="B2628" s="129"/>
      <c r="C2628" s="129"/>
      <c r="D2628" s="77"/>
      <c r="E2628" s="56"/>
      <c r="F2628" s="72"/>
      <c r="G2628" s="135"/>
      <c r="H2628" s="129"/>
      <c r="I2628" s="125"/>
    </row>
    <row r="2629" spans="1:9" x14ac:dyDescent="0.25">
      <c r="A2629" s="114"/>
      <c r="B2629" s="129"/>
      <c r="C2629" s="129"/>
      <c r="D2629" s="77"/>
      <c r="E2629" s="56"/>
      <c r="F2629" s="72"/>
      <c r="G2629" s="135"/>
      <c r="H2629" s="129"/>
      <c r="I2629" s="125"/>
    </row>
    <row r="2630" spans="1:9" x14ac:dyDescent="0.25">
      <c r="A2630" s="114"/>
      <c r="B2630" s="129"/>
      <c r="C2630" s="129"/>
      <c r="D2630" s="77"/>
      <c r="E2630" s="56"/>
      <c r="F2630" s="72"/>
      <c r="G2630" s="135"/>
      <c r="H2630" s="129"/>
      <c r="I2630" s="125"/>
    </row>
    <row r="2631" spans="1:9" x14ac:dyDescent="0.25">
      <c r="A2631" s="114"/>
      <c r="B2631" s="129"/>
      <c r="C2631" s="129"/>
      <c r="D2631" s="77"/>
      <c r="E2631" s="56"/>
      <c r="F2631" s="72"/>
      <c r="G2631" s="135"/>
      <c r="H2631" s="129"/>
      <c r="I2631" s="125"/>
    </row>
    <row r="2632" spans="1:9" x14ac:dyDescent="0.25">
      <c r="A2632" s="114"/>
      <c r="B2632" s="129"/>
      <c r="C2632" s="129"/>
      <c r="D2632" s="77"/>
      <c r="E2632" s="56"/>
      <c r="F2632" s="72"/>
      <c r="G2632" s="135"/>
      <c r="H2632" s="129"/>
      <c r="I2632" s="125"/>
    </row>
    <row r="2633" spans="1:9" x14ac:dyDescent="0.25">
      <c r="A2633" s="114"/>
      <c r="B2633" s="129"/>
      <c r="C2633" s="129"/>
      <c r="D2633" s="77"/>
      <c r="E2633" s="56"/>
      <c r="F2633" s="72"/>
      <c r="G2633" s="135"/>
      <c r="H2633" s="129"/>
      <c r="I2633" s="125"/>
    </row>
    <row r="2634" spans="1:9" x14ac:dyDescent="0.25">
      <c r="A2634" s="114"/>
      <c r="B2634" s="129"/>
      <c r="C2634" s="129"/>
      <c r="D2634" s="77"/>
      <c r="E2634" s="56"/>
      <c r="F2634" s="72"/>
      <c r="G2634" s="135"/>
      <c r="H2634" s="129"/>
      <c r="I2634" s="125"/>
    </row>
    <row r="2635" spans="1:9" x14ac:dyDescent="0.25">
      <c r="A2635" s="114"/>
      <c r="B2635" s="129"/>
      <c r="C2635" s="129"/>
      <c r="D2635" s="77"/>
      <c r="E2635" s="56"/>
      <c r="F2635" s="72"/>
      <c r="G2635" s="135"/>
      <c r="H2635" s="129"/>
      <c r="I2635" s="125"/>
    </row>
    <row r="2636" spans="1:9" x14ac:dyDescent="0.25">
      <c r="A2636" s="114"/>
      <c r="B2636" s="129"/>
      <c r="C2636" s="129"/>
      <c r="D2636" s="77"/>
      <c r="E2636" s="56"/>
      <c r="F2636" s="72"/>
      <c r="G2636" s="135"/>
      <c r="H2636" s="129"/>
      <c r="I2636" s="125"/>
    </row>
    <row r="2637" spans="1:9" x14ac:dyDescent="0.25">
      <c r="A2637" s="114"/>
      <c r="B2637" s="129"/>
      <c r="C2637" s="129"/>
      <c r="D2637" s="77"/>
      <c r="E2637" s="56"/>
      <c r="F2637" s="72"/>
      <c r="G2637" s="135"/>
      <c r="H2637" s="129"/>
      <c r="I2637" s="125"/>
    </row>
    <row r="2638" spans="1:9" x14ac:dyDescent="0.25">
      <c r="A2638" s="114"/>
      <c r="B2638" s="129"/>
      <c r="C2638" s="129"/>
      <c r="D2638" s="77"/>
      <c r="E2638" s="56"/>
      <c r="F2638" s="72"/>
      <c r="G2638" s="135"/>
      <c r="H2638" s="129"/>
      <c r="I2638" s="125"/>
    </row>
    <row r="2639" spans="1:9" x14ac:dyDescent="0.25">
      <c r="A2639" s="114"/>
      <c r="B2639" s="129"/>
      <c r="C2639" s="129"/>
      <c r="D2639" s="77"/>
      <c r="E2639" s="56"/>
      <c r="F2639" s="72"/>
      <c r="G2639" s="135"/>
      <c r="H2639" s="129"/>
      <c r="I2639" s="125"/>
    </row>
    <row r="2640" spans="1:9" x14ac:dyDescent="0.25">
      <c r="A2640" s="114"/>
      <c r="B2640" s="129"/>
      <c r="C2640" s="129"/>
      <c r="D2640" s="77"/>
      <c r="E2640" s="56"/>
      <c r="F2640" s="72"/>
      <c r="G2640" s="135"/>
      <c r="H2640" s="129"/>
      <c r="I2640" s="125"/>
    </row>
    <row r="2641" spans="1:9" x14ac:dyDescent="0.25">
      <c r="A2641" s="114"/>
      <c r="B2641" s="129"/>
      <c r="C2641" s="129"/>
      <c r="D2641" s="77"/>
      <c r="E2641" s="56"/>
      <c r="F2641" s="72"/>
      <c r="G2641" s="135"/>
      <c r="H2641" s="129"/>
      <c r="I2641" s="125"/>
    </row>
    <row r="2642" spans="1:9" x14ac:dyDescent="0.25">
      <c r="A2642" s="114"/>
      <c r="B2642" s="129"/>
      <c r="C2642" s="129"/>
      <c r="D2642" s="77"/>
      <c r="E2642" s="56"/>
      <c r="F2642" s="72"/>
      <c r="G2642" s="135"/>
      <c r="H2642" s="129"/>
      <c r="I2642" s="125"/>
    </row>
    <row r="2643" spans="1:9" x14ac:dyDescent="0.25">
      <c r="A2643" s="114"/>
      <c r="B2643" s="129"/>
      <c r="C2643" s="129"/>
      <c r="D2643" s="77"/>
      <c r="E2643" s="56"/>
      <c r="F2643" s="72"/>
      <c r="G2643" s="135"/>
      <c r="H2643" s="129"/>
      <c r="I2643" s="125"/>
    </row>
    <row r="2644" spans="1:9" x14ac:dyDescent="0.25">
      <c r="A2644" s="114"/>
      <c r="B2644" s="129"/>
      <c r="C2644" s="129"/>
      <c r="D2644" s="77"/>
      <c r="E2644" s="56"/>
      <c r="F2644" s="72"/>
      <c r="G2644" s="135"/>
      <c r="H2644" s="129"/>
      <c r="I2644" s="125"/>
    </row>
    <row r="2645" spans="1:9" x14ac:dyDescent="0.25">
      <c r="A2645" s="114"/>
      <c r="B2645" s="129"/>
      <c r="C2645" s="129"/>
      <c r="D2645" s="77"/>
      <c r="E2645" s="56"/>
      <c r="F2645" s="72"/>
      <c r="G2645" s="135"/>
      <c r="H2645" s="129"/>
      <c r="I2645" s="125"/>
    </row>
    <row r="2646" spans="1:9" x14ac:dyDescent="0.25">
      <c r="A2646" s="114"/>
      <c r="B2646" s="129"/>
      <c r="C2646" s="129"/>
      <c r="D2646" s="77"/>
      <c r="E2646" s="56"/>
      <c r="F2646" s="72"/>
      <c r="G2646" s="135"/>
      <c r="H2646" s="129"/>
      <c r="I2646" s="125"/>
    </row>
    <row r="2647" spans="1:9" x14ac:dyDescent="0.25">
      <c r="A2647" s="114"/>
      <c r="B2647" s="129"/>
      <c r="C2647" s="129"/>
      <c r="D2647" s="77"/>
      <c r="E2647" s="56"/>
      <c r="F2647" s="72"/>
      <c r="G2647" s="135"/>
      <c r="H2647" s="129"/>
      <c r="I2647" s="125"/>
    </row>
    <row r="2648" spans="1:9" x14ac:dyDescent="0.25">
      <c r="A2648" s="114"/>
      <c r="B2648" s="129"/>
      <c r="C2648" s="129"/>
      <c r="D2648" s="77"/>
      <c r="E2648" s="56"/>
      <c r="F2648" s="72"/>
      <c r="G2648" s="135"/>
      <c r="H2648" s="129"/>
      <c r="I2648" s="125"/>
    </row>
    <row r="2649" spans="1:9" x14ac:dyDescent="0.25">
      <c r="A2649" s="114"/>
      <c r="B2649" s="129"/>
      <c r="C2649" s="129"/>
      <c r="D2649" s="77"/>
      <c r="E2649" s="56"/>
      <c r="F2649" s="72"/>
      <c r="G2649" s="135"/>
      <c r="H2649" s="129"/>
      <c r="I2649" s="125"/>
    </row>
    <row r="2650" spans="1:9" x14ac:dyDescent="0.25">
      <c r="A2650" s="114"/>
      <c r="B2650" s="129"/>
      <c r="C2650" s="129"/>
      <c r="D2650" s="77"/>
      <c r="E2650" s="56"/>
      <c r="F2650" s="72"/>
      <c r="G2650" s="135"/>
      <c r="H2650" s="129"/>
      <c r="I2650" s="125"/>
    </row>
    <row r="2651" spans="1:9" x14ac:dyDescent="0.25">
      <c r="A2651" s="114"/>
      <c r="B2651" s="129"/>
      <c r="C2651" s="129"/>
      <c r="D2651" s="77"/>
      <c r="E2651" s="56"/>
      <c r="F2651" s="72"/>
      <c r="G2651" s="135"/>
      <c r="H2651" s="129"/>
      <c r="I2651" s="125"/>
    </row>
    <row r="2652" spans="1:9" x14ac:dyDescent="0.25">
      <c r="A2652" s="114"/>
      <c r="B2652" s="129"/>
      <c r="C2652" s="129"/>
      <c r="D2652" s="77"/>
      <c r="E2652" s="56"/>
      <c r="F2652" s="72"/>
      <c r="G2652" s="135"/>
      <c r="H2652" s="129"/>
      <c r="I2652" s="125"/>
    </row>
    <row r="2653" spans="1:9" x14ac:dyDescent="0.25">
      <c r="A2653" s="114"/>
      <c r="B2653" s="129"/>
      <c r="C2653" s="129"/>
      <c r="D2653" s="77"/>
      <c r="E2653" s="56"/>
      <c r="F2653" s="72"/>
      <c r="G2653" s="135"/>
      <c r="H2653" s="129"/>
      <c r="I2653" s="125"/>
    </row>
    <row r="2654" spans="1:9" x14ac:dyDescent="0.25">
      <c r="A2654" s="114"/>
      <c r="B2654" s="129"/>
      <c r="C2654" s="129"/>
      <c r="D2654" s="77"/>
      <c r="E2654" s="56"/>
      <c r="F2654" s="72"/>
      <c r="G2654" s="135"/>
      <c r="H2654" s="129"/>
      <c r="I2654" s="125"/>
    </row>
    <row r="2655" spans="1:9" x14ac:dyDescent="0.25">
      <c r="A2655" s="114"/>
      <c r="B2655" s="129"/>
      <c r="C2655" s="129"/>
      <c r="D2655" s="77"/>
      <c r="E2655" s="56"/>
      <c r="F2655" s="72"/>
      <c r="G2655" s="135"/>
      <c r="H2655" s="129"/>
      <c r="I2655" s="125"/>
    </row>
    <row r="2656" spans="1:9" x14ac:dyDescent="0.25">
      <c r="A2656" s="114"/>
      <c r="B2656" s="129"/>
      <c r="C2656" s="129"/>
      <c r="D2656" s="77"/>
      <c r="E2656" s="56"/>
      <c r="F2656" s="72"/>
      <c r="G2656" s="135"/>
      <c r="H2656" s="129"/>
      <c r="I2656" s="125"/>
    </row>
    <row r="2657" spans="1:9" x14ac:dyDescent="0.25">
      <c r="A2657" s="114"/>
      <c r="B2657" s="129"/>
      <c r="C2657" s="129"/>
      <c r="D2657" s="77"/>
      <c r="E2657" s="56"/>
      <c r="F2657" s="72"/>
      <c r="G2657" s="135"/>
      <c r="H2657" s="129"/>
      <c r="I2657" s="125"/>
    </row>
    <row r="2658" spans="1:9" x14ac:dyDescent="0.25">
      <c r="A2658" s="114"/>
      <c r="B2658" s="129"/>
      <c r="C2658" s="129"/>
      <c r="D2658" s="77"/>
      <c r="E2658" s="56"/>
      <c r="F2658" s="72"/>
      <c r="G2658" s="135"/>
      <c r="H2658" s="129"/>
      <c r="I2658" s="125"/>
    </row>
    <row r="2659" spans="1:9" x14ac:dyDescent="0.25">
      <c r="A2659" s="114"/>
      <c r="B2659" s="129"/>
      <c r="C2659" s="129"/>
      <c r="D2659" s="77"/>
      <c r="E2659" s="56"/>
      <c r="F2659" s="72"/>
      <c r="G2659" s="135"/>
      <c r="H2659" s="129"/>
      <c r="I2659" s="125"/>
    </row>
    <row r="2660" spans="1:9" x14ac:dyDescent="0.25">
      <c r="A2660" s="114"/>
      <c r="B2660" s="129"/>
      <c r="C2660" s="129"/>
      <c r="D2660" s="77"/>
      <c r="E2660" s="56"/>
      <c r="F2660" s="72"/>
      <c r="G2660" s="135"/>
      <c r="H2660" s="129"/>
      <c r="I2660" s="125"/>
    </row>
    <row r="2661" spans="1:9" x14ac:dyDescent="0.25">
      <c r="A2661" s="114"/>
      <c r="B2661" s="129"/>
      <c r="C2661" s="129"/>
      <c r="D2661" s="77"/>
      <c r="E2661" s="56"/>
      <c r="F2661" s="72"/>
      <c r="G2661" s="135"/>
      <c r="H2661" s="129"/>
      <c r="I2661" s="125"/>
    </row>
    <row r="2662" spans="1:9" x14ac:dyDescent="0.25">
      <c r="A2662" s="114"/>
      <c r="B2662" s="129"/>
      <c r="C2662" s="129"/>
      <c r="D2662" s="77"/>
      <c r="E2662" s="56"/>
      <c r="F2662" s="72"/>
      <c r="G2662" s="135"/>
      <c r="H2662" s="129"/>
      <c r="I2662" s="125"/>
    </row>
    <row r="2663" spans="1:9" x14ac:dyDescent="0.25">
      <c r="A2663" s="114"/>
      <c r="B2663" s="129"/>
      <c r="C2663" s="129"/>
      <c r="D2663" s="77"/>
      <c r="E2663" s="56"/>
      <c r="F2663" s="72"/>
      <c r="G2663" s="135"/>
      <c r="H2663" s="129"/>
      <c r="I2663" s="125"/>
    </row>
    <row r="2664" spans="1:9" x14ac:dyDescent="0.25">
      <c r="A2664" s="114"/>
      <c r="B2664" s="129"/>
      <c r="C2664" s="129"/>
      <c r="D2664" s="77"/>
      <c r="E2664" s="56"/>
      <c r="F2664" s="72"/>
      <c r="G2664" s="135"/>
      <c r="H2664" s="129"/>
      <c r="I2664" s="125"/>
    </row>
    <row r="2665" spans="1:9" x14ac:dyDescent="0.25">
      <c r="A2665" s="114"/>
      <c r="B2665" s="129"/>
      <c r="C2665" s="129"/>
      <c r="D2665" s="77"/>
      <c r="E2665" s="56"/>
      <c r="F2665" s="72"/>
      <c r="G2665" s="135"/>
      <c r="H2665" s="129"/>
      <c r="I2665" s="125"/>
    </row>
    <row r="2666" spans="1:9" x14ac:dyDescent="0.25">
      <c r="A2666" s="114"/>
      <c r="B2666" s="129"/>
      <c r="C2666" s="129"/>
      <c r="D2666" s="77"/>
      <c r="E2666" s="56"/>
      <c r="F2666" s="72"/>
      <c r="G2666" s="135"/>
      <c r="H2666" s="129"/>
      <c r="I2666" s="125"/>
    </row>
    <row r="2667" spans="1:9" x14ac:dyDescent="0.25">
      <c r="A2667" s="114"/>
      <c r="B2667" s="129"/>
      <c r="C2667" s="129"/>
      <c r="D2667" s="77"/>
      <c r="E2667" s="56"/>
      <c r="F2667" s="72"/>
      <c r="G2667" s="135"/>
      <c r="H2667" s="129"/>
      <c r="I2667" s="125"/>
    </row>
    <row r="2668" spans="1:9" x14ac:dyDescent="0.25">
      <c r="A2668" s="114"/>
      <c r="B2668" s="129"/>
      <c r="C2668" s="129"/>
      <c r="D2668" s="77"/>
      <c r="E2668" s="56"/>
      <c r="F2668" s="72"/>
      <c r="G2668" s="135"/>
      <c r="H2668" s="129"/>
      <c r="I2668" s="125"/>
    </row>
    <row r="2669" spans="1:9" x14ac:dyDescent="0.25">
      <c r="A2669" s="114"/>
      <c r="B2669" s="129"/>
      <c r="C2669" s="129"/>
      <c r="D2669" s="77"/>
      <c r="E2669" s="56"/>
      <c r="F2669" s="72"/>
      <c r="G2669" s="135"/>
      <c r="H2669" s="129"/>
      <c r="I2669" s="125"/>
    </row>
    <row r="2670" spans="1:9" x14ac:dyDescent="0.25">
      <c r="A2670" s="114"/>
      <c r="B2670" s="129"/>
      <c r="C2670" s="129"/>
      <c r="D2670" s="77"/>
      <c r="E2670" s="56"/>
      <c r="F2670" s="72"/>
      <c r="G2670" s="135"/>
      <c r="H2670" s="129"/>
      <c r="I2670" s="125"/>
    </row>
    <row r="2671" spans="1:9" x14ac:dyDescent="0.25">
      <c r="A2671" s="114"/>
      <c r="B2671" s="129"/>
      <c r="C2671" s="129"/>
      <c r="D2671" s="77"/>
      <c r="E2671" s="56"/>
      <c r="F2671" s="72"/>
      <c r="G2671" s="135"/>
      <c r="H2671" s="129"/>
      <c r="I2671" s="125"/>
    </row>
    <row r="2672" spans="1:9" x14ac:dyDescent="0.25">
      <c r="A2672" s="114"/>
      <c r="B2672" s="129"/>
      <c r="C2672" s="129"/>
      <c r="D2672" s="77"/>
      <c r="E2672" s="56"/>
      <c r="F2672" s="72"/>
      <c r="G2672" s="135"/>
      <c r="H2672" s="129"/>
      <c r="I2672" s="125"/>
    </row>
    <row r="2673" spans="1:9" x14ac:dyDescent="0.25">
      <c r="A2673" s="114"/>
      <c r="B2673" s="129"/>
      <c r="C2673" s="129"/>
      <c r="D2673" s="77"/>
      <c r="E2673" s="56"/>
      <c r="F2673" s="72"/>
      <c r="G2673" s="135"/>
      <c r="H2673" s="129"/>
      <c r="I2673" s="125"/>
    </row>
    <row r="2674" spans="1:9" x14ac:dyDescent="0.25">
      <c r="A2674" s="114"/>
      <c r="B2674" s="129"/>
      <c r="C2674" s="129"/>
      <c r="D2674" s="77"/>
      <c r="E2674" s="56"/>
      <c r="F2674" s="72"/>
      <c r="G2674" s="135"/>
      <c r="H2674" s="129"/>
      <c r="I2674" s="125"/>
    </row>
    <row r="2675" spans="1:9" x14ac:dyDescent="0.25">
      <c r="A2675" s="114"/>
      <c r="B2675" s="129"/>
      <c r="C2675" s="129"/>
      <c r="D2675" s="77"/>
      <c r="E2675" s="56"/>
      <c r="F2675" s="72"/>
      <c r="G2675" s="135"/>
      <c r="H2675" s="129"/>
      <c r="I2675" s="125"/>
    </row>
    <row r="2676" spans="1:9" x14ac:dyDescent="0.25">
      <c r="A2676" s="114"/>
      <c r="B2676" s="129"/>
      <c r="C2676" s="129"/>
      <c r="D2676" s="77"/>
      <c r="E2676" s="56"/>
      <c r="F2676" s="72"/>
      <c r="G2676" s="135"/>
      <c r="H2676" s="129"/>
      <c r="I2676" s="125"/>
    </row>
    <row r="2677" spans="1:9" x14ac:dyDescent="0.25">
      <c r="A2677" s="114"/>
      <c r="B2677" s="129"/>
      <c r="C2677" s="129"/>
      <c r="D2677" s="77"/>
      <c r="E2677" s="56"/>
      <c r="F2677" s="72"/>
      <c r="G2677" s="135"/>
      <c r="H2677" s="129"/>
      <c r="I2677" s="125"/>
    </row>
    <row r="2678" spans="1:9" x14ac:dyDescent="0.25">
      <c r="A2678" s="114"/>
      <c r="B2678" s="129"/>
      <c r="C2678" s="129"/>
      <c r="D2678" s="77"/>
      <c r="E2678" s="56"/>
      <c r="F2678" s="72"/>
      <c r="G2678" s="135"/>
      <c r="H2678" s="129"/>
      <c r="I2678" s="125"/>
    </row>
    <row r="2679" spans="1:9" x14ac:dyDescent="0.25">
      <c r="A2679" s="114"/>
      <c r="B2679" s="129"/>
      <c r="C2679" s="129"/>
      <c r="D2679" s="77"/>
      <c r="E2679" s="56"/>
      <c r="F2679" s="72"/>
      <c r="G2679" s="135"/>
      <c r="H2679" s="129"/>
      <c r="I2679" s="125"/>
    </row>
    <row r="2680" spans="1:9" x14ac:dyDescent="0.25">
      <c r="A2680" s="114"/>
      <c r="B2680" s="129"/>
      <c r="C2680" s="129"/>
      <c r="D2680" s="77"/>
      <c r="E2680" s="56"/>
      <c r="F2680" s="72"/>
      <c r="G2680" s="135"/>
      <c r="H2680" s="129"/>
      <c r="I2680" s="125"/>
    </row>
    <row r="2681" spans="1:9" x14ac:dyDescent="0.25">
      <c r="A2681" s="114"/>
      <c r="B2681" s="129"/>
      <c r="C2681" s="129"/>
      <c r="D2681" s="77"/>
      <c r="E2681" s="56"/>
      <c r="F2681" s="72"/>
      <c r="G2681" s="135"/>
      <c r="H2681" s="129"/>
      <c r="I2681" s="125"/>
    </row>
    <row r="2682" spans="1:9" x14ac:dyDescent="0.25">
      <c r="A2682" s="114"/>
      <c r="B2682" s="129"/>
      <c r="C2682" s="129"/>
      <c r="D2682" s="77"/>
      <c r="E2682" s="56"/>
      <c r="F2682" s="72"/>
      <c r="G2682" s="135"/>
      <c r="H2682" s="129"/>
      <c r="I2682" s="125"/>
    </row>
    <row r="2683" spans="1:9" x14ac:dyDescent="0.25">
      <c r="A2683" s="114"/>
      <c r="B2683" s="129"/>
      <c r="C2683" s="129"/>
      <c r="D2683" s="77"/>
      <c r="E2683" s="56"/>
      <c r="F2683" s="72"/>
      <c r="G2683" s="135"/>
      <c r="H2683" s="129"/>
      <c r="I2683" s="125"/>
    </row>
    <row r="2684" spans="1:9" x14ac:dyDescent="0.25">
      <c r="A2684" s="114"/>
      <c r="B2684" s="129"/>
      <c r="C2684" s="129"/>
      <c r="D2684" s="77"/>
      <c r="E2684" s="56"/>
      <c r="F2684" s="72"/>
      <c r="G2684" s="135"/>
      <c r="H2684" s="129"/>
      <c r="I2684" s="125"/>
    </row>
    <row r="2685" spans="1:9" x14ac:dyDescent="0.25">
      <c r="A2685" s="114"/>
      <c r="B2685" s="129"/>
      <c r="C2685" s="129"/>
      <c r="D2685" s="77"/>
      <c r="E2685" s="56"/>
      <c r="F2685" s="72"/>
      <c r="G2685" s="135"/>
      <c r="H2685" s="129"/>
      <c r="I2685" s="125"/>
    </row>
    <row r="2686" spans="1:9" x14ac:dyDescent="0.25">
      <c r="A2686" s="114"/>
      <c r="B2686" s="129"/>
      <c r="C2686" s="129"/>
      <c r="D2686" s="77"/>
      <c r="E2686" s="56"/>
      <c r="F2686" s="72"/>
      <c r="G2686" s="135"/>
      <c r="H2686" s="129"/>
      <c r="I2686" s="125"/>
    </row>
    <row r="2687" spans="1:9" x14ac:dyDescent="0.25">
      <c r="A2687" s="114"/>
      <c r="B2687" s="129"/>
      <c r="C2687" s="129"/>
      <c r="D2687" s="77"/>
      <c r="E2687" s="56"/>
      <c r="F2687" s="72"/>
      <c r="G2687" s="135"/>
      <c r="H2687" s="129"/>
      <c r="I2687" s="125"/>
    </row>
    <row r="2688" spans="1:9" x14ac:dyDescent="0.25">
      <c r="A2688" s="114"/>
      <c r="B2688" s="129"/>
      <c r="C2688" s="129"/>
      <c r="D2688" s="77"/>
      <c r="E2688" s="56"/>
      <c r="F2688" s="72"/>
      <c r="G2688" s="135"/>
      <c r="H2688" s="129"/>
      <c r="I2688" s="125"/>
    </row>
    <row r="2689" spans="1:9" x14ac:dyDescent="0.25">
      <c r="A2689" s="114"/>
      <c r="B2689" s="129"/>
      <c r="C2689" s="129"/>
      <c r="D2689" s="77"/>
      <c r="E2689" s="56"/>
      <c r="F2689" s="72"/>
      <c r="G2689" s="135"/>
      <c r="H2689" s="129"/>
      <c r="I2689" s="125"/>
    </row>
    <row r="2690" spans="1:9" x14ac:dyDescent="0.25">
      <c r="A2690" s="114"/>
      <c r="B2690" s="129"/>
      <c r="C2690" s="129"/>
      <c r="D2690" s="77"/>
      <c r="E2690" s="56"/>
      <c r="F2690" s="72"/>
      <c r="G2690" s="135"/>
      <c r="H2690" s="129"/>
      <c r="I2690" s="125"/>
    </row>
    <row r="2691" spans="1:9" x14ac:dyDescent="0.25">
      <c r="A2691" s="114"/>
      <c r="B2691" s="129"/>
      <c r="C2691" s="129"/>
      <c r="D2691" s="77"/>
      <c r="E2691" s="56"/>
      <c r="F2691" s="72"/>
      <c r="G2691" s="135"/>
      <c r="H2691" s="129"/>
      <c r="I2691" s="125"/>
    </row>
    <row r="2692" spans="1:9" x14ac:dyDescent="0.25">
      <c r="A2692" s="114"/>
      <c r="B2692" s="129"/>
      <c r="C2692" s="129"/>
      <c r="D2692" s="77"/>
      <c r="E2692" s="56"/>
      <c r="F2692" s="72"/>
      <c r="G2692" s="135"/>
      <c r="H2692" s="129"/>
      <c r="I2692" s="125"/>
    </row>
    <row r="2693" spans="1:9" x14ac:dyDescent="0.25">
      <c r="A2693" s="114"/>
      <c r="B2693" s="129"/>
      <c r="C2693" s="129"/>
      <c r="D2693" s="77"/>
      <c r="E2693" s="56"/>
      <c r="F2693" s="72"/>
      <c r="G2693" s="135"/>
      <c r="H2693" s="129"/>
      <c r="I2693" s="125"/>
    </row>
    <row r="2694" spans="1:9" x14ac:dyDescent="0.25">
      <c r="A2694" s="114"/>
      <c r="B2694" s="129"/>
      <c r="C2694" s="129"/>
      <c r="D2694" s="77"/>
      <c r="E2694" s="56"/>
      <c r="F2694" s="72"/>
      <c r="G2694" s="135"/>
      <c r="H2694" s="129"/>
      <c r="I2694" s="125"/>
    </row>
    <row r="2695" spans="1:9" x14ac:dyDescent="0.25">
      <c r="A2695" s="114"/>
      <c r="B2695" s="129"/>
      <c r="C2695" s="129"/>
      <c r="D2695" s="77"/>
      <c r="E2695" s="56"/>
      <c r="F2695" s="72"/>
      <c r="G2695" s="135"/>
      <c r="H2695" s="129"/>
      <c r="I2695" s="125"/>
    </row>
    <row r="2696" spans="1:9" x14ac:dyDescent="0.25">
      <c r="A2696" s="114"/>
      <c r="B2696" s="129"/>
      <c r="C2696" s="129"/>
      <c r="D2696" s="77"/>
      <c r="E2696" s="56"/>
      <c r="F2696" s="72"/>
      <c r="G2696" s="135"/>
      <c r="H2696" s="129"/>
      <c r="I2696" s="125"/>
    </row>
    <row r="2697" spans="1:9" x14ac:dyDescent="0.25">
      <c r="A2697" s="114"/>
      <c r="B2697" s="129"/>
      <c r="C2697" s="129"/>
      <c r="D2697" s="77"/>
      <c r="E2697" s="56"/>
      <c r="F2697" s="72"/>
      <c r="G2697" s="135"/>
      <c r="H2697" s="129"/>
      <c r="I2697" s="125"/>
    </row>
    <row r="2698" spans="1:9" x14ac:dyDescent="0.25">
      <c r="A2698" s="114"/>
      <c r="B2698" s="129"/>
      <c r="C2698" s="129"/>
      <c r="D2698" s="77"/>
      <c r="E2698" s="56"/>
      <c r="F2698" s="72"/>
      <c r="G2698" s="135"/>
      <c r="H2698" s="129"/>
      <c r="I2698" s="125"/>
    </row>
    <row r="2699" spans="1:9" x14ac:dyDescent="0.25">
      <c r="A2699" s="114"/>
      <c r="B2699" s="129"/>
      <c r="C2699" s="129"/>
      <c r="D2699" s="77"/>
      <c r="E2699" s="56"/>
      <c r="F2699" s="72"/>
      <c r="G2699" s="135"/>
      <c r="H2699" s="129"/>
      <c r="I2699" s="125"/>
    </row>
    <row r="2700" spans="1:9" x14ac:dyDescent="0.25">
      <c r="A2700" s="114"/>
      <c r="B2700" s="129"/>
      <c r="C2700" s="129"/>
      <c r="D2700" s="77"/>
      <c r="E2700" s="56"/>
      <c r="F2700" s="72"/>
      <c r="G2700" s="135"/>
      <c r="H2700" s="129"/>
      <c r="I2700" s="125"/>
    </row>
    <row r="2701" spans="1:9" x14ac:dyDescent="0.25">
      <c r="A2701" s="114"/>
      <c r="B2701" s="129"/>
      <c r="C2701" s="129"/>
      <c r="D2701" s="77"/>
      <c r="E2701" s="56"/>
      <c r="F2701" s="72"/>
      <c r="G2701" s="135"/>
      <c r="H2701" s="129"/>
      <c r="I2701" s="125"/>
    </row>
    <row r="2702" spans="1:9" x14ac:dyDescent="0.25">
      <c r="A2702" s="114"/>
      <c r="B2702" s="129"/>
      <c r="C2702" s="129"/>
      <c r="D2702" s="77"/>
      <c r="E2702" s="56"/>
      <c r="F2702" s="72"/>
      <c r="G2702" s="135"/>
      <c r="H2702" s="129"/>
      <c r="I2702" s="125"/>
    </row>
    <row r="2703" spans="1:9" x14ac:dyDescent="0.25">
      <c r="A2703" s="114"/>
      <c r="B2703" s="129"/>
      <c r="C2703" s="129"/>
      <c r="D2703" s="77"/>
      <c r="E2703" s="56"/>
      <c r="F2703" s="72"/>
      <c r="G2703" s="135"/>
      <c r="H2703" s="129"/>
      <c r="I2703" s="125"/>
    </row>
    <row r="2704" spans="1:9" x14ac:dyDescent="0.25">
      <c r="A2704" s="114"/>
      <c r="B2704" s="129"/>
      <c r="C2704" s="129"/>
      <c r="D2704" s="77"/>
      <c r="E2704" s="56"/>
      <c r="F2704" s="72"/>
      <c r="G2704" s="135"/>
      <c r="H2704" s="129"/>
      <c r="I2704" s="125"/>
    </row>
    <row r="2705" spans="1:9" x14ac:dyDescent="0.25">
      <c r="A2705" s="114"/>
      <c r="B2705" s="129"/>
      <c r="C2705" s="129"/>
      <c r="D2705" s="77"/>
      <c r="E2705" s="56"/>
      <c r="F2705" s="72"/>
      <c r="G2705" s="135"/>
      <c r="H2705" s="129"/>
      <c r="I2705" s="125"/>
    </row>
    <row r="2706" spans="1:9" x14ac:dyDescent="0.25">
      <c r="A2706" s="114"/>
      <c r="B2706" s="129"/>
      <c r="C2706" s="129"/>
      <c r="D2706" s="77"/>
      <c r="E2706" s="56"/>
      <c r="F2706" s="72"/>
      <c r="G2706" s="135"/>
      <c r="H2706" s="129"/>
      <c r="I2706" s="125"/>
    </row>
    <row r="2707" spans="1:9" x14ac:dyDescent="0.25">
      <c r="A2707" s="114"/>
      <c r="B2707" s="129"/>
      <c r="C2707" s="129"/>
      <c r="D2707" s="77"/>
      <c r="E2707" s="56"/>
      <c r="F2707" s="72"/>
      <c r="G2707" s="135"/>
      <c r="H2707" s="129"/>
      <c r="I2707" s="125"/>
    </row>
    <row r="2708" spans="1:9" x14ac:dyDescent="0.25">
      <c r="A2708" s="114"/>
      <c r="B2708" s="129"/>
      <c r="C2708" s="129"/>
      <c r="D2708" s="77"/>
      <c r="E2708" s="56"/>
      <c r="F2708" s="72"/>
      <c r="G2708" s="135"/>
      <c r="H2708" s="129"/>
      <c r="I2708" s="125"/>
    </row>
    <row r="2709" spans="1:9" x14ac:dyDescent="0.25">
      <c r="A2709" s="114"/>
      <c r="B2709" s="129"/>
      <c r="C2709" s="129"/>
      <c r="D2709" s="77"/>
      <c r="E2709" s="56"/>
      <c r="F2709" s="72"/>
      <c r="G2709" s="135"/>
      <c r="H2709" s="129"/>
      <c r="I2709" s="125"/>
    </row>
    <row r="2710" spans="1:9" x14ac:dyDescent="0.25">
      <c r="A2710" s="114"/>
      <c r="B2710" s="129"/>
      <c r="C2710" s="129"/>
      <c r="D2710" s="77"/>
      <c r="E2710" s="56"/>
      <c r="F2710" s="72"/>
      <c r="G2710" s="135"/>
      <c r="H2710" s="129"/>
      <c r="I2710" s="125"/>
    </row>
    <row r="2711" spans="1:9" x14ac:dyDescent="0.25">
      <c r="A2711" s="114"/>
      <c r="B2711" s="129"/>
      <c r="C2711" s="129"/>
      <c r="D2711" s="77"/>
      <c r="E2711" s="56"/>
      <c r="F2711" s="72"/>
      <c r="G2711" s="135"/>
      <c r="H2711" s="129"/>
      <c r="I2711" s="125"/>
    </row>
    <row r="2712" spans="1:9" x14ac:dyDescent="0.25">
      <c r="A2712" s="114"/>
      <c r="B2712" s="129"/>
      <c r="C2712" s="129"/>
      <c r="D2712" s="77"/>
      <c r="E2712" s="56"/>
      <c r="F2712" s="72"/>
      <c r="G2712" s="135"/>
      <c r="H2712" s="129"/>
      <c r="I2712" s="125"/>
    </row>
    <row r="2713" spans="1:9" x14ac:dyDescent="0.25">
      <c r="A2713" s="114"/>
      <c r="B2713" s="129"/>
      <c r="C2713" s="129"/>
      <c r="D2713" s="77"/>
      <c r="E2713" s="56"/>
      <c r="F2713" s="72"/>
      <c r="G2713" s="135"/>
      <c r="H2713" s="129"/>
      <c r="I2713" s="125"/>
    </row>
    <row r="2714" spans="1:9" x14ac:dyDescent="0.25">
      <c r="A2714" s="114"/>
      <c r="B2714" s="129"/>
      <c r="C2714" s="129"/>
      <c r="D2714" s="77"/>
      <c r="E2714" s="56"/>
      <c r="F2714" s="72"/>
      <c r="G2714" s="135"/>
      <c r="H2714" s="129"/>
      <c r="I2714" s="125"/>
    </row>
    <row r="2715" spans="1:9" x14ac:dyDescent="0.25">
      <c r="A2715" s="114"/>
      <c r="B2715" s="129"/>
      <c r="C2715" s="129"/>
      <c r="D2715" s="77"/>
      <c r="E2715" s="56"/>
      <c r="F2715" s="72"/>
      <c r="G2715" s="135"/>
      <c r="H2715" s="129"/>
      <c r="I2715" s="125"/>
    </row>
    <row r="2716" spans="1:9" x14ac:dyDescent="0.25">
      <c r="A2716" s="114"/>
      <c r="B2716" s="129"/>
      <c r="C2716" s="129"/>
      <c r="D2716" s="77"/>
      <c r="E2716" s="56"/>
      <c r="F2716" s="72"/>
      <c r="G2716" s="135"/>
      <c r="H2716" s="129"/>
      <c r="I2716" s="125"/>
    </row>
    <row r="2717" spans="1:9" x14ac:dyDescent="0.25">
      <c r="A2717" s="114"/>
      <c r="B2717" s="129"/>
      <c r="C2717" s="129"/>
      <c r="D2717" s="77"/>
      <c r="E2717" s="56"/>
      <c r="F2717" s="72"/>
      <c r="G2717" s="135"/>
      <c r="H2717" s="129"/>
      <c r="I2717" s="125"/>
    </row>
    <row r="2718" spans="1:9" x14ac:dyDescent="0.25">
      <c r="A2718" s="114"/>
      <c r="B2718" s="129"/>
      <c r="C2718" s="129"/>
      <c r="D2718" s="77"/>
      <c r="E2718" s="56"/>
      <c r="F2718" s="72"/>
      <c r="G2718" s="135"/>
      <c r="H2718" s="129"/>
      <c r="I2718" s="125"/>
    </row>
    <row r="2719" spans="1:9" x14ac:dyDescent="0.25">
      <c r="A2719" s="114"/>
      <c r="B2719" s="129"/>
      <c r="C2719" s="129"/>
      <c r="D2719" s="77"/>
      <c r="E2719" s="56"/>
      <c r="F2719" s="72"/>
      <c r="G2719" s="135"/>
      <c r="H2719" s="129"/>
      <c r="I2719" s="125"/>
    </row>
    <row r="2720" spans="1:9" x14ac:dyDescent="0.25">
      <c r="A2720" s="114"/>
      <c r="B2720" s="129"/>
      <c r="C2720" s="129"/>
      <c r="D2720" s="77"/>
      <c r="E2720" s="56"/>
      <c r="F2720" s="72"/>
      <c r="G2720" s="135"/>
      <c r="H2720" s="129"/>
      <c r="I2720" s="125"/>
    </row>
    <row r="2721" spans="1:9" x14ac:dyDescent="0.25">
      <c r="A2721" s="114"/>
      <c r="B2721" s="129"/>
      <c r="C2721" s="129"/>
      <c r="D2721" s="77"/>
      <c r="E2721" s="56"/>
      <c r="F2721" s="72"/>
      <c r="G2721" s="135"/>
      <c r="H2721" s="129"/>
      <c r="I2721" s="125"/>
    </row>
    <row r="2722" spans="1:9" x14ac:dyDescent="0.25">
      <c r="A2722" s="114"/>
      <c r="B2722" s="129"/>
      <c r="C2722" s="129"/>
      <c r="D2722" s="77"/>
      <c r="E2722" s="56"/>
      <c r="F2722" s="72"/>
      <c r="G2722" s="135"/>
      <c r="H2722" s="129"/>
      <c r="I2722" s="125"/>
    </row>
    <row r="2723" spans="1:9" x14ac:dyDescent="0.25">
      <c r="A2723" s="114"/>
      <c r="B2723" s="129"/>
      <c r="C2723" s="129"/>
      <c r="D2723" s="77"/>
      <c r="E2723" s="56"/>
      <c r="F2723" s="72"/>
      <c r="G2723" s="135"/>
      <c r="H2723" s="129"/>
      <c r="I2723" s="125"/>
    </row>
    <row r="2724" spans="1:9" x14ac:dyDescent="0.25">
      <c r="A2724" s="114"/>
      <c r="B2724" s="129"/>
      <c r="C2724" s="129"/>
      <c r="D2724" s="77"/>
      <c r="E2724" s="56"/>
      <c r="F2724" s="72"/>
      <c r="G2724" s="135"/>
      <c r="H2724" s="129"/>
      <c r="I2724" s="125"/>
    </row>
    <row r="2725" spans="1:9" x14ac:dyDescent="0.25">
      <c r="A2725" s="114"/>
      <c r="B2725" s="129"/>
      <c r="C2725" s="129"/>
      <c r="D2725" s="77"/>
      <c r="E2725" s="56"/>
      <c r="F2725" s="72"/>
      <c r="G2725" s="135"/>
      <c r="H2725" s="129"/>
      <c r="I2725" s="125"/>
    </row>
    <row r="2726" spans="1:9" x14ac:dyDescent="0.25">
      <c r="A2726" s="114"/>
      <c r="B2726" s="129"/>
      <c r="C2726" s="129"/>
      <c r="D2726" s="77"/>
      <c r="E2726" s="56"/>
      <c r="F2726" s="72"/>
      <c r="G2726" s="135"/>
      <c r="H2726" s="129"/>
      <c r="I2726" s="125"/>
    </row>
    <row r="2727" spans="1:9" x14ac:dyDescent="0.25">
      <c r="A2727" s="114"/>
      <c r="B2727" s="129"/>
      <c r="C2727" s="129"/>
      <c r="D2727" s="77"/>
      <c r="E2727" s="56"/>
      <c r="F2727" s="72"/>
      <c r="G2727" s="135"/>
      <c r="H2727" s="129"/>
      <c r="I2727" s="125"/>
    </row>
    <row r="2728" spans="1:9" x14ac:dyDescent="0.25">
      <c r="A2728" s="114"/>
      <c r="B2728" s="129"/>
      <c r="C2728" s="129"/>
      <c r="D2728" s="77"/>
      <c r="E2728" s="56"/>
      <c r="F2728" s="72"/>
      <c r="G2728" s="135"/>
      <c r="H2728" s="129"/>
      <c r="I2728" s="125"/>
    </row>
    <row r="2729" spans="1:9" x14ac:dyDescent="0.25">
      <c r="A2729" s="114"/>
      <c r="B2729" s="129"/>
      <c r="C2729" s="129"/>
      <c r="D2729" s="77"/>
      <c r="E2729" s="56"/>
      <c r="F2729" s="72"/>
      <c r="G2729" s="135"/>
      <c r="H2729" s="129"/>
      <c r="I2729" s="125"/>
    </row>
    <row r="2730" spans="1:9" x14ac:dyDescent="0.25">
      <c r="A2730" s="114"/>
      <c r="B2730" s="129"/>
      <c r="C2730" s="129"/>
      <c r="D2730" s="77"/>
      <c r="E2730" s="56"/>
      <c r="F2730" s="72"/>
      <c r="G2730" s="135"/>
      <c r="H2730" s="129"/>
      <c r="I2730" s="125"/>
    </row>
    <row r="2731" spans="1:9" x14ac:dyDescent="0.25">
      <c r="A2731" s="114"/>
      <c r="B2731" s="129"/>
      <c r="C2731" s="129"/>
      <c r="D2731" s="77"/>
      <c r="E2731" s="56"/>
      <c r="F2731" s="72"/>
      <c r="G2731" s="135"/>
      <c r="H2731" s="129"/>
      <c r="I2731" s="125"/>
    </row>
    <row r="2732" spans="1:9" x14ac:dyDescent="0.25">
      <c r="A2732" s="114"/>
      <c r="B2732" s="129"/>
      <c r="C2732" s="129"/>
      <c r="D2732" s="77"/>
      <c r="E2732" s="56"/>
      <c r="F2732" s="72"/>
      <c r="G2732" s="135"/>
      <c r="H2732" s="129"/>
      <c r="I2732" s="125"/>
    </row>
    <row r="2733" spans="1:9" x14ac:dyDescent="0.25">
      <c r="A2733" s="114"/>
      <c r="B2733" s="129"/>
      <c r="C2733" s="129"/>
      <c r="D2733" s="77"/>
      <c r="E2733" s="56"/>
      <c r="F2733" s="72"/>
      <c r="G2733" s="135"/>
      <c r="H2733" s="129"/>
      <c r="I2733" s="125"/>
    </row>
    <row r="2734" spans="1:9" x14ac:dyDescent="0.25">
      <c r="A2734" s="114"/>
      <c r="B2734" s="129"/>
      <c r="C2734" s="129"/>
      <c r="D2734" s="77"/>
      <c r="E2734" s="56"/>
      <c r="F2734" s="72"/>
      <c r="G2734" s="135"/>
      <c r="H2734" s="129"/>
      <c r="I2734" s="125"/>
    </row>
    <row r="2735" spans="1:9" x14ac:dyDescent="0.25">
      <c r="A2735" s="114"/>
      <c r="B2735" s="129"/>
      <c r="C2735" s="129"/>
      <c r="D2735" s="77"/>
      <c r="E2735" s="56"/>
      <c r="F2735" s="72"/>
      <c r="G2735" s="135"/>
      <c r="H2735" s="129"/>
      <c r="I2735" s="125"/>
    </row>
    <row r="2736" spans="1:9" x14ac:dyDescent="0.25">
      <c r="A2736" s="114"/>
      <c r="B2736" s="129"/>
      <c r="C2736" s="129"/>
      <c r="D2736" s="77"/>
      <c r="E2736" s="56"/>
      <c r="F2736" s="72"/>
      <c r="G2736" s="135"/>
      <c r="H2736" s="129"/>
      <c r="I2736" s="125"/>
    </row>
    <row r="2737" spans="1:9" x14ac:dyDescent="0.25">
      <c r="A2737" s="114"/>
      <c r="B2737" s="129"/>
      <c r="C2737" s="129"/>
      <c r="D2737" s="77"/>
      <c r="E2737" s="56"/>
      <c r="F2737" s="72"/>
      <c r="G2737" s="135"/>
      <c r="H2737" s="129"/>
      <c r="I2737" s="125"/>
    </row>
    <row r="2738" spans="1:9" x14ac:dyDescent="0.25">
      <c r="A2738" s="114"/>
      <c r="B2738" s="129"/>
      <c r="C2738" s="129"/>
      <c r="D2738" s="77"/>
      <c r="E2738" s="56"/>
      <c r="F2738" s="72"/>
      <c r="G2738" s="135"/>
      <c r="H2738" s="129"/>
      <c r="I2738" s="125"/>
    </row>
    <row r="2739" spans="1:9" x14ac:dyDescent="0.25">
      <c r="A2739" s="114"/>
      <c r="B2739" s="129"/>
      <c r="C2739" s="129"/>
      <c r="D2739" s="77"/>
      <c r="E2739" s="56"/>
      <c r="F2739" s="72"/>
      <c r="G2739" s="135"/>
      <c r="H2739" s="129"/>
      <c r="I2739" s="125"/>
    </row>
    <row r="2740" spans="1:9" x14ac:dyDescent="0.25">
      <c r="A2740" s="114"/>
      <c r="B2740" s="129"/>
      <c r="C2740" s="129"/>
      <c r="D2740" s="77"/>
      <c r="E2740" s="56"/>
      <c r="F2740" s="72"/>
      <c r="G2740" s="135"/>
      <c r="H2740" s="129"/>
      <c r="I2740" s="125"/>
    </row>
    <row r="2741" spans="1:9" x14ac:dyDescent="0.25">
      <c r="A2741" s="114"/>
      <c r="B2741" s="129"/>
      <c r="C2741" s="129"/>
      <c r="D2741" s="77"/>
      <c r="E2741" s="56"/>
      <c r="F2741" s="72"/>
      <c r="G2741" s="135"/>
      <c r="H2741" s="129"/>
      <c r="I2741" s="125"/>
    </row>
    <row r="2742" spans="1:9" x14ac:dyDescent="0.25">
      <c r="A2742" s="114"/>
      <c r="B2742" s="129"/>
      <c r="C2742" s="129"/>
      <c r="D2742" s="77"/>
      <c r="E2742" s="56"/>
      <c r="F2742" s="72"/>
      <c r="G2742" s="135"/>
      <c r="H2742" s="129"/>
      <c r="I2742" s="125"/>
    </row>
    <row r="2743" spans="1:9" x14ac:dyDescent="0.25">
      <c r="A2743" s="114"/>
      <c r="B2743" s="129"/>
      <c r="C2743" s="129"/>
      <c r="D2743" s="77"/>
      <c r="E2743" s="56"/>
      <c r="F2743" s="72"/>
      <c r="G2743" s="135"/>
      <c r="H2743" s="129"/>
      <c r="I2743" s="125"/>
    </row>
    <row r="2744" spans="1:9" x14ac:dyDescent="0.25">
      <c r="A2744" s="114"/>
      <c r="B2744" s="129"/>
      <c r="C2744" s="129"/>
      <c r="D2744" s="77"/>
      <c r="E2744" s="56"/>
      <c r="F2744" s="72"/>
      <c r="G2744" s="135"/>
      <c r="H2744" s="129"/>
      <c r="I2744" s="125"/>
    </row>
    <row r="2745" spans="1:9" x14ac:dyDescent="0.25">
      <c r="A2745" s="114"/>
      <c r="B2745" s="129"/>
      <c r="C2745" s="129"/>
      <c r="D2745" s="77"/>
      <c r="E2745" s="56"/>
      <c r="F2745" s="72"/>
      <c r="G2745" s="135"/>
      <c r="H2745" s="129"/>
      <c r="I2745" s="125"/>
    </row>
    <row r="2746" spans="1:9" x14ac:dyDescent="0.25">
      <c r="A2746" s="114"/>
      <c r="B2746" s="129"/>
      <c r="C2746" s="129"/>
      <c r="D2746" s="77"/>
      <c r="E2746" s="56"/>
      <c r="F2746" s="72"/>
      <c r="G2746" s="135"/>
      <c r="H2746" s="129"/>
      <c r="I2746" s="125"/>
    </row>
    <row r="2747" spans="1:9" x14ac:dyDescent="0.25">
      <c r="A2747" s="114"/>
      <c r="B2747" s="129"/>
      <c r="C2747" s="129"/>
      <c r="D2747" s="77"/>
      <c r="E2747" s="56"/>
      <c r="F2747" s="72"/>
      <c r="G2747" s="135"/>
      <c r="H2747" s="129"/>
      <c r="I2747" s="125"/>
    </row>
    <row r="2748" spans="1:9" x14ac:dyDescent="0.25">
      <c r="A2748" s="114"/>
      <c r="B2748" s="129"/>
      <c r="C2748" s="129"/>
      <c r="D2748" s="77"/>
      <c r="E2748" s="56"/>
      <c r="F2748" s="72"/>
      <c r="G2748" s="135"/>
      <c r="H2748" s="129"/>
      <c r="I2748" s="125"/>
    </row>
    <row r="2749" spans="1:9" x14ac:dyDescent="0.25">
      <c r="A2749" s="114"/>
      <c r="B2749" s="129"/>
      <c r="C2749" s="129"/>
      <c r="D2749" s="77"/>
      <c r="E2749" s="56"/>
      <c r="F2749" s="72"/>
      <c r="G2749" s="135"/>
      <c r="H2749" s="129"/>
      <c r="I2749" s="125"/>
    </row>
    <row r="2750" spans="1:9" x14ac:dyDescent="0.25">
      <c r="A2750" s="114"/>
      <c r="B2750" s="129"/>
      <c r="C2750" s="129"/>
      <c r="D2750" s="77"/>
      <c r="E2750" s="56"/>
      <c r="F2750" s="72"/>
      <c r="G2750" s="135"/>
      <c r="H2750" s="129"/>
      <c r="I2750" s="125"/>
    </row>
    <row r="2751" spans="1:9" x14ac:dyDescent="0.25">
      <c r="A2751" s="114"/>
      <c r="B2751" s="129"/>
      <c r="C2751" s="129"/>
      <c r="D2751" s="77"/>
      <c r="E2751" s="56"/>
      <c r="F2751" s="72"/>
      <c r="G2751" s="135"/>
      <c r="H2751" s="129"/>
      <c r="I2751" s="125"/>
    </row>
    <row r="2752" spans="1:9" x14ac:dyDescent="0.25">
      <c r="A2752" s="114"/>
      <c r="B2752" s="129"/>
      <c r="C2752" s="129"/>
      <c r="D2752" s="77"/>
      <c r="E2752" s="56"/>
      <c r="F2752" s="72"/>
      <c r="G2752" s="135"/>
      <c r="H2752" s="129"/>
      <c r="I2752" s="125"/>
    </row>
    <row r="2753" spans="1:9" x14ac:dyDescent="0.25">
      <c r="A2753" s="114"/>
      <c r="B2753" s="129"/>
      <c r="C2753" s="129"/>
      <c r="D2753" s="77"/>
      <c r="E2753" s="56"/>
      <c r="F2753" s="72"/>
      <c r="G2753" s="135"/>
      <c r="H2753" s="129"/>
      <c r="I2753" s="125"/>
    </row>
    <row r="2754" spans="1:9" x14ac:dyDescent="0.25">
      <c r="A2754" s="114"/>
      <c r="B2754" s="129"/>
      <c r="C2754" s="129"/>
      <c r="D2754" s="77"/>
      <c r="E2754" s="56"/>
      <c r="F2754" s="72"/>
      <c r="G2754" s="135"/>
      <c r="H2754" s="129"/>
      <c r="I2754" s="125"/>
    </row>
    <row r="2755" spans="1:9" x14ac:dyDescent="0.25">
      <c r="A2755" s="114"/>
      <c r="B2755" s="129"/>
      <c r="C2755" s="129"/>
      <c r="D2755" s="77"/>
      <c r="E2755" s="56"/>
      <c r="F2755" s="72"/>
      <c r="G2755" s="135"/>
      <c r="H2755" s="129"/>
      <c r="I2755" s="125"/>
    </row>
    <row r="2756" spans="1:9" x14ac:dyDescent="0.25">
      <c r="A2756" s="114"/>
      <c r="B2756" s="129"/>
      <c r="C2756" s="129"/>
      <c r="D2756" s="77"/>
      <c r="E2756" s="56"/>
      <c r="F2756" s="72"/>
      <c r="G2756" s="135"/>
      <c r="H2756" s="129"/>
      <c r="I2756" s="125"/>
    </row>
    <row r="2757" spans="1:9" x14ac:dyDescent="0.25">
      <c r="A2757" s="114"/>
      <c r="B2757" s="129"/>
      <c r="C2757" s="129"/>
      <c r="D2757" s="77"/>
      <c r="E2757" s="56"/>
      <c r="F2757" s="72"/>
      <c r="G2757" s="135"/>
      <c r="H2757" s="129"/>
      <c r="I2757" s="125"/>
    </row>
    <row r="2758" spans="1:9" x14ac:dyDescent="0.25">
      <c r="A2758" s="114"/>
      <c r="B2758" s="129"/>
      <c r="C2758" s="129"/>
      <c r="D2758" s="77"/>
      <c r="E2758" s="56"/>
      <c r="F2758" s="72"/>
      <c r="G2758" s="135"/>
      <c r="H2758" s="129"/>
      <c r="I2758" s="125"/>
    </row>
    <row r="2759" spans="1:9" x14ac:dyDescent="0.25">
      <c r="A2759" s="114"/>
      <c r="B2759" s="129"/>
      <c r="C2759" s="129"/>
      <c r="D2759" s="77"/>
      <c r="E2759" s="56"/>
      <c r="F2759" s="72"/>
      <c r="G2759" s="135"/>
      <c r="H2759" s="129"/>
      <c r="I2759" s="125"/>
    </row>
    <row r="2760" spans="1:9" x14ac:dyDescent="0.25">
      <c r="A2760" s="114"/>
      <c r="B2760" s="129"/>
      <c r="C2760" s="129"/>
      <c r="D2760" s="77"/>
      <c r="E2760" s="56"/>
      <c r="F2760" s="72"/>
      <c r="G2760" s="135"/>
      <c r="H2760" s="129"/>
      <c r="I2760" s="125"/>
    </row>
    <row r="2761" spans="1:9" x14ac:dyDescent="0.25">
      <c r="A2761" s="114"/>
      <c r="B2761" s="129"/>
      <c r="C2761" s="129"/>
      <c r="D2761" s="77"/>
      <c r="E2761" s="56"/>
      <c r="F2761" s="72"/>
      <c r="G2761" s="135"/>
      <c r="H2761" s="129"/>
      <c r="I2761" s="125"/>
    </row>
    <row r="2762" spans="1:9" x14ac:dyDescent="0.25">
      <c r="A2762" s="114"/>
      <c r="B2762" s="129"/>
      <c r="C2762" s="129"/>
      <c r="D2762" s="77"/>
      <c r="E2762" s="56"/>
      <c r="F2762" s="72"/>
      <c r="G2762" s="135"/>
      <c r="H2762" s="129"/>
      <c r="I2762" s="125"/>
    </row>
    <row r="2763" spans="1:9" x14ac:dyDescent="0.25">
      <c r="A2763" s="114"/>
      <c r="B2763" s="129"/>
      <c r="C2763" s="129"/>
      <c r="D2763" s="77"/>
      <c r="E2763" s="56"/>
      <c r="F2763" s="72"/>
      <c r="G2763" s="135"/>
      <c r="H2763" s="129"/>
      <c r="I2763" s="125"/>
    </row>
    <row r="2764" spans="1:9" x14ac:dyDescent="0.25">
      <c r="A2764" s="114"/>
      <c r="B2764" s="129"/>
      <c r="C2764" s="129"/>
      <c r="D2764" s="77"/>
      <c r="E2764" s="56"/>
      <c r="F2764" s="72"/>
      <c r="G2764" s="135"/>
      <c r="H2764" s="129"/>
      <c r="I2764" s="125"/>
    </row>
    <row r="2765" spans="1:9" x14ac:dyDescent="0.25">
      <c r="A2765" s="114"/>
      <c r="B2765" s="129"/>
      <c r="C2765" s="129"/>
      <c r="D2765" s="77"/>
      <c r="E2765" s="56"/>
      <c r="F2765" s="72"/>
      <c r="G2765" s="135"/>
      <c r="H2765" s="129"/>
      <c r="I2765" s="125"/>
    </row>
    <row r="2766" spans="1:9" x14ac:dyDescent="0.25">
      <c r="A2766" s="114"/>
      <c r="B2766" s="129"/>
      <c r="C2766" s="129"/>
      <c r="D2766" s="77"/>
      <c r="E2766" s="56"/>
      <c r="F2766" s="72"/>
      <c r="G2766" s="135"/>
      <c r="H2766" s="129"/>
      <c r="I2766" s="125"/>
    </row>
    <row r="2767" spans="1:9" x14ac:dyDescent="0.25">
      <c r="A2767" s="114"/>
      <c r="B2767" s="129"/>
      <c r="C2767" s="129"/>
      <c r="D2767" s="77"/>
      <c r="E2767" s="56"/>
      <c r="F2767" s="72"/>
      <c r="G2767" s="135"/>
      <c r="H2767" s="129"/>
      <c r="I2767" s="125"/>
    </row>
    <row r="2768" spans="1:9" x14ac:dyDescent="0.25">
      <c r="A2768" s="114"/>
      <c r="B2768" s="129"/>
      <c r="C2768" s="129"/>
      <c r="D2768" s="77"/>
      <c r="E2768" s="56"/>
      <c r="F2768" s="72"/>
      <c r="G2768" s="135"/>
      <c r="H2768" s="129"/>
      <c r="I2768" s="125"/>
    </row>
    <row r="2769" spans="1:9" x14ac:dyDescent="0.25">
      <c r="A2769" s="114"/>
      <c r="B2769" s="129"/>
      <c r="C2769" s="129"/>
      <c r="D2769" s="77"/>
      <c r="E2769" s="56"/>
      <c r="F2769" s="72"/>
      <c r="G2769" s="135"/>
      <c r="H2769" s="129"/>
      <c r="I2769" s="125"/>
    </row>
    <row r="2770" spans="1:9" x14ac:dyDescent="0.25">
      <c r="A2770" s="114"/>
      <c r="B2770" s="129"/>
      <c r="C2770" s="129"/>
      <c r="D2770" s="77"/>
      <c r="E2770" s="56"/>
      <c r="F2770" s="72"/>
      <c r="G2770" s="135"/>
      <c r="H2770" s="129"/>
      <c r="I2770" s="125"/>
    </row>
    <row r="2771" spans="1:9" x14ac:dyDescent="0.25">
      <c r="A2771" s="114"/>
      <c r="B2771" s="129"/>
      <c r="C2771" s="129"/>
      <c r="D2771" s="77"/>
      <c r="E2771" s="56"/>
      <c r="F2771" s="72"/>
      <c r="G2771" s="135"/>
      <c r="H2771" s="129"/>
      <c r="I2771" s="125"/>
    </row>
    <row r="2772" spans="1:9" x14ac:dyDescent="0.25">
      <c r="A2772" s="114"/>
      <c r="B2772" s="129"/>
      <c r="C2772" s="129"/>
      <c r="D2772" s="77"/>
      <c r="E2772" s="56"/>
      <c r="F2772" s="72"/>
      <c r="G2772" s="135"/>
      <c r="H2772" s="129"/>
      <c r="I2772" s="125"/>
    </row>
    <row r="2773" spans="1:9" x14ac:dyDescent="0.25">
      <c r="A2773" s="114"/>
      <c r="B2773" s="129"/>
      <c r="C2773" s="129"/>
      <c r="D2773" s="77"/>
      <c r="E2773" s="56"/>
      <c r="F2773" s="72"/>
      <c r="G2773" s="135"/>
      <c r="H2773" s="129"/>
      <c r="I2773" s="125"/>
    </row>
    <row r="2774" spans="1:9" x14ac:dyDescent="0.25">
      <c r="A2774" s="114"/>
      <c r="B2774" s="129"/>
      <c r="C2774" s="129"/>
      <c r="D2774" s="77"/>
      <c r="E2774" s="56"/>
      <c r="F2774" s="72"/>
      <c r="G2774" s="135"/>
      <c r="H2774" s="129"/>
      <c r="I2774" s="125"/>
    </row>
    <row r="2775" spans="1:9" x14ac:dyDescent="0.25">
      <c r="A2775" s="114"/>
      <c r="B2775" s="129"/>
      <c r="C2775" s="129"/>
      <c r="D2775" s="77"/>
      <c r="E2775" s="56"/>
      <c r="F2775" s="72"/>
      <c r="G2775" s="135"/>
      <c r="H2775" s="129"/>
      <c r="I2775" s="125"/>
    </row>
    <row r="2776" spans="1:9" x14ac:dyDescent="0.25">
      <c r="A2776" s="114"/>
      <c r="B2776" s="129"/>
      <c r="C2776" s="129"/>
      <c r="D2776" s="77"/>
      <c r="E2776" s="56"/>
      <c r="F2776" s="72"/>
      <c r="G2776" s="135"/>
      <c r="H2776" s="129"/>
      <c r="I2776" s="125"/>
    </row>
    <row r="2777" spans="1:9" x14ac:dyDescent="0.25">
      <c r="A2777" s="114"/>
      <c r="B2777" s="129"/>
      <c r="C2777" s="129"/>
      <c r="D2777" s="77"/>
      <c r="E2777" s="56"/>
      <c r="F2777" s="72"/>
      <c r="G2777" s="135"/>
      <c r="H2777" s="129"/>
      <c r="I2777" s="125"/>
    </row>
    <row r="2778" spans="1:9" x14ac:dyDescent="0.25">
      <c r="A2778" s="114"/>
      <c r="B2778" s="129"/>
      <c r="C2778" s="129"/>
      <c r="D2778" s="77"/>
      <c r="E2778" s="56"/>
      <c r="F2778" s="72"/>
      <c r="G2778" s="135"/>
      <c r="H2778" s="129"/>
      <c r="I2778" s="125"/>
    </row>
    <row r="2779" spans="1:9" x14ac:dyDescent="0.25">
      <c r="A2779" s="114"/>
      <c r="B2779" s="129"/>
      <c r="C2779" s="129"/>
      <c r="D2779" s="77"/>
      <c r="E2779" s="56"/>
      <c r="F2779" s="72"/>
      <c r="G2779" s="135"/>
      <c r="H2779" s="129"/>
      <c r="I2779" s="125"/>
    </row>
    <row r="2780" spans="1:9" x14ac:dyDescent="0.25">
      <c r="A2780" s="114"/>
      <c r="B2780" s="129"/>
      <c r="C2780" s="129"/>
      <c r="D2780" s="77"/>
      <c r="E2780" s="56"/>
      <c r="F2780" s="72"/>
      <c r="G2780" s="135"/>
      <c r="H2780" s="129"/>
      <c r="I2780" s="125"/>
    </row>
    <row r="2781" spans="1:9" x14ac:dyDescent="0.25">
      <c r="A2781" s="114"/>
      <c r="B2781" s="129"/>
      <c r="C2781" s="129"/>
      <c r="D2781" s="77"/>
      <c r="E2781" s="56"/>
      <c r="F2781" s="72"/>
      <c r="G2781" s="135"/>
      <c r="H2781" s="129"/>
      <c r="I2781" s="125"/>
    </row>
    <row r="2782" spans="1:9" x14ac:dyDescent="0.25">
      <c r="A2782" s="114"/>
      <c r="B2782" s="129"/>
      <c r="C2782" s="129"/>
      <c r="D2782" s="77"/>
      <c r="E2782" s="56"/>
      <c r="F2782" s="72"/>
      <c r="G2782" s="135"/>
      <c r="H2782" s="129"/>
      <c r="I2782" s="125"/>
    </row>
    <row r="2783" spans="1:9" x14ac:dyDescent="0.25">
      <c r="A2783" s="114"/>
      <c r="B2783" s="129"/>
      <c r="C2783" s="129"/>
      <c r="D2783" s="77"/>
      <c r="E2783" s="56"/>
      <c r="F2783" s="72"/>
      <c r="G2783" s="135"/>
      <c r="H2783" s="129"/>
      <c r="I2783" s="125"/>
    </row>
    <row r="2784" spans="1:9" x14ac:dyDescent="0.25">
      <c r="A2784" s="114"/>
      <c r="B2784" s="129"/>
      <c r="C2784" s="129"/>
      <c r="D2784" s="77"/>
      <c r="E2784" s="56"/>
      <c r="F2784" s="72"/>
      <c r="G2784" s="135"/>
      <c r="H2784" s="129"/>
      <c r="I2784" s="125"/>
    </row>
    <row r="2785" spans="1:9" x14ac:dyDescent="0.25">
      <c r="A2785" s="114"/>
      <c r="B2785" s="129"/>
      <c r="C2785" s="129"/>
      <c r="D2785" s="77"/>
      <c r="E2785" s="56"/>
      <c r="F2785" s="72"/>
      <c r="G2785" s="135"/>
      <c r="H2785" s="129"/>
      <c r="I2785" s="125"/>
    </row>
    <row r="2786" spans="1:9" x14ac:dyDescent="0.25">
      <c r="A2786" s="114"/>
      <c r="B2786" s="129"/>
      <c r="C2786" s="129"/>
      <c r="D2786" s="77"/>
      <c r="E2786" s="56"/>
      <c r="F2786" s="72"/>
      <c r="G2786" s="135"/>
      <c r="H2786" s="129"/>
      <c r="I2786" s="125"/>
    </row>
    <row r="2787" spans="1:9" x14ac:dyDescent="0.25">
      <c r="A2787" s="114"/>
      <c r="B2787" s="129"/>
      <c r="C2787" s="129"/>
      <c r="D2787" s="77"/>
      <c r="E2787" s="56"/>
      <c r="F2787" s="72"/>
      <c r="G2787" s="135"/>
      <c r="H2787" s="129"/>
      <c r="I2787" s="125"/>
    </row>
    <row r="2788" spans="1:9" x14ac:dyDescent="0.25">
      <c r="A2788" s="114"/>
      <c r="B2788" s="129"/>
      <c r="C2788" s="129"/>
      <c r="D2788" s="77"/>
      <c r="E2788" s="56"/>
      <c r="F2788" s="72"/>
      <c r="G2788" s="135"/>
      <c r="H2788" s="129"/>
      <c r="I2788" s="125"/>
    </row>
    <row r="2789" spans="1:9" x14ac:dyDescent="0.25">
      <c r="A2789" s="114"/>
      <c r="B2789" s="129"/>
      <c r="C2789" s="129"/>
      <c r="D2789" s="77"/>
      <c r="E2789" s="56"/>
      <c r="F2789" s="72"/>
      <c r="G2789" s="135"/>
      <c r="H2789" s="129"/>
      <c r="I2789" s="125"/>
    </row>
    <row r="2790" spans="1:9" x14ac:dyDescent="0.25">
      <c r="A2790" s="114"/>
      <c r="B2790" s="129"/>
      <c r="C2790" s="129"/>
      <c r="D2790" s="77"/>
      <c r="E2790" s="56"/>
      <c r="F2790" s="72"/>
      <c r="G2790" s="135"/>
      <c r="H2790" s="129"/>
      <c r="I2790" s="125"/>
    </row>
    <row r="2791" spans="1:9" x14ac:dyDescent="0.25">
      <c r="A2791" s="114"/>
      <c r="B2791" s="129"/>
      <c r="C2791" s="129"/>
      <c r="D2791" s="77"/>
      <c r="E2791" s="56"/>
      <c r="F2791" s="72"/>
      <c r="G2791" s="135"/>
      <c r="H2791" s="129"/>
      <c r="I2791" s="125"/>
    </row>
    <row r="2792" spans="1:9" x14ac:dyDescent="0.25">
      <c r="A2792" s="114"/>
      <c r="B2792" s="129"/>
      <c r="C2792" s="129"/>
      <c r="D2792" s="77"/>
      <c r="E2792" s="56"/>
      <c r="F2792" s="72"/>
      <c r="G2792" s="135"/>
      <c r="H2792" s="129"/>
      <c r="I2792" s="125"/>
    </row>
    <row r="2793" spans="1:9" x14ac:dyDescent="0.25">
      <c r="A2793" s="114"/>
      <c r="B2793" s="129"/>
      <c r="C2793" s="129"/>
      <c r="D2793" s="77"/>
      <c r="E2793" s="56"/>
      <c r="F2793" s="72"/>
      <c r="G2793" s="135"/>
      <c r="H2793" s="129"/>
      <c r="I2793" s="125"/>
    </row>
    <row r="2794" spans="1:9" x14ac:dyDescent="0.25">
      <c r="A2794" s="114"/>
      <c r="B2794" s="129"/>
      <c r="C2794" s="129"/>
      <c r="D2794" s="77"/>
      <c r="E2794" s="56"/>
      <c r="F2794" s="72"/>
      <c r="G2794" s="135"/>
      <c r="H2794" s="129"/>
      <c r="I2794" s="125"/>
    </row>
    <row r="2795" spans="1:9" x14ac:dyDescent="0.25">
      <c r="A2795" s="114"/>
      <c r="B2795" s="129"/>
      <c r="C2795" s="129"/>
      <c r="D2795" s="77"/>
      <c r="E2795" s="56"/>
      <c r="F2795" s="72"/>
      <c r="G2795" s="135"/>
      <c r="H2795" s="129"/>
      <c r="I2795" s="125"/>
    </row>
    <row r="2796" spans="1:9" x14ac:dyDescent="0.25">
      <c r="A2796" s="114"/>
      <c r="B2796" s="129"/>
      <c r="C2796" s="129"/>
      <c r="D2796" s="77"/>
      <c r="E2796" s="56"/>
      <c r="F2796" s="72"/>
      <c r="G2796" s="135"/>
      <c r="H2796" s="129"/>
      <c r="I2796" s="125"/>
    </row>
    <row r="2797" spans="1:9" x14ac:dyDescent="0.25">
      <c r="A2797" s="114"/>
      <c r="B2797" s="129"/>
      <c r="C2797" s="129"/>
      <c r="D2797" s="77"/>
      <c r="E2797" s="56"/>
      <c r="F2797" s="72"/>
      <c r="G2797" s="135"/>
      <c r="H2797" s="129"/>
      <c r="I2797" s="125"/>
    </row>
    <row r="2798" spans="1:9" x14ac:dyDescent="0.25">
      <c r="A2798" s="114"/>
      <c r="B2798" s="129"/>
      <c r="C2798" s="129"/>
      <c r="D2798" s="77"/>
      <c r="E2798" s="56"/>
      <c r="F2798" s="72"/>
      <c r="G2798" s="135"/>
      <c r="H2798" s="129"/>
      <c r="I2798" s="125"/>
    </row>
    <row r="2799" spans="1:9" x14ac:dyDescent="0.25">
      <c r="A2799" s="114"/>
      <c r="B2799" s="129"/>
      <c r="C2799" s="129"/>
      <c r="D2799" s="77"/>
      <c r="E2799" s="56"/>
      <c r="F2799" s="72"/>
      <c r="G2799" s="135"/>
      <c r="H2799" s="129"/>
      <c r="I2799" s="125"/>
    </row>
    <row r="2800" spans="1:9" x14ac:dyDescent="0.25">
      <c r="A2800" s="114"/>
      <c r="B2800" s="129"/>
      <c r="C2800" s="129"/>
      <c r="D2800" s="77"/>
      <c r="E2800" s="56"/>
      <c r="F2800" s="72"/>
      <c r="G2800" s="135"/>
      <c r="H2800" s="129"/>
      <c r="I2800" s="125"/>
    </row>
    <row r="2801" spans="1:9" x14ac:dyDescent="0.25">
      <c r="A2801" s="114"/>
      <c r="B2801" s="129"/>
      <c r="C2801" s="129"/>
      <c r="D2801" s="77"/>
      <c r="E2801" s="56"/>
      <c r="F2801" s="72"/>
      <c r="G2801" s="135"/>
      <c r="H2801" s="129"/>
      <c r="I2801" s="125"/>
    </row>
    <row r="2802" spans="1:9" x14ac:dyDescent="0.25">
      <c r="A2802" s="114"/>
      <c r="B2802" s="129"/>
      <c r="C2802" s="129"/>
      <c r="D2802" s="77"/>
      <c r="E2802" s="56"/>
      <c r="F2802" s="72"/>
      <c r="G2802" s="135"/>
      <c r="H2802" s="129"/>
      <c r="I2802" s="125"/>
    </row>
    <row r="2803" spans="1:9" x14ac:dyDescent="0.25">
      <c r="A2803" s="114"/>
      <c r="B2803" s="129"/>
      <c r="C2803" s="129"/>
      <c r="D2803" s="77"/>
      <c r="E2803" s="56"/>
      <c r="F2803" s="72"/>
      <c r="G2803" s="135"/>
      <c r="H2803" s="129"/>
      <c r="I2803" s="125"/>
    </row>
    <row r="2804" spans="1:9" x14ac:dyDescent="0.25">
      <c r="A2804" s="114"/>
      <c r="B2804" s="129"/>
      <c r="C2804" s="129"/>
      <c r="D2804" s="77"/>
      <c r="E2804" s="56"/>
      <c r="F2804" s="72"/>
      <c r="G2804" s="135"/>
      <c r="H2804" s="129"/>
      <c r="I2804" s="125"/>
    </row>
    <row r="2805" spans="1:9" x14ac:dyDescent="0.25">
      <c r="A2805" s="114"/>
      <c r="B2805" s="129"/>
      <c r="C2805" s="129"/>
      <c r="D2805" s="77"/>
      <c r="E2805" s="56"/>
      <c r="F2805" s="72"/>
      <c r="G2805" s="135"/>
      <c r="H2805" s="129"/>
      <c r="I2805" s="125"/>
    </row>
    <row r="2806" spans="1:9" x14ac:dyDescent="0.25">
      <c r="A2806" s="114"/>
      <c r="B2806" s="129"/>
      <c r="C2806" s="129"/>
      <c r="D2806" s="77"/>
      <c r="E2806" s="56"/>
      <c r="F2806" s="72"/>
      <c r="G2806" s="135"/>
      <c r="H2806" s="129"/>
      <c r="I2806" s="125"/>
    </row>
    <row r="2807" spans="1:9" x14ac:dyDescent="0.25">
      <c r="A2807" s="114"/>
      <c r="B2807" s="129"/>
      <c r="C2807" s="129"/>
      <c r="D2807" s="77"/>
      <c r="E2807" s="56"/>
      <c r="F2807" s="72"/>
      <c r="G2807" s="135"/>
      <c r="H2807" s="129"/>
      <c r="I2807" s="125"/>
    </row>
    <row r="2808" spans="1:9" x14ac:dyDescent="0.25">
      <c r="A2808" s="114"/>
      <c r="B2808" s="129"/>
      <c r="C2808" s="129"/>
      <c r="D2808" s="77"/>
      <c r="E2808" s="56"/>
      <c r="F2808" s="72"/>
      <c r="G2808" s="135"/>
      <c r="H2808" s="129"/>
      <c r="I2808" s="125"/>
    </row>
    <row r="2809" spans="1:9" x14ac:dyDescent="0.25">
      <c r="A2809" s="114"/>
      <c r="B2809" s="129"/>
      <c r="C2809" s="129"/>
      <c r="D2809" s="77"/>
      <c r="E2809" s="56"/>
      <c r="F2809" s="72"/>
      <c r="G2809" s="135"/>
      <c r="H2809" s="129"/>
      <c r="I2809" s="125"/>
    </row>
    <row r="2810" spans="1:9" x14ac:dyDescent="0.25">
      <c r="A2810" s="114"/>
      <c r="B2810" s="129"/>
      <c r="C2810" s="129"/>
      <c r="D2810" s="77"/>
      <c r="E2810" s="56"/>
      <c r="F2810" s="72"/>
      <c r="G2810" s="135"/>
      <c r="H2810" s="129"/>
      <c r="I2810" s="125"/>
    </row>
    <row r="2811" spans="1:9" x14ac:dyDescent="0.25">
      <c r="A2811" s="114"/>
      <c r="B2811" s="129"/>
      <c r="C2811" s="129"/>
      <c r="D2811" s="77"/>
      <c r="E2811" s="56"/>
      <c r="F2811" s="72"/>
      <c r="G2811" s="135"/>
      <c r="H2811" s="129"/>
      <c r="I2811" s="125"/>
    </row>
    <row r="2812" spans="1:9" x14ac:dyDescent="0.25">
      <c r="A2812" s="114"/>
      <c r="B2812" s="129"/>
      <c r="C2812" s="129"/>
      <c r="D2812" s="77"/>
      <c r="E2812" s="56"/>
      <c r="F2812" s="72"/>
      <c r="G2812" s="135"/>
      <c r="H2812" s="129"/>
      <c r="I2812" s="125"/>
    </row>
    <row r="2813" spans="1:9" x14ac:dyDescent="0.25">
      <c r="A2813" s="114"/>
      <c r="B2813" s="129"/>
      <c r="C2813" s="129"/>
      <c r="D2813" s="77"/>
      <c r="E2813" s="56"/>
      <c r="F2813" s="72"/>
      <c r="G2813" s="135"/>
      <c r="H2813" s="129"/>
      <c r="I2813" s="125"/>
    </row>
    <row r="2814" spans="1:9" x14ac:dyDescent="0.25">
      <c r="A2814" s="114"/>
      <c r="B2814" s="129"/>
      <c r="C2814" s="129"/>
      <c r="D2814" s="77"/>
      <c r="E2814" s="56"/>
      <c r="F2814" s="72"/>
      <c r="G2814" s="135"/>
      <c r="H2814" s="129"/>
      <c r="I2814" s="125"/>
    </row>
    <row r="2815" spans="1:9" x14ac:dyDescent="0.25">
      <c r="A2815" s="114"/>
      <c r="B2815" s="129"/>
      <c r="C2815" s="129"/>
      <c r="D2815" s="77"/>
      <c r="E2815" s="56"/>
      <c r="F2815" s="72"/>
      <c r="G2815" s="135"/>
      <c r="H2815" s="129"/>
      <c r="I2815" s="125"/>
    </row>
    <row r="2816" spans="1:9" x14ac:dyDescent="0.25">
      <c r="A2816" s="114"/>
      <c r="B2816" s="129"/>
      <c r="C2816" s="129"/>
      <c r="D2816" s="77"/>
      <c r="E2816" s="56"/>
      <c r="F2816" s="72"/>
      <c r="G2816" s="135"/>
      <c r="H2816" s="129"/>
      <c r="I2816" s="125"/>
    </row>
    <row r="2817" spans="1:9" x14ac:dyDescent="0.25">
      <c r="A2817" s="114"/>
      <c r="B2817" s="129"/>
      <c r="C2817" s="129"/>
      <c r="D2817" s="77"/>
      <c r="E2817" s="56"/>
      <c r="F2817" s="72"/>
      <c r="G2817" s="135"/>
      <c r="H2817" s="129"/>
      <c r="I2817" s="125"/>
    </row>
    <row r="2818" spans="1:9" x14ac:dyDescent="0.25">
      <c r="A2818" s="114"/>
      <c r="B2818" s="129"/>
      <c r="C2818" s="129"/>
      <c r="D2818" s="77"/>
      <c r="E2818" s="56"/>
      <c r="F2818" s="72"/>
      <c r="G2818" s="135"/>
      <c r="H2818" s="129"/>
      <c r="I2818" s="125"/>
    </row>
    <row r="2819" spans="1:9" x14ac:dyDescent="0.25">
      <c r="A2819" s="114"/>
      <c r="B2819" s="129"/>
      <c r="C2819" s="129"/>
      <c r="D2819" s="77"/>
      <c r="E2819" s="56"/>
      <c r="F2819" s="72"/>
      <c r="G2819" s="135"/>
      <c r="H2819" s="129"/>
      <c r="I2819" s="125"/>
    </row>
    <row r="2820" spans="1:9" x14ac:dyDescent="0.25">
      <c r="A2820" s="114"/>
      <c r="B2820" s="129"/>
      <c r="C2820" s="129"/>
      <c r="D2820" s="77"/>
      <c r="E2820" s="56"/>
      <c r="F2820" s="72"/>
      <c r="G2820" s="135"/>
      <c r="H2820" s="129"/>
      <c r="I2820" s="125"/>
    </row>
    <row r="2821" spans="1:9" x14ac:dyDescent="0.25">
      <c r="A2821" s="114"/>
      <c r="B2821" s="129"/>
      <c r="C2821" s="129"/>
      <c r="D2821" s="77"/>
      <c r="E2821" s="56"/>
      <c r="F2821" s="72"/>
      <c r="G2821" s="135"/>
      <c r="H2821" s="129"/>
      <c r="I2821" s="125"/>
    </row>
    <row r="2822" spans="1:9" x14ac:dyDescent="0.25">
      <c r="A2822" s="114"/>
      <c r="B2822" s="129"/>
      <c r="C2822" s="129"/>
      <c r="D2822" s="77"/>
      <c r="E2822" s="56"/>
      <c r="F2822" s="72"/>
      <c r="G2822" s="135"/>
      <c r="H2822" s="129"/>
      <c r="I2822" s="125"/>
    </row>
    <row r="2823" spans="1:9" x14ac:dyDescent="0.25">
      <c r="A2823" s="114"/>
      <c r="B2823" s="129"/>
      <c r="C2823" s="129"/>
      <c r="D2823" s="77"/>
      <c r="E2823" s="56"/>
      <c r="F2823" s="72"/>
      <c r="G2823" s="135"/>
      <c r="H2823" s="129"/>
      <c r="I2823" s="125"/>
    </row>
    <row r="2824" spans="1:9" x14ac:dyDescent="0.25">
      <c r="A2824" s="114"/>
      <c r="B2824" s="129"/>
      <c r="C2824" s="129"/>
      <c r="D2824" s="77"/>
      <c r="E2824" s="56"/>
      <c r="F2824" s="72"/>
      <c r="G2824" s="135"/>
      <c r="H2824" s="129"/>
      <c r="I2824" s="125"/>
    </row>
    <row r="2825" spans="1:9" x14ac:dyDescent="0.25">
      <c r="A2825" s="114"/>
      <c r="B2825" s="129"/>
      <c r="C2825" s="129"/>
      <c r="D2825" s="77"/>
      <c r="E2825" s="56"/>
      <c r="F2825" s="72"/>
      <c r="G2825" s="135"/>
      <c r="H2825" s="129"/>
      <c r="I2825" s="125"/>
    </row>
    <row r="2826" spans="1:9" x14ac:dyDescent="0.25">
      <c r="A2826" s="114"/>
      <c r="B2826" s="129"/>
      <c r="C2826" s="129"/>
      <c r="D2826" s="77"/>
      <c r="E2826" s="56"/>
      <c r="F2826" s="72"/>
      <c r="G2826" s="135"/>
      <c r="H2826" s="129"/>
      <c r="I2826" s="125"/>
    </row>
    <row r="2827" spans="1:9" x14ac:dyDescent="0.25">
      <c r="A2827" s="114"/>
      <c r="B2827" s="129"/>
      <c r="C2827" s="129"/>
      <c r="D2827" s="77"/>
      <c r="E2827" s="56"/>
      <c r="F2827" s="72"/>
      <c r="G2827" s="135"/>
      <c r="H2827" s="129"/>
      <c r="I2827" s="125"/>
    </row>
    <row r="2828" spans="1:9" x14ac:dyDescent="0.25">
      <c r="A2828" s="114"/>
      <c r="B2828" s="129"/>
      <c r="C2828" s="129"/>
      <c r="D2828" s="77"/>
      <c r="E2828" s="56"/>
      <c r="F2828" s="72"/>
      <c r="G2828" s="135"/>
      <c r="H2828" s="129"/>
      <c r="I2828" s="125"/>
    </row>
    <row r="2829" spans="1:9" x14ac:dyDescent="0.25">
      <c r="A2829" s="114"/>
      <c r="B2829" s="129"/>
      <c r="C2829" s="129"/>
      <c r="D2829" s="77"/>
      <c r="E2829" s="56"/>
      <c r="F2829" s="72"/>
      <c r="G2829" s="135"/>
      <c r="H2829" s="129"/>
      <c r="I2829" s="125"/>
    </row>
    <row r="2830" spans="1:9" x14ac:dyDescent="0.25">
      <c r="A2830" s="114"/>
      <c r="B2830" s="129"/>
      <c r="C2830" s="129"/>
      <c r="D2830" s="77"/>
      <c r="E2830" s="56"/>
      <c r="F2830" s="72"/>
      <c r="G2830" s="135"/>
      <c r="H2830" s="129"/>
      <c r="I2830" s="125"/>
    </row>
    <row r="2831" spans="1:9" x14ac:dyDescent="0.25">
      <c r="A2831" s="114"/>
      <c r="B2831" s="129"/>
      <c r="C2831" s="129"/>
      <c r="D2831" s="77"/>
      <c r="E2831" s="56"/>
      <c r="F2831" s="72"/>
      <c r="G2831" s="135"/>
      <c r="H2831" s="129"/>
      <c r="I2831" s="125"/>
    </row>
    <row r="2832" spans="1:9" x14ac:dyDescent="0.25">
      <c r="A2832" s="114"/>
      <c r="B2832" s="129"/>
      <c r="C2832" s="129"/>
      <c r="D2832" s="77"/>
      <c r="E2832" s="56"/>
      <c r="F2832" s="72"/>
      <c r="G2832" s="135"/>
      <c r="H2832" s="129"/>
      <c r="I2832" s="125"/>
    </row>
    <row r="2833" spans="1:9" x14ac:dyDescent="0.25">
      <c r="A2833" s="114"/>
      <c r="B2833" s="129"/>
      <c r="C2833" s="129"/>
      <c r="D2833" s="77"/>
      <c r="E2833" s="56"/>
      <c r="F2833" s="72"/>
      <c r="G2833" s="135"/>
      <c r="H2833" s="129"/>
      <c r="I2833" s="125"/>
    </row>
    <row r="2834" spans="1:9" x14ac:dyDescent="0.25">
      <c r="A2834" s="114"/>
      <c r="B2834" s="129"/>
      <c r="C2834" s="129"/>
      <c r="D2834" s="77"/>
      <c r="E2834" s="56"/>
      <c r="F2834" s="72"/>
      <c r="G2834" s="135"/>
      <c r="H2834" s="129"/>
      <c r="I2834" s="125"/>
    </row>
    <row r="2835" spans="1:9" x14ac:dyDescent="0.25">
      <c r="A2835" s="114"/>
      <c r="B2835" s="129"/>
      <c r="C2835" s="129"/>
      <c r="D2835" s="77"/>
      <c r="E2835" s="56"/>
      <c r="F2835" s="72"/>
      <c r="G2835" s="135"/>
      <c r="H2835" s="129"/>
      <c r="I2835" s="125"/>
    </row>
    <row r="2836" spans="1:9" x14ac:dyDescent="0.25">
      <c r="A2836" s="114"/>
      <c r="B2836" s="129"/>
      <c r="C2836" s="129"/>
      <c r="D2836" s="77"/>
      <c r="E2836" s="56"/>
      <c r="F2836" s="72"/>
      <c r="G2836" s="135"/>
      <c r="H2836" s="129"/>
      <c r="I2836" s="125"/>
    </row>
    <row r="2837" spans="1:9" x14ac:dyDescent="0.25">
      <c r="A2837" s="114"/>
      <c r="B2837" s="129"/>
      <c r="C2837" s="129"/>
      <c r="D2837" s="77"/>
      <c r="E2837" s="56"/>
      <c r="F2837" s="72"/>
      <c r="G2837" s="135"/>
      <c r="H2837" s="129"/>
      <c r="I2837" s="125"/>
    </row>
    <row r="2838" spans="1:9" x14ac:dyDescent="0.25">
      <c r="A2838" s="114"/>
      <c r="B2838" s="129"/>
      <c r="C2838" s="129"/>
      <c r="D2838" s="77"/>
      <c r="E2838" s="56"/>
      <c r="F2838" s="72"/>
      <c r="G2838" s="135"/>
      <c r="H2838" s="129"/>
      <c r="I2838" s="125"/>
    </row>
    <row r="2839" spans="1:9" x14ac:dyDescent="0.25">
      <c r="A2839" s="114"/>
      <c r="B2839" s="129"/>
      <c r="C2839" s="129"/>
      <c r="D2839" s="77"/>
      <c r="E2839" s="56"/>
      <c r="F2839" s="72"/>
      <c r="G2839" s="135"/>
      <c r="H2839" s="129"/>
      <c r="I2839" s="125"/>
    </row>
    <row r="2840" spans="1:9" x14ac:dyDescent="0.25">
      <c r="A2840" s="114"/>
      <c r="B2840" s="129"/>
      <c r="C2840" s="129"/>
      <c r="D2840" s="77"/>
      <c r="E2840" s="56"/>
      <c r="F2840" s="72"/>
      <c r="G2840" s="135"/>
      <c r="H2840" s="129"/>
      <c r="I2840" s="125"/>
    </row>
    <row r="2841" spans="1:9" x14ac:dyDescent="0.25">
      <c r="A2841" s="114"/>
      <c r="B2841" s="129"/>
      <c r="C2841" s="129"/>
      <c r="D2841" s="77"/>
      <c r="E2841" s="56"/>
      <c r="F2841" s="72"/>
      <c r="G2841" s="135"/>
      <c r="H2841" s="129"/>
      <c r="I2841" s="125"/>
    </row>
    <row r="2842" spans="1:9" x14ac:dyDescent="0.25">
      <c r="A2842" s="114"/>
      <c r="B2842" s="129"/>
      <c r="C2842" s="129"/>
      <c r="D2842" s="77"/>
      <c r="E2842" s="56"/>
      <c r="F2842" s="72"/>
      <c r="G2842" s="135"/>
      <c r="H2842" s="129"/>
      <c r="I2842" s="125"/>
    </row>
    <row r="2843" spans="1:9" x14ac:dyDescent="0.25">
      <c r="A2843" s="114"/>
      <c r="B2843" s="129"/>
      <c r="C2843" s="129"/>
      <c r="D2843" s="77"/>
      <c r="E2843" s="56"/>
      <c r="F2843" s="72"/>
      <c r="G2843" s="135"/>
      <c r="H2843" s="129"/>
      <c r="I2843" s="125"/>
    </row>
    <row r="2844" spans="1:9" x14ac:dyDescent="0.25">
      <c r="A2844" s="114"/>
      <c r="B2844" s="129"/>
      <c r="C2844" s="129"/>
      <c r="D2844" s="77"/>
      <c r="E2844" s="56"/>
      <c r="F2844" s="72"/>
      <c r="G2844" s="135"/>
      <c r="H2844" s="129"/>
      <c r="I2844" s="125"/>
    </row>
    <row r="2845" spans="1:9" x14ac:dyDescent="0.25">
      <c r="A2845" s="114"/>
      <c r="B2845" s="129"/>
      <c r="C2845" s="129"/>
      <c r="D2845" s="77"/>
      <c r="E2845" s="56"/>
      <c r="F2845" s="72"/>
      <c r="G2845" s="135"/>
      <c r="H2845" s="129"/>
      <c r="I2845" s="125"/>
    </row>
    <row r="2846" spans="1:9" x14ac:dyDescent="0.25">
      <c r="A2846" s="114"/>
      <c r="B2846" s="129"/>
      <c r="C2846" s="129"/>
      <c r="D2846" s="77"/>
      <c r="E2846" s="56"/>
      <c r="F2846" s="72"/>
      <c r="G2846" s="135"/>
      <c r="H2846" s="129"/>
      <c r="I2846" s="125"/>
    </row>
    <row r="2847" spans="1:9" x14ac:dyDescent="0.25">
      <c r="A2847" s="114"/>
      <c r="B2847" s="129"/>
      <c r="C2847" s="129"/>
      <c r="D2847" s="77"/>
      <c r="E2847" s="56"/>
      <c r="F2847" s="72"/>
      <c r="G2847" s="135"/>
      <c r="H2847" s="129"/>
      <c r="I2847" s="125"/>
    </row>
    <row r="2848" spans="1:9" x14ac:dyDescent="0.25">
      <c r="A2848" s="114"/>
      <c r="B2848" s="129"/>
      <c r="C2848" s="129"/>
      <c r="D2848" s="77"/>
      <c r="E2848" s="56"/>
      <c r="F2848" s="72"/>
      <c r="G2848" s="135"/>
      <c r="H2848" s="129"/>
      <c r="I2848" s="125"/>
    </row>
    <row r="2849" spans="1:9" x14ac:dyDescent="0.25">
      <c r="A2849" s="114"/>
      <c r="B2849" s="129"/>
      <c r="C2849" s="129"/>
      <c r="D2849" s="77"/>
      <c r="E2849" s="56"/>
      <c r="F2849" s="72"/>
      <c r="G2849" s="135"/>
      <c r="H2849" s="129"/>
      <c r="I2849" s="125"/>
    </row>
    <row r="2850" spans="1:9" x14ac:dyDescent="0.25">
      <c r="A2850" s="114"/>
      <c r="B2850" s="129"/>
      <c r="C2850" s="129"/>
      <c r="D2850" s="77"/>
      <c r="E2850" s="56"/>
      <c r="F2850" s="72"/>
      <c r="G2850" s="135"/>
      <c r="H2850" s="129"/>
      <c r="I2850" s="125"/>
    </row>
    <row r="2851" spans="1:9" x14ac:dyDescent="0.25">
      <c r="A2851" s="114"/>
      <c r="B2851" s="129"/>
      <c r="C2851" s="129"/>
      <c r="D2851" s="77"/>
      <c r="E2851" s="56"/>
      <c r="F2851" s="72"/>
      <c r="G2851" s="135"/>
      <c r="H2851" s="129"/>
      <c r="I2851" s="125"/>
    </row>
    <row r="2852" spans="1:9" x14ac:dyDescent="0.25">
      <c r="A2852" s="114"/>
      <c r="B2852" s="129"/>
      <c r="C2852" s="129"/>
      <c r="D2852" s="77"/>
      <c r="E2852" s="56"/>
      <c r="F2852" s="72"/>
      <c r="G2852" s="135"/>
      <c r="H2852" s="129"/>
      <c r="I2852" s="125"/>
    </row>
    <row r="2853" spans="1:9" x14ac:dyDescent="0.25">
      <c r="A2853" s="114"/>
      <c r="B2853" s="129"/>
      <c r="C2853" s="129"/>
      <c r="D2853" s="77"/>
      <c r="E2853" s="56"/>
      <c r="F2853" s="72"/>
      <c r="G2853" s="135"/>
      <c r="H2853" s="129"/>
      <c r="I2853" s="125"/>
    </row>
    <row r="2854" spans="1:9" x14ac:dyDescent="0.25">
      <c r="A2854" s="114"/>
      <c r="B2854" s="129"/>
      <c r="C2854" s="129"/>
      <c r="D2854" s="77"/>
      <c r="E2854" s="56"/>
      <c r="F2854" s="72"/>
      <c r="G2854" s="135"/>
      <c r="H2854" s="129"/>
      <c r="I2854" s="125"/>
    </row>
    <row r="2855" spans="1:9" x14ac:dyDescent="0.25">
      <c r="A2855" s="114"/>
      <c r="B2855" s="129"/>
      <c r="C2855" s="129"/>
      <c r="D2855" s="77"/>
      <c r="E2855" s="56"/>
      <c r="F2855" s="72"/>
      <c r="G2855" s="135"/>
      <c r="H2855" s="129"/>
      <c r="I2855" s="125"/>
    </row>
    <row r="2856" spans="1:9" x14ac:dyDescent="0.25">
      <c r="A2856" s="114"/>
      <c r="B2856" s="129"/>
      <c r="C2856" s="129"/>
      <c r="D2856" s="77"/>
      <c r="E2856" s="56"/>
      <c r="F2856" s="72"/>
      <c r="G2856" s="135"/>
      <c r="H2856" s="129"/>
      <c r="I2856" s="125"/>
    </row>
    <row r="2857" spans="1:9" x14ac:dyDescent="0.25">
      <c r="A2857" s="114"/>
      <c r="B2857" s="129"/>
      <c r="C2857" s="129"/>
      <c r="D2857" s="77"/>
      <c r="E2857" s="56"/>
      <c r="F2857" s="72"/>
      <c r="G2857" s="135"/>
      <c r="H2857" s="129"/>
      <c r="I2857" s="125"/>
    </row>
    <row r="2858" spans="1:9" x14ac:dyDescent="0.25">
      <c r="A2858" s="114"/>
      <c r="B2858" s="129"/>
      <c r="C2858" s="129"/>
      <c r="D2858" s="77"/>
      <c r="E2858" s="56"/>
      <c r="F2858" s="72"/>
      <c r="G2858" s="135"/>
      <c r="H2858" s="129"/>
      <c r="I2858" s="125"/>
    </row>
    <row r="2859" spans="1:9" x14ac:dyDescent="0.25">
      <c r="A2859" s="114"/>
      <c r="B2859" s="129"/>
      <c r="C2859" s="129"/>
      <c r="D2859" s="77"/>
      <c r="E2859" s="56"/>
      <c r="F2859" s="72"/>
      <c r="G2859" s="135"/>
      <c r="H2859" s="129"/>
      <c r="I2859" s="125"/>
    </row>
    <row r="2860" spans="1:9" x14ac:dyDescent="0.25">
      <c r="A2860" s="114"/>
      <c r="B2860" s="129"/>
      <c r="C2860" s="129"/>
      <c r="D2860" s="77"/>
      <c r="E2860" s="56"/>
      <c r="F2860" s="72"/>
      <c r="G2860" s="135"/>
      <c r="H2860" s="129"/>
      <c r="I2860" s="125"/>
    </row>
    <row r="2861" spans="1:9" x14ac:dyDescent="0.25">
      <c r="A2861" s="114"/>
      <c r="B2861" s="129"/>
      <c r="C2861" s="129"/>
      <c r="D2861" s="77"/>
      <c r="E2861" s="56"/>
      <c r="F2861" s="72"/>
      <c r="G2861" s="135"/>
      <c r="H2861" s="129"/>
      <c r="I2861" s="125"/>
    </row>
    <row r="2862" spans="1:9" x14ac:dyDescent="0.25">
      <c r="A2862" s="114"/>
      <c r="B2862" s="129"/>
      <c r="C2862" s="129"/>
      <c r="D2862" s="77"/>
      <c r="E2862" s="56"/>
      <c r="F2862" s="72"/>
      <c r="G2862" s="135"/>
      <c r="H2862" s="129"/>
      <c r="I2862" s="125"/>
    </row>
    <row r="2863" spans="1:9" x14ac:dyDescent="0.25">
      <c r="A2863" s="114"/>
      <c r="B2863" s="129"/>
      <c r="C2863" s="129"/>
      <c r="D2863" s="77"/>
      <c r="E2863" s="56"/>
      <c r="F2863" s="72"/>
      <c r="G2863" s="135"/>
      <c r="H2863" s="129"/>
      <c r="I2863" s="125"/>
    </row>
    <row r="2864" spans="1:9" x14ac:dyDescent="0.25">
      <c r="A2864" s="114"/>
      <c r="B2864" s="129"/>
      <c r="C2864" s="129"/>
      <c r="D2864" s="77"/>
      <c r="E2864" s="56"/>
      <c r="F2864" s="72"/>
      <c r="G2864" s="135"/>
      <c r="H2864" s="129"/>
      <c r="I2864" s="125"/>
    </row>
    <row r="2865" spans="1:9" x14ac:dyDescent="0.25">
      <c r="A2865" s="114"/>
      <c r="B2865" s="129"/>
      <c r="C2865" s="129"/>
      <c r="D2865" s="77"/>
      <c r="E2865" s="56"/>
      <c r="F2865" s="72"/>
      <c r="G2865" s="135"/>
      <c r="H2865" s="129"/>
      <c r="I2865" s="125"/>
    </row>
    <row r="2866" spans="1:9" x14ac:dyDescent="0.25">
      <c r="A2866" s="114"/>
      <c r="B2866" s="129"/>
      <c r="C2866" s="129"/>
      <c r="D2866" s="77"/>
      <c r="E2866" s="56"/>
      <c r="F2866" s="72"/>
      <c r="G2866" s="135"/>
      <c r="H2866" s="129"/>
      <c r="I2866" s="125"/>
    </row>
    <row r="2867" spans="1:9" x14ac:dyDescent="0.25">
      <c r="A2867" s="114"/>
      <c r="B2867" s="129"/>
      <c r="C2867" s="129"/>
      <c r="D2867" s="77"/>
      <c r="E2867" s="56"/>
      <c r="F2867" s="72"/>
      <c r="G2867" s="135"/>
      <c r="H2867" s="129"/>
      <c r="I2867" s="125"/>
    </row>
    <row r="2868" spans="1:9" x14ac:dyDescent="0.25">
      <c r="A2868" s="114"/>
      <c r="B2868" s="129"/>
      <c r="C2868" s="129"/>
      <c r="D2868" s="77"/>
      <c r="E2868" s="56"/>
      <c r="F2868" s="72"/>
      <c r="G2868" s="135"/>
      <c r="H2868" s="129"/>
      <c r="I2868" s="125"/>
    </row>
    <row r="2869" spans="1:9" x14ac:dyDescent="0.25">
      <c r="A2869" s="114"/>
      <c r="B2869" s="129"/>
      <c r="C2869" s="129"/>
      <c r="D2869" s="77"/>
      <c r="E2869" s="56"/>
      <c r="F2869" s="72"/>
      <c r="G2869" s="135"/>
      <c r="H2869" s="129"/>
      <c r="I2869" s="125"/>
    </row>
    <row r="2870" spans="1:9" x14ac:dyDescent="0.25">
      <c r="A2870" s="114"/>
      <c r="B2870" s="129"/>
      <c r="C2870" s="129"/>
      <c r="D2870" s="77"/>
      <c r="E2870" s="56"/>
      <c r="F2870" s="72"/>
      <c r="G2870" s="135"/>
      <c r="H2870" s="129"/>
      <c r="I2870" s="125"/>
    </row>
    <row r="2871" spans="1:9" x14ac:dyDescent="0.25">
      <c r="A2871" s="114"/>
      <c r="B2871" s="129"/>
      <c r="C2871" s="129"/>
      <c r="D2871" s="77"/>
      <c r="E2871" s="56"/>
      <c r="F2871" s="72"/>
      <c r="G2871" s="135"/>
      <c r="H2871" s="129"/>
      <c r="I2871" s="125"/>
    </row>
    <row r="2872" spans="1:9" x14ac:dyDescent="0.25">
      <c r="A2872" s="114"/>
      <c r="B2872" s="129"/>
      <c r="C2872" s="129"/>
      <c r="D2872" s="77"/>
      <c r="E2872" s="56"/>
      <c r="F2872" s="72"/>
      <c r="G2872" s="135"/>
      <c r="H2872" s="129"/>
      <c r="I2872" s="125"/>
    </row>
    <row r="2873" spans="1:9" x14ac:dyDescent="0.25">
      <c r="A2873" s="114"/>
      <c r="B2873" s="129"/>
      <c r="C2873" s="129"/>
      <c r="D2873" s="77"/>
      <c r="E2873" s="56"/>
      <c r="F2873" s="72"/>
      <c r="G2873" s="135"/>
      <c r="H2873" s="129"/>
      <c r="I2873" s="125"/>
    </row>
    <row r="2874" spans="1:9" x14ac:dyDescent="0.25">
      <c r="A2874" s="114"/>
      <c r="B2874" s="129"/>
      <c r="C2874" s="129"/>
      <c r="D2874" s="77"/>
      <c r="E2874" s="56"/>
      <c r="F2874" s="72"/>
      <c r="G2874" s="135"/>
      <c r="H2874" s="129"/>
      <c r="I2874" s="125"/>
    </row>
    <row r="2875" spans="1:9" x14ac:dyDescent="0.25">
      <c r="A2875" s="114"/>
      <c r="B2875" s="129"/>
      <c r="C2875" s="129"/>
      <c r="D2875" s="77"/>
      <c r="E2875" s="56"/>
      <c r="F2875" s="72"/>
      <c r="G2875" s="135"/>
      <c r="H2875" s="129"/>
      <c r="I2875" s="125"/>
    </row>
    <row r="2876" spans="1:9" x14ac:dyDescent="0.25">
      <c r="A2876" s="114"/>
      <c r="B2876" s="129"/>
      <c r="C2876" s="129"/>
      <c r="D2876" s="77"/>
      <c r="E2876" s="56"/>
      <c r="F2876" s="72"/>
      <c r="G2876" s="135"/>
      <c r="H2876" s="129"/>
      <c r="I2876" s="125"/>
    </row>
    <row r="2877" spans="1:9" x14ac:dyDescent="0.25">
      <c r="A2877" s="114"/>
      <c r="B2877" s="129"/>
      <c r="C2877" s="129"/>
      <c r="D2877" s="77"/>
      <c r="E2877" s="56"/>
      <c r="F2877" s="72"/>
      <c r="G2877" s="135"/>
      <c r="H2877" s="129"/>
      <c r="I2877" s="125"/>
    </row>
    <row r="2878" spans="1:9" x14ac:dyDescent="0.25">
      <c r="A2878" s="114"/>
      <c r="B2878" s="129"/>
      <c r="C2878" s="129"/>
      <c r="D2878" s="77"/>
      <c r="E2878" s="56"/>
      <c r="F2878" s="72"/>
      <c r="G2878" s="135"/>
      <c r="H2878" s="129"/>
      <c r="I2878" s="125"/>
    </row>
    <row r="2879" spans="1:9" x14ac:dyDescent="0.25">
      <c r="A2879" s="114"/>
      <c r="B2879" s="129"/>
      <c r="C2879" s="129"/>
      <c r="D2879" s="77"/>
      <c r="E2879" s="56"/>
      <c r="F2879" s="72"/>
      <c r="G2879" s="135"/>
      <c r="H2879" s="129"/>
      <c r="I2879" s="125"/>
    </row>
    <row r="2880" spans="1:9" x14ac:dyDescent="0.25">
      <c r="A2880" s="114"/>
      <c r="B2880" s="129"/>
      <c r="C2880" s="129"/>
      <c r="D2880" s="77"/>
      <c r="E2880" s="56"/>
      <c r="F2880" s="72"/>
      <c r="G2880" s="135"/>
      <c r="H2880" s="129"/>
      <c r="I2880" s="125"/>
    </row>
    <row r="2881" spans="1:9" x14ac:dyDescent="0.25">
      <c r="A2881" s="114"/>
      <c r="B2881" s="129"/>
      <c r="C2881" s="129"/>
      <c r="D2881" s="77"/>
      <c r="E2881" s="56"/>
      <c r="F2881" s="72"/>
      <c r="G2881" s="135"/>
      <c r="H2881" s="129"/>
      <c r="I2881" s="125"/>
    </row>
    <row r="2882" spans="1:9" x14ac:dyDescent="0.25">
      <c r="A2882" s="114"/>
      <c r="B2882" s="129"/>
      <c r="C2882" s="129"/>
      <c r="D2882" s="77"/>
      <c r="E2882" s="56"/>
      <c r="F2882" s="72"/>
      <c r="G2882" s="135"/>
      <c r="H2882" s="129"/>
      <c r="I2882" s="125"/>
    </row>
    <row r="2883" spans="1:9" x14ac:dyDescent="0.25">
      <c r="A2883" s="114"/>
      <c r="B2883" s="129"/>
      <c r="C2883" s="129"/>
      <c r="D2883" s="77"/>
      <c r="E2883" s="56"/>
      <c r="F2883" s="72"/>
      <c r="G2883" s="135"/>
      <c r="H2883" s="129"/>
      <c r="I2883" s="125"/>
    </row>
    <row r="2884" spans="1:9" x14ac:dyDescent="0.25">
      <c r="A2884" s="114"/>
      <c r="B2884" s="129"/>
      <c r="C2884" s="129"/>
      <c r="D2884" s="77"/>
      <c r="E2884" s="56"/>
      <c r="F2884" s="72"/>
      <c r="G2884" s="135"/>
      <c r="H2884" s="129"/>
      <c r="I2884" s="125"/>
    </row>
    <row r="2885" spans="1:9" x14ac:dyDescent="0.25">
      <c r="A2885" s="114"/>
      <c r="B2885" s="129"/>
      <c r="C2885" s="129"/>
      <c r="D2885" s="77"/>
      <c r="E2885" s="56"/>
      <c r="F2885" s="72"/>
      <c r="G2885" s="135"/>
      <c r="H2885" s="129"/>
      <c r="I2885" s="125"/>
    </row>
    <row r="2886" spans="1:9" x14ac:dyDescent="0.25">
      <c r="A2886" s="114"/>
      <c r="B2886" s="129"/>
      <c r="C2886" s="129"/>
      <c r="D2886" s="77"/>
      <c r="E2886" s="56"/>
      <c r="F2886" s="72"/>
      <c r="G2886" s="135"/>
      <c r="H2886" s="129"/>
      <c r="I2886" s="125"/>
    </row>
    <row r="2887" spans="1:9" x14ac:dyDescent="0.25">
      <c r="A2887" s="114"/>
      <c r="B2887" s="129"/>
      <c r="C2887" s="129"/>
      <c r="D2887" s="77"/>
      <c r="E2887" s="56"/>
      <c r="F2887" s="72"/>
      <c r="G2887" s="135"/>
      <c r="H2887" s="129"/>
      <c r="I2887" s="125"/>
    </row>
    <row r="2888" spans="1:9" x14ac:dyDescent="0.25">
      <c r="A2888" s="114"/>
      <c r="B2888" s="129"/>
      <c r="C2888" s="129"/>
      <c r="D2888" s="77"/>
      <c r="E2888" s="56"/>
      <c r="F2888" s="72"/>
      <c r="G2888" s="135"/>
      <c r="H2888" s="129"/>
      <c r="I2888" s="125"/>
    </row>
    <row r="2889" spans="1:9" x14ac:dyDescent="0.25">
      <c r="A2889" s="114"/>
      <c r="B2889" s="129"/>
      <c r="C2889" s="129"/>
      <c r="D2889" s="77"/>
      <c r="E2889" s="56"/>
      <c r="F2889" s="72"/>
      <c r="G2889" s="135"/>
      <c r="H2889" s="129"/>
      <c r="I2889" s="125"/>
    </row>
    <row r="2890" spans="1:9" x14ac:dyDescent="0.25">
      <c r="A2890" s="114"/>
      <c r="B2890" s="129"/>
      <c r="C2890" s="129"/>
      <c r="D2890" s="77"/>
      <c r="E2890" s="56"/>
      <c r="F2890" s="72"/>
      <c r="G2890" s="135"/>
      <c r="H2890" s="129"/>
      <c r="I2890" s="125"/>
    </row>
    <row r="2891" spans="1:9" x14ac:dyDescent="0.25">
      <c r="A2891" s="114"/>
      <c r="B2891" s="129"/>
      <c r="C2891" s="129"/>
      <c r="D2891" s="77"/>
      <c r="E2891" s="56"/>
      <c r="F2891" s="72"/>
      <c r="G2891" s="135"/>
      <c r="H2891" s="129"/>
      <c r="I2891" s="125"/>
    </row>
    <row r="2892" spans="1:9" x14ac:dyDescent="0.25">
      <c r="A2892" s="114"/>
      <c r="B2892" s="129"/>
      <c r="C2892" s="129"/>
      <c r="D2892" s="77"/>
      <c r="E2892" s="56"/>
      <c r="F2892" s="72"/>
      <c r="G2892" s="135"/>
      <c r="H2892" s="129"/>
      <c r="I2892" s="125"/>
    </row>
    <row r="2893" spans="1:9" x14ac:dyDescent="0.25">
      <c r="A2893" s="114"/>
      <c r="B2893" s="129"/>
      <c r="C2893" s="129"/>
      <c r="D2893" s="77"/>
      <c r="E2893" s="56"/>
      <c r="F2893" s="72"/>
      <c r="G2893" s="135"/>
      <c r="H2893" s="129"/>
      <c r="I2893" s="125"/>
    </row>
    <row r="2894" spans="1:9" x14ac:dyDescent="0.25">
      <c r="A2894" s="114"/>
      <c r="B2894" s="129"/>
      <c r="C2894" s="129"/>
      <c r="D2894" s="77"/>
      <c r="E2894" s="56"/>
      <c r="F2894" s="72"/>
      <c r="G2894" s="135"/>
      <c r="H2894" s="129"/>
      <c r="I2894" s="125"/>
    </row>
    <row r="2895" spans="1:9" x14ac:dyDescent="0.25">
      <c r="A2895" s="114"/>
      <c r="B2895" s="129"/>
      <c r="C2895" s="129"/>
      <c r="D2895" s="77"/>
      <c r="E2895" s="56"/>
      <c r="F2895" s="72"/>
      <c r="G2895" s="135"/>
      <c r="H2895" s="129"/>
      <c r="I2895" s="125"/>
    </row>
    <row r="2896" spans="1:9" x14ac:dyDescent="0.25">
      <c r="A2896" s="114"/>
      <c r="B2896" s="129"/>
      <c r="C2896" s="129"/>
      <c r="D2896" s="77"/>
      <c r="E2896" s="56"/>
      <c r="F2896" s="72"/>
      <c r="G2896" s="135"/>
      <c r="H2896" s="129"/>
      <c r="I2896" s="125"/>
    </row>
    <row r="2897" spans="1:9" x14ac:dyDescent="0.25">
      <c r="A2897" s="114"/>
      <c r="B2897" s="129"/>
      <c r="C2897" s="129"/>
      <c r="D2897" s="77"/>
      <c r="E2897" s="56"/>
      <c r="F2897" s="72"/>
      <c r="G2897" s="135"/>
      <c r="H2897" s="129"/>
      <c r="I2897" s="125"/>
    </row>
    <row r="2898" spans="1:9" x14ac:dyDescent="0.25">
      <c r="A2898" s="114"/>
      <c r="B2898" s="129"/>
      <c r="C2898" s="129"/>
      <c r="D2898" s="77"/>
      <c r="E2898" s="56"/>
      <c r="F2898" s="72"/>
      <c r="G2898" s="135"/>
      <c r="H2898" s="129"/>
      <c r="I2898" s="125"/>
    </row>
    <row r="2899" spans="1:9" x14ac:dyDescent="0.25">
      <c r="A2899" s="114"/>
      <c r="B2899" s="129"/>
      <c r="C2899" s="129"/>
      <c r="D2899" s="77"/>
      <c r="E2899" s="56"/>
      <c r="F2899" s="72"/>
      <c r="G2899" s="135"/>
      <c r="H2899" s="129"/>
      <c r="I2899" s="125"/>
    </row>
    <row r="2900" spans="1:9" x14ac:dyDescent="0.25">
      <c r="A2900" s="114"/>
      <c r="B2900" s="129"/>
      <c r="C2900" s="129"/>
      <c r="D2900" s="77"/>
      <c r="E2900" s="56"/>
      <c r="F2900" s="72"/>
      <c r="G2900" s="135"/>
      <c r="H2900" s="129"/>
      <c r="I2900" s="125"/>
    </row>
    <row r="2901" spans="1:9" x14ac:dyDescent="0.25">
      <c r="A2901" s="114"/>
      <c r="B2901" s="129"/>
      <c r="C2901" s="129"/>
      <c r="D2901" s="77"/>
      <c r="E2901" s="56"/>
      <c r="F2901" s="72"/>
      <c r="G2901" s="135"/>
      <c r="H2901" s="129"/>
      <c r="I2901" s="125"/>
    </row>
    <row r="2902" spans="1:9" x14ac:dyDescent="0.25">
      <c r="A2902" s="114"/>
      <c r="B2902" s="129"/>
      <c r="C2902" s="129"/>
      <c r="D2902" s="77"/>
      <c r="E2902" s="56"/>
      <c r="F2902" s="72"/>
      <c r="G2902" s="135"/>
      <c r="H2902" s="129"/>
      <c r="I2902" s="125"/>
    </row>
    <row r="2903" spans="1:9" x14ac:dyDescent="0.25">
      <c r="A2903" s="114"/>
      <c r="B2903" s="129"/>
      <c r="C2903" s="129"/>
      <c r="D2903" s="77"/>
      <c r="E2903" s="56"/>
      <c r="F2903" s="72"/>
      <c r="G2903" s="135"/>
      <c r="H2903" s="129"/>
      <c r="I2903" s="125"/>
    </row>
    <row r="2904" spans="1:9" x14ac:dyDescent="0.25">
      <c r="A2904" s="114"/>
      <c r="B2904" s="129"/>
      <c r="C2904" s="129"/>
      <c r="D2904" s="77"/>
      <c r="E2904" s="56"/>
      <c r="F2904" s="72"/>
      <c r="G2904" s="135"/>
      <c r="H2904" s="129"/>
      <c r="I2904" s="125"/>
    </row>
    <row r="2905" spans="1:9" x14ac:dyDescent="0.25">
      <c r="A2905" s="114"/>
      <c r="B2905" s="129"/>
      <c r="C2905" s="129"/>
      <c r="D2905" s="77"/>
      <c r="E2905" s="56"/>
      <c r="F2905" s="72"/>
      <c r="G2905" s="135"/>
      <c r="H2905" s="129"/>
      <c r="I2905" s="125"/>
    </row>
    <row r="2906" spans="1:9" x14ac:dyDescent="0.25">
      <c r="A2906" s="114"/>
      <c r="B2906" s="129"/>
      <c r="C2906" s="129"/>
      <c r="D2906" s="77"/>
      <c r="E2906" s="56"/>
      <c r="F2906" s="72"/>
      <c r="G2906" s="135"/>
      <c r="H2906" s="129"/>
      <c r="I2906" s="125"/>
    </row>
    <row r="2907" spans="1:9" x14ac:dyDescent="0.25">
      <c r="A2907" s="114"/>
      <c r="B2907" s="129"/>
      <c r="C2907" s="129"/>
      <c r="D2907" s="77"/>
      <c r="E2907" s="56"/>
      <c r="F2907" s="72"/>
      <c r="G2907" s="135"/>
      <c r="H2907" s="129"/>
      <c r="I2907" s="125"/>
    </row>
    <row r="2908" spans="1:9" x14ac:dyDescent="0.25">
      <c r="A2908" s="114"/>
      <c r="B2908" s="129"/>
      <c r="C2908" s="129"/>
      <c r="D2908" s="77"/>
      <c r="E2908" s="56"/>
      <c r="F2908" s="72"/>
      <c r="G2908" s="135"/>
      <c r="H2908" s="129"/>
      <c r="I2908" s="125"/>
    </row>
    <row r="2909" spans="1:9" x14ac:dyDescent="0.25">
      <c r="A2909" s="114"/>
      <c r="B2909" s="129"/>
      <c r="C2909" s="129"/>
      <c r="D2909" s="77"/>
      <c r="E2909" s="56"/>
      <c r="F2909" s="72"/>
      <c r="G2909" s="135"/>
      <c r="H2909" s="129"/>
      <c r="I2909" s="125"/>
    </row>
    <row r="2910" spans="1:9" x14ac:dyDescent="0.25">
      <c r="A2910" s="114"/>
      <c r="B2910" s="129"/>
      <c r="C2910" s="129"/>
      <c r="D2910" s="77"/>
      <c r="E2910" s="56"/>
      <c r="F2910" s="72"/>
      <c r="G2910" s="135"/>
      <c r="H2910" s="129"/>
      <c r="I2910" s="125"/>
    </row>
    <row r="2911" spans="1:9" x14ac:dyDescent="0.25">
      <c r="A2911" s="114"/>
      <c r="B2911" s="129"/>
      <c r="C2911" s="129"/>
      <c r="D2911" s="77"/>
      <c r="E2911" s="56"/>
      <c r="F2911" s="72"/>
      <c r="G2911" s="135"/>
      <c r="H2911" s="129"/>
      <c r="I2911" s="125"/>
    </row>
    <row r="2912" spans="1:9" x14ac:dyDescent="0.25">
      <c r="A2912" s="114"/>
      <c r="B2912" s="129"/>
      <c r="C2912" s="129"/>
      <c r="D2912" s="77"/>
      <c r="E2912" s="56"/>
      <c r="F2912" s="72"/>
      <c r="G2912" s="135"/>
      <c r="H2912" s="129"/>
      <c r="I2912" s="125"/>
    </row>
    <row r="2913" spans="1:9" x14ac:dyDescent="0.25">
      <c r="A2913" s="114"/>
      <c r="B2913" s="129"/>
      <c r="C2913" s="129"/>
      <c r="D2913" s="77"/>
      <c r="E2913" s="56"/>
      <c r="F2913" s="72"/>
      <c r="G2913" s="135"/>
      <c r="H2913" s="129"/>
      <c r="I2913" s="125"/>
    </row>
    <row r="2914" spans="1:9" x14ac:dyDescent="0.25">
      <c r="A2914" s="114"/>
      <c r="B2914" s="129"/>
      <c r="C2914" s="129"/>
      <c r="D2914" s="77"/>
      <c r="E2914" s="56"/>
      <c r="F2914" s="72"/>
      <c r="G2914" s="135"/>
      <c r="H2914" s="129"/>
      <c r="I2914" s="125"/>
    </row>
    <row r="2915" spans="1:9" x14ac:dyDescent="0.25">
      <c r="A2915" s="114"/>
      <c r="B2915" s="129"/>
      <c r="C2915" s="129"/>
      <c r="D2915" s="77"/>
      <c r="E2915" s="56"/>
      <c r="F2915" s="72"/>
      <c r="G2915" s="135"/>
      <c r="H2915" s="129"/>
      <c r="I2915" s="125"/>
    </row>
    <row r="2916" spans="1:9" x14ac:dyDescent="0.25">
      <c r="A2916" s="114"/>
      <c r="B2916" s="129"/>
      <c r="C2916" s="129"/>
      <c r="D2916" s="77"/>
      <c r="E2916" s="56"/>
      <c r="F2916" s="72"/>
      <c r="G2916" s="135"/>
      <c r="H2916" s="129"/>
      <c r="I2916" s="125"/>
    </row>
    <row r="2917" spans="1:9" x14ac:dyDescent="0.25">
      <c r="A2917" s="114"/>
      <c r="B2917" s="129"/>
      <c r="C2917" s="129"/>
      <c r="D2917" s="77"/>
      <c r="E2917" s="56"/>
      <c r="F2917" s="72"/>
      <c r="G2917" s="135"/>
      <c r="H2917" s="129"/>
      <c r="I2917" s="125"/>
    </row>
    <row r="2918" spans="1:9" x14ac:dyDescent="0.25">
      <c r="A2918" s="114"/>
      <c r="B2918" s="129"/>
      <c r="C2918" s="129"/>
      <c r="D2918" s="77"/>
      <c r="E2918" s="56"/>
      <c r="F2918" s="72"/>
      <c r="G2918" s="135"/>
      <c r="H2918" s="129"/>
      <c r="I2918" s="125"/>
    </row>
    <row r="2919" spans="1:9" x14ac:dyDescent="0.25">
      <c r="A2919" s="114"/>
      <c r="B2919" s="129"/>
      <c r="C2919" s="129"/>
      <c r="D2919" s="77"/>
      <c r="E2919" s="56"/>
      <c r="F2919" s="72"/>
      <c r="G2919" s="135"/>
      <c r="H2919" s="129"/>
      <c r="I2919" s="125"/>
    </row>
    <row r="2920" spans="1:9" x14ac:dyDescent="0.25">
      <c r="A2920" s="114"/>
      <c r="B2920" s="129"/>
      <c r="C2920" s="129"/>
      <c r="D2920" s="77"/>
      <c r="E2920" s="56"/>
      <c r="F2920" s="72"/>
      <c r="G2920" s="135"/>
      <c r="H2920" s="129"/>
      <c r="I2920" s="125"/>
    </row>
    <row r="2921" spans="1:9" x14ac:dyDescent="0.25">
      <c r="A2921" s="114"/>
      <c r="B2921" s="129"/>
      <c r="C2921" s="129"/>
      <c r="D2921" s="77"/>
      <c r="E2921" s="56"/>
      <c r="F2921" s="72"/>
      <c r="G2921" s="135"/>
      <c r="H2921" s="129"/>
      <c r="I2921" s="125"/>
    </row>
    <row r="2922" spans="1:9" x14ac:dyDescent="0.25">
      <c r="A2922" s="114"/>
      <c r="B2922" s="129"/>
      <c r="C2922" s="129"/>
      <c r="D2922" s="77"/>
      <c r="E2922" s="56"/>
      <c r="F2922" s="72"/>
      <c r="G2922" s="135"/>
      <c r="H2922" s="129"/>
      <c r="I2922" s="125"/>
    </row>
    <row r="2923" spans="1:9" x14ac:dyDescent="0.25">
      <c r="A2923" s="114"/>
      <c r="B2923" s="129"/>
      <c r="C2923" s="129"/>
      <c r="D2923" s="77"/>
      <c r="E2923" s="56"/>
      <c r="F2923" s="72"/>
      <c r="G2923" s="135"/>
      <c r="H2923" s="129"/>
      <c r="I2923" s="125"/>
    </row>
    <row r="2924" spans="1:9" x14ac:dyDescent="0.25">
      <c r="A2924" s="114"/>
      <c r="B2924" s="129"/>
      <c r="C2924" s="129"/>
      <c r="D2924" s="77"/>
      <c r="E2924" s="56"/>
      <c r="F2924" s="72"/>
      <c r="G2924" s="135"/>
      <c r="H2924" s="129"/>
      <c r="I2924" s="125"/>
    </row>
    <row r="2925" spans="1:9" x14ac:dyDescent="0.25">
      <c r="A2925" s="114"/>
      <c r="B2925" s="129"/>
      <c r="C2925" s="129"/>
      <c r="D2925" s="77"/>
      <c r="E2925" s="56"/>
      <c r="F2925" s="72"/>
      <c r="G2925" s="135"/>
      <c r="H2925" s="129"/>
      <c r="I2925" s="125"/>
    </row>
    <row r="2926" spans="1:9" x14ac:dyDescent="0.25">
      <c r="A2926" s="114"/>
      <c r="B2926" s="129"/>
      <c r="C2926" s="129"/>
      <c r="D2926" s="77"/>
      <c r="E2926" s="56"/>
      <c r="F2926" s="72"/>
      <c r="G2926" s="135"/>
      <c r="H2926" s="129"/>
      <c r="I2926" s="125"/>
    </row>
    <row r="2927" spans="1:9" x14ac:dyDescent="0.25">
      <c r="A2927" s="114"/>
      <c r="B2927" s="129"/>
      <c r="C2927" s="129"/>
      <c r="D2927" s="77"/>
      <c r="E2927" s="56"/>
      <c r="F2927" s="72"/>
      <c r="G2927" s="135"/>
      <c r="H2927" s="129"/>
      <c r="I2927" s="125"/>
    </row>
    <row r="2928" spans="1:9" x14ac:dyDescent="0.25">
      <c r="A2928" s="114"/>
      <c r="B2928" s="129"/>
      <c r="C2928" s="129"/>
      <c r="D2928" s="77"/>
      <c r="E2928" s="56"/>
      <c r="F2928" s="72"/>
      <c r="G2928" s="135"/>
      <c r="H2928" s="129"/>
      <c r="I2928" s="125"/>
    </row>
    <row r="2929" spans="1:9" x14ac:dyDescent="0.25">
      <c r="A2929" s="114"/>
      <c r="B2929" s="129"/>
      <c r="C2929" s="129"/>
      <c r="D2929" s="77"/>
      <c r="E2929" s="56"/>
      <c r="F2929" s="72"/>
      <c r="G2929" s="135"/>
      <c r="H2929" s="129"/>
      <c r="I2929" s="125"/>
    </row>
    <row r="2930" spans="1:9" x14ac:dyDescent="0.25">
      <c r="A2930" s="114"/>
      <c r="B2930" s="129"/>
      <c r="C2930" s="129"/>
      <c r="D2930" s="77"/>
      <c r="E2930" s="56"/>
      <c r="F2930" s="72"/>
      <c r="G2930" s="135"/>
      <c r="H2930" s="129"/>
      <c r="I2930" s="125"/>
    </row>
    <row r="2931" spans="1:9" x14ac:dyDescent="0.25">
      <c r="A2931" s="114"/>
      <c r="B2931" s="129"/>
      <c r="C2931" s="129"/>
      <c r="D2931" s="77"/>
      <c r="E2931" s="56"/>
      <c r="F2931" s="72"/>
      <c r="G2931" s="135"/>
      <c r="H2931" s="129"/>
      <c r="I2931" s="125"/>
    </row>
    <row r="2932" spans="1:9" x14ac:dyDescent="0.25">
      <c r="A2932" s="114"/>
      <c r="B2932" s="129"/>
      <c r="C2932" s="129"/>
      <c r="D2932" s="77"/>
      <c r="E2932" s="56"/>
      <c r="F2932" s="72"/>
      <c r="G2932" s="135"/>
      <c r="H2932" s="129"/>
      <c r="I2932" s="125"/>
    </row>
    <row r="2933" spans="1:9" x14ac:dyDescent="0.25">
      <c r="A2933" s="114"/>
      <c r="B2933" s="129"/>
      <c r="C2933" s="129"/>
      <c r="D2933" s="77"/>
      <c r="E2933" s="56"/>
      <c r="F2933" s="72"/>
      <c r="G2933" s="135"/>
      <c r="H2933" s="129"/>
      <c r="I2933" s="125"/>
    </row>
    <row r="2934" spans="1:9" x14ac:dyDescent="0.25">
      <c r="A2934" s="114"/>
      <c r="B2934" s="129"/>
      <c r="C2934" s="129"/>
      <c r="D2934" s="77"/>
      <c r="E2934" s="56"/>
      <c r="F2934" s="72"/>
      <c r="G2934" s="135"/>
      <c r="H2934" s="129"/>
      <c r="I2934" s="125"/>
    </row>
    <row r="2935" spans="1:9" x14ac:dyDescent="0.25">
      <c r="A2935" s="114"/>
      <c r="B2935" s="129"/>
      <c r="C2935" s="129"/>
      <c r="D2935" s="77"/>
      <c r="E2935" s="56"/>
      <c r="F2935" s="72"/>
      <c r="G2935" s="135"/>
      <c r="H2935" s="129"/>
      <c r="I2935" s="125"/>
    </row>
    <row r="2936" spans="1:9" x14ac:dyDescent="0.25">
      <c r="A2936" s="114"/>
      <c r="B2936" s="129"/>
      <c r="C2936" s="129"/>
      <c r="D2936" s="77"/>
      <c r="E2936" s="56"/>
      <c r="F2936" s="72"/>
      <c r="G2936" s="135"/>
      <c r="H2936" s="129"/>
      <c r="I2936" s="125"/>
    </row>
    <row r="2937" spans="1:9" x14ac:dyDescent="0.25">
      <c r="A2937" s="114"/>
      <c r="B2937" s="129"/>
      <c r="C2937" s="129"/>
      <c r="D2937" s="77"/>
      <c r="E2937" s="56"/>
      <c r="F2937" s="72"/>
      <c r="G2937" s="135"/>
      <c r="H2937" s="129"/>
      <c r="I2937" s="125"/>
    </row>
    <row r="2938" spans="1:9" x14ac:dyDescent="0.25">
      <c r="A2938" s="114"/>
      <c r="B2938" s="129"/>
      <c r="C2938" s="129"/>
      <c r="D2938" s="77"/>
      <c r="E2938" s="56"/>
      <c r="F2938" s="72"/>
      <c r="G2938" s="135"/>
      <c r="H2938" s="129"/>
      <c r="I2938" s="125"/>
    </row>
    <row r="2939" spans="1:9" x14ac:dyDescent="0.25">
      <c r="A2939" s="114"/>
      <c r="B2939" s="129"/>
      <c r="C2939" s="129"/>
      <c r="D2939" s="77"/>
      <c r="E2939" s="56"/>
      <c r="F2939" s="72"/>
      <c r="G2939" s="135"/>
      <c r="H2939" s="129"/>
      <c r="I2939" s="125"/>
    </row>
    <row r="2940" spans="1:9" x14ac:dyDescent="0.25">
      <c r="A2940" s="114"/>
      <c r="B2940" s="129"/>
      <c r="C2940" s="129"/>
      <c r="D2940" s="77"/>
      <c r="E2940" s="56"/>
      <c r="F2940" s="72"/>
      <c r="G2940" s="135"/>
      <c r="H2940" s="129"/>
      <c r="I2940" s="125"/>
    </row>
    <row r="2941" spans="1:9" x14ac:dyDescent="0.25">
      <c r="A2941" s="114"/>
      <c r="B2941" s="129"/>
      <c r="C2941" s="129"/>
      <c r="D2941" s="77"/>
      <c r="E2941" s="56"/>
      <c r="F2941" s="72"/>
      <c r="G2941" s="135"/>
      <c r="H2941" s="129"/>
      <c r="I2941" s="125"/>
    </row>
    <row r="2942" spans="1:9" x14ac:dyDescent="0.25">
      <c r="A2942" s="114"/>
      <c r="B2942" s="129"/>
      <c r="C2942" s="129"/>
      <c r="D2942" s="77"/>
      <c r="E2942" s="56"/>
      <c r="F2942" s="72"/>
      <c r="G2942" s="135"/>
      <c r="H2942" s="129"/>
      <c r="I2942" s="125"/>
    </row>
    <row r="2943" spans="1:9" x14ac:dyDescent="0.25">
      <c r="A2943" s="114"/>
      <c r="B2943" s="129"/>
      <c r="C2943" s="129"/>
      <c r="D2943" s="77"/>
      <c r="E2943" s="56"/>
      <c r="F2943" s="72"/>
      <c r="G2943" s="135"/>
      <c r="H2943" s="129"/>
      <c r="I2943" s="125"/>
    </row>
    <row r="2944" spans="1:9" x14ac:dyDescent="0.25">
      <c r="A2944" s="114"/>
      <c r="B2944" s="129"/>
      <c r="C2944" s="129"/>
      <c r="D2944" s="77"/>
      <c r="E2944" s="56"/>
      <c r="F2944" s="72"/>
      <c r="G2944" s="135"/>
      <c r="H2944" s="129"/>
      <c r="I2944" s="125"/>
    </row>
    <row r="2945" spans="1:9" x14ac:dyDescent="0.25">
      <c r="A2945" s="114"/>
      <c r="B2945" s="129"/>
      <c r="C2945" s="129"/>
      <c r="D2945" s="77"/>
      <c r="E2945" s="56"/>
      <c r="F2945" s="72"/>
      <c r="G2945" s="135"/>
      <c r="H2945" s="129"/>
      <c r="I2945" s="125"/>
    </row>
    <row r="2946" spans="1:9" x14ac:dyDescent="0.25">
      <c r="A2946" s="114"/>
      <c r="B2946" s="129"/>
      <c r="C2946" s="129"/>
      <c r="D2946" s="77"/>
      <c r="E2946" s="56"/>
      <c r="F2946" s="72"/>
      <c r="G2946" s="135"/>
      <c r="H2946" s="129"/>
      <c r="I2946" s="125"/>
    </row>
    <row r="2947" spans="1:9" x14ac:dyDescent="0.25">
      <c r="A2947" s="114"/>
      <c r="B2947" s="129"/>
      <c r="C2947" s="129"/>
      <c r="D2947" s="77"/>
      <c r="E2947" s="56"/>
      <c r="F2947" s="72"/>
      <c r="G2947" s="135"/>
      <c r="H2947" s="129"/>
      <c r="I2947" s="125"/>
    </row>
    <row r="2948" spans="1:9" x14ac:dyDescent="0.25">
      <c r="A2948" s="114"/>
      <c r="B2948" s="129"/>
      <c r="C2948" s="129"/>
      <c r="D2948" s="77"/>
      <c r="E2948" s="56"/>
      <c r="F2948" s="72"/>
      <c r="G2948" s="135"/>
      <c r="H2948" s="129"/>
      <c r="I2948" s="125"/>
    </row>
    <row r="2949" spans="1:9" x14ac:dyDescent="0.25">
      <c r="A2949" s="114"/>
      <c r="B2949" s="129"/>
      <c r="C2949" s="129"/>
      <c r="D2949" s="77"/>
      <c r="E2949" s="56"/>
      <c r="F2949" s="72"/>
      <c r="G2949" s="135"/>
      <c r="H2949" s="129"/>
      <c r="I2949" s="125"/>
    </row>
    <row r="2950" spans="1:9" x14ac:dyDescent="0.25">
      <c r="A2950" s="114"/>
      <c r="B2950" s="129"/>
      <c r="C2950" s="129"/>
      <c r="D2950" s="77"/>
      <c r="E2950" s="56"/>
      <c r="F2950" s="72"/>
      <c r="G2950" s="135"/>
      <c r="H2950" s="129"/>
      <c r="I2950" s="125"/>
    </row>
    <row r="2951" spans="1:9" x14ac:dyDescent="0.25">
      <c r="A2951" s="114"/>
      <c r="B2951" s="129"/>
      <c r="C2951" s="129"/>
      <c r="D2951" s="77"/>
      <c r="E2951" s="56"/>
      <c r="F2951" s="72"/>
      <c r="G2951" s="135"/>
      <c r="H2951" s="129"/>
      <c r="I2951" s="125"/>
    </row>
    <row r="2952" spans="1:9" x14ac:dyDescent="0.25">
      <c r="A2952" s="114"/>
      <c r="B2952" s="129"/>
      <c r="C2952" s="129"/>
      <c r="D2952" s="77"/>
      <c r="E2952" s="56"/>
      <c r="F2952" s="72"/>
      <c r="G2952" s="135"/>
      <c r="H2952" s="129"/>
      <c r="I2952" s="125"/>
    </row>
    <row r="2953" spans="1:9" x14ac:dyDescent="0.25">
      <c r="A2953" s="114"/>
      <c r="B2953" s="129"/>
      <c r="C2953" s="129"/>
      <c r="D2953" s="77"/>
      <c r="E2953" s="56"/>
      <c r="F2953" s="72"/>
      <c r="G2953" s="135"/>
      <c r="H2953" s="129"/>
      <c r="I2953" s="125"/>
    </row>
    <row r="2954" spans="1:9" x14ac:dyDescent="0.25">
      <c r="A2954" s="114"/>
      <c r="B2954" s="129"/>
      <c r="C2954" s="129"/>
      <c r="D2954" s="77"/>
      <c r="E2954" s="56"/>
      <c r="F2954" s="72"/>
      <c r="G2954" s="135"/>
      <c r="H2954" s="129"/>
      <c r="I2954" s="125"/>
    </row>
    <row r="2955" spans="1:9" x14ac:dyDescent="0.25">
      <c r="A2955" s="114"/>
      <c r="B2955" s="129"/>
      <c r="C2955" s="129"/>
      <c r="D2955" s="77"/>
      <c r="E2955" s="56"/>
      <c r="F2955" s="72"/>
      <c r="G2955" s="135"/>
      <c r="H2955" s="129"/>
      <c r="I2955" s="125"/>
    </row>
    <row r="2956" spans="1:9" x14ac:dyDescent="0.25">
      <c r="A2956" s="114"/>
      <c r="B2956" s="129"/>
      <c r="C2956" s="129"/>
      <c r="D2956" s="77"/>
      <c r="E2956" s="56"/>
      <c r="F2956" s="72"/>
      <c r="G2956" s="135"/>
      <c r="H2956" s="129"/>
      <c r="I2956" s="125"/>
    </row>
    <row r="2957" spans="1:9" x14ac:dyDescent="0.25">
      <c r="A2957" s="114"/>
      <c r="B2957" s="129"/>
      <c r="C2957" s="129"/>
      <c r="D2957" s="77"/>
      <c r="E2957" s="56"/>
      <c r="F2957" s="72"/>
      <c r="G2957" s="135"/>
      <c r="H2957" s="129"/>
      <c r="I2957" s="125"/>
    </row>
    <row r="2958" spans="1:9" x14ac:dyDescent="0.25">
      <c r="A2958" s="114"/>
      <c r="B2958" s="129"/>
      <c r="C2958" s="129"/>
      <c r="D2958" s="77"/>
      <c r="E2958" s="56"/>
      <c r="F2958" s="72"/>
      <c r="G2958" s="135"/>
      <c r="H2958" s="129"/>
      <c r="I2958" s="125"/>
    </row>
    <row r="2959" spans="1:9" x14ac:dyDescent="0.25">
      <c r="A2959" s="114"/>
      <c r="B2959" s="129"/>
      <c r="C2959" s="129"/>
      <c r="D2959" s="77"/>
      <c r="E2959" s="56"/>
      <c r="F2959" s="72"/>
      <c r="G2959" s="135"/>
      <c r="H2959" s="129"/>
      <c r="I2959" s="125"/>
    </row>
    <row r="2960" spans="1:9" x14ac:dyDescent="0.25">
      <c r="A2960" s="114"/>
      <c r="B2960" s="129"/>
      <c r="C2960" s="129"/>
      <c r="D2960" s="77"/>
      <c r="E2960" s="56"/>
      <c r="F2960" s="72"/>
      <c r="G2960" s="135"/>
      <c r="H2960" s="129"/>
      <c r="I2960" s="125"/>
    </row>
    <row r="2961" spans="1:9" x14ac:dyDescent="0.25">
      <c r="A2961" s="114"/>
      <c r="B2961" s="129"/>
      <c r="C2961" s="129"/>
      <c r="D2961" s="77"/>
      <c r="E2961" s="56"/>
      <c r="F2961" s="72"/>
      <c r="G2961" s="135"/>
      <c r="H2961" s="129"/>
      <c r="I2961" s="125"/>
    </row>
    <row r="2962" spans="1:9" x14ac:dyDescent="0.25">
      <c r="A2962" s="114"/>
      <c r="B2962" s="129"/>
      <c r="C2962" s="129"/>
      <c r="D2962" s="77"/>
      <c r="E2962" s="56"/>
      <c r="F2962" s="72"/>
      <c r="G2962" s="135"/>
      <c r="H2962" s="129"/>
      <c r="I2962" s="125"/>
    </row>
    <row r="2963" spans="1:9" x14ac:dyDescent="0.25">
      <c r="A2963" s="114"/>
      <c r="B2963" s="129"/>
      <c r="C2963" s="129"/>
      <c r="D2963" s="77"/>
      <c r="E2963" s="56"/>
      <c r="F2963" s="72"/>
      <c r="G2963" s="135"/>
      <c r="H2963" s="129"/>
      <c r="I2963" s="125"/>
    </row>
    <row r="2964" spans="1:9" x14ac:dyDescent="0.25">
      <c r="A2964" s="114"/>
      <c r="B2964" s="129"/>
      <c r="C2964" s="129"/>
      <c r="D2964" s="77"/>
      <c r="E2964" s="56"/>
      <c r="F2964" s="72"/>
      <c r="G2964" s="135"/>
      <c r="H2964" s="129"/>
      <c r="I2964" s="125"/>
    </row>
    <row r="2965" spans="1:9" x14ac:dyDescent="0.25">
      <c r="A2965" s="114"/>
      <c r="B2965" s="129"/>
      <c r="C2965" s="129"/>
      <c r="D2965" s="77"/>
      <c r="E2965" s="56"/>
      <c r="F2965" s="72"/>
      <c r="G2965" s="135"/>
      <c r="H2965" s="129"/>
      <c r="I2965" s="125"/>
    </row>
    <row r="2966" spans="1:9" x14ac:dyDescent="0.25">
      <c r="A2966" s="114"/>
      <c r="B2966" s="129"/>
      <c r="C2966" s="129"/>
      <c r="D2966" s="77"/>
      <c r="E2966" s="56"/>
      <c r="F2966" s="72"/>
      <c r="G2966" s="135"/>
      <c r="H2966" s="129"/>
      <c r="I2966" s="125"/>
    </row>
    <row r="2967" spans="1:9" x14ac:dyDescent="0.25">
      <c r="A2967" s="114"/>
      <c r="B2967" s="129"/>
      <c r="C2967" s="129"/>
      <c r="D2967" s="77"/>
      <c r="E2967" s="56"/>
      <c r="F2967" s="72"/>
      <c r="G2967" s="135"/>
      <c r="H2967" s="129"/>
      <c r="I2967" s="125"/>
    </row>
    <row r="2968" spans="1:9" x14ac:dyDescent="0.25">
      <c r="A2968" s="114"/>
      <c r="B2968" s="129"/>
      <c r="C2968" s="129"/>
      <c r="D2968" s="77"/>
      <c r="E2968" s="56"/>
      <c r="F2968" s="72"/>
      <c r="G2968" s="135"/>
      <c r="H2968" s="129"/>
      <c r="I2968" s="125"/>
    </row>
    <row r="2969" spans="1:9" x14ac:dyDescent="0.25">
      <c r="A2969" s="114"/>
      <c r="B2969" s="129"/>
      <c r="C2969" s="129"/>
      <c r="D2969" s="77"/>
      <c r="E2969" s="56"/>
      <c r="F2969" s="72"/>
      <c r="G2969" s="135"/>
      <c r="H2969" s="129"/>
      <c r="I2969" s="125"/>
    </row>
    <row r="2970" spans="1:9" x14ac:dyDescent="0.25">
      <c r="A2970" s="114"/>
      <c r="B2970" s="129"/>
      <c r="C2970" s="129"/>
      <c r="D2970" s="77"/>
      <c r="E2970" s="56"/>
      <c r="F2970" s="72"/>
      <c r="G2970" s="135"/>
      <c r="H2970" s="129"/>
      <c r="I2970" s="125"/>
    </row>
    <row r="2971" spans="1:9" x14ac:dyDescent="0.25">
      <c r="A2971" s="114"/>
      <c r="B2971" s="129"/>
      <c r="C2971" s="129"/>
      <c r="D2971" s="77"/>
      <c r="E2971" s="56"/>
      <c r="F2971" s="72"/>
      <c r="G2971" s="135"/>
      <c r="H2971" s="129"/>
      <c r="I2971" s="125"/>
    </row>
    <row r="2972" spans="1:9" x14ac:dyDescent="0.25">
      <c r="A2972" s="114"/>
      <c r="B2972" s="129"/>
      <c r="C2972" s="129"/>
      <c r="D2972" s="77"/>
      <c r="E2972" s="56"/>
      <c r="F2972" s="72"/>
      <c r="G2972" s="135"/>
      <c r="H2972" s="129"/>
      <c r="I2972" s="125"/>
    </row>
    <row r="2973" spans="1:9" x14ac:dyDescent="0.25">
      <c r="A2973" s="114"/>
      <c r="B2973" s="129"/>
      <c r="C2973" s="129"/>
      <c r="D2973" s="77"/>
      <c r="E2973" s="56"/>
      <c r="F2973" s="72"/>
      <c r="G2973" s="135"/>
      <c r="H2973" s="129"/>
      <c r="I2973" s="125"/>
    </row>
    <row r="2974" spans="1:9" x14ac:dyDescent="0.25">
      <c r="A2974" s="114"/>
      <c r="B2974" s="129"/>
      <c r="C2974" s="129"/>
      <c r="D2974" s="77"/>
      <c r="E2974" s="56"/>
      <c r="F2974" s="72"/>
      <c r="G2974" s="135"/>
      <c r="H2974" s="129"/>
      <c r="I2974" s="125"/>
    </row>
    <row r="2975" spans="1:9" x14ac:dyDescent="0.25">
      <c r="A2975" s="114"/>
      <c r="B2975" s="129"/>
      <c r="C2975" s="129"/>
      <c r="D2975" s="77"/>
      <c r="E2975" s="56"/>
      <c r="F2975" s="72"/>
      <c r="G2975" s="135"/>
      <c r="H2975" s="129"/>
      <c r="I2975" s="125"/>
    </row>
    <row r="2976" spans="1:9" x14ac:dyDescent="0.25">
      <c r="A2976" s="114"/>
      <c r="B2976" s="129"/>
      <c r="C2976" s="129"/>
      <c r="D2976" s="77"/>
      <c r="E2976" s="56"/>
      <c r="F2976" s="72"/>
      <c r="G2976" s="135"/>
      <c r="H2976" s="129"/>
      <c r="I2976" s="125"/>
    </row>
    <row r="2977" spans="1:9" x14ac:dyDescent="0.25">
      <c r="A2977" s="114"/>
      <c r="B2977" s="129"/>
      <c r="C2977" s="129"/>
      <c r="D2977" s="77"/>
      <c r="E2977" s="56"/>
      <c r="F2977" s="72"/>
      <c r="G2977" s="135"/>
      <c r="H2977" s="129"/>
      <c r="I2977" s="125"/>
    </row>
    <row r="2978" spans="1:9" x14ac:dyDescent="0.25">
      <c r="A2978" s="114"/>
      <c r="B2978" s="129"/>
      <c r="C2978" s="129"/>
      <c r="D2978" s="77"/>
      <c r="E2978" s="56"/>
      <c r="F2978" s="72"/>
      <c r="G2978" s="135"/>
      <c r="H2978" s="129"/>
      <c r="I2978" s="125"/>
    </row>
    <row r="2979" spans="1:9" x14ac:dyDescent="0.25">
      <c r="A2979" s="114"/>
      <c r="B2979" s="129"/>
      <c r="C2979" s="129"/>
      <c r="D2979" s="77"/>
      <c r="E2979" s="56"/>
      <c r="F2979" s="72"/>
      <c r="G2979" s="135"/>
      <c r="H2979" s="129"/>
      <c r="I2979" s="125"/>
    </row>
    <row r="2980" spans="1:9" x14ac:dyDescent="0.25">
      <c r="A2980" s="114"/>
      <c r="B2980" s="129"/>
      <c r="C2980" s="129"/>
      <c r="D2980" s="77"/>
      <c r="E2980" s="56"/>
      <c r="F2980" s="72"/>
      <c r="G2980" s="135"/>
      <c r="H2980" s="129"/>
      <c r="I2980" s="125"/>
    </row>
    <row r="2981" spans="1:9" x14ac:dyDescent="0.25">
      <c r="A2981" s="114"/>
      <c r="B2981" s="129"/>
      <c r="C2981" s="129"/>
      <c r="D2981" s="77"/>
      <c r="E2981" s="56"/>
      <c r="F2981" s="72"/>
      <c r="G2981" s="135"/>
      <c r="H2981" s="129"/>
      <c r="I2981" s="125"/>
    </row>
    <row r="2982" spans="1:9" x14ac:dyDescent="0.25">
      <c r="A2982" s="114"/>
      <c r="B2982" s="129"/>
      <c r="C2982" s="129"/>
      <c r="D2982" s="77"/>
      <c r="E2982" s="56"/>
      <c r="F2982" s="72"/>
      <c r="G2982" s="135"/>
      <c r="H2982" s="129"/>
      <c r="I2982" s="125"/>
    </row>
    <row r="2983" spans="1:9" x14ac:dyDescent="0.25">
      <c r="A2983" s="114"/>
      <c r="B2983" s="129"/>
      <c r="C2983" s="129"/>
      <c r="D2983" s="77"/>
      <c r="E2983" s="56"/>
      <c r="F2983" s="72"/>
      <c r="G2983" s="135"/>
      <c r="H2983" s="129"/>
      <c r="I2983" s="125"/>
    </row>
    <row r="2984" spans="1:9" x14ac:dyDescent="0.25">
      <c r="A2984" s="114"/>
      <c r="B2984" s="129"/>
      <c r="C2984" s="129"/>
      <c r="D2984" s="77"/>
      <c r="E2984" s="56"/>
      <c r="F2984" s="72"/>
      <c r="G2984" s="135"/>
      <c r="H2984" s="129"/>
      <c r="I2984" s="125"/>
    </row>
    <row r="2985" spans="1:9" x14ac:dyDescent="0.25">
      <c r="A2985" s="114"/>
      <c r="B2985" s="129"/>
      <c r="C2985" s="129"/>
      <c r="D2985" s="77"/>
      <c r="E2985" s="56"/>
      <c r="F2985" s="72"/>
      <c r="G2985" s="135"/>
      <c r="H2985" s="129"/>
      <c r="I2985" s="125"/>
    </row>
    <row r="2986" spans="1:9" x14ac:dyDescent="0.25">
      <c r="A2986" s="114"/>
      <c r="B2986" s="129"/>
      <c r="C2986" s="129"/>
      <c r="D2986" s="77"/>
      <c r="E2986" s="56"/>
      <c r="F2986" s="72"/>
      <c r="G2986" s="135"/>
      <c r="H2986" s="129"/>
      <c r="I2986" s="125"/>
    </row>
    <row r="2987" spans="1:9" x14ac:dyDescent="0.25">
      <c r="A2987" s="114"/>
      <c r="B2987" s="129"/>
      <c r="C2987" s="129"/>
      <c r="D2987" s="77"/>
      <c r="E2987" s="56"/>
      <c r="F2987" s="72"/>
      <c r="G2987" s="135"/>
      <c r="H2987" s="129"/>
      <c r="I2987" s="125"/>
    </row>
    <row r="2988" spans="1:9" x14ac:dyDescent="0.25">
      <c r="A2988" s="114"/>
      <c r="B2988" s="129"/>
      <c r="C2988" s="129"/>
      <c r="D2988" s="77"/>
      <c r="E2988" s="56"/>
      <c r="F2988" s="72"/>
      <c r="G2988" s="135"/>
      <c r="H2988" s="129"/>
      <c r="I2988" s="125"/>
    </row>
    <row r="2989" spans="1:9" x14ac:dyDescent="0.25">
      <c r="A2989" s="114"/>
      <c r="B2989" s="129"/>
      <c r="C2989" s="129"/>
      <c r="D2989" s="77"/>
      <c r="E2989" s="56"/>
      <c r="F2989" s="72"/>
      <c r="G2989" s="135"/>
      <c r="H2989" s="129"/>
      <c r="I2989" s="125"/>
    </row>
    <row r="2990" spans="1:9" x14ac:dyDescent="0.25">
      <c r="A2990" s="114"/>
      <c r="B2990" s="129"/>
      <c r="C2990" s="129"/>
      <c r="D2990" s="77"/>
      <c r="E2990" s="56"/>
      <c r="F2990" s="72"/>
      <c r="G2990" s="135"/>
      <c r="H2990" s="129"/>
      <c r="I2990" s="125"/>
    </row>
    <row r="2991" spans="1:9" x14ac:dyDescent="0.25">
      <c r="A2991" s="114"/>
      <c r="B2991" s="129"/>
      <c r="C2991" s="129"/>
      <c r="D2991" s="77"/>
      <c r="E2991" s="56"/>
      <c r="F2991" s="72"/>
      <c r="G2991" s="135"/>
      <c r="H2991" s="129"/>
      <c r="I2991" s="125"/>
    </row>
    <row r="2992" spans="1:9" x14ac:dyDescent="0.25">
      <c r="A2992" s="114"/>
      <c r="B2992" s="129"/>
      <c r="C2992" s="129"/>
      <c r="D2992" s="77"/>
      <c r="E2992" s="56"/>
      <c r="F2992" s="72"/>
      <c r="G2992" s="135"/>
      <c r="H2992" s="129"/>
      <c r="I2992" s="125"/>
    </row>
    <row r="2993" spans="1:9" x14ac:dyDescent="0.25">
      <c r="A2993" s="114"/>
      <c r="B2993" s="129"/>
      <c r="C2993" s="129"/>
      <c r="D2993" s="77"/>
      <c r="E2993" s="56"/>
      <c r="F2993" s="72"/>
      <c r="G2993" s="135"/>
      <c r="H2993" s="129"/>
      <c r="I2993" s="125"/>
    </row>
    <row r="2994" spans="1:9" x14ac:dyDescent="0.25">
      <c r="A2994" s="114"/>
      <c r="B2994" s="129"/>
      <c r="C2994" s="129"/>
      <c r="D2994" s="77"/>
      <c r="E2994" s="56"/>
      <c r="F2994" s="72"/>
      <c r="G2994" s="135"/>
      <c r="H2994" s="129"/>
      <c r="I2994" s="125"/>
    </row>
    <row r="2995" spans="1:9" x14ac:dyDescent="0.25">
      <c r="A2995" s="114"/>
      <c r="B2995" s="129"/>
      <c r="C2995" s="129"/>
      <c r="D2995" s="77"/>
      <c r="E2995" s="56"/>
      <c r="F2995" s="72"/>
      <c r="G2995" s="135"/>
      <c r="H2995" s="129"/>
      <c r="I2995" s="125"/>
    </row>
    <row r="2996" spans="1:9" x14ac:dyDescent="0.25">
      <c r="A2996" s="114"/>
      <c r="B2996" s="129"/>
      <c r="C2996" s="129"/>
      <c r="D2996" s="77"/>
      <c r="E2996" s="56"/>
      <c r="F2996" s="72"/>
      <c r="G2996" s="135"/>
      <c r="H2996" s="129"/>
      <c r="I2996" s="125"/>
    </row>
    <row r="2997" spans="1:9" x14ac:dyDescent="0.25">
      <c r="A2997" s="114"/>
      <c r="B2997" s="129"/>
      <c r="C2997" s="129"/>
      <c r="D2997" s="77"/>
      <c r="E2997" s="56"/>
      <c r="F2997" s="72"/>
      <c r="G2997" s="135"/>
      <c r="H2997" s="129"/>
      <c r="I2997" s="125"/>
    </row>
    <row r="2998" spans="1:9" x14ac:dyDescent="0.25">
      <c r="A2998" s="114"/>
      <c r="B2998" s="129"/>
      <c r="C2998" s="129"/>
      <c r="D2998" s="77"/>
      <c r="E2998" s="56"/>
      <c r="F2998" s="72"/>
      <c r="G2998" s="135"/>
      <c r="H2998" s="129"/>
      <c r="I2998" s="125"/>
    </row>
    <row r="2999" spans="1:9" x14ac:dyDescent="0.25">
      <c r="A2999" s="114"/>
      <c r="B2999" s="129"/>
      <c r="C2999" s="129"/>
      <c r="D2999" s="77"/>
      <c r="E2999" s="56"/>
      <c r="F2999" s="72"/>
      <c r="G2999" s="135"/>
      <c r="H2999" s="129"/>
      <c r="I2999" s="125"/>
    </row>
    <row r="3000" spans="1:9" x14ac:dyDescent="0.25">
      <c r="A3000" s="114"/>
      <c r="B3000" s="129"/>
      <c r="C3000" s="129"/>
      <c r="D3000" s="77"/>
      <c r="E3000" s="56"/>
      <c r="F3000" s="72"/>
      <c r="G3000" s="135"/>
      <c r="H3000" s="129"/>
      <c r="I3000" s="125"/>
    </row>
    <row r="3001" spans="1:9" x14ac:dyDescent="0.25">
      <c r="A3001" s="114"/>
      <c r="B3001" s="129"/>
      <c r="C3001" s="129"/>
      <c r="D3001" s="77"/>
      <c r="E3001" s="56"/>
      <c r="F3001" s="72"/>
      <c r="G3001" s="135"/>
      <c r="H3001" s="129"/>
      <c r="I3001" s="125"/>
    </row>
    <row r="3002" spans="1:9" x14ac:dyDescent="0.25">
      <c r="A3002" s="114"/>
      <c r="B3002" s="129"/>
      <c r="C3002" s="129"/>
      <c r="D3002" s="77"/>
      <c r="E3002" s="56"/>
      <c r="F3002" s="72"/>
      <c r="G3002" s="135"/>
      <c r="H3002" s="129"/>
      <c r="I3002" s="125"/>
    </row>
    <row r="3003" spans="1:9" x14ac:dyDescent="0.25">
      <c r="A3003" s="114"/>
      <c r="B3003" s="129"/>
      <c r="C3003" s="129"/>
      <c r="D3003" s="77"/>
      <c r="E3003" s="56"/>
      <c r="F3003" s="72"/>
      <c r="G3003" s="135"/>
      <c r="H3003" s="129"/>
      <c r="I3003" s="125"/>
    </row>
    <row r="3004" spans="1:9" x14ac:dyDescent="0.25">
      <c r="A3004" s="114"/>
      <c r="B3004" s="129"/>
      <c r="C3004" s="129"/>
      <c r="D3004" s="77"/>
      <c r="E3004" s="56"/>
      <c r="F3004" s="72"/>
      <c r="G3004" s="135"/>
      <c r="H3004" s="129"/>
      <c r="I3004" s="125"/>
    </row>
    <row r="3005" spans="1:9" x14ac:dyDescent="0.25">
      <c r="A3005" s="114"/>
      <c r="B3005" s="129"/>
      <c r="C3005" s="129"/>
      <c r="D3005" s="77"/>
      <c r="E3005" s="56"/>
      <c r="F3005" s="72"/>
      <c r="G3005" s="135"/>
      <c r="H3005" s="129"/>
      <c r="I3005" s="125"/>
    </row>
    <row r="3006" spans="1:9" x14ac:dyDescent="0.25">
      <c r="A3006" s="114"/>
      <c r="B3006" s="129"/>
      <c r="C3006" s="129"/>
      <c r="D3006" s="77"/>
      <c r="E3006" s="56"/>
      <c r="F3006" s="72"/>
      <c r="G3006" s="135"/>
      <c r="H3006" s="129"/>
      <c r="I3006" s="125"/>
    </row>
    <row r="3007" spans="1:9" x14ac:dyDescent="0.25">
      <c r="A3007" s="114"/>
      <c r="B3007" s="129"/>
      <c r="C3007" s="129"/>
      <c r="D3007" s="77"/>
      <c r="E3007" s="56"/>
      <c r="F3007" s="72"/>
      <c r="G3007" s="135"/>
      <c r="H3007" s="129"/>
      <c r="I3007" s="125"/>
    </row>
    <row r="3008" spans="1:9" x14ac:dyDescent="0.25">
      <c r="A3008" s="114"/>
      <c r="B3008" s="129"/>
      <c r="C3008" s="129"/>
      <c r="D3008" s="77"/>
      <c r="E3008" s="56"/>
      <c r="F3008" s="72"/>
      <c r="G3008" s="135"/>
      <c r="H3008" s="129"/>
      <c r="I3008" s="125"/>
    </row>
    <row r="3009" spans="1:9" x14ac:dyDescent="0.25">
      <c r="A3009" s="114"/>
      <c r="B3009" s="129"/>
      <c r="C3009" s="129"/>
      <c r="D3009" s="77"/>
      <c r="E3009" s="56"/>
      <c r="F3009" s="72"/>
      <c r="G3009" s="135"/>
      <c r="H3009" s="129"/>
      <c r="I3009" s="125"/>
    </row>
    <row r="3010" spans="1:9" x14ac:dyDescent="0.25">
      <c r="A3010" s="114"/>
      <c r="B3010" s="129"/>
      <c r="C3010" s="129"/>
      <c r="D3010" s="77"/>
      <c r="E3010" s="56"/>
      <c r="F3010" s="72"/>
      <c r="G3010" s="135"/>
      <c r="H3010" s="129"/>
      <c r="I3010" s="125"/>
    </row>
    <row r="3011" spans="1:9" x14ac:dyDescent="0.25">
      <c r="A3011" s="114"/>
      <c r="B3011" s="129"/>
      <c r="C3011" s="129"/>
      <c r="D3011" s="77"/>
      <c r="E3011" s="56"/>
      <c r="F3011" s="72"/>
      <c r="G3011" s="135"/>
      <c r="H3011" s="129"/>
      <c r="I3011" s="125"/>
    </row>
    <row r="3012" spans="1:9" x14ac:dyDescent="0.25">
      <c r="A3012" s="114"/>
      <c r="B3012" s="129"/>
      <c r="C3012" s="129"/>
      <c r="D3012" s="77"/>
      <c r="E3012" s="56"/>
      <c r="F3012" s="72"/>
      <c r="G3012" s="135"/>
      <c r="H3012" s="129"/>
      <c r="I3012" s="125"/>
    </row>
    <row r="3013" spans="1:9" x14ac:dyDescent="0.25">
      <c r="A3013" s="114"/>
      <c r="B3013" s="129"/>
      <c r="C3013" s="129"/>
      <c r="D3013" s="77"/>
      <c r="E3013" s="56"/>
      <c r="F3013" s="72"/>
      <c r="G3013" s="135"/>
      <c r="H3013" s="129"/>
      <c r="I3013" s="125"/>
    </row>
    <row r="3014" spans="1:9" x14ac:dyDescent="0.25">
      <c r="A3014" s="114"/>
      <c r="B3014" s="129"/>
      <c r="C3014" s="129"/>
      <c r="D3014" s="77"/>
      <c r="E3014" s="56"/>
      <c r="F3014" s="72"/>
      <c r="G3014" s="135"/>
      <c r="H3014" s="129"/>
      <c r="I3014" s="125"/>
    </row>
    <row r="3015" spans="1:9" x14ac:dyDescent="0.25">
      <c r="A3015" s="114"/>
      <c r="B3015" s="129"/>
      <c r="C3015" s="129"/>
      <c r="D3015" s="77"/>
      <c r="E3015" s="56"/>
      <c r="F3015" s="72"/>
      <c r="G3015" s="135"/>
      <c r="H3015" s="129"/>
      <c r="I3015" s="125"/>
    </row>
    <row r="3016" spans="1:9" x14ac:dyDescent="0.25">
      <c r="A3016" s="114"/>
      <c r="B3016" s="129"/>
      <c r="C3016" s="129"/>
      <c r="D3016" s="77"/>
      <c r="E3016" s="56"/>
      <c r="F3016" s="72"/>
      <c r="G3016" s="135"/>
      <c r="H3016" s="129"/>
      <c r="I3016" s="125"/>
    </row>
    <row r="3017" spans="1:9" x14ac:dyDescent="0.25">
      <c r="A3017" s="114"/>
      <c r="B3017" s="129"/>
      <c r="C3017" s="129"/>
      <c r="D3017" s="77"/>
      <c r="E3017" s="56"/>
      <c r="F3017" s="72"/>
      <c r="G3017" s="135"/>
      <c r="H3017" s="129"/>
      <c r="I3017" s="125"/>
    </row>
    <row r="3018" spans="1:9" x14ac:dyDescent="0.25">
      <c r="A3018" s="114"/>
      <c r="B3018" s="129"/>
      <c r="C3018" s="129"/>
      <c r="D3018" s="77"/>
      <c r="E3018" s="56"/>
      <c r="F3018" s="72"/>
      <c r="G3018" s="135"/>
      <c r="H3018" s="129"/>
      <c r="I3018" s="125"/>
    </row>
    <row r="3019" spans="1:9" x14ac:dyDescent="0.25">
      <c r="A3019" s="114"/>
      <c r="B3019" s="129"/>
      <c r="C3019" s="129"/>
      <c r="D3019" s="77"/>
      <c r="E3019" s="56"/>
      <c r="F3019" s="72"/>
      <c r="G3019" s="135"/>
      <c r="H3019" s="129"/>
      <c r="I3019" s="125"/>
    </row>
    <row r="3020" spans="1:9" x14ac:dyDescent="0.25">
      <c r="A3020" s="114"/>
      <c r="B3020" s="129"/>
      <c r="C3020" s="129"/>
      <c r="D3020" s="77"/>
      <c r="E3020" s="56"/>
      <c r="F3020" s="72"/>
      <c r="G3020" s="135"/>
      <c r="H3020" s="129"/>
      <c r="I3020" s="125"/>
    </row>
    <row r="3021" spans="1:9" x14ac:dyDescent="0.25">
      <c r="A3021" s="114"/>
      <c r="B3021" s="129"/>
      <c r="C3021" s="129"/>
      <c r="D3021" s="77"/>
      <c r="E3021" s="56"/>
      <c r="F3021" s="72"/>
      <c r="G3021" s="135"/>
      <c r="H3021" s="129"/>
      <c r="I3021" s="125"/>
    </row>
    <row r="3022" spans="1:9" x14ac:dyDescent="0.25">
      <c r="A3022" s="114"/>
      <c r="B3022" s="129"/>
      <c r="C3022" s="129"/>
      <c r="D3022" s="77"/>
      <c r="E3022" s="56"/>
      <c r="F3022" s="72"/>
      <c r="G3022" s="135"/>
      <c r="H3022" s="129"/>
      <c r="I3022" s="125"/>
    </row>
    <row r="3023" spans="1:9" x14ac:dyDescent="0.25">
      <c r="A3023" s="114"/>
      <c r="B3023" s="129"/>
      <c r="C3023" s="129"/>
      <c r="D3023" s="77"/>
      <c r="E3023" s="56"/>
      <c r="F3023" s="72"/>
      <c r="G3023" s="135"/>
      <c r="H3023" s="129"/>
      <c r="I3023" s="125"/>
    </row>
    <row r="3024" spans="1:9" x14ac:dyDescent="0.25">
      <c r="A3024" s="114"/>
      <c r="B3024" s="129"/>
      <c r="C3024" s="129"/>
      <c r="D3024" s="77"/>
      <c r="E3024" s="56"/>
      <c r="F3024" s="72"/>
      <c r="G3024" s="135"/>
      <c r="H3024" s="129"/>
      <c r="I3024" s="125"/>
    </row>
    <row r="3025" spans="1:9" x14ac:dyDescent="0.25">
      <c r="A3025" s="114"/>
      <c r="B3025" s="129"/>
      <c r="C3025" s="129"/>
      <c r="D3025" s="77"/>
      <c r="E3025" s="56"/>
      <c r="F3025" s="72"/>
      <c r="G3025" s="135"/>
      <c r="H3025" s="129"/>
      <c r="I3025" s="125"/>
    </row>
    <row r="3026" spans="1:9" x14ac:dyDescent="0.25">
      <c r="A3026" s="114"/>
      <c r="B3026" s="129"/>
      <c r="C3026" s="129"/>
      <c r="D3026" s="77"/>
      <c r="E3026" s="56"/>
      <c r="F3026" s="72"/>
      <c r="G3026" s="135"/>
      <c r="H3026" s="129"/>
      <c r="I3026" s="125"/>
    </row>
    <row r="3027" spans="1:9" x14ac:dyDescent="0.25">
      <c r="A3027" s="114"/>
      <c r="B3027" s="129"/>
      <c r="C3027" s="129"/>
      <c r="D3027" s="77"/>
      <c r="E3027" s="56"/>
      <c r="F3027" s="72"/>
      <c r="G3027" s="135"/>
      <c r="H3027" s="129"/>
      <c r="I3027" s="125"/>
    </row>
    <row r="3028" spans="1:9" x14ac:dyDescent="0.25">
      <c r="A3028" s="114"/>
      <c r="B3028" s="129"/>
      <c r="C3028" s="129"/>
      <c r="D3028" s="77"/>
      <c r="E3028" s="56"/>
      <c r="F3028" s="72"/>
      <c r="G3028" s="135"/>
      <c r="H3028" s="129"/>
      <c r="I3028" s="125"/>
    </row>
    <row r="3029" spans="1:9" x14ac:dyDescent="0.25">
      <c r="A3029" s="114"/>
      <c r="B3029" s="129"/>
      <c r="C3029" s="129"/>
      <c r="D3029" s="77"/>
      <c r="E3029" s="56"/>
      <c r="F3029" s="72"/>
      <c r="G3029" s="135"/>
      <c r="H3029" s="129"/>
      <c r="I3029" s="125"/>
    </row>
    <row r="3030" spans="1:9" x14ac:dyDescent="0.25">
      <c r="A3030" s="114"/>
      <c r="B3030" s="129"/>
      <c r="C3030" s="129"/>
      <c r="D3030" s="77"/>
      <c r="E3030" s="56"/>
      <c r="F3030" s="72"/>
      <c r="G3030" s="135"/>
      <c r="H3030" s="129"/>
      <c r="I3030" s="125"/>
    </row>
    <row r="3031" spans="1:9" x14ac:dyDescent="0.25">
      <c r="A3031" s="114"/>
      <c r="B3031" s="129"/>
      <c r="C3031" s="129"/>
      <c r="D3031" s="77"/>
      <c r="E3031" s="56"/>
      <c r="F3031" s="72"/>
      <c r="G3031" s="135"/>
      <c r="H3031" s="129"/>
      <c r="I3031" s="125"/>
    </row>
    <row r="3032" spans="1:9" x14ac:dyDescent="0.25">
      <c r="A3032" s="114"/>
      <c r="B3032" s="129"/>
      <c r="C3032" s="129"/>
      <c r="D3032" s="77"/>
      <c r="E3032" s="56"/>
      <c r="F3032" s="72"/>
      <c r="G3032" s="135"/>
      <c r="H3032" s="129"/>
      <c r="I3032" s="125"/>
    </row>
    <row r="3033" spans="1:9" x14ac:dyDescent="0.25">
      <c r="A3033" s="114"/>
      <c r="B3033" s="129"/>
      <c r="C3033" s="129"/>
      <c r="D3033" s="77"/>
      <c r="E3033" s="56"/>
      <c r="F3033" s="72"/>
      <c r="G3033" s="135"/>
      <c r="H3033" s="129"/>
      <c r="I3033" s="125"/>
    </row>
    <row r="3034" spans="1:9" x14ac:dyDescent="0.25">
      <c r="A3034" s="114"/>
      <c r="B3034" s="129"/>
      <c r="C3034" s="129"/>
      <c r="D3034" s="77"/>
      <c r="E3034" s="56"/>
      <c r="F3034" s="72"/>
      <c r="G3034" s="135"/>
      <c r="H3034" s="129"/>
      <c r="I3034" s="125"/>
    </row>
    <row r="3035" spans="1:9" x14ac:dyDescent="0.25">
      <c r="A3035" s="114"/>
      <c r="B3035" s="129"/>
      <c r="C3035" s="129"/>
      <c r="D3035" s="77"/>
      <c r="E3035" s="56"/>
      <c r="F3035" s="72"/>
      <c r="G3035" s="135"/>
      <c r="H3035" s="129"/>
      <c r="I3035" s="125"/>
    </row>
    <row r="3036" spans="1:9" x14ac:dyDescent="0.25">
      <c r="A3036" s="114"/>
      <c r="B3036" s="129"/>
      <c r="C3036" s="129"/>
      <c r="D3036" s="77"/>
      <c r="E3036" s="56"/>
      <c r="F3036" s="72"/>
      <c r="G3036" s="135"/>
      <c r="H3036" s="129"/>
      <c r="I3036" s="125"/>
    </row>
    <row r="3037" spans="1:9" x14ac:dyDescent="0.25">
      <c r="A3037" s="114"/>
      <c r="B3037" s="129"/>
      <c r="C3037" s="129"/>
      <c r="D3037" s="77"/>
      <c r="E3037" s="56"/>
      <c r="F3037" s="72"/>
      <c r="G3037" s="135"/>
      <c r="H3037" s="129"/>
      <c r="I3037" s="125"/>
    </row>
    <row r="3038" spans="1:9" x14ac:dyDescent="0.25">
      <c r="A3038" s="114"/>
      <c r="B3038" s="129"/>
      <c r="C3038" s="129"/>
      <c r="D3038" s="77"/>
      <c r="E3038" s="56"/>
      <c r="F3038" s="72"/>
      <c r="G3038" s="135"/>
      <c r="H3038" s="129"/>
      <c r="I3038" s="125"/>
    </row>
    <row r="3039" spans="1:9" x14ac:dyDescent="0.25">
      <c r="A3039" s="114"/>
      <c r="B3039" s="129"/>
      <c r="C3039" s="129"/>
      <c r="D3039" s="77"/>
      <c r="E3039" s="56"/>
      <c r="F3039" s="72"/>
      <c r="G3039" s="135"/>
      <c r="H3039" s="129"/>
      <c r="I3039" s="125"/>
    </row>
    <row r="3040" spans="1:9" x14ac:dyDescent="0.25">
      <c r="A3040" s="114"/>
      <c r="B3040" s="129"/>
      <c r="C3040" s="129"/>
      <c r="D3040" s="77"/>
      <c r="E3040" s="56"/>
      <c r="F3040" s="72"/>
      <c r="G3040" s="135"/>
      <c r="H3040" s="129"/>
      <c r="I3040" s="125"/>
    </row>
    <row r="3041" spans="1:9" x14ac:dyDescent="0.25">
      <c r="A3041" s="114"/>
      <c r="B3041" s="129"/>
      <c r="C3041" s="129"/>
      <c r="D3041" s="77"/>
      <c r="E3041" s="56"/>
      <c r="F3041" s="72"/>
      <c r="G3041" s="135"/>
      <c r="H3041" s="129"/>
      <c r="I3041" s="125"/>
    </row>
    <row r="3042" spans="1:9" x14ac:dyDescent="0.25">
      <c r="A3042" s="114"/>
      <c r="B3042" s="129"/>
      <c r="C3042" s="129"/>
      <c r="D3042" s="77"/>
      <c r="E3042" s="56"/>
      <c r="F3042" s="72"/>
      <c r="G3042" s="135"/>
      <c r="H3042" s="129"/>
      <c r="I3042" s="125"/>
    </row>
    <row r="3043" spans="1:9" x14ac:dyDescent="0.25">
      <c r="A3043" s="114"/>
      <c r="B3043" s="129"/>
      <c r="C3043" s="129"/>
      <c r="D3043" s="77"/>
      <c r="E3043" s="56"/>
      <c r="F3043" s="72"/>
      <c r="G3043" s="135"/>
      <c r="H3043" s="129"/>
      <c r="I3043" s="125"/>
    </row>
    <row r="3044" spans="1:9" x14ac:dyDescent="0.25">
      <c r="A3044" s="114"/>
      <c r="B3044" s="129"/>
      <c r="C3044" s="129"/>
      <c r="D3044" s="77"/>
      <c r="E3044" s="56"/>
      <c r="F3044" s="72"/>
      <c r="G3044" s="135"/>
      <c r="H3044" s="129"/>
      <c r="I3044" s="125"/>
    </row>
    <row r="3045" spans="1:9" x14ac:dyDescent="0.25">
      <c r="A3045" s="114"/>
      <c r="B3045" s="129"/>
      <c r="C3045" s="129"/>
      <c r="D3045" s="77"/>
      <c r="E3045" s="56"/>
      <c r="F3045" s="72"/>
      <c r="G3045" s="135"/>
      <c r="H3045" s="129"/>
      <c r="I3045" s="125"/>
    </row>
    <row r="3046" spans="1:9" x14ac:dyDescent="0.25">
      <c r="A3046" s="114"/>
      <c r="B3046" s="129"/>
      <c r="C3046" s="129"/>
      <c r="D3046" s="77"/>
      <c r="E3046" s="56"/>
      <c r="F3046" s="72"/>
      <c r="G3046" s="135"/>
      <c r="H3046" s="129"/>
      <c r="I3046" s="125"/>
    </row>
    <row r="3047" spans="1:9" x14ac:dyDescent="0.25">
      <c r="A3047" s="114"/>
      <c r="B3047" s="129"/>
      <c r="C3047" s="129"/>
      <c r="D3047" s="77"/>
      <c r="E3047" s="56"/>
      <c r="F3047" s="72"/>
      <c r="G3047" s="135"/>
      <c r="H3047" s="129"/>
      <c r="I3047" s="125"/>
    </row>
    <row r="3048" spans="1:9" x14ac:dyDescent="0.25">
      <c r="A3048" s="114"/>
      <c r="B3048" s="129"/>
      <c r="C3048" s="129"/>
      <c r="D3048" s="77"/>
      <c r="E3048" s="56"/>
      <c r="F3048" s="72"/>
      <c r="G3048" s="135"/>
      <c r="H3048" s="129"/>
      <c r="I3048" s="125"/>
    </row>
    <row r="3049" spans="1:9" x14ac:dyDescent="0.25">
      <c r="A3049" s="114"/>
      <c r="B3049" s="129"/>
      <c r="C3049" s="129"/>
      <c r="D3049" s="77"/>
      <c r="E3049" s="56"/>
      <c r="F3049" s="72"/>
      <c r="G3049" s="135"/>
      <c r="H3049" s="129"/>
      <c r="I3049" s="125"/>
    </row>
    <row r="3050" spans="1:9" x14ac:dyDescent="0.25">
      <c r="A3050" s="114"/>
      <c r="B3050" s="129"/>
      <c r="C3050" s="129"/>
      <c r="D3050" s="77"/>
      <c r="E3050" s="56"/>
      <c r="F3050" s="72"/>
      <c r="G3050" s="135"/>
      <c r="H3050" s="129"/>
      <c r="I3050" s="125"/>
    </row>
    <row r="3051" spans="1:9" x14ac:dyDescent="0.25">
      <c r="A3051" s="114"/>
      <c r="B3051" s="129"/>
      <c r="C3051" s="129"/>
      <c r="D3051" s="77"/>
      <c r="E3051" s="56"/>
      <c r="F3051" s="72"/>
      <c r="G3051" s="135"/>
      <c r="H3051" s="129"/>
      <c r="I3051" s="125"/>
    </row>
    <row r="3052" spans="1:9" x14ac:dyDescent="0.25">
      <c r="A3052" s="114"/>
      <c r="B3052" s="129"/>
      <c r="C3052" s="129"/>
      <c r="D3052" s="77"/>
      <c r="E3052" s="56"/>
      <c r="F3052" s="72"/>
      <c r="G3052" s="135"/>
      <c r="H3052" s="129"/>
      <c r="I3052" s="125"/>
    </row>
    <row r="3053" spans="1:9" x14ac:dyDescent="0.25">
      <c r="A3053" s="114"/>
      <c r="B3053" s="129"/>
      <c r="C3053" s="129"/>
      <c r="D3053" s="77"/>
      <c r="E3053" s="56"/>
      <c r="F3053" s="72"/>
      <c r="G3053" s="135"/>
      <c r="H3053" s="129"/>
      <c r="I3053" s="125"/>
    </row>
    <row r="3054" spans="1:9" x14ac:dyDescent="0.25">
      <c r="A3054" s="114"/>
      <c r="B3054" s="129"/>
      <c r="C3054" s="129"/>
      <c r="D3054" s="77"/>
      <c r="E3054" s="56"/>
      <c r="F3054" s="72"/>
      <c r="G3054" s="135"/>
      <c r="H3054" s="129"/>
      <c r="I3054" s="125"/>
    </row>
    <row r="3055" spans="1:9" x14ac:dyDescent="0.25">
      <c r="A3055" s="114"/>
      <c r="B3055" s="129"/>
      <c r="C3055" s="129"/>
      <c r="D3055" s="77"/>
      <c r="E3055" s="56"/>
      <c r="F3055" s="72"/>
      <c r="G3055" s="135"/>
      <c r="H3055" s="129"/>
      <c r="I3055" s="125"/>
    </row>
    <row r="3056" spans="1:9" x14ac:dyDescent="0.25">
      <c r="A3056" s="114"/>
      <c r="B3056" s="129"/>
      <c r="C3056" s="129"/>
      <c r="D3056" s="77"/>
      <c r="E3056" s="56"/>
      <c r="F3056" s="72"/>
      <c r="G3056" s="135"/>
      <c r="H3056" s="129"/>
      <c r="I3056" s="125"/>
    </row>
    <row r="3057" spans="1:9" x14ac:dyDescent="0.25">
      <c r="A3057" s="114"/>
      <c r="B3057" s="129"/>
      <c r="C3057" s="129"/>
      <c r="D3057" s="77"/>
      <c r="E3057" s="56"/>
      <c r="F3057" s="72"/>
      <c r="G3057" s="135"/>
      <c r="H3057" s="129"/>
      <c r="I3057" s="125"/>
    </row>
    <row r="3058" spans="1:9" x14ac:dyDescent="0.25">
      <c r="A3058" s="114"/>
      <c r="B3058" s="129"/>
      <c r="C3058" s="129"/>
      <c r="D3058" s="77"/>
      <c r="E3058" s="56"/>
      <c r="F3058" s="72"/>
      <c r="G3058" s="135"/>
      <c r="H3058" s="129"/>
      <c r="I3058" s="125"/>
    </row>
    <row r="3059" spans="1:9" x14ac:dyDescent="0.25">
      <c r="A3059" s="114"/>
      <c r="B3059" s="129"/>
      <c r="C3059" s="129"/>
      <c r="D3059" s="77"/>
      <c r="E3059" s="56"/>
      <c r="F3059" s="72"/>
      <c r="G3059" s="135"/>
      <c r="H3059" s="129"/>
      <c r="I3059" s="125"/>
    </row>
    <row r="3060" spans="1:9" x14ac:dyDescent="0.25">
      <c r="A3060" s="114"/>
      <c r="B3060" s="129"/>
      <c r="C3060" s="129"/>
      <c r="D3060" s="77"/>
      <c r="E3060" s="56"/>
      <c r="F3060" s="72"/>
      <c r="G3060" s="135"/>
      <c r="H3060" s="129"/>
      <c r="I3060" s="125"/>
    </row>
    <row r="3061" spans="1:9" x14ac:dyDescent="0.25">
      <c r="A3061" s="114"/>
      <c r="B3061" s="129"/>
      <c r="C3061" s="129"/>
      <c r="D3061" s="77"/>
      <c r="E3061" s="56"/>
      <c r="F3061" s="72"/>
      <c r="G3061" s="135"/>
      <c r="H3061" s="129"/>
      <c r="I3061" s="125"/>
    </row>
    <row r="3062" spans="1:9" x14ac:dyDescent="0.25">
      <c r="A3062" s="114"/>
      <c r="B3062" s="129"/>
      <c r="C3062" s="129"/>
      <c r="D3062" s="77"/>
      <c r="E3062" s="56"/>
      <c r="F3062" s="72"/>
      <c r="G3062" s="135"/>
      <c r="H3062" s="129"/>
      <c r="I3062" s="125"/>
    </row>
    <row r="3063" spans="1:9" x14ac:dyDescent="0.25">
      <c r="A3063" s="114"/>
      <c r="B3063" s="129"/>
      <c r="C3063" s="129"/>
      <c r="D3063" s="77"/>
      <c r="E3063" s="56"/>
      <c r="F3063" s="72"/>
      <c r="G3063" s="135"/>
      <c r="H3063" s="129"/>
      <c r="I3063" s="125"/>
    </row>
    <row r="3064" spans="1:9" x14ac:dyDescent="0.25">
      <c r="A3064" s="114"/>
      <c r="B3064" s="129"/>
      <c r="C3064" s="129"/>
      <c r="D3064" s="77"/>
      <c r="E3064" s="56"/>
      <c r="F3064" s="72"/>
      <c r="G3064" s="135"/>
      <c r="H3064" s="129"/>
      <c r="I3064" s="125"/>
    </row>
    <row r="3065" spans="1:9" x14ac:dyDescent="0.25">
      <c r="A3065" s="114"/>
      <c r="B3065" s="129"/>
      <c r="C3065" s="129"/>
      <c r="D3065" s="77"/>
      <c r="E3065" s="56"/>
      <c r="F3065" s="72"/>
      <c r="G3065" s="135"/>
      <c r="H3065" s="129"/>
      <c r="I3065" s="125"/>
    </row>
    <row r="3066" spans="1:9" x14ac:dyDescent="0.25">
      <c r="A3066" s="114"/>
      <c r="B3066" s="129"/>
      <c r="C3066" s="129"/>
      <c r="D3066" s="77"/>
      <c r="E3066" s="56"/>
      <c r="F3066" s="72"/>
      <c r="G3066" s="135"/>
      <c r="H3066" s="129"/>
      <c r="I3066" s="125"/>
    </row>
    <row r="3067" spans="1:9" x14ac:dyDescent="0.25">
      <c r="A3067" s="114"/>
      <c r="B3067" s="129"/>
      <c r="C3067" s="129"/>
      <c r="D3067" s="77"/>
      <c r="E3067" s="56"/>
      <c r="F3067" s="72"/>
      <c r="G3067" s="135"/>
      <c r="H3067" s="129"/>
      <c r="I3067" s="125"/>
    </row>
    <row r="3068" spans="1:9" x14ac:dyDescent="0.25">
      <c r="A3068" s="114"/>
      <c r="B3068" s="129"/>
      <c r="C3068" s="129"/>
      <c r="D3068" s="77"/>
      <c r="E3068" s="56"/>
      <c r="F3068" s="72"/>
      <c r="G3068" s="135"/>
      <c r="H3068" s="129"/>
      <c r="I3068" s="125"/>
    </row>
    <row r="3069" spans="1:9" x14ac:dyDescent="0.25">
      <c r="A3069" s="114"/>
      <c r="B3069" s="129"/>
      <c r="C3069" s="129"/>
      <c r="D3069" s="77"/>
      <c r="E3069" s="56"/>
      <c r="F3069" s="72"/>
      <c r="G3069" s="135"/>
      <c r="H3069" s="129"/>
      <c r="I3069" s="125"/>
    </row>
    <row r="3070" spans="1:9" x14ac:dyDescent="0.25">
      <c r="A3070" s="114"/>
      <c r="B3070" s="129"/>
      <c r="C3070" s="129"/>
      <c r="D3070" s="77"/>
      <c r="E3070" s="56"/>
      <c r="F3070" s="72"/>
      <c r="G3070" s="135"/>
      <c r="H3070" s="129"/>
      <c r="I3070" s="125"/>
    </row>
    <row r="3071" spans="1:9" x14ac:dyDescent="0.25">
      <c r="A3071" s="114"/>
      <c r="B3071" s="129"/>
      <c r="C3071" s="129"/>
      <c r="D3071" s="77"/>
      <c r="E3071" s="56"/>
      <c r="F3071" s="72"/>
      <c r="G3071" s="135"/>
      <c r="H3071" s="129"/>
      <c r="I3071" s="125"/>
    </row>
    <row r="3072" spans="1:9" x14ac:dyDescent="0.25">
      <c r="A3072" s="114"/>
      <c r="B3072" s="129"/>
      <c r="C3072" s="129"/>
      <c r="D3072" s="77"/>
      <c r="E3072" s="56"/>
      <c r="F3072" s="72"/>
      <c r="G3072" s="135"/>
      <c r="H3072" s="129"/>
      <c r="I3072" s="125"/>
    </row>
    <row r="3073" spans="1:9" x14ac:dyDescent="0.25">
      <c r="A3073" s="114"/>
      <c r="B3073" s="129"/>
      <c r="C3073" s="129"/>
      <c r="D3073" s="77"/>
      <c r="E3073" s="56"/>
      <c r="F3073" s="72"/>
      <c r="G3073" s="135"/>
      <c r="H3073" s="129"/>
      <c r="I3073" s="125"/>
    </row>
    <row r="3074" spans="1:9" x14ac:dyDescent="0.25">
      <c r="A3074" s="114"/>
      <c r="B3074" s="129"/>
      <c r="C3074" s="129"/>
      <c r="D3074" s="77"/>
      <c r="E3074" s="56"/>
      <c r="F3074" s="72"/>
      <c r="G3074" s="135"/>
      <c r="H3074" s="129"/>
      <c r="I3074" s="125"/>
    </row>
    <row r="3075" spans="1:9" x14ac:dyDescent="0.25">
      <c r="A3075" s="114"/>
      <c r="B3075" s="129"/>
      <c r="C3075" s="129"/>
      <c r="D3075" s="77"/>
      <c r="E3075" s="56"/>
      <c r="F3075" s="72"/>
      <c r="G3075" s="135"/>
      <c r="H3075" s="129"/>
      <c r="I3075" s="125"/>
    </row>
    <row r="3076" spans="1:9" x14ac:dyDescent="0.25">
      <c r="A3076" s="114"/>
      <c r="B3076" s="129"/>
      <c r="C3076" s="129"/>
      <c r="D3076" s="77"/>
      <c r="E3076" s="56"/>
      <c r="F3076" s="72"/>
      <c r="G3076" s="135"/>
      <c r="H3076" s="129"/>
      <c r="I3076" s="125"/>
    </row>
    <row r="3077" spans="1:9" x14ac:dyDescent="0.25">
      <c r="A3077" s="114"/>
      <c r="B3077" s="129"/>
      <c r="C3077" s="129"/>
      <c r="D3077" s="77"/>
      <c r="E3077" s="56"/>
      <c r="F3077" s="72"/>
      <c r="G3077" s="135"/>
      <c r="H3077" s="129"/>
      <c r="I3077" s="125"/>
    </row>
    <row r="3078" spans="1:9" x14ac:dyDescent="0.25">
      <c r="A3078" s="114"/>
      <c r="B3078" s="129"/>
      <c r="C3078" s="129"/>
      <c r="D3078" s="77"/>
      <c r="E3078" s="56"/>
      <c r="F3078" s="72"/>
      <c r="G3078" s="135"/>
      <c r="H3078" s="129"/>
      <c r="I3078" s="125"/>
    </row>
    <row r="3079" spans="1:9" x14ac:dyDescent="0.25">
      <c r="A3079" s="114"/>
      <c r="B3079" s="129"/>
      <c r="C3079" s="129"/>
      <c r="D3079" s="77"/>
      <c r="E3079" s="56"/>
      <c r="F3079" s="72"/>
      <c r="G3079" s="135"/>
      <c r="H3079" s="129"/>
      <c r="I3079" s="125"/>
    </row>
    <row r="3080" spans="1:9" x14ac:dyDescent="0.25">
      <c r="A3080" s="114"/>
      <c r="B3080" s="129"/>
      <c r="C3080" s="129"/>
      <c r="D3080" s="77"/>
      <c r="E3080" s="56"/>
      <c r="F3080" s="72"/>
      <c r="G3080" s="135"/>
      <c r="H3080" s="129"/>
      <c r="I3080" s="125"/>
    </row>
    <row r="3081" spans="1:9" x14ac:dyDescent="0.25">
      <c r="A3081" s="114"/>
      <c r="B3081" s="129"/>
      <c r="C3081" s="129"/>
      <c r="D3081" s="77"/>
      <c r="E3081" s="56"/>
      <c r="F3081" s="72"/>
      <c r="G3081" s="135"/>
      <c r="H3081" s="129"/>
      <c r="I3081" s="125"/>
    </row>
    <row r="3082" spans="1:9" x14ac:dyDescent="0.25">
      <c r="A3082" s="114"/>
      <c r="B3082" s="129"/>
      <c r="C3082" s="129"/>
      <c r="D3082" s="77"/>
      <c r="E3082" s="56"/>
      <c r="F3082" s="72"/>
      <c r="G3082" s="135"/>
      <c r="H3082" s="129"/>
      <c r="I3082" s="125"/>
    </row>
    <row r="3083" spans="1:9" x14ac:dyDescent="0.25">
      <c r="A3083" s="114"/>
      <c r="B3083" s="129"/>
      <c r="C3083" s="129"/>
      <c r="D3083" s="77"/>
      <c r="E3083" s="56"/>
      <c r="F3083" s="72"/>
      <c r="G3083" s="135"/>
      <c r="H3083" s="129"/>
      <c r="I3083" s="125"/>
    </row>
    <row r="3084" spans="1:9" x14ac:dyDescent="0.25">
      <c r="A3084" s="114"/>
      <c r="B3084" s="129"/>
      <c r="C3084" s="129"/>
      <c r="D3084" s="77"/>
      <c r="E3084" s="56"/>
      <c r="F3084" s="72"/>
      <c r="G3084" s="135"/>
      <c r="H3084" s="129"/>
      <c r="I3084" s="125"/>
    </row>
    <row r="3085" spans="1:9" x14ac:dyDescent="0.25">
      <c r="A3085" s="114"/>
      <c r="B3085" s="129"/>
      <c r="C3085" s="129"/>
      <c r="D3085" s="77"/>
      <c r="E3085" s="56"/>
      <c r="F3085" s="72"/>
      <c r="G3085" s="135"/>
      <c r="H3085" s="129"/>
      <c r="I3085" s="125"/>
    </row>
    <row r="3086" spans="1:9" x14ac:dyDescent="0.25">
      <c r="A3086" s="114"/>
      <c r="B3086" s="129"/>
      <c r="C3086" s="129"/>
      <c r="D3086" s="77"/>
      <c r="E3086" s="56"/>
      <c r="F3086" s="72"/>
      <c r="G3086" s="135"/>
      <c r="H3086" s="129"/>
      <c r="I3086" s="125"/>
    </row>
    <row r="3087" spans="1:9" x14ac:dyDescent="0.25">
      <c r="A3087" s="114"/>
      <c r="B3087" s="129"/>
      <c r="C3087" s="129"/>
      <c r="D3087" s="77"/>
      <c r="E3087" s="56"/>
      <c r="F3087" s="72"/>
      <c r="G3087" s="135"/>
      <c r="H3087" s="129"/>
      <c r="I3087" s="125"/>
    </row>
    <row r="3088" spans="1:9" x14ac:dyDescent="0.25">
      <c r="A3088" s="114"/>
      <c r="B3088" s="129"/>
      <c r="C3088" s="129"/>
      <c r="D3088" s="77"/>
      <c r="E3088" s="56"/>
      <c r="F3088" s="72"/>
      <c r="G3088" s="135"/>
      <c r="H3088" s="129"/>
      <c r="I3088" s="125"/>
    </row>
    <row r="3089" spans="1:9" x14ac:dyDescent="0.25">
      <c r="A3089" s="114"/>
      <c r="B3089" s="129"/>
      <c r="C3089" s="129"/>
      <c r="D3089" s="77"/>
      <c r="E3089" s="56"/>
      <c r="F3089" s="72"/>
      <c r="G3089" s="135"/>
      <c r="H3089" s="129"/>
      <c r="I3089" s="125"/>
    </row>
    <row r="3090" spans="1:9" x14ac:dyDescent="0.25">
      <c r="A3090" s="114"/>
      <c r="B3090" s="129"/>
      <c r="C3090" s="129"/>
      <c r="D3090" s="77"/>
      <c r="E3090" s="56"/>
      <c r="F3090" s="72"/>
      <c r="G3090" s="135"/>
      <c r="H3090" s="129"/>
      <c r="I3090" s="125"/>
    </row>
    <row r="3091" spans="1:9" x14ac:dyDescent="0.25">
      <c r="A3091" s="114"/>
      <c r="B3091" s="129"/>
      <c r="C3091" s="129"/>
      <c r="D3091" s="77"/>
      <c r="E3091" s="56"/>
      <c r="F3091" s="72"/>
      <c r="G3091" s="135"/>
      <c r="H3091" s="129"/>
      <c r="I3091" s="125"/>
    </row>
    <row r="3092" spans="1:9" x14ac:dyDescent="0.25">
      <c r="A3092" s="114"/>
      <c r="B3092" s="129"/>
      <c r="C3092" s="129"/>
      <c r="D3092" s="77"/>
      <c r="E3092" s="56"/>
      <c r="F3092" s="72"/>
      <c r="G3092" s="135"/>
      <c r="H3092" s="129"/>
      <c r="I3092" s="125"/>
    </row>
    <row r="3093" spans="1:9" x14ac:dyDescent="0.25">
      <c r="A3093" s="114"/>
      <c r="B3093" s="129"/>
      <c r="C3093" s="129"/>
      <c r="D3093" s="77"/>
      <c r="E3093" s="56"/>
      <c r="F3093" s="72"/>
      <c r="G3093" s="135"/>
      <c r="H3093" s="129"/>
      <c r="I3093" s="125"/>
    </row>
    <row r="3094" spans="1:9" x14ac:dyDescent="0.25">
      <c r="A3094" s="114"/>
      <c r="B3094" s="129"/>
      <c r="C3094" s="129"/>
      <c r="D3094" s="77"/>
      <c r="E3094" s="56"/>
      <c r="F3094" s="72"/>
      <c r="G3094" s="135"/>
      <c r="H3094" s="129"/>
      <c r="I3094" s="125"/>
    </row>
    <row r="3095" spans="1:9" x14ac:dyDescent="0.25">
      <c r="A3095" s="114"/>
      <c r="B3095" s="129"/>
      <c r="C3095" s="129"/>
      <c r="D3095" s="77"/>
      <c r="E3095" s="56"/>
      <c r="F3095" s="72"/>
      <c r="G3095" s="135"/>
      <c r="H3095" s="129"/>
      <c r="I3095" s="125"/>
    </row>
    <row r="3096" spans="1:9" x14ac:dyDescent="0.25">
      <c r="A3096" s="114"/>
      <c r="B3096" s="129"/>
      <c r="C3096" s="129"/>
      <c r="D3096" s="77"/>
      <c r="E3096" s="56"/>
      <c r="F3096" s="72"/>
      <c r="G3096" s="135"/>
      <c r="H3096" s="129"/>
      <c r="I3096" s="125"/>
    </row>
    <row r="3097" spans="1:9" x14ac:dyDescent="0.25">
      <c r="A3097" s="114"/>
      <c r="B3097" s="129"/>
      <c r="C3097" s="129"/>
      <c r="D3097" s="77"/>
      <c r="E3097" s="56"/>
      <c r="F3097" s="72"/>
      <c r="G3097" s="135"/>
      <c r="H3097" s="129"/>
      <c r="I3097" s="125"/>
    </row>
    <row r="3098" spans="1:9" x14ac:dyDescent="0.25">
      <c r="A3098" s="114"/>
      <c r="B3098" s="129"/>
      <c r="C3098" s="129"/>
      <c r="D3098" s="77"/>
      <c r="E3098" s="56"/>
      <c r="F3098" s="72"/>
      <c r="G3098" s="135"/>
      <c r="H3098" s="129"/>
      <c r="I3098" s="125"/>
    </row>
    <row r="3099" spans="1:9" x14ac:dyDescent="0.25">
      <c r="A3099" s="114"/>
      <c r="B3099" s="129"/>
      <c r="C3099" s="129"/>
      <c r="D3099" s="77"/>
      <c r="E3099" s="56"/>
      <c r="F3099" s="72"/>
      <c r="G3099" s="135"/>
      <c r="H3099" s="129"/>
      <c r="I3099" s="125"/>
    </row>
    <row r="3100" spans="1:9" x14ac:dyDescent="0.25">
      <c r="A3100" s="114"/>
      <c r="B3100" s="129"/>
      <c r="C3100" s="129"/>
      <c r="D3100" s="77"/>
      <c r="E3100" s="56"/>
      <c r="F3100" s="72"/>
      <c r="G3100" s="135"/>
      <c r="H3100" s="129"/>
      <c r="I3100" s="125"/>
    </row>
    <row r="3101" spans="1:9" x14ac:dyDescent="0.25">
      <c r="A3101" s="114"/>
      <c r="B3101" s="129"/>
      <c r="C3101" s="129"/>
      <c r="D3101" s="77"/>
      <c r="E3101" s="56"/>
      <c r="F3101" s="72"/>
      <c r="G3101" s="135"/>
      <c r="H3101" s="129"/>
      <c r="I3101" s="125"/>
    </row>
    <row r="3102" spans="1:9" x14ac:dyDescent="0.25">
      <c r="A3102" s="114"/>
      <c r="B3102" s="129"/>
      <c r="C3102" s="129"/>
      <c r="D3102" s="77"/>
      <c r="E3102" s="56"/>
      <c r="F3102" s="72"/>
      <c r="G3102" s="135"/>
      <c r="H3102" s="129"/>
      <c r="I3102" s="125"/>
    </row>
    <row r="3103" spans="1:9" x14ac:dyDescent="0.25">
      <c r="A3103" s="114"/>
      <c r="B3103" s="129"/>
      <c r="C3103" s="129"/>
      <c r="D3103" s="77"/>
      <c r="E3103" s="56"/>
      <c r="F3103" s="72"/>
      <c r="G3103" s="135"/>
      <c r="H3103" s="129"/>
      <c r="I3103" s="125"/>
    </row>
    <row r="3104" spans="1:9" x14ac:dyDescent="0.25">
      <c r="A3104" s="114"/>
      <c r="B3104" s="129"/>
      <c r="C3104" s="129"/>
      <c r="D3104" s="77"/>
      <c r="E3104" s="56"/>
      <c r="F3104" s="72"/>
      <c r="G3104" s="135"/>
      <c r="H3104" s="129"/>
      <c r="I3104" s="125"/>
    </row>
    <row r="3105" spans="1:9" x14ac:dyDescent="0.25">
      <c r="A3105" s="114"/>
      <c r="B3105" s="129"/>
      <c r="C3105" s="129"/>
      <c r="D3105" s="77"/>
      <c r="E3105" s="56"/>
      <c r="F3105" s="72"/>
      <c r="G3105" s="135"/>
      <c r="H3105" s="129"/>
      <c r="I3105" s="125"/>
    </row>
    <row r="3106" spans="1:9" x14ac:dyDescent="0.25">
      <c r="A3106" s="114"/>
      <c r="B3106" s="129"/>
      <c r="C3106" s="129"/>
      <c r="D3106" s="77"/>
      <c r="E3106" s="56"/>
      <c r="F3106" s="72"/>
      <c r="G3106" s="135"/>
      <c r="H3106" s="129"/>
      <c r="I3106" s="125"/>
    </row>
    <row r="3107" spans="1:9" x14ac:dyDescent="0.25">
      <c r="A3107" s="114"/>
      <c r="B3107" s="129"/>
      <c r="C3107" s="129"/>
      <c r="D3107" s="77"/>
      <c r="E3107" s="56"/>
      <c r="F3107" s="72"/>
      <c r="G3107" s="135"/>
      <c r="H3107" s="129"/>
      <c r="I3107" s="125"/>
    </row>
    <row r="3108" spans="1:9" x14ac:dyDescent="0.25">
      <c r="A3108" s="114"/>
      <c r="B3108" s="129"/>
      <c r="C3108" s="129"/>
      <c r="D3108" s="77"/>
      <c r="E3108" s="56"/>
      <c r="F3108" s="72"/>
      <c r="G3108" s="135"/>
      <c r="H3108" s="129"/>
      <c r="I3108" s="125"/>
    </row>
    <row r="3109" spans="1:9" x14ac:dyDescent="0.25">
      <c r="A3109" s="114"/>
      <c r="B3109" s="129"/>
      <c r="C3109" s="129"/>
      <c r="D3109" s="77"/>
      <c r="E3109" s="56"/>
      <c r="F3109" s="72"/>
      <c r="G3109" s="135"/>
      <c r="H3109" s="129"/>
      <c r="I3109" s="125"/>
    </row>
    <row r="3110" spans="1:9" x14ac:dyDescent="0.25">
      <c r="A3110" s="114"/>
      <c r="B3110" s="129"/>
      <c r="C3110" s="129"/>
      <c r="D3110" s="77"/>
      <c r="E3110" s="56"/>
      <c r="F3110" s="72"/>
      <c r="G3110" s="135"/>
      <c r="H3110" s="129"/>
      <c r="I3110" s="125"/>
    </row>
    <row r="3111" spans="1:9" x14ac:dyDescent="0.25">
      <c r="A3111" s="114"/>
      <c r="B3111" s="129"/>
      <c r="C3111" s="129"/>
      <c r="D3111" s="77"/>
      <c r="E3111" s="56"/>
      <c r="F3111" s="72"/>
      <c r="G3111" s="135"/>
      <c r="H3111" s="129"/>
      <c r="I3111" s="125"/>
    </row>
    <row r="3112" spans="1:9" x14ac:dyDescent="0.25">
      <c r="A3112" s="114"/>
      <c r="B3112" s="129"/>
      <c r="C3112" s="129"/>
      <c r="D3112" s="77"/>
      <c r="E3112" s="56"/>
      <c r="F3112" s="72"/>
      <c r="G3112" s="135"/>
      <c r="H3112" s="129"/>
      <c r="I3112" s="125"/>
    </row>
    <row r="3113" spans="1:9" x14ac:dyDescent="0.25">
      <c r="A3113" s="114"/>
      <c r="B3113" s="129"/>
      <c r="C3113" s="129"/>
      <c r="D3113" s="77"/>
      <c r="E3113" s="56"/>
      <c r="F3113" s="72"/>
      <c r="G3113" s="135"/>
      <c r="H3113" s="129"/>
      <c r="I3113" s="125"/>
    </row>
    <row r="3114" spans="1:9" x14ac:dyDescent="0.25">
      <c r="A3114" s="114"/>
      <c r="B3114" s="129"/>
      <c r="C3114" s="129"/>
      <c r="D3114" s="77"/>
      <c r="E3114" s="56"/>
      <c r="F3114" s="72"/>
      <c r="G3114" s="135"/>
      <c r="H3114" s="129"/>
      <c r="I3114" s="125"/>
    </row>
    <row r="3115" spans="1:9" x14ac:dyDescent="0.25">
      <c r="A3115" s="114"/>
      <c r="B3115" s="129"/>
      <c r="C3115" s="129"/>
      <c r="D3115" s="77"/>
      <c r="E3115" s="56"/>
      <c r="F3115" s="72"/>
      <c r="G3115" s="135"/>
      <c r="H3115" s="129"/>
      <c r="I3115" s="125"/>
    </row>
    <row r="3116" spans="1:9" x14ac:dyDescent="0.25">
      <c r="A3116" s="114"/>
      <c r="B3116" s="129"/>
      <c r="C3116" s="129"/>
      <c r="D3116" s="77"/>
      <c r="E3116" s="56"/>
      <c r="F3116" s="72"/>
      <c r="G3116" s="135"/>
      <c r="H3116" s="129"/>
      <c r="I3116" s="125"/>
    </row>
    <row r="3117" spans="1:9" x14ac:dyDescent="0.25">
      <c r="A3117" s="114"/>
      <c r="B3117" s="129"/>
      <c r="C3117" s="129"/>
      <c r="D3117" s="77"/>
      <c r="E3117" s="56"/>
      <c r="F3117" s="72"/>
      <c r="G3117" s="135"/>
      <c r="H3117" s="129"/>
      <c r="I3117" s="125"/>
    </row>
    <row r="3118" spans="1:9" x14ac:dyDescent="0.25">
      <c r="A3118" s="114"/>
      <c r="B3118" s="129"/>
      <c r="C3118" s="129"/>
      <c r="D3118" s="77"/>
      <c r="E3118" s="56"/>
      <c r="F3118" s="72"/>
      <c r="G3118" s="135"/>
      <c r="H3118" s="129"/>
      <c r="I3118" s="125"/>
    </row>
    <row r="3119" spans="1:9" x14ac:dyDescent="0.25">
      <c r="A3119" s="114"/>
      <c r="B3119" s="129"/>
      <c r="C3119" s="129"/>
      <c r="D3119" s="77"/>
      <c r="E3119" s="56"/>
      <c r="F3119" s="72"/>
      <c r="G3119" s="135"/>
      <c r="H3119" s="129"/>
      <c r="I3119" s="125"/>
    </row>
    <row r="3120" spans="1:9" x14ac:dyDescent="0.25">
      <c r="A3120" s="114"/>
      <c r="B3120" s="129"/>
      <c r="C3120" s="129"/>
      <c r="D3120" s="77"/>
      <c r="E3120" s="56"/>
      <c r="F3120" s="72"/>
      <c r="G3120" s="135"/>
      <c r="H3120" s="129"/>
      <c r="I3120" s="125"/>
    </row>
    <row r="3121" spans="1:9" x14ac:dyDescent="0.25">
      <c r="A3121" s="114"/>
      <c r="B3121" s="129"/>
      <c r="C3121" s="129"/>
      <c r="D3121" s="77"/>
      <c r="E3121" s="56"/>
      <c r="F3121" s="72"/>
      <c r="G3121" s="135"/>
      <c r="H3121" s="129"/>
      <c r="I3121" s="125"/>
    </row>
    <row r="3122" spans="1:9" x14ac:dyDescent="0.25">
      <c r="A3122" s="114"/>
      <c r="B3122" s="129"/>
      <c r="C3122" s="129"/>
      <c r="D3122" s="77"/>
      <c r="E3122" s="56"/>
      <c r="F3122" s="72"/>
      <c r="G3122" s="135"/>
      <c r="H3122" s="129"/>
      <c r="I3122" s="125"/>
    </row>
    <row r="3123" spans="1:9" x14ac:dyDescent="0.25">
      <c r="A3123" s="114"/>
      <c r="B3123" s="129"/>
      <c r="C3123" s="129"/>
      <c r="D3123" s="77"/>
      <c r="E3123" s="56"/>
      <c r="F3123" s="72"/>
      <c r="G3123" s="135"/>
      <c r="H3123" s="129"/>
      <c r="I3123" s="125"/>
    </row>
    <row r="3124" spans="1:9" x14ac:dyDescent="0.25">
      <c r="A3124" s="114"/>
      <c r="B3124" s="129"/>
      <c r="C3124" s="129"/>
      <c r="D3124" s="77"/>
      <c r="E3124" s="56"/>
      <c r="F3124" s="72"/>
      <c r="G3124" s="135"/>
      <c r="H3124" s="129"/>
      <c r="I3124" s="125"/>
    </row>
    <row r="3125" spans="1:9" x14ac:dyDescent="0.25">
      <c r="A3125" s="114"/>
      <c r="B3125" s="129"/>
      <c r="C3125" s="129"/>
      <c r="D3125" s="77"/>
      <c r="E3125" s="56"/>
      <c r="F3125" s="72"/>
      <c r="G3125" s="135"/>
      <c r="H3125" s="129"/>
      <c r="I3125" s="125"/>
    </row>
    <row r="3126" spans="1:9" x14ac:dyDescent="0.25">
      <c r="A3126" s="114"/>
      <c r="B3126" s="129"/>
      <c r="C3126" s="129"/>
      <c r="D3126" s="77"/>
      <c r="E3126" s="56"/>
      <c r="F3126" s="72"/>
      <c r="G3126" s="135"/>
      <c r="H3126" s="129"/>
      <c r="I3126" s="125"/>
    </row>
    <row r="3127" spans="1:9" x14ac:dyDescent="0.25">
      <c r="A3127" s="114"/>
      <c r="B3127" s="129"/>
      <c r="C3127" s="129"/>
      <c r="D3127" s="77"/>
      <c r="E3127" s="56"/>
      <c r="F3127" s="72"/>
      <c r="G3127" s="135"/>
      <c r="H3127" s="129"/>
      <c r="I3127" s="125"/>
    </row>
    <row r="3128" spans="1:9" x14ac:dyDescent="0.25">
      <c r="A3128" s="114"/>
      <c r="B3128" s="129"/>
      <c r="C3128" s="129"/>
      <c r="D3128" s="77"/>
      <c r="E3128" s="56"/>
      <c r="F3128" s="72"/>
      <c r="G3128" s="135"/>
      <c r="H3128" s="129"/>
      <c r="I3128" s="125"/>
    </row>
    <row r="3129" spans="1:9" x14ac:dyDescent="0.25">
      <c r="A3129" s="114"/>
      <c r="B3129" s="129"/>
      <c r="C3129" s="129"/>
      <c r="D3129" s="77"/>
      <c r="E3129" s="56"/>
      <c r="F3129" s="72"/>
      <c r="G3129" s="135"/>
      <c r="H3129" s="129"/>
      <c r="I3129" s="125"/>
    </row>
    <row r="3130" spans="1:9" x14ac:dyDescent="0.25">
      <c r="A3130" s="114"/>
      <c r="B3130" s="129"/>
      <c r="C3130" s="129"/>
      <c r="D3130" s="77"/>
      <c r="E3130" s="56"/>
      <c r="F3130" s="72"/>
      <c r="G3130" s="135"/>
      <c r="H3130" s="129"/>
      <c r="I3130" s="125"/>
    </row>
    <row r="3131" spans="1:9" x14ac:dyDescent="0.25">
      <c r="A3131" s="114"/>
      <c r="B3131" s="129"/>
      <c r="C3131" s="129"/>
      <c r="D3131" s="77"/>
      <c r="E3131" s="56"/>
      <c r="F3131" s="72"/>
      <c r="G3131" s="135"/>
      <c r="H3131" s="129"/>
      <c r="I3131" s="125"/>
    </row>
    <row r="3132" spans="1:9" x14ac:dyDescent="0.25">
      <c r="A3132" s="114"/>
      <c r="B3132" s="129"/>
      <c r="C3132" s="129"/>
      <c r="D3132" s="77"/>
      <c r="E3132" s="56"/>
      <c r="F3132" s="72"/>
      <c r="G3132" s="135"/>
      <c r="H3132" s="129"/>
      <c r="I3132" s="125"/>
    </row>
    <row r="3133" spans="1:9" x14ac:dyDescent="0.25">
      <c r="A3133" s="114"/>
      <c r="B3133" s="129"/>
      <c r="C3133" s="129"/>
      <c r="D3133" s="77"/>
      <c r="E3133" s="56"/>
      <c r="F3133" s="72"/>
      <c r="G3133" s="135"/>
      <c r="H3133" s="129"/>
      <c r="I3133" s="125"/>
    </row>
    <row r="3134" spans="1:9" x14ac:dyDescent="0.25">
      <c r="A3134" s="114"/>
      <c r="B3134" s="129"/>
      <c r="C3134" s="129"/>
      <c r="D3134" s="77"/>
      <c r="E3134" s="56"/>
      <c r="F3134" s="72"/>
      <c r="G3134" s="135"/>
      <c r="H3134" s="129"/>
      <c r="I3134" s="125"/>
    </row>
    <row r="3135" spans="1:9" x14ac:dyDescent="0.25">
      <c r="A3135" s="114"/>
      <c r="B3135" s="129"/>
      <c r="C3135" s="129"/>
      <c r="D3135" s="77"/>
      <c r="E3135" s="56"/>
      <c r="F3135" s="72"/>
      <c r="G3135" s="135"/>
      <c r="H3135" s="129"/>
      <c r="I3135" s="125"/>
    </row>
    <row r="3136" spans="1:9" x14ac:dyDescent="0.25">
      <c r="A3136" s="114"/>
      <c r="B3136" s="129"/>
      <c r="C3136" s="129"/>
      <c r="D3136" s="77"/>
      <c r="E3136" s="56"/>
      <c r="F3136" s="72"/>
      <c r="G3136" s="135"/>
      <c r="H3136" s="129"/>
      <c r="I3136" s="125"/>
    </row>
    <row r="3137" spans="1:9" x14ac:dyDescent="0.25">
      <c r="A3137" s="114"/>
      <c r="B3137" s="129"/>
      <c r="C3137" s="129"/>
      <c r="D3137" s="77"/>
      <c r="E3137" s="56"/>
      <c r="F3137" s="72"/>
      <c r="G3137" s="135"/>
      <c r="H3137" s="129"/>
      <c r="I3137" s="125"/>
    </row>
    <row r="3138" spans="1:9" x14ac:dyDescent="0.25">
      <c r="A3138" s="114"/>
      <c r="B3138" s="129"/>
      <c r="C3138" s="129"/>
      <c r="D3138" s="77"/>
      <c r="E3138" s="56"/>
      <c r="F3138" s="72"/>
      <c r="G3138" s="135"/>
      <c r="H3138" s="129"/>
      <c r="I3138" s="125"/>
    </row>
    <row r="3139" spans="1:9" x14ac:dyDescent="0.25">
      <c r="A3139" s="114"/>
      <c r="B3139" s="129"/>
      <c r="C3139" s="129"/>
      <c r="D3139" s="77"/>
      <c r="E3139" s="56"/>
      <c r="F3139" s="72"/>
      <c r="G3139" s="135"/>
      <c r="H3139" s="129"/>
      <c r="I3139" s="125"/>
    </row>
    <row r="3140" spans="1:9" x14ac:dyDescent="0.25">
      <c r="A3140" s="114"/>
      <c r="B3140" s="129"/>
      <c r="C3140" s="129"/>
      <c r="D3140" s="77"/>
      <c r="E3140" s="56"/>
      <c r="F3140" s="72"/>
      <c r="G3140" s="135"/>
      <c r="H3140" s="129"/>
      <c r="I3140" s="125"/>
    </row>
    <row r="3141" spans="1:9" x14ac:dyDescent="0.25">
      <c r="A3141" s="114"/>
      <c r="B3141" s="129"/>
      <c r="C3141" s="129"/>
      <c r="D3141" s="77"/>
      <c r="E3141" s="56"/>
      <c r="F3141" s="72"/>
      <c r="G3141" s="135"/>
      <c r="H3141" s="129"/>
      <c r="I3141" s="125"/>
    </row>
    <row r="3142" spans="1:9" x14ac:dyDescent="0.25">
      <c r="A3142" s="114"/>
      <c r="B3142" s="129"/>
      <c r="C3142" s="129"/>
      <c r="D3142" s="77"/>
      <c r="E3142" s="56"/>
      <c r="F3142" s="72"/>
      <c r="G3142" s="135"/>
      <c r="H3142" s="129"/>
      <c r="I3142" s="125"/>
    </row>
    <row r="3143" spans="1:9" x14ac:dyDescent="0.25">
      <c r="A3143" s="114"/>
      <c r="B3143" s="129"/>
      <c r="C3143" s="129"/>
      <c r="D3143" s="77"/>
      <c r="E3143" s="56"/>
      <c r="F3143" s="72"/>
      <c r="G3143" s="135"/>
      <c r="H3143" s="129"/>
      <c r="I3143" s="125"/>
    </row>
    <row r="3144" spans="1:9" x14ac:dyDescent="0.25">
      <c r="A3144" s="114"/>
      <c r="B3144" s="129"/>
      <c r="C3144" s="129"/>
      <c r="D3144" s="77"/>
      <c r="E3144" s="56"/>
      <c r="F3144" s="72"/>
      <c r="G3144" s="135"/>
      <c r="H3144" s="129"/>
      <c r="I3144" s="125"/>
    </row>
    <row r="3145" spans="1:9" x14ac:dyDescent="0.25">
      <c r="A3145" s="114"/>
      <c r="B3145" s="129"/>
      <c r="C3145" s="129"/>
      <c r="D3145" s="77"/>
      <c r="E3145" s="56"/>
      <c r="F3145" s="72"/>
      <c r="G3145" s="135"/>
      <c r="H3145" s="129"/>
      <c r="I3145" s="125"/>
    </row>
    <row r="3146" spans="1:9" x14ac:dyDescent="0.25">
      <c r="A3146" s="114"/>
      <c r="B3146" s="129"/>
      <c r="C3146" s="129"/>
      <c r="D3146" s="77"/>
      <c r="E3146" s="56"/>
      <c r="F3146" s="72"/>
      <c r="G3146" s="135"/>
      <c r="H3146" s="129"/>
      <c r="I3146" s="125"/>
    </row>
    <row r="3147" spans="1:9" x14ac:dyDescent="0.25">
      <c r="A3147" s="114"/>
      <c r="B3147" s="129"/>
      <c r="C3147" s="129"/>
      <c r="D3147" s="77"/>
      <c r="E3147" s="56"/>
      <c r="F3147" s="72"/>
      <c r="G3147" s="135"/>
      <c r="H3147" s="129"/>
      <c r="I3147" s="125"/>
    </row>
    <row r="3148" spans="1:9" x14ac:dyDescent="0.25">
      <c r="A3148" s="114"/>
      <c r="B3148" s="129"/>
      <c r="C3148" s="129"/>
      <c r="D3148" s="77"/>
      <c r="E3148" s="56"/>
      <c r="F3148" s="72"/>
      <c r="G3148" s="135"/>
      <c r="H3148" s="129"/>
      <c r="I3148" s="125"/>
    </row>
    <row r="3149" spans="1:9" x14ac:dyDescent="0.25">
      <c r="A3149" s="114"/>
      <c r="B3149" s="129"/>
      <c r="C3149" s="129"/>
      <c r="D3149" s="77"/>
      <c r="E3149" s="56"/>
      <c r="F3149" s="72"/>
      <c r="G3149" s="135"/>
      <c r="H3149" s="129"/>
      <c r="I3149" s="125"/>
    </row>
    <row r="3150" spans="1:9" x14ac:dyDescent="0.25">
      <c r="A3150" s="114"/>
      <c r="B3150" s="129"/>
      <c r="C3150" s="129"/>
      <c r="D3150" s="77"/>
      <c r="E3150" s="56"/>
      <c r="F3150" s="72"/>
      <c r="G3150" s="135"/>
      <c r="H3150" s="129"/>
      <c r="I3150" s="125"/>
    </row>
    <row r="3151" spans="1:9" x14ac:dyDescent="0.25">
      <c r="A3151" s="114"/>
      <c r="B3151" s="129"/>
      <c r="C3151" s="129"/>
      <c r="D3151" s="77"/>
      <c r="E3151" s="56"/>
      <c r="F3151" s="72"/>
      <c r="G3151" s="135"/>
      <c r="H3151" s="129"/>
      <c r="I3151" s="125"/>
    </row>
    <row r="3152" spans="1:9" x14ac:dyDescent="0.25">
      <c r="A3152" s="114"/>
      <c r="B3152" s="129"/>
      <c r="C3152" s="129"/>
      <c r="D3152" s="77"/>
      <c r="E3152" s="56"/>
      <c r="F3152" s="72"/>
      <c r="G3152" s="135"/>
      <c r="H3152" s="129"/>
      <c r="I3152" s="125"/>
    </row>
    <row r="3153" spans="1:9" x14ac:dyDescent="0.25">
      <c r="A3153" s="114"/>
      <c r="B3153" s="129"/>
      <c r="C3153" s="129"/>
      <c r="D3153" s="77"/>
      <c r="E3153" s="56"/>
      <c r="F3153" s="72"/>
      <c r="G3153" s="135"/>
      <c r="H3153" s="129"/>
      <c r="I3153" s="125"/>
    </row>
    <row r="3154" spans="1:9" x14ac:dyDescent="0.25">
      <c r="A3154" s="114"/>
      <c r="B3154" s="129"/>
      <c r="C3154" s="129"/>
      <c r="D3154" s="77"/>
      <c r="E3154" s="56"/>
      <c r="F3154" s="72"/>
      <c r="G3154" s="135"/>
      <c r="H3154" s="129"/>
      <c r="I3154" s="125"/>
    </row>
    <row r="3155" spans="1:9" x14ac:dyDescent="0.25">
      <c r="A3155" s="114"/>
      <c r="B3155" s="129"/>
      <c r="C3155" s="129"/>
      <c r="D3155" s="77"/>
      <c r="E3155" s="56"/>
      <c r="F3155" s="72"/>
      <c r="G3155" s="135"/>
      <c r="H3155" s="129"/>
      <c r="I3155" s="125"/>
    </row>
    <row r="3156" spans="1:9" x14ac:dyDescent="0.25">
      <c r="A3156" s="114"/>
      <c r="B3156" s="129"/>
      <c r="C3156" s="129"/>
      <c r="D3156" s="77"/>
      <c r="E3156" s="56"/>
      <c r="F3156" s="72"/>
      <c r="G3156" s="135"/>
      <c r="H3156" s="129"/>
      <c r="I3156" s="125"/>
    </row>
    <row r="3157" spans="1:9" x14ac:dyDescent="0.25">
      <c r="A3157" s="114"/>
      <c r="B3157" s="129"/>
      <c r="C3157" s="129"/>
      <c r="D3157" s="77"/>
      <c r="E3157" s="56"/>
      <c r="F3157" s="72"/>
      <c r="G3157" s="135"/>
      <c r="H3157" s="129"/>
      <c r="I3157" s="125"/>
    </row>
    <row r="3158" spans="1:9" x14ac:dyDescent="0.25">
      <c r="A3158" s="114"/>
      <c r="B3158" s="129"/>
      <c r="C3158" s="129"/>
      <c r="D3158" s="77"/>
      <c r="E3158" s="56"/>
      <c r="F3158" s="72"/>
      <c r="G3158" s="135"/>
      <c r="H3158" s="129"/>
      <c r="I3158" s="125"/>
    </row>
    <row r="3159" spans="1:9" x14ac:dyDescent="0.25">
      <c r="A3159" s="114"/>
      <c r="B3159" s="129"/>
      <c r="C3159" s="129"/>
      <c r="D3159" s="77"/>
      <c r="E3159" s="56"/>
      <c r="F3159" s="72"/>
      <c r="G3159" s="135"/>
      <c r="H3159" s="129"/>
      <c r="I3159" s="125"/>
    </row>
    <row r="3160" spans="1:9" x14ac:dyDescent="0.25">
      <c r="A3160" s="114"/>
      <c r="B3160" s="129"/>
      <c r="C3160" s="129"/>
      <c r="D3160" s="77"/>
      <c r="E3160" s="56"/>
      <c r="F3160" s="72"/>
      <c r="G3160" s="135"/>
      <c r="H3160" s="129"/>
      <c r="I3160" s="125"/>
    </row>
    <row r="3161" spans="1:9" x14ac:dyDescent="0.25">
      <c r="A3161" s="114"/>
      <c r="B3161" s="129"/>
      <c r="C3161" s="129"/>
      <c r="D3161" s="77"/>
      <c r="E3161" s="56"/>
      <c r="F3161" s="72"/>
      <c r="G3161" s="135"/>
      <c r="H3161" s="129"/>
      <c r="I3161" s="125"/>
    </row>
    <row r="3162" spans="1:9" x14ac:dyDescent="0.25">
      <c r="A3162" s="114"/>
      <c r="B3162" s="129"/>
      <c r="C3162" s="129"/>
      <c r="D3162" s="77"/>
      <c r="E3162" s="56"/>
      <c r="F3162" s="72"/>
      <c r="G3162" s="135"/>
      <c r="H3162" s="129"/>
      <c r="I3162" s="125"/>
    </row>
    <row r="3163" spans="1:9" x14ac:dyDescent="0.25">
      <c r="A3163" s="114"/>
      <c r="B3163" s="129"/>
      <c r="C3163" s="129"/>
      <c r="D3163" s="77"/>
      <c r="E3163" s="56"/>
      <c r="F3163" s="72"/>
      <c r="G3163" s="135"/>
      <c r="H3163" s="129"/>
      <c r="I3163" s="125"/>
    </row>
    <row r="3164" spans="1:9" x14ac:dyDescent="0.25">
      <c r="A3164" s="114"/>
      <c r="B3164" s="129"/>
      <c r="C3164" s="129"/>
      <c r="D3164" s="77"/>
      <c r="E3164" s="56"/>
      <c r="F3164" s="72"/>
      <c r="G3164" s="135"/>
      <c r="H3164" s="129"/>
      <c r="I3164" s="125"/>
    </row>
    <row r="3165" spans="1:9" x14ac:dyDescent="0.25">
      <c r="A3165" s="114"/>
      <c r="B3165" s="129"/>
      <c r="C3165" s="129"/>
      <c r="D3165" s="77"/>
      <c r="E3165" s="56"/>
      <c r="F3165" s="72"/>
      <c r="G3165" s="135"/>
      <c r="H3165" s="129"/>
      <c r="I3165" s="125"/>
    </row>
    <row r="3166" spans="1:9" x14ac:dyDescent="0.25">
      <c r="A3166" s="114"/>
      <c r="B3166" s="129"/>
      <c r="C3166" s="129"/>
      <c r="D3166" s="77"/>
      <c r="E3166" s="56"/>
      <c r="F3166" s="72"/>
      <c r="G3166" s="135"/>
      <c r="H3166" s="129"/>
      <c r="I3166" s="125"/>
    </row>
    <row r="3167" spans="1:9" x14ac:dyDescent="0.25">
      <c r="A3167" s="114"/>
      <c r="B3167" s="129"/>
      <c r="C3167" s="129"/>
      <c r="D3167" s="77"/>
      <c r="E3167" s="56"/>
      <c r="F3167" s="72"/>
      <c r="G3167" s="135"/>
      <c r="H3167" s="129"/>
      <c r="I3167" s="125"/>
    </row>
    <row r="3168" spans="1:9" x14ac:dyDescent="0.25">
      <c r="A3168" s="114"/>
      <c r="B3168" s="129"/>
      <c r="C3168" s="129"/>
      <c r="D3168" s="77"/>
      <c r="E3168" s="56"/>
      <c r="F3168" s="72"/>
      <c r="G3168" s="135"/>
      <c r="H3168" s="129"/>
      <c r="I3168" s="125"/>
    </row>
    <row r="3169" spans="1:9" x14ac:dyDescent="0.25">
      <c r="A3169" s="114"/>
      <c r="B3169" s="129"/>
      <c r="C3169" s="129"/>
      <c r="D3169" s="77"/>
      <c r="E3169" s="56"/>
      <c r="F3169" s="72"/>
      <c r="G3169" s="135"/>
      <c r="H3169" s="129"/>
      <c r="I3169" s="125"/>
    </row>
    <row r="3170" spans="1:9" x14ac:dyDescent="0.25">
      <c r="A3170" s="114"/>
      <c r="B3170" s="129"/>
      <c r="C3170" s="129"/>
      <c r="D3170" s="77"/>
      <c r="E3170" s="56"/>
      <c r="F3170" s="72"/>
      <c r="G3170" s="135"/>
      <c r="H3170" s="129"/>
      <c r="I3170" s="125"/>
    </row>
    <row r="3171" spans="1:9" x14ac:dyDescent="0.25">
      <c r="A3171" s="114"/>
      <c r="B3171" s="129"/>
      <c r="C3171" s="129"/>
      <c r="D3171" s="77"/>
      <c r="E3171" s="56"/>
      <c r="F3171" s="72"/>
      <c r="G3171" s="135"/>
      <c r="H3171" s="129"/>
      <c r="I3171" s="125"/>
    </row>
    <row r="3172" spans="1:9" x14ac:dyDescent="0.25">
      <c r="A3172" s="114"/>
      <c r="B3172" s="129"/>
      <c r="C3172" s="129"/>
      <c r="D3172" s="77"/>
      <c r="E3172" s="56"/>
      <c r="F3172" s="72"/>
      <c r="G3172" s="135"/>
      <c r="H3172" s="129"/>
      <c r="I3172" s="125"/>
    </row>
    <row r="3173" spans="1:9" x14ac:dyDescent="0.25">
      <c r="A3173" s="114"/>
      <c r="B3173" s="129"/>
      <c r="C3173" s="129"/>
      <c r="D3173" s="77"/>
      <c r="E3173" s="56"/>
      <c r="F3173" s="72"/>
      <c r="G3173" s="135"/>
      <c r="H3173" s="129"/>
      <c r="I3173" s="125"/>
    </row>
    <row r="3174" spans="1:9" x14ac:dyDescent="0.25">
      <c r="A3174" s="114"/>
      <c r="B3174" s="129"/>
      <c r="C3174" s="129"/>
      <c r="D3174" s="77"/>
      <c r="E3174" s="56"/>
      <c r="F3174" s="72"/>
      <c r="G3174" s="135"/>
      <c r="H3174" s="129"/>
      <c r="I3174" s="125"/>
    </row>
    <row r="3175" spans="1:9" x14ac:dyDescent="0.25">
      <c r="A3175" s="114"/>
      <c r="B3175" s="129"/>
      <c r="C3175" s="129"/>
      <c r="D3175" s="77"/>
      <c r="E3175" s="56"/>
      <c r="F3175" s="72"/>
      <c r="G3175" s="135"/>
      <c r="H3175" s="129"/>
      <c r="I3175" s="125"/>
    </row>
    <row r="3176" spans="1:9" x14ac:dyDescent="0.25">
      <c r="A3176" s="114"/>
      <c r="B3176" s="129"/>
      <c r="C3176" s="129"/>
      <c r="D3176" s="77"/>
      <c r="E3176" s="56"/>
      <c r="F3176" s="72"/>
      <c r="G3176" s="135"/>
      <c r="H3176" s="129"/>
      <c r="I3176" s="125"/>
    </row>
    <row r="3177" spans="1:9" x14ac:dyDescent="0.25">
      <c r="A3177" s="114"/>
      <c r="B3177" s="129"/>
      <c r="C3177" s="129"/>
      <c r="D3177" s="77"/>
      <c r="E3177" s="56"/>
      <c r="F3177" s="72"/>
      <c r="G3177" s="135"/>
      <c r="H3177" s="129"/>
      <c r="I3177" s="125"/>
    </row>
  </sheetData>
  <autoFilter ref="A1:H1500" xr:uid="{A2BF6FDC-75E4-43F1-96A7-D04BFE17EBC5}">
    <sortState xmlns:xlrd2="http://schemas.microsoft.com/office/spreadsheetml/2017/richdata2" ref="A2:H1500">
      <sortCondition ref="D1:D224"/>
    </sortState>
  </autoFilter>
  <mergeCells count="1">
    <mergeCell ref="J1:K1"/>
  </mergeCells>
  <pageMargins left="0.7" right="0.7" top="0.75" bottom="0.75" header="0.3" footer="0.3"/>
  <ignoredErrors>
    <ignoredError sqref="J224" formulaRange="1"/>
  </ignoredErrors>
  <extLst>
    <ext xmlns:x14="http://schemas.microsoft.com/office/spreadsheetml/2009/9/main" uri="{CCE6A557-97BC-4b89-ADB6-D9C93CAAB3DF}">
      <x14:dataValidations xmlns:xm="http://schemas.microsoft.com/office/excel/2006/main" count="3">
        <x14:dataValidation type="list" allowBlank="1" showInputMessage="1" showErrorMessage="1" xr:uid="{EBC64900-9DF1-4C35-AEFE-A98DDDFAB968}">
          <x14:formula1>
            <xm:f>'AP and Accrual Journal'!$D$2:$D$1561</xm:f>
          </x14:formula1>
          <xm:sqref>E2:E1500</xm:sqref>
        </x14:dataValidation>
        <x14:dataValidation type="list" allowBlank="1" showInputMessage="1" showErrorMessage="1" xr:uid="{A7406035-BDF2-49D9-B1FD-29FE501EA309}">
          <x14:formula1>
            <xm:f>Actual!$B$24:$B$33</xm:f>
          </x14:formula1>
          <xm:sqref>G2:G1552</xm:sqref>
        </x14:dataValidation>
        <x14:dataValidation type="list" allowBlank="1" showInputMessage="1" showErrorMessage="1" xr:uid="{63A26196-1BF0-49F3-B829-9E3BA382F9D1}">
          <x14:formula1>
            <xm:f>Vendors!$A$2:$A$500</xm:f>
          </x14:formula1>
          <xm:sqref>C2:C1500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EFC2F-BDCF-45FA-A43E-7F9D3CB7901D}">
  <sheetPr>
    <tabColor theme="5"/>
  </sheetPr>
  <dimension ref="A1:L2471"/>
  <sheetViews>
    <sheetView showGridLines="0" zoomScale="80" zoomScaleNormal="80" workbookViewId="0">
      <pane ySplit="1" topLeftCell="A2" activePane="bottomLeft" state="frozen"/>
      <selection activeCell="G2" sqref="G2"/>
      <selection pane="bottomLeft" activeCell="C9" sqref="C9"/>
    </sheetView>
  </sheetViews>
  <sheetFormatPr defaultRowHeight="15" x14ac:dyDescent="0.25"/>
  <cols>
    <col min="1" max="1" width="17.140625" style="13" customWidth="1"/>
    <col min="2" max="2" width="34.85546875" style="13" customWidth="1"/>
    <col min="3" max="3" width="37.5703125" style="13" bestFit="1" customWidth="1"/>
    <col min="4" max="4" width="15.28515625" style="102" customWidth="1"/>
    <col min="5" max="5" width="18.5703125" style="13" customWidth="1"/>
    <col min="6" max="6" width="15.140625" style="13" customWidth="1"/>
    <col min="7" max="7" width="24.42578125" style="90" bestFit="1" customWidth="1"/>
    <col min="8" max="8" width="57.5703125" customWidth="1"/>
    <col min="9" max="9" width="2" bestFit="1" customWidth="1"/>
    <col min="11" max="12" width="15.140625" bestFit="1" customWidth="1"/>
  </cols>
  <sheetData>
    <row r="1" spans="1:11" ht="34.5" customHeight="1" thickBot="1" x14ac:dyDescent="0.3">
      <c r="A1" s="79" t="s">
        <v>81</v>
      </c>
      <c r="B1" s="79" t="s">
        <v>181</v>
      </c>
      <c r="C1" s="83" t="s">
        <v>179</v>
      </c>
      <c r="D1" s="115" t="s">
        <v>171</v>
      </c>
      <c r="E1" s="79" t="s">
        <v>117</v>
      </c>
      <c r="F1" s="79" t="s">
        <v>119</v>
      </c>
      <c r="G1" s="88" t="s">
        <v>121</v>
      </c>
      <c r="H1" s="79" t="s">
        <v>115</v>
      </c>
      <c r="J1" s="158" t="s">
        <v>197</v>
      </c>
      <c r="K1" s="158"/>
    </row>
    <row r="2" spans="1:11" x14ac:dyDescent="0.25">
      <c r="A2" s="114" t="str">
        <f>IF(D2="","",D2+(6-I2))</f>
        <v/>
      </c>
      <c r="B2" s="132"/>
      <c r="C2" s="55"/>
      <c r="D2" s="77"/>
      <c r="E2" s="77"/>
      <c r="F2" s="133"/>
      <c r="G2" s="135"/>
      <c r="H2" s="132"/>
      <c r="I2">
        <f>IF(WEEKDAY(D2)=7,0,WEEKDAY(D2))</f>
        <v>0</v>
      </c>
    </row>
    <row r="3" spans="1:11" x14ac:dyDescent="0.25">
      <c r="A3" s="114" t="str">
        <f t="shared" ref="A3:A66" si="0">IF(D3="","",D3+(6-I3))</f>
        <v/>
      </c>
      <c r="B3" s="55"/>
      <c r="C3" s="55"/>
      <c r="D3" s="77"/>
      <c r="E3" s="77"/>
      <c r="F3" s="72"/>
      <c r="G3" s="135"/>
      <c r="H3" s="55"/>
      <c r="I3">
        <f t="shared" ref="I3:I66" si="1">IF(WEEKDAY(D3)=7,0,WEEKDAY(D3))</f>
        <v>0</v>
      </c>
    </row>
    <row r="4" spans="1:11" x14ac:dyDescent="0.25">
      <c r="A4" s="114" t="str">
        <f t="shared" si="0"/>
        <v/>
      </c>
      <c r="B4" s="55"/>
      <c r="C4" s="55"/>
      <c r="D4" s="77"/>
      <c r="E4" s="77"/>
      <c r="F4" s="72"/>
      <c r="G4" s="135"/>
      <c r="H4" s="55"/>
      <c r="I4">
        <f t="shared" si="1"/>
        <v>0</v>
      </c>
    </row>
    <row r="5" spans="1:11" x14ac:dyDescent="0.25">
      <c r="A5" s="114" t="str">
        <f t="shared" si="0"/>
        <v/>
      </c>
      <c r="B5" s="55"/>
      <c r="C5" s="55"/>
      <c r="D5" s="77"/>
      <c r="E5" s="77"/>
      <c r="F5" s="72"/>
      <c r="G5" s="135"/>
      <c r="H5" s="55"/>
      <c r="I5">
        <f t="shared" si="1"/>
        <v>0</v>
      </c>
    </row>
    <row r="6" spans="1:11" x14ac:dyDescent="0.25">
      <c r="A6" s="114" t="str">
        <f t="shared" si="0"/>
        <v/>
      </c>
      <c r="B6" s="55"/>
      <c r="C6" s="55"/>
      <c r="D6" s="77"/>
      <c r="E6" s="77"/>
      <c r="F6" s="72"/>
      <c r="G6" s="135"/>
      <c r="H6" s="55"/>
      <c r="I6">
        <f t="shared" si="1"/>
        <v>0</v>
      </c>
    </row>
    <row r="7" spans="1:11" x14ac:dyDescent="0.25">
      <c r="A7" s="114" t="str">
        <f t="shared" si="0"/>
        <v/>
      </c>
      <c r="B7" s="55"/>
      <c r="C7" s="55"/>
      <c r="D7" s="77"/>
      <c r="E7" s="77"/>
      <c r="F7" s="72"/>
      <c r="G7" s="135"/>
      <c r="H7" s="55"/>
      <c r="I7">
        <f t="shared" si="1"/>
        <v>0</v>
      </c>
    </row>
    <row r="8" spans="1:11" x14ac:dyDescent="0.25">
      <c r="A8" s="114" t="str">
        <f t="shared" si="0"/>
        <v/>
      </c>
      <c r="B8" s="55"/>
      <c r="C8" s="55"/>
      <c r="D8" s="77"/>
      <c r="E8" s="77"/>
      <c r="F8" s="72"/>
      <c r="G8" s="135"/>
      <c r="H8" s="55"/>
      <c r="I8">
        <f t="shared" si="1"/>
        <v>0</v>
      </c>
    </row>
    <row r="9" spans="1:11" x14ac:dyDescent="0.25">
      <c r="A9" s="114" t="str">
        <f t="shared" si="0"/>
        <v/>
      </c>
      <c r="B9" s="55"/>
      <c r="C9" s="55"/>
      <c r="D9" s="77"/>
      <c r="E9" s="77"/>
      <c r="F9" s="72"/>
      <c r="G9" s="135"/>
      <c r="H9" s="55"/>
      <c r="I9">
        <f t="shared" si="1"/>
        <v>0</v>
      </c>
    </row>
    <row r="10" spans="1:11" x14ac:dyDescent="0.25">
      <c r="A10" s="114" t="str">
        <f t="shared" si="0"/>
        <v/>
      </c>
      <c r="B10" s="55"/>
      <c r="C10" s="55"/>
      <c r="D10" s="77"/>
      <c r="E10" s="77"/>
      <c r="F10" s="72"/>
      <c r="G10" s="135"/>
      <c r="H10" s="55"/>
      <c r="I10">
        <f t="shared" si="1"/>
        <v>0</v>
      </c>
    </row>
    <row r="11" spans="1:11" x14ac:dyDescent="0.25">
      <c r="A11" s="114" t="str">
        <f t="shared" si="0"/>
        <v/>
      </c>
      <c r="B11" s="55"/>
      <c r="C11" s="55"/>
      <c r="D11" s="77"/>
      <c r="E11" s="77"/>
      <c r="F11" s="72"/>
      <c r="G11" s="135"/>
      <c r="H11" s="55"/>
      <c r="I11">
        <f t="shared" si="1"/>
        <v>0</v>
      </c>
    </row>
    <row r="12" spans="1:11" x14ac:dyDescent="0.25">
      <c r="A12" s="114" t="str">
        <f t="shared" si="0"/>
        <v/>
      </c>
      <c r="B12" s="55"/>
      <c r="C12" s="55"/>
      <c r="D12" s="77"/>
      <c r="E12" s="77"/>
      <c r="F12" s="72"/>
      <c r="G12" s="135"/>
      <c r="H12" s="55"/>
      <c r="I12">
        <f t="shared" si="1"/>
        <v>0</v>
      </c>
    </row>
    <row r="13" spans="1:11" x14ac:dyDescent="0.25">
      <c r="A13" s="114" t="str">
        <f t="shared" si="0"/>
        <v/>
      </c>
      <c r="B13" s="55"/>
      <c r="C13" s="55"/>
      <c r="D13" s="77"/>
      <c r="E13" s="77"/>
      <c r="F13" s="72"/>
      <c r="G13" s="135"/>
      <c r="H13" s="55"/>
      <c r="I13">
        <f t="shared" si="1"/>
        <v>0</v>
      </c>
    </row>
    <row r="14" spans="1:11" x14ac:dyDescent="0.25">
      <c r="A14" s="114" t="str">
        <f t="shared" si="0"/>
        <v/>
      </c>
      <c r="B14" s="55"/>
      <c r="C14" s="55"/>
      <c r="D14" s="77"/>
      <c r="E14" s="77"/>
      <c r="F14" s="72"/>
      <c r="G14" s="135"/>
      <c r="H14" s="55"/>
      <c r="I14">
        <f t="shared" si="1"/>
        <v>0</v>
      </c>
    </row>
    <row r="15" spans="1:11" x14ac:dyDescent="0.25">
      <c r="A15" s="114" t="str">
        <f t="shared" si="0"/>
        <v/>
      </c>
      <c r="B15" s="55"/>
      <c r="C15" s="55"/>
      <c r="D15" s="77"/>
      <c r="E15" s="77"/>
      <c r="F15" s="72"/>
      <c r="G15" s="135"/>
      <c r="H15" s="55"/>
      <c r="I15">
        <f t="shared" si="1"/>
        <v>0</v>
      </c>
    </row>
    <row r="16" spans="1:11" x14ac:dyDescent="0.25">
      <c r="A16" s="114" t="str">
        <f t="shared" si="0"/>
        <v/>
      </c>
      <c r="B16" s="55"/>
      <c r="C16" s="55"/>
      <c r="D16" s="77"/>
      <c r="E16" s="77"/>
      <c r="F16" s="72"/>
      <c r="G16" s="135"/>
      <c r="H16" s="55"/>
      <c r="I16">
        <f t="shared" si="1"/>
        <v>0</v>
      </c>
    </row>
    <row r="17" spans="1:9" x14ac:dyDescent="0.25">
      <c r="A17" s="114" t="str">
        <f t="shared" si="0"/>
        <v/>
      </c>
      <c r="B17" s="55"/>
      <c r="C17" s="55"/>
      <c r="D17" s="77"/>
      <c r="E17" s="77"/>
      <c r="F17" s="72"/>
      <c r="G17" s="135"/>
      <c r="H17" s="55"/>
      <c r="I17">
        <f t="shared" si="1"/>
        <v>0</v>
      </c>
    </row>
    <row r="18" spans="1:9" x14ac:dyDescent="0.25">
      <c r="A18" s="114" t="str">
        <f t="shared" si="0"/>
        <v/>
      </c>
      <c r="B18" s="55"/>
      <c r="C18" s="55"/>
      <c r="D18" s="77"/>
      <c r="E18" s="77"/>
      <c r="F18" s="72"/>
      <c r="G18" s="135"/>
      <c r="H18" s="55"/>
      <c r="I18">
        <f t="shared" si="1"/>
        <v>0</v>
      </c>
    </row>
    <row r="19" spans="1:9" x14ac:dyDescent="0.25">
      <c r="A19" s="114" t="str">
        <f t="shared" si="0"/>
        <v/>
      </c>
      <c r="B19" s="129"/>
      <c r="C19" s="55"/>
      <c r="D19" s="77"/>
      <c r="E19" s="77"/>
      <c r="F19" s="72"/>
      <c r="G19" s="135"/>
      <c r="H19" s="129"/>
      <c r="I19">
        <f t="shared" si="1"/>
        <v>0</v>
      </c>
    </row>
    <row r="20" spans="1:9" x14ac:dyDescent="0.25">
      <c r="A20" s="114" t="str">
        <f t="shared" si="0"/>
        <v/>
      </c>
      <c r="B20" s="55"/>
      <c r="C20" s="55"/>
      <c r="D20" s="77"/>
      <c r="E20" s="77"/>
      <c r="F20" s="72"/>
      <c r="G20" s="135"/>
      <c r="H20" s="55"/>
      <c r="I20">
        <f t="shared" si="1"/>
        <v>0</v>
      </c>
    </row>
    <row r="21" spans="1:9" x14ac:dyDescent="0.25">
      <c r="A21" s="114" t="str">
        <f t="shared" si="0"/>
        <v/>
      </c>
      <c r="B21" s="55"/>
      <c r="C21" s="55"/>
      <c r="D21" s="77"/>
      <c r="E21" s="77"/>
      <c r="F21" s="72"/>
      <c r="G21" s="135"/>
      <c r="H21" s="55"/>
      <c r="I21">
        <f t="shared" si="1"/>
        <v>0</v>
      </c>
    </row>
    <row r="22" spans="1:9" x14ac:dyDescent="0.25">
      <c r="A22" s="114" t="str">
        <f t="shared" si="0"/>
        <v/>
      </c>
      <c r="B22" s="55"/>
      <c r="C22" s="55"/>
      <c r="D22" s="77"/>
      <c r="E22" s="77"/>
      <c r="F22" s="72"/>
      <c r="G22" s="135"/>
      <c r="H22" s="55"/>
      <c r="I22">
        <f t="shared" si="1"/>
        <v>0</v>
      </c>
    </row>
    <row r="23" spans="1:9" x14ac:dyDescent="0.25">
      <c r="A23" s="114" t="str">
        <f t="shared" si="0"/>
        <v/>
      </c>
      <c r="B23" s="55"/>
      <c r="C23" s="55"/>
      <c r="D23" s="77"/>
      <c r="E23" s="77"/>
      <c r="F23" s="72"/>
      <c r="G23" s="135"/>
      <c r="H23" s="55"/>
      <c r="I23">
        <f t="shared" si="1"/>
        <v>0</v>
      </c>
    </row>
    <row r="24" spans="1:9" x14ac:dyDescent="0.25">
      <c r="A24" s="114" t="str">
        <f t="shared" si="0"/>
        <v/>
      </c>
      <c r="B24" s="55"/>
      <c r="C24" s="55"/>
      <c r="D24" s="77"/>
      <c r="E24" s="77"/>
      <c r="F24" s="72"/>
      <c r="G24" s="135"/>
      <c r="H24" s="55"/>
      <c r="I24">
        <f t="shared" si="1"/>
        <v>0</v>
      </c>
    </row>
    <row r="25" spans="1:9" x14ac:dyDescent="0.25">
      <c r="A25" s="114" t="str">
        <f t="shared" si="0"/>
        <v/>
      </c>
      <c r="B25" s="55"/>
      <c r="C25" s="55"/>
      <c r="D25" s="77"/>
      <c r="E25" s="77"/>
      <c r="F25" s="72"/>
      <c r="G25" s="135"/>
      <c r="H25" s="55"/>
      <c r="I25">
        <f t="shared" si="1"/>
        <v>0</v>
      </c>
    </row>
    <row r="26" spans="1:9" x14ac:dyDescent="0.25">
      <c r="A26" s="114" t="str">
        <f t="shared" si="0"/>
        <v/>
      </c>
      <c r="B26" s="55"/>
      <c r="C26" s="55"/>
      <c r="D26" s="77"/>
      <c r="E26" s="77"/>
      <c r="F26" s="72"/>
      <c r="G26" s="135"/>
      <c r="H26" s="55"/>
      <c r="I26">
        <f t="shared" si="1"/>
        <v>0</v>
      </c>
    </row>
    <row r="27" spans="1:9" x14ac:dyDescent="0.25">
      <c r="A27" s="114" t="str">
        <f t="shared" si="0"/>
        <v/>
      </c>
      <c r="B27" s="55"/>
      <c r="C27" s="55"/>
      <c r="D27" s="77"/>
      <c r="E27" s="77"/>
      <c r="F27" s="72"/>
      <c r="G27" s="89"/>
      <c r="H27" s="55"/>
      <c r="I27">
        <f t="shared" si="1"/>
        <v>0</v>
      </c>
    </row>
    <row r="28" spans="1:9" x14ac:dyDescent="0.25">
      <c r="A28" s="114" t="str">
        <f t="shared" si="0"/>
        <v/>
      </c>
      <c r="B28" s="55"/>
      <c r="C28" s="55"/>
      <c r="D28" s="77"/>
      <c r="E28" s="77"/>
      <c r="F28" s="72"/>
      <c r="G28" s="135"/>
      <c r="H28" s="55"/>
      <c r="I28">
        <f t="shared" si="1"/>
        <v>0</v>
      </c>
    </row>
    <row r="29" spans="1:9" x14ac:dyDescent="0.25">
      <c r="A29" s="114" t="str">
        <f t="shared" si="0"/>
        <v/>
      </c>
      <c r="B29" s="55"/>
      <c r="C29" s="55"/>
      <c r="D29" s="77"/>
      <c r="E29" s="77"/>
      <c r="F29" s="72"/>
      <c r="G29" s="135"/>
      <c r="H29" s="55"/>
      <c r="I29">
        <f t="shared" si="1"/>
        <v>0</v>
      </c>
    </row>
    <row r="30" spans="1:9" x14ac:dyDescent="0.25">
      <c r="A30" s="114" t="str">
        <f t="shared" si="0"/>
        <v/>
      </c>
      <c r="B30" s="55"/>
      <c r="C30" s="55"/>
      <c r="D30" s="77"/>
      <c r="E30" s="77"/>
      <c r="F30" s="72"/>
      <c r="G30" s="135"/>
      <c r="H30" s="55"/>
      <c r="I30">
        <f t="shared" si="1"/>
        <v>0</v>
      </c>
    </row>
    <row r="31" spans="1:9" x14ac:dyDescent="0.25">
      <c r="A31" s="114" t="str">
        <f t="shared" si="0"/>
        <v/>
      </c>
      <c r="B31" s="55"/>
      <c r="C31" s="55"/>
      <c r="D31" s="77"/>
      <c r="E31" s="77"/>
      <c r="F31" s="72"/>
      <c r="G31" s="135"/>
      <c r="H31" s="55"/>
      <c r="I31">
        <f t="shared" si="1"/>
        <v>0</v>
      </c>
    </row>
    <row r="32" spans="1:9" x14ac:dyDescent="0.25">
      <c r="A32" s="114" t="str">
        <f t="shared" si="0"/>
        <v/>
      </c>
      <c r="B32" s="55"/>
      <c r="C32" s="55"/>
      <c r="D32" s="77"/>
      <c r="E32" s="77"/>
      <c r="F32" s="72"/>
      <c r="G32" s="135"/>
      <c r="H32" s="55"/>
      <c r="I32">
        <f t="shared" si="1"/>
        <v>0</v>
      </c>
    </row>
    <row r="33" spans="1:12" x14ac:dyDescent="0.25">
      <c r="A33" s="114" t="str">
        <f t="shared" si="0"/>
        <v/>
      </c>
      <c r="B33" s="55"/>
      <c r="C33" s="55"/>
      <c r="D33" s="77"/>
      <c r="E33" s="77"/>
      <c r="F33" s="72"/>
      <c r="G33" s="135"/>
      <c r="H33" s="55"/>
      <c r="I33">
        <f t="shared" si="1"/>
        <v>0</v>
      </c>
    </row>
    <row r="34" spans="1:12" x14ac:dyDescent="0.25">
      <c r="A34" s="114" t="str">
        <f t="shared" si="0"/>
        <v/>
      </c>
      <c r="B34" s="55"/>
      <c r="C34" s="55"/>
      <c r="D34" s="77"/>
      <c r="E34" s="77"/>
      <c r="F34" s="72"/>
      <c r="G34" s="135"/>
      <c r="H34" s="55"/>
      <c r="I34">
        <f t="shared" si="1"/>
        <v>0</v>
      </c>
      <c r="K34" s="154"/>
    </row>
    <row r="35" spans="1:12" x14ac:dyDescent="0.25">
      <c r="A35" s="114" t="str">
        <f t="shared" si="0"/>
        <v/>
      </c>
      <c r="B35" s="55"/>
      <c r="C35" s="55"/>
      <c r="D35" s="77"/>
      <c r="E35" s="77"/>
      <c r="F35" s="72"/>
      <c r="G35" s="135"/>
      <c r="H35" s="55"/>
      <c r="I35">
        <f t="shared" si="1"/>
        <v>0</v>
      </c>
      <c r="K35" s="154"/>
    </row>
    <row r="36" spans="1:12" x14ac:dyDescent="0.25">
      <c r="A36" s="114" t="str">
        <f t="shared" si="0"/>
        <v/>
      </c>
      <c r="B36" s="55"/>
      <c r="C36" s="55"/>
      <c r="D36" s="77"/>
      <c r="E36" s="77"/>
      <c r="F36" s="72"/>
      <c r="G36" s="135"/>
      <c r="H36" s="55"/>
      <c r="I36">
        <f t="shared" si="1"/>
        <v>0</v>
      </c>
      <c r="K36" s="154"/>
    </row>
    <row r="37" spans="1:12" x14ac:dyDescent="0.25">
      <c r="A37" s="114" t="str">
        <f t="shared" si="0"/>
        <v/>
      </c>
      <c r="B37" s="55"/>
      <c r="C37" s="55"/>
      <c r="D37" s="77"/>
      <c r="E37" s="77"/>
      <c r="F37" s="72"/>
      <c r="G37" s="135"/>
      <c r="H37" s="55"/>
      <c r="I37">
        <f t="shared" si="1"/>
        <v>0</v>
      </c>
      <c r="K37" s="154"/>
    </row>
    <row r="38" spans="1:12" x14ac:dyDescent="0.25">
      <c r="A38" s="114" t="str">
        <f t="shared" si="0"/>
        <v/>
      </c>
      <c r="B38" s="55"/>
      <c r="C38" s="55"/>
      <c r="D38" s="77"/>
      <c r="E38" s="77"/>
      <c r="F38" s="72"/>
      <c r="G38" s="135"/>
      <c r="H38" s="55"/>
      <c r="I38">
        <f t="shared" si="1"/>
        <v>0</v>
      </c>
      <c r="K38" s="152"/>
      <c r="L38" s="151"/>
    </row>
    <row r="39" spans="1:12" x14ac:dyDescent="0.25">
      <c r="A39" s="114" t="str">
        <f t="shared" si="0"/>
        <v/>
      </c>
      <c r="B39" s="55"/>
      <c r="C39" s="55"/>
      <c r="D39" s="77"/>
      <c r="E39" s="77"/>
      <c r="F39" s="72"/>
      <c r="G39" s="135"/>
      <c r="H39" s="55"/>
      <c r="I39">
        <f t="shared" si="1"/>
        <v>0</v>
      </c>
      <c r="K39" s="154"/>
    </row>
    <row r="40" spans="1:12" x14ac:dyDescent="0.25">
      <c r="A40" s="114" t="str">
        <f t="shared" si="0"/>
        <v/>
      </c>
      <c r="B40" s="55"/>
      <c r="C40" s="55"/>
      <c r="D40" s="77"/>
      <c r="E40" s="77"/>
      <c r="F40" s="72"/>
      <c r="G40" s="135"/>
      <c r="H40" s="55"/>
      <c r="I40">
        <f t="shared" si="1"/>
        <v>0</v>
      </c>
      <c r="K40" s="154"/>
    </row>
    <row r="41" spans="1:12" x14ac:dyDescent="0.25">
      <c r="A41" s="114" t="str">
        <f t="shared" si="0"/>
        <v/>
      </c>
      <c r="B41" s="55"/>
      <c r="C41" s="55"/>
      <c r="D41" s="77"/>
      <c r="E41" s="77"/>
      <c r="F41" s="72"/>
      <c r="G41" s="135"/>
      <c r="H41" s="55"/>
      <c r="I41">
        <f t="shared" si="1"/>
        <v>0</v>
      </c>
      <c r="K41" s="154"/>
    </row>
    <row r="42" spans="1:12" x14ac:dyDescent="0.25">
      <c r="A42" s="114" t="str">
        <f t="shared" si="0"/>
        <v/>
      </c>
      <c r="B42" s="55"/>
      <c r="C42" s="55"/>
      <c r="D42" s="77"/>
      <c r="E42" s="77"/>
      <c r="F42" s="72"/>
      <c r="G42" s="135"/>
      <c r="H42" s="55"/>
      <c r="I42">
        <f t="shared" si="1"/>
        <v>0</v>
      </c>
    </row>
    <row r="43" spans="1:12" x14ac:dyDescent="0.25">
      <c r="A43" s="114" t="str">
        <f t="shared" si="0"/>
        <v/>
      </c>
      <c r="B43" s="129"/>
      <c r="C43" s="55"/>
      <c r="D43" s="77"/>
      <c r="E43" s="77"/>
      <c r="F43" s="72"/>
      <c r="G43" s="135"/>
      <c r="H43" s="55"/>
      <c r="I43">
        <f t="shared" si="1"/>
        <v>0</v>
      </c>
    </row>
    <row r="44" spans="1:12" x14ac:dyDescent="0.25">
      <c r="A44" s="114" t="str">
        <f t="shared" si="0"/>
        <v/>
      </c>
      <c r="B44" s="129"/>
      <c r="C44" s="55"/>
      <c r="D44" s="77"/>
      <c r="E44" s="77"/>
      <c r="F44" s="72"/>
      <c r="G44" s="135"/>
      <c r="H44" s="55"/>
      <c r="I44">
        <f t="shared" si="1"/>
        <v>0</v>
      </c>
    </row>
    <row r="45" spans="1:12" x14ac:dyDescent="0.25">
      <c r="A45" s="114" t="str">
        <f t="shared" si="0"/>
        <v/>
      </c>
      <c r="B45" s="129"/>
      <c r="C45" s="55"/>
      <c r="D45" s="77"/>
      <c r="E45" s="77"/>
      <c r="F45" s="72"/>
      <c r="G45" s="135"/>
      <c r="H45" s="55"/>
      <c r="I45">
        <f t="shared" si="1"/>
        <v>0</v>
      </c>
    </row>
    <row r="46" spans="1:12" x14ac:dyDescent="0.25">
      <c r="A46" s="114" t="str">
        <f t="shared" si="0"/>
        <v/>
      </c>
      <c r="B46" s="129"/>
      <c r="C46" s="55"/>
      <c r="D46" s="77"/>
      <c r="E46" s="77"/>
      <c r="F46" s="72"/>
      <c r="G46" s="135"/>
      <c r="H46" s="55"/>
      <c r="I46">
        <f t="shared" si="1"/>
        <v>0</v>
      </c>
    </row>
    <row r="47" spans="1:12" x14ac:dyDescent="0.25">
      <c r="A47" s="114" t="str">
        <f t="shared" si="0"/>
        <v/>
      </c>
      <c r="B47" s="129"/>
      <c r="C47" s="55"/>
      <c r="D47" s="77"/>
      <c r="E47" s="77"/>
      <c r="F47" s="72"/>
      <c r="G47" s="135"/>
      <c r="H47" s="55"/>
      <c r="I47">
        <f t="shared" si="1"/>
        <v>0</v>
      </c>
    </row>
    <row r="48" spans="1:12" x14ac:dyDescent="0.25">
      <c r="A48" s="114" t="str">
        <f t="shared" si="0"/>
        <v/>
      </c>
      <c r="B48" s="129"/>
      <c r="C48" s="55"/>
      <c r="D48" s="77"/>
      <c r="E48" s="77"/>
      <c r="F48" s="72"/>
      <c r="G48" s="135"/>
      <c r="H48" s="55"/>
      <c r="I48">
        <f t="shared" si="1"/>
        <v>0</v>
      </c>
    </row>
    <row r="49" spans="1:9" x14ac:dyDescent="0.25">
      <c r="A49" s="114" t="str">
        <f t="shared" si="0"/>
        <v/>
      </c>
      <c r="B49" s="129"/>
      <c r="C49" s="55"/>
      <c r="D49" s="77"/>
      <c r="E49" s="77"/>
      <c r="F49" s="72"/>
      <c r="G49" s="135"/>
      <c r="H49" s="55"/>
      <c r="I49">
        <f t="shared" si="1"/>
        <v>0</v>
      </c>
    </row>
    <row r="50" spans="1:9" x14ac:dyDescent="0.25">
      <c r="A50" s="114" t="str">
        <f t="shared" si="0"/>
        <v/>
      </c>
      <c r="B50" s="129"/>
      <c r="C50" s="55"/>
      <c r="D50" s="77"/>
      <c r="E50" s="77"/>
      <c r="F50" s="72"/>
      <c r="G50" s="135"/>
      <c r="H50" s="55"/>
      <c r="I50">
        <f t="shared" si="1"/>
        <v>0</v>
      </c>
    </row>
    <row r="51" spans="1:9" x14ac:dyDescent="0.25">
      <c r="A51" s="114" t="str">
        <f t="shared" si="0"/>
        <v/>
      </c>
      <c r="B51" s="129"/>
      <c r="C51" s="55"/>
      <c r="D51" s="77"/>
      <c r="E51" s="77"/>
      <c r="F51" s="72"/>
      <c r="G51" s="135"/>
      <c r="H51" s="55"/>
      <c r="I51">
        <f t="shared" si="1"/>
        <v>0</v>
      </c>
    </row>
    <row r="52" spans="1:9" x14ac:dyDescent="0.25">
      <c r="A52" s="114" t="str">
        <f t="shared" si="0"/>
        <v/>
      </c>
      <c r="B52" s="129"/>
      <c r="C52" s="55"/>
      <c r="D52" s="77"/>
      <c r="E52" s="77"/>
      <c r="F52" s="72"/>
      <c r="G52" s="135"/>
      <c r="H52" s="55"/>
      <c r="I52">
        <f t="shared" si="1"/>
        <v>0</v>
      </c>
    </row>
    <row r="53" spans="1:9" x14ac:dyDescent="0.25">
      <c r="A53" s="114" t="str">
        <f t="shared" si="0"/>
        <v/>
      </c>
      <c r="B53" s="129"/>
      <c r="C53" s="55"/>
      <c r="D53" s="77"/>
      <c r="E53" s="77"/>
      <c r="F53" s="72"/>
      <c r="G53" s="135"/>
      <c r="H53" s="55"/>
      <c r="I53">
        <f t="shared" si="1"/>
        <v>0</v>
      </c>
    </row>
    <row r="54" spans="1:9" x14ac:dyDescent="0.25">
      <c r="A54" s="114" t="str">
        <f t="shared" si="0"/>
        <v/>
      </c>
      <c r="B54" s="55"/>
      <c r="C54" s="55"/>
      <c r="D54" s="77"/>
      <c r="E54" s="77"/>
      <c r="F54" s="72"/>
      <c r="G54" s="135"/>
      <c r="H54" s="55"/>
      <c r="I54">
        <f t="shared" si="1"/>
        <v>0</v>
      </c>
    </row>
    <row r="55" spans="1:9" x14ac:dyDescent="0.25">
      <c r="A55" s="114" t="str">
        <f t="shared" si="0"/>
        <v/>
      </c>
      <c r="B55" s="55"/>
      <c r="C55" s="55"/>
      <c r="D55" s="77"/>
      <c r="E55" s="77"/>
      <c r="F55" s="72"/>
      <c r="G55" s="135"/>
      <c r="H55" s="55"/>
      <c r="I55">
        <f t="shared" si="1"/>
        <v>0</v>
      </c>
    </row>
    <row r="56" spans="1:9" x14ac:dyDescent="0.25">
      <c r="A56" s="114" t="str">
        <f t="shared" si="0"/>
        <v/>
      </c>
      <c r="B56" s="55"/>
      <c r="C56" s="55"/>
      <c r="D56" s="77"/>
      <c r="E56" s="77"/>
      <c r="F56" s="72"/>
      <c r="G56" s="135"/>
      <c r="H56" s="55"/>
      <c r="I56">
        <f t="shared" si="1"/>
        <v>0</v>
      </c>
    </row>
    <row r="57" spans="1:9" x14ac:dyDescent="0.25">
      <c r="A57" s="114" t="str">
        <f t="shared" si="0"/>
        <v/>
      </c>
      <c r="B57" s="129"/>
      <c r="C57" s="55"/>
      <c r="D57" s="77"/>
      <c r="E57" s="77"/>
      <c r="F57" s="72"/>
      <c r="G57" s="135"/>
      <c r="H57" s="55"/>
      <c r="I57">
        <f t="shared" si="1"/>
        <v>0</v>
      </c>
    </row>
    <row r="58" spans="1:9" x14ac:dyDescent="0.25">
      <c r="A58" s="114" t="str">
        <f t="shared" si="0"/>
        <v/>
      </c>
      <c r="B58" s="55"/>
      <c r="C58" s="55"/>
      <c r="D58" s="77"/>
      <c r="E58" s="77"/>
      <c r="F58" s="72"/>
      <c r="G58" s="135"/>
      <c r="H58" s="55"/>
      <c r="I58">
        <f t="shared" si="1"/>
        <v>0</v>
      </c>
    </row>
    <row r="59" spans="1:9" x14ac:dyDescent="0.25">
      <c r="A59" s="114" t="str">
        <f t="shared" si="0"/>
        <v/>
      </c>
      <c r="B59" s="129"/>
      <c r="C59" s="55"/>
      <c r="D59" s="77"/>
      <c r="E59" s="77"/>
      <c r="F59" s="72"/>
      <c r="G59" s="135"/>
      <c r="H59" s="55"/>
      <c r="I59">
        <f t="shared" si="1"/>
        <v>0</v>
      </c>
    </row>
    <row r="60" spans="1:9" x14ac:dyDescent="0.25">
      <c r="A60" s="114" t="str">
        <f t="shared" si="0"/>
        <v/>
      </c>
      <c r="B60" s="129"/>
      <c r="C60" s="55"/>
      <c r="D60" s="77"/>
      <c r="E60" s="77"/>
      <c r="F60" s="72"/>
      <c r="G60" s="135"/>
      <c r="H60" s="55"/>
      <c r="I60">
        <f t="shared" si="1"/>
        <v>0</v>
      </c>
    </row>
    <row r="61" spans="1:9" x14ac:dyDescent="0.25">
      <c r="A61" s="114" t="str">
        <f t="shared" si="0"/>
        <v/>
      </c>
      <c r="B61" s="129"/>
      <c r="C61" s="55"/>
      <c r="D61" s="77"/>
      <c r="E61" s="77"/>
      <c r="F61" s="72"/>
      <c r="G61" s="135"/>
      <c r="H61" s="55"/>
      <c r="I61">
        <f t="shared" si="1"/>
        <v>0</v>
      </c>
    </row>
    <row r="62" spans="1:9" x14ac:dyDescent="0.25">
      <c r="A62" s="114" t="str">
        <f t="shared" si="0"/>
        <v/>
      </c>
      <c r="B62" s="129"/>
      <c r="C62" s="55"/>
      <c r="D62" s="77"/>
      <c r="E62" s="77"/>
      <c r="F62" s="72"/>
      <c r="G62" s="135"/>
      <c r="H62" s="55"/>
      <c r="I62">
        <f t="shared" si="1"/>
        <v>0</v>
      </c>
    </row>
    <row r="63" spans="1:9" x14ac:dyDescent="0.25">
      <c r="A63" s="114" t="str">
        <f t="shared" si="0"/>
        <v/>
      </c>
      <c r="B63" s="129"/>
      <c r="C63" s="55"/>
      <c r="D63" s="77"/>
      <c r="E63" s="77"/>
      <c r="F63" s="72"/>
      <c r="G63" s="135"/>
      <c r="H63" s="55"/>
      <c r="I63">
        <f t="shared" si="1"/>
        <v>0</v>
      </c>
    </row>
    <row r="64" spans="1:9" x14ac:dyDescent="0.25">
      <c r="A64" s="114" t="str">
        <f t="shared" si="0"/>
        <v/>
      </c>
      <c r="B64" s="129"/>
      <c r="C64" s="55"/>
      <c r="D64" s="77"/>
      <c r="E64" s="77"/>
      <c r="F64" s="72"/>
      <c r="G64" s="135"/>
      <c r="H64" s="55"/>
      <c r="I64">
        <f t="shared" si="1"/>
        <v>0</v>
      </c>
    </row>
    <row r="65" spans="1:9" x14ac:dyDescent="0.25">
      <c r="A65" s="114" t="str">
        <f t="shared" si="0"/>
        <v/>
      </c>
      <c r="B65" s="129"/>
      <c r="C65" s="55"/>
      <c r="D65" s="77"/>
      <c r="E65" s="77"/>
      <c r="F65" s="72"/>
      <c r="G65" s="135"/>
      <c r="H65" s="55"/>
      <c r="I65">
        <f t="shared" si="1"/>
        <v>0</v>
      </c>
    </row>
    <row r="66" spans="1:9" x14ac:dyDescent="0.25">
      <c r="A66" s="114" t="str">
        <f t="shared" si="0"/>
        <v/>
      </c>
      <c r="B66" s="55"/>
      <c r="C66" s="55"/>
      <c r="D66" s="77"/>
      <c r="E66" s="77"/>
      <c r="F66" s="72"/>
      <c r="G66" s="135"/>
      <c r="H66" s="55"/>
      <c r="I66">
        <f t="shared" si="1"/>
        <v>0</v>
      </c>
    </row>
    <row r="67" spans="1:9" x14ac:dyDescent="0.25">
      <c r="A67" s="114" t="str">
        <f t="shared" ref="A67:A129" si="2">IF(D67="","",D67+(6-I67))</f>
        <v/>
      </c>
      <c r="B67" s="129"/>
      <c r="C67" s="55"/>
      <c r="D67" s="77"/>
      <c r="E67" s="77"/>
      <c r="F67" s="72"/>
      <c r="G67" s="135"/>
      <c r="H67" s="55"/>
      <c r="I67">
        <f t="shared" ref="I67:I129" si="3">IF(WEEKDAY(D67)=7,0,WEEKDAY(D67))</f>
        <v>0</v>
      </c>
    </row>
    <row r="68" spans="1:9" x14ac:dyDescent="0.25">
      <c r="A68" s="114" t="str">
        <f t="shared" si="2"/>
        <v/>
      </c>
      <c r="B68" s="129"/>
      <c r="C68" s="55"/>
      <c r="D68" s="77"/>
      <c r="E68" s="77"/>
      <c r="F68" s="72"/>
      <c r="G68" s="135"/>
      <c r="H68" s="55"/>
      <c r="I68">
        <f t="shared" si="3"/>
        <v>0</v>
      </c>
    </row>
    <row r="69" spans="1:9" x14ac:dyDescent="0.25">
      <c r="A69" s="114" t="str">
        <f t="shared" si="2"/>
        <v/>
      </c>
      <c r="B69" s="129"/>
      <c r="C69" s="55"/>
      <c r="D69" s="77"/>
      <c r="E69" s="77"/>
      <c r="F69" s="72"/>
      <c r="G69" s="135"/>
      <c r="H69" s="55"/>
      <c r="I69">
        <f t="shared" si="3"/>
        <v>0</v>
      </c>
    </row>
    <row r="70" spans="1:9" x14ac:dyDescent="0.25">
      <c r="A70" s="114" t="str">
        <f t="shared" si="2"/>
        <v/>
      </c>
      <c r="B70" s="129"/>
      <c r="C70" s="55"/>
      <c r="D70" s="77"/>
      <c r="E70" s="77"/>
      <c r="F70" s="72"/>
      <c r="G70" s="135"/>
      <c r="H70" s="55"/>
      <c r="I70">
        <f t="shared" si="3"/>
        <v>0</v>
      </c>
    </row>
    <row r="71" spans="1:9" x14ac:dyDescent="0.25">
      <c r="A71" s="114" t="str">
        <f t="shared" si="2"/>
        <v/>
      </c>
      <c r="B71" s="129"/>
      <c r="C71" s="55"/>
      <c r="D71" s="77"/>
      <c r="E71" s="77"/>
      <c r="F71" s="72"/>
      <c r="G71" s="135"/>
      <c r="H71" s="55"/>
      <c r="I71">
        <f t="shared" si="3"/>
        <v>0</v>
      </c>
    </row>
    <row r="72" spans="1:9" x14ac:dyDescent="0.25">
      <c r="A72" s="114" t="str">
        <f t="shared" si="2"/>
        <v/>
      </c>
      <c r="B72" s="129"/>
      <c r="C72" s="55"/>
      <c r="D72" s="77"/>
      <c r="E72" s="77"/>
      <c r="F72" s="72"/>
      <c r="G72" s="135"/>
      <c r="H72" s="55"/>
      <c r="I72">
        <f t="shared" si="3"/>
        <v>0</v>
      </c>
    </row>
    <row r="73" spans="1:9" x14ac:dyDescent="0.25">
      <c r="A73" s="114" t="str">
        <f t="shared" si="2"/>
        <v/>
      </c>
      <c r="B73" s="55"/>
      <c r="C73" s="55"/>
      <c r="D73" s="77"/>
      <c r="E73" s="77"/>
      <c r="F73" s="72"/>
      <c r="G73" s="135"/>
      <c r="H73" s="55"/>
      <c r="I73">
        <f t="shared" si="3"/>
        <v>0</v>
      </c>
    </row>
    <row r="74" spans="1:9" x14ac:dyDescent="0.25">
      <c r="A74" s="114" t="str">
        <f t="shared" si="2"/>
        <v/>
      </c>
      <c r="B74" s="129"/>
      <c r="C74" s="55"/>
      <c r="D74" s="77"/>
      <c r="E74" s="77"/>
      <c r="F74" s="72"/>
      <c r="G74" s="135"/>
      <c r="H74" s="55"/>
      <c r="I74">
        <f t="shared" si="3"/>
        <v>0</v>
      </c>
    </row>
    <row r="75" spans="1:9" x14ac:dyDescent="0.25">
      <c r="A75" s="114" t="str">
        <f t="shared" si="2"/>
        <v/>
      </c>
      <c r="B75" s="55"/>
      <c r="C75" s="55"/>
      <c r="D75" s="77"/>
      <c r="E75" s="77"/>
      <c r="F75" s="72"/>
      <c r="G75" s="135"/>
      <c r="H75" s="55"/>
      <c r="I75">
        <f t="shared" si="3"/>
        <v>0</v>
      </c>
    </row>
    <row r="76" spans="1:9" x14ac:dyDescent="0.25">
      <c r="A76" s="114" t="str">
        <f t="shared" si="2"/>
        <v/>
      </c>
      <c r="B76" s="55"/>
      <c r="C76" s="55"/>
      <c r="D76" s="77"/>
      <c r="E76" s="77"/>
      <c r="F76" s="72"/>
      <c r="G76" s="135"/>
      <c r="H76" s="55"/>
      <c r="I76">
        <f t="shared" si="3"/>
        <v>0</v>
      </c>
    </row>
    <row r="77" spans="1:9" x14ac:dyDescent="0.25">
      <c r="A77" s="114" t="str">
        <f t="shared" si="2"/>
        <v/>
      </c>
      <c r="B77" s="129"/>
      <c r="C77" s="55"/>
      <c r="D77" s="77"/>
      <c r="E77" s="77"/>
      <c r="F77" s="72"/>
      <c r="G77" s="135"/>
      <c r="H77" s="55"/>
      <c r="I77">
        <f t="shared" si="3"/>
        <v>0</v>
      </c>
    </row>
    <row r="78" spans="1:9" x14ac:dyDescent="0.25">
      <c r="A78" s="114" t="str">
        <f t="shared" si="2"/>
        <v/>
      </c>
      <c r="B78" s="129"/>
      <c r="C78" s="55"/>
      <c r="D78" s="77"/>
      <c r="E78" s="77"/>
      <c r="F78" s="72"/>
      <c r="G78" s="135"/>
      <c r="H78" s="55"/>
      <c r="I78">
        <f t="shared" si="3"/>
        <v>0</v>
      </c>
    </row>
    <row r="79" spans="1:9" x14ac:dyDescent="0.25">
      <c r="A79" s="114" t="str">
        <f t="shared" si="2"/>
        <v/>
      </c>
      <c r="B79" s="55"/>
      <c r="C79" s="55"/>
      <c r="D79" s="77"/>
      <c r="E79" s="77"/>
      <c r="F79" s="72"/>
      <c r="G79" s="135"/>
      <c r="H79" s="55"/>
      <c r="I79">
        <f t="shared" si="3"/>
        <v>0</v>
      </c>
    </row>
    <row r="80" spans="1:9" x14ac:dyDescent="0.25">
      <c r="A80" s="114" t="str">
        <f t="shared" si="2"/>
        <v/>
      </c>
      <c r="B80" s="129"/>
      <c r="C80" s="55"/>
      <c r="D80" s="77"/>
      <c r="E80" s="77"/>
      <c r="F80" s="72"/>
      <c r="G80" s="135"/>
      <c r="H80" s="55"/>
      <c r="I80">
        <f t="shared" si="3"/>
        <v>0</v>
      </c>
    </row>
    <row r="81" spans="1:12" x14ac:dyDescent="0.25">
      <c r="A81" s="114" t="str">
        <f t="shared" si="2"/>
        <v/>
      </c>
      <c r="B81" s="129"/>
      <c r="C81" s="55"/>
      <c r="D81" s="77"/>
      <c r="E81" s="77"/>
      <c r="F81" s="72"/>
      <c r="G81" s="135"/>
      <c r="H81" s="55"/>
      <c r="I81">
        <f t="shared" si="3"/>
        <v>0</v>
      </c>
    </row>
    <row r="82" spans="1:12" x14ac:dyDescent="0.25">
      <c r="A82" s="114" t="str">
        <f t="shared" si="2"/>
        <v/>
      </c>
      <c r="B82" s="55"/>
      <c r="C82" s="55"/>
      <c r="D82" s="77"/>
      <c r="E82" s="77"/>
      <c r="F82" s="72"/>
      <c r="G82" s="135"/>
      <c r="H82" s="55"/>
      <c r="I82">
        <f t="shared" si="3"/>
        <v>0</v>
      </c>
    </row>
    <row r="83" spans="1:12" x14ac:dyDescent="0.25">
      <c r="A83" s="114" t="str">
        <f t="shared" si="2"/>
        <v/>
      </c>
      <c r="B83" s="55"/>
      <c r="C83" s="55"/>
      <c r="D83" s="77"/>
      <c r="E83" s="77"/>
      <c r="F83" s="72"/>
      <c r="G83" s="135"/>
      <c r="H83" s="55"/>
      <c r="I83">
        <f t="shared" si="3"/>
        <v>0</v>
      </c>
    </row>
    <row r="84" spans="1:12" x14ac:dyDescent="0.25">
      <c r="A84" s="114" t="str">
        <f t="shared" si="2"/>
        <v/>
      </c>
      <c r="B84" s="129"/>
      <c r="C84" s="55"/>
      <c r="D84" s="77"/>
      <c r="E84" s="77"/>
      <c r="F84" s="72"/>
      <c r="G84" s="135"/>
      <c r="H84" s="55"/>
      <c r="I84">
        <f t="shared" si="3"/>
        <v>0</v>
      </c>
    </row>
    <row r="85" spans="1:12" x14ac:dyDescent="0.25">
      <c r="A85" s="114" t="str">
        <f t="shared" si="2"/>
        <v/>
      </c>
      <c r="B85" s="129"/>
      <c r="C85" s="55"/>
      <c r="D85" s="77"/>
      <c r="E85" s="77"/>
      <c r="F85" s="72"/>
      <c r="G85" s="135"/>
      <c r="H85" s="55"/>
      <c r="I85">
        <f t="shared" si="3"/>
        <v>0</v>
      </c>
    </row>
    <row r="86" spans="1:12" x14ac:dyDescent="0.25">
      <c r="A86" s="114" t="str">
        <f t="shared" si="2"/>
        <v/>
      </c>
      <c r="B86" s="129"/>
      <c r="C86" s="55"/>
      <c r="D86" s="77"/>
      <c r="E86" s="77"/>
      <c r="F86" s="72"/>
      <c r="G86" s="135"/>
      <c r="H86" s="55"/>
      <c r="I86">
        <f t="shared" si="3"/>
        <v>0</v>
      </c>
    </row>
    <row r="87" spans="1:12" x14ac:dyDescent="0.25">
      <c r="A87" s="114" t="str">
        <f t="shared" si="2"/>
        <v/>
      </c>
      <c r="B87" s="129"/>
      <c r="C87" s="55"/>
      <c r="D87" s="77"/>
      <c r="E87" s="77"/>
      <c r="F87" s="72"/>
      <c r="G87" s="135"/>
      <c r="H87" s="55"/>
      <c r="I87">
        <f t="shared" si="3"/>
        <v>0</v>
      </c>
    </row>
    <row r="88" spans="1:12" x14ac:dyDescent="0.25">
      <c r="A88" s="114" t="str">
        <f t="shared" si="2"/>
        <v/>
      </c>
      <c r="B88" s="55"/>
      <c r="C88" s="55"/>
      <c r="D88" s="77"/>
      <c r="E88" s="77"/>
      <c r="F88" s="72"/>
      <c r="G88" s="135"/>
      <c r="H88" s="55"/>
      <c r="I88">
        <f t="shared" si="3"/>
        <v>0</v>
      </c>
    </row>
    <row r="89" spans="1:12" x14ac:dyDescent="0.25">
      <c r="A89" s="114" t="str">
        <f t="shared" si="2"/>
        <v/>
      </c>
      <c r="B89" s="129"/>
      <c r="C89" s="55"/>
      <c r="D89" s="77"/>
      <c r="E89" s="77"/>
      <c r="F89" s="72"/>
      <c r="G89" s="135"/>
      <c r="H89" s="55"/>
      <c r="I89">
        <f t="shared" si="3"/>
        <v>0</v>
      </c>
      <c r="K89" s="59"/>
      <c r="L89" s="59"/>
    </row>
    <row r="90" spans="1:12" x14ac:dyDescent="0.25">
      <c r="A90" s="114" t="str">
        <f t="shared" si="2"/>
        <v/>
      </c>
      <c r="B90" s="129"/>
      <c r="C90" s="55"/>
      <c r="D90" s="77"/>
      <c r="E90" s="77"/>
      <c r="F90" s="72"/>
      <c r="G90" s="135"/>
      <c r="H90" s="55"/>
      <c r="I90">
        <f t="shared" si="3"/>
        <v>0</v>
      </c>
      <c r="K90" s="59"/>
      <c r="L90" s="59"/>
    </row>
    <row r="91" spans="1:12" x14ac:dyDescent="0.25">
      <c r="A91" s="114" t="str">
        <f t="shared" si="2"/>
        <v/>
      </c>
      <c r="B91" s="129"/>
      <c r="C91" s="55"/>
      <c r="D91" s="77"/>
      <c r="E91" s="77"/>
      <c r="F91" s="72"/>
      <c r="G91" s="135"/>
      <c r="H91" s="55"/>
      <c r="I91">
        <f t="shared" si="3"/>
        <v>0</v>
      </c>
      <c r="K91" s="59"/>
      <c r="L91" s="59"/>
    </row>
    <row r="92" spans="1:12" x14ac:dyDescent="0.25">
      <c r="A92" s="114" t="str">
        <f t="shared" si="2"/>
        <v/>
      </c>
      <c r="B92" s="55"/>
      <c r="C92" s="55"/>
      <c r="D92" s="77"/>
      <c r="E92" s="77"/>
      <c r="F92" s="72"/>
      <c r="G92" s="135"/>
      <c r="H92" s="55"/>
      <c r="I92">
        <f t="shared" si="3"/>
        <v>0</v>
      </c>
      <c r="K92" s="59"/>
      <c r="L92" s="59"/>
    </row>
    <row r="93" spans="1:12" x14ac:dyDescent="0.25">
      <c r="A93" s="114" t="str">
        <f t="shared" si="2"/>
        <v/>
      </c>
      <c r="B93" s="129"/>
      <c r="C93" s="55"/>
      <c r="D93" s="77"/>
      <c r="E93" s="77"/>
      <c r="F93" s="72"/>
      <c r="G93" s="135"/>
      <c r="H93" s="55"/>
      <c r="I93">
        <f t="shared" si="3"/>
        <v>0</v>
      </c>
      <c r="K93" s="59"/>
      <c r="L93" s="59"/>
    </row>
    <row r="94" spans="1:12" x14ac:dyDescent="0.25">
      <c r="A94" s="114" t="str">
        <f t="shared" si="2"/>
        <v/>
      </c>
      <c r="B94" s="55"/>
      <c r="C94" s="55"/>
      <c r="D94" s="77"/>
      <c r="E94" s="77"/>
      <c r="F94" s="72"/>
      <c r="G94" s="135"/>
      <c r="H94" s="55"/>
      <c r="I94">
        <f t="shared" si="3"/>
        <v>0</v>
      </c>
      <c r="K94" s="152"/>
      <c r="L94" s="153"/>
    </row>
    <row r="95" spans="1:12" x14ac:dyDescent="0.25">
      <c r="A95" s="114" t="str">
        <f t="shared" si="2"/>
        <v/>
      </c>
      <c r="B95" s="129"/>
      <c r="C95" s="55"/>
      <c r="D95" s="77"/>
      <c r="E95" s="77"/>
      <c r="F95" s="72"/>
      <c r="G95" s="135"/>
      <c r="H95" s="55"/>
      <c r="I95">
        <f t="shared" si="3"/>
        <v>0</v>
      </c>
      <c r="K95" s="59"/>
      <c r="L95" s="59"/>
    </row>
    <row r="96" spans="1:12" x14ac:dyDescent="0.25">
      <c r="A96" s="114" t="str">
        <f t="shared" si="2"/>
        <v/>
      </c>
      <c r="B96" s="129"/>
      <c r="C96" s="55"/>
      <c r="D96" s="77"/>
      <c r="E96" s="77"/>
      <c r="F96" s="72"/>
      <c r="G96" s="135"/>
      <c r="H96" s="55"/>
      <c r="I96">
        <f t="shared" si="3"/>
        <v>0</v>
      </c>
      <c r="K96" s="59"/>
      <c r="L96" s="59"/>
    </row>
    <row r="97" spans="1:12" x14ac:dyDescent="0.25">
      <c r="A97" s="114" t="str">
        <f t="shared" si="2"/>
        <v/>
      </c>
      <c r="B97" s="129"/>
      <c r="C97" s="55"/>
      <c r="D97" s="77"/>
      <c r="E97" s="77"/>
      <c r="F97" s="72"/>
      <c r="G97" s="135"/>
      <c r="H97" s="55"/>
      <c r="I97">
        <f t="shared" si="3"/>
        <v>0</v>
      </c>
      <c r="K97" s="59"/>
      <c r="L97" s="59"/>
    </row>
    <row r="98" spans="1:12" x14ac:dyDescent="0.25">
      <c r="A98" s="114" t="str">
        <f t="shared" si="2"/>
        <v/>
      </c>
      <c r="B98" s="129"/>
      <c r="C98" s="55"/>
      <c r="D98" s="77"/>
      <c r="E98" s="77"/>
      <c r="F98" s="72"/>
      <c r="G98" s="135"/>
      <c r="H98" s="55"/>
      <c r="I98">
        <f t="shared" si="3"/>
        <v>0</v>
      </c>
      <c r="K98" s="59"/>
      <c r="L98" s="59"/>
    </row>
    <row r="99" spans="1:12" x14ac:dyDescent="0.25">
      <c r="A99" s="114" t="str">
        <f t="shared" si="2"/>
        <v/>
      </c>
      <c r="B99" s="129"/>
      <c r="C99" s="55"/>
      <c r="D99" s="77"/>
      <c r="E99" s="77"/>
      <c r="F99" s="72"/>
      <c r="G99" s="135"/>
      <c r="H99" s="55"/>
      <c r="I99">
        <f t="shared" si="3"/>
        <v>0</v>
      </c>
      <c r="K99" s="59"/>
      <c r="L99" s="59"/>
    </row>
    <row r="100" spans="1:12" x14ac:dyDescent="0.25">
      <c r="A100" s="114" t="str">
        <f t="shared" si="2"/>
        <v/>
      </c>
      <c r="B100" s="129"/>
      <c r="C100" s="55"/>
      <c r="D100" s="77"/>
      <c r="E100" s="77"/>
      <c r="F100" s="72"/>
      <c r="G100" s="135"/>
      <c r="H100" s="55"/>
      <c r="I100">
        <f t="shared" si="3"/>
        <v>0</v>
      </c>
      <c r="K100" s="59"/>
      <c r="L100" s="59"/>
    </row>
    <row r="101" spans="1:12" s="125" customFormat="1" x14ac:dyDescent="0.25">
      <c r="A101" s="114" t="str">
        <f t="shared" ref="A101" si="4">IF(D101="","",D101+(6-I101))</f>
        <v/>
      </c>
      <c r="B101" s="129"/>
      <c r="C101" s="129"/>
      <c r="D101" s="77"/>
      <c r="E101" s="77"/>
      <c r="F101" s="72"/>
      <c r="G101" s="135"/>
      <c r="H101" s="129"/>
      <c r="I101" s="125">
        <f t="shared" ref="I101" si="5">IF(WEEKDAY(D101)=7,0,WEEKDAY(D101))</f>
        <v>0</v>
      </c>
      <c r="K101" s="59"/>
      <c r="L101" s="59"/>
    </row>
    <row r="102" spans="1:12" x14ac:dyDescent="0.25">
      <c r="A102" s="114" t="str">
        <f t="shared" si="2"/>
        <v/>
      </c>
      <c r="B102" s="129"/>
      <c r="C102" s="55"/>
      <c r="D102" s="77"/>
      <c r="E102" s="77"/>
      <c r="F102" s="72"/>
      <c r="G102" s="135"/>
      <c r="H102" s="55"/>
      <c r="I102">
        <f t="shared" si="3"/>
        <v>0</v>
      </c>
      <c r="K102" s="59"/>
      <c r="L102" s="59"/>
    </row>
    <row r="103" spans="1:12" x14ac:dyDescent="0.25">
      <c r="A103" s="114" t="str">
        <f t="shared" si="2"/>
        <v/>
      </c>
      <c r="B103" s="129"/>
      <c r="C103" s="55"/>
      <c r="D103" s="77"/>
      <c r="E103" s="77"/>
      <c r="F103" s="72"/>
      <c r="G103" s="135"/>
      <c r="H103" s="55"/>
      <c r="I103">
        <f t="shared" si="3"/>
        <v>0</v>
      </c>
      <c r="K103" s="59"/>
      <c r="L103" s="59"/>
    </row>
    <row r="104" spans="1:12" s="125" customFormat="1" x14ac:dyDescent="0.25">
      <c r="A104" s="114" t="str">
        <f t="shared" ref="A104" si="6">IF(D104="","",D104+(6-I104))</f>
        <v/>
      </c>
      <c r="B104" s="129"/>
      <c r="C104" s="129"/>
      <c r="D104" s="77"/>
      <c r="E104" s="77"/>
      <c r="F104" s="72"/>
      <c r="G104" s="135"/>
      <c r="H104" s="129"/>
      <c r="I104" s="125">
        <f t="shared" ref="I104" si="7">IF(WEEKDAY(D104)=7,0,WEEKDAY(D104))</f>
        <v>0</v>
      </c>
      <c r="K104" s="59"/>
      <c r="L104" s="59"/>
    </row>
    <row r="105" spans="1:12" x14ac:dyDescent="0.25">
      <c r="A105" s="114" t="str">
        <f t="shared" si="2"/>
        <v/>
      </c>
      <c r="B105" s="129"/>
      <c r="C105" s="55"/>
      <c r="D105" s="77"/>
      <c r="E105" s="77"/>
      <c r="F105" s="72"/>
      <c r="G105" s="135"/>
      <c r="H105" s="55"/>
      <c r="I105">
        <f t="shared" si="3"/>
        <v>0</v>
      </c>
      <c r="K105" s="59"/>
      <c r="L105" s="59"/>
    </row>
    <row r="106" spans="1:12" x14ac:dyDescent="0.25">
      <c r="A106" s="114" t="str">
        <f t="shared" si="2"/>
        <v/>
      </c>
      <c r="B106" s="129"/>
      <c r="C106" s="55"/>
      <c r="D106" s="77"/>
      <c r="E106" s="77"/>
      <c r="F106" s="72"/>
      <c r="G106" s="135"/>
      <c r="H106" s="55"/>
      <c r="I106">
        <f t="shared" si="3"/>
        <v>0</v>
      </c>
      <c r="K106" s="59"/>
      <c r="L106" s="59"/>
    </row>
    <row r="107" spans="1:12" x14ac:dyDescent="0.25">
      <c r="A107" s="114" t="str">
        <f t="shared" si="2"/>
        <v/>
      </c>
      <c r="B107" s="129"/>
      <c r="C107" s="55"/>
      <c r="D107" s="77"/>
      <c r="E107" s="77"/>
      <c r="F107" s="72"/>
      <c r="G107" s="135"/>
      <c r="H107" s="55"/>
      <c r="I107">
        <f t="shared" si="3"/>
        <v>0</v>
      </c>
      <c r="K107" s="59"/>
      <c r="L107" s="59"/>
    </row>
    <row r="108" spans="1:12" x14ac:dyDescent="0.25">
      <c r="A108" s="114" t="str">
        <f t="shared" si="2"/>
        <v/>
      </c>
      <c r="B108" s="129"/>
      <c r="C108" s="55"/>
      <c r="D108" s="77"/>
      <c r="E108" s="77"/>
      <c r="F108" s="72"/>
      <c r="G108" s="135"/>
      <c r="H108" s="55"/>
      <c r="I108">
        <f t="shared" si="3"/>
        <v>0</v>
      </c>
      <c r="K108" s="152"/>
      <c r="L108" s="153"/>
    </row>
    <row r="109" spans="1:12" x14ac:dyDescent="0.25">
      <c r="A109" s="114" t="str">
        <f t="shared" si="2"/>
        <v/>
      </c>
      <c r="B109" s="129"/>
      <c r="C109" s="55"/>
      <c r="D109" s="77"/>
      <c r="E109" s="77"/>
      <c r="F109" s="72"/>
      <c r="G109" s="135"/>
      <c r="H109" s="55"/>
      <c r="I109">
        <f t="shared" si="3"/>
        <v>0</v>
      </c>
      <c r="K109" s="59"/>
      <c r="L109" s="59"/>
    </row>
    <row r="110" spans="1:12" x14ac:dyDescent="0.25">
      <c r="A110" s="114" t="str">
        <f t="shared" si="2"/>
        <v/>
      </c>
      <c r="B110" s="129"/>
      <c r="C110" s="55"/>
      <c r="D110" s="77"/>
      <c r="E110" s="77"/>
      <c r="F110" s="72"/>
      <c r="G110" s="135"/>
      <c r="H110" s="55"/>
      <c r="I110">
        <f t="shared" si="3"/>
        <v>0</v>
      </c>
      <c r="K110" s="59"/>
      <c r="L110" s="59"/>
    </row>
    <row r="111" spans="1:12" x14ac:dyDescent="0.25">
      <c r="A111" s="114" t="str">
        <f t="shared" si="2"/>
        <v/>
      </c>
      <c r="B111" s="129"/>
      <c r="C111" s="55"/>
      <c r="D111" s="77"/>
      <c r="E111" s="77"/>
      <c r="F111" s="72"/>
      <c r="G111" s="135"/>
      <c r="H111" s="55"/>
      <c r="I111">
        <f t="shared" si="3"/>
        <v>0</v>
      </c>
      <c r="K111" s="59"/>
      <c r="L111" s="59"/>
    </row>
    <row r="112" spans="1:12" x14ac:dyDescent="0.25">
      <c r="A112" s="114" t="str">
        <f t="shared" si="2"/>
        <v/>
      </c>
      <c r="B112" s="55"/>
      <c r="C112" s="55"/>
      <c r="D112" s="77"/>
      <c r="E112" s="77"/>
      <c r="F112" s="72"/>
      <c r="G112" s="135"/>
      <c r="H112" s="55"/>
      <c r="I112">
        <f t="shared" si="3"/>
        <v>0</v>
      </c>
      <c r="K112" s="59"/>
      <c r="L112" s="59"/>
    </row>
    <row r="113" spans="1:12" x14ac:dyDescent="0.25">
      <c r="A113" s="114" t="str">
        <f t="shared" si="2"/>
        <v/>
      </c>
      <c r="B113" s="55"/>
      <c r="C113" s="55"/>
      <c r="D113" s="77"/>
      <c r="E113" s="77"/>
      <c r="F113" s="72"/>
      <c r="G113" s="135"/>
      <c r="H113" s="55"/>
      <c r="I113">
        <f t="shared" si="3"/>
        <v>0</v>
      </c>
      <c r="K113" s="59"/>
      <c r="L113" s="59"/>
    </row>
    <row r="114" spans="1:12" x14ac:dyDescent="0.25">
      <c r="A114" s="114" t="str">
        <f t="shared" si="2"/>
        <v/>
      </c>
      <c r="B114" s="55"/>
      <c r="C114" s="55"/>
      <c r="D114" s="77"/>
      <c r="E114" s="77"/>
      <c r="F114" s="72"/>
      <c r="G114" s="135"/>
      <c r="H114" s="55"/>
      <c r="I114">
        <f t="shared" si="3"/>
        <v>0</v>
      </c>
      <c r="K114" s="59"/>
      <c r="L114" s="59"/>
    </row>
    <row r="115" spans="1:12" x14ac:dyDescent="0.25">
      <c r="A115" s="114" t="str">
        <f t="shared" si="2"/>
        <v/>
      </c>
      <c r="B115" s="55"/>
      <c r="C115" s="55"/>
      <c r="D115" s="77"/>
      <c r="E115" s="77"/>
      <c r="F115" s="72"/>
      <c r="G115" s="135"/>
      <c r="H115" s="55"/>
      <c r="I115">
        <f t="shared" si="3"/>
        <v>0</v>
      </c>
      <c r="K115" s="152"/>
      <c r="L115" s="153"/>
    </row>
    <row r="116" spans="1:12" x14ac:dyDescent="0.25">
      <c r="A116" s="114" t="str">
        <f t="shared" si="2"/>
        <v/>
      </c>
      <c r="B116" s="129"/>
      <c r="C116" s="55"/>
      <c r="D116" s="77"/>
      <c r="E116" s="77"/>
      <c r="F116" s="72"/>
      <c r="G116" s="135"/>
      <c r="H116" s="55"/>
      <c r="I116">
        <f t="shared" si="3"/>
        <v>0</v>
      </c>
    </row>
    <row r="117" spans="1:12" x14ac:dyDescent="0.25">
      <c r="A117" s="114" t="str">
        <f t="shared" si="2"/>
        <v/>
      </c>
      <c r="B117" s="129"/>
      <c r="C117" s="55"/>
      <c r="D117" s="77"/>
      <c r="E117" s="77"/>
      <c r="F117" s="72"/>
      <c r="G117" s="135"/>
      <c r="H117" s="55"/>
      <c r="I117">
        <f t="shared" si="3"/>
        <v>0</v>
      </c>
    </row>
    <row r="118" spans="1:12" x14ac:dyDescent="0.25">
      <c r="A118" s="114" t="str">
        <f t="shared" si="2"/>
        <v/>
      </c>
      <c r="B118" s="129"/>
      <c r="C118" s="55"/>
      <c r="D118" s="77"/>
      <c r="E118" s="77"/>
      <c r="F118" s="72"/>
      <c r="G118" s="135"/>
      <c r="H118" s="55"/>
      <c r="I118">
        <f t="shared" si="3"/>
        <v>0</v>
      </c>
    </row>
    <row r="119" spans="1:12" x14ac:dyDescent="0.25">
      <c r="A119" s="114" t="str">
        <f t="shared" si="2"/>
        <v/>
      </c>
      <c r="B119" s="55"/>
      <c r="C119" s="55"/>
      <c r="D119" s="77"/>
      <c r="E119" s="77"/>
      <c r="F119" s="72"/>
      <c r="G119" s="135"/>
      <c r="H119" s="55"/>
      <c r="I119">
        <f t="shared" si="3"/>
        <v>0</v>
      </c>
    </row>
    <row r="120" spans="1:12" x14ac:dyDescent="0.25">
      <c r="A120" s="114" t="str">
        <f t="shared" si="2"/>
        <v/>
      </c>
      <c r="B120" s="55"/>
      <c r="C120" s="55"/>
      <c r="D120" s="77"/>
      <c r="E120" s="77"/>
      <c r="F120" s="72"/>
      <c r="G120" s="135"/>
      <c r="H120" s="55"/>
      <c r="I120">
        <f t="shared" si="3"/>
        <v>0</v>
      </c>
    </row>
    <row r="121" spans="1:12" x14ac:dyDescent="0.25">
      <c r="A121" s="114" t="str">
        <f t="shared" si="2"/>
        <v/>
      </c>
      <c r="B121" s="55"/>
      <c r="C121" s="55"/>
      <c r="D121" s="77"/>
      <c r="E121" s="77"/>
      <c r="F121" s="72"/>
      <c r="G121" s="135"/>
      <c r="H121" s="55"/>
      <c r="I121">
        <f t="shared" si="3"/>
        <v>0</v>
      </c>
    </row>
    <row r="122" spans="1:12" x14ac:dyDescent="0.25">
      <c r="A122" s="114" t="str">
        <f t="shared" si="2"/>
        <v/>
      </c>
      <c r="B122" s="55"/>
      <c r="C122" s="55"/>
      <c r="D122" s="77"/>
      <c r="E122" s="77"/>
      <c r="F122" s="72"/>
      <c r="G122" s="135"/>
      <c r="H122" s="55"/>
      <c r="I122">
        <f t="shared" si="3"/>
        <v>0</v>
      </c>
    </row>
    <row r="123" spans="1:12" x14ac:dyDescent="0.25">
      <c r="A123" s="114" t="str">
        <f t="shared" si="2"/>
        <v/>
      </c>
      <c r="B123" s="129"/>
      <c r="C123" s="55"/>
      <c r="D123" s="77"/>
      <c r="E123" s="77"/>
      <c r="F123" s="72"/>
      <c r="G123" s="135"/>
      <c r="H123" s="55"/>
      <c r="I123">
        <f t="shared" si="3"/>
        <v>0</v>
      </c>
    </row>
    <row r="124" spans="1:12" x14ac:dyDescent="0.25">
      <c r="A124" s="114" t="str">
        <f t="shared" si="2"/>
        <v/>
      </c>
      <c r="B124" s="55"/>
      <c r="C124" s="55"/>
      <c r="D124" s="77"/>
      <c r="E124" s="77"/>
      <c r="F124" s="72"/>
      <c r="G124" s="135"/>
      <c r="H124" s="55"/>
      <c r="I124">
        <f t="shared" si="3"/>
        <v>0</v>
      </c>
    </row>
    <row r="125" spans="1:12" x14ac:dyDescent="0.25">
      <c r="A125" s="114" t="str">
        <f t="shared" si="2"/>
        <v/>
      </c>
      <c r="B125" s="55"/>
      <c r="C125" s="55"/>
      <c r="D125" s="77"/>
      <c r="E125" s="77"/>
      <c r="F125" s="72"/>
      <c r="G125" s="135"/>
      <c r="H125" s="55"/>
      <c r="I125">
        <f t="shared" si="3"/>
        <v>0</v>
      </c>
    </row>
    <row r="126" spans="1:12" x14ac:dyDescent="0.25">
      <c r="A126" s="114" t="str">
        <f t="shared" si="2"/>
        <v/>
      </c>
      <c r="B126" s="55"/>
      <c r="C126" s="55"/>
      <c r="D126" s="77"/>
      <c r="E126" s="77"/>
      <c r="F126" s="72"/>
      <c r="G126" s="135"/>
      <c r="H126" s="55"/>
      <c r="I126">
        <f t="shared" si="3"/>
        <v>0</v>
      </c>
    </row>
    <row r="127" spans="1:12" x14ac:dyDescent="0.25">
      <c r="A127" s="114" t="str">
        <f t="shared" si="2"/>
        <v/>
      </c>
      <c r="B127" s="55"/>
      <c r="C127" s="55"/>
      <c r="D127" s="77"/>
      <c r="E127" s="77"/>
      <c r="F127" s="72"/>
      <c r="G127" s="135"/>
      <c r="H127" s="55"/>
      <c r="I127">
        <f t="shared" si="3"/>
        <v>0</v>
      </c>
    </row>
    <row r="128" spans="1:12" x14ac:dyDescent="0.25">
      <c r="A128" s="114" t="str">
        <f t="shared" si="2"/>
        <v/>
      </c>
      <c r="B128" s="55"/>
      <c r="C128" s="55"/>
      <c r="D128" s="77"/>
      <c r="E128" s="77"/>
      <c r="F128" s="72"/>
      <c r="G128" s="135"/>
      <c r="H128" s="55"/>
      <c r="I128">
        <f t="shared" si="3"/>
        <v>0</v>
      </c>
    </row>
    <row r="129" spans="1:9" x14ac:dyDescent="0.25">
      <c r="A129" s="114" t="str">
        <f t="shared" si="2"/>
        <v/>
      </c>
      <c r="B129" s="55"/>
      <c r="C129" s="55"/>
      <c r="D129" s="77"/>
      <c r="E129" s="77"/>
      <c r="F129" s="72"/>
      <c r="G129" s="135"/>
      <c r="H129" s="55"/>
      <c r="I129">
        <f t="shared" si="3"/>
        <v>0</v>
      </c>
    </row>
    <row r="130" spans="1:9" x14ac:dyDescent="0.25">
      <c r="A130" s="114" t="str">
        <f t="shared" ref="A130:A193" si="8">IF(D130="","",D130+(6-I130))</f>
        <v/>
      </c>
      <c r="B130" s="129"/>
      <c r="C130" s="55"/>
      <c r="D130" s="77"/>
      <c r="E130" s="77"/>
      <c r="F130" s="72"/>
      <c r="G130" s="135"/>
      <c r="H130" s="55"/>
      <c r="I130">
        <f t="shared" ref="I130:I193" si="9">IF(WEEKDAY(D130)=7,0,WEEKDAY(D130))</f>
        <v>0</v>
      </c>
    </row>
    <row r="131" spans="1:9" x14ac:dyDescent="0.25">
      <c r="A131" s="114" t="str">
        <f t="shared" si="8"/>
        <v/>
      </c>
      <c r="B131" s="129"/>
      <c r="C131" s="55"/>
      <c r="D131" s="77"/>
      <c r="E131" s="77"/>
      <c r="F131" s="72"/>
      <c r="G131" s="135"/>
      <c r="H131" s="55"/>
      <c r="I131">
        <f t="shared" si="9"/>
        <v>0</v>
      </c>
    </row>
    <row r="132" spans="1:9" x14ac:dyDescent="0.25">
      <c r="A132" s="114" t="str">
        <f t="shared" si="8"/>
        <v/>
      </c>
      <c r="B132" s="129"/>
      <c r="C132" s="55"/>
      <c r="D132" s="77"/>
      <c r="E132" s="77"/>
      <c r="F132" s="72"/>
      <c r="G132" s="135"/>
      <c r="H132" s="55"/>
      <c r="I132">
        <f t="shared" si="9"/>
        <v>0</v>
      </c>
    </row>
    <row r="133" spans="1:9" x14ac:dyDescent="0.25">
      <c r="A133" s="114" t="str">
        <f t="shared" si="8"/>
        <v/>
      </c>
      <c r="B133" s="129"/>
      <c r="C133" s="55"/>
      <c r="D133" s="77"/>
      <c r="E133" s="77"/>
      <c r="F133" s="72"/>
      <c r="G133" s="135"/>
      <c r="H133" s="55"/>
      <c r="I133">
        <f t="shared" si="9"/>
        <v>0</v>
      </c>
    </row>
    <row r="134" spans="1:9" x14ac:dyDescent="0.25">
      <c r="A134" s="114" t="str">
        <f t="shared" si="8"/>
        <v/>
      </c>
      <c r="B134" s="55"/>
      <c r="C134" s="55"/>
      <c r="D134" s="77"/>
      <c r="E134" s="77"/>
      <c r="F134" s="72"/>
      <c r="G134" s="135"/>
      <c r="H134" s="55"/>
      <c r="I134">
        <f t="shared" si="9"/>
        <v>0</v>
      </c>
    </row>
    <row r="135" spans="1:9" x14ac:dyDescent="0.25">
      <c r="A135" s="114" t="str">
        <f t="shared" si="8"/>
        <v/>
      </c>
      <c r="B135" s="55"/>
      <c r="C135" s="55"/>
      <c r="D135" s="77"/>
      <c r="E135" s="77"/>
      <c r="F135" s="72"/>
      <c r="G135" s="135"/>
      <c r="H135" s="55"/>
      <c r="I135">
        <f t="shared" si="9"/>
        <v>0</v>
      </c>
    </row>
    <row r="136" spans="1:9" x14ac:dyDescent="0.25">
      <c r="A136" s="114" t="str">
        <f t="shared" si="8"/>
        <v/>
      </c>
      <c r="B136" s="55"/>
      <c r="C136" s="55"/>
      <c r="D136" s="77"/>
      <c r="E136" s="77"/>
      <c r="F136" s="72"/>
      <c r="G136" s="135"/>
      <c r="H136" s="55"/>
      <c r="I136">
        <f t="shared" si="9"/>
        <v>0</v>
      </c>
    </row>
    <row r="137" spans="1:9" x14ac:dyDescent="0.25">
      <c r="A137" s="114" t="str">
        <f t="shared" si="8"/>
        <v/>
      </c>
      <c r="B137" s="55"/>
      <c r="C137" s="55"/>
      <c r="D137" s="77"/>
      <c r="E137" s="77"/>
      <c r="F137" s="72"/>
      <c r="G137" s="135"/>
      <c r="H137" s="55"/>
      <c r="I137">
        <f t="shared" si="9"/>
        <v>0</v>
      </c>
    </row>
    <row r="138" spans="1:9" x14ac:dyDescent="0.25">
      <c r="A138" s="114" t="str">
        <f t="shared" si="8"/>
        <v/>
      </c>
      <c r="B138" s="129"/>
      <c r="C138" s="55"/>
      <c r="D138" s="77"/>
      <c r="E138" s="77"/>
      <c r="F138" s="72"/>
      <c r="G138" s="135"/>
      <c r="H138" s="55"/>
      <c r="I138">
        <f t="shared" si="9"/>
        <v>0</v>
      </c>
    </row>
    <row r="139" spans="1:9" x14ac:dyDescent="0.25">
      <c r="A139" s="114" t="str">
        <f t="shared" si="8"/>
        <v/>
      </c>
      <c r="B139" s="129"/>
      <c r="C139" s="55"/>
      <c r="D139" s="77"/>
      <c r="E139" s="77"/>
      <c r="F139" s="72"/>
      <c r="G139" s="135"/>
      <c r="H139" s="55"/>
      <c r="I139">
        <f t="shared" si="9"/>
        <v>0</v>
      </c>
    </row>
    <row r="140" spans="1:9" x14ac:dyDescent="0.25">
      <c r="A140" s="114" t="str">
        <f t="shared" si="8"/>
        <v/>
      </c>
      <c r="B140" s="129"/>
      <c r="C140" s="55"/>
      <c r="D140" s="77"/>
      <c r="E140" s="77"/>
      <c r="F140" s="72"/>
      <c r="G140" s="135"/>
      <c r="H140" s="55"/>
      <c r="I140">
        <f t="shared" si="9"/>
        <v>0</v>
      </c>
    </row>
    <row r="141" spans="1:9" x14ac:dyDescent="0.25">
      <c r="A141" s="114" t="str">
        <f t="shared" si="8"/>
        <v/>
      </c>
      <c r="B141" s="129"/>
      <c r="C141" s="55"/>
      <c r="D141" s="77"/>
      <c r="E141" s="77"/>
      <c r="F141" s="72"/>
      <c r="G141" s="135"/>
      <c r="H141" s="55"/>
      <c r="I141">
        <f t="shared" si="9"/>
        <v>0</v>
      </c>
    </row>
    <row r="142" spans="1:9" x14ac:dyDescent="0.25">
      <c r="A142" s="114" t="str">
        <f t="shared" si="8"/>
        <v/>
      </c>
      <c r="B142" s="55"/>
      <c r="C142" s="55"/>
      <c r="D142" s="77"/>
      <c r="E142" s="77"/>
      <c r="F142" s="72"/>
      <c r="G142" s="135"/>
      <c r="H142" s="55"/>
      <c r="I142">
        <f t="shared" si="9"/>
        <v>0</v>
      </c>
    </row>
    <row r="143" spans="1:9" x14ac:dyDescent="0.25">
      <c r="A143" s="114" t="str">
        <f t="shared" si="8"/>
        <v/>
      </c>
      <c r="B143" s="55"/>
      <c r="C143" s="55"/>
      <c r="D143" s="77"/>
      <c r="E143" s="77"/>
      <c r="F143" s="72"/>
      <c r="G143" s="135"/>
      <c r="H143" s="55"/>
      <c r="I143">
        <f t="shared" si="9"/>
        <v>0</v>
      </c>
    </row>
    <row r="144" spans="1:9" x14ac:dyDescent="0.25">
      <c r="A144" s="114" t="str">
        <f t="shared" si="8"/>
        <v/>
      </c>
      <c r="B144" s="129"/>
      <c r="C144" s="55"/>
      <c r="D144" s="77"/>
      <c r="E144" s="77"/>
      <c r="F144" s="72"/>
      <c r="G144" s="135"/>
      <c r="H144" s="55"/>
      <c r="I144">
        <f t="shared" si="9"/>
        <v>0</v>
      </c>
    </row>
    <row r="145" spans="1:9" x14ac:dyDescent="0.25">
      <c r="A145" s="114" t="str">
        <f t="shared" si="8"/>
        <v/>
      </c>
      <c r="B145" s="129"/>
      <c r="C145" s="55"/>
      <c r="D145" s="77"/>
      <c r="E145" s="77"/>
      <c r="F145" s="72"/>
      <c r="G145" s="135"/>
      <c r="H145" s="55"/>
      <c r="I145">
        <f t="shared" si="9"/>
        <v>0</v>
      </c>
    </row>
    <row r="146" spans="1:9" x14ac:dyDescent="0.25">
      <c r="A146" s="114" t="str">
        <f t="shared" si="8"/>
        <v/>
      </c>
      <c r="B146" s="129"/>
      <c r="C146" s="55"/>
      <c r="D146" s="77"/>
      <c r="E146" s="77"/>
      <c r="F146" s="72"/>
      <c r="G146" s="135"/>
      <c r="H146" s="55"/>
      <c r="I146">
        <f t="shared" si="9"/>
        <v>0</v>
      </c>
    </row>
    <row r="147" spans="1:9" x14ac:dyDescent="0.25">
      <c r="A147" s="114" t="str">
        <f t="shared" si="8"/>
        <v/>
      </c>
      <c r="B147" s="55"/>
      <c r="C147" s="55"/>
      <c r="D147" s="77"/>
      <c r="E147" s="77"/>
      <c r="F147" s="72"/>
      <c r="G147" s="135"/>
      <c r="H147" s="55"/>
      <c r="I147">
        <f t="shared" si="9"/>
        <v>0</v>
      </c>
    </row>
    <row r="148" spans="1:9" x14ac:dyDescent="0.25">
      <c r="A148" s="114" t="str">
        <f t="shared" si="8"/>
        <v/>
      </c>
      <c r="B148" s="55"/>
      <c r="C148" s="55"/>
      <c r="D148" s="77"/>
      <c r="E148" s="77"/>
      <c r="F148" s="72"/>
      <c r="G148" s="135"/>
      <c r="H148" s="55"/>
      <c r="I148">
        <f t="shared" si="9"/>
        <v>0</v>
      </c>
    </row>
    <row r="149" spans="1:9" x14ac:dyDescent="0.25">
      <c r="A149" s="114" t="str">
        <f t="shared" si="8"/>
        <v/>
      </c>
      <c r="B149" s="55"/>
      <c r="C149" s="55"/>
      <c r="D149" s="77"/>
      <c r="E149" s="77"/>
      <c r="F149" s="72"/>
      <c r="G149" s="135"/>
      <c r="H149" s="55"/>
      <c r="I149">
        <f t="shared" si="9"/>
        <v>0</v>
      </c>
    </row>
    <row r="150" spans="1:9" x14ac:dyDescent="0.25">
      <c r="A150" s="114" t="str">
        <f t="shared" si="8"/>
        <v/>
      </c>
      <c r="B150" s="55"/>
      <c r="C150" s="55"/>
      <c r="D150" s="77"/>
      <c r="E150" s="77"/>
      <c r="F150" s="72"/>
      <c r="G150" s="135"/>
      <c r="H150" s="55"/>
      <c r="I150">
        <f t="shared" si="9"/>
        <v>0</v>
      </c>
    </row>
    <row r="151" spans="1:9" x14ac:dyDescent="0.25">
      <c r="A151" s="114" t="str">
        <f t="shared" si="8"/>
        <v/>
      </c>
      <c r="B151" s="55"/>
      <c r="C151" s="55"/>
      <c r="D151" s="77"/>
      <c r="E151" s="77"/>
      <c r="F151" s="72"/>
      <c r="G151" s="135"/>
      <c r="H151" s="55"/>
      <c r="I151">
        <f t="shared" si="9"/>
        <v>0</v>
      </c>
    </row>
    <row r="152" spans="1:9" x14ac:dyDescent="0.25">
      <c r="A152" s="114" t="str">
        <f t="shared" si="8"/>
        <v/>
      </c>
      <c r="B152" s="129"/>
      <c r="C152" s="55"/>
      <c r="D152" s="77"/>
      <c r="E152" s="77"/>
      <c r="F152" s="72"/>
      <c r="G152" s="135"/>
      <c r="H152" s="55"/>
      <c r="I152">
        <f t="shared" si="9"/>
        <v>0</v>
      </c>
    </row>
    <row r="153" spans="1:9" x14ac:dyDescent="0.25">
      <c r="A153" s="114" t="str">
        <f t="shared" si="8"/>
        <v/>
      </c>
      <c r="B153" s="129"/>
      <c r="C153" s="55"/>
      <c r="D153" s="77"/>
      <c r="E153" s="77"/>
      <c r="F153" s="72"/>
      <c r="G153" s="135"/>
      <c r="H153" s="55"/>
      <c r="I153">
        <f t="shared" si="9"/>
        <v>0</v>
      </c>
    </row>
    <row r="154" spans="1:9" x14ac:dyDescent="0.25">
      <c r="A154" s="114" t="str">
        <f t="shared" si="8"/>
        <v/>
      </c>
      <c r="B154" s="129"/>
      <c r="C154" s="55"/>
      <c r="D154" s="77"/>
      <c r="E154" s="77"/>
      <c r="F154" s="72"/>
      <c r="G154" s="135"/>
      <c r="H154" s="55"/>
      <c r="I154">
        <f t="shared" si="9"/>
        <v>0</v>
      </c>
    </row>
    <row r="155" spans="1:9" x14ac:dyDescent="0.25">
      <c r="A155" s="114" t="str">
        <f t="shared" si="8"/>
        <v/>
      </c>
      <c r="B155" s="55"/>
      <c r="C155" s="55"/>
      <c r="D155" s="77"/>
      <c r="E155" s="77"/>
      <c r="F155" s="72"/>
      <c r="G155" s="135"/>
      <c r="H155" s="55"/>
      <c r="I155">
        <f t="shared" si="9"/>
        <v>0</v>
      </c>
    </row>
    <row r="156" spans="1:9" x14ac:dyDescent="0.25">
      <c r="A156" s="114" t="str">
        <f t="shared" si="8"/>
        <v/>
      </c>
      <c r="B156" s="55"/>
      <c r="C156" s="55"/>
      <c r="D156" s="77"/>
      <c r="E156" s="77"/>
      <c r="F156" s="72"/>
      <c r="G156" s="135"/>
      <c r="H156" s="55"/>
      <c r="I156">
        <f t="shared" si="9"/>
        <v>0</v>
      </c>
    </row>
    <row r="157" spans="1:9" x14ac:dyDescent="0.25">
      <c r="A157" s="114" t="str">
        <f t="shared" si="8"/>
        <v/>
      </c>
      <c r="B157" s="129"/>
      <c r="C157" s="55"/>
      <c r="D157" s="77"/>
      <c r="E157" s="77"/>
      <c r="F157" s="72"/>
      <c r="G157" s="135"/>
      <c r="H157" s="55"/>
      <c r="I157">
        <f t="shared" si="9"/>
        <v>0</v>
      </c>
    </row>
    <row r="158" spans="1:9" x14ac:dyDescent="0.25">
      <c r="A158" s="114" t="str">
        <f t="shared" si="8"/>
        <v/>
      </c>
      <c r="B158" s="129"/>
      <c r="C158" s="55"/>
      <c r="D158" s="77"/>
      <c r="E158" s="77"/>
      <c r="F158" s="72"/>
      <c r="G158" s="135"/>
      <c r="H158" s="55"/>
      <c r="I158">
        <f t="shared" si="9"/>
        <v>0</v>
      </c>
    </row>
    <row r="159" spans="1:9" x14ac:dyDescent="0.25">
      <c r="A159" s="114" t="str">
        <f t="shared" si="8"/>
        <v/>
      </c>
      <c r="B159" s="129"/>
      <c r="C159" s="55"/>
      <c r="D159" s="77"/>
      <c r="E159" s="77"/>
      <c r="F159" s="72"/>
      <c r="G159" s="135"/>
      <c r="H159" s="55"/>
      <c r="I159">
        <f t="shared" si="9"/>
        <v>0</v>
      </c>
    </row>
    <row r="160" spans="1:9" x14ac:dyDescent="0.25">
      <c r="A160" s="114" t="str">
        <f t="shared" si="8"/>
        <v/>
      </c>
      <c r="B160" s="129"/>
      <c r="C160" s="55"/>
      <c r="D160" s="77"/>
      <c r="E160" s="77"/>
      <c r="F160" s="72"/>
      <c r="G160" s="135"/>
      <c r="H160" s="55"/>
      <c r="I160">
        <f t="shared" si="9"/>
        <v>0</v>
      </c>
    </row>
    <row r="161" spans="1:9" x14ac:dyDescent="0.25">
      <c r="A161" s="114" t="str">
        <f t="shared" si="8"/>
        <v/>
      </c>
      <c r="B161" s="129"/>
      <c r="C161" s="55"/>
      <c r="D161" s="77"/>
      <c r="E161" s="77"/>
      <c r="F161" s="72"/>
      <c r="G161" s="135"/>
      <c r="H161" s="55"/>
      <c r="I161">
        <f t="shared" si="9"/>
        <v>0</v>
      </c>
    </row>
    <row r="162" spans="1:9" x14ac:dyDescent="0.25">
      <c r="A162" s="114" t="str">
        <f t="shared" si="8"/>
        <v/>
      </c>
      <c r="B162" s="129"/>
      <c r="C162" s="55"/>
      <c r="D162" s="77"/>
      <c r="E162" s="77"/>
      <c r="F162" s="72"/>
      <c r="G162" s="135"/>
      <c r="H162" s="55"/>
      <c r="I162">
        <f t="shared" si="9"/>
        <v>0</v>
      </c>
    </row>
    <row r="163" spans="1:9" x14ac:dyDescent="0.25">
      <c r="A163" s="114" t="str">
        <f t="shared" si="8"/>
        <v/>
      </c>
      <c r="B163" s="129"/>
      <c r="C163" s="55"/>
      <c r="D163" s="77"/>
      <c r="E163" s="77"/>
      <c r="F163" s="72"/>
      <c r="G163" s="135"/>
      <c r="H163" s="55"/>
      <c r="I163">
        <f t="shared" si="9"/>
        <v>0</v>
      </c>
    </row>
    <row r="164" spans="1:9" x14ac:dyDescent="0.25">
      <c r="A164" s="114" t="str">
        <f t="shared" si="8"/>
        <v/>
      </c>
      <c r="B164" s="129"/>
      <c r="C164" s="55"/>
      <c r="D164" s="77"/>
      <c r="E164" s="77"/>
      <c r="F164" s="72"/>
      <c r="G164" s="135"/>
      <c r="H164" s="55"/>
      <c r="I164">
        <f t="shared" si="9"/>
        <v>0</v>
      </c>
    </row>
    <row r="165" spans="1:9" x14ac:dyDescent="0.25">
      <c r="A165" s="114" t="str">
        <f t="shared" si="8"/>
        <v/>
      </c>
      <c r="B165" s="55"/>
      <c r="C165" s="55"/>
      <c r="D165" s="77"/>
      <c r="E165" s="77"/>
      <c r="F165" s="72"/>
      <c r="G165" s="135"/>
      <c r="H165" s="55"/>
      <c r="I165">
        <f t="shared" si="9"/>
        <v>0</v>
      </c>
    </row>
    <row r="166" spans="1:9" x14ac:dyDescent="0.25">
      <c r="A166" s="114" t="str">
        <f t="shared" si="8"/>
        <v/>
      </c>
      <c r="B166" s="55"/>
      <c r="C166" s="55"/>
      <c r="D166" s="77"/>
      <c r="E166" s="77"/>
      <c r="F166" s="72"/>
      <c r="G166" s="135"/>
      <c r="H166" s="55"/>
      <c r="I166">
        <f t="shared" si="9"/>
        <v>0</v>
      </c>
    </row>
    <row r="167" spans="1:9" x14ac:dyDescent="0.25">
      <c r="A167" s="114" t="str">
        <f t="shared" si="8"/>
        <v/>
      </c>
      <c r="B167" s="129"/>
      <c r="C167" s="55"/>
      <c r="D167" s="77"/>
      <c r="E167" s="77"/>
      <c r="F167" s="72"/>
      <c r="G167" s="135"/>
      <c r="H167" s="55"/>
      <c r="I167">
        <f t="shared" si="9"/>
        <v>0</v>
      </c>
    </row>
    <row r="168" spans="1:9" x14ac:dyDescent="0.25">
      <c r="A168" s="114" t="str">
        <f t="shared" si="8"/>
        <v/>
      </c>
      <c r="B168" s="55"/>
      <c r="C168" s="55"/>
      <c r="D168" s="77"/>
      <c r="E168" s="77"/>
      <c r="F168" s="72"/>
      <c r="G168" s="135"/>
      <c r="H168" s="55"/>
      <c r="I168">
        <f t="shared" si="9"/>
        <v>0</v>
      </c>
    </row>
    <row r="169" spans="1:9" x14ac:dyDescent="0.25">
      <c r="A169" s="114" t="str">
        <f t="shared" si="8"/>
        <v/>
      </c>
      <c r="B169" s="129"/>
      <c r="C169" s="55"/>
      <c r="D169" s="77"/>
      <c r="E169" s="77"/>
      <c r="F169" s="72"/>
      <c r="G169" s="135"/>
      <c r="H169" s="55"/>
      <c r="I169">
        <f t="shared" si="9"/>
        <v>0</v>
      </c>
    </row>
    <row r="170" spans="1:9" x14ac:dyDescent="0.25">
      <c r="A170" s="114" t="str">
        <f t="shared" si="8"/>
        <v/>
      </c>
      <c r="B170" s="129"/>
      <c r="C170" s="55"/>
      <c r="D170" s="77"/>
      <c r="E170" s="77"/>
      <c r="F170" s="72"/>
      <c r="G170" s="135"/>
      <c r="H170" s="55"/>
      <c r="I170">
        <f t="shared" si="9"/>
        <v>0</v>
      </c>
    </row>
    <row r="171" spans="1:9" x14ac:dyDescent="0.25">
      <c r="A171" s="114" t="str">
        <f t="shared" si="8"/>
        <v/>
      </c>
      <c r="B171" s="129"/>
      <c r="C171" s="55"/>
      <c r="D171" s="77"/>
      <c r="E171" s="77"/>
      <c r="F171" s="72"/>
      <c r="G171" s="135"/>
      <c r="H171" s="55"/>
      <c r="I171">
        <f t="shared" si="9"/>
        <v>0</v>
      </c>
    </row>
    <row r="172" spans="1:9" x14ac:dyDescent="0.25">
      <c r="A172" s="114" t="str">
        <f t="shared" si="8"/>
        <v/>
      </c>
      <c r="B172" s="129"/>
      <c r="C172" s="55"/>
      <c r="D172" s="77"/>
      <c r="E172" s="77"/>
      <c r="F172" s="72"/>
      <c r="G172" s="135"/>
      <c r="H172" s="55"/>
      <c r="I172">
        <f t="shared" si="9"/>
        <v>0</v>
      </c>
    </row>
    <row r="173" spans="1:9" x14ac:dyDescent="0.25">
      <c r="A173" s="114" t="str">
        <f t="shared" si="8"/>
        <v/>
      </c>
      <c r="B173" s="129"/>
      <c r="C173" s="55"/>
      <c r="D173" s="77"/>
      <c r="E173" s="77"/>
      <c r="F173" s="72"/>
      <c r="G173" s="135"/>
      <c r="H173" s="55"/>
      <c r="I173">
        <f t="shared" si="9"/>
        <v>0</v>
      </c>
    </row>
    <row r="174" spans="1:9" x14ac:dyDescent="0.25">
      <c r="A174" s="114" t="str">
        <f t="shared" si="8"/>
        <v/>
      </c>
      <c r="B174" s="129"/>
      <c r="C174" s="55"/>
      <c r="D174" s="77"/>
      <c r="E174" s="77"/>
      <c r="F174" s="72"/>
      <c r="G174" s="135"/>
      <c r="H174" s="55"/>
      <c r="I174">
        <f t="shared" si="9"/>
        <v>0</v>
      </c>
    </row>
    <row r="175" spans="1:9" x14ac:dyDescent="0.25">
      <c r="A175" s="114" t="str">
        <f t="shared" si="8"/>
        <v/>
      </c>
      <c r="B175" s="129"/>
      <c r="C175" s="55"/>
      <c r="D175" s="77"/>
      <c r="E175" s="77"/>
      <c r="F175" s="72"/>
      <c r="G175" s="135"/>
      <c r="H175" s="55"/>
      <c r="I175">
        <f t="shared" si="9"/>
        <v>0</v>
      </c>
    </row>
    <row r="176" spans="1:9" x14ac:dyDescent="0.25">
      <c r="A176" s="114" t="str">
        <f t="shared" si="8"/>
        <v/>
      </c>
      <c r="B176" s="129"/>
      <c r="C176" s="55"/>
      <c r="D176" s="77"/>
      <c r="E176" s="77"/>
      <c r="F176" s="72"/>
      <c r="G176" s="135"/>
      <c r="H176" s="55"/>
      <c r="I176">
        <f t="shared" si="9"/>
        <v>0</v>
      </c>
    </row>
    <row r="177" spans="1:9" x14ac:dyDescent="0.25">
      <c r="A177" s="114" t="str">
        <f t="shared" si="8"/>
        <v/>
      </c>
      <c r="B177" s="129"/>
      <c r="C177" s="55"/>
      <c r="D177" s="77"/>
      <c r="E177" s="77"/>
      <c r="F177" s="72"/>
      <c r="G177" s="135"/>
      <c r="H177" s="55"/>
      <c r="I177">
        <f t="shared" si="9"/>
        <v>0</v>
      </c>
    </row>
    <row r="178" spans="1:9" x14ac:dyDescent="0.25">
      <c r="A178" s="114" t="str">
        <f t="shared" si="8"/>
        <v/>
      </c>
      <c r="B178" s="129"/>
      <c r="C178" s="55"/>
      <c r="D178" s="77"/>
      <c r="E178" s="77"/>
      <c r="F178" s="72"/>
      <c r="G178" s="135"/>
      <c r="H178" s="55"/>
      <c r="I178">
        <f t="shared" si="9"/>
        <v>0</v>
      </c>
    </row>
    <row r="179" spans="1:9" x14ac:dyDescent="0.25">
      <c r="A179" s="114" t="str">
        <f t="shared" si="8"/>
        <v/>
      </c>
      <c r="B179" s="55"/>
      <c r="C179" s="55"/>
      <c r="D179" s="77"/>
      <c r="E179" s="77"/>
      <c r="F179" s="72"/>
      <c r="G179" s="135"/>
      <c r="H179" s="55"/>
      <c r="I179">
        <f t="shared" si="9"/>
        <v>0</v>
      </c>
    </row>
    <row r="180" spans="1:9" x14ac:dyDescent="0.25">
      <c r="A180" s="114" t="str">
        <f t="shared" si="8"/>
        <v/>
      </c>
      <c r="B180" s="55"/>
      <c r="C180" s="55"/>
      <c r="D180" s="77"/>
      <c r="E180" s="77"/>
      <c r="F180" s="72"/>
      <c r="G180" s="135"/>
      <c r="H180" s="55"/>
      <c r="I180">
        <f t="shared" si="9"/>
        <v>0</v>
      </c>
    </row>
    <row r="181" spans="1:9" x14ac:dyDescent="0.25">
      <c r="A181" s="114" t="str">
        <f t="shared" si="8"/>
        <v/>
      </c>
      <c r="B181" s="55"/>
      <c r="C181" s="55"/>
      <c r="D181" s="77"/>
      <c r="E181" s="77"/>
      <c r="F181" s="72"/>
      <c r="G181" s="135"/>
      <c r="H181" s="55"/>
      <c r="I181">
        <f t="shared" si="9"/>
        <v>0</v>
      </c>
    </row>
    <row r="182" spans="1:9" x14ac:dyDescent="0.25">
      <c r="A182" s="114" t="str">
        <f t="shared" si="8"/>
        <v/>
      </c>
      <c r="B182" s="55"/>
      <c r="C182" s="55"/>
      <c r="D182" s="77"/>
      <c r="E182" s="77"/>
      <c r="F182" s="72"/>
      <c r="G182" s="135"/>
      <c r="H182" s="55"/>
      <c r="I182">
        <f t="shared" si="9"/>
        <v>0</v>
      </c>
    </row>
    <row r="183" spans="1:9" x14ac:dyDescent="0.25">
      <c r="A183" s="114" t="str">
        <f t="shared" si="8"/>
        <v/>
      </c>
      <c r="B183" s="129"/>
      <c r="C183" s="55"/>
      <c r="D183" s="77"/>
      <c r="E183" s="77"/>
      <c r="F183" s="72"/>
      <c r="G183" s="135"/>
      <c r="H183" s="55"/>
      <c r="I183">
        <f t="shared" si="9"/>
        <v>0</v>
      </c>
    </row>
    <row r="184" spans="1:9" x14ac:dyDescent="0.25">
      <c r="A184" s="114" t="str">
        <f t="shared" si="8"/>
        <v/>
      </c>
      <c r="B184" s="129"/>
      <c r="C184" s="55"/>
      <c r="D184" s="77"/>
      <c r="E184" s="77"/>
      <c r="F184" s="72"/>
      <c r="G184" s="135"/>
      <c r="H184" s="55"/>
      <c r="I184">
        <f t="shared" si="9"/>
        <v>0</v>
      </c>
    </row>
    <row r="185" spans="1:9" x14ac:dyDescent="0.25">
      <c r="A185" s="114" t="str">
        <f t="shared" si="8"/>
        <v/>
      </c>
      <c r="B185" s="129"/>
      <c r="C185" s="55"/>
      <c r="D185" s="77"/>
      <c r="E185" s="77"/>
      <c r="F185" s="72"/>
      <c r="G185" s="135"/>
      <c r="H185" s="55"/>
      <c r="I185">
        <f t="shared" si="9"/>
        <v>0</v>
      </c>
    </row>
    <row r="186" spans="1:9" x14ac:dyDescent="0.25">
      <c r="A186" s="114" t="str">
        <f t="shared" si="8"/>
        <v/>
      </c>
      <c r="B186" s="129"/>
      <c r="C186" s="55"/>
      <c r="D186" s="77"/>
      <c r="E186" s="77"/>
      <c r="F186" s="72"/>
      <c r="G186" s="135"/>
      <c r="H186" s="55"/>
      <c r="I186">
        <f t="shared" si="9"/>
        <v>0</v>
      </c>
    </row>
    <row r="187" spans="1:9" x14ac:dyDescent="0.25">
      <c r="A187" s="114" t="str">
        <f t="shared" si="8"/>
        <v/>
      </c>
      <c r="B187" s="129"/>
      <c r="C187" s="55"/>
      <c r="D187" s="77"/>
      <c r="E187" s="77"/>
      <c r="F187" s="72"/>
      <c r="G187" s="135"/>
      <c r="H187" s="55"/>
      <c r="I187">
        <f t="shared" si="9"/>
        <v>0</v>
      </c>
    </row>
    <row r="188" spans="1:9" x14ac:dyDescent="0.25">
      <c r="A188" s="114" t="str">
        <f t="shared" si="8"/>
        <v/>
      </c>
      <c r="B188" s="129"/>
      <c r="C188" s="55"/>
      <c r="D188" s="77"/>
      <c r="E188" s="77"/>
      <c r="F188" s="72"/>
      <c r="G188" s="135"/>
      <c r="H188" s="55"/>
      <c r="I188">
        <f t="shared" si="9"/>
        <v>0</v>
      </c>
    </row>
    <row r="189" spans="1:9" x14ac:dyDescent="0.25">
      <c r="A189" s="114" t="str">
        <f t="shared" si="8"/>
        <v/>
      </c>
      <c r="B189" s="129"/>
      <c r="C189" s="55"/>
      <c r="D189" s="77"/>
      <c r="E189" s="77"/>
      <c r="F189" s="72"/>
      <c r="G189" s="135"/>
      <c r="H189" s="55"/>
      <c r="I189">
        <f t="shared" si="9"/>
        <v>0</v>
      </c>
    </row>
    <row r="190" spans="1:9" x14ac:dyDescent="0.25">
      <c r="A190" s="114" t="str">
        <f t="shared" si="8"/>
        <v/>
      </c>
      <c r="B190" s="129"/>
      <c r="C190" s="55"/>
      <c r="D190" s="77"/>
      <c r="E190" s="77"/>
      <c r="F190" s="72"/>
      <c r="G190" s="135"/>
      <c r="H190" s="55"/>
      <c r="I190">
        <f t="shared" si="9"/>
        <v>0</v>
      </c>
    </row>
    <row r="191" spans="1:9" x14ac:dyDescent="0.25">
      <c r="A191" s="114" t="str">
        <f t="shared" si="8"/>
        <v/>
      </c>
      <c r="B191" s="129"/>
      <c r="C191" s="55"/>
      <c r="D191" s="77"/>
      <c r="E191" s="77"/>
      <c r="F191" s="72"/>
      <c r="G191" s="135"/>
      <c r="H191" s="55"/>
      <c r="I191">
        <f t="shared" si="9"/>
        <v>0</v>
      </c>
    </row>
    <row r="192" spans="1:9" x14ac:dyDescent="0.25">
      <c r="A192" s="114" t="str">
        <f t="shared" si="8"/>
        <v/>
      </c>
      <c r="B192" s="129"/>
      <c r="C192" s="55"/>
      <c r="D192" s="77"/>
      <c r="E192" s="77"/>
      <c r="F192" s="72"/>
      <c r="G192" s="135"/>
      <c r="H192" s="55"/>
      <c r="I192">
        <f t="shared" si="9"/>
        <v>0</v>
      </c>
    </row>
    <row r="193" spans="1:9" x14ac:dyDescent="0.25">
      <c r="A193" s="114" t="str">
        <f t="shared" si="8"/>
        <v/>
      </c>
      <c r="B193" s="129"/>
      <c r="C193" s="55"/>
      <c r="D193" s="77"/>
      <c r="E193" s="77"/>
      <c r="F193" s="72"/>
      <c r="G193" s="135"/>
      <c r="H193" s="55"/>
      <c r="I193">
        <f t="shared" si="9"/>
        <v>0</v>
      </c>
    </row>
    <row r="194" spans="1:9" x14ac:dyDescent="0.25">
      <c r="A194" s="114" t="str">
        <f t="shared" ref="A194:A257" si="10">IF(D194="","",D194+(6-I194))</f>
        <v/>
      </c>
      <c r="B194" s="129"/>
      <c r="C194" s="55"/>
      <c r="D194" s="77"/>
      <c r="E194" s="77"/>
      <c r="F194" s="72"/>
      <c r="G194" s="135"/>
      <c r="H194" s="55"/>
      <c r="I194">
        <f t="shared" ref="I194:I257" si="11">IF(WEEKDAY(D194)=7,0,WEEKDAY(D194))</f>
        <v>0</v>
      </c>
    </row>
    <row r="195" spans="1:9" x14ac:dyDescent="0.25">
      <c r="A195" s="114" t="str">
        <f t="shared" si="10"/>
        <v/>
      </c>
      <c r="B195" s="129"/>
      <c r="C195" s="55"/>
      <c r="D195" s="77"/>
      <c r="E195" s="77"/>
      <c r="F195" s="72"/>
      <c r="G195" s="135"/>
      <c r="H195" s="55"/>
      <c r="I195">
        <f t="shared" si="11"/>
        <v>0</v>
      </c>
    </row>
    <row r="196" spans="1:9" x14ac:dyDescent="0.25">
      <c r="A196" s="114" t="str">
        <f t="shared" si="10"/>
        <v/>
      </c>
      <c r="B196" s="129"/>
      <c r="C196" s="55"/>
      <c r="D196" s="77"/>
      <c r="E196" s="77"/>
      <c r="F196" s="72"/>
      <c r="G196" s="135"/>
      <c r="H196" s="55"/>
      <c r="I196">
        <f t="shared" si="11"/>
        <v>0</v>
      </c>
    </row>
    <row r="197" spans="1:9" x14ac:dyDescent="0.25">
      <c r="A197" s="114" t="str">
        <f t="shared" si="10"/>
        <v/>
      </c>
      <c r="B197" s="55"/>
      <c r="C197" s="55"/>
      <c r="D197" s="77"/>
      <c r="E197" s="77"/>
      <c r="F197" s="72"/>
      <c r="G197" s="135"/>
      <c r="H197" s="55"/>
      <c r="I197">
        <f t="shared" si="11"/>
        <v>0</v>
      </c>
    </row>
    <row r="198" spans="1:9" x14ac:dyDescent="0.25">
      <c r="A198" s="114" t="str">
        <f t="shared" si="10"/>
        <v/>
      </c>
      <c r="B198" s="55"/>
      <c r="C198" s="55"/>
      <c r="D198" s="77"/>
      <c r="E198" s="77"/>
      <c r="F198" s="72"/>
      <c r="G198" s="135"/>
      <c r="H198" s="55"/>
      <c r="I198">
        <f t="shared" si="11"/>
        <v>0</v>
      </c>
    </row>
    <row r="199" spans="1:9" x14ac:dyDescent="0.25">
      <c r="A199" s="114" t="str">
        <f t="shared" si="10"/>
        <v/>
      </c>
      <c r="B199" s="55"/>
      <c r="C199" s="55"/>
      <c r="D199" s="77"/>
      <c r="E199" s="77"/>
      <c r="F199" s="72"/>
      <c r="G199" s="135"/>
      <c r="H199" s="55"/>
      <c r="I199">
        <f t="shared" si="11"/>
        <v>0</v>
      </c>
    </row>
    <row r="200" spans="1:9" x14ac:dyDescent="0.25">
      <c r="A200" s="114" t="str">
        <f t="shared" si="10"/>
        <v/>
      </c>
      <c r="B200" s="55"/>
      <c r="C200" s="55"/>
      <c r="D200" s="77"/>
      <c r="E200" s="77"/>
      <c r="F200" s="72"/>
      <c r="G200" s="135"/>
      <c r="H200" s="55"/>
      <c r="I200">
        <f t="shared" si="11"/>
        <v>0</v>
      </c>
    </row>
    <row r="201" spans="1:9" x14ac:dyDescent="0.25">
      <c r="A201" s="114" t="str">
        <f t="shared" si="10"/>
        <v/>
      </c>
      <c r="B201" s="129"/>
      <c r="C201" s="55"/>
      <c r="D201" s="77"/>
      <c r="E201" s="77"/>
      <c r="F201" s="72"/>
      <c r="G201" s="135"/>
      <c r="H201" s="55"/>
      <c r="I201">
        <f t="shared" si="11"/>
        <v>0</v>
      </c>
    </row>
    <row r="202" spans="1:9" x14ac:dyDescent="0.25">
      <c r="A202" s="114" t="str">
        <f t="shared" si="10"/>
        <v/>
      </c>
      <c r="B202" s="129"/>
      <c r="C202" s="55"/>
      <c r="D202" s="77"/>
      <c r="E202" s="77"/>
      <c r="F202" s="72"/>
      <c r="G202" s="135"/>
      <c r="H202" s="55"/>
      <c r="I202">
        <f t="shared" si="11"/>
        <v>0</v>
      </c>
    </row>
    <row r="203" spans="1:9" x14ac:dyDescent="0.25">
      <c r="A203" s="114" t="str">
        <f t="shared" si="10"/>
        <v/>
      </c>
      <c r="B203" s="129"/>
      <c r="C203" s="55"/>
      <c r="D203" s="77"/>
      <c r="E203" s="77"/>
      <c r="F203" s="72"/>
      <c r="G203" s="135"/>
      <c r="H203" s="55"/>
      <c r="I203">
        <f t="shared" si="11"/>
        <v>0</v>
      </c>
    </row>
    <row r="204" spans="1:9" x14ac:dyDescent="0.25">
      <c r="A204" s="114" t="str">
        <f t="shared" si="10"/>
        <v/>
      </c>
      <c r="B204" s="129"/>
      <c r="C204" s="55"/>
      <c r="D204" s="77"/>
      <c r="E204" s="77"/>
      <c r="F204" s="72"/>
      <c r="G204" s="135"/>
      <c r="H204" s="55"/>
      <c r="I204">
        <f t="shared" si="11"/>
        <v>0</v>
      </c>
    </row>
    <row r="205" spans="1:9" x14ac:dyDescent="0.25">
      <c r="A205" s="114" t="str">
        <f t="shared" si="10"/>
        <v/>
      </c>
      <c r="B205" s="129"/>
      <c r="C205" s="55"/>
      <c r="D205" s="77"/>
      <c r="E205" s="77"/>
      <c r="F205" s="72"/>
      <c r="G205" s="135"/>
      <c r="H205" s="55"/>
      <c r="I205">
        <f t="shared" si="11"/>
        <v>0</v>
      </c>
    </row>
    <row r="206" spans="1:9" x14ac:dyDescent="0.25">
      <c r="A206" s="114" t="str">
        <f t="shared" si="10"/>
        <v/>
      </c>
      <c r="B206" s="129"/>
      <c r="C206" s="55"/>
      <c r="D206" s="77"/>
      <c r="E206" s="77"/>
      <c r="F206" s="72"/>
      <c r="G206" s="135"/>
      <c r="H206" s="55"/>
      <c r="I206">
        <f t="shared" si="11"/>
        <v>0</v>
      </c>
    </row>
    <row r="207" spans="1:9" x14ac:dyDescent="0.25">
      <c r="A207" s="114" t="str">
        <f t="shared" si="10"/>
        <v/>
      </c>
      <c r="B207" s="129"/>
      <c r="C207" s="55"/>
      <c r="D207" s="77"/>
      <c r="E207" s="77"/>
      <c r="F207" s="72"/>
      <c r="G207" s="135"/>
      <c r="H207" s="55"/>
      <c r="I207">
        <f t="shared" si="11"/>
        <v>0</v>
      </c>
    </row>
    <row r="208" spans="1:9" x14ac:dyDescent="0.25">
      <c r="A208" s="114" t="str">
        <f t="shared" si="10"/>
        <v/>
      </c>
      <c r="B208" s="129"/>
      <c r="C208" s="55"/>
      <c r="D208" s="77"/>
      <c r="E208" s="77"/>
      <c r="F208" s="72"/>
      <c r="G208" s="135"/>
      <c r="H208" s="55"/>
      <c r="I208">
        <f t="shared" si="11"/>
        <v>0</v>
      </c>
    </row>
    <row r="209" spans="1:9" x14ac:dyDescent="0.25">
      <c r="A209" s="114" t="str">
        <f t="shared" si="10"/>
        <v/>
      </c>
      <c r="B209" s="129"/>
      <c r="C209" s="55"/>
      <c r="D209" s="77"/>
      <c r="E209" s="77"/>
      <c r="F209" s="72"/>
      <c r="G209" s="135"/>
      <c r="H209" s="55"/>
      <c r="I209">
        <f t="shared" si="11"/>
        <v>0</v>
      </c>
    </row>
    <row r="210" spans="1:9" x14ac:dyDescent="0.25">
      <c r="A210" s="114" t="str">
        <f t="shared" si="10"/>
        <v/>
      </c>
      <c r="B210" s="129"/>
      <c r="C210" s="55"/>
      <c r="D210" s="77"/>
      <c r="E210" s="77"/>
      <c r="F210" s="72"/>
      <c r="G210" s="135"/>
      <c r="H210" s="55"/>
      <c r="I210">
        <f t="shared" si="11"/>
        <v>0</v>
      </c>
    </row>
    <row r="211" spans="1:9" x14ac:dyDescent="0.25">
      <c r="A211" s="114" t="str">
        <f t="shared" si="10"/>
        <v/>
      </c>
      <c r="B211" s="129"/>
      <c r="C211" s="55"/>
      <c r="D211" s="77"/>
      <c r="E211" s="77"/>
      <c r="F211" s="72"/>
      <c r="G211" s="135"/>
      <c r="H211" s="55"/>
      <c r="I211">
        <f t="shared" si="11"/>
        <v>0</v>
      </c>
    </row>
    <row r="212" spans="1:9" x14ac:dyDescent="0.25">
      <c r="A212" s="114" t="str">
        <f t="shared" si="10"/>
        <v/>
      </c>
      <c r="B212" s="129"/>
      <c r="C212" s="55"/>
      <c r="D212" s="77"/>
      <c r="E212" s="77"/>
      <c r="F212" s="72"/>
      <c r="G212" s="135"/>
      <c r="H212" s="55"/>
      <c r="I212">
        <f t="shared" si="11"/>
        <v>0</v>
      </c>
    </row>
    <row r="213" spans="1:9" x14ac:dyDescent="0.25">
      <c r="A213" s="114" t="str">
        <f t="shared" si="10"/>
        <v/>
      </c>
      <c r="B213" s="129"/>
      <c r="C213" s="55"/>
      <c r="D213" s="77"/>
      <c r="E213" s="77"/>
      <c r="F213" s="72"/>
      <c r="G213" s="135"/>
      <c r="H213" s="55"/>
      <c r="I213">
        <f t="shared" si="11"/>
        <v>0</v>
      </c>
    </row>
    <row r="214" spans="1:9" x14ac:dyDescent="0.25">
      <c r="A214" s="114" t="str">
        <f t="shared" si="10"/>
        <v/>
      </c>
      <c r="B214" s="129"/>
      <c r="C214" s="55"/>
      <c r="D214" s="77"/>
      <c r="E214" s="77"/>
      <c r="F214" s="72"/>
      <c r="G214" s="135"/>
      <c r="H214" s="55"/>
      <c r="I214">
        <f t="shared" si="11"/>
        <v>0</v>
      </c>
    </row>
    <row r="215" spans="1:9" x14ac:dyDescent="0.25">
      <c r="A215" s="114" t="str">
        <f t="shared" si="10"/>
        <v/>
      </c>
      <c r="B215" s="129"/>
      <c r="C215" s="55"/>
      <c r="D215" s="77"/>
      <c r="E215" s="77"/>
      <c r="F215" s="72"/>
      <c r="G215" s="135"/>
      <c r="H215" s="55"/>
      <c r="I215">
        <f t="shared" si="11"/>
        <v>0</v>
      </c>
    </row>
    <row r="216" spans="1:9" x14ac:dyDescent="0.25">
      <c r="A216" s="114" t="str">
        <f t="shared" si="10"/>
        <v/>
      </c>
      <c r="B216" s="129"/>
      <c r="C216" s="55"/>
      <c r="D216" s="77"/>
      <c r="E216" s="77"/>
      <c r="F216" s="72"/>
      <c r="G216" s="135"/>
      <c r="H216" s="55"/>
      <c r="I216">
        <f t="shared" si="11"/>
        <v>0</v>
      </c>
    </row>
    <row r="217" spans="1:9" x14ac:dyDescent="0.25">
      <c r="A217" s="114" t="str">
        <f t="shared" si="10"/>
        <v/>
      </c>
      <c r="B217" s="129"/>
      <c r="C217" s="55"/>
      <c r="D217" s="77"/>
      <c r="E217" s="77"/>
      <c r="F217" s="72"/>
      <c r="G217" s="135"/>
      <c r="H217" s="55"/>
      <c r="I217">
        <f t="shared" si="11"/>
        <v>0</v>
      </c>
    </row>
    <row r="218" spans="1:9" x14ac:dyDescent="0.25">
      <c r="A218" s="114" t="str">
        <f t="shared" si="10"/>
        <v/>
      </c>
      <c r="B218" s="129"/>
      <c r="C218" s="55"/>
      <c r="D218" s="77"/>
      <c r="E218" s="77"/>
      <c r="F218" s="72"/>
      <c r="G218" s="135"/>
      <c r="H218" s="55"/>
      <c r="I218">
        <f t="shared" si="11"/>
        <v>0</v>
      </c>
    </row>
    <row r="219" spans="1:9" x14ac:dyDescent="0.25">
      <c r="A219" s="114" t="str">
        <f t="shared" si="10"/>
        <v/>
      </c>
      <c r="B219" s="55"/>
      <c r="C219" s="55"/>
      <c r="D219" s="77"/>
      <c r="E219" s="77"/>
      <c r="F219" s="72"/>
      <c r="G219" s="89"/>
      <c r="H219" s="55"/>
      <c r="I219">
        <f t="shared" si="11"/>
        <v>0</v>
      </c>
    </row>
    <row r="220" spans="1:9" x14ac:dyDescent="0.25">
      <c r="A220" s="114" t="str">
        <f t="shared" si="10"/>
        <v/>
      </c>
      <c r="B220" s="55"/>
      <c r="C220" s="55"/>
      <c r="D220" s="77"/>
      <c r="E220" s="77"/>
      <c r="F220" s="72"/>
      <c r="G220" s="89"/>
      <c r="H220" s="55"/>
      <c r="I220">
        <f t="shared" si="11"/>
        <v>0</v>
      </c>
    </row>
    <row r="221" spans="1:9" x14ac:dyDescent="0.25">
      <c r="A221" s="114" t="str">
        <f t="shared" si="10"/>
        <v/>
      </c>
      <c r="B221" s="55"/>
      <c r="C221" s="55"/>
      <c r="D221" s="77"/>
      <c r="E221" s="77"/>
      <c r="F221" s="72"/>
      <c r="G221" s="89"/>
      <c r="H221" s="55"/>
      <c r="I221">
        <f t="shared" si="11"/>
        <v>0</v>
      </c>
    </row>
    <row r="222" spans="1:9" x14ac:dyDescent="0.25">
      <c r="A222" s="114" t="str">
        <f t="shared" si="10"/>
        <v/>
      </c>
      <c r="B222" s="55"/>
      <c r="C222" s="55"/>
      <c r="D222" s="77"/>
      <c r="E222" s="77"/>
      <c r="F222" s="72"/>
      <c r="G222" s="89"/>
      <c r="H222" s="55"/>
      <c r="I222">
        <f t="shared" si="11"/>
        <v>0</v>
      </c>
    </row>
    <row r="223" spans="1:9" x14ac:dyDescent="0.25">
      <c r="A223" s="114" t="str">
        <f t="shared" si="10"/>
        <v/>
      </c>
      <c r="B223" s="55"/>
      <c r="C223" s="55"/>
      <c r="D223" s="77"/>
      <c r="E223" s="77"/>
      <c r="F223" s="72"/>
      <c r="G223" s="89"/>
      <c r="H223" s="55"/>
      <c r="I223">
        <f t="shared" si="11"/>
        <v>0</v>
      </c>
    </row>
    <row r="224" spans="1:9" x14ac:dyDescent="0.25">
      <c r="A224" s="114" t="str">
        <f t="shared" si="10"/>
        <v/>
      </c>
      <c r="B224" s="55"/>
      <c r="C224" s="55"/>
      <c r="D224" s="77"/>
      <c r="E224" s="77"/>
      <c r="F224" s="72"/>
      <c r="G224" s="89"/>
      <c r="H224" s="55"/>
      <c r="I224">
        <f t="shared" si="11"/>
        <v>0</v>
      </c>
    </row>
    <row r="225" spans="1:9" x14ac:dyDescent="0.25">
      <c r="A225" s="114" t="str">
        <f t="shared" si="10"/>
        <v/>
      </c>
      <c r="B225" s="55"/>
      <c r="C225" s="55"/>
      <c r="D225" s="77"/>
      <c r="E225" s="77"/>
      <c r="F225" s="72"/>
      <c r="G225" s="89"/>
      <c r="H225" s="55"/>
      <c r="I225">
        <f t="shared" si="11"/>
        <v>0</v>
      </c>
    </row>
    <row r="226" spans="1:9" x14ac:dyDescent="0.25">
      <c r="A226" s="114" t="str">
        <f t="shared" si="10"/>
        <v/>
      </c>
      <c r="B226" s="55"/>
      <c r="C226" s="55"/>
      <c r="D226" s="77"/>
      <c r="E226" s="77"/>
      <c r="F226" s="72"/>
      <c r="G226" s="89"/>
      <c r="H226" s="55"/>
      <c r="I226">
        <f t="shared" si="11"/>
        <v>0</v>
      </c>
    </row>
    <row r="227" spans="1:9" x14ac:dyDescent="0.25">
      <c r="A227" s="114" t="str">
        <f t="shared" si="10"/>
        <v/>
      </c>
      <c r="B227" s="55"/>
      <c r="C227" s="55"/>
      <c r="D227" s="77"/>
      <c r="E227" s="77"/>
      <c r="F227" s="72"/>
      <c r="G227" s="89"/>
      <c r="H227" s="55"/>
      <c r="I227">
        <f t="shared" si="11"/>
        <v>0</v>
      </c>
    </row>
    <row r="228" spans="1:9" x14ac:dyDescent="0.25">
      <c r="A228" s="114" t="str">
        <f t="shared" si="10"/>
        <v/>
      </c>
      <c r="B228" s="55"/>
      <c r="C228" s="55"/>
      <c r="D228" s="77"/>
      <c r="E228" s="77"/>
      <c r="F228" s="72"/>
      <c r="G228" s="89"/>
      <c r="H228" s="55"/>
      <c r="I228">
        <f t="shared" si="11"/>
        <v>0</v>
      </c>
    </row>
    <row r="229" spans="1:9" x14ac:dyDescent="0.25">
      <c r="A229" s="114" t="str">
        <f t="shared" si="10"/>
        <v/>
      </c>
      <c r="B229" s="55"/>
      <c r="C229" s="55"/>
      <c r="D229" s="77"/>
      <c r="E229" s="77"/>
      <c r="F229" s="72"/>
      <c r="G229" s="89"/>
      <c r="H229" s="55"/>
      <c r="I229">
        <f t="shared" si="11"/>
        <v>0</v>
      </c>
    </row>
    <row r="230" spans="1:9" x14ac:dyDescent="0.25">
      <c r="A230" s="114" t="str">
        <f t="shared" si="10"/>
        <v/>
      </c>
      <c r="B230" s="55"/>
      <c r="C230" s="55"/>
      <c r="D230" s="77"/>
      <c r="E230" s="77"/>
      <c r="F230" s="72"/>
      <c r="G230" s="89"/>
      <c r="H230" s="55"/>
      <c r="I230">
        <f t="shared" si="11"/>
        <v>0</v>
      </c>
    </row>
    <row r="231" spans="1:9" x14ac:dyDescent="0.25">
      <c r="A231" s="114" t="str">
        <f t="shared" si="10"/>
        <v/>
      </c>
      <c r="B231" s="55"/>
      <c r="C231" s="55"/>
      <c r="D231" s="77"/>
      <c r="E231" s="77"/>
      <c r="F231" s="72"/>
      <c r="G231" s="89"/>
      <c r="H231" s="55"/>
      <c r="I231">
        <f t="shared" si="11"/>
        <v>0</v>
      </c>
    </row>
    <row r="232" spans="1:9" x14ac:dyDescent="0.25">
      <c r="A232" s="114" t="str">
        <f t="shared" si="10"/>
        <v/>
      </c>
      <c r="B232" s="55"/>
      <c r="C232" s="55"/>
      <c r="D232" s="77"/>
      <c r="E232" s="77"/>
      <c r="F232" s="72"/>
      <c r="G232" s="89"/>
      <c r="H232" s="55"/>
      <c r="I232">
        <f t="shared" si="11"/>
        <v>0</v>
      </c>
    </row>
    <row r="233" spans="1:9" x14ac:dyDescent="0.25">
      <c r="A233" s="114" t="str">
        <f t="shared" si="10"/>
        <v/>
      </c>
      <c r="B233" s="55"/>
      <c r="C233" s="55"/>
      <c r="D233" s="77"/>
      <c r="E233" s="77"/>
      <c r="F233" s="72"/>
      <c r="G233" s="89"/>
      <c r="H233" s="55"/>
      <c r="I233">
        <f t="shared" si="11"/>
        <v>0</v>
      </c>
    </row>
    <row r="234" spans="1:9" x14ac:dyDescent="0.25">
      <c r="A234" s="114" t="str">
        <f t="shared" si="10"/>
        <v/>
      </c>
      <c r="B234" s="55"/>
      <c r="C234" s="55"/>
      <c r="D234" s="77"/>
      <c r="E234" s="77"/>
      <c r="F234" s="72"/>
      <c r="G234" s="89"/>
      <c r="H234" s="55"/>
      <c r="I234">
        <f t="shared" si="11"/>
        <v>0</v>
      </c>
    </row>
    <row r="235" spans="1:9" x14ac:dyDescent="0.25">
      <c r="A235" s="114" t="str">
        <f t="shared" si="10"/>
        <v/>
      </c>
      <c r="B235" s="55"/>
      <c r="C235" s="55"/>
      <c r="D235" s="77"/>
      <c r="E235" s="77"/>
      <c r="F235" s="72"/>
      <c r="G235" s="89"/>
      <c r="H235" s="55"/>
      <c r="I235">
        <f t="shared" si="11"/>
        <v>0</v>
      </c>
    </row>
    <row r="236" spans="1:9" x14ac:dyDescent="0.25">
      <c r="A236" s="114" t="str">
        <f t="shared" si="10"/>
        <v/>
      </c>
      <c r="B236" s="55"/>
      <c r="C236" s="55"/>
      <c r="D236" s="77"/>
      <c r="E236" s="77"/>
      <c r="F236" s="72"/>
      <c r="G236" s="89"/>
      <c r="H236" s="55"/>
      <c r="I236">
        <f t="shared" si="11"/>
        <v>0</v>
      </c>
    </row>
    <row r="237" spans="1:9" x14ac:dyDescent="0.25">
      <c r="A237" s="114" t="str">
        <f t="shared" si="10"/>
        <v/>
      </c>
      <c r="B237" s="55"/>
      <c r="C237" s="55"/>
      <c r="D237" s="77"/>
      <c r="E237" s="77"/>
      <c r="F237" s="72"/>
      <c r="G237" s="89"/>
      <c r="H237" s="55"/>
      <c r="I237">
        <f t="shared" si="11"/>
        <v>0</v>
      </c>
    </row>
    <row r="238" spans="1:9" x14ac:dyDescent="0.25">
      <c r="A238" s="114" t="str">
        <f t="shared" si="10"/>
        <v/>
      </c>
      <c r="B238" s="55"/>
      <c r="C238" s="55"/>
      <c r="D238" s="77"/>
      <c r="E238" s="77"/>
      <c r="F238" s="72"/>
      <c r="G238" s="89"/>
      <c r="H238" s="55"/>
      <c r="I238">
        <f t="shared" si="11"/>
        <v>0</v>
      </c>
    </row>
    <row r="239" spans="1:9" x14ac:dyDescent="0.25">
      <c r="A239" s="114" t="str">
        <f t="shared" si="10"/>
        <v/>
      </c>
      <c r="B239" s="55"/>
      <c r="C239" s="55"/>
      <c r="D239" s="77"/>
      <c r="E239" s="77"/>
      <c r="F239" s="72"/>
      <c r="G239" s="89"/>
      <c r="H239" s="55"/>
      <c r="I239">
        <f t="shared" si="11"/>
        <v>0</v>
      </c>
    </row>
    <row r="240" spans="1:9" x14ac:dyDescent="0.25">
      <c r="A240" s="114" t="str">
        <f t="shared" si="10"/>
        <v/>
      </c>
      <c r="B240" s="55"/>
      <c r="C240" s="55"/>
      <c r="D240" s="77"/>
      <c r="E240" s="77"/>
      <c r="F240" s="72"/>
      <c r="G240" s="89"/>
      <c r="H240" s="55"/>
      <c r="I240">
        <f t="shared" si="11"/>
        <v>0</v>
      </c>
    </row>
    <row r="241" spans="1:9" x14ac:dyDescent="0.25">
      <c r="A241" s="114" t="str">
        <f t="shared" si="10"/>
        <v/>
      </c>
      <c r="B241" s="55"/>
      <c r="C241" s="55"/>
      <c r="D241" s="77"/>
      <c r="E241" s="77"/>
      <c r="F241" s="72"/>
      <c r="G241" s="89"/>
      <c r="H241" s="55"/>
      <c r="I241">
        <f t="shared" si="11"/>
        <v>0</v>
      </c>
    </row>
    <row r="242" spans="1:9" x14ac:dyDescent="0.25">
      <c r="A242" s="114" t="str">
        <f t="shared" si="10"/>
        <v/>
      </c>
      <c r="B242" s="55"/>
      <c r="C242" s="55"/>
      <c r="D242" s="77"/>
      <c r="E242" s="77"/>
      <c r="F242" s="72"/>
      <c r="G242" s="89"/>
      <c r="H242" s="55"/>
      <c r="I242">
        <f t="shared" si="11"/>
        <v>0</v>
      </c>
    </row>
    <row r="243" spans="1:9" x14ac:dyDescent="0.25">
      <c r="A243" s="114" t="str">
        <f t="shared" si="10"/>
        <v/>
      </c>
      <c r="B243" s="55"/>
      <c r="C243" s="55"/>
      <c r="D243" s="77"/>
      <c r="E243" s="77"/>
      <c r="F243" s="72"/>
      <c r="G243" s="89"/>
      <c r="H243" s="55"/>
      <c r="I243">
        <f t="shared" si="11"/>
        <v>0</v>
      </c>
    </row>
    <row r="244" spans="1:9" x14ac:dyDescent="0.25">
      <c r="A244" s="114" t="str">
        <f t="shared" si="10"/>
        <v/>
      </c>
      <c r="B244" s="55"/>
      <c r="C244" s="55"/>
      <c r="D244" s="77"/>
      <c r="E244" s="77"/>
      <c r="F244" s="72"/>
      <c r="G244" s="89"/>
      <c r="H244" s="55"/>
      <c r="I244">
        <f t="shared" si="11"/>
        <v>0</v>
      </c>
    </row>
    <row r="245" spans="1:9" x14ac:dyDescent="0.25">
      <c r="A245" s="114" t="str">
        <f t="shared" si="10"/>
        <v/>
      </c>
      <c r="B245" s="55"/>
      <c r="C245" s="55"/>
      <c r="D245" s="77"/>
      <c r="E245" s="77"/>
      <c r="F245" s="72"/>
      <c r="G245" s="89"/>
      <c r="H245" s="55"/>
      <c r="I245">
        <f t="shared" si="11"/>
        <v>0</v>
      </c>
    </row>
    <row r="246" spans="1:9" x14ac:dyDescent="0.25">
      <c r="A246" s="114" t="str">
        <f t="shared" si="10"/>
        <v/>
      </c>
      <c r="B246" s="55"/>
      <c r="C246" s="55"/>
      <c r="D246" s="77"/>
      <c r="E246" s="77"/>
      <c r="F246" s="72"/>
      <c r="G246" s="89"/>
      <c r="H246" s="55"/>
      <c r="I246">
        <f t="shared" si="11"/>
        <v>0</v>
      </c>
    </row>
    <row r="247" spans="1:9" x14ac:dyDescent="0.25">
      <c r="A247" s="114" t="str">
        <f t="shared" si="10"/>
        <v/>
      </c>
      <c r="B247" s="55"/>
      <c r="C247" s="55"/>
      <c r="D247" s="77"/>
      <c r="E247" s="77"/>
      <c r="F247" s="72"/>
      <c r="G247" s="89"/>
      <c r="H247" s="55"/>
      <c r="I247">
        <f t="shared" si="11"/>
        <v>0</v>
      </c>
    </row>
    <row r="248" spans="1:9" x14ac:dyDescent="0.25">
      <c r="A248" s="114" t="str">
        <f t="shared" si="10"/>
        <v/>
      </c>
      <c r="B248" s="55"/>
      <c r="C248" s="55"/>
      <c r="D248" s="77"/>
      <c r="E248" s="77"/>
      <c r="F248" s="72"/>
      <c r="G248" s="89"/>
      <c r="H248" s="55"/>
      <c r="I248">
        <f t="shared" si="11"/>
        <v>0</v>
      </c>
    </row>
    <row r="249" spans="1:9" x14ac:dyDescent="0.25">
      <c r="A249" s="114" t="str">
        <f t="shared" si="10"/>
        <v/>
      </c>
      <c r="B249" s="55"/>
      <c r="C249" s="55"/>
      <c r="D249" s="77"/>
      <c r="E249" s="77"/>
      <c r="F249" s="72"/>
      <c r="G249" s="89"/>
      <c r="H249" s="55"/>
      <c r="I249">
        <f t="shared" si="11"/>
        <v>0</v>
      </c>
    </row>
    <row r="250" spans="1:9" x14ac:dyDescent="0.25">
      <c r="A250" s="114" t="str">
        <f t="shared" si="10"/>
        <v/>
      </c>
      <c r="B250" s="55"/>
      <c r="C250" s="55"/>
      <c r="D250" s="77"/>
      <c r="E250" s="77"/>
      <c r="F250" s="72"/>
      <c r="G250" s="89"/>
      <c r="H250" s="55"/>
      <c r="I250">
        <f t="shared" si="11"/>
        <v>0</v>
      </c>
    </row>
    <row r="251" spans="1:9" x14ac:dyDescent="0.25">
      <c r="A251" s="114" t="str">
        <f t="shared" si="10"/>
        <v/>
      </c>
      <c r="B251" s="55"/>
      <c r="C251" s="55"/>
      <c r="D251" s="77"/>
      <c r="E251" s="77"/>
      <c r="F251" s="72"/>
      <c r="G251" s="89"/>
      <c r="H251" s="55"/>
      <c r="I251">
        <f t="shared" si="11"/>
        <v>0</v>
      </c>
    </row>
    <row r="252" spans="1:9" x14ac:dyDescent="0.25">
      <c r="A252" s="114" t="str">
        <f t="shared" si="10"/>
        <v/>
      </c>
      <c r="B252" s="55"/>
      <c r="C252" s="55"/>
      <c r="D252" s="77"/>
      <c r="E252" s="77"/>
      <c r="F252" s="72"/>
      <c r="G252" s="89"/>
      <c r="H252" s="55"/>
      <c r="I252">
        <f t="shared" si="11"/>
        <v>0</v>
      </c>
    </row>
    <row r="253" spans="1:9" x14ac:dyDescent="0.25">
      <c r="A253" s="114" t="str">
        <f t="shared" si="10"/>
        <v/>
      </c>
      <c r="B253" s="55"/>
      <c r="C253" s="55"/>
      <c r="D253" s="77"/>
      <c r="E253" s="77"/>
      <c r="F253" s="72"/>
      <c r="G253" s="89"/>
      <c r="H253" s="55"/>
      <c r="I253">
        <f t="shared" si="11"/>
        <v>0</v>
      </c>
    </row>
    <row r="254" spans="1:9" x14ac:dyDescent="0.25">
      <c r="A254" s="114" t="str">
        <f t="shared" si="10"/>
        <v/>
      </c>
      <c r="B254" s="55"/>
      <c r="C254" s="55"/>
      <c r="D254" s="77"/>
      <c r="E254" s="77"/>
      <c r="F254" s="72"/>
      <c r="G254" s="89"/>
      <c r="H254" s="55"/>
      <c r="I254">
        <f t="shared" si="11"/>
        <v>0</v>
      </c>
    </row>
    <row r="255" spans="1:9" x14ac:dyDescent="0.25">
      <c r="A255" s="114" t="str">
        <f t="shared" si="10"/>
        <v/>
      </c>
      <c r="B255" s="55"/>
      <c r="C255" s="55"/>
      <c r="D255" s="77"/>
      <c r="E255" s="77"/>
      <c r="F255" s="72"/>
      <c r="G255" s="89"/>
      <c r="H255" s="55"/>
      <c r="I255">
        <f t="shared" si="11"/>
        <v>0</v>
      </c>
    </row>
    <row r="256" spans="1:9" x14ac:dyDescent="0.25">
      <c r="A256" s="114" t="str">
        <f t="shared" si="10"/>
        <v/>
      </c>
      <c r="B256" s="55"/>
      <c r="C256" s="55"/>
      <c r="D256" s="77"/>
      <c r="E256" s="77"/>
      <c r="F256" s="72"/>
      <c r="G256" s="89"/>
      <c r="H256" s="55"/>
      <c r="I256">
        <f t="shared" si="11"/>
        <v>0</v>
      </c>
    </row>
    <row r="257" spans="1:9" x14ac:dyDescent="0.25">
      <c r="A257" s="114" t="str">
        <f t="shared" si="10"/>
        <v/>
      </c>
      <c r="B257" s="55"/>
      <c r="C257" s="55"/>
      <c r="D257" s="77"/>
      <c r="E257" s="77"/>
      <c r="F257" s="72"/>
      <c r="G257" s="89"/>
      <c r="H257" s="55"/>
      <c r="I257">
        <f t="shared" si="11"/>
        <v>0</v>
      </c>
    </row>
    <row r="258" spans="1:9" x14ac:dyDescent="0.25">
      <c r="A258" s="114" t="str">
        <f t="shared" ref="A258:A321" si="12">IF(D258="","",D258+(6-I258))</f>
        <v/>
      </c>
      <c r="B258" s="55"/>
      <c r="C258" s="55"/>
      <c r="D258" s="77"/>
      <c r="E258" s="77"/>
      <c r="F258" s="72"/>
      <c r="G258" s="89"/>
      <c r="H258" s="55"/>
      <c r="I258">
        <f t="shared" ref="I258:I321" si="13">IF(WEEKDAY(D258)=7,0,WEEKDAY(D258))</f>
        <v>0</v>
      </c>
    </row>
    <row r="259" spans="1:9" x14ac:dyDescent="0.25">
      <c r="A259" s="114" t="str">
        <f t="shared" si="12"/>
        <v/>
      </c>
      <c r="B259" s="55"/>
      <c r="C259" s="55"/>
      <c r="D259" s="77"/>
      <c r="E259" s="77"/>
      <c r="F259" s="72"/>
      <c r="G259" s="89"/>
      <c r="H259" s="55"/>
      <c r="I259">
        <f t="shared" si="13"/>
        <v>0</v>
      </c>
    </row>
    <row r="260" spans="1:9" x14ac:dyDescent="0.25">
      <c r="A260" s="114" t="str">
        <f t="shared" si="12"/>
        <v/>
      </c>
      <c r="B260" s="55"/>
      <c r="C260" s="55"/>
      <c r="D260" s="77"/>
      <c r="E260" s="77"/>
      <c r="F260" s="72"/>
      <c r="G260" s="89"/>
      <c r="H260" s="55"/>
      <c r="I260">
        <f t="shared" si="13"/>
        <v>0</v>
      </c>
    </row>
    <row r="261" spans="1:9" x14ac:dyDescent="0.25">
      <c r="A261" s="114" t="str">
        <f t="shared" si="12"/>
        <v/>
      </c>
      <c r="B261" s="55"/>
      <c r="C261" s="55"/>
      <c r="D261" s="77"/>
      <c r="E261" s="77"/>
      <c r="F261" s="72"/>
      <c r="G261" s="89"/>
      <c r="H261" s="55"/>
      <c r="I261">
        <f t="shared" si="13"/>
        <v>0</v>
      </c>
    </row>
    <row r="262" spans="1:9" x14ac:dyDescent="0.25">
      <c r="A262" s="114" t="str">
        <f t="shared" si="12"/>
        <v/>
      </c>
      <c r="B262" s="55"/>
      <c r="C262" s="55"/>
      <c r="D262" s="77"/>
      <c r="E262" s="77"/>
      <c r="F262" s="72"/>
      <c r="G262" s="89"/>
      <c r="H262" s="55"/>
      <c r="I262">
        <f t="shared" si="13"/>
        <v>0</v>
      </c>
    </row>
    <row r="263" spans="1:9" x14ac:dyDescent="0.25">
      <c r="A263" s="114" t="str">
        <f t="shared" si="12"/>
        <v/>
      </c>
      <c r="B263" s="55"/>
      <c r="C263" s="55"/>
      <c r="D263" s="77"/>
      <c r="E263" s="77"/>
      <c r="F263" s="72"/>
      <c r="G263" s="89"/>
      <c r="H263" s="55"/>
      <c r="I263">
        <f t="shared" si="13"/>
        <v>0</v>
      </c>
    </row>
    <row r="264" spans="1:9" x14ac:dyDescent="0.25">
      <c r="A264" s="114" t="str">
        <f t="shared" si="12"/>
        <v/>
      </c>
      <c r="B264" s="55"/>
      <c r="C264" s="55"/>
      <c r="D264" s="77"/>
      <c r="E264" s="77"/>
      <c r="F264" s="72"/>
      <c r="G264" s="89"/>
      <c r="H264" s="55"/>
      <c r="I264">
        <f t="shared" si="13"/>
        <v>0</v>
      </c>
    </row>
    <row r="265" spans="1:9" x14ac:dyDescent="0.25">
      <c r="A265" s="114" t="str">
        <f t="shared" si="12"/>
        <v/>
      </c>
      <c r="B265" s="55"/>
      <c r="C265" s="55"/>
      <c r="D265" s="77"/>
      <c r="E265" s="77"/>
      <c r="F265" s="72"/>
      <c r="G265" s="89"/>
      <c r="H265" s="55"/>
      <c r="I265">
        <f t="shared" si="13"/>
        <v>0</v>
      </c>
    </row>
    <row r="266" spans="1:9" x14ac:dyDescent="0.25">
      <c r="A266" s="114" t="str">
        <f t="shared" si="12"/>
        <v/>
      </c>
      <c r="B266" s="55"/>
      <c r="C266" s="55"/>
      <c r="D266" s="77"/>
      <c r="E266" s="77"/>
      <c r="F266" s="72"/>
      <c r="G266" s="89"/>
      <c r="H266" s="55"/>
      <c r="I266">
        <f t="shared" si="13"/>
        <v>0</v>
      </c>
    </row>
    <row r="267" spans="1:9" x14ac:dyDescent="0.25">
      <c r="A267" s="114" t="str">
        <f t="shared" si="12"/>
        <v/>
      </c>
      <c r="B267" s="55"/>
      <c r="C267" s="55"/>
      <c r="D267" s="77"/>
      <c r="E267" s="77"/>
      <c r="F267" s="72"/>
      <c r="G267" s="89"/>
      <c r="H267" s="55"/>
      <c r="I267">
        <f t="shared" si="13"/>
        <v>0</v>
      </c>
    </row>
    <row r="268" spans="1:9" x14ac:dyDescent="0.25">
      <c r="A268" s="114" t="str">
        <f t="shared" si="12"/>
        <v/>
      </c>
      <c r="B268" s="55"/>
      <c r="C268" s="55"/>
      <c r="D268" s="77"/>
      <c r="E268" s="77"/>
      <c r="F268" s="72"/>
      <c r="G268" s="89"/>
      <c r="H268" s="55"/>
      <c r="I268">
        <f t="shared" si="13"/>
        <v>0</v>
      </c>
    </row>
    <row r="269" spans="1:9" x14ac:dyDescent="0.25">
      <c r="A269" s="114" t="str">
        <f t="shared" si="12"/>
        <v/>
      </c>
      <c r="B269" s="55"/>
      <c r="C269" s="55"/>
      <c r="D269" s="77"/>
      <c r="E269" s="77"/>
      <c r="F269" s="72"/>
      <c r="G269" s="89"/>
      <c r="H269" s="55"/>
      <c r="I269">
        <f t="shared" si="13"/>
        <v>0</v>
      </c>
    </row>
    <row r="270" spans="1:9" x14ac:dyDescent="0.25">
      <c r="A270" s="114" t="str">
        <f t="shared" si="12"/>
        <v/>
      </c>
      <c r="B270" s="55"/>
      <c r="C270" s="55"/>
      <c r="D270" s="77"/>
      <c r="E270" s="77"/>
      <c r="F270" s="72"/>
      <c r="G270" s="89"/>
      <c r="H270" s="55"/>
      <c r="I270">
        <f t="shared" si="13"/>
        <v>0</v>
      </c>
    </row>
    <row r="271" spans="1:9" x14ac:dyDescent="0.25">
      <c r="A271" s="114" t="str">
        <f t="shared" si="12"/>
        <v/>
      </c>
      <c r="B271" s="55"/>
      <c r="C271" s="55"/>
      <c r="D271" s="77"/>
      <c r="E271" s="77"/>
      <c r="F271" s="72"/>
      <c r="G271" s="89"/>
      <c r="H271" s="55"/>
      <c r="I271">
        <f t="shared" si="13"/>
        <v>0</v>
      </c>
    </row>
    <row r="272" spans="1:9" x14ac:dyDescent="0.25">
      <c r="A272" s="114" t="str">
        <f t="shared" si="12"/>
        <v/>
      </c>
      <c r="B272" s="55"/>
      <c r="C272" s="55"/>
      <c r="D272" s="77"/>
      <c r="E272" s="77"/>
      <c r="F272" s="72"/>
      <c r="G272" s="89"/>
      <c r="H272" s="55"/>
      <c r="I272">
        <f t="shared" si="13"/>
        <v>0</v>
      </c>
    </row>
    <row r="273" spans="1:9" x14ac:dyDescent="0.25">
      <c r="A273" s="114" t="str">
        <f t="shared" si="12"/>
        <v/>
      </c>
      <c r="B273" s="55"/>
      <c r="C273" s="55"/>
      <c r="D273" s="77"/>
      <c r="E273" s="77"/>
      <c r="F273" s="72"/>
      <c r="G273" s="89"/>
      <c r="H273" s="55"/>
      <c r="I273">
        <f t="shared" si="13"/>
        <v>0</v>
      </c>
    </row>
    <row r="274" spans="1:9" x14ac:dyDescent="0.25">
      <c r="A274" s="114" t="str">
        <f t="shared" si="12"/>
        <v/>
      </c>
      <c r="B274" s="55"/>
      <c r="C274" s="55"/>
      <c r="D274" s="77"/>
      <c r="E274" s="77"/>
      <c r="F274" s="72"/>
      <c r="G274" s="89"/>
      <c r="H274" s="55"/>
      <c r="I274">
        <f t="shared" si="13"/>
        <v>0</v>
      </c>
    </row>
    <row r="275" spans="1:9" x14ac:dyDescent="0.25">
      <c r="A275" s="114" t="str">
        <f t="shared" si="12"/>
        <v/>
      </c>
      <c r="B275" s="55"/>
      <c r="C275" s="55"/>
      <c r="D275" s="77"/>
      <c r="E275" s="77"/>
      <c r="F275" s="72"/>
      <c r="G275" s="89"/>
      <c r="H275" s="55"/>
      <c r="I275">
        <f t="shared" si="13"/>
        <v>0</v>
      </c>
    </row>
    <row r="276" spans="1:9" x14ac:dyDescent="0.25">
      <c r="A276" s="114" t="str">
        <f t="shared" si="12"/>
        <v/>
      </c>
      <c r="B276" s="55"/>
      <c r="C276" s="55"/>
      <c r="D276" s="77"/>
      <c r="E276" s="77"/>
      <c r="F276" s="72"/>
      <c r="G276" s="89"/>
      <c r="H276" s="55"/>
      <c r="I276">
        <f t="shared" si="13"/>
        <v>0</v>
      </c>
    </row>
    <row r="277" spans="1:9" x14ac:dyDescent="0.25">
      <c r="A277" s="114" t="str">
        <f t="shared" si="12"/>
        <v/>
      </c>
      <c r="B277" s="55"/>
      <c r="C277" s="55"/>
      <c r="D277" s="77"/>
      <c r="E277" s="77"/>
      <c r="F277" s="72"/>
      <c r="G277" s="89"/>
      <c r="H277" s="55"/>
      <c r="I277">
        <f t="shared" si="13"/>
        <v>0</v>
      </c>
    </row>
    <row r="278" spans="1:9" x14ac:dyDescent="0.25">
      <c r="A278" s="114" t="str">
        <f t="shared" si="12"/>
        <v/>
      </c>
      <c r="B278" s="55"/>
      <c r="C278" s="55"/>
      <c r="D278" s="77"/>
      <c r="E278" s="77"/>
      <c r="F278" s="72"/>
      <c r="G278" s="89"/>
      <c r="H278" s="55"/>
      <c r="I278">
        <f t="shared" si="13"/>
        <v>0</v>
      </c>
    </row>
    <row r="279" spans="1:9" x14ac:dyDescent="0.25">
      <c r="A279" s="114" t="str">
        <f t="shared" si="12"/>
        <v/>
      </c>
      <c r="B279" s="55"/>
      <c r="C279" s="55"/>
      <c r="D279" s="77"/>
      <c r="E279" s="77"/>
      <c r="F279" s="72"/>
      <c r="G279" s="89"/>
      <c r="H279" s="55"/>
      <c r="I279">
        <f t="shared" si="13"/>
        <v>0</v>
      </c>
    </row>
    <row r="280" spans="1:9" x14ac:dyDescent="0.25">
      <c r="A280" s="114" t="str">
        <f t="shared" si="12"/>
        <v/>
      </c>
      <c r="B280" s="55"/>
      <c r="C280" s="55"/>
      <c r="D280" s="77"/>
      <c r="E280" s="77"/>
      <c r="F280" s="72"/>
      <c r="G280" s="89"/>
      <c r="H280" s="55"/>
      <c r="I280">
        <f t="shared" si="13"/>
        <v>0</v>
      </c>
    </row>
    <row r="281" spans="1:9" x14ac:dyDescent="0.25">
      <c r="A281" s="114" t="str">
        <f t="shared" si="12"/>
        <v/>
      </c>
      <c r="B281" s="55"/>
      <c r="C281" s="55"/>
      <c r="D281" s="77"/>
      <c r="E281" s="77"/>
      <c r="F281" s="72"/>
      <c r="G281" s="89"/>
      <c r="H281" s="55"/>
      <c r="I281">
        <f t="shared" si="13"/>
        <v>0</v>
      </c>
    </row>
    <row r="282" spans="1:9" x14ac:dyDescent="0.25">
      <c r="A282" s="114" t="str">
        <f t="shared" si="12"/>
        <v/>
      </c>
      <c r="B282" s="55"/>
      <c r="C282" s="55"/>
      <c r="D282" s="77"/>
      <c r="E282" s="77"/>
      <c r="F282" s="72"/>
      <c r="G282" s="89"/>
      <c r="H282" s="55"/>
      <c r="I282">
        <f t="shared" si="13"/>
        <v>0</v>
      </c>
    </row>
    <row r="283" spans="1:9" x14ac:dyDescent="0.25">
      <c r="A283" s="114" t="str">
        <f t="shared" si="12"/>
        <v/>
      </c>
      <c r="B283" s="55"/>
      <c r="C283" s="55"/>
      <c r="D283" s="77"/>
      <c r="E283" s="77"/>
      <c r="F283" s="72"/>
      <c r="G283" s="89"/>
      <c r="H283" s="55"/>
      <c r="I283">
        <f t="shared" si="13"/>
        <v>0</v>
      </c>
    </row>
    <row r="284" spans="1:9" x14ac:dyDescent="0.25">
      <c r="A284" s="114" t="str">
        <f t="shared" si="12"/>
        <v/>
      </c>
      <c r="B284" s="55"/>
      <c r="C284" s="55"/>
      <c r="D284" s="77"/>
      <c r="E284" s="77"/>
      <c r="F284" s="72"/>
      <c r="G284" s="89"/>
      <c r="H284" s="55"/>
      <c r="I284">
        <f t="shared" si="13"/>
        <v>0</v>
      </c>
    </row>
    <row r="285" spans="1:9" x14ac:dyDescent="0.25">
      <c r="A285" s="114" t="str">
        <f t="shared" si="12"/>
        <v/>
      </c>
      <c r="B285" s="55"/>
      <c r="C285" s="55"/>
      <c r="D285" s="77"/>
      <c r="E285" s="77"/>
      <c r="F285" s="72"/>
      <c r="G285" s="89"/>
      <c r="H285" s="55"/>
      <c r="I285">
        <f t="shared" si="13"/>
        <v>0</v>
      </c>
    </row>
    <row r="286" spans="1:9" x14ac:dyDescent="0.25">
      <c r="A286" s="114" t="str">
        <f t="shared" si="12"/>
        <v/>
      </c>
      <c r="B286" s="55"/>
      <c r="C286" s="55"/>
      <c r="D286" s="77"/>
      <c r="E286" s="77"/>
      <c r="F286" s="72"/>
      <c r="G286" s="89"/>
      <c r="H286" s="55"/>
      <c r="I286">
        <f t="shared" si="13"/>
        <v>0</v>
      </c>
    </row>
    <row r="287" spans="1:9" x14ac:dyDescent="0.25">
      <c r="A287" s="114" t="str">
        <f t="shared" si="12"/>
        <v/>
      </c>
      <c r="B287" s="55"/>
      <c r="C287" s="55"/>
      <c r="D287" s="77"/>
      <c r="E287" s="77"/>
      <c r="F287" s="72"/>
      <c r="G287" s="89"/>
      <c r="H287" s="55"/>
      <c r="I287">
        <f t="shared" si="13"/>
        <v>0</v>
      </c>
    </row>
    <row r="288" spans="1:9" x14ac:dyDescent="0.25">
      <c r="A288" s="114" t="str">
        <f t="shared" si="12"/>
        <v/>
      </c>
      <c r="B288" s="55"/>
      <c r="C288" s="55"/>
      <c r="D288" s="77"/>
      <c r="E288" s="77"/>
      <c r="F288" s="72"/>
      <c r="G288" s="89"/>
      <c r="H288" s="55"/>
      <c r="I288">
        <f t="shared" si="13"/>
        <v>0</v>
      </c>
    </row>
    <row r="289" spans="1:9" x14ac:dyDescent="0.25">
      <c r="A289" s="114" t="str">
        <f t="shared" si="12"/>
        <v/>
      </c>
      <c r="B289" s="55"/>
      <c r="C289" s="55"/>
      <c r="D289" s="77"/>
      <c r="E289" s="77"/>
      <c r="F289" s="72"/>
      <c r="G289" s="89"/>
      <c r="H289" s="55"/>
      <c r="I289">
        <f t="shared" si="13"/>
        <v>0</v>
      </c>
    </row>
    <row r="290" spans="1:9" x14ac:dyDescent="0.25">
      <c r="A290" s="114" t="str">
        <f t="shared" si="12"/>
        <v/>
      </c>
      <c r="B290" s="55"/>
      <c r="C290" s="55"/>
      <c r="D290" s="77"/>
      <c r="E290" s="77"/>
      <c r="F290" s="72"/>
      <c r="G290" s="89"/>
      <c r="H290" s="55"/>
      <c r="I290">
        <f t="shared" si="13"/>
        <v>0</v>
      </c>
    </row>
    <row r="291" spans="1:9" x14ac:dyDescent="0.25">
      <c r="A291" s="114" t="str">
        <f t="shared" si="12"/>
        <v/>
      </c>
      <c r="B291" s="55"/>
      <c r="C291" s="55"/>
      <c r="D291" s="77"/>
      <c r="E291" s="77"/>
      <c r="F291" s="72"/>
      <c r="G291" s="89"/>
      <c r="H291" s="55"/>
      <c r="I291">
        <f t="shared" si="13"/>
        <v>0</v>
      </c>
    </row>
    <row r="292" spans="1:9" x14ac:dyDescent="0.25">
      <c r="A292" s="114" t="str">
        <f t="shared" si="12"/>
        <v/>
      </c>
      <c r="B292" s="55"/>
      <c r="C292" s="55"/>
      <c r="D292" s="77"/>
      <c r="E292" s="77"/>
      <c r="F292" s="72"/>
      <c r="G292" s="89"/>
      <c r="H292" s="55"/>
      <c r="I292">
        <f t="shared" si="13"/>
        <v>0</v>
      </c>
    </row>
    <row r="293" spans="1:9" x14ac:dyDescent="0.25">
      <c r="A293" s="114" t="str">
        <f t="shared" si="12"/>
        <v/>
      </c>
      <c r="B293" s="55"/>
      <c r="C293" s="55"/>
      <c r="D293" s="77"/>
      <c r="E293" s="77"/>
      <c r="F293" s="72"/>
      <c r="G293" s="89"/>
      <c r="H293" s="55"/>
      <c r="I293">
        <f t="shared" si="13"/>
        <v>0</v>
      </c>
    </row>
    <row r="294" spans="1:9" x14ac:dyDescent="0.25">
      <c r="A294" s="114" t="str">
        <f t="shared" si="12"/>
        <v/>
      </c>
      <c r="B294" s="55"/>
      <c r="C294" s="55"/>
      <c r="D294" s="77"/>
      <c r="E294" s="77"/>
      <c r="F294" s="72"/>
      <c r="G294" s="89"/>
      <c r="H294" s="55"/>
      <c r="I294">
        <f t="shared" si="13"/>
        <v>0</v>
      </c>
    </row>
    <row r="295" spans="1:9" x14ac:dyDescent="0.25">
      <c r="A295" s="114" t="str">
        <f t="shared" si="12"/>
        <v/>
      </c>
      <c r="B295" s="55"/>
      <c r="C295" s="55"/>
      <c r="D295" s="77"/>
      <c r="E295" s="77"/>
      <c r="F295" s="72"/>
      <c r="G295" s="89"/>
      <c r="H295" s="55"/>
      <c r="I295">
        <f t="shared" si="13"/>
        <v>0</v>
      </c>
    </row>
    <row r="296" spans="1:9" x14ac:dyDescent="0.25">
      <c r="A296" s="114" t="str">
        <f t="shared" si="12"/>
        <v/>
      </c>
      <c r="B296" s="55"/>
      <c r="C296" s="55"/>
      <c r="D296" s="77"/>
      <c r="E296" s="77"/>
      <c r="F296" s="72"/>
      <c r="G296" s="89"/>
      <c r="H296" s="55"/>
      <c r="I296">
        <f t="shared" si="13"/>
        <v>0</v>
      </c>
    </row>
    <row r="297" spans="1:9" x14ac:dyDescent="0.25">
      <c r="A297" s="114" t="str">
        <f t="shared" si="12"/>
        <v/>
      </c>
      <c r="B297" s="55"/>
      <c r="C297" s="55"/>
      <c r="D297" s="77"/>
      <c r="E297" s="77"/>
      <c r="F297" s="72"/>
      <c r="G297" s="89"/>
      <c r="H297" s="55"/>
      <c r="I297">
        <f t="shared" si="13"/>
        <v>0</v>
      </c>
    </row>
    <row r="298" spans="1:9" x14ac:dyDescent="0.25">
      <c r="A298" s="114" t="str">
        <f t="shared" si="12"/>
        <v/>
      </c>
      <c r="B298" s="55"/>
      <c r="C298" s="55"/>
      <c r="D298" s="77"/>
      <c r="E298" s="77"/>
      <c r="F298" s="72"/>
      <c r="G298" s="89"/>
      <c r="H298" s="55"/>
      <c r="I298">
        <f t="shared" si="13"/>
        <v>0</v>
      </c>
    </row>
    <row r="299" spans="1:9" x14ac:dyDescent="0.25">
      <c r="A299" s="114" t="str">
        <f t="shared" si="12"/>
        <v/>
      </c>
      <c r="B299" s="55"/>
      <c r="C299" s="55"/>
      <c r="D299" s="77"/>
      <c r="E299" s="77"/>
      <c r="F299" s="72"/>
      <c r="G299" s="89"/>
      <c r="H299" s="55"/>
      <c r="I299">
        <f t="shared" si="13"/>
        <v>0</v>
      </c>
    </row>
    <row r="300" spans="1:9" x14ac:dyDescent="0.25">
      <c r="A300" s="114" t="str">
        <f t="shared" si="12"/>
        <v/>
      </c>
      <c r="B300" s="55"/>
      <c r="C300" s="55"/>
      <c r="D300" s="77"/>
      <c r="E300" s="77"/>
      <c r="F300" s="72"/>
      <c r="G300" s="89"/>
      <c r="H300" s="55"/>
      <c r="I300">
        <f t="shared" si="13"/>
        <v>0</v>
      </c>
    </row>
    <row r="301" spans="1:9" x14ac:dyDescent="0.25">
      <c r="A301" s="114" t="str">
        <f t="shared" si="12"/>
        <v/>
      </c>
      <c r="B301" s="55"/>
      <c r="C301" s="55"/>
      <c r="D301" s="77"/>
      <c r="E301" s="77"/>
      <c r="F301" s="72"/>
      <c r="G301" s="89"/>
      <c r="H301" s="55"/>
      <c r="I301">
        <f t="shared" si="13"/>
        <v>0</v>
      </c>
    </row>
    <row r="302" spans="1:9" x14ac:dyDescent="0.25">
      <c r="A302" s="114" t="str">
        <f t="shared" si="12"/>
        <v/>
      </c>
      <c r="B302" s="55"/>
      <c r="C302" s="55"/>
      <c r="D302" s="77"/>
      <c r="E302" s="77"/>
      <c r="F302" s="72"/>
      <c r="G302" s="89"/>
      <c r="H302" s="55"/>
      <c r="I302">
        <f t="shared" si="13"/>
        <v>0</v>
      </c>
    </row>
    <row r="303" spans="1:9" x14ac:dyDescent="0.25">
      <c r="A303" s="114" t="str">
        <f t="shared" si="12"/>
        <v/>
      </c>
      <c r="B303" s="55"/>
      <c r="C303" s="55"/>
      <c r="D303" s="77"/>
      <c r="E303" s="77"/>
      <c r="F303" s="72"/>
      <c r="G303" s="89"/>
      <c r="H303" s="55"/>
      <c r="I303">
        <f t="shared" si="13"/>
        <v>0</v>
      </c>
    </row>
    <row r="304" spans="1:9" x14ac:dyDescent="0.25">
      <c r="A304" s="114" t="str">
        <f t="shared" si="12"/>
        <v/>
      </c>
      <c r="B304" s="55"/>
      <c r="C304" s="55"/>
      <c r="D304" s="77"/>
      <c r="E304" s="77"/>
      <c r="F304" s="72"/>
      <c r="G304" s="89"/>
      <c r="H304" s="55"/>
      <c r="I304">
        <f t="shared" si="13"/>
        <v>0</v>
      </c>
    </row>
    <row r="305" spans="1:9" x14ac:dyDescent="0.25">
      <c r="A305" s="114" t="str">
        <f t="shared" si="12"/>
        <v/>
      </c>
      <c r="B305" s="55"/>
      <c r="C305" s="55"/>
      <c r="D305" s="77"/>
      <c r="E305" s="77"/>
      <c r="F305" s="72"/>
      <c r="G305" s="89"/>
      <c r="H305" s="55"/>
      <c r="I305">
        <f t="shared" si="13"/>
        <v>0</v>
      </c>
    </row>
    <row r="306" spans="1:9" x14ac:dyDescent="0.25">
      <c r="A306" s="114" t="str">
        <f t="shared" si="12"/>
        <v/>
      </c>
      <c r="B306" s="55"/>
      <c r="C306" s="55"/>
      <c r="D306" s="77"/>
      <c r="E306" s="77"/>
      <c r="F306" s="72"/>
      <c r="G306" s="89"/>
      <c r="H306" s="55"/>
      <c r="I306">
        <f t="shared" si="13"/>
        <v>0</v>
      </c>
    </row>
    <row r="307" spans="1:9" x14ac:dyDescent="0.25">
      <c r="A307" s="114" t="str">
        <f t="shared" si="12"/>
        <v/>
      </c>
      <c r="B307" s="55"/>
      <c r="C307" s="55"/>
      <c r="D307" s="77"/>
      <c r="E307" s="77"/>
      <c r="F307" s="72"/>
      <c r="G307" s="89"/>
      <c r="H307" s="55"/>
      <c r="I307">
        <f t="shared" si="13"/>
        <v>0</v>
      </c>
    </row>
    <row r="308" spans="1:9" x14ac:dyDescent="0.25">
      <c r="A308" s="114" t="str">
        <f t="shared" si="12"/>
        <v/>
      </c>
      <c r="B308" s="55"/>
      <c r="C308" s="55"/>
      <c r="D308" s="77"/>
      <c r="E308" s="77"/>
      <c r="F308" s="72"/>
      <c r="G308" s="89"/>
      <c r="H308" s="55"/>
      <c r="I308">
        <f t="shared" si="13"/>
        <v>0</v>
      </c>
    </row>
    <row r="309" spans="1:9" x14ac:dyDescent="0.25">
      <c r="A309" s="114" t="str">
        <f t="shared" si="12"/>
        <v/>
      </c>
      <c r="B309" s="55"/>
      <c r="C309" s="55"/>
      <c r="D309" s="77"/>
      <c r="E309" s="77"/>
      <c r="F309" s="72"/>
      <c r="G309" s="89"/>
      <c r="H309" s="55"/>
      <c r="I309">
        <f t="shared" si="13"/>
        <v>0</v>
      </c>
    </row>
    <row r="310" spans="1:9" x14ac:dyDescent="0.25">
      <c r="A310" s="114" t="str">
        <f t="shared" si="12"/>
        <v/>
      </c>
      <c r="B310" s="55"/>
      <c r="C310" s="55"/>
      <c r="D310" s="77"/>
      <c r="E310" s="77"/>
      <c r="F310" s="72"/>
      <c r="G310" s="89"/>
      <c r="H310" s="55"/>
      <c r="I310">
        <f t="shared" si="13"/>
        <v>0</v>
      </c>
    </row>
    <row r="311" spans="1:9" x14ac:dyDescent="0.25">
      <c r="A311" s="114" t="str">
        <f t="shared" si="12"/>
        <v/>
      </c>
      <c r="B311" s="55"/>
      <c r="C311" s="55"/>
      <c r="D311" s="77"/>
      <c r="E311" s="77"/>
      <c r="F311" s="72"/>
      <c r="G311" s="89"/>
      <c r="H311" s="55"/>
      <c r="I311">
        <f t="shared" si="13"/>
        <v>0</v>
      </c>
    </row>
    <row r="312" spans="1:9" x14ac:dyDescent="0.25">
      <c r="A312" s="114" t="str">
        <f t="shared" si="12"/>
        <v/>
      </c>
      <c r="B312" s="55"/>
      <c r="C312" s="55"/>
      <c r="D312" s="77"/>
      <c r="E312" s="77"/>
      <c r="F312" s="72"/>
      <c r="G312" s="89"/>
      <c r="H312" s="55"/>
      <c r="I312">
        <f t="shared" si="13"/>
        <v>0</v>
      </c>
    </row>
    <row r="313" spans="1:9" x14ac:dyDescent="0.25">
      <c r="A313" s="114" t="str">
        <f t="shared" si="12"/>
        <v/>
      </c>
      <c r="B313" s="55"/>
      <c r="C313" s="55"/>
      <c r="D313" s="77"/>
      <c r="E313" s="77"/>
      <c r="F313" s="72"/>
      <c r="G313" s="89"/>
      <c r="H313" s="55"/>
      <c r="I313">
        <f t="shared" si="13"/>
        <v>0</v>
      </c>
    </row>
    <row r="314" spans="1:9" x14ac:dyDescent="0.25">
      <c r="A314" s="114" t="str">
        <f t="shared" si="12"/>
        <v/>
      </c>
      <c r="B314" s="55"/>
      <c r="C314" s="55"/>
      <c r="D314" s="77"/>
      <c r="E314" s="77"/>
      <c r="F314" s="72"/>
      <c r="G314" s="89"/>
      <c r="H314" s="55"/>
      <c r="I314">
        <f t="shared" si="13"/>
        <v>0</v>
      </c>
    </row>
    <row r="315" spans="1:9" x14ac:dyDescent="0.25">
      <c r="A315" s="114" t="str">
        <f t="shared" si="12"/>
        <v/>
      </c>
      <c r="B315" s="55"/>
      <c r="C315" s="55"/>
      <c r="D315" s="77"/>
      <c r="E315" s="77"/>
      <c r="F315" s="72"/>
      <c r="G315" s="89"/>
      <c r="H315" s="55"/>
      <c r="I315">
        <f t="shared" si="13"/>
        <v>0</v>
      </c>
    </row>
    <row r="316" spans="1:9" x14ac:dyDescent="0.25">
      <c r="A316" s="114" t="str">
        <f t="shared" si="12"/>
        <v/>
      </c>
      <c r="B316" s="55"/>
      <c r="C316" s="55"/>
      <c r="D316" s="77"/>
      <c r="E316" s="77"/>
      <c r="F316" s="72"/>
      <c r="G316" s="89"/>
      <c r="H316" s="55"/>
      <c r="I316">
        <f t="shared" si="13"/>
        <v>0</v>
      </c>
    </row>
    <row r="317" spans="1:9" x14ac:dyDescent="0.25">
      <c r="A317" s="114" t="str">
        <f t="shared" si="12"/>
        <v/>
      </c>
      <c r="B317" s="55"/>
      <c r="C317" s="55"/>
      <c r="D317" s="77"/>
      <c r="E317" s="77"/>
      <c r="F317" s="72"/>
      <c r="G317" s="89"/>
      <c r="H317" s="55"/>
      <c r="I317">
        <f t="shared" si="13"/>
        <v>0</v>
      </c>
    </row>
    <row r="318" spans="1:9" x14ac:dyDescent="0.25">
      <c r="A318" s="114" t="str">
        <f t="shared" si="12"/>
        <v/>
      </c>
      <c r="B318" s="55"/>
      <c r="C318" s="55"/>
      <c r="D318" s="77"/>
      <c r="E318" s="77"/>
      <c r="F318" s="72"/>
      <c r="G318" s="89"/>
      <c r="H318" s="55"/>
      <c r="I318">
        <f t="shared" si="13"/>
        <v>0</v>
      </c>
    </row>
    <row r="319" spans="1:9" x14ac:dyDescent="0.25">
      <c r="A319" s="114" t="str">
        <f t="shared" si="12"/>
        <v/>
      </c>
      <c r="B319" s="55"/>
      <c r="C319" s="55"/>
      <c r="D319" s="77"/>
      <c r="E319" s="77"/>
      <c r="F319" s="72"/>
      <c r="G319" s="89"/>
      <c r="H319" s="55"/>
      <c r="I319">
        <f t="shared" si="13"/>
        <v>0</v>
      </c>
    </row>
    <row r="320" spans="1:9" x14ac:dyDescent="0.25">
      <c r="A320" s="114" t="str">
        <f t="shared" si="12"/>
        <v/>
      </c>
      <c r="B320" s="55"/>
      <c r="C320" s="55"/>
      <c r="D320" s="77"/>
      <c r="E320" s="77"/>
      <c r="F320" s="72"/>
      <c r="G320" s="89"/>
      <c r="H320" s="55"/>
      <c r="I320">
        <f t="shared" si="13"/>
        <v>0</v>
      </c>
    </row>
    <row r="321" spans="1:9" x14ac:dyDescent="0.25">
      <c r="A321" s="114" t="str">
        <f t="shared" si="12"/>
        <v/>
      </c>
      <c r="B321" s="55"/>
      <c r="C321" s="55"/>
      <c r="D321" s="77"/>
      <c r="E321" s="77"/>
      <c r="F321" s="72"/>
      <c r="G321" s="89"/>
      <c r="H321" s="55"/>
      <c r="I321">
        <f t="shared" si="13"/>
        <v>0</v>
      </c>
    </row>
    <row r="322" spans="1:9" x14ac:dyDescent="0.25">
      <c r="A322" s="114" t="str">
        <f t="shared" ref="A322:A385" si="14">IF(D322="","",D322+(6-I322))</f>
        <v/>
      </c>
      <c r="B322" s="55"/>
      <c r="C322" s="55"/>
      <c r="D322" s="77"/>
      <c r="E322" s="77"/>
      <c r="F322" s="72"/>
      <c r="G322" s="89"/>
      <c r="H322" s="55"/>
      <c r="I322">
        <f t="shared" ref="I322:I385" si="15">IF(WEEKDAY(D322)=7,0,WEEKDAY(D322))</f>
        <v>0</v>
      </c>
    </row>
    <row r="323" spans="1:9" x14ac:dyDescent="0.25">
      <c r="A323" s="114" t="str">
        <f t="shared" si="14"/>
        <v/>
      </c>
      <c r="B323" s="55"/>
      <c r="C323" s="55"/>
      <c r="D323" s="77"/>
      <c r="E323" s="77"/>
      <c r="F323" s="72"/>
      <c r="G323" s="89"/>
      <c r="H323" s="55"/>
      <c r="I323">
        <f t="shared" si="15"/>
        <v>0</v>
      </c>
    </row>
    <row r="324" spans="1:9" x14ac:dyDescent="0.25">
      <c r="A324" s="114" t="str">
        <f t="shared" si="14"/>
        <v/>
      </c>
      <c r="B324" s="55"/>
      <c r="C324" s="55"/>
      <c r="D324" s="77"/>
      <c r="E324" s="77"/>
      <c r="F324" s="72"/>
      <c r="G324" s="89"/>
      <c r="H324" s="55"/>
      <c r="I324">
        <f t="shared" si="15"/>
        <v>0</v>
      </c>
    </row>
    <row r="325" spans="1:9" x14ac:dyDescent="0.25">
      <c r="A325" s="114" t="str">
        <f t="shared" si="14"/>
        <v/>
      </c>
      <c r="B325" s="55"/>
      <c r="C325" s="55"/>
      <c r="D325" s="77"/>
      <c r="E325" s="77"/>
      <c r="F325" s="72"/>
      <c r="G325" s="89"/>
      <c r="H325" s="55"/>
      <c r="I325">
        <f t="shared" si="15"/>
        <v>0</v>
      </c>
    </row>
    <row r="326" spans="1:9" x14ac:dyDescent="0.25">
      <c r="A326" s="114" t="str">
        <f t="shared" si="14"/>
        <v/>
      </c>
      <c r="B326" s="55"/>
      <c r="C326" s="55"/>
      <c r="D326" s="77"/>
      <c r="E326" s="77"/>
      <c r="F326" s="72"/>
      <c r="G326" s="89"/>
      <c r="H326" s="55"/>
      <c r="I326">
        <f t="shared" si="15"/>
        <v>0</v>
      </c>
    </row>
    <row r="327" spans="1:9" x14ac:dyDescent="0.25">
      <c r="A327" s="114" t="str">
        <f t="shared" si="14"/>
        <v/>
      </c>
      <c r="B327" s="55"/>
      <c r="C327" s="55"/>
      <c r="D327" s="77"/>
      <c r="E327" s="77"/>
      <c r="F327" s="72"/>
      <c r="G327" s="89"/>
      <c r="H327" s="55"/>
      <c r="I327">
        <f t="shared" si="15"/>
        <v>0</v>
      </c>
    </row>
    <row r="328" spans="1:9" x14ac:dyDescent="0.25">
      <c r="A328" s="114" t="str">
        <f t="shared" si="14"/>
        <v/>
      </c>
      <c r="B328" s="55"/>
      <c r="C328" s="55"/>
      <c r="D328" s="77"/>
      <c r="E328" s="77"/>
      <c r="F328" s="72"/>
      <c r="G328" s="89"/>
      <c r="H328" s="55"/>
      <c r="I328">
        <f t="shared" si="15"/>
        <v>0</v>
      </c>
    </row>
    <row r="329" spans="1:9" x14ac:dyDescent="0.25">
      <c r="A329" s="114" t="str">
        <f t="shared" si="14"/>
        <v/>
      </c>
      <c r="B329" s="55"/>
      <c r="C329" s="55"/>
      <c r="D329" s="77"/>
      <c r="E329" s="77"/>
      <c r="F329" s="72"/>
      <c r="G329" s="89"/>
      <c r="H329" s="55"/>
      <c r="I329">
        <f t="shared" si="15"/>
        <v>0</v>
      </c>
    </row>
    <row r="330" spans="1:9" x14ac:dyDescent="0.25">
      <c r="A330" s="114" t="str">
        <f t="shared" si="14"/>
        <v/>
      </c>
      <c r="B330" s="55"/>
      <c r="C330" s="55"/>
      <c r="D330" s="77"/>
      <c r="E330" s="77"/>
      <c r="F330" s="72"/>
      <c r="G330" s="89"/>
      <c r="H330" s="55"/>
      <c r="I330">
        <f t="shared" si="15"/>
        <v>0</v>
      </c>
    </row>
    <row r="331" spans="1:9" x14ac:dyDescent="0.25">
      <c r="A331" s="114" t="str">
        <f t="shared" si="14"/>
        <v/>
      </c>
      <c r="B331" s="55"/>
      <c r="C331" s="55"/>
      <c r="D331" s="77"/>
      <c r="E331" s="77"/>
      <c r="F331" s="72"/>
      <c r="G331" s="89"/>
      <c r="H331" s="55"/>
      <c r="I331">
        <f t="shared" si="15"/>
        <v>0</v>
      </c>
    </row>
    <row r="332" spans="1:9" x14ac:dyDescent="0.25">
      <c r="A332" s="114" t="str">
        <f t="shared" si="14"/>
        <v/>
      </c>
      <c r="B332" s="55"/>
      <c r="C332" s="55"/>
      <c r="D332" s="77"/>
      <c r="E332" s="77"/>
      <c r="F332" s="72"/>
      <c r="G332" s="89"/>
      <c r="H332" s="55"/>
      <c r="I332">
        <f t="shared" si="15"/>
        <v>0</v>
      </c>
    </row>
    <row r="333" spans="1:9" x14ac:dyDescent="0.25">
      <c r="A333" s="114" t="str">
        <f t="shared" si="14"/>
        <v/>
      </c>
      <c r="B333" s="55"/>
      <c r="C333" s="55"/>
      <c r="D333" s="77"/>
      <c r="E333" s="77"/>
      <c r="F333" s="72"/>
      <c r="G333" s="89"/>
      <c r="H333" s="55"/>
      <c r="I333">
        <f t="shared" si="15"/>
        <v>0</v>
      </c>
    </row>
    <row r="334" spans="1:9" x14ac:dyDescent="0.25">
      <c r="A334" s="114" t="str">
        <f t="shared" si="14"/>
        <v/>
      </c>
      <c r="B334" s="55"/>
      <c r="C334" s="55"/>
      <c r="D334" s="77"/>
      <c r="E334" s="77"/>
      <c r="F334" s="72"/>
      <c r="G334" s="89"/>
      <c r="H334" s="55"/>
      <c r="I334">
        <f t="shared" si="15"/>
        <v>0</v>
      </c>
    </row>
    <row r="335" spans="1:9" x14ac:dyDescent="0.25">
      <c r="A335" s="114" t="str">
        <f t="shared" si="14"/>
        <v/>
      </c>
      <c r="B335" s="55"/>
      <c r="C335" s="55"/>
      <c r="D335" s="77"/>
      <c r="E335" s="77"/>
      <c r="F335" s="72"/>
      <c r="G335" s="89"/>
      <c r="H335" s="55"/>
      <c r="I335">
        <f t="shared" si="15"/>
        <v>0</v>
      </c>
    </row>
    <row r="336" spans="1:9" x14ac:dyDescent="0.25">
      <c r="A336" s="114" t="str">
        <f t="shared" si="14"/>
        <v/>
      </c>
      <c r="B336" s="55"/>
      <c r="C336" s="55"/>
      <c r="D336" s="77"/>
      <c r="E336" s="77"/>
      <c r="F336" s="72"/>
      <c r="G336" s="89"/>
      <c r="H336" s="55"/>
      <c r="I336">
        <f t="shared" si="15"/>
        <v>0</v>
      </c>
    </row>
    <row r="337" spans="1:9" x14ac:dyDescent="0.25">
      <c r="A337" s="114" t="str">
        <f t="shared" si="14"/>
        <v/>
      </c>
      <c r="B337" s="55"/>
      <c r="C337" s="55"/>
      <c r="D337" s="77"/>
      <c r="E337" s="77"/>
      <c r="F337" s="72"/>
      <c r="G337" s="89"/>
      <c r="H337" s="55"/>
      <c r="I337">
        <f t="shared" si="15"/>
        <v>0</v>
      </c>
    </row>
    <row r="338" spans="1:9" x14ac:dyDescent="0.25">
      <c r="A338" s="114" t="str">
        <f t="shared" si="14"/>
        <v/>
      </c>
      <c r="B338" s="55"/>
      <c r="C338" s="55"/>
      <c r="D338" s="77"/>
      <c r="E338" s="77"/>
      <c r="F338" s="72"/>
      <c r="G338" s="89"/>
      <c r="H338" s="55"/>
      <c r="I338">
        <f t="shared" si="15"/>
        <v>0</v>
      </c>
    </row>
    <row r="339" spans="1:9" x14ac:dyDescent="0.25">
      <c r="A339" s="114" t="str">
        <f t="shared" si="14"/>
        <v/>
      </c>
      <c r="B339" s="55"/>
      <c r="C339" s="55"/>
      <c r="D339" s="77"/>
      <c r="E339" s="77"/>
      <c r="F339" s="72"/>
      <c r="G339" s="89"/>
      <c r="H339" s="55"/>
      <c r="I339">
        <f t="shared" si="15"/>
        <v>0</v>
      </c>
    </row>
    <row r="340" spans="1:9" x14ac:dyDescent="0.25">
      <c r="A340" s="114" t="str">
        <f t="shared" si="14"/>
        <v/>
      </c>
      <c r="B340" s="55"/>
      <c r="C340" s="55"/>
      <c r="D340" s="77"/>
      <c r="E340" s="77"/>
      <c r="F340" s="72"/>
      <c r="G340" s="89"/>
      <c r="H340" s="55"/>
      <c r="I340">
        <f t="shared" si="15"/>
        <v>0</v>
      </c>
    </row>
    <row r="341" spans="1:9" x14ac:dyDescent="0.25">
      <c r="A341" s="114" t="str">
        <f t="shared" si="14"/>
        <v/>
      </c>
      <c r="B341" s="55"/>
      <c r="C341" s="55"/>
      <c r="D341" s="77"/>
      <c r="E341" s="77"/>
      <c r="F341" s="72"/>
      <c r="G341" s="89"/>
      <c r="H341" s="55"/>
      <c r="I341">
        <f t="shared" si="15"/>
        <v>0</v>
      </c>
    </row>
    <row r="342" spans="1:9" x14ac:dyDescent="0.25">
      <c r="A342" s="114" t="str">
        <f t="shared" si="14"/>
        <v/>
      </c>
      <c r="B342" s="55"/>
      <c r="C342" s="55"/>
      <c r="D342" s="77"/>
      <c r="E342" s="77"/>
      <c r="F342" s="72"/>
      <c r="G342" s="89"/>
      <c r="H342" s="55"/>
      <c r="I342">
        <f t="shared" si="15"/>
        <v>0</v>
      </c>
    </row>
    <row r="343" spans="1:9" x14ac:dyDescent="0.25">
      <c r="A343" s="114" t="str">
        <f t="shared" si="14"/>
        <v/>
      </c>
      <c r="B343" s="55"/>
      <c r="C343" s="55"/>
      <c r="D343" s="77"/>
      <c r="E343" s="77"/>
      <c r="F343" s="72"/>
      <c r="G343" s="89"/>
      <c r="H343" s="55"/>
      <c r="I343">
        <f t="shared" si="15"/>
        <v>0</v>
      </c>
    </row>
    <row r="344" spans="1:9" x14ac:dyDescent="0.25">
      <c r="A344" s="114" t="str">
        <f t="shared" si="14"/>
        <v/>
      </c>
      <c r="B344" s="55"/>
      <c r="C344" s="55"/>
      <c r="D344" s="77"/>
      <c r="E344" s="77"/>
      <c r="F344" s="72"/>
      <c r="G344" s="89"/>
      <c r="H344" s="55"/>
      <c r="I344">
        <f t="shared" si="15"/>
        <v>0</v>
      </c>
    </row>
    <row r="345" spans="1:9" x14ac:dyDescent="0.25">
      <c r="A345" s="114" t="str">
        <f t="shared" si="14"/>
        <v/>
      </c>
      <c r="B345" s="55"/>
      <c r="C345" s="55"/>
      <c r="D345" s="77"/>
      <c r="E345" s="77"/>
      <c r="F345" s="72"/>
      <c r="G345" s="89"/>
      <c r="H345" s="55"/>
      <c r="I345">
        <f t="shared" si="15"/>
        <v>0</v>
      </c>
    </row>
    <row r="346" spans="1:9" x14ac:dyDescent="0.25">
      <c r="A346" s="114" t="str">
        <f t="shared" si="14"/>
        <v/>
      </c>
      <c r="B346" s="55"/>
      <c r="C346" s="55"/>
      <c r="D346" s="77"/>
      <c r="E346" s="77"/>
      <c r="F346" s="72"/>
      <c r="G346" s="89"/>
      <c r="H346" s="55"/>
      <c r="I346">
        <f t="shared" si="15"/>
        <v>0</v>
      </c>
    </row>
    <row r="347" spans="1:9" x14ac:dyDescent="0.25">
      <c r="A347" s="114" t="str">
        <f t="shared" si="14"/>
        <v/>
      </c>
      <c r="B347" s="55"/>
      <c r="C347" s="55"/>
      <c r="D347" s="77"/>
      <c r="E347" s="77"/>
      <c r="F347" s="72"/>
      <c r="G347" s="89"/>
      <c r="H347" s="55"/>
      <c r="I347">
        <f t="shared" si="15"/>
        <v>0</v>
      </c>
    </row>
    <row r="348" spans="1:9" x14ac:dyDescent="0.25">
      <c r="A348" s="114" t="str">
        <f t="shared" si="14"/>
        <v/>
      </c>
      <c r="B348" s="55"/>
      <c r="C348" s="55"/>
      <c r="D348" s="77"/>
      <c r="E348" s="77"/>
      <c r="F348" s="72"/>
      <c r="G348" s="89"/>
      <c r="H348" s="55"/>
      <c r="I348">
        <f t="shared" si="15"/>
        <v>0</v>
      </c>
    </row>
    <row r="349" spans="1:9" x14ac:dyDescent="0.25">
      <c r="A349" s="114" t="str">
        <f t="shared" si="14"/>
        <v/>
      </c>
      <c r="B349" s="55"/>
      <c r="C349" s="55"/>
      <c r="D349" s="77"/>
      <c r="E349" s="77"/>
      <c r="F349" s="72"/>
      <c r="G349" s="89"/>
      <c r="H349" s="55"/>
      <c r="I349">
        <f t="shared" si="15"/>
        <v>0</v>
      </c>
    </row>
    <row r="350" spans="1:9" x14ac:dyDescent="0.25">
      <c r="A350" s="114" t="str">
        <f t="shared" si="14"/>
        <v/>
      </c>
      <c r="B350" s="55"/>
      <c r="C350" s="55"/>
      <c r="D350" s="77"/>
      <c r="E350" s="77"/>
      <c r="F350" s="72"/>
      <c r="G350" s="89"/>
      <c r="H350" s="55"/>
      <c r="I350">
        <f t="shared" si="15"/>
        <v>0</v>
      </c>
    </row>
    <row r="351" spans="1:9" x14ac:dyDescent="0.25">
      <c r="A351" s="114" t="str">
        <f t="shared" si="14"/>
        <v/>
      </c>
      <c r="B351" s="55"/>
      <c r="C351" s="55"/>
      <c r="D351" s="77"/>
      <c r="E351" s="77"/>
      <c r="F351" s="72"/>
      <c r="G351" s="89"/>
      <c r="H351" s="55"/>
      <c r="I351">
        <f t="shared" si="15"/>
        <v>0</v>
      </c>
    </row>
    <row r="352" spans="1:9" x14ac:dyDescent="0.25">
      <c r="A352" s="114" t="str">
        <f t="shared" si="14"/>
        <v/>
      </c>
      <c r="B352" s="55"/>
      <c r="C352" s="55"/>
      <c r="D352" s="77"/>
      <c r="E352" s="77"/>
      <c r="F352" s="72"/>
      <c r="G352" s="89"/>
      <c r="H352" s="55"/>
      <c r="I352">
        <f t="shared" si="15"/>
        <v>0</v>
      </c>
    </row>
    <row r="353" spans="1:9" x14ac:dyDescent="0.25">
      <c r="A353" s="114" t="str">
        <f t="shared" si="14"/>
        <v/>
      </c>
      <c r="B353" s="55"/>
      <c r="C353" s="55"/>
      <c r="D353" s="77"/>
      <c r="E353" s="77"/>
      <c r="F353" s="72"/>
      <c r="G353" s="89"/>
      <c r="H353" s="55"/>
      <c r="I353">
        <f t="shared" si="15"/>
        <v>0</v>
      </c>
    </row>
    <row r="354" spans="1:9" x14ac:dyDescent="0.25">
      <c r="A354" s="114" t="str">
        <f t="shared" si="14"/>
        <v/>
      </c>
      <c r="B354" s="55"/>
      <c r="C354" s="55"/>
      <c r="D354" s="77"/>
      <c r="E354" s="77"/>
      <c r="F354" s="72"/>
      <c r="G354" s="89"/>
      <c r="H354" s="55"/>
      <c r="I354">
        <f t="shared" si="15"/>
        <v>0</v>
      </c>
    </row>
    <row r="355" spans="1:9" x14ac:dyDescent="0.25">
      <c r="A355" s="114" t="str">
        <f t="shared" si="14"/>
        <v/>
      </c>
      <c r="B355" s="55"/>
      <c r="C355" s="55"/>
      <c r="D355" s="77"/>
      <c r="E355" s="77"/>
      <c r="F355" s="72"/>
      <c r="G355" s="89"/>
      <c r="H355" s="55"/>
      <c r="I355">
        <f t="shared" si="15"/>
        <v>0</v>
      </c>
    </row>
    <row r="356" spans="1:9" x14ac:dyDescent="0.25">
      <c r="A356" s="114" t="str">
        <f t="shared" si="14"/>
        <v/>
      </c>
      <c r="B356" s="55"/>
      <c r="C356" s="55"/>
      <c r="D356" s="77"/>
      <c r="E356" s="77"/>
      <c r="F356" s="72"/>
      <c r="G356" s="89"/>
      <c r="H356" s="55"/>
      <c r="I356">
        <f t="shared" si="15"/>
        <v>0</v>
      </c>
    </row>
    <row r="357" spans="1:9" x14ac:dyDescent="0.25">
      <c r="A357" s="114" t="str">
        <f t="shared" si="14"/>
        <v/>
      </c>
      <c r="B357" s="55"/>
      <c r="C357" s="55"/>
      <c r="D357" s="77"/>
      <c r="E357" s="77"/>
      <c r="F357" s="72"/>
      <c r="G357" s="89"/>
      <c r="H357" s="55"/>
      <c r="I357">
        <f t="shared" si="15"/>
        <v>0</v>
      </c>
    </row>
    <row r="358" spans="1:9" x14ac:dyDescent="0.25">
      <c r="A358" s="114" t="str">
        <f t="shared" si="14"/>
        <v/>
      </c>
      <c r="B358" s="55"/>
      <c r="C358" s="55"/>
      <c r="D358" s="77"/>
      <c r="E358" s="77"/>
      <c r="F358" s="72"/>
      <c r="G358" s="89"/>
      <c r="H358" s="55"/>
      <c r="I358">
        <f t="shared" si="15"/>
        <v>0</v>
      </c>
    </row>
    <row r="359" spans="1:9" x14ac:dyDescent="0.25">
      <c r="A359" s="114" t="str">
        <f t="shared" si="14"/>
        <v/>
      </c>
      <c r="B359" s="55"/>
      <c r="C359" s="55"/>
      <c r="D359" s="77"/>
      <c r="E359" s="77"/>
      <c r="F359" s="72"/>
      <c r="G359" s="89"/>
      <c r="H359" s="55"/>
      <c r="I359">
        <f t="shared" si="15"/>
        <v>0</v>
      </c>
    </row>
    <row r="360" spans="1:9" x14ac:dyDescent="0.25">
      <c r="A360" s="114" t="str">
        <f t="shared" si="14"/>
        <v/>
      </c>
      <c r="B360" s="55"/>
      <c r="C360" s="55"/>
      <c r="D360" s="77"/>
      <c r="E360" s="77"/>
      <c r="F360" s="72"/>
      <c r="G360" s="89"/>
      <c r="H360" s="55"/>
      <c r="I360">
        <f t="shared" si="15"/>
        <v>0</v>
      </c>
    </row>
    <row r="361" spans="1:9" x14ac:dyDescent="0.25">
      <c r="A361" s="114" t="str">
        <f t="shared" si="14"/>
        <v/>
      </c>
      <c r="B361" s="55"/>
      <c r="C361" s="55"/>
      <c r="D361" s="77"/>
      <c r="E361" s="77"/>
      <c r="F361" s="72"/>
      <c r="G361" s="89"/>
      <c r="H361" s="55"/>
      <c r="I361">
        <f t="shared" si="15"/>
        <v>0</v>
      </c>
    </row>
    <row r="362" spans="1:9" x14ac:dyDescent="0.25">
      <c r="A362" s="114" t="str">
        <f t="shared" si="14"/>
        <v/>
      </c>
      <c r="B362" s="55"/>
      <c r="C362" s="55"/>
      <c r="D362" s="77"/>
      <c r="E362" s="77"/>
      <c r="F362" s="72"/>
      <c r="G362" s="89"/>
      <c r="H362" s="55"/>
      <c r="I362">
        <f t="shared" si="15"/>
        <v>0</v>
      </c>
    </row>
    <row r="363" spans="1:9" x14ac:dyDescent="0.25">
      <c r="A363" s="114" t="str">
        <f t="shared" si="14"/>
        <v/>
      </c>
      <c r="B363" s="55"/>
      <c r="C363" s="55"/>
      <c r="D363" s="77"/>
      <c r="E363" s="77"/>
      <c r="F363" s="72"/>
      <c r="G363" s="89"/>
      <c r="H363" s="55"/>
      <c r="I363">
        <f t="shared" si="15"/>
        <v>0</v>
      </c>
    </row>
    <row r="364" spans="1:9" x14ac:dyDescent="0.25">
      <c r="A364" s="114" t="str">
        <f t="shared" si="14"/>
        <v/>
      </c>
      <c r="B364" s="55"/>
      <c r="C364" s="55"/>
      <c r="D364" s="77"/>
      <c r="E364" s="77"/>
      <c r="F364" s="72"/>
      <c r="G364" s="89"/>
      <c r="H364" s="55"/>
      <c r="I364">
        <f t="shared" si="15"/>
        <v>0</v>
      </c>
    </row>
    <row r="365" spans="1:9" x14ac:dyDescent="0.25">
      <c r="A365" s="114" t="str">
        <f t="shared" si="14"/>
        <v/>
      </c>
      <c r="B365" s="55"/>
      <c r="C365" s="55"/>
      <c r="D365" s="77"/>
      <c r="E365" s="77"/>
      <c r="F365" s="72"/>
      <c r="G365" s="89"/>
      <c r="H365" s="55"/>
      <c r="I365">
        <f t="shared" si="15"/>
        <v>0</v>
      </c>
    </row>
    <row r="366" spans="1:9" x14ac:dyDescent="0.25">
      <c r="A366" s="114" t="str">
        <f t="shared" si="14"/>
        <v/>
      </c>
      <c r="B366" s="55"/>
      <c r="C366" s="55"/>
      <c r="D366" s="77"/>
      <c r="E366" s="77"/>
      <c r="F366" s="72"/>
      <c r="G366" s="89"/>
      <c r="H366" s="55"/>
      <c r="I366">
        <f t="shared" si="15"/>
        <v>0</v>
      </c>
    </row>
    <row r="367" spans="1:9" x14ac:dyDescent="0.25">
      <c r="A367" s="114" t="str">
        <f t="shared" si="14"/>
        <v/>
      </c>
      <c r="B367" s="55"/>
      <c r="C367" s="55"/>
      <c r="D367" s="77"/>
      <c r="E367" s="77"/>
      <c r="F367" s="72"/>
      <c r="G367" s="89"/>
      <c r="H367" s="55"/>
      <c r="I367">
        <f t="shared" si="15"/>
        <v>0</v>
      </c>
    </row>
    <row r="368" spans="1:9" x14ac:dyDescent="0.25">
      <c r="A368" s="114" t="str">
        <f t="shared" si="14"/>
        <v/>
      </c>
      <c r="B368" s="55"/>
      <c r="C368" s="55"/>
      <c r="D368" s="77"/>
      <c r="E368" s="77"/>
      <c r="F368" s="72"/>
      <c r="G368" s="89"/>
      <c r="H368" s="55"/>
      <c r="I368">
        <f t="shared" si="15"/>
        <v>0</v>
      </c>
    </row>
    <row r="369" spans="1:9" x14ac:dyDescent="0.25">
      <c r="A369" s="114" t="str">
        <f t="shared" si="14"/>
        <v/>
      </c>
      <c r="B369" s="55"/>
      <c r="C369" s="55"/>
      <c r="D369" s="77"/>
      <c r="E369" s="77"/>
      <c r="F369" s="72"/>
      <c r="G369" s="89"/>
      <c r="H369" s="55"/>
      <c r="I369">
        <f t="shared" si="15"/>
        <v>0</v>
      </c>
    </row>
    <row r="370" spans="1:9" x14ac:dyDescent="0.25">
      <c r="A370" s="114" t="str">
        <f t="shared" si="14"/>
        <v/>
      </c>
      <c r="B370" s="55"/>
      <c r="C370" s="55"/>
      <c r="D370" s="77"/>
      <c r="E370" s="77"/>
      <c r="F370" s="72"/>
      <c r="G370" s="89"/>
      <c r="H370" s="55"/>
      <c r="I370">
        <f t="shared" si="15"/>
        <v>0</v>
      </c>
    </row>
    <row r="371" spans="1:9" x14ac:dyDescent="0.25">
      <c r="A371" s="114" t="str">
        <f t="shared" si="14"/>
        <v/>
      </c>
      <c r="B371" s="55"/>
      <c r="C371" s="55"/>
      <c r="D371" s="77"/>
      <c r="E371" s="77"/>
      <c r="F371" s="72"/>
      <c r="G371" s="89"/>
      <c r="H371" s="55"/>
      <c r="I371">
        <f t="shared" si="15"/>
        <v>0</v>
      </c>
    </row>
    <row r="372" spans="1:9" x14ac:dyDescent="0.25">
      <c r="A372" s="114" t="str">
        <f t="shared" si="14"/>
        <v/>
      </c>
      <c r="B372" s="55"/>
      <c r="C372" s="55"/>
      <c r="D372" s="77"/>
      <c r="E372" s="77"/>
      <c r="F372" s="72"/>
      <c r="G372" s="89"/>
      <c r="H372" s="55"/>
      <c r="I372">
        <f t="shared" si="15"/>
        <v>0</v>
      </c>
    </row>
    <row r="373" spans="1:9" x14ac:dyDescent="0.25">
      <c r="A373" s="114" t="str">
        <f t="shared" si="14"/>
        <v/>
      </c>
      <c r="B373" s="55"/>
      <c r="C373" s="55"/>
      <c r="D373" s="77"/>
      <c r="E373" s="77"/>
      <c r="F373" s="72"/>
      <c r="G373" s="89"/>
      <c r="H373" s="55"/>
      <c r="I373">
        <f t="shared" si="15"/>
        <v>0</v>
      </c>
    </row>
    <row r="374" spans="1:9" x14ac:dyDescent="0.25">
      <c r="A374" s="114" t="str">
        <f t="shared" si="14"/>
        <v/>
      </c>
      <c r="B374" s="55"/>
      <c r="C374" s="55"/>
      <c r="D374" s="77"/>
      <c r="E374" s="77"/>
      <c r="F374" s="72"/>
      <c r="G374" s="89"/>
      <c r="H374" s="55"/>
      <c r="I374">
        <f t="shared" si="15"/>
        <v>0</v>
      </c>
    </row>
    <row r="375" spans="1:9" x14ac:dyDescent="0.25">
      <c r="A375" s="114" t="str">
        <f t="shared" si="14"/>
        <v/>
      </c>
      <c r="B375" s="55"/>
      <c r="C375" s="55"/>
      <c r="D375" s="77"/>
      <c r="E375" s="77"/>
      <c r="F375" s="72"/>
      <c r="G375" s="89"/>
      <c r="H375" s="55"/>
      <c r="I375">
        <f t="shared" si="15"/>
        <v>0</v>
      </c>
    </row>
    <row r="376" spans="1:9" x14ac:dyDescent="0.25">
      <c r="A376" s="114" t="str">
        <f t="shared" si="14"/>
        <v/>
      </c>
      <c r="B376" s="55"/>
      <c r="C376" s="55"/>
      <c r="D376" s="77"/>
      <c r="E376" s="77"/>
      <c r="F376" s="72"/>
      <c r="G376" s="89"/>
      <c r="H376" s="55"/>
      <c r="I376">
        <f t="shared" si="15"/>
        <v>0</v>
      </c>
    </row>
    <row r="377" spans="1:9" x14ac:dyDescent="0.25">
      <c r="A377" s="114" t="str">
        <f t="shared" si="14"/>
        <v/>
      </c>
      <c r="B377" s="55"/>
      <c r="C377" s="55"/>
      <c r="D377" s="77"/>
      <c r="E377" s="77"/>
      <c r="F377" s="72"/>
      <c r="G377" s="89"/>
      <c r="H377" s="55"/>
      <c r="I377">
        <f t="shared" si="15"/>
        <v>0</v>
      </c>
    </row>
    <row r="378" spans="1:9" x14ac:dyDescent="0.25">
      <c r="A378" s="114" t="str">
        <f t="shared" si="14"/>
        <v/>
      </c>
      <c r="B378" s="55"/>
      <c r="C378" s="55"/>
      <c r="D378" s="77"/>
      <c r="E378" s="77"/>
      <c r="F378" s="72"/>
      <c r="G378" s="89"/>
      <c r="H378" s="55"/>
      <c r="I378">
        <f t="shared" si="15"/>
        <v>0</v>
      </c>
    </row>
    <row r="379" spans="1:9" x14ac:dyDescent="0.25">
      <c r="A379" s="114" t="str">
        <f t="shared" si="14"/>
        <v/>
      </c>
      <c r="B379" s="55"/>
      <c r="C379" s="55"/>
      <c r="D379" s="77"/>
      <c r="E379" s="77"/>
      <c r="F379" s="72"/>
      <c r="G379" s="89"/>
      <c r="H379" s="55"/>
      <c r="I379">
        <f t="shared" si="15"/>
        <v>0</v>
      </c>
    </row>
    <row r="380" spans="1:9" x14ac:dyDescent="0.25">
      <c r="A380" s="114" t="str">
        <f t="shared" si="14"/>
        <v/>
      </c>
      <c r="B380" s="55"/>
      <c r="C380" s="55"/>
      <c r="D380" s="77"/>
      <c r="E380" s="77"/>
      <c r="F380" s="72"/>
      <c r="G380" s="89"/>
      <c r="H380" s="55"/>
      <c r="I380">
        <f t="shared" si="15"/>
        <v>0</v>
      </c>
    </row>
    <row r="381" spans="1:9" x14ac:dyDescent="0.25">
      <c r="A381" s="114" t="str">
        <f t="shared" si="14"/>
        <v/>
      </c>
      <c r="B381" s="55"/>
      <c r="C381" s="55"/>
      <c r="D381" s="77"/>
      <c r="E381" s="77"/>
      <c r="F381" s="72"/>
      <c r="G381" s="89"/>
      <c r="H381" s="55"/>
      <c r="I381">
        <f t="shared" si="15"/>
        <v>0</v>
      </c>
    </row>
    <row r="382" spans="1:9" x14ac:dyDescent="0.25">
      <c r="A382" s="114" t="str">
        <f t="shared" si="14"/>
        <v/>
      </c>
      <c r="B382" s="55"/>
      <c r="C382" s="55"/>
      <c r="D382" s="77"/>
      <c r="E382" s="77"/>
      <c r="F382" s="72"/>
      <c r="G382" s="89"/>
      <c r="H382" s="55"/>
      <c r="I382">
        <f t="shared" si="15"/>
        <v>0</v>
      </c>
    </row>
    <row r="383" spans="1:9" x14ac:dyDescent="0.25">
      <c r="A383" s="114" t="str">
        <f t="shared" si="14"/>
        <v/>
      </c>
      <c r="B383" s="55"/>
      <c r="C383" s="55"/>
      <c r="D383" s="77"/>
      <c r="E383" s="77"/>
      <c r="F383" s="72"/>
      <c r="G383" s="89"/>
      <c r="H383" s="55"/>
      <c r="I383">
        <f t="shared" si="15"/>
        <v>0</v>
      </c>
    </row>
    <row r="384" spans="1:9" x14ac:dyDescent="0.25">
      <c r="A384" s="114" t="str">
        <f t="shared" si="14"/>
        <v/>
      </c>
      <c r="B384" s="55"/>
      <c r="C384" s="55"/>
      <c r="D384" s="77"/>
      <c r="E384" s="77"/>
      <c r="F384" s="72"/>
      <c r="G384" s="89"/>
      <c r="H384" s="55"/>
      <c r="I384">
        <f t="shared" si="15"/>
        <v>0</v>
      </c>
    </row>
    <row r="385" spans="1:9" x14ac:dyDescent="0.25">
      <c r="A385" s="114" t="str">
        <f t="shared" si="14"/>
        <v/>
      </c>
      <c r="B385" s="55"/>
      <c r="C385" s="55"/>
      <c r="D385" s="77"/>
      <c r="E385" s="77"/>
      <c r="F385" s="72"/>
      <c r="G385" s="89"/>
      <c r="H385" s="55"/>
      <c r="I385">
        <f t="shared" si="15"/>
        <v>0</v>
      </c>
    </row>
    <row r="386" spans="1:9" x14ac:dyDescent="0.25">
      <c r="A386" s="114" t="str">
        <f t="shared" ref="A386:A449" si="16">IF(D386="","",D386+(6-I386))</f>
        <v/>
      </c>
      <c r="B386" s="55"/>
      <c r="C386" s="55"/>
      <c r="D386" s="77"/>
      <c r="E386" s="77"/>
      <c r="F386" s="72"/>
      <c r="G386" s="89"/>
      <c r="H386" s="55"/>
      <c r="I386">
        <f t="shared" ref="I386:I449" si="17">IF(WEEKDAY(D386)=7,0,WEEKDAY(D386))</f>
        <v>0</v>
      </c>
    </row>
    <row r="387" spans="1:9" x14ac:dyDescent="0.25">
      <c r="A387" s="114" t="str">
        <f t="shared" si="16"/>
        <v/>
      </c>
      <c r="B387" s="55"/>
      <c r="C387" s="55"/>
      <c r="D387" s="77"/>
      <c r="E387" s="77"/>
      <c r="F387" s="72"/>
      <c r="G387" s="89"/>
      <c r="H387" s="55"/>
      <c r="I387">
        <f t="shared" si="17"/>
        <v>0</v>
      </c>
    </row>
    <row r="388" spans="1:9" x14ac:dyDescent="0.25">
      <c r="A388" s="114" t="str">
        <f t="shared" si="16"/>
        <v/>
      </c>
      <c r="B388" s="55"/>
      <c r="C388" s="55"/>
      <c r="D388" s="77"/>
      <c r="E388" s="77"/>
      <c r="F388" s="72"/>
      <c r="G388" s="89"/>
      <c r="H388" s="55"/>
      <c r="I388">
        <f t="shared" si="17"/>
        <v>0</v>
      </c>
    </row>
    <row r="389" spans="1:9" x14ac:dyDescent="0.25">
      <c r="A389" s="114" t="str">
        <f t="shared" si="16"/>
        <v/>
      </c>
      <c r="B389" s="55"/>
      <c r="C389" s="55"/>
      <c r="D389" s="77"/>
      <c r="E389" s="77"/>
      <c r="F389" s="72"/>
      <c r="G389" s="89"/>
      <c r="H389" s="55"/>
      <c r="I389">
        <f t="shared" si="17"/>
        <v>0</v>
      </c>
    </row>
    <row r="390" spans="1:9" x14ac:dyDescent="0.25">
      <c r="A390" s="114" t="str">
        <f t="shared" si="16"/>
        <v/>
      </c>
      <c r="B390" s="55"/>
      <c r="C390" s="55"/>
      <c r="D390" s="77"/>
      <c r="E390" s="77"/>
      <c r="F390" s="72"/>
      <c r="G390" s="89"/>
      <c r="H390" s="55"/>
      <c r="I390">
        <f t="shared" si="17"/>
        <v>0</v>
      </c>
    </row>
    <row r="391" spans="1:9" x14ac:dyDescent="0.25">
      <c r="A391" s="114" t="str">
        <f t="shared" si="16"/>
        <v/>
      </c>
      <c r="B391" s="55"/>
      <c r="C391" s="55"/>
      <c r="D391" s="77"/>
      <c r="E391" s="77"/>
      <c r="F391" s="72"/>
      <c r="G391" s="89"/>
      <c r="H391" s="55"/>
      <c r="I391">
        <f t="shared" si="17"/>
        <v>0</v>
      </c>
    </row>
    <row r="392" spans="1:9" x14ac:dyDescent="0.25">
      <c r="A392" s="114" t="str">
        <f t="shared" si="16"/>
        <v/>
      </c>
      <c r="B392" s="55"/>
      <c r="C392" s="55"/>
      <c r="D392" s="77"/>
      <c r="E392" s="77"/>
      <c r="F392" s="72"/>
      <c r="G392" s="89"/>
      <c r="H392" s="55"/>
      <c r="I392">
        <f t="shared" si="17"/>
        <v>0</v>
      </c>
    </row>
    <row r="393" spans="1:9" x14ac:dyDescent="0.25">
      <c r="A393" s="114" t="str">
        <f t="shared" si="16"/>
        <v/>
      </c>
      <c r="B393" s="55"/>
      <c r="C393" s="55"/>
      <c r="D393" s="77"/>
      <c r="E393" s="77"/>
      <c r="F393" s="72"/>
      <c r="G393" s="89"/>
      <c r="H393" s="55"/>
      <c r="I393">
        <f t="shared" si="17"/>
        <v>0</v>
      </c>
    </row>
    <row r="394" spans="1:9" x14ac:dyDescent="0.25">
      <c r="A394" s="114" t="str">
        <f t="shared" si="16"/>
        <v/>
      </c>
      <c r="B394" s="55"/>
      <c r="C394" s="55"/>
      <c r="D394" s="77"/>
      <c r="E394" s="77"/>
      <c r="F394" s="72"/>
      <c r="G394" s="89"/>
      <c r="H394" s="55"/>
      <c r="I394">
        <f t="shared" si="17"/>
        <v>0</v>
      </c>
    </row>
    <row r="395" spans="1:9" x14ac:dyDescent="0.25">
      <c r="A395" s="114" t="str">
        <f t="shared" si="16"/>
        <v/>
      </c>
      <c r="B395" s="55"/>
      <c r="C395" s="55"/>
      <c r="D395" s="77"/>
      <c r="E395" s="77"/>
      <c r="F395" s="72"/>
      <c r="G395" s="89"/>
      <c r="H395" s="55"/>
      <c r="I395">
        <f t="shared" si="17"/>
        <v>0</v>
      </c>
    </row>
    <row r="396" spans="1:9" x14ac:dyDescent="0.25">
      <c r="A396" s="114" t="str">
        <f t="shared" si="16"/>
        <v/>
      </c>
      <c r="B396" s="55"/>
      <c r="C396" s="55"/>
      <c r="D396" s="77"/>
      <c r="E396" s="77"/>
      <c r="F396" s="72"/>
      <c r="G396" s="89"/>
      <c r="H396" s="55"/>
      <c r="I396">
        <f t="shared" si="17"/>
        <v>0</v>
      </c>
    </row>
    <row r="397" spans="1:9" x14ac:dyDescent="0.25">
      <c r="A397" s="114" t="str">
        <f t="shared" si="16"/>
        <v/>
      </c>
      <c r="B397" s="55"/>
      <c r="C397" s="55"/>
      <c r="D397" s="77"/>
      <c r="E397" s="77"/>
      <c r="F397" s="72"/>
      <c r="G397" s="89"/>
      <c r="H397" s="55"/>
      <c r="I397">
        <f t="shared" si="17"/>
        <v>0</v>
      </c>
    </row>
    <row r="398" spans="1:9" x14ac:dyDescent="0.25">
      <c r="A398" s="114" t="str">
        <f t="shared" si="16"/>
        <v/>
      </c>
      <c r="B398" s="55"/>
      <c r="C398" s="55"/>
      <c r="D398" s="77"/>
      <c r="E398" s="77"/>
      <c r="F398" s="72"/>
      <c r="G398" s="89"/>
      <c r="H398" s="55"/>
      <c r="I398">
        <f t="shared" si="17"/>
        <v>0</v>
      </c>
    </row>
    <row r="399" spans="1:9" x14ac:dyDescent="0.25">
      <c r="A399" s="114" t="str">
        <f t="shared" si="16"/>
        <v/>
      </c>
      <c r="B399" s="55"/>
      <c r="C399" s="55"/>
      <c r="D399" s="77"/>
      <c r="E399" s="77"/>
      <c r="F399" s="72"/>
      <c r="G399" s="89"/>
      <c r="H399" s="55"/>
      <c r="I399">
        <f t="shared" si="17"/>
        <v>0</v>
      </c>
    </row>
    <row r="400" spans="1:9" x14ac:dyDescent="0.25">
      <c r="A400" s="114" t="str">
        <f t="shared" si="16"/>
        <v/>
      </c>
      <c r="B400" s="55"/>
      <c r="C400" s="55"/>
      <c r="D400" s="77"/>
      <c r="E400" s="77"/>
      <c r="F400" s="72"/>
      <c r="G400" s="89"/>
      <c r="H400" s="55"/>
      <c r="I400">
        <f t="shared" si="17"/>
        <v>0</v>
      </c>
    </row>
    <row r="401" spans="1:9" x14ac:dyDescent="0.25">
      <c r="A401" s="114" t="str">
        <f t="shared" si="16"/>
        <v/>
      </c>
      <c r="B401" s="55"/>
      <c r="C401" s="55"/>
      <c r="D401" s="77"/>
      <c r="E401" s="77"/>
      <c r="F401" s="72"/>
      <c r="G401" s="89"/>
      <c r="H401" s="55"/>
      <c r="I401">
        <f t="shared" si="17"/>
        <v>0</v>
      </c>
    </row>
    <row r="402" spans="1:9" x14ac:dyDescent="0.25">
      <c r="A402" s="114" t="str">
        <f t="shared" si="16"/>
        <v/>
      </c>
      <c r="B402" s="55"/>
      <c r="C402" s="55"/>
      <c r="D402" s="77"/>
      <c r="E402" s="77"/>
      <c r="F402" s="72"/>
      <c r="G402" s="89"/>
      <c r="H402" s="55"/>
      <c r="I402">
        <f t="shared" si="17"/>
        <v>0</v>
      </c>
    </row>
    <row r="403" spans="1:9" x14ac:dyDescent="0.25">
      <c r="A403" s="114" t="str">
        <f t="shared" si="16"/>
        <v/>
      </c>
      <c r="B403" s="55"/>
      <c r="C403" s="55"/>
      <c r="D403" s="77"/>
      <c r="E403" s="77"/>
      <c r="F403" s="72"/>
      <c r="G403" s="89"/>
      <c r="H403" s="55"/>
      <c r="I403">
        <f t="shared" si="17"/>
        <v>0</v>
      </c>
    </row>
    <row r="404" spans="1:9" x14ac:dyDescent="0.25">
      <c r="A404" s="114" t="str">
        <f t="shared" si="16"/>
        <v/>
      </c>
      <c r="B404" s="55"/>
      <c r="C404" s="55"/>
      <c r="D404" s="77"/>
      <c r="E404" s="77"/>
      <c r="F404" s="72"/>
      <c r="G404" s="89"/>
      <c r="H404" s="55"/>
      <c r="I404">
        <f t="shared" si="17"/>
        <v>0</v>
      </c>
    </row>
    <row r="405" spans="1:9" x14ac:dyDescent="0.25">
      <c r="A405" s="114" t="str">
        <f t="shared" si="16"/>
        <v/>
      </c>
      <c r="B405" s="55"/>
      <c r="C405" s="55"/>
      <c r="D405" s="77"/>
      <c r="E405" s="77"/>
      <c r="F405" s="72"/>
      <c r="G405" s="89"/>
      <c r="H405" s="55"/>
      <c r="I405">
        <f t="shared" si="17"/>
        <v>0</v>
      </c>
    </row>
    <row r="406" spans="1:9" x14ac:dyDescent="0.25">
      <c r="A406" s="114" t="str">
        <f t="shared" si="16"/>
        <v/>
      </c>
      <c r="B406" s="55"/>
      <c r="C406" s="55"/>
      <c r="D406" s="77"/>
      <c r="E406" s="77"/>
      <c r="F406" s="72"/>
      <c r="G406" s="89"/>
      <c r="H406" s="55"/>
      <c r="I406">
        <f t="shared" si="17"/>
        <v>0</v>
      </c>
    </row>
    <row r="407" spans="1:9" x14ac:dyDescent="0.25">
      <c r="A407" s="114" t="str">
        <f t="shared" si="16"/>
        <v/>
      </c>
      <c r="B407" s="55"/>
      <c r="C407" s="55"/>
      <c r="D407" s="77"/>
      <c r="E407" s="77"/>
      <c r="F407" s="72"/>
      <c r="G407" s="89"/>
      <c r="H407" s="55"/>
      <c r="I407">
        <f t="shared" si="17"/>
        <v>0</v>
      </c>
    </row>
    <row r="408" spans="1:9" x14ac:dyDescent="0.25">
      <c r="A408" s="114" t="str">
        <f t="shared" si="16"/>
        <v/>
      </c>
      <c r="B408" s="55"/>
      <c r="C408" s="55"/>
      <c r="D408" s="77"/>
      <c r="E408" s="77"/>
      <c r="F408" s="72"/>
      <c r="G408" s="89"/>
      <c r="H408" s="55"/>
      <c r="I408">
        <f t="shared" si="17"/>
        <v>0</v>
      </c>
    </row>
    <row r="409" spans="1:9" x14ac:dyDescent="0.25">
      <c r="A409" s="114" t="str">
        <f t="shared" si="16"/>
        <v/>
      </c>
      <c r="B409" s="55"/>
      <c r="C409" s="55"/>
      <c r="D409" s="77"/>
      <c r="E409" s="77"/>
      <c r="F409" s="72"/>
      <c r="G409" s="89"/>
      <c r="H409" s="55"/>
      <c r="I409">
        <f t="shared" si="17"/>
        <v>0</v>
      </c>
    </row>
    <row r="410" spans="1:9" x14ac:dyDescent="0.25">
      <c r="A410" s="114" t="str">
        <f t="shared" si="16"/>
        <v/>
      </c>
      <c r="B410" s="55"/>
      <c r="C410" s="55"/>
      <c r="D410" s="77"/>
      <c r="E410" s="77"/>
      <c r="F410" s="72"/>
      <c r="G410" s="89"/>
      <c r="H410" s="55"/>
      <c r="I410">
        <f t="shared" si="17"/>
        <v>0</v>
      </c>
    </row>
    <row r="411" spans="1:9" x14ac:dyDescent="0.25">
      <c r="A411" s="114" t="str">
        <f t="shared" si="16"/>
        <v/>
      </c>
      <c r="B411" s="55"/>
      <c r="C411" s="55"/>
      <c r="D411" s="77"/>
      <c r="E411" s="77"/>
      <c r="F411" s="72"/>
      <c r="G411" s="89"/>
      <c r="H411" s="55"/>
      <c r="I411">
        <f t="shared" si="17"/>
        <v>0</v>
      </c>
    </row>
    <row r="412" spans="1:9" x14ac:dyDescent="0.25">
      <c r="A412" s="114" t="str">
        <f t="shared" si="16"/>
        <v/>
      </c>
      <c r="B412" s="55"/>
      <c r="C412" s="55"/>
      <c r="D412" s="77"/>
      <c r="E412" s="77"/>
      <c r="F412" s="72"/>
      <c r="G412" s="89"/>
      <c r="H412" s="55"/>
      <c r="I412">
        <f t="shared" si="17"/>
        <v>0</v>
      </c>
    </row>
    <row r="413" spans="1:9" x14ac:dyDescent="0.25">
      <c r="A413" s="114" t="str">
        <f t="shared" si="16"/>
        <v/>
      </c>
      <c r="B413" s="55"/>
      <c r="C413" s="55"/>
      <c r="D413" s="77"/>
      <c r="E413" s="77"/>
      <c r="F413" s="72"/>
      <c r="G413" s="89"/>
      <c r="H413" s="55"/>
      <c r="I413">
        <f t="shared" si="17"/>
        <v>0</v>
      </c>
    </row>
    <row r="414" spans="1:9" x14ac:dyDescent="0.25">
      <c r="A414" s="114" t="str">
        <f t="shared" si="16"/>
        <v/>
      </c>
      <c r="B414" s="55"/>
      <c r="C414" s="55"/>
      <c r="D414" s="77"/>
      <c r="E414" s="77"/>
      <c r="F414" s="72"/>
      <c r="G414" s="89"/>
      <c r="H414" s="55"/>
      <c r="I414">
        <f t="shared" si="17"/>
        <v>0</v>
      </c>
    </row>
    <row r="415" spans="1:9" x14ac:dyDescent="0.25">
      <c r="A415" s="114" t="str">
        <f t="shared" si="16"/>
        <v/>
      </c>
      <c r="B415" s="55"/>
      <c r="C415" s="55"/>
      <c r="D415" s="77"/>
      <c r="E415" s="77"/>
      <c r="F415" s="72"/>
      <c r="G415" s="89"/>
      <c r="H415" s="55"/>
      <c r="I415">
        <f t="shared" si="17"/>
        <v>0</v>
      </c>
    </row>
    <row r="416" spans="1:9" x14ac:dyDescent="0.25">
      <c r="A416" s="114" t="str">
        <f t="shared" si="16"/>
        <v/>
      </c>
      <c r="B416" s="55"/>
      <c r="C416" s="55"/>
      <c r="D416" s="77"/>
      <c r="E416" s="77"/>
      <c r="F416" s="72"/>
      <c r="G416" s="89"/>
      <c r="H416" s="55"/>
      <c r="I416">
        <f t="shared" si="17"/>
        <v>0</v>
      </c>
    </row>
    <row r="417" spans="1:9" x14ac:dyDescent="0.25">
      <c r="A417" s="114" t="str">
        <f t="shared" si="16"/>
        <v/>
      </c>
      <c r="B417" s="55"/>
      <c r="C417" s="55"/>
      <c r="D417" s="77"/>
      <c r="E417" s="77"/>
      <c r="F417" s="72"/>
      <c r="G417" s="89"/>
      <c r="H417" s="55"/>
      <c r="I417">
        <f t="shared" si="17"/>
        <v>0</v>
      </c>
    </row>
    <row r="418" spans="1:9" x14ac:dyDescent="0.25">
      <c r="A418" s="114" t="str">
        <f t="shared" si="16"/>
        <v/>
      </c>
      <c r="B418" s="55"/>
      <c r="C418" s="55"/>
      <c r="D418" s="77"/>
      <c r="E418" s="77"/>
      <c r="F418" s="72"/>
      <c r="G418" s="89"/>
      <c r="H418" s="55"/>
      <c r="I418">
        <f t="shared" si="17"/>
        <v>0</v>
      </c>
    </row>
    <row r="419" spans="1:9" x14ac:dyDescent="0.25">
      <c r="A419" s="114" t="str">
        <f t="shared" si="16"/>
        <v/>
      </c>
      <c r="B419" s="55"/>
      <c r="C419" s="55"/>
      <c r="D419" s="77"/>
      <c r="E419" s="77"/>
      <c r="F419" s="72"/>
      <c r="G419" s="89"/>
      <c r="H419" s="55"/>
      <c r="I419">
        <f t="shared" si="17"/>
        <v>0</v>
      </c>
    </row>
    <row r="420" spans="1:9" x14ac:dyDescent="0.25">
      <c r="A420" s="114" t="str">
        <f t="shared" si="16"/>
        <v/>
      </c>
      <c r="B420" s="55"/>
      <c r="C420" s="55"/>
      <c r="D420" s="77"/>
      <c r="E420" s="77"/>
      <c r="F420" s="72"/>
      <c r="G420" s="89"/>
      <c r="H420" s="55"/>
      <c r="I420">
        <f t="shared" si="17"/>
        <v>0</v>
      </c>
    </row>
    <row r="421" spans="1:9" x14ac:dyDescent="0.25">
      <c r="A421" s="114" t="str">
        <f t="shared" si="16"/>
        <v/>
      </c>
      <c r="B421" s="55"/>
      <c r="C421" s="55"/>
      <c r="D421" s="77"/>
      <c r="E421" s="77"/>
      <c r="F421" s="72"/>
      <c r="G421" s="89"/>
      <c r="H421" s="55"/>
      <c r="I421">
        <f t="shared" si="17"/>
        <v>0</v>
      </c>
    </row>
    <row r="422" spans="1:9" x14ac:dyDescent="0.25">
      <c r="A422" s="114" t="str">
        <f t="shared" si="16"/>
        <v/>
      </c>
      <c r="B422" s="55"/>
      <c r="C422" s="55"/>
      <c r="D422" s="77"/>
      <c r="E422" s="77"/>
      <c r="F422" s="72"/>
      <c r="G422" s="89"/>
      <c r="H422" s="55"/>
      <c r="I422">
        <f t="shared" si="17"/>
        <v>0</v>
      </c>
    </row>
    <row r="423" spans="1:9" x14ac:dyDescent="0.25">
      <c r="A423" s="114" t="str">
        <f t="shared" si="16"/>
        <v/>
      </c>
      <c r="B423" s="55"/>
      <c r="C423" s="55"/>
      <c r="D423" s="77"/>
      <c r="E423" s="77"/>
      <c r="F423" s="72"/>
      <c r="G423" s="89"/>
      <c r="H423" s="55"/>
      <c r="I423">
        <f t="shared" si="17"/>
        <v>0</v>
      </c>
    </row>
    <row r="424" spans="1:9" x14ac:dyDescent="0.25">
      <c r="A424" s="114" t="str">
        <f t="shared" si="16"/>
        <v/>
      </c>
      <c r="B424" s="55"/>
      <c r="C424" s="55"/>
      <c r="D424" s="77"/>
      <c r="E424" s="77"/>
      <c r="F424" s="72"/>
      <c r="G424" s="89"/>
      <c r="H424" s="55"/>
      <c r="I424">
        <f t="shared" si="17"/>
        <v>0</v>
      </c>
    </row>
    <row r="425" spans="1:9" x14ac:dyDescent="0.25">
      <c r="A425" s="114" t="str">
        <f t="shared" si="16"/>
        <v/>
      </c>
      <c r="B425" s="55"/>
      <c r="C425" s="55"/>
      <c r="D425" s="77"/>
      <c r="E425" s="77"/>
      <c r="F425" s="72"/>
      <c r="G425" s="89"/>
      <c r="H425" s="55"/>
      <c r="I425">
        <f t="shared" si="17"/>
        <v>0</v>
      </c>
    </row>
    <row r="426" spans="1:9" x14ac:dyDescent="0.25">
      <c r="A426" s="114" t="str">
        <f t="shared" si="16"/>
        <v/>
      </c>
      <c r="B426" s="55"/>
      <c r="C426" s="55"/>
      <c r="D426" s="77"/>
      <c r="E426" s="77"/>
      <c r="F426" s="72"/>
      <c r="G426" s="89"/>
      <c r="H426" s="55"/>
      <c r="I426">
        <f t="shared" si="17"/>
        <v>0</v>
      </c>
    </row>
    <row r="427" spans="1:9" x14ac:dyDescent="0.25">
      <c r="A427" s="114" t="str">
        <f t="shared" si="16"/>
        <v/>
      </c>
      <c r="B427" s="55"/>
      <c r="C427" s="55"/>
      <c r="D427" s="77"/>
      <c r="E427" s="77"/>
      <c r="F427" s="72"/>
      <c r="G427" s="89"/>
      <c r="H427" s="55"/>
      <c r="I427">
        <f t="shared" si="17"/>
        <v>0</v>
      </c>
    </row>
    <row r="428" spans="1:9" x14ac:dyDescent="0.25">
      <c r="A428" s="114" t="str">
        <f t="shared" si="16"/>
        <v/>
      </c>
      <c r="B428" s="55"/>
      <c r="C428" s="55"/>
      <c r="D428" s="77"/>
      <c r="E428" s="77"/>
      <c r="F428" s="72"/>
      <c r="G428" s="89"/>
      <c r="H428" s="55"/>
      <c r="I428">
        <f t="shared" si="17"/>
        <v>0</v>
      </c>
    </row>
    <row r="429" spans="1:9" x14ac:dyDescent="0.25">
      <c r="A429" s="114" t="str">
        <f t="shared" si="16"/>
        <v/>
      </c>
      <c r="B429" s="55"/>
      <c r="C429" s="55"/>
      <c r="D429" s="77"/>
      <c r="E429" s="77"/>
      <c r="F429" s="72"/>
      <c r="G429" s="89"/>
      <c r="H429" s="55"/>
      <c r="I429">
        <f t="shared" si="17"/>
        <v>0</v>
      </c>
    </row>
    <row r="430" spans="1:9" x14ac:dyDescent="0.25">
      <c r="A430" s="114" t="str">
        <f t="shared" si="16"/>
        <v/>
      </c>
      <c r="B430" s="55"/>
      <c r="C430" s="55"/>
      <c r="D430" s="77"/>
      <c r="E430" s="77"/>
      <c r="F430" s="72"/>
      <c r="G430" s="89"/>
      <c r="H430" s="55"/>
      <c r="I430">
        <f t="shared" si="17"/>
        <v>0</v>
      </c>
    </row>
    <row r="431" spans="1:9" x14ac:dyDescent="0.25">
      <c r="A431" s="114" t="str">
        <f t="shared" si="16"/>
        <v/>
      </c>
      <c r="B431" s="55"/>
      <c r="C431" s="55"/>
      <c r="D431" s="77"/>
      <c r="E431" s="77"/>
      <c r="F431" s="72"/>
      <c r="G431" s="89"/>
      <c r="H431" s="55"/>
      <c r="I431">
        <f t="shared" si="17"/>
        <v>0</v>
      </c>
    </row>
    <row r="432" spans="1:9" x14ac:dyDescent="0.25">
      <c r="A432" s="114" t="str">
        <f t="shared" si="16"/>
        <v/>
      </c>
      <c r="B432" s="55"/>
      <c r="C432" s="55"/>
      <c r="D432" s="77"/>
      <c r="E432" s="77"/>
      <c r="F432" s="72"/>
      <c r="G432" s="89"/>
      <c r="H432" s="55"/>
      <c r="I432">
        <f t="shared" si="17"/>
        <v>0</v>
      </c>
    </row>
    <row r="433" spans="1:9" x14ac:dyDescent="0.25">
      <c r="A433" s="114" t="str">
        <f t="shared" si="16"/>
        <v/>
      </c>
      <c r="B433" s="55"/>
      <c r="C433" s="55"/>
      <c r="D433" s="77"/>
      <c r="E433" s="77"/>
      <c r="F433" s="72"/>
      <c r="G433" s="89"/>
      <c r="H433" s="55"/>
      <c r="I433">
        <f t="shared" si="17"/>
        <v>0</v>
      </c>
    </row>
    <row r="434" spans="1:9" x14ac:dyDescent="0.25">
      <c r="A434" s="114" t="str">
        <f t="shared" si="16"/>
        <v/>
      </c>
      <c r="B434" s="55"/>
      <c r="C434" s="55"/>
      <c r="D434" s="77"/>
      <c r="E434" s="77"/>
      <c r="F434" s="72"/>
      <c r="G434" s="89"/>
      <c r="H434" s="55"/>
      <c r="I434">
        <f t="shared" si="17"/>
        <v>0</v>
      </c>
    </row>
    <row r="435" spans="1:9" x14ac:dyDescent="0.25">
      <c r="A435" s="114" t="str">
        <f t="shared" si="16"/>
        <v/>
      </c>
      <c r="B435" s="55"/>
      <c r="C435" s="55"/>
      <c r="D435" s="77"/>
      <c r="E435" s="77"/>
      <c r="F435" s="72"/>
      <c r="G435" s="89"/>
      <c r="H435" s="55"/>
      <c r="I435">
        <f t="shared" si="17"/>
        <v>0</v>
      </c>
    </row>
    <row r="436" spans="1:9" x14ac:dyDescent="0.25">
      <c r="A436" s="114" t="str">
        <f t="shared" si="16"/>
        <v/>
      </c>
      <c r="B436" s="55"/>
      <c r="C436" s="55"/>
      <c r="D436" s="77"/>
      <c r="E436" s="77"/>
      <c r="F436" s="72"/>
      <c r="G436" s="89"/>
      <c r="H436" s="55"/>
      <c r="I436">
        <f t="shared" si="17"/>
        <v>0</v>
      </c>
    </row>
    <row r="437" spans="1:9" x14ac:dyDescent="0.25">
      <c r="A437" s="114" t="str">
        <f t="shared" si="16"/>
        <v/>
      </c>
      <c r="B437" s="55"/>
      <c r="C437" s="55"/>
      <c r="D437" s="77"/>
      <c r="E437" s="77"/>
      <c r="F437" s="72"/>
      <c r="G437" s="89"/>
      <c r="H437" s="55"/>
      <c r="I437">
        <f t="shared" si="17"/>
        <v>0</v>
      </c>
    </row>
    <row r="438" spans="1:9" x14ac:dyDescent="0.25">
      <c r="A438" s="114" t="str">
        <f t="shared" si="16"/>
        <v/>
      </c>
      <c r="B438" s="55"/>
      <c r="C438" s="55"/>
      <c r="D438" s="77"/>
      <c r="E438" s="77"/>
      <c r="F438" s="72"/>
      <c r="G438" s="89"/>
      <c r="H438" s="55"/>
      <c r="I438">
        <f t="shared" si="17"/>
        <v>0</v>
      </c>
    </row>
    <row r="439" spans="1:9" x14ac:dyDescent="0.25">
      <c r="A439" s="114" t="str">
        <f t="shared" si="16"/>
        <v/>
      </c>
      <c r="B439" s="55"/>
      <c r="C439" s="55"/>
      <c r="D439" s="77"/>
      <c r="E439" s="77"/>
      <c r="F439" s="72"/>
      <c r="G439" s="89"/>
      <c r="H439" s="55"/>
      <c r="I439">
        <f t="shared" si="17"/>
        <v>0</v>
      </c>
    </row>
    <row r="440" spans="1:9" x14ac:dyDescent="0.25">
      <c r="A440" s="114" t="str">
        <f t="shared" si="16"/>
        <v/>
      </c>
      <c r="B440" s="55"/>
      <c r="C440" s="55"/>
      <c r="D440" s="77"/>
      <c r="E440" s="77"/>
      <c r="F440" s="72"/>
      <c r="G440" s="89"/>
      <c r="H440" s="55"/>
      <c r="I440">
        <f t="shared" si="17"/>
        <v>0</v>
      </c>
    </row>
    <row r="441" spans="1:9" x14ac:dyDescent="0.25">
      <c r="A441" s="114" t="str">
        <f t="shared" si="16"/>
        <v/>
      </c>
      <c r="B441" s="55"/>
      <c r="C441" s="55"/>
      <c r="D441" s="77"/>
      <c r="E441" s="77"/>
      <c r="F441" s="72"/>
      <c r="G441" s="89"/>
      <c r="H441" s="55"/>
      <c r="I441">
        <f t="shared" si="17"/>
        <v>0</v>
      </c>
    </row>
    <row r="442" spans="1:9" x14ac:dyDescent="0.25">
      <c r="A442" s="114" t="str">
        <f t="shared" si="16"/>
        <v/>
      </c>
      <c r="B442" s="55"/>
      <c r="C442" s="55"/>
      <c r="D442" s="77"/>
      <c r="E442" s="77"/>
      <c r="F442" s="72"/>
      <c r="G442" s="89"/>
      <c r="H442" s="55"/>
      <c r="I442">
        <f t="shared" si="17"/>
        <v>0</v>
      </c>
    </row>
    <row r="443" spans="1:9" x14ac:dyDescent="0.25">
      <c r="A443" s="114" t="str">
        <f t="shared" si="16"/>
        <v/>
      </c>
      <c r="B443" s="55"/>
      <c r="C443" s="55"/>
      <c r="D443" s="77"/>
      <c r="E443" s="77"/>
      <c r="F443" s="72"/>
      <c r="G443" s="89"/>
      <c r="H443" s="55"/>
      <c r="I443">
        <f t="shared" si="17"/>
        <v>0</v>
      </c>
    </row>
    <row r="444" spans="1:9" x14ac:dyDescent="0.25">
      <c r="A444" s="114" t="str">
        <f t="shared" si="16"/>
        <v/>
      </c>
      <c r="B444" s="55"/>
      <c r="C444" s="55"/>
      <c r="D444" s="77"/>
      <c r="E444" s="77"/>
      <c r="F444" s="72"/>
      <c r="G444" s="89"/>
      <c r="H444" s="55"/>
      <c r="I444">
        <f t="shared" si="17"/>
        <v>0</v>
      </c>
    </row>
    <row r="445" spans="1:9" x14ac:dyDescent="0.25">
      <c r="A445" s="114" t="str">
        <f t="shared" si="16"/>
        <v/>
      </c>
      <c r="B445" s="55"/>
      <c r="C445" s="55"/>
      <c r="D445" s="77"/>
      <c r="E445" s="77"/>
      <c r="F445" s="72"/>
      <c r="G445" s="89"/>
      <c r="H445" s="55"/>
      <c r="I445">
        <f t="shared" si="17"/>
        <v>0</v>
      </c>
    </row>
    <row r="446" spans="1:9" x14ac:dyDescent="0.25">
      <c r="A446" s="114" t="str">
        <f t="shared" si="16"/>
        <v/>
      </c>
      <c r="B446" s="55"/>
      <c r="C446" s="55"/>
      <c r="D446" s="77"/>
      <c r="E446" s="77"/>
      <c r="F446" s="72"/>
      <c r="G446" s="89"/>
      <c r="H446" s="55"/>
      <c r="I446">
        <f t="shared" si="17"/>
        <v>0</v>
      </c>
    </row>
    <row r="447" spans="1:9" x14ac:dyDescent="0.25">
      <c r="A447" s="114" t="str">
        <f t="shared" si="16"/>
        <v/>
      </c>
      <c r="B447" s="55"/>
      <c r="C447" s="55"/>
      <c r="D447" s="77"/>
      <c r="E447" s="77"/>
      <c r="F447" s="72"/>
      <c r="G447" s="89"/>
      <c r="H447" s="55"/>
      <c r="I447">
        <f t="shared" si="17"/>
        <v>0</v>
      </c>
    </row>
    <row r="448" spans="1:9" x14ac:dyDescent="0.25">
      <c r="A448" s="114" t="str">
        <f t="shared" si="16"/>
        <v/>
      </c>
      <c r="B448" s="55"/>
      <c r="C448" s="55"/>
      <c r="D448" s="77"/>
      <c r="E448" s="77"/>
      <c r="F448" s="72"/>
      <c r="G448" s="89"/>
      <c r="H448" s="55"/>
      <c r="I448">
        <f t="shared" si="17"/>
        <v>0</v>
      </c>
    </row>
    <row r="449" spans="1:9" x14ac:dyDescent="0.25">
      <c r="A449" s="114" t="str">
        <f t="shared" si="16"/>
        <v/>
      </c>
      <c r="B449" s="55"/>
      <c r="C449" s="55"/>
      <c r="D449" s="77"/>
      <c r="E449" s="77"/>
      <c r="F449" s="72"/>
      <c r="G449" s="89"/>
      <c r="H449" s="55"/>
      <c r="I449">
        <f t="shared" si="17"/>
        <v>0</v>
      </c>
    </row>
    <row r="450" spans="1:9" x14ac:dyDescent="0.25">
      <c r="A450" s="114" t="str">
        <f t="shared" ref="A450:A513" si="18">IF(D450="","",D450+(6-I450))</f>
        <v/>
      </c>
      <c r="B450" s="55"/>
      <c r="C450" s="55"/>
      <c r="D450" s="77"/>
      <c r="E450" s="77"/>
      <c r="F450" s="72"/>
      <c r="G450" s="89"/>
      <c r="H450" s="55"/>
      <c r="I450">
        <f t="shared" ref="I450:I513" si="19">IF(WEEKDAY(D450)=7,0,WEEKDAY(D450))</f>
        <v>0</v>
      </c>
    </row>
    <row r="451" spans="1:9" x14ac:dyDescent="0.25">
      <c r="A451" s="114" t="str">
        <f t="shared" si="18"/>
        <v/>
      </c>
      <c r="B451" s="55"/>
      <c r="C451" s="55"/>
      <c r="D451" s="77"/>
      <c r="E451" s="77"/>
      <c r="F451" s="72"/>
      <c r="G451" s="89"/>
      <c r="H451" s="55"/>
      <c r="I451">
        <f t="shared" si="19"/>
        <v>0</v>
      </c>
    </row>
    <row r="452" spans="1:9" x14ac:dyDescent="0.25">
      <c r="A452" s="114" t="str">
        <f t="shared" si="18"/>
        <v/>
      </c>
      <c r="B452" s="55"/>
      <c r="C452" s="55"/>
      <c r="D452" s="77"/>
      <c r="E452" s="77"/>
      <c r="F452" s="72"/>
      <c r="G452" s="89"/>
      <c r="H452" s="55"/>
      <c r="I452">
        <f t="shared" si="19"/>
        <v>0</v>
      </c>
    </row>
    <row r="453" spans="1:9" x14ac:dyDescent="0.25">
      <c r="A453" s="114" t="str">
        <f t="shared" si="18"/>
        <v/>
      </c>
      <c r="B453" s="55"/>
      <c r="C453" s="55"/>
      <c r="D453" s="77"/>
      <c r="E453" s="77"/>
      <c r="F453" s="72"/>
      <c r="G453" s="89"/>
      <c r="H453" s="55"/>
      <c r="I453">
        <f t="shared" si="19"/>
        <v>0</v>
      </c>
    </row>
    <row r="454" spans="1:9" x14ac:dyDescent="0.25">
      <c r="A454" s="114" t="str">
        <f t="shared" si="18"/>
        <v/>
      </c>
      <c r="B454" s="55"/>
      <c r="C454" s="55"/>
      <c r="D454" s="77"/>
      <c r="E454" s="77"/>
      <c r="F454" s="72"/>
      <c r="G454" s="89"/>
      <c r="H454" s="55"/>
      <c r="I454">
        <f t="shared" si="19"/>
        <v>0</v>
      </c>
    </row>
    <row r="455" spans="1:9" x14ac:dyDescent="0.25">
      <c r="A455" s="114" t="str">
        <f t="shared" si="18"/>
        <v/>
      </c>
      <c r="B455" s="55"/>
      <c r="C455" s="55"/>
      <c r="D455" s="77"/>
      <c r="E455" s="77"/>
      <c r="F455" s="72"/>
      <c r="G455" s="89"/>
      <c r="H455" s="55"/>
      <c r="I455">
        <f t="shared" si="19"/>
        <v>0</v>
      </c>
    </row>
    <row r="456" spans="1:9" x14ac:dyDescent="0.25">
      <c r="A456" s="114" t="str">
        <f t="shared" si="18"/>
        <v/>
      </c>
      <c r="B456" s="55"/>
      <c r="C456" s="55"/>
      <c r="D456" s="77"/>
      <c r="E456" s="77"/>
      <c r="F456" s="72"/>
      <c r="G456" s="89"/>
      <c r="H456" s="55"/>
      <c r="I456">
        <f t="shared" si="19"/>
        <v>0</v>
      </c>
    </row>
    <row r="457" spans="1:9" x14ac:dyDescent="0.25">
      <c r="A457" s="114" t="str">
        <f t="shared" si="18"/>
        <v/>
      </c>
      <c r="B457" s="55"/>
      <c r="C457" s="55"/>
      <c r="D457" s="77"/>
      <c r="E457" s="77"/>
      <c r="F457" s="72"/>
      <c r="G457" s="89"/>
      <c r="H457" s="55"/>
      <c r="I457">
        <f t="shared" si="19"/>
        <v>0</v>
      </c>
    </row>
    <row r="458" spans="1:9" x14ac:dyDescent="0.25">
      <c r="A458" s="114" t="str">
        <f t="shared" si="18"/>
        <v/>
      </c>
      <c r="B458" s="55"/>
      <c r="C458" s="55"/>
      <c r="D458" s="77"/>
      <c r="E458" s="77"/>
      <c r="F458" s="72"/>
      <c r="G458" s="89"/>
      <c r="H458" s="55"/>
      <c r="I458">
        <f t="shared" si="19"/>
        <v>0</v>
      </c>
    </row>
    <row r="459" spans="1:9" x14ac:dyDescent="0.25">
      <c r="A459" s="114" t="str">
        <f t="shared" si="18"/>
        <v/>
      </c>
      <c r="B459" s="55"/>
      <c r="C459" s="55"/>
      <c r="D459" s="77"/>
      <c r="E459" s="77"/>
      <c r="F459" s="72"/>
      <c r="G459" s="89"/>
      <c r="H459" s="55"/>
      <c r="I459">
        <f t="shared" si="19"/>
        <v>0</v>
      </c>
    </row>
    <row r="460" spans="1:9" x14ac:dyDescent="0.25">
      <c r="A460" s="114" t="str">
        <f t="shared" si="18"/>
        <v/>
      </c>
      <c r="B460" s="55"/>
      <c r="C460" s="55"/>
      <c r="D460" s="77"/>
      <c r="E460" s="77"/>
      <c r="F460" s="72"/>
      <c r="G460" s="89"/>
      <c r="H460" s="55"/>
      <c r="I460">
        <f t="shared" si="19"/>
        <v>0</v>
      </c>
    </row>
    <row r="461" spans="1:9" x14ac:dyDescent="0.25">
      <c r="A461" s="114" t="str">
        <f t="shared" si="18"/>
        <v/>
      </c>
      <c r="B461" s="55"/>
      <c r="C461" s="55"/>
      <c r="D461" s="77"/>
      <c r="E461" s="77"/>
      <c r="F461" s="72"/>
      <c r="G461" s="89"/>
      <c r="H461" s="55"/>
      <c r="I461">
        <f t="shared" si="19"/>
        <v>0</v>
      </c>
    </row>
    <row r="462" spans="1:9" x14ac:dyDescent="0.25">
      <c r="A462" s="114" t="str">
        <f t="shared" si="18"/>
        <v/>
      </c>
      <c r="B462" s="55"/>
      <c r="C462" s="55"/>
      <c r="D462" s="77"/>
      <c r="E462" s="77"/>
      <c r="F462" s="72"/>
      <c r="G462" s="89"/>
      <c r="H462" s="55"/>
      <c r="I462">
        <f t="shared" si="19"/>
        <v>0</v>
      </c>
    </row>
    <row r="463" spans="1:9" x14ac:dyDescent="0.25">
      <c r="A463" s="114" t="str">
        <f t="shared" si="18"/>
        <v/>
      </c>
      <c r="B463" s="55"/>
      <c r="C463" s="55"/>
      <c r="D463" s="77"/>
      <c r="E463" s="77"/>
      <c r="F463" s="72"/>
      <c r="G463" s="89"/>
      <c r="H463" s="55"/>
      <c r="I463">
        <f t="shared" si="19"/>
        <v>0</v>
      </c>
    </row>
    <row r="464" spans="1:9" x14ac:dyDescent="0.25">
      <c r="A464" s="114" t="str">
        <f t="shared" si="18"/>
        <v/>
      </c>
      <c r="B464" s="55"/>
      <c r="C464" s="55"/>
      <c r="D464" s="77"/>
      <c r="E464" s="77"/>
      <c r="F464" s="72"/>
      <c r="G464" s="89"/>
      <c r="H464" s="55"/>
      <c r="I464">
        <f t="shared" si="19"/>
        <v>0</v>
      </c>
    </row>
    <row r="465" spans="1:9" x14ac:dyDescent="0.25">
      <c r="A465" s="114" t="str">
        <f t="shared" si="18"/>
        <v/>
      </c>
      <c r="B465" s="55"/>
      <c r="C465" s="55"/>
      <c r="D465" s="77"/>
      <c r="E465" s="77"/>
      <c r="F465" s="72"/>
      <c r="G465" s="89"/>
      <c r="H465" s="55"/>
      <c r="I465">
        <f t="shared" si="19"/>
        <v>0</v>
      </c>
    </row>
    <row r="466" spans="1:9" x14ac:dyDescent="0.25">
      <c r="A466" s="114" t="str">
        <f t="shared" si="18"/>
        <v/>
      </c>
      <c r="B466" s="55"/>
      <c r="C466" s="55"/>
      <c r="D466" s="77"/>
      <c r="E466" s="77"/>
      <c r="F466" s="72"/>
      <c r="G466" s="89"/>
      <c r="H466" s="55"/>
      <c r="I466">
        <f t="shared" si="19"/>
        <v>0</v>
      </c>
    </row>
    <row r="467" spans="1:9" x14ac:dyDescent="0.25">
      <c r="A467" s="114" t="str">
        <f t="shared" si="18"/>
        <v/>
      </c>
      <c r="B467" s="55"/>
      <c r="C467" s="55"/>
      <c r="D467" s="77"/>
      <c r="E467" s="77"/>
      <c r="F467" s="72"/>
      <c r="G467" s="89"/>
      <c r="H467" s="55"/>
      <c r="I467">
        <f t="shared" si="19"/>
        <v>0</v>
      </c>
    </row>
    <row r="468" spans="1:9" x14ac:dyDescent="0.25">
      <c r="A468" s="114" t="str">
        <f t="shared" si="18"/>
        <v/>
      </c>
      <c r="B468" s="55"/>
      <c r="C468" s="55"/>
      <c r="D468" s="77"/>
      <c r="E468" s="77"/>
      <c r="F468" s="72"/>
      <c r="G468" s="89"/>
      <c r="H468" s="55"/>
      <c r="I468">
        <f t="shared" si="19"/>
        <v>0</v>
      </c>
    </row>
    <row r="469" spans="1:9" x14ac:dyDescent="0.25">
      <c r="A469" s="114" t="str">
        <f t="shared" si="18"/>
        <v/>
      </c>
      <c r="B469" s="55"/>
      <c r="C469" s="55"/>
      <c r="D469" s="77"/>
      <c r="E469" s="77"/>
      <c r="F469" s="72"/>
      <c r="G469" s="89"/>
      <c r="H469" s="55"/>
      <c r="I469">
        <f t="shared" si="19"/>
        <v>0</v>
      </c>
    </row>
    <row r="470" spans="1:9" x14ac:dyDescent="0.25">
      <c r="A470" s="114" t="str">
        <f t="shared" si="18"/>
        <v/>
      </c>
      <c r="B470" s="55"/>
      <c r="C470" s="55"/>
      <c r="D470" s="77"/>
      <c r="E470" s="77"/>
      <c r="F470" s="72"/>
      <c r="G470" s="89"/>
      <c r="H470" s="55"/>
      <c r="I470">
        <f t="shared" si="19"/>
        <v>0</v>
      </c>
    </row>
    <row r="471" spans="1:9" x14ac:dyDescent="0.25">
      <c r="A471" s="114" t="str">
        <f t="shared" si="18"/>
        <v/>
      </c>
      <c r="B471" s="55"/>
      <c r="C471" s="55"/>
      <c r="D471" s="77"/>
      <c r="E471" s="77"/>
      <c r="F471" s="72"/>
      <c r="G471" s="89"/>
      <c r="H471" s="55"/>
      <c r="I471">
        <f t="shared" si="19"/>
        <v>0</v>
      </c>
    </row>
    <row r="472" spans="1:9" x14ac:dyDescent="0.25">
      <c r="A472" s="114" t="str">
        <f t="shared" si="18"/>
        <v/>
      </c>
      <c r="B472" s="55"/>
      <c r="C472" s="55"/>
      <c r="D472" s="77"/>
      <c r="E472" s="77"/>
      <c r="F472" s="72"/>
      <c r="G472" s="89"/>
      <c r="H472" s="55"/>
      <c r="I472">
        <f t="shared" si="19"/>
        <v>0</v>
      </c>
    </row>
    <row r="473" spans="1:9" x14ac:dyDescent="0.25">
      <c r="A473" s="114" t="str">
        <f t="shared" si="18"/>
        <v/>
      </c>
      <c r="B473" s="55"/>
      <c r="C473" s="55"/>
      <c r="D473" s="77"/>
      <c r="E473" s="77"/>
      <c r="F473" s="72"/>
      <c r="G473" s="89"/>
      <c r="H473" s="55"/>
      <c r="I473">
        <f t="shared" si="19"/>
        <v>0</v>
      </c>
    </row>
    <row r="474" spans="1:9" x14ac:dyDescent="0.25">
      <c r="A474" s="114" t="str">
        <f t="shared" si="18"/>
        <v/>
      </c>
      <c r="B474" s="55"/>
      <c r="C474" s="55"/>
      <c r="D474" s="77"/>
      <c r="E474" s="77"/>
      <c r="F474" s="72"/>
      <c r="G474" s="89"/>
      <c r="H474" s="55"/>
      <c r="I474">
        <f t="shared" si="19"/>
        <v>0</v>
      </c>
    </row>
    <row r="475" spans="1:9" x14ac:dyDescent="0.25">
      <c r="A475" s="114" t="str">
        <f t="shared" si="18"/>
        <v/>
      </c>
      <c r="B475" s="55"/>
      <c r="C475" s="55"/>
      <c r="D475" s="77"/>
      <c r="E475" s="77"/>
      <c r="F475" s="72"/>
      <c r="G475" s="89"/>
      <c r="H475" s="55"/>
      <c r="I475">
        <f t="shared" si="19"/>
        <v>0</v>
      </c>
    </row>
    <row r="476" spans="1:9" x14ac:dyDescent="0.25">
      <c r="A476" s="114" t="str">
        <f t="shared" si="18"/>
        <v/>
      </c>
      <c r="B476" s="55"/>
      <c r="C476" s="55"/>
      <c r="D476" s="77"/>
      <c r="E476" s="77"/>
      <c r="F476" s="72"/>
      <c r="G476" s="89"/>
      <c r="H476" s="55"/>
      <c r="I476">
        <f t="shared" si="19"/>
        <v>0</v>
      </c>
    </row>
    <row r="477" spans="1:9" x14ac:dyDescent="0.25">
      <c r="A477" s="114" t="str">
        <f t="shared" si="18"/>
        <v/>
      </c>
      <c r="B477" s="55"/>
      <c r="C477" s="55"/>
      <c r="D477" s="77"/>
      <c r="E477" s="77"/>
      <c r="F477" s="72"/>
      <c r="G477" s="89"/>
      <c r="H477" s="55"/>
      <c r="I477">
        <f t="shared" si="19"/>
        <v>0</v>
      </c>
    </row>
    <row r="478" spans="1:9" x14ac:dyDescent="0.25">
      <c r="A478" s="114" t="str">
        <f t="shared" si="18"/>
        <v/>
      </c>
      <c r="B478" s="55"/>
      <c r="C478" s="55"/>
      <c r="D478" s="77"/>
      <c r="E478" s="77"/>
      <c r="F478" s="72"/>
      <c r="G478" s="89"/>
      <c r="H478" s="55"/>
      <c r="I478">
        <f t="shared" si="19"/>
        <v>0</v>
      </c>
    </row>
    <row r="479" spans="1:9" x14ac:dyDescent="0.25">
      <c r="A479" s="114" t="str">
        <f t="shared" si="18"/>
        <v/>
      </c>
      <c r="B479" s="55"/>
      <c r="C479" s="55"/>
      <c r="D479" s="77"/>
      <c r="E479" s="77"/>
      <c r="F479" s="72"/>
      <c r="G479" s="89"/>
      <c r="H479" s="55"/>
      <c r="I479">
        <f t="shared" si="19"/>
        <v>0</v>
      </c>
    </row>
    <row r="480" spans="1:9" x14ac:dyDescent="0.25">
      <c r="A480" s="114" t="str">
        <f t="shared" si="18"/>
        <v/>
      </c>
      <c r="B480" s="55"/>
      <c r="C480" s="55"/>
      <c r="D480" s="77"/>
      <c r="E480" s="77"/>
      <c r="F480" s="72"/>
      <c r="G480" s="89"/>
      <c r="H480" s="55"/>
      <c r="I480">
        <f t="shared" si="19"/>
        <v>0</v>
      </c>
    </row>
    <row r="481" spans="1:9" x14ac:dyDescent="0.25">
      <c r="A481" s="114" t="str">
        <f t="shared" si="18"/>
        <v/>
      </c>
      <c r="B481" s="55"/>
      <c r="C481" s="55"/>
      <c r="D481" s="77"/>
      <c r="E481" s="77"/>
      <c r="F481" s="72"/>
      <c r="G481" s="89"/>
      <c r="H481" s="55"/>
      <c r="I481">
        <f t="shared" si="19"/>
        <v>0</v>
      </c>
    </row>
    <row r="482" spans="1:9" x14ac:dyDescent="0.25">
      <c r="A482" s="114" t="str">
        <f t="shared" si="18"/>
        <v/>
      </c>
      <c r="B482" s="55"/>
      <c r="C482" s="55"/>
      <c r="D482" s="77"/>
      <c r="E482" s="77"/>
      <c r="F482" s="72"/>
      <c r="G482" s="89"/>
      <c r="H482" s="55"/>
      <c r="I482">
        <f t="shared" si="19"/>
        <v>0</v>
      </c>
    </row>
    <row r="483" spans="1:9" x14ac:dyDescent="0.25">
      <c r="A483" s="114" t="str">
        <f t="shared" si="18"/>
        <v/>
      </c>
      <c r="B483" s="55"/>
      <c r="C483" s="55"/>
      <c r="D483" s="77"/>
      <c r="E483" s="77"/>
      <c r="F483" s="72"/>
      <c r="G483" s="89"/>
      <c r="H483" s="55"/>
      <c r="I483">
        <f t="shared" si="19"/>
        <v>0</v>
      </c>
    </row>
    <row r="484" spans="1:9" x14ac:dyDescent="0.25">
      <c r="A484" s="114" t="str">
        <f t="shared" si="18"/>
        <v/>
      </c>
      <c r="B484" s="55"/>
      <c r="C484" s="55"/>
      <c r="D484" s="77"/>
      <c r="E484" s="77"/>
      <c r="F484" s="72"/>
      <c r="G484" s="89"/>
      <c r="H484" s="55"/>
      <c r="I484">
        <f t="shared" si="19"/>
        <v>0</v>
      </c>
    </row>
    <row r="485" spans="1:9" x14ac:dyDescent="0.25">
      <c r="A485" s="114" t="str">
        <f t="shared" si="18"/>
        <v/>
      </c>
      <c r="B485" s="55"/>
      <c r="C485" s="55"/>
      <c r="D485" s="77"/>
      <c r="E485" s="77"/>
      <c r="F485" s="72"/>
      <c r="G485" s="89"/>
      <c r="H485" s="55"/>
      <c r="I485">
        <f t="shared" si="19"/>
        <v>0</v>
      </c>
    </row>
    <row r="486" spans="1:9" x14ac:dyDescent="0.25">
      <c r="A486" s="114" t="str">
        <f t="shared" si="18"/>
        <v/>
      </c>
      <c r="B486" s="55"/>
      <c r="C486" s="55"/>
      <c r="D486" s="77"/>
      <c r="E486" s="77"/>
      <c r="F486" s="72"/>
      <c r="G486" s="89"/>
      <c r="H486" s="55"/>
      <c r="I486">
        <f t="shared" si="19"/>
        <v>0</v>
      </c>
    </row>
    <row r="487" spans="1:9" x14ac:dyDescent="0.25">
      <c r="A487" s="114" t="str">
        <f t="shared" si="18"/>
        <v/>
      </c>
      <c r="B487" s="55"/>
      <c r="C487" s="55"/>
      <c r="D487" s="77"/>
      <c r="E487" s="77"/>
      <c r="F487" s="72"/>
      <c r="G487" s="89"/>
      <c r="H487" s="55"/>
      <c r="I487">
        <f t="shared" si="19"/>
        <v>0</v>
      </c>
    </row>
    <row r="488" spans="1:9" x14ac:dyDescent="0.25">
      <c r="A488" s="114" t="str">
        <f t="shared" si="18"/>
        <v/>
      </c>
      <c r="B488" s="55"/>
      <c r="C488" s="55"/>
      <c r="D488" s="77"/>
      <c r="E488" s="77"/>
      <c r="F488" s="72"/>
      <c r="G488" s="89"/>
      <c r="H488" s="55"/>
      <c r="I488">
        <f t="shared" si="19"/>
        <v>0</v>
      </c>
    </row>
    <row r="489" spans="1:9" x14ac:dyDescent="0.25">
      <c r="A489" s="114" t="str">
        <f t="shared" si="18"/>
        <v/>
      </c>
      <c r="B489" s="55"/>
      <c r="C489" s="55"/>
      <c r="D489" s="77"/>
      <c r="E489" s="77"/>
      <c r="F489" s="72"/>
      <c r="G489" s="89"/>
      <c r="H489" s="55"/>
      <c r="I489">
        <f t="shared" si="19"/>
        <v>0</v>
      </c>
    </row>
    <row r="490" spans="1:9" x14ac:dyDescent="0.25">
      <c r="A490" s="114" t="str">
        <f t="shared" si="18"/>
        <v/>
      </c>
      <c r="B490" s="55"/>
      <c r="C490" s="55"/>
      <c r="D490" s="77"/>
      <c r="E490" s="77"/>
      <c r="F490" s="72"/>
      <c r="G490" s="89"/>
      <c r="H490" s="55"/>
      <c r="I490">
        <f t="shared" si="19"/>
        <v>0</v>
      </c>
    </row>
    <row r="491" spans="1:9" x14ac:dyDescent="0.25">
      <c r="A491" s="114" t="str">
        <f t="shared" si="18"/>
        <v/>
      </c>
      <c r="B491" s="55"/>
      <c r="C491" s="55"/>
      <c r="D491" s="77"/>
      <c r="E491" s="77"/>
      <c r="F491" s="72"/>
      <c r="G491" s="89"/>
      <c r="H491" s="55"/>
      <c r="I491">
        <f t="shared" si="19"/>
        <v>0</v>
      </c>
    </row>
    <row r="492" spans="1:9" x14ac:dyDescent="0.25">
      <c r="A492" s="114" t="str">
        <f t="shared" si="18"/>
        <v/>
      </c>
      <c r="B492" s="55"/>
      <c r="C492" s="55"/>
      <c r="D492" s="77"/>
      <c r="E492" s="77"/>
      <c r="F492" s="72"/>
      <c r="G492" s="89"/>
      <c r="H492" s="55"/>
      <c r="I492">
        <f t="shared" si="19"/>
        <v>0</v>
      </c>
    </row>
    <row r="493" spans="1:9" x14ac:dyDescent="0.25">
      <c r="A493" s="114" t="str">
        <f t="shared" si="18"/>
        <v/>
      </c>
      <c r="B493" s="55"/>
      <c r="C493" s="55"/>
      <c r="D493" s="77"/>
      <c r="E493" s="77"/>
      <c r="F493" s="72"/>
      <c r="G493" s="89"/>
      <c r="H493" s="55"/>
      <c r="I493">
        <f t="shared" si="19"/>
        <v>0</v>
      </c>
    </row>
    <row r="494" spans="1:9" x14ac:dyDescent="0.25">
      <c r="A494" s="114" t="str">
        <f t="shared" si="18"/>
        <v/>
      </c>
      <c r="B494" s="55"/>
      <c r="C494" s="55"/>
      <c r="D494" s="77"/>
      <c r="E494" s="77"/>
      <c r="F494" s="72"/>
      <c r="G494" s="89"/>
      <c r="H494" s="55"/>
      <c r="I494">
        <f t="shared" si="19"/>
        <v>0</v>
      </c>
    </row>
    <row r="495" spans="1:9" x14ac:dyDescent="0.25">
      <c r="A495" s="114" t="str">
        <f t="shared" si="18"/>
        <v/>
      </c>
      <c r="B495" s="55"/>
      <c r="C495" s="55"/>
      <c r="D495" s="77"/>
      <c r="E495" s="77"/>
      <c r="F495" s="72"/>
      <c r="G495" s="89"/>
      <c r="H495" s="55"/>
      <c r="I495">
        <f t="shared" si="19"/>
        <v>0</v>
      </c>
    </row>
    <row r="496" spans="1:9" x14ac:dyDescent="0.25">
      <c r="A496" s="114" t="str">
        <f t="shared" si="18"/>
        <v/>
      </c>
      <c r="B496" s="55"/>
      <c r="C496" s="55"/>
      <c r="D496" s="77"/>
      <c r="E496" s="77"/>
      <c r="F496" s="72"/>
      <c r="G496" s="89"/>
      <c r="H496" s="55"/>
      <c r="I496">
        <f t="shared" si="19"/>
        <v>0</v>
      </c>
    </row>
    <row r="497" spans="1:9" x14ac:dyDescent="0.25">
      <c r="A497" s="114" t="str">
        <f t="shared" si="18"/>
        <v/>
      </c>
      <c r="B497" s="55"/>
      <c r="C497" s="55"/>
      <c r="D497" s="77"/>
      <c r="E497" s="77"/>
      <c r="F497" s="72"/>
      <c r="G497" s="89"/>
      <c r="H497" s="55"/>
      <c r="I497">
        <f t="shared" si="19"/>
        <v>0</v>
      </c>
    </row>
    <row r="498" spans="1:9" x14ac:dyDescent="0.25">
      <c r="A498" s="114" t="str">
        <f t="shared" si="18"/>
        <v/>
      </c>
      <c r="B498" s="55"/>
      <c r="C498" s="55"/>
      <c r="D498" s="77"/>
      <c r="E498" s="77"/>
      <c r="F498" s="72"/>
      <c r="G498" s="89"/>
      <c r="H498" s="55"/>
      <c r="I498">
        <f t="shared" si="19"/>
        <v>0</v>
      </c>
    </row>
    <row r="499" spans="1:9" x14ac:dyDescent="0.25">
      <c r="A499" s="114" t="str">
        <f t="shared" si="18"/>
        <v/>
      </c>
      <c r="B499" s="55"/>
      <c r="C499" s="55"/>
      <c r="D499" s="77"/>
      <c r="E499" s="77"/>
      <c r="F499" s="72"/>
      <c r="G499" s="89"/>
      <c r="H499" s="55"/>
      <c r="I499">
        <f t="shared" si="19"/>
        <v>0</v>
      </c>
    </row>
    <row r="500" spans="1:9" x14ac:dyDescent="0.25">
      <c r="A500" s="114" t="str">
        <f t="shared" si="18"/>
        <v/>
      </c>
      <c r="B500" s="55"/>
      <c r="C500" s="55"/>
      <c r="D500" s="77"/>
      <c r="E500" s="77"/>
      <c r="F500" s="72"/>
      <c r="G500" s="89"/>
      <c r="H500" s="55"/>
      <c r="I500">
        <f t="shared" si="19"/>
        <v>0</v>
      </c>
    </row>
    <row r="501" spans="1:9" x14ac:dyDescent="0.25">
      <c r="A501" s="114" t="str">
        <f t="shared" si="18"/>
        <v/>
      </c>
      <c r="B501" s="55"/>
      <c r="C501" s="55"/>
      <c r="D501" s="77"/>
      <c r="E501" s="77"/>
      <c r="F501" s="72"/>
      <c r="G501" s="89"/>
      <c r="H501" s="55"/>
      <c r="I501">
        <f t="shared" si="19"/>
        <v>0</v>
      </c>
    </row>
    <row r="502" spans="1:9" x14ac:dyDescent="0.25">
      <c r="A502" s="114" t="str">
        <f t="shared" si="18"/>
        <v/>
      </c>
      <c r="B502" s="55"/>
      <c r="C502" s="55"/>
      <c r="D502" s="77"/>
      <c r="E502" s="77"/>
      <c r="F502" s="72"/>
      <c r="G502" s="89"/>
      <c r="H502" s="55"/>
      <c r="I502">
        <f t="shared" si="19"/>
        <v>0</v>
      </c>
    </row>
    <row r="503" spans="1:9" x14ac:dyDescent="0.25">
      <c r="A503" s="114" t="str">
        <f t="shared" si="18"/>
        <v/>
      </c>
      <c r="B503" s="55"/>
      <c r="C503" s="55"/>
      <c r="D503" s="77"/>
      <c r="E503" s="77"/>
      <c r="F503" s="72"/>
      <c r="G503" s="89"/>
      <c r="H503" s="55"/>
      <c r="I503">
        <f t="shared" si="19"/>
        <v>0</v>
      </c>
    </row>
    <row r="504" spans="1:9" x14ac:dyDescent="0.25">
      <c r="A504" s="114" t="str">
        <f t="shared" si="18"/>
        <v/>
      </c>
      <c r="B504" s="55"/>
      <c r="C504" s="55"/>
      <c r="D504" s="77"/>
      <c r="E504" s="77"/>
      <c r="F504" s="72"/>
      <c r="G504" s="89"/>
      <c r="H504" s="55"/>
      <c r="I504">
        <f t="shared" si="19"/>
        <v>0</v>
      </c>
    </row>
    <row r="505" spans="1:9" x14ac:dyDescent="0.25">
      <c r="A505" s="114" t="str">
        <f t="shared" si="18"/>
        <v/>
      </c>
      <c r="B505" s="55"/>
      <c r="C505" s="55"/>
      <c r="D505" s="77"/>
      <c r="E505" s="77"/>
      <c r="F505" s="72"/>
      <c r="G505" s="89"/>
      <c r="H505" s="55"/>
      <c r="I505">
        <f t="shared" si="19"/>
        <v>0</v>
      </c>
    </row>
    <row r="506" spans="1:9" x14ac:dyDescent="0.25">
      <c r="A506" s="114" t="str">
        <f t="shared" si="18"/>
        <v/>
      </c>
      <c r="B506" s="55"/>
      <c r="C506" s="55"/>
      <c r="D506" s="77"/>
      <c r="E506" s="77"/>
      <c r="F506" s="72"/>
      <c r="G506" s="89"/>
      <c r="H506" s="55"/>
      <c r="I506">
        <f t="shared" si="19"/>
        <v>0</v>
      </c>
    </row>
    <row r="507" spans="1:9" x14ac:dyDescent="0.25">
      <c r="A507" s="114" t="str">
        <f t="shared" si="18"/>
        <v/>
      </c>
      <c r="B507" s="55"/>
      <c r="C507" s="55"/>
      <c r="D507" s="77"/>
      <c r="E507" s="77"/>
      <c r="F507" s="72"/>
      <c r="G507" s="89"/>
      <c r="H507" s="55"/>
      <c r="I507">
        <f t="shared" si="19"/>
        <v>0</v>
      </c>
    </row>
    <row r="508" spans="1:9" x14ac:dyDescent="0.25">
      <c r="A508" s="114" t="str">
        <f t="shared" si="18"/>
        <v/>
      </c>
      <c r="B508" s="55"/>
      <c r="C508" s="55"/>
      <c r="D508" s="77"/>
      <c r="E508" s="77"/>
      <c r="F508" s="72"/>
      <c r="G508" s="89"/>
      <c r="H508" s="55"/>
      <c r="I508">
        <f t="shared" si="19"/>
        <v>0</v>
      </c>
    </row>
    <row r="509" spans="1:9" x14ac:dyDescent="0.25">
      <c r="A509" s="114" t="str">
        <f t="shared" si="18"/>
        <v/>
      </c>
      <c r="B509" s="55"/>
      <c r="C509" s="55"/>
      <c r="D509" s="77"/>
      <c r="E509" s="77"/>
      <c r="F509" s="72"/>
      <c r="G509" s="89"/>
      <c r="H509" s="55"/>
      <c r="I509">
        <f t="shared" si="19"/>
        <v>0</v>
      </c>
    </row>
    <row r="510" spans="1:9" x14ac:dyDescent="0.25">
      <c r="A510" s="114" t="str">
        <f t="shared" si="18"/>
        <v/>
      </c>
      <c r="B510" s="55"/>
      <c r="C510" s="55"/>
      <c r="D510" s="77"/>
      <c r="E510" s="77"/>
      <c r="F510" s="72"/>
      <c r="G510" s="89"/>
      <c r="H510" s="55"/>
      <c r="I510">
        <f t="shared" si="19"/>
        <v>0</v>
      </c>
    </row>
    <row r="511" spans="1:9" x14ac:dyDescent="0.25">
      <c r="A511" s="114" t="str">
        <f t="shared" si="18"/>
        <v/>
      </c>
      <c r="B511" s="55"/>
      <c r="C511" s="55"/>
      <c r="D511" s="77"/>
      <c r="E511" s="77"/>
      <c r="F511" s="72"/>
      <c r="G511" s="89"/>
      <c r="H511" s="55"/>
      <c r="I511">
        <f t="shared" si="19"/>
        <v>0</v>
      </c>
    </row>
    <row r="512" spans="1:9" x14ac:dyDescent="0.25">
      <c r="A512" s="114" t="str">
        <f t="shared" si="18"/>
        <v/>
      </c>
      <c r="B512" s="55"/>
      <c r="C512" s="55"/>
      <c r="D512" s="77"/>
      <c r="E512" s="77"/>
      <c r="F512" s="72"/>
      <c r="G512" s="89"/>
      <c r="H512" s="55"/>
      <c r="I512">
        <f t="shared" si="19"/>
        <v>0</v>
      </c>
    </row>
    <row r="513" spans="1:9" x14ac:dyDescent="0.25">
      <c r="A513" s="114" t="str">
        <f t="shared" si="18"/>
        <v/>
      </c>
      <c r="B513" s="55"/>
      <c r="C513" s="55"/>
      <c r="D513" s="77"/>
      <c r="E513" s="77"/>
      <c r="F513" s="72"/>
      <c r="G513" s="89"/>
      <c r="H513" s="55"/>
      <c r="I513">
        <f t="shared" si="19"/>
        <v>0</v>
      </c>
    </row>
    <row r="514" spans="1:9" x14ac:dyDescent="0.25">
      <c r="A514" s="114" t="str">
        <f t="shared" ref="A514:A577" si="20">IF(D514="","",D514+(6-I514))</f>
        <v/>
      </c>
      <c r="B514" s="55"/>
      <c r="C514" s="55"/>
      <c r="D514" s="77"/>
      <c r="E514" s="77"/>
      <c r="F514" s="72"/>
      <c r="G514" s="89"/>
      <c r="H514" s="55"/>
      <c r="I514">
        <f t="shared" ref="I514:I577" si="21">IF(WEEKDAY(D514)=7,0,WEEKDAY(D514))</f>
        <v>0</v>
      </c>
    </row>
    <row r="515" spans="1:9" x14ac:dyDescent="0.25">
      <c r="A515" s="114" t="str">
        <f t="shared" si="20"/>
        <v/>
      </c>
      <c r="B515" s="55"/>
      <c r="C515" s="55"/>
      <c r="D515" s="77"/>
      <c r="E515" s="77"/>
      <c r="F515" s="72"/>
      <c r="G515" s="89"/>
      <c r="H515" s="55"/>
      <c r="I515">
        <f t="shared" si="21"/>
        <v>0</v>
      </c>
    </row>
    <row r="516" spans="1:9" x14ac:dyDescent="0.25">
      <c r="A516" s="114" t="str">
        <f t="shared" si="20"/>
        <v/>
      </c>
      <c r="B516" s="55"/>
      <c r="C516" s="55"/>
      <c r="D516" s="77"/>
      <c r="E516" s="77"/>
      <c r="F516" s="72"/>
      <c r="G516" s="89"/>
      <c r="H516" s="55"/>
      <c r="I516">
        <f t="shared" si="21"/>
        <v>0</v>
      </c>
    </row>
    <row r="517" spans="1:9" x14ac:dyDescent="0.25">
      <c r="A517" s="114" t="str">
        <f t="shared" si="20"/>
        <v/>
      </c>
      <c r="B517" s="55"/>
      <c r="C517" s="55"/>
      <c r="D517" s="77"/>
      <c r="E517" s="77"/>
      <c r="F517" s="72"/>
      <c r="G517" s="89"/>
      <c r="H517" s="55"/>
      <c r="I517">
        <f t="shared" si="21"/>
        <v>0</v>
      </c>
    </row>
    <row r="518" spans="1:9" x14ac:dyDescent="0.25">
      <c r="A518" s="114" t="str">
        <f t="shared" si="20"/>
        <v/>
      </c>
      <c r="B518" s="55"/>
      <c r="C518" s="55"/>
      <c r="D518" s="77"/>
      <c r="E518" s="77"/>
      <c r="F518" s="72"/>
      <c r="G518" s="89"/>
      <c r="H518" s="55"/>
      <c r="I518">
        <f t="shared" si="21"/>
        <v>0</v>
      </c>
    </row>
    <row r="519" spans="1:9" x14ac:dyDescent="0.25">
      <c r="A519" s="114" t="str">
        <f t="shared" si="20"/>
        <v/>
      </c>
      <c r="B519" s="55"/>
      <c r="C519" s="55"/>
      <c r="D519" s="77"/>
      <c r="E519" s="77"/>
      <c r="F519" s="72"/>
      <c r="G519" s="89"/>
      <c r="H519" s="55"/>
      <c r="I519">
        <f t="shared" si="21"/>
        <v>0</v>
      </c>
    </row>
    <row r="520" spans="1:9" x14ac:dyDescent="0.25">
      <c r="A520" s="114" t="str">
        <f t="shared" si="20"/>
        <v/>
      </c>
      <c r="B520" s="55"/>
      <c r="C520" s="55"/>
      <c r="D520" s="77"/>
      <c r="E520" s="77"/>
      <c r="F520" s="72"/>
      <c r="G520" s="89"/>
      <c r="H520" s="55"/>
      <c r="I520">
        <f t="shared" si="21"/>
        <v>0</v>
      </c>
    </row>
    <row r="521" spans="1:9" x14ac:dyDescent="0.25">
      <c r="A521" s="114" t="str">
        <f t="shared" si="20"/>
        <v/>
      </c>
      <c r="B521" s="55"/>
      <c r="C521" s="55"/>
      <c r="D521" s="77"/>
      <c r="E521" s="77"/>
      <c r="F521" s="72"/>
      <c r="G521" s="89"/>
      <c r="H521" s="55"/>
      <c r="I521">
        <f t="shared" si="21"/>
        <v>0</v>
      </c>
    </row>
    <row r="522" spans="1:9" x14ac:dyDescent="0.25">
      <c r="A522" s="114" t="str">
        <f t="shared" si="20"/>
        <v/>
      </c>
      <c r="B522" s="55"/>
      <c r="C522" s="55"/>
      <c r="D522" s="77"/>
      <c r="E522" s="77"/>
      <c r="F522" s="72"/>
      <c r="G522" s="89"/>
      <c r="H522" s="55"/>
      <c r="I522">
        <f t="shared" si="21"/>
        <v>0</v>
      </c>
    </row>
    <row r="523" spans="1:9" x14ac:dyDescent="0.25">
      <c r="A523" s="114" t="str">
        <f t="shared" si="20"/>
        <v/>
      </c>
      <c r="B523" s="55"/>
      <c r="C523" s="55"/>
      <c r="D523" s="77"/>
      <c r="E523" s="77"/>
      <c r="F523" s="72"/>
      <c r="G523" s="89"/>
      <c r="H523" s="55"/>
      <c r="I523">
        <f t="shared" si="21"/>
        <v>0</v>
      </c>
    </row>
    <row r="524" spans="1:9" x14ac:dyDescent="0.25">
      <c r="A524" s="114" t="str">
        <f t="shared" si="20"/>
        <v/>
      </c>
      <c r="B524" s="55"/>
      <c r="C524" s="55"/>
      <c r="D524" s="77"/>
      <c r="E524" s="77"/>
      <c r="F524" s="72"/>
      <c r="G524" s="89"/>
      <c r="H524" s="55"/>
      <c r="I524">
        <f t="shared" si="21"/>
        <v>0</v>
      </c>
    </row>
    <row r="525" spans="1:9" x14ac:dyDescent="0.25">
      <c r="A525" s="114" t="str">
        <f t="shared" si="20"/>
        <v/>
      </c>
      <c r="B525" s="55"/>
      <c r="C525" s="55"/>
      <c r="D525" s="77"/>
      <c r="E525" s="77"/>
      <c r="F525" s="72"/>
      <c r="G525" s="89"/>
      <c r="H525" s="55"/>
      <c r="I525">
        <f t="shared" si="21"/>
        <v>0</v>
      </c>
    </row>
    <row r="526" spans="1:9" x14ac:dyDescent="0.25">
      <c r="A526" s="114" t="str">
        <f t="shared" si="20"/>
        <v/>
      </c>
      <c r="B526" s="55"/>
      <c r="C526" s="55"/>
      <c r="D526" s="77"/>
      <c r="E526" s="77"/>
      <c r="F526" s="72"/>
      <c r="G526" s="89"/>
      <c r="H526" s="55"/>
      <c r="I526">
        <f t="shared" si="21"/>
        <v>0</v>
      </c>
    </row>
    <row r="527" spans="1:9" x14ac:dyDescent="0.25">
      <c r="A527" s="114" t="str">
        <f t="shared" si="20"/>
        <v/>
      </c>
      <c r="B527" s="55"/>
      <c r="C527" s="55"/>
      <c r="D527" s="77"/>
      <c r="E527" s="77"/>
      <c r="F527" s="72"/>
      <c r="G527" s="89"/>
      <c r="H527" s="55"/>
      <c r="I527">
        <f t="shared" si="21"/>
        <v>0</v>
      </c>
    </row>
    <row r="528" spans="1:9" x14ac:dyDescent="0.25">
      <c r="A528" s="114" t="str">
        <f t="shared" si="20"/>
        <v/>
      </c>
      <c r="B528" s="55"/>
      <c r="C528" s="55"/>
      <c r="D528" s="77"/>
      <c r="E528" s="77"/>
      <c r="F528" s="72"/>
      <c r="G528" s="89"/>
      <c r="H528" s="55"/>
      <c r="I528">
        <f t="shared" si="21"/>
        <v>0</v>
      </c>
    </row>
    <row r="529" spans="1:9" x14ac:dyDescent="0.25">
      <c r="A529" s="114" t="str">
        <f t="shared" si="20"/>
        <v/>
      </c>
      <c r="B529" s="55"/>
      <c r="C529" s="55"/>
      <c r="D529" s="77"/>
      <c r="E529" s="77"/>
      <c r="F529" s="72"/>
      <c r="G529" s="89"/>
      <c r="H529" s="55"/>
      <c r="I529">
        <f t="shared" si="21"/>
        <v>0</v>
      </c>
    </row>
    <row r="530" spans="1:9" x14ac:dyDescent="0.25">
      <c r="A530" s="114" t="str">
        <f t="shared" si="20"/>
        <v/>
      </c>
      <c r="B530" s="55"/>
      <c r="C530" s="55"/>
      <c r="D530" s="77"/>
      <c r="E530" s="77"/>
      <c r="F530" s="72"/>
      <c r="G530" s="89"/>
      <c r="H530" s="55"/>
      <c r="I530">
        <f t="shared" si="21"/>
        <v>0</v>
      </c>
    </row>
    <row r="531" spans="1:9" x14ac:dyDescent="0.25">
      <c r="A531" s="114" t="str">
        <f t="shared" si="20"/>
        <v/>
      </c>
      <c r="B531" s="55"/>
      <c r="C531" s="55"/>
      <c r="D531" s="77"/>
      <c r="E531" s="77"/>
      <c r="F531" s="72"/>
      <c r="G531" s="89"/>
      <c r="H531" s="55"/>
      <c r="I531">
        <f t="shared" si="21"/>
        <v>0</v>
      </c>
    </row>
    <row r="532" spans="1:9" x14ac:dyDescent="0.25">
      <c r="A532" s="114" t="str">
        <f t="shared" si="20"/>
        <v/>
      </c>
      <c r="B532" s="55"/>
      <c r="C532" s="55"/>
      <c r="D532" s="77"/>
      <c r="E532" s="77"/>
      <c r="F532" s="72"/>
      <c r="G532" s="89"/>
      <c r="H532" s="55"/>
      <c r="I532">
        <f t="shared" si="21"/>
        <v>0</v>
      </c>
    </row>
    <row r="533" spans="1:9" x14ac:dyDescent="0.25">
      <c r="A533" s="114" t="str">
        <f t="shared" si="20"/>
        <v/>
      </c>
      <c r="B533" s="55"/>
      <c r="C533" s="55"/>
      <c r="D533" s="77"/>
      <c r="E533" s="77"/>
      <c r="F533" s="72"/>
      <c r="G533" s="89"/>
      <c r="H533" s="55"/>
      <c r="I533">
        <f t="shared" si="21"/>
        <v>0</v>
      </c>
    </row>
    <row r="534" spans="1:9" x14ac:dyDescent="0.25">
      <c r="A534" s="114" t="str">
        <f t="shared" si="20"/>
        <v/>
      </c>
      <c r="B534" s="55"/>
      <c r="C534" s="55"/>
      <c r="D534" s="77"/>
      <c r="E534" s="77"/>
      <c r="F534" s="72"/>
      <c r="G534" s="89"/>
      <c r="H534" s="55"/>
      <c r="I534">
        <f t="shared" si="21"/>
        <v>0</v>
      </c>
    </row>
    <row r="535" spans="1:9" x14ac:dyDescent="0.25">
      <c r="A535" s="114" t="str">
        <f t="shared" si="20"/>
        <v/>
      </c>
      <c r="B535" s="55"/>
      <c r="C535" s="55"/>
      <c r="D535" s="77"/>
      <c r="E535" s="77"/>
      <c r="F535" s="72"/>
      <c r="G535" s="89"/>
      <c r="H535" s="55"/>
      <c r="I535">
        <f t="shared" si="21"/>
        <v>0</v>
      </c>
    </row>
    <row r="536" spans="1:9" x14ac:dyDescent="0.25">
      <c r="A536" s="114" t="str">
        <f t="shared" si="20"/>
        <v/>
      </c>
      <c r="B536" s="55"/>
      <c r="C536" s="55"/>
      <c r="D536" s="77"/>
      <c r="E536" s="77"/>
      <c r="F536" s="72"/>
      <c r="G536" s="89"/>
      <c r="H536" s="55"/>
      <c r="I536">
        <f t="shared" si="21"/>
        <v>0</v>
      </c>
    </row>
    <row r="537" spans="1:9" x14ac:dyDescent="0.25">
      <c r="A537" s="114" t="str">
        <f t="shared" si="20"/>
        <v/>
      </c>
      <c r="B537" s="55"/>
      <c r="C537" s="55"/>
      <c r="D537" s="77"/>
      <c r="E537" s="77"/>
      <c r="F537" s="72"/>
      <c r="G537" s="89"/>
      <c r="H537" s="55"/>
      <c r="I537">
        <f t="shared" si="21"/>
        <v>0</v>
      </c>
    </row>
    <row r="538" spans="1:9" x14ac:dyDescent="0.25">
      <c r="A538" s="114" t="str">
        <f t="shared" si="20"/>
        <v/>
      </c>
      <c r="B538" s="55"/>
      <c r="C538" s="55"/>
      <c r="D538" s="77"/>
      <c r="E538" s="77"/>
      <c r="F538" s="72"/>
      <c r="G538" s="89"/>
      <c r="H538" s="55"/>
      <c r="I538">
        <f t="shared" si="21"/>
        <v>0</v>
      </c>
    </row>
    <row r="539" spans="1:9" x14ac:dyDescent="0.25">
      <c r="A539" s="114" t="str">
        <f t="shared" si="20"/>
        <v/>
      </c>
      <c r="B539" s="55"/>
      <c r="C539" s="55"/>
      <c r="D539" s="77"/>
      <c r="E539" s="77"/>
      <c r="F539" s="72"/>
      <c r="G539" s="89"/>
      <c r="H539" s="55"/>
      <c r="I539">
        <f t="shared" si="21"/>
        <v>0</v>
      </c>
    </row>
    <row r="540" spans="1:9" x14ac:dyDescent="0.25">
      <c r="A540" s="114" t="str">
        <f t="shared" si="20"/>
        <v/>
      </c>
      <c r="B540" s="55"/>
      <c r="C540" s="55"/>
      <c r="D540" s="77"/>
      <c r="E540" s="77"/>
      <c r="F540" s="72"/>
      <c r="G540" s="89"/>
      <c r="H540" s="55"/>
      <c r="I540">
        <f t="shared" si="21"/>
        <v>0</v>
      </c>
    </row>
    <row r="541" spans="1:9" x14ac:dyDescent="0.25">
      <c r="A541" s="114" t="str">
        <f t="shared" si="20"/>
        <v/>
      </c>
      <c r="B541" s="55"/>
      <c r="C541" s="55"/>
      <c r="D541" s="77"/>
      <c r="E541" s="77"/>
      <c r="F541" s="72"/>
      <c r="G541" s="89"/>
      <c r="H541" s="55"/>
      <c r="I541">
        <f t="shared" si="21"/>
        <v>0</v>
      </c>
    </row>
    <row r="542" spans="1:9" x14ac:dyDescent="0.25">
      <c r="A542" s="114" t="str">
        <f t="shared" si="20"/>
        <v/>
      </c>
      <c r="B542" s="55"/>
      <c r="C542" s="55"/>
      <c r="D542" s="77"/>
      <c r="E542" s="77"/>
      <c r="F542" s="72"/>
      <c r="G542" s="89"/>
      <c r="H542" s="55"/>
      <c r="I542">
        <f t="shared" si="21"/>
        <v>0</v>
      </c>
    </row>
    <row r="543" spans="1:9" x14ac:dyDescent="0.25">
      <c r="A543" s="114" t="str">
        <f t="shared" si="20"/>
        <v/>
      </c>
      <c r="B543" s="55"/>
      <c r="C543" s="55"/>
      <c r="D543" s="77"/>
      <c r="E543" s="77"/>
      <c r="F543" s="72"/>
      <c r="G543" s="89"/>
      <c r="H543" s="55"/>
      <c r="I543">
        <f t="shared" si="21"/>
        <v>0</v>
      </c>
    </row>
    <row r="544" spans="1:9" x14ac:dyDescent="0.25">
      <c r="A544" s="114" t="str">
        <f t="shared" si="20"/>
        <v/>
      </c>
      <c r="B544" s="55"/>
      <c r="C544" s="55"/>
      <c r="D544" s="77"/>
      <c r="E544" s="77"/>
      <c r="F544" s="72"/>
      <c r="G544" s="89"/>
      <c r="H544" s="55"/>
      <c r="I544">
        <f t="shared" si="21"/>
        <v>0</v>
      </c>
    </row>
    <row r="545" spans="1:9" x14ac:dyDescent="0.25">
      <c r="A545" s="114" t="str">
        <f t="shared" si="20"/>
        <v/>
      </c>
      <c r="B545" s="55"/>
      <c r="C545" s="55"/>
      <c r="D545" s="77"/>
      <c r="E545" s="77"/>
      <c r="F545" s="72"/>
      <c r="G545" s="89"/>
      <c r="H545" s="55"/>
      <c r="I545">
        <f t="shared" si="21"/>
        <v>0</v>
      </c>
    </row>
    <row r="546" spans="1:9" x14ac:dyDescent="0.25">
      <c r="A546" s="114" t="str">
        <f t="shared" si="20"/>
        <v/>
      </c>
      <c r="B546" s="55"/>
      <c r="C546" s="55"/>
      <c r="D546" s="77"/>
      <c r="E546" s="77"/>
      <c r="F546" s="72"/>
      <c r="G546" s="89"/>
      <c r="H546" s="55"/>
      <c r="I546">
        <f t="shared" si="21"/>
        <v>0</v>
      </c>
    </row>
    <row r="547" spans="1:9" x14ac:dyDescent="0.25">
      <c r="A547" s="114" t="str">
        <f t="shared" si="20"/>
        <v/>
      </c>
      <c r="B547" s="55"/>
      <c r="C547" s="55"/>
      <c r="D547" s="77"/>
      <c r="E547" s="77"/>
      <c r="F547" s="72"/>
      <c r="G547" s="89"/>
      <c r="H547" s="55"/>
      <c r="I547">
        <f t="shared" si="21"/>
        <v>0</v>
      </c>
    </row>
    <row r="548" spans="1:9" x14ac:dyDescent="0.25">
      <c r="A548" s="114" t="str">
        <f t="shared" si="20"/>
        <v/>
      </c>
      <c r="B548" s="55"/>
      <c r="C548" s="55"/>
      <c r="D548" s="77"/>
      <c r="E548" s="77"/>
      <c r="F548" s="72"/>
      <c r="G548" s="89"/>
      <c r="H548" s="55"/>
      <c r="I548">
        <f t="shared" si="21"/>
        <v>0</v>
      </c>
    </row>
    <row r="549" spans="1:9" x14ac:dyDescent="0.25">
      <c r="A549" s="114" t="str">
        <f t="shared" si="20"/>
        <v/>
      </c>
      <c r="B549" s="55"/>
      <c r="C549" s="55"/>
      <c r="D549" s="77"/>
      <c r="E549" s="77"/>
      <c r="F549" s="72"/>
      <c r="G549" s="89"/>
      <c r="H549" s="55"/>
      <c r="I549">
        <f t="shared" si="21"/>
        <v>0</v>
      </c>
    </row>
    <row r="550" spans="1:9" x14ac:dyDescent="0.25">
      <c r="A550" s="114" t="str">
        <f t="shared" si="20"/>
        <v/>
      </c>
      <c r="B550" s="55"/>
      <c r="C550" s="55"/>
      <c r="D550" s="77"/>
      <c r="E550" s="77"/>
      <c r="F550" s="72"/>
      <c r="G550" s="89"/>
      <c r="H550" s="55"/>
      <c r="I550">
        <f t="shared" si="21"/>
        <v>0</v>
      </c>
    </row>
    <row r="551" spans="1:9" x14ac:dyDescent="0.25">
      <c r="A551" s="114" t="str">
        <f t="shared" si="20"/>
        <v/>
      </c>
      <c r="B551" s="55"/>
      <c r="C551" s="55"/>
      <c r="D551" s="77"/>
      <c r="E551" s="77"/>
      <c r="F551" s="72"/>
      <c r="G551" s="89"/>
      <c r="H551" s="55"/>
      <c r="I551">
        <f t="shared" si="21"/>
        <v>0</v>
      </c>
    </row>
    <row r="552" spans="1:9" x14ac:dyDescent="0.25">
      <c r="A552" s="114" t="str">
        <f t="shared" si="20"/>
        <v/>
      </c>
      <c r="B552" s="55"/>
      <c r="C552" s="55"/>
      <c r="D552" s="77"/>
      <c r="E552" s="77"/>
      <c r="F552" s="72"/>
      <c r="G552" s="89"/>
      <c r="H552" s="55"/>
      <c r="I552">
        <f t="shared" si="21"/>
        <v>0</v>
      </c>
    </row>
    <row r="553" spans="1:9" x14ac:dyDescent="0.25">
      <c r="A553" s="114" t="str">
        <f t="shared" si="20"/>
        <v/>
      </c>
      <c r="B553" s="55"/>
      <c r="C553" s="55"/>
      <c r="D553" s="77"/>
      <c r="E553" s="77"/>
      <c r="F553" s="72"/>
      <c r="G553" s="89"/>
      <c r="H553" s="55"/>
      <c r="I553">
        <f t="shared" si="21"/>
        <v>0</v>
      </c>
    </row>
    <row r="554" spans="1:9" x14ac:dyDescent="0.25">
      <c r="A554" s="114" t="str">
        <f t="shared" si="20"/>
        <v/>
      </c>
      <c r="B554" s="55"/>
      <c r="C554" s="55"/>
      <c r="D554" s="77"/>
      <c r="E554" s="77"/>
      <c r="F554" s="72"/>
      <c r="G554" s="89"/>
      <c r="H554" s="55"/>
      <c r="I554">
        <f t="shared" si="21"/>
        <v>0</v>
      </c>
    </row>
    <row r="555" spans="1:9" x14ac:dyDescent="0.25">
      <c r="A555" s="114" t="str">
        <f t="shared" si="20"/>
        <v/>
      </c>
      <c r="B555" s="55"/>
      <c r="C555" s="55"/>
      <c r="D555" s="77"/>
      <c r="E555" s="77"/>
      <c r="F555" s="72"/>
      <c r="G555" s="89"/>
      <c r="H555" s="55"/>
      <c r="I555">
        <f t="shared" si="21"/>
        <v>0</v>
      </c>
    </row>
    <row r="556" spans="1:9" x14ac:dyDescent="0.25">
      <c r="A556" s="114" t="str">
        <f t="shared" si="20"/>
        <v/>
      </c>
      <c r="B556" s="55"/>
      <c r="C556" s="55"/>
      <c r="D556" s="77"/>
      <c r="E556" s="77"/>
      <c r="F556" s="72"/>
      <c r="G556" s="89"/>
      <c r="H556" s="55"/>
      <c r="I556">
        <f t="shared" si="21"/>
        <v>0</v>
      </c>
    </row>
    <row r="557" spans="1:9" x14ac:dyDescent="0.25">
      <c r="A557" s="114" t="str">
        <f t="shared" si="20"/>
        <v/>
      </c>
      <c r="B557" s="55"/>
      <c r="C557" s="55"/>
      <c r="D557" s="77"/>
      <c r="E557" s="77"/>
      <c r="F557" s="72"/>
      <c r="G557" s="89"/>
      <c r="H557" s="55"/>
      <c r="I557">
        <f t="shared" si="21"/>
        <v>0</v>
      </c>
    </row>
    <row r="558" spans="1:9" x14ac:dyDescent="0.25">
      <c r="A558" s="114" t="str">
        <f t="shared" si="20"/>
        <v/>
      </c>
      <c r="B558" s="55"/>
      <c r="C558" s="55"/>
      <c r="D558" s="77"/>
      <c r="E558" s="77"/>
      <c r="F558" s="72"/>
      <c r="G558" s="89"/>
      <c r="H558" s="55"/>
      <c r="I558">
        <f t="shared" si="21"/>
        <v>0</v>
      </c>
    </row>
    <row r="559" spans="1:9" x14ac:dyDescent="0.25">
      <c r="A559" s="114" t="str">
        <f t="shared" si="20"/>
        <v/>
      </c>
      <c r="B559" s="55"/>
      <c r="C559" s="55"/>
      <c r="D559" s="77"/>
      <c r="E559" s="77"/>
      <c r="F559" s="72"/>
      <c r="G559" s="89"/>
      <c r="H559" s="55"/>
      <c r="I559">
        <f t="shared" si="21"/>
        <v>0</v>
      </c>
    </row>
    <row r="560" spans="1:9" x14ac:dyDescent="0.25">
      <c r="A560" s="114" t="str">
        <f t="shared" si="20"/>
        <v/>
      </c>
      <c r="B560" s="55"/>
      <c r="C560" s="55"/>
      <c r="D560" s="77"/>
      <c r="E560" s="77"/>
      <c r="F560" s="72"/>
      <c r="G560" s="89"/>
      <c r="H560" s="55"/>
      <c r="I560">
        <f t="shared" si="21"/>
        <v>0</v>
      </c>
    </row>
    <row r="561" spans="1:9" x14ac:dyDescent="0.25">
      <c r="A561" s="114" t="str">
        <f t="shared" si="20"/>
        <v/>
      </c>
      <c r="B561" s="55"/>
      <c r="C561" s="55"/>
      <c r="D561" s="77"/>
      <c r="E561" s="77"/>
      <c r="F561" s="72"/>
      <c r="G561" s="89"/>
      <c r="H561" s="55"/>
      <c r="I561">
        <f t="shared" si="21"/>
        <v>0</v>
      </c>
    </row>
    <row r="562" spans="1:9" x14ac:dyDescent="0.25">
      <c r="A562" s="114" t="str">
        <f t="shared" si="20"/>
        <v/>
      </c>
      <c r="B562" s="55"/>
      <c r="C562" s="55"/>
      <c r="D562" s="77"/>
      <c r="E562" s="77"/>
      <c r="F562" s="72"/>
      <c r="G562" s="89"/>
      <c r="H562" s="55"/>
      <c r="I562">
        <f t="shared" si="21"/>
        <v>0</v>
      </c>
    </row>
    <row r="563" spans="1:9" x14ac:dyDescent="0.25">
      <c r="A563" s="114" t="str">
        <f t="shared" si="20"/>
        <v/>
      </c>
      <c r="B563" s="55"/>
      <c r="C563" s="55"/>
      <c r="D563" s="77"/>
      <c r="E563" s="77"/>
      <c r="F563" s="72"/>
      <c r="G563" s="89"/>
      <c r="H563" s="55"/>
      <c r="I563">
        <f t="shared" si="21"/>
        <v>0</v>
      </c>
    </row>
    <row r="564" spans="1:9" x14ac:dyDescent="0.25">
      <c r="A564" s="114" t="str">
        <f t="shared" si="20"/>
        <v/>
      </c>
      <c r="B564" s="55"/>
      <c r="C564" s="55"/>
      <c r="D564" s="77"/>
      <c r="E564" s="77"/>
      <c r="F564" s="72"/>
      <c r="G564" s="89"/>
      <c r="H564" s="55"/>
      <c r="I564">
        <f t="shared" si="21"/>
        <v>0</v>
      </c>
    </row>
    <row r="565" spans="1:9" x14ac:dyDescent="0.25">
      <c r="A565" s="114" t="str">
        <f t="shared" si="20"/>
        <v/>
      </c>
      <c r="B565" s="55"/>
      <c r="C565" s="55"/>
      <c r="D565" s="77"/>
      <c r="E565" s="77"/>
      <c r="F565" s="72"/>
      <c r="G565" s="89"/>
      <c r="H565" s="55"/>
      <c r="I565">
        <f t="shared" si="21"/>
        <v>0</v>
      </c>
    </row>
    <row r="566" spans="1:9" x14ac:dyDescent="0.25">
      <c r="A566" s="114" t="str">
        <f t="shared" si="20"/>
        <v/>
      </c>
      <c r="B566" s="55"/>
      <c r="C566" s="55"/>
      <c r="D566" s="77"/>
      <c r="E566" s="77"/>
      <c r="F566" s="72"/>
      <c r="G566" s="89"/>
      <c r="H566" s="55"/>
      <c r="I566">
        <f t="shared" si="21"/>
        <v>0</v>
      </c>
    </row>
    <row r="567" spans="1:9" x14ac:dyDescent="0.25">
      <c r="A567" s="114" t="str">
        <f t="shared" si="20"/>
        <v/>
      </c>
      <c r="B567" s="55"/>
      <c r="C567" s="55"/>
      <c r="D567" s="77"/>
      <c r="E567" s="77"/>
      <c r="F567" s="72"/>
      <c r="G567" s="89"/>
      <c r="H567" s="55"/>
      <c r="I567">
        <f t="shared" si="21"/>
        <v>0</v>
      </c>
    </row>
    <row r="568" spans="1:9" x14ac:dyDescent="0.25">
      <c r="A568" s="114" t="str">
        <f t="shared" si="20"/>
        <v/>
      </c>
      <c r="B568" s="55"/>
      <c r="C568" s="55"/>
      <c r="D568" s="77"/>
      <c r="E568" s="77"/>
      <c r="F568" s="72"/>
      <c r="G568" s="89"/>
      <c r="H568" s="55"/>
      <c r="I568">
        <f t="shared" si="21"/>
        <v>0</v>
      </c>
    </row>
    <row r="569" spans="1:9" x14ac:dyDescent="0.25">
      <c r="A569" s="114" t="str">
        <f t="shared" si="20"/>
        <v/>
      </c>
      <c r="B569" s="55"/>
      <c r="C569" s="55"/>
      <c r="D569" s="77"/>
      <c r="E569" s="77"/>
      <c r="F569" s="72"/>
      <c r="G569" s="89"/>
      <c r="H569" s="55"/>
      <c r="I569">
        <f t="shared" si="21"/>
        <v>0</v>
      </c>
    </row>
    <row r="570" spans="1:9" x14ac:dyDescent="0.25">
      <c r="A570" s="114" t="str">
        <f t="shared" si="20"/>
        <v/>
      </c>
      <c r="B570" s="55"/>
      <c r="C570" s="55"/>
      <c r="D570" s="77"/>
      <c r="E570" s="77"/>
      <c r="F570" s="72"/>
      <c r="G570" s="89"/>
      <c r="H570" s="55"/>
      <c r="I570">
        <f t="shared" si="21"/>
        <v>0</v>
      </c>
    </row>
    <row r="571" spans="1:9" x14ac:dyDescent="0.25">
      <c r="A571" s="114" t="str">
        <f t="shared" si="20"/>
        <v/>
      </c>
      <c r="B571" s="55"/>
      <c r="C571" s="55"/>
      <c r="D571" s="77"/>
      <c r="E571" s="77"/>
      <c r="F571" s="72"/>
      <c r="G571" s="89"/>
      <c r="H571" s="55"/>
      <c r="I571">
        <f t="shared" si="21"/>
        <v>0</v>
      </c>
    </row>
    <row r="572" spans="1:9" x14ac:dyDescent="0.25">
      <c r="A572" s="114" t="str">
        <f t="shared" si="20"/>
        <v/>
      </c>
      <c r="B572" s="55"/>
      <c r="C572" s="55"/>
      <c r="D572" s="77"/>
      <c r="E572" s="77"/>
      <c r="F572" s="72"/>
      <c r="G572" s="89"/>
      <c r="H572" s="55"/>
      <c r="I572">
        <f t="shared" si="21"/>
        <v>0</v>
      </c>
    </row>
    <row r="573" spans="1:9" x14ac:dyDescent="0.25">
      <c r="A573" s="114" t="str">
        <f t="shared" si="20"/>
        <v/>
      </c>
      <c r="B573" s="55"/>
      <c r="C573" s="55"/>
      <c r="D573" s="77"/>
      <c r="E573" s="77"/>
      <c r="F573" s="72"/>
      <c r="G573" s="89"/>
      <c r="H573" s="55"/>
      <c r="I573">
        <f t="shared" si="21"/>
        <v>0</v>
      </c>
    </row>
    <row r="574" spans="1:9" x14ac:dyDescent="0.25">
      <c r="A574" s="114" t="str">
        <f t="shared" si="20"/>
        <v/>
      </c>
      <c r="B574" s="55"/>
      <c r="C574" s="55"/>
      <c r="D574" s="77"/>
      <c r="E574" s="77"/>
      <c r="F574" s="72"/>
      <c r="G574" s="89"/>
      <c r="H574" s="55"/>
      <c r="I574">
        <f t="shared" si="21"/>
        <v>0</v>
      </c>
    </row>
    <row r="575" spans="1:9" x14ac:dyDescent="0.25">
      <c r="A575" s="114" t="str">
        <f t="shared" si="20"/>
        <v/>
      </c>
      <c r="B575" s="55"/>
      <c r="C575" s="55"/>
      <c r="D575" s="77"/>
      <c r="E575" s="77"/>
      <c r="F575" s="72"/>
      <c r="G575" s="89"/>
      <c r="H575" s="55"/>
      <c r="I575">
        <f t="shared" si="21"/>
        <v>0</v>
      </c>
    </row>
    <row r="576" spans="1:9" x14ac:dyDescent="0.25">
      <c r="A576" s="114" t="str">
        <f t="shared" si="20"/>
        <v/>
      </c>
      <c r="B576" s="55"/>
      <c r="C576" s="55"/>
      <c r="D576" s="77"/>
      <c r="E576" s="77"/>
      <c r="F576" s="72"/>
      <c r="G576" s="89"/>
      <c r="H576" s="55"/>
      <c r="I576">
        <f t="shared" si="21"/>
        <v>0</v>
      </c>
    </row>
    <row r="577" spans="1:9" x14ac:dyDescent="0.25">
      <c r="A577" s="114" t="str">
        <f t="shared" si="20"/>
        <v/>
      </c>
      <c r="B577" s="55"/>
      <c r="C577" s="55"/>
      <c r="D577" s="77"/>
      <c r="E577" s="77"/>
      <c r="F577" s="72"/>
      <c r="G577" s="89"/>
      <c r="H577" s="55"/>
      <c r="I577">
        <f t="shared" si="21"/>
        <v>0</v>
      </c>
    </row>
    <row r="578" spans="1:9" x14ac:dyDescent="0.25">
      <c r="A578" s="114" t="str">
        <f t="shared" ref="A578:A641" si="22">IF(D578="","",D578+(6-I578))</f>
        <v/>
      </c>
      <c r="B578" s="55"/>
      <c r="C578" s="55"/>
      <c r="D578" s="77"/>
      <c r="E578" s="77"/>
      <c r="F578" s="72"/>
      <c r="G578" s="89"/>
      <c r="H578" s="55"/>
      <c r="I578">
        <f t="shared" ref="I578:I641" si="23">IF(WEEKDAY(D578)=7,0,WEEKDAY(D578))</f>
        <v>0</v>
      </c>
    </row>
    <row r="579" spans="1:9" x14ac:dyDescent="0.25">
      <c r="A579" s="114" t="str">
        <f t="shared" si="22"/>
        <v/>
      </c>
      <c r="B579" s="55"/>
      <c r="C579" s="55"/>
      <c r="D579" s="77"/>
      <c r="E579" s="77"/>
      <c r="F579" s="72"/>
      <c r="G579" s="89"/>
      <c r="H579" s="55"/>
      <c r="I579">
        <f t="shared" si="23"/>
        <v>0</v>
      </c>
    </row>
    <row r="580" spans="1:9" x14ac:dyDescent="0.25">
      <c r="A580" s="114" t="str">
        <f t="shared" si="22"/>
        <v/>
      </c>
      <c r="B580" s="55"/>
      <c r="C580" s="55"/>
      <c r="D580" s="77"/>
      <c r="E580" s="77"/>
      <c r="F580" s="72"/>
      <c r="G580" s="89"/>
      <c r="H580" s="55"/>
      <c r="I580">
        <f t="shared" si="23"/>
        <v>0</v>
      </c>
    </row>
    <row r="581" spans="1:9" x14ac:dyDescent="0.25">
      <c r="A581" s="114" t="str">
        <f t="shared" si="22"/>
        <v/>
      </c>
      <c r="B581" s="55"/>
      <c r="C581" s="55"/>
      <c r="D581" s="77"/>
      <c r="E581" s="77"/>
      <c r="F581" s="72"/>
      <c r="G581" s="89"/>
      <c r="H581" s="55"/>
      <c r="I581">
        <f t="shared" si="23"/>
        <v>0</v>
      </c>
    </row>
    <row r="582" spans="1:9" x14ac:dyDescent="0.25">
      <c r="A582" s="114" t="str">
        <f t="shared" si="22"/>
        <v/>
      </c>
      <c r="B582" s="55"/>
      <c r="C582" s="55"/>
      <c r="D582" s="77"/>
      <c r="E582" s="77"/>
      <c r="F582" s="72"/>
      <c r="G582" s="89"/>
      <c r="H582" s="55"/>
      <c r="I582">
        <f t="shared" si="23"/>
        <v>0</v>
      </c>
    </row>
    <row r="583" spans="1:9" x14ac:dyDescent="0.25">
      <c r="A583" s="114" t="str">
        <f t="shared" si="22"/>
        <v/>
      </c>
      <c r="B583" s="55"/>
      <c r="C583" s="55"/>
      <c r="D583" s="77"/>
      <c r="E583" s="77"/>
      <c r="F583" s="72"/>
      <c r="G583" s="89"/>
      <c r="H583" s="55"/>
      <c r="I583">
        <f t="shared" si="23"/>
        <v>0</v>
      </c>
    </row>
    <row r="584" spans="1:9" x14ac:dyDescent="0.25">
      <c r="A584" s="114" t="str">
        <f t="shared" si="22"/>
        <v/>
      </c>
      <c r="B584" s="55"/>
      <c r="C584" s="55"/>
      <c r="D584" s="77"/>
      <c r="E584" s="77"/>
      <c r="F584" s="72"/>
      <c r="G584" s="89"/>
      <c r="H584" s="55"/>
      <c r="I584">
        <f t="shared" si="23"/>
        <v>0</v>
      </c>
    </row>
    <row r="585" spans="1:9" x14ac:dyDescent="0.25">
      <c r="A585" s="114" t="str">
        <f t="shared" si="22"/>
        <v/>
      </c>
      <c r="B585" s="55"/>
      <c r="C585" s="55"/>
      <c r="D585" s="77"/>
      <c r="E585" s="77"/>
      <c r="F585" s="72"/>
      <c r="G585" s="89"/>
      <c r="H585" s="55"/>
      <c r="I585">
        <f t="shared" si="23"/>
        <v>0</v>
      </c>
    </row>
    <row r="586" spans="1:9" x14ac:dyDescent="0.25">
      <c r="A586" s="114" t="str">
        <f t="shared" si="22"/>
        <v/>
      </c>
      <c r="B586" s="55"/>
      <c r="C586" s="55"/>
      <c r="D586" s="77"/>
      <c r="E586" s="77"/>
      <c r="F586" s="72"/>
      <c r="G586" s="89"/>
      <c r="H586" s="55"/>
      <c r="I586">
        <f t="shared" si="23"/>
        <v>0</v>
      </c>
    </row>
    <row r="587" spans="1:9" x14ac:dyDescent="0.25">
      <c r="A587" s="114" t="str">
        <f t="shared" si="22"/>
        <v/>
      </c>
      <c r="B587" s="55"/>
      <c r="C587" s="55"/>
      <c r="D587" s="77"/>
      <c r="E587" s="77"/>
      <c r="F587" s="72"/>
      <c r="G587" s="89"/>
      <c r="H587" s="55"/>
      <c r="I587">
        <f t="shared" si="23"/>
        <v>0</v>
      </c>
    </row>
    <row r="588" spans="1:9" x14ac:dyDescent="0.25">
      <c r="A588" s="114" t="str">
        <f t="shared" si="22"/>
        <v/>
      </c>
      <c r="B588" s="55"/>
      <c r="C588" s="55"/>
      <c r="D588" s="77"/>
      <c r="E588" s="77"/>
      <c r="F588" s="72"/>
      <c r="G588" s="89"/>
      <c r="H588" s="55"/>
      <c r="I588">
        <f t="shared" si="23"/>
        <v>0</v>
      </c>
    </row>
    <row r="589" spans="1:9" x14ac:dyDescent="0.25">
      <c r="A589" s="114" t="str">
        <f t="shared" si="22"/>
        <v/>
      </c>
      <c r="B589" s="55"/>
      <c r="C589" s="55"/>
      <c r="D589" s="77"/>
      <c r="E589" s="77"/>
      <c r="F589" s="72"/>
      <c r="G589" s="89"/>
      <c r="H589" s="55"/>
      <c r="I589">
        <f t="shared" si="23"/>
        <v>0</v>
      </c>
    </row>
    <row r="590" spans="1:9" x14ac:dyDescent="0.25">
      <c r="A590" s="114" t="str">
        <f t="shared" si="22"/>
        <v/>
      </c>
      <c r="B590" s="55"/>
      <c r="C590" s="55"/>
      <c r="D590" s="77"/>
      <c r="E590" s="77"/>
      <c r="F590" s="72"/>
      <c r="G590" s="89"/>
      <c r="H590" s="55"/>
      <c r="I590">
        <f t="shared" si="23"/>
        <v>0</v>
      </c>
    </row>
    <row r="591" spans="1:9" x14ac:dyDescent="0.25">
      <c r="A591" s="114" t="str">
        <f t="shared" si="22"/>
        <v/>
      </c>
      <c r="B591" s="55"/>
      <c r="C591" s="55"/>
      <c r="D591" s="77"/>
      <c r="E591" s="77"/>
      <c r="F591" s="72"/>
      <c r="G591" s="89"/>
      <c r="H591" s="55"/>
      <c r="I591">
        <f t="shared" si="23"/>
        <v>0</v>
      </c>
    </row>
    <row r="592" spans="1:9" x14ac:dyDescent="0.25">
      <c r="A592" s="114" t="str">
        <f t="shared" si="22"/>
        <v/>
      </c>
      <c r="B592" s="55"/>
      <c r="C592" s="55"/>
      <c r="D592" s="77"/>
      <c r="E592" s="77"/>
      <c r="F592" s="72"/>
      <c r="G592" s="89"/>
      <c r="H592" s="55"/>
      <c r="I592">
        <f t="shared" si="23"/>
        <v>0</v>
      </c>
    </row>
    <row r="593" spans="1:9" x14ac:dyDescent="0.25">
      <c r="A593" s="114" t="str">
        <f t="shared" si="22"/>
        <v/>
      </c>
      <c r="B593" s="55"/>
      <c r="C593" s="55"/>
      <c r="D593" s="77"/>
      <c r="E593" s="77"/>
      <c r="F593" s="72"/>
      <c r="G593" s="89"/>
      <c r="H593" s="55"/>
      <c r="I593">
        <f t="shared" si="23"/>
        <v>0</v>
      </c>
    </row>
    <row r="594" spans="1:9" x14ac:dyDescent="0.25">
      <c r="A594" s="114" t="str">
        <f t="shared" si="22"/>
        <v/>
      </c>
      <c r="B594" s="55"/>
      <c r="C594" s="55"/>
      <c r="D594" s="77"/>
      <c r="E594" s="77"/>
      <c r="F594" s="72"/>
      <c r="G594" s="89"/>
      <c r="H594" s="55"/>
      <c r="I594">
        <f t="shared" si="23"/>
        <v>0</v>
      </c>
    </row>
    <row r="595" spans="1:9" x14ac:dyDescent="0.25">
      <c r="A595" s="114" t="str">
        <f t="shared" si="22"/>
        <v/>
      </c>
      <c r="B595" s="55"/>
      <c r="C595" s="55"/>
      <c r="D595" s="77"/>
      <c r="E595" s="77"/>
      <c r="F595" s="72"/>
      <c r="G595" s="89"/>
      <c r="H595" s="55"/>
      <c r="I595">
        <f t="shared" si="23"/>
        <v>0</v>
      </c>
    </row>
    <row r="596" spans="1:9" x14ac:dyDescent="0.25">
      <c r="A596" s="114" t="str">
        <f t="shared" si="22"/>
        <v/>
      </c>
      <c r="B596" s="55"/>
      <c r="C596" s="55"/>
      <c r="D596" s="77"/>
      <c r="E596" s="77"/>
      <c r="F596" s="72"/>
      <c r="G596" s="89"/>
      <c r="H596" s="55"/>
      <c r="I596">
        <f t="shared" si="23"/>
        <v>0</v>
      </c>
    </row>
    <row r="597" spans="1:9" x14ac:dyDescent="0.25">
      <c r="A597" s="114" t="str">
        <f t="shared" si="22"/>
        <v/>
      </c>
      <c r="B597" s="55"/>
      <c r="C597" s="55"/>
      <c r="D597" s="77"/>
      <c r="E597" s="77"/>
      <c r="F597" s="72"/>
      <c r="G597" s="89"/>
      <c r="H597" s="55"/>
      <c r="I597">
        <f t="shared" si="23"/>
        <v>0</v>
      </c>
    </row>
    <row r="598" spans="1:9" x14ac:dyDescent="0.25">
      <c r="A598" s="114" t="str">
        <f t="shared" si="22"/>
        <v/>
      </c>
      <c r="B598" s="55"/>
      <c r="C598" s="55"/>
      <c r="D598" s="77"/>
      <c r="E598" s="77"/>
      <c r="F598" s="72"/>
      <c r="G598" s="89"/>
      <c r="H598" s="55"/>
      <c r="I598">
        <f t="shared" si="23"/>
        <v>0</v>
      </c>
    </row>
    <row r="599" spans="1:9" x14ac:dyDescent="0.25">
      <c r="A599" s="114" t="str">
        <f t="shared" si="22"/>
        <v/>
      </c>
      <c r="B599" s="55"/>
      <c r="C599" s="55"/>
      <c r="D599" s="77"/>
      <c r="E599" s="77"/>
      <c r="F599" s="72"/>
      <c r="G599" s="89"/>
      <c r="H599" s="55"/>
      <c r="I599">
        <f t="shared" si="23"/>
        <v>0</v>
      </c>
    </row>
    <row r="600" spans="1:9" x14ac:dyDescent="0.25">
      <c r="A600" s="114" t="str">
        <f t="shared" si="22"/>
        <v/>
      </c>
      <c r="B600" s="55"/>
      <c r="C600" s="55"/>
      <c r="D600" s="77"/>
      <c r="E600" s="77"/>
      <c r="F600" s="72"/>
      <c r="G600" s="89"/>
      <c r="H600" s="55"/>
      <c r="I600">
        <f t="shared" si="23"/>
        <v>0</v>
      </c>
    </row>
    <row r="601" spans="1:9" x14ac:dyDescent="0.25">
      <c r="A601" s="114" t="str">
        <f t="shared" si="22"/>
        <v/>
      </c>
      <c r="B601" s="55"/>
      <c r="C601" s="55"/>
      <c r="D601" s="77"/>
      <c r="E601" s="77"/>
      <c r="F601" s="72"/>
      <c r="G601" s="89"/>
      <c r="H601" s="55"/>
      <c r="I601">
        <f t="shared" si="23"/>
        <v>0</v>
      </c>
    </row>
    <row r="602" spans="1:9" x14ac:dyDescent="0.25">
      <c r="A602" s="114" t="str">
        <f t="shared" si="22"/>
        <v/>
      </c>
      <c r="B602" s="55"/>
      <c r="C602" s="55"/>
      <c r="D602" s="77"/>
      <c r="E602" s="77"/>
      <c r="F602" s="72"/>
      <c r="G602" s="89"/>
      <c r="H602" s="55"/>
      <c r="I602">
        <f t="shared" si="23"/>
        <v>0</v>
      </c>
    </row>
    <row r="603" spans="1:9" x14ac:dyDescent="0.25">
      <c r="A603" s="114" t="str">
        <f t="shared" si="22"/>
        <v/>
      </c>
      <c r="B603" s="55"/>
      <c r="C603" s="55"/>
      <c r="D603" s="77"/>
      <c r="E603" s="77"/>
      <c r="F603" s="72"/>
      <c r="G603" s="89"/>
      <c r="H603" s="55"/>
      <c r="I603">
        <f t="shared" si="23"/>
        <v>0</v>
      </c>
    </row>
    <row r="604" spans="1:9" x14ac:dyDescent="0.25">
      <c r="A604" s="114" t="str">
        <f t="shared" si="22"/>
        <v/>
      </c>
      <c r="B604" s="55"/>
      <c r="C604" s="55"/>
      <c r="D604" s="77"/>
      <c r="E604" s="77"/>
      <c r="F604" s="72"/>
      <c r="G604" s="89"/>
      <c r="H604" s="55"/>
      <c r="I604">
        <f t="shared" si="23"/>
        <v>0</v>
      </c>
    </row>
    <row r="605" spans="1:9" x14ac:dyDescent="0.25">
      <c r="A605" s="114" t="str">
        <f t="shared" si="22"/>
        <v/>
      </c>
      <c r="B605" s="55"/>
      <c r="C605" s="55"/>
      <c r="D605" s="77"/>
      <c r="E605" s="77"/>
      <c r="F605" s="72"/>
      <c r="G605" s="89"/>
      <c r="H605" s="55"/>
      <c r="I605">
        <f t="shared" si="23"/>
        <v>0</v>
      </c>
    </row>
    <row r="606" spans="1:9" x14ac:dyDescent="0.25">
      <c r="A606" s="114" t="str">
        <f t="shared" si="22"/>
        <v/>
      </c>
      <c r="B606" s="55"/>
      <c r="C606" s="55"/>
      <c r="D606" s="77"/>
      <c r="E606" s="77"/>
      <c r="F606" s="72"/>
      <c r="G606" s="89"/>
      <c r="H606" s="55"/>
      <c r="I606">
        <f t="shared" si="23"/>
        <v>0</v>
      </c>
    </row>
    <row r="607" spans="1:9" x14ac:dyDescent="0.25">
      <c r="A607" s="114" t="str">
        <f t="shared" si="22"/>
        <v/>
      </c>
      <c r="B607" s="55"/>
      <c r="C607" s="55"/>
      <c r="D607" s="77"/>
      <c r="E607" s="77"/>
      <c r="F607" s="72"/>
      <c r="G607" s="89"/>
      <c r="H607" s="55"/>
      <c r="I607">
        <f t="shared" si="23"/>
        <v>0</v>
      </c>
    </row>
    <row r="608" spans="1:9" x14ac:dyDescent="0.25">
      <c r="A608" s="114" t="str">
        <f t="shared" si="22"/>
        <v/>
      </c>
      <c r="B608" s="55"/>
      <c r="C608" s="55"/>
      <c r="D608" s="77"/>
      <c r="E608" s="77"/>
      <c r="F608" s="72"/>
      <c r="G608" s="89"/>
      <c r="H608" s="55"/>
      <c r="I608">
        <f t="shared" si="23"/>
        <v>0</v>
      </c>
    </row>
    <row r="609" spans="1:9" x14ac:dyDescent="0.25">
      <c r="A609" s="114" t="str">
        <f t="shared" si="22"/>
        <v/>
      </c>
      <c r="B609" s="55"/>
      <c r="C609" s="55"/>
      <c r="D609" s="77"/>
      <c r="E609" s="77"/>
      <c r="F609" s="72"/>
      <c r="G609" s="89"/>
      <c r="H609" s="55"/>
      <c r="I609">
        <f t="shared" si="23"/>
        <v>0</v>
      </c>
    </row>
    <row r="610" spans="1:9" x14ac:dyDescent="0.25">
      <c r="A610" s="114" t="str">
        <f t="shared" si="22"/>
        <v/>
      </c>
      <c r="B610" s="55"/>
      <c r="C610" s="55"/>
      <c r="D610" s="77"/>
      <c r="E610" s="77"/>
      <c r="F610" s="72"/>
      <c r="G610" s="89"/>
      <c r="H610" s="55"/>
      <c r="I610">
        <f t="shared" si="23"/>
        <v>0</v>
      </c>
    </row>
    <row r="611" spans="1:9" x14ac:dyDescent="0.25">
      <c r="A611" s="114" t="str">
        <f t="shared" si="22"/>
        <v/>
      </c>
      <c r="B611" s="55"/>
      <c r="C611" s="55"/>
      <c r="D611" s="77"/>
      <c r="E611" s="77"/>
      <c r="F611" s="72"/>
      <c r="G611" s="89"/>
      <c r="H611" s="55"/>
      <c r="I611">
        <f t="shared" si="23"/>
        <v>0</v>
      </c>
    </row>
    <row r="612" spans="1:9" x14ac:dyDescent="0.25">
      <c r="A612" s="114" t="str">
        <f t="shared" si="22"/>
        <v/>
      </c>
      <c r="B612" s="55"/>
      <c r="C612" s="55"/>
      <c r="D612" s="77"/>
      <c r="E612" s="77"/>
      <c r="F612" s="72"/>
      <c r="G612" s="89"/>
      <c r="H612" s="55"/>
      <c r="I612">
        <f t="shared" si="23"/>
        <v>0</v>
      </c>
    </row>
    <row r="613" spans="1:9" x14ac:dyDescent="0.25">
      <c r="A613" s="114" t="str">
        <f t="shared" si="22"/>
        <v/>
      </c>
      <c r="B613" s="55"/>
      <c r="C613" s="55"/>
      <c r="D613" s="77"/>
      <c r="E613" s="77"/>
      <c r="F613" s="72"/>
      <c r="G613" s="89"/>
      <c r="H613" s="55"/>
      <c r="I613">
        <f t="shared" si="23"/>
        <v>0</v>
      </c>
    </row>
    <row r="614" spans="1:9" x14ac:dyDescent="0.25">
      <c r="A614" s="114" t="str">
        <f t="shared" si="22"/>
        <v/>
      </c>
      <c r="B614" s="55"/>
      <c r="C614" s="55"/>
      <c r="D614" s="77"/>
      <c r="E614" s="77"/>
      <c r="F614" s="72"/>
      <c r="G614" s="89"/>
      <c r="H614" s="55"/>
      <c r="I614">
        <f t="shared" si="23"/>
        <v>0</v>
      </c>
    </row>
    <row r="615" spans="1:9" x14ac:dyDescent="0.25">
      <c r="A615" s="114" t="str">
        <f t="shared" si="22"/>
        <v/>
      </c>
      <c r="B615" s="55"/>
      <c r="C615" s="55"/>
      <c r="D615" s="77"/>
      <c r="E615" s="77"/>
      <c r="F615" s="72"/>
      <c r="G615" s="89"/>
      <c r="H615" s="55"/>
      <c r="I615">
        <f t="shared" si="23"/>
        <v>0</v>
      </c>
    </row>
    <row r="616" spans="1:9" x14ac:dyDescent="0.25">
      <c r="A616" s="114" t="str">
        <f t="shared" si="22"/>
        <v/>
      </c>
      <c r="B616" s="55"/>
      <c r="C616" s="55"/>
      <c r="D616" s="77"/>
      <c r="E616" s="77"/>
      <c r="F616" s="72"/>
      <c r="G616" s="89"/>
      <c r="H616" s="55"/>
      <c r="I616">
        <f t="shared" si="23"/>
        <v>0</v>
      </c>
    </row>
    <row r="617" spans="1:9" x14ac:dyDescent="0.25">
      <c r="A617" s="114" t="str">
        <f t="shared" si="22"/>
        <v/>
      </c>
      <c r="B617" s="55"/>
      <c r="C617" s="55"/>
      <c r="D617" s="77"/>
      <c r="E617" s="77"/>
      <c r="F617" s="72"/>
      <c r="G617" s="89"/>
      <c r="H617" s="55"/>
      <c r="I617">
        <f t="shared" si="23"/>
        <v>0</v>
      </c>
    </row>
    <row r="618" spans="1:9" x14ac:dyDescent="0.25">
      <c r="A618" s="114" t="str">
        <f t="shared" si="22"/>
        <v/>
      </c>
      <c r="B618" s="55"/>
      <c r="C618" s="55"/>
      <c r="D618" s="77"/>
      <c r="E618" s="77"/>
      <c r="F618" s="72"/>
      <c r="G618" s="89"/>
      <c r="H618" s="55"/>
      <c r="I618">
        <f t="shared" si="23"/>
        <v>0</v>
      </c>
    </row>
    <row r="619" spans="1:9" x14ac:dyDescent="0.25">
      <c r="A619" s="114" t="str">
        <f t="shared" si="22"/>
        <v/>
      </c>
      <c r="B619" s="55"/>
      <c r="C619" s="55"/>
      <c r="D619" s="77"/>
      <c r="E619" s="77"/>
      <c r="F619" s="72"/>
      <c r="G619" s="89"/>
      <c r="H619" s="55"/>
      <c r="I619">
        <f t="shared" si="23"/>
        <v>0</v>
      </c>
    </row>
    <row r="620" spans="1:9" x14ac:dyDescent="0.25">
      <c r="A620" s="114" t="str">
        <f t="shared" si="22"/>
        <v/>
      </c>
      <c r="B620" s="55"/>
      <c r="C620" s="55"/>
      <c r="D620" s="77"/>
      <c r="E620" s="77"/>
      <c r="F620" s="72"/>
      <c r="G620" s="89"/>
      <c r="H620" s="55"/>
      <c r="I620">
        <f t="shared" si="23"/>
        <v>0</v>
      </c>
    </row>
    <row r="621" spans="1:9" x14ac:dyDescent="0.25">
      <c r="A621" s="114" t="str">
        <f t="shared" si="22"/>
        <v/>
      </c>
      <c r="B621" s="55"/>
      <c r="C621" s="55"/>
      <c r="D621" s="77"/>
      <c r="E621" s="77"/>
      <c r="F621" s="72"/>
      <c r="G621" s="89"/>
      <c r="H621" s="55"/>
      <c r="I621">
        <f t="shared" si="23"/>
        <v>0</v>
      </c>
    </row>
    <row r="622" spans="1:9" x14ac:dyDescent="0.25">
      <c r="A622" s="114" t="str">
        <f t="shared" si="22"/>
        <v/>
      </c>
      <c r="B622" s="55"/>
      <c r="C622" s="55"/>
      <c r="D622" s="77"/>
      <c r="E622" s="77"/>
      <c r="F622" s="72"/>
      <c r="G622" s="89"/>
      <c r="H622" s="55"/>
      <c r="I622">
        <f t="shared" si="23"/>
        <v>0</v>
      </c>
    </row>
    <row r="623" spans="1:9" x14ac:dyDescent="0.25">
      <c r="A623" s="114" t="str">
        <f t="shared" si="22"/>
        <v/>
      </c>
      <c r="B623" s="55"/>
      <c r="C623" s="55"/>
      <c r="D623" s="77"/>
      <c r="E623" s="77"/>
      <c r="F623" s="72"/>
      <c r="G623" s="89"/>
      <c r="H623" s="55"/>
      <c r="I623">
        <f t="shared" si="23"/>
        <v>0</v>
      </c>
    </row>
    <row r="624" spans="1:9" x14ac:dyDescent="0.25">
      <c r="A624" s="114" t="str">
        <f t="shared" si="22"/>
        <v/>
      </c>
      <c r="B624" s="55"/>
      <c r="C624" s="55"/>
      <c r="D624" s="77"/>
      <c r="E624" s="77"/>
      <c r="F624" s="72"/>
      <c r="G624" s="89"/>
      <c r="H624" s="55"/>
      <c r="I624">
        <f t="shared" si="23"/>
        <v>0</v>
      </c>
    </row>
    <row r="625" spans="1:9" x14ac:dyDescent="0.25">
      <c r="A625" s="114" t="str">
        <f t="shared" si="22"/>
        <v/>
      </c>
      <c r="B625" s="55"/>
      <c r="C625" s="55"/>
      <c r="D625" s="77"/>
      <c r="E625" s="77"/>
      <c r="F625" s="72"/>
      <c r="G625" s="89"/>
      <c r="H625" s="55"/>
      <c r="I625">
        <f t="shared" si="23"/>
        <v>0</v>
      </c>
    </row>
    <row r="626" spans="1:9" x14ac:dyDescent="0.25">
      <c r="A626" s="114" t="str">
        <f t="shared" si="22"/>
        <v/>
      </c>
      <c r="B626" s="55"/>
      <c r="C626" s="55"/>
      <c r="D626" s="77"/>
      <c r="E626" s="77"/>
      <c r="F626" s="72"/>
      <c r="G626" s="89"/>
      <c r="H626" s="55"/>
      <c r="I626">
        <f t="shared" si="23"/>
        <v>0</v>
      </c>
    </row>
    <row r="627" spans="1:9" x14ac:dyDescent="0.25">
      <c r="A627" s="114" t="str">
        <f t="shared" si="22"/>
        <v/>
      </c>
      <c r="B627" s="55"/>
      <c r="C627" s="55"/>
      <c r="D627" s="77"/>
      <c r="E627" s="77"/>
      <c r="F627" s="72"/>
      <c r="G627" s="89"/>
      <c r="H627" s="55"/>
      <c r="I627">
        <f t="shared" si="23"/>
        <v>0</v>
      </c>
    </row>
    <row r="628" spans="1:9" x14ac:dyDescent="0.25">
      <c r="A628" s="114" t="str">
        <f t="shared" si="22"/>
        <v/>
      </c>
      <c r="B628" s="55"/>
      <c r="C628" s="55"/>
      <c r="D628" s="77"/>
      <c r="E628" s="77"/>
      <c r="F628" s="72"/>
      <c r="G628" s="89"/>
      <c r="H628" s="55"/>
      <c r="I628">
        <f t="shared" si="23"/>
        <v>0</v>
      </c>
    </row>
    <row r="629" spans="1:9" x14ac:dyDescent="0.25">
      <c r="A629" s="114" t="str">
        <f t="shared" si="22"/>
        <v/>
      </c>
      <c r="B629" s="55"/>
      <c r="C629" s="55"/>
      <c r="D629" s="77"/>
      <c r="E629" s="77"/>
      <c r="F629" s="72"/>
      <c r="G629" s="89"/>
      <c r="H629" s="55"/>
      <c r="I629">
        <f t="shared" si="23"/>
        <v>0</v>
      </c>
    </row>
    <row r="630" spans="1:9" x14ac:dyDescent="0.25">
      <c r="A630" s="114" t="str">
        <f t="shared" si="22"/>
        <v/>
      </c>
      <c r="B630" s="55"/>
      <c r="C630" s="55"/>
      <c r="D630" s="77"/>
      <c r="E630" s="77"/>
      <c r="F630" s="72"/>
      <c r="G630" s="89"/>
      <c r="H630" s="55"/>
      <c r="I630">
        <f t="shared" si="23"/>
        <v>0</v>
      </c>
    </row>
    <row r="631" spans="1:9" x14ac:dyDescent="0.25">
      <c r="A631" s="114" t="str">
        <f t="shared" si="22"/>
        <v/>
      </c>
      <c r="B631" s="55"/>
      <c r="C631" s="55"/>
      <c r="D631" s="77"/>
      <c r="E631" s="77"/>
      <c r="F631" s="72"/>
      <c r="G631" s="89"/>
      <c r="H631" s="55"/>
      <c r="I631">
        <f t="shared" si="23"/>
        <v>0</v>
      </c>
    </row>
    <row r="632" spans="1:9" x14ac:dyDescent="0.25">
      <c r="A632" s="114" t="str">
        <f t="shared" si="22"/>
        <v/>
      </c>
      <c r="B632" s="55"/>
      <c r="C632" s="55"/>
      <c r="D632" s="77"/>
      <c r="E632" s="77"/>
      <c r="F632" s="72"/>
      <c r="G632" s="89"/>
      <c r="H632" s="55"/>
      <c r="I632">
        <f t="shared" si="23"/>
        <v>0</v>
      </c>
    </row>
    <row r="633" spans="1:9" x14ac:dyDescent="0.25">
      <c r="A633" s="114" t="str">
        <f t="shared" si="22"/>
        <v/>
      </c>
      <c r="B633" s="55"/>
      <c r="C633" s="55"/>
      <c r="D633" s="77"/>
      <c r="E633" s="77"/>
      <c r="F633" s="72"/>
      <c r="G633" s="89"/>
      <c r="H633" s="55"/>
      <c r="I633">
        <f t="shared" si="23"/>
        <v>0</v>
      </c>
    </row>
    <row r="634" spans="1:9" x14ac:dyDescent="0.25">
      <c r="A634" s="114" t="str">
        <f t="shared" si="22"/>
        <v/>
      </c>
      <c r="B634" s="55"/>
      <c r="C634" s="55"/>
      <c r="D634" s="77"/>
      <c r="E634" s="77"/>
      <c r="F634" s="72"/>
      <c r="G634" s="89"/>
      <c r="H634" s="55"/>
      <c r="I634">
        <f t="shared" si="23"/>
        <v>0</v>
      </c>
    </row>
    <row r="635" spans="1:9" x14ac:dyDescent="0.25">
      <c r="A635" s="114" t="str">
        <f t="shared" si="22"/>
        <v/>
      </c>
      <c r="B635" s="55"/>
      <c r="C635" s="55"/>
      <c r="D635" s="77"/>
      <c r="E635" s="77"/>
      <c r="F635" s="72"/>
      <c r="G635" s="89"/>
      <c r="H635" s="55"/>
      <c r="I635">
        <f t="shared" si="23"/>
        <v>0</v>
      </c>
    </row>
    <row r="636" spans="1:9" x14ac:dyDescent="0.25">
      <c r="A636" s="114" t="str">
        <f t="shared" si="22"/>
        <v/>
      </c>
      <c r="B636" s="55"/>
      <c r="C636" s="55"/>
      <c r="D636" s="77"/>
      <c r="E636" s="77"/>
      <c r="F636" s="72"/>
      <c r="G636" s="89"/>
      <c r="H636" s="55"/>
      <c r="I636">
        <f t="shared" si="23"/>
        <v>0</v>
      </c>
    </row>
    <row r="637" spans="1:9" x14ac:dyDescent="0.25">
      <c r="A637" s="114" t="str">
        <f t="shared" si="22"/>
        <v/>
      </c>
      <c r="B637" s="55"/>
      <c r="C637" s="55"/>
      <c r="D637" s="77"/>
      <c r="E637" s="77"/>
      <c r="F637" s="72"/>
      <c r="G637" s="89"/>
      <c r="H637" s="55"/>
      <c r="I637">
        <f t="shared" si="23"/>
        <v>0</v>
      </c>
    </row>
    <row r="638" spans="1:9" x14ac:dyDescent="0.25">
      <c r="A638" s="114" t="str">
        <f t="shared" si="22"/>
        <v/>
      </c>
      <c r="B638" s="55"/>
      <c r="C638" s="55"/>
      <c r="D638" s="77"/>
      <c r="E638" s="77"/>
      <c r="F638" s="72"/>
      <c r="G638" s="89"/>
      <c r="H638" s="55"/>
      <c r="I638">
        <f t="shared" si="23"/>
        <v>0</v>
      </c>
    </row>
    <row r="639" spans="1:9" x14ac:dyDescent="0.25">
      <c r="A639" s="114" t="str">
        <f t="shared" si="22"/>
        <v/>
      </c>
      <c r="B639" s="55"/>
      <c r="C639" s="55"/>
      <c r="D639" s="77"/>
      <c r="E639" s="77"/>
      <c r="F639" s="72"/>
      <c r="G639" s="89"/>
      <c r="H639" s="55"/>
      <c r="I639">
        <f t="shared" si="23"/>
        <v>0</v>
      </c>
    </row>
    <row r="640" spans="1:9" x14ac:dyDescent="0.25">
      <c r="A640" s="114" t="str">
        <f t="shared" si="22"/>
        <v/>
      </c>
      <c r="B640" s="55"/>
      <c r="C640" s="55"/>
      <c r="D640" s="77"/>
      <c r="E640" s="77"/>
      <c r="F640" s="72"/>
      <c r="G640" s="89"/>
      <c r="H640" s="55"/>
      <c r="I640">
        <f t="shared" si="23"/>
        <v>0</v>
      </c>
    </row>
    <row r="641" spans="1:9" x14ac:dyDescent="0.25">
      <c r="A641" s="114" t="str">
        <f t="shared" si="22"/>
        <v/>
      </c>
      <c r="B641" s="55"/>
      <c r="C641" s="55"/>
      <c r="D641" s="77"/>
      <c r="E641" s="77"/>
      <c r="F641" s="72"/>
      <c r="G641" s="89"/>
      <c r="H641" s="55"/>
      <c r="I641">
        <f t="shared" si="23"/>
        <v>0</v>
      </c>
    </row>
    <row r="642" spans="1:9" x14ac:dyDescent="0.25">
      <c r="A642" s="114" t="str">
        <f t="shared" ref="A642:A705" si="24">IF(D642="","",D642+(6-I642))</f>
        <v/>
      </c>
      <c r="B642" s="55"/>
      <c r="C642" s="55"/>
      <c r="D642" s="77"/>
      <c r="E642" s="77"/>
      <c r="F642" s="72"/>
      <c r="G642" s="89"/>
      <c r="H642" s="55"/>
      <c r="I642">
        <f t="shared" ref="I642:I705" si="25">IF(WEEKDAY(D642)=7,0,WEEKDAY(D642))</f>
        <v>0</v>
      </c>
    </row>
    <row r="643" spans="1:9" x14ac:dyDescent="0.25">
      <c r="A643" s="114" t="str">
        <f t="shared" si="24"/>
        <v/>
      </c>
      <c r="B643" s="55"/>
      <c r="C643" s="55"/>
      <c r="D643" s="77"/>
      <c r="E643" s="77"/>
      <c r="F643" s="72"/>
      <c r="G643" s="89"/>
      <c r="H643" s="55"/>
      <c r="I643">
        <f t="shared" si="25"/>
        <v>0</v>
      </c>
    </row>
    <row r="644" spans="1:9" x14ac:dyDescent="0.25">
      <c r="A644" s="114" t="str">
        <f t="shared" si="24"/>
        <v/>
      </c>
      <c r="B644" s="55"/>
      <c r="C644" s="55"/>
      <c r="D644" s="77"/>
      <c r="E644" s="77"/>
      <c r="F644" s="72"/>
      <c r="G644" s="89"/>
      <c r="H644" s="55"/>
      <c r="I644">
        <f t="shared" si="25"/>
        <v>0</v>
      </c>
    </row>
    <row r="645" spans="1:9" x14ac:dyDescent="0.25">
      <c r="A645" s="114" t="str">
        <f t="shared" si="24"/>
        <v/>
      </c>
      <c r="B645" s="55"/>
      <c r="C645" s="55"/>
      <c r="D645" s="77"/>
      <c r="E645" s="77"/>
      <c r="F645" s="72"/>
      <c r="G645" s="89"/>
      <c r="H645" s="55"/>
      <c r="I645">
        <f t="shared" si="25"/>
        <v>0</v>
      </c>
    </row>
    <row r="646" spans="1:9" x14ac:dyDescent="0.25">
      <c r="A646" s="114" t="str">
        <f t="shared" si="24"/>
        <v/>
      </c>
      <c r="B646" s="55"/>
      <c r="C646" s="55"/>
      <c r="D646" s="77"/>
      <c r="E646" s="77"/>
      <c r="F646" s="72"/>
      <c r="G646" s="89"/>
      <c r="H646" s="55"/>
      <c r="I646">
        <f t="shared" si="25"/>
        <v>0</v>
      </c>
    </row>
    <row r="647" spans="1:9" x14ac:dyDescent="0.25">
      <c r="A647" s="114" t="str">
        <f t="shared" si="24"/>
        <v/>
      </c>
      <c r="B647" s="55"/>
      <c r="C647" s="55"/>
      <c r="D647" s="77"/>
      <c r="E647" s="77"/>
      <c r="F647" s="72"/>
      <c r="G647" s="89"/>
      <c r="H647" s="55"/>
      <c r="I647">
        <f t="shared" si="25"/>
        <v>0</v>
      </c>
    </row>
    <row r="648" spans="1:9" x14ac:dyDescent="0.25">
      <c r="A648" s="114" t="str">
        <f t="shared" si="24"/>
        <v/>
      </c>
      <c r="B648" s="55"/>
      <c r="C648" s="55"/>
      <c r="D648" s="77"/>
      <c r="E648" s="77"/>
      <c r="F648" s="72"/>
      <c r="G648" s="89"/>
      <c r="H648" s="55"/>
      <c r="I648">
        <f t="shared" si="25"/>
        <v>0</v>
      </c>
    </row>
    <row r="649" spans="1:9" x14ac:dyDescent="0.25">
      <c r="A649" s="114" t="str">
        <f t="shared" si="24"/>
        <v/>
      </c>
      <c r="B649" s="55"/>
      <c r="C649" s="55"/>
      <c r="D649" s="77"/>
      <c r="E649" s="77"/>
      <c r="F649" s="72"/>
      <c r="G649" s="89"/>
      <c r="H649" s="55"/>
      <c r="I649">
        <f t="shared" si="25"/>
        <v>0</v>
      </c>
    </row>
    <row r="650" spans="1:9" x14ac:dyDescent="0.25">
      <c r="A650" s="114" t="str">
        <f t="shared" si="24"/>
        <v/>
      </c>
      <c r="B650" s="55"/>
      <c r="C650" s="55"/>
      <c r="D650" s="77"/>
      <c r="E650" s="77"/>
      <c r="F650" s="72"/>
      <c r="G650" s="89"/>
      <c r="H650" s="55"/>
      <c r="I650">
        <f t="shared" si="25"/>
        <v>0</v>
      </c>
    </row>
    <row r="651" spans="1:9" x14ac:dyDescent="0.25">
      <c r="A651" s="114" t="str">
        <f t="shared" si="24"/>
        <v/>
      </c>
      <c r="B651" s="55"/>
      <c r="C651" s="55"/>
      <c r="D651" s="77"/>
      <c r="E651" s="77"/>
      <c r="F651" s="72"/>
      <c r="G651" s="89"/>
      <c r="H651" s="55"/>
      <c r="I651">
        <f t="shared" si="25"/>
        <v>0</v>
      </c>
    </row>
    <row r="652" spans="1:9" x14ac:dyDescent="0.25">
      <c r="A652" s="114" t="str">
        <f t="shared" si="24"/>
        <v/>
      </c>
      <c r="B652" s="55"/>
      <c r="C652" s="55"/>
      <c r="D652" s="77"/>
      <c r="E652" s="77"/>
      <c r="F652" s="72"/>
      <c r="G652" s="89"/>
      <c r="H652" s="55"/>
      <c r="I652">
        <f t="shared" si="25"/>
        <v>0</v>
      </c>
    </row>
    <row r="653" spans="1:9" x14ac:dyDescent="0.25">
      <c r="A653" s="114" t="str">
        <f t="shared" si="24"/>
        <v/>
      </c>
      <c r="B653" s="55"/>
      <c r="C653" s="55"/>
      <c r="D653" s="77"/>
      <c r="E653" s="77"/>
      <c r="F653" s="72"/>
      <c r="G653" s="89"/>
      <c r="H653" s="55"/>
      <c r="I653">
        <f t="shared" si="25"/>
        <v>0</v>
      </c>
    </row>
    <row r="654" spans="1:9" x14ac:dyDescent="0.25">
      <c r="A654" s="114" t="str">
        <f t="shared" si="24"/>
        <v/>
      </c>
      <c r="B654" s="55"/>
      <c r="C654" s="55"/>
      <c r="D654" s="77"/>
      <c r="E654" s="77"/>
      <c r="F654" s="72"/>
      <c r="G654" s="89"/>
      <c r="H654" s="55"/>
      <c r="I654">
        <f t="shared" si="25"/>
        <v>0</v>
      </c>
    </row>
    <row r="655" spans="1:9" x14ac:dyDescent="0.25">
      <c r="A655" s="114" t="str">
        <f t="shared" si="24"/>
        <v/>
      </c>
      <c r="B655" s="55"/>
      <c r="C655" s="55"/>
      <c r="D655" s="77"/>
      <c r="E655" s="77"/>
      <c r="F655" s="72"/>
      <c r="G655" s="89"/>
      <c r="H655" s="55"/>
      <c r="I655">
        <f t="shared" si="25"/>
        <v>0</v>
      </c>
    </row>
    <row r="656" spans="1:9" x14ac:dyDescent="0.25">
      <c r="A656" s="114" t="str">
        <f t="shared" si="24"/>
        <v/>
      </c>
      <c r="B656" s="55"/>
      <c r="C656" s="55"/>
      <c r="D656" s="77"/>
      <c r="E656" s="77"/>
      <c r="F656" s="72"/>
      <c r="G656" s="89"/>
      <c r="H656" s="55"/>
      <c r="I656">
        <f t="shared" si="25"/>
        <v>0</v>
      </c>
    </row>
    <row r="657" spans="1:9" x14ac:dyDescent="0.25">
      <c r="A657" s="114" t="str">
        <f t="shared" si="24"/>
        <v/>
      </c>
      <c r="B657" s="55"/>
      <c r="C657" s="55"/>
      <c r="D657" s="77"/>
      <c r="E657" s="77"/>
      <c r="F657" s="72"/>
      <c r="G657" s="89"/>
      <c r="H657" s="55"/>
      <c r="I657">
        <f t="shared" si="25"/>
        <v>0</v>
      </c>
    </row>
    <row r="658" spans="1:9" x14ac:dyDescent="0.25">
      <c r="A658" s="114" t="str">
        <f t="shared" si="24"/>
        <v/>
      </c>
      <c r="B658" s="55"/>
      <c r="C658" s="55"/>
      <c r="D658" s="77"/>
      <c r="E658" s="77"/>
      <c r="F658" s="72"/>
      <c r="G658" s="89"/>
      <c r="H658" s="55"/>
      <c r="I658">
        <f t="shared" si="25"/>
        <v>0</v>
      </c>
    </row>
    <row r="659" spans="1:9" x14ac:dyDescent="0.25">
      <c r="A659" s="114" t="str">
        <f t="shared" si="24"/>
        <v/>
      </c>
      <c r="B659" s="55"/>
      <c r="C659" s="55"/>
      <c r="D659" s="77"/>
      <c r="E659" s="77"/>
      <c r="F659" s="72"/>
      <c r="G659" s="89"/>
      <c r="H659" s="55"/>
      <c r="I659">
        <f t="shared" si="25"/>
        <v>0</v>
      </c>
    </row>
    <row r="660" spans="1:9" x14ac:dyDescent="0.25">
      <c r="A660" s="114" t="str">
        <f t="shared" si="24"/>
        <v/>
      </c>
      <c r="B660" s="55"/>
      <c r="C660" s="55"/>
      <c r="D660" s="77"/>
      <c r="E660" s="77"/>
      <c r="F660" s="72"/>
      <c r="G660" s="89"/>
      <c r="H660" s="55"/>
      <c r="I660">
        <f t="shared" si="25"/>
        <v>0</v>
      </c>
    </row>
    <row r="661" spans="1:9" x14ac:dyDescent="0.25">
      <c r="A661" s="114" t="str">
        <f t="shared" si="24"/>
        <v/>
      </c>
      <c r="B661" s="55"/>
      <c r="C661" s="55"/>
      <c r="D661" s="77"/>
      <c r="E661" s="77"/>
      <c r="F661" s="72"/>
      <c r="G661" s="89"/>
      <c r="H661" s="55"/>
      <c r="I661">
        <f t="shared" si="25"/>
        <v>0</v>
      </c>
    </row>
    <row r="662" spans="1:9" x14ac:dyDescent="0.25">
      <c r="A662" s="114" t="str">
        <f t="shared" si="24"/>
        <v/>
      </c>
      <c r="B662" s="55"/>
      <c r="C662" s="55"/>
      <c r="D662" s="77"/>
      <c r="E662" s="77"/>
      <c r="F662" s="72"/>
      <c r="G662" s="89"/>
      <c r="H662" s="55"/>
      <c r="I662">
        <f t="shared" si="25"/>
        <v>0</v>
      </c>
    </row>
    <row r="663" spans="1:9" x14ac:dyDescent="0.25">
      <c r="A663" s="114" t="str">
        <f t="shared" si="24"/>
        <v/>
      </c>
      <c r="B663" s="55"/>
      <c r="C663" s="55"/>
      <c r="D663" s="77"/>
      <c r="E663" s="77"/>
      <c r="F663" s="72"/>
      <c r="G663" s="89"/>
      <c r="H663" s="55"/>
      <c r="I663">
        <f t="shared" si="25"/>
        <v>0</v>
      </c>
    </row>
    <row r="664" spans="1:9" x14ac:dyDescent="0.25">
      <c r="A664" s="114" t="str">
        <f t="shared" si="24"/>
        <v/>
      </c>
      <c r="B664" s="55"/>
      <c r="C664" s="55"/>
      <c r="D664" s="77"/>
      <c r="E664" s="77"/>
      <c r="F664" s="72"/>
      <c r="G664" s="89"/>
      <c r="H664" s="55"/>
      <c r="I664">
        <f t="shared" si="25"/>
        <v>0</v>
      </c>
    </row>
    <row r="665" spans="1:9" x14ac:dyDescent="0.25">
      <c r="A665" s="114" t="str">
        <f t="shared" si="24"/>
        <v/>
      </c>
      <c r="B665" s="55"/>
      <c r="C665" s="55"/>
      <c r="D665" s="77"/>
      <c r="E665" s="77"/>
      <c r="F665" s="72"/>
      <c r="G665" s="89"/>
      <c r="H665" s="55"/>
      <c r="I665">
        <f t="shared" si="25"/>
        <v>0</v>
      </c>
    </row>
    <row r="666" spans="1:9" x14ac:dyDescent="0.25">
      <c r="A666" s="114" t="str">
        <f t="shared" si="24"/>
        <v/>
      </c>
      <c r="B666" s="55"/>
      <c r="C666" s="55"/>
      <c r="D666" s="77"/>
      <c r="E666" s="77"/>
      <c r="F666" s="72"/>
      <c r="G666" s="89"/>
      <c r="H666" s="55"/>
      <c r="I666">
        <f t="shared" si="25"/>
        <v>0</v>
      </c>
    </row>
    <row r="667" spans="1:9" x14ac:dyDescent="0.25">
      <c r="A667" s="114" t="str">
        <f t="shared" si="24"/>
        <v/>
      </c>
      <c r="B667" s="55"/>
      <c r="C667" s="55"/>
      <c r="D667" s="77"/>
      <c r="E667" s="77"/>
      <c r="F667" s="72"/>
      <c r="G667" s="89"/>
      <c r="H667" s="55"/>
      <c r="I667">
        <f t="shared" si="25"/>
        <v>0</v>
      </c>
    </row>
    <row r="668" spans="1:9" x14ac:dyDescent="0.25">
      <c r="A668" s="114" t="str">
        <f t="shared" si="24"/>
        <v/>
      </c>
      <c r="B668" s="55"/>
      <c r="C668" s="55"/>
      <c r="D668" s="77"/>
      <c r="E668" s="77"/>
      <c r="F668" s="72"/>
      <c r="G668" s="89"/>
      <c r="H668" s="55"/>
      <c r="I668">
        <f t="shared" si="25"/>
        <v>0</v>
      </c>
    </row>
    <row r="669" spans="1:9" x14ac:dyDescent="0.25">
      <c r="A669" s="114" t="str">
        <f t="shared" si="24"/>
        <v/>
      </c>
      <c r="B669" s="55"/>
      <c r="C669" s="55"/>
      <c r="D669" s="77"/>
      <c r="E669" s="77"/>
      <c r="F669" s="72"/>
      <c r="G669" s="89"/>
      <c r="H669" s="55"/>
      <c r="I669">
        <f t="shared" si="25"/>
        <v>0</v>
      </c>
    </row>
    <row r="670" spans="1:9" x14ac:dyDescent="0.25">
      <c r="A670" s="114" t="str">
        <f t="shared" si="24"/>
        <v/>
      </c>
      <c r="B670" s="55"/>
      <c r="C670" s="55"/>
      <c r="D670" s="77"/>
      <c r="E670" s="77"/>
      <c r="F670" s="72"/>
      <c r="G670" s="89"/>
      <c r="H670" s="55"/>
      <c r="I670">
        <f t="shared" si="25"/>
        <v>0</v>
      </c>
    </row>
    <row r="671" spans="1:9" x14ac:dyDescent="0.25">
      <c r="A671" s="114" t="str">
        <f t="shared" si="24"/>
        <v/>
      </c>
      <c r="B671" s="55"/>
      <c r="C671" s="55"/>
      <c r="D671" s="77"/>
      <c r="E671" s="77"/>
      <c r="F671" s="72"/>
      <c r="G671" s="89"/>
      <c r="H671" s="55"/>
      <c r="I671">
        <f t="shared" si="25"/>
        <v>0</v>
      </c>
    </row>
    <row r="672" spans="1:9" x14ac:dyDescent="0.25">
      <c r="A672" s="114" t="str">
        <f t="shared" si="24"/>
        <v/>
      </c>
      <c r="B672" s="55"/>
      <c r="C672" s="55"/>
      <c r="D672" s="77"/>
      <c r="E672" s="77"/>
      <c r="F672" s="72"/>
      <c r="G672" s="89"/>
      <c r="H672" s="55"/>
      <c r="I672">
        <f t="shared" si="25"/>
        <v>0</v>
      </c>
    </row>
    <row r="673" spans="1:9" x14ac:dyDescent="0.25">
      <c r="A673" s="114" t="str">
        <f t="shared" si="24"/>
        <v/>
      </c>
      <c r="B673" s="55"/>
      <c r="C673" s="55"/>
      <c r="D673" s="77"/>
      <c r="E673" s="77"/>
      <c r="F673" s="72"/>
      <c r="G673" s="89"/>
      <c r="H673" s="55"/>
      <c r="I673">
        <f t="shared" si="25"/>
        <v>0</v>
      </c>
    </row>
    <row r="674" spans="1:9" x14ac:dyDescent="0.25">
      <c r="A674" s="114" t="str">
        <f t="shared" si="24"/>
        <v/>
      </c>
      <c r="B674" s="55"/>
      <c r="C674" s="55"/>
      <c r="D674" s="77"/>
      <c r="E674" s="77"/>
      <c r="F674" s="72"/>
      <c r="G674" s="89"/>
      <c r="H674" s="55"/>
      <c r="I674">
        <f t="shared" si="25"/>
        <v>0</v>
      </c>
    </row>
    <row r="675" spans="1:9" x14ac:dyDescent="0.25">
      <c r="A675" s="114" t="str">
        <f t="shared" si="24"/>
        <v/>
      </c>
      <c r="B675" s="55"/>
      <c r="C675" s="55"/>
      <c r="D675" s="77"/>
      <c r="E675" s="77"/>
      <c r="F675" s="72"/>
      <c r="G675" s="89"/>
      <c r="H675" s="55"/>
      <c r="I675">
        <f t="shared" si="25"/>
        <v>0</v>
      </c>
    </row>
    <row r="676" spans="1:9" x14ac:dyDescent="0.25">
      <c r="A676" s="114" t="str">
        <f t="shared" si="24"/>
        <v/>
      </c>
      <c r="B676" s="55"/>
      <c r="C676" s="55"/>
      <c r="D676" s="77"/>
      <c r="E676" s="77"/>
      <c r="F676" s="72"/>
      <c r="G676" s="89"/>
      <c r="H676" s="55"/>
      <c r="I676">
        <f t="shared" si="25"/>
        <v>0</v>
      </c>
    </row>
    <row r="677" spans="1:9" x14ac:dyDescent="0.25">
      <c r="A677" s="114" t="str">
        <f t="shared" si="24"/>
        <v/>
      </c>
      <c r="B677" s="55"/>
      <c r="C677" s="55"/>
      <c r="D677" s="77"/>
      <c r="E677" s="77"/>
      <c r="F677" s="72"/>
      <c r="G677" s="89"/>
      <c r="H677" s="55"/>
      <c r="I677">
        <f t="shared" si="25"/>
        <v>0</v>
      </c>
    </row>
    <row r="678" spans="1:9" x14ac:dyDescent="0.25">
      <c r="A678" s="114" t="str">
        <f t="shared" si="24"/>
        <v/>
      </c>
      <c r="B678" s="55"/>
      <c r="C678" s="55"/>
      <c r="D678" s="77"/>
      <c r="E678" s="77"/>
      <c r="F678" s="72"/>
      <c r="G678" s="89"/>
      <c r="H678" s="55"/>
      <c r="I678">
        <f t="shared" si="25"/>
        <v>0</v>
      </c>
    </row>
    <row r="679" spans="1:9" x14ac:dyDescent="0.25">
      <c r="A679" s="114" t="str">
        <f t="shared" si="24"/>
        <v/>
      </c>
      <c r="B679" s="55"/>
      <c r="C679" s="55"/>
      <c r="D679" s="77"/>
      <c r="E679" s="77"/>
      <c r="F679" s="72"/>
      <c r="G679" s="89"/>
      <c r="H679" s="55"/>
      <c r="I679">
        <f t="shared" si="25"/>
        <v>0</v>
      </c>
    </row>
    <row r="680" spans="1:9" x14ac:dyDescent="0.25">
      <c r="A680" s="114" t="str">
        <f t="shared" si="24"/>
        <v/>
      </c>
      <c r="B680" s="55"/>
      <c r="C680" s="55"/>
      <c r="D680" s="77"/>
      <c r="E680" s="77"/>
      <c r="F680" s="72"/>
      <c r="G680" s="89"/>
      <c r="H680" s="55"/>
      <c r="I680">
        <f t="shared" si="25"/>
        <v>0</v>
      </c>
    </row>
    <row r="681" spans="1:9" x14ac:dyDescent="0.25">
      <c r="A681" s="114" t="str">
        <f t="shared" si="24"/>
        <v/>
      </c>
      <c r="B681" s="55"/>
      <c r="C681" s="55"/>
      <c r="D681" s="77"/>
      <c r="E681" s="77"/>
      <c r="F681" s="72"/>
      <c r="G681" s="89"/>
      <c r="H681" s="55"/>
      <c r="I681">
        <f t="shared" si="25"/>
        <v>0</v>
      </c>
    </row>
    <row r="682" spans="1:9" x14ac:dyDescent="0.25">
      <c r="A682" s="114" t="str">
        <f t="shared" si="24"/>
        <v/>
      </c>
      <c r="B682" s="55"/>
      <c r="C682" s="55"/>
      <c r="D682" s="77"/>
      <c r="E682" s="77"/>
      <c r="F682" s="72"/>
      <c r="G682" s="89"/>
      <c r="H682" s="55"/>
      <c r="I682">
        <f t="shared" si="25"/>
        <v>0</v>
      </c>
    </row>
    <row r="683" spans="1:9" x14ac:dyDescent="0.25">
      <c r="A683" s="114" t="str">
        <f t="shared" si="24"/>
        <v/>
      </c>
      <c r="B683" s="55"/>
      <c r="C683" s="55"/>
      <c r="D683" s="77"/>
      <c r="E683" s="77"/>
      <c r="F683" s="72"/>
      <c r="G683" s="89"/>
      <c r="H683" s="55"/>
      <c r="I683">
        <f t="shared" si="25"/>
        <v>0</v>
      </c>
    </row>
    <row r="684" spans="1:9" x14ac:dyDescent="0.25">
      <c r="A684" s="114" t="str">
        <f t="shared" si="24"/>
        <v/>
      </c>
      <c r="B684" s="55"/>
      <c r="C684" s="55"/>
      <c r="D684" s="77"/>
      <c r="E684" s="77"/>
      <c r="F684" s="72"/>
      <c r="G684" s="89"/>
      <c r="H684" s="55"/>
      <c r="I684">
        <f t="shared" si="25"/>
        <v>0</v>
      </c>
    </row>
    <row r="685" spans="1:9" x14ac:dyDescent="0.25">
      <c r="A685" s="114" t="str">
        <f t="shared" si="24"/>
        <v/>
      </c>
      <c r="B685" s="55"/>
      <c r="C685" s="55"/>
      <c r="D685" s="77"/>
      <c r="E685" s="77"/>
      <c r="F685" s="72"/>
      <c r="G685" s="89"/>
      <c r="H685" s="55"/>
      <c r="I685">
        <f t="shared" si="25"/>
        <v>0</v>
      </c>
    </row>
    <row r="686" spans="1:9" x14ac:dyDescent="0.25">
      <c r="A686" s="114" t="str">
        <f t="shared" si="24"/>
        <v/>
      </c>
      <c r="B686" s="55"/>
      <c r="C686" s="55"/>
      <c r="D686" s="77"/>
      <c r="E686" s="77"/>
      <c r="F686" s="72"/>
      <c r="G686" s="89"/>
      <c r="H686" s="55"/>
      <c r="I686">
        <f t="shared" si="25"/>
        <v>0</v>
      </c>
    </row>
    <row r="687" spans="1:9" x14ac:dyDescent="0.25">
      <c r="A687" s="114" t="str">
        <f t="shared" si="24"/>
        <v/>
      </c>
      <c r="B687" s="55"/>
      <c r="C687" s="55"/>
      <c r="D687" s="77"/>
      <c r="E687" s="77"/>
      <c r="F687" s="72"/>
      <c r="G687" s="89"/>
      <c r="H687" s="55"/>
      <c r="I687">
        <f t="shared" si="25"/>
        <v>0</v>
      </c>
    </row>
    <row r="688" spans="1:9" x14ac:dyDescent="0.25">
      <c r="A688" s="114" t="str">
        <f t="shared" si="24"/>
        <v/>
      </c>
      <c r="B688" s="55"/>
      <c r="C688" s="55"/>
      <c r="D688" s="77"/>
      <c r="E688" s="77"/>
      <c r="F688" s="72"/>
      <c r="G688" s="89"/>
      <c r="H688" s="55"/>
      <c r="I688">
        <f t="shared" si="25"/>
        <v>0</v>
      </c>
    </row>
    <row r="689" spans="1:9" x14ac:dyDescent="0.25">
      <c r="A689" s="114" t="str">
        <f t="shared" si="24"/>
        <v/>
      </c>
      <c r="B689" s="55"/>
      <c r="C689" s="55"/>
      <c r="D689" s="77"/>
      <c r="E689" s="77"/>
      <c r="F689" s="72"/>
      <c r="G689" s="89"/>
      <c r="H689" s="55"/>
      <c r="I689">
        <f t="shared" si="25"/>
        <v>0</v>
      </c>
    </row>
    <row r="690" spans="1:9" x14ac:dyDescent="0.25">
      <c r="A690" s="114" t="str">
        <f t="shared" si="24"/>
        <v/>
      </c>
      <c r="B690" s="55"/>
      <c r="C690" s="55"/>
      <c r="D690" s="77"/>
      <c r="E690" s="77"/>
      <c r="F690" s="72"/>
      <c r="G690" s="89"/>
      <c r="H690" s="55"/>
      <c r="I690">
        <f t="shared" si="25"/>
        <v>0</v>
      </c>
    </row>
    <row r="691" spans="1:9" x14ac:dyDescent="0.25">
      <c r="A691" s="114" t="str">
        <f t="shared" si="24"/>
        <v/>
      </c>
      <c r="B691" s="55"/>
      <c r="C691" s="55"/>
      <c r="D691" s="77"/>
      <c r="E691" s="77"/>
      <c r="F691" s="72"/>
      <c r="G691" s="89"/>
      <c r="H691" s="55"/>
      <c r="I691">
        <f t="shared" si="25"/>
        <v>0</v>
      </c>
    </row>
    <row r="692" spans="1:9" x14ac:dyDescent="0.25">
      <c r="A692" s="114" t="str">
        <f t="shared" si="24"/>
        <v/>
      </c>
      <c r="B692" s="55"/>
      <c r="C692" s="55"/>
      <c r="D692" s="77"/>
      <c r="E692" s="77"/>
      <c r="F692" s="72"/>
      <c r="G692" s="89"/>
      <c r="H692" s="55"/>
      <c r="I692">
        <f t="shared" si="25"/>
        <v>0</v>
      </c>
    </row>
    <row r="693" spans="1:9" x14ac:dyDescent="0.25">
      <c r="A693" s="114" t="str">
        <f t="shared" si="24"/>
        <v/>
      </c>
      <c r="B693" s="55"/>
      <c r="C693" s="55"/>
      <c r="D693" s="77"/>
      <c r="E693" s="77"/>
      <c r="F693" s="72"/>
      <c r="G693" s="89"/>
      <c r="H693" s="55"/>
      <c r="I693">
        <f t="shared" si="25"/>
        <v>0</v>
      </c>
    </row>
    <row r="694" spans="1:9" x14ac:dyDescent="0.25">
      <c r="A694" s="114" t="str">
        <f t="shared" si="24"/>
        <v/>
      </c>
      <c r="B694" s="55"/>
      <c r="C694" s="55"/>
      <c r="D694" s="77"/>
      <c r="E694" s="77"/>
      <c r="F694" s="72"/>
      <c r="G694" s="89"/>
      <c r="H694" s="55"/>
      <c r="I694">
        <f t="shared" si="25"/>
        <v>0</v>
      </c>
    </row>
    <row r="695" spans="1:9" x14ac:dyDescent="0.25">
      <c r="A695" s="114" t="str">
        <f t="shared" si="24"/>
        <v/>
      </c>
      <c r="B695" s="55"/>
      <c r="C695" s="55"/>
      <c r="D695" s="77"/>
      <c r="E695" s="77"/>
      <c r="F695" s="72"/>
      <c r="G695" s="89"/>
      <c r="H695" s="55"/>
      <c r="I695">
        <f t="shared" si="25"/>
        <v>0</v>
      </c>
    </row>
    <row r="696" spans="1:9" x14ac:dyDescent="0.25">
      <c r="A696" s="114" t="str">
        <f t="shared" si="24"/>
        <v/>
      </c>
      <c r="B696" s="55"/>
      <c r="C696" s="55"/>
      <c r="D696" s="77"/>
      <c r="E696" s="77"/>
      <c r="F696" s="72"/>
      <c r="G696" s="89"/>
      <c r="H696" s="55"/>
      <c r="I696">
        <f t="shared" si="25"/>
        <v>0</v>
      </c>
    </row>
    <row r="697" spans="1:9" x14ac:dyDescent="0.25">
      <c r="A697" s="114" t="str">
        <f t="shared" si="24"/>
        <v/>
      </c>
      <c r="B697" s="55"/>
      <c r="C697" s="55"/>
      <c r="D697" s="77"/>
      <c r="E697" s="77"/>
      <c r="F697" s="72"/>
      <c r="G697" s="89"/>
      <c r="H697" s="55"/>
      <c r="I697">
        <f t="shared" si="25"/>
        <v>0</v>
      </c>
    </row>
    <row r="698" spans="1:9" x14ac:dyDescent="0.25">
      <c r="A698" s="114" t="str">
        <f t="shared" si="24"/>
        <v/>
      </c>
      <c r="B698" s="55"/>
      <c r="C698" s="55"/>
      <c r="D698" s="77"/>
      <c r="E698" s="77"/>
      <c r="F698" s="72"/>
      <c r="G698" s="89"/>
      <c r="H698" s="55"/>
      <c r="I698">
        <f t="shared" si="25"/>
        <v>0</v>
      </c>
    </row>
    <row r="699" spans="1:9" x14ac:dyDescent="0.25">
      <c r="A699" s="114" t="str">
        <f t="shared" si="24"/>
        <v/>
      </c>
      <c r="B699" s="55"/>
      <c r="C699" s="55"/>
      <c r="D699" s="77"/>
      <c r="E699" s="77"/>
      <c r="F699" s="72"/>
      <c r="G699" s="89"/>
      <c r="H699" s="55"/>
      <c r="I699">
        <f t="shared" si="25"/>
        <v>0</v>
      </c>
    </row>
    <row r="700" spans="1:9" x14ac:dyDescent="0.25">
      <c r="A700" s="114" t="str">
        <f t="shared" si="24"/>
        <v/>
      </c>
      <c r="B700" s="55"/>
      <c r="C700" s="55"/>
      <c r="D700" s="77"/>
      <c r="E700" s="77"/>
      <c r="F700" s="72"/>
      <c r="G700" s="89"/>
      <c r="H700" s="55"/>
      <c r="I700">
        <f t="shared" si="25"/>
        <v>0</v>
      </c>
    </row>
    <row r="701" spans="1:9" x14ac:dyDescent="0.25">
      <c r="A701" s="114" t="str">
        <f t="shared" si="24"/>
        <v/>
      </c>
      <c r="B701" s="55"/>
      <c r="C701" s="55"/>
      <c r="D701" s="77"/>
      <c r="E701" s="77"/>
      <c r="F701" s="72"/>
      <c r="G701" s="89"/>
      <c r="H701" s="55"/>
      <c r="I701">
        <f t="shared" si="25"/>
        <v>0</v>
      </c>
    </row>
    <row r="702" spans="1:9" x14ac:dyDescent="0.25">
      <c r="A702" s="114" t="str">
        <f t="shared" si="24"/>
        <v/>
      </c>
      <c r="B702" s="55"/>
      <c r="C702" s="55"/>
      <c r="D702" s="77"/>
      <c r="E702" s="77"/>
      <c r="F702" s="72"/>
      <c r="G702" s="89"/>
      <c r="H702" s="55"/>
      <c r="I702">
        <f t="shared" si="25"/>
        <v>0</v>
      </c>
    </row>
    <row r="703" spans="1:9" x14ac:dyDescent="0.25">
      <c r="A703" s="114" t="str">
        <f t="shared" si="24"/>
        <v/>
      </c>
      <c r="B703" s="55"/>
      <c r="C703" s="55"/>
      <c r="D703" s="77"/>
      <c r="E703" s="77"/>
      <c r="F703" s="72"/>
      <c r="G703" s="89"/>
      <c r="H703" s="55"/>
      <c r="I703">
        <f t="shared" si="25"/>
        <v>0</v>
      </c>
    </row>
    <row r="704" spans="1:9" x14ac:dyDescent="0.25">
      <c r="A704" s="114" t="str">
        <f t="shared" si="24"/>
        <v/>
      </c>
      <c r="B704" s="55"/>
      <c r="C704" s="55"/>
      <c r="D704" s="77"/>
      <c r="E704" s="77"/>
      <c r="F704" s="72"/>
      <c r="G704" s="89"/>
      <c r="H704" s="55"/>
      <c r="I704">
        <f t="shared" si="25"/>
        <v>0</v>
      </c>
    </row>
    <row r="705" spans="1:9" x14ac:dyDescent="0.25">
      <c r="A705" s="114" t="str">
        <f t="shared" si="24"/>
        <v/>
      </c>
      <c r="B705" s="55"/>
      <c r="C705" s="55"/>
      <c r="D705" s="77"/>
      <c r="E705" s="77"/>
      <c r="F705" s="72"/>
      <c r="G705" s="89"/>
      <c r="H705" s="55"/>
      <c r="I705">
        <f t="shared" si="25"/>
        <v>0</v>
      </c>
    </row>
    <row r="706" spans="1:9" x14ac:dyDescent="0.25">
      <c r="A706" s="114" t="str">
        <f t="shared" ref="A706:A769" si="26">IF(D706="","",D706+(6-I706))</f>
        <v/>
      </c>
      <c r="B706" s="55"/>
      <c r="C706" s="55"/>
      <c r="D706" s="77"/>
      <c r="E706" s="77"/>
      <c r="F706" s="72"/>
      <c r="G706" s="89"/>
      <c r="H706" s="55"/>
      <c r="I706">
        <f t="shared" ref="I706:I769" si="27">IF(WEEKDAY(D706)=7,0,WEEKDAY(D706))</f>
        <v>0</v>
      </c>
    </row>
    <row r="707" spans="1:9" x14ac:dyDescent="0.25">
      <c r="A707" s="114" t="str">
        <f t="shared" si="26"/>
        <v/>
      </c>
      <c r="B707" s="55"/>
      <c r="C707" s="55"/>
      <c r="D707" s="77"/>
      <c r="E707" s="77"/>
      <c r="F707" s="72"/>
      <c r="G707" s="89"/>
      <c r="H707" s="55"/>
      <c r="I707">
        <f t="shared" si="27"/>
        <v>0</v>
      </c>
    </row>
    <row r="708" spans="1:9" x14ac:dyDescent="0.25">
      <c r="A708" s="114" t="str">
        <f t="shared" si="26"/>
        <v/>
      </c>
      <c r="B708" s="55"/>
      <c r="C708" s="55"/>
      <c r="D708" s="77"/>
      <c r="E708" s="77"/>
      <c r="F708" s="72"/>
      <c r="G708" s="89"/>
      <c r="H708" s="55"/>
      <c r="I708">
        <f t="shared" si="27"/>
        <v>0</v>
      </c>
    </row>
    <row r="709" spans="1:9" x14ac:dyDescent="0.25">
      <c r="A709" s="114" t="str">
        <f t="shared" si="26"/>
        <v/>
      </c>
      <c r="B709" s="55"/>
      <c r="C709" s="55"/>
      <c r="D709" s="77"/>
      <c r="E709" s="77"/>
      <c r="F709" s="72"/>
      <c r="G709" s="89"/>
      <c r="H709" s="55"/>
      <c r="I709">
        <f t="shared" si="27"/>
        <v>0</v>
      </c>
    </row>
    <row r="710" spans="1:9" x14ac:dyDescent="0.25">
      <c r="A710" s="114" t="str">
        <f t="shared" si="26"/>
        <v/>
      </c>
      <c r="B710" s="55"/>
      <c r="C710" s="55"/>
      <c r="D710" s="77"/>
      <c r="E710" s="77"/>
      <c r="F710" s="72"/>
      <c r="G710" s="89"/>
      <c r="H710" s="55"/>
      <c r="I710">
        <f t="shared" si="27"/>
        <v>0</v>
      </c>
    </row>
    <row r="711" spans="1:9" x14ac:dyDescent="0.25">
      <c r="A711" s="114" t="str">
        <f t="shared" si="26"/>
        <v/>
      </c>
      <c r="B711" s="55"/>
      <c r="C711" s="55"/>
      <c r="D711" s="77"/>
      <c r="E711" s="77"/>
      <c r="F711" s="72"/>
      <c r="G711" s="89"/>
      <c r="H711" s="55"/>
      <c r="I711">
        <f t="shared" si="27"/>
        <v>0</v>
      </c>
    </row>
    <row r="712" spans="1:9" x14ac:dyDescent="0.25">
      <c r="A712" s="114" t="str">
        <f t="shared" si="26"/>
        <v/>
      </c>
      <c r="B712" s="55"/>
      <c r="C712" s="55"/>
      <c r="D712" s="77"/>
      <c r="E712" s="77"/>
      <c r="F712" s="72"/>
      <c r="G712" s="89"/>
      <c r="H712" s="55"/>
      <c r="I712">
        <f t="shared" si="27"/>
        <v>0</v>
      </c>
    </row>
    <row r="713" spans="1:9" x14ac:dyDescent="0.25">
      <c r="A713" s="114" t="str">
        <f t="shared" si="26"/>
        <v/>
      </c>
      <c r="B713" s="55"/>
      <c r="C713" s="55"/>
      <c r="D713" s="77"/>
      <c r="E713" s="77"/>
      <c r="F713" s="72"/>
      <c r="G713" s="89"/>
      <c r="H713" s="55"/>
      <c r="I713">
        <f t="shared" si="27"/>
        <v>0</v>
      </c>
    </row>
    <row r="714" spans="1:9" x14ac:dyDescent="0.25">
      <c r="A714" s="114" t="str">
        <f t="shared" si="26"/>
        <v/>
      </c>
      <c r="B714" s="55"/>
      <c r="C714" s="55"/>
      <c r="D714" s="77"/>
      <c r="E714" s="77"/>
      <c r="F714" s="72"/>
      <c r="G714" s="89"/>
      <c r="H714" s="55"/>
      <c r="I714">
        <f t="shared" si="27"/>
        <v>0</v>
      </c>
    </row>
    <row r="715" spans="1:9" x14ac:dyDescent="0.25">
      <c r="A715" s="114" t="str">
        <f t="shared" si="26"/>
        <v/>
      </c>
      <c r="B715" s="55"/>
      <c r="C715" s="55"/>
      <c r="D715" s="77"/>
      <c r="E715" s="77"/>
      <c r="F715" s="72"/>
      <c r="G715" s="89"/>
      <c r="H715" s="55"/>
      <c r="I715">
        <f t="shared" si="27"/>
        <v>0</v>
      </c>
    </row>
    <row r="716" spans="1:9" x14ac:dyDescent="0.25">
      <c r="A716" s="114" t="str">
        <f t="shared" si="26"/>
        <v/>
      </c>
      <c r="B716" s="55"/>
      <c r="C716" s="55"/>
      <c r="D716" s="77"/>
      <c r="E716" s="77"/>
      <c r="F716" s="72"/>
      <c r="G716" s="89"/>
      <c r="H716" s="55"/>
      <c r="I716">
        <f t="shared" si="27"/>
        <v>0</v>
      </c>
    </row>
    <row r="717" spans="1:9" x14ac:dyDescent="0.25">
      <c r="A717" s="114" t="str">
        <f t="shared" si="26"/>
        <v/>
      </c>
      <c r="B717" s="55"/>
      <c r="C717" s="55"/>
      <c r="D717" s="77"/>
      <c r="E717" s="77"/>
      <c r="F717" s="72"/>
      <c r="G717" s="89"/>
      <c r="H717" s="55"/>
      <c r="I717">
        <f t="shared" si="27"/>
        <v>0</v>
      </c>
    </row>
    <row r="718" spans="1:9" x14ac:dyDescent="0.25">
      <c r="A718" s="114" t="str">
        <f t="shared" si="26"/>
        <v/>
      </c>
      <c r="B718" s="55"/>
      <c r="C718" s="55"/>
      <c r="D718" s="77"/>
      <c r="E718" s="77"/>
      <c r="F718" s="72"/>
      <c r="G718" s="89"/>
      <c r="H718" s="55"/>
      <c r="I718">
        <f t="shared" si="27"/>
        <v>0</v>
      </c>
    </row>
    <row r="719" spans="1:9" x14ac:dyDescent="0.25">
      <c r="A719" s="114" t="str">
        <f t="shared" si="26"/>
        <v/>
      </c>
      <c r="B719" s="55"/>
      <c r="C719" s="55"/>
      <c r="D719" s="77"/>
      <c r="E719" s="77"/>
      <c r="F719" s="72"/>
      <c r="G719" s="89"/>
      <c r="H719" s="55"/>
      <c r="I719">
        <f t="shared" si="27"/>
        <v>0</v>
      </c>
    </row>
    <row r="720" spans="1:9" x14ac:dyDescent="0.25">
      <c r="A720" s="114" t="str">
        <f t="shared" si="26"/>
        <v/>
      </c>
      <c r="B720" s="55"/>
      <c r="C720" s="55"/>
      <c r="D720" s="77"/>
      <c r="E720" s="77"/>
      <c r="F720" s="72"/>
      <c r="G720" s="89"/>
      <c r="H720" s="55"/>
      <c r="I720">
        <f t="shared" si="27"/>
        <v>0</v>
      </c>
    </row>
    <row r="721" spans="1:9" x14ac:dyDescent="0.25">
      <c r="A721" s="114" t="str">
        <f t="shared" si="26"/>
        <v/>
      </c>
      <c r="B721" s="55"/>
      <c r="C721" s="55"/>
      <c r="D721" s="77"/>
      <c r="E721" s="77"/>
      <c r="F721" s="72"/>
      <c r="G721" s="89"/>
      <c r="H721" s="55"/>
      <c r="I721">
        <f t="shared" si="27"/>
        <v>0</v>
      </c>
    </row>
    <row r="722" spans="1:9" x14ac:dyDescent="0.25">
      <c r="A722" s="114" t="str">
        <f t="shared" si="26"/>
        <v/>
      </c>
      <c r="B722" s="55"/>
      <c r="C722" s="55"/>
      <c r="D722" s="77"/>
      <c r="E722" s="77"/>
      <c r="F722" s="72"/>
      <c r="G722" s="89"/>
      <c r="H722" s="55"/>
      <c r="I722">
        <f t="shared" si="27"/>
        <v>0</v>
      </c>
    </row>
    <row r="723" spans="1:9" x14ac:dyDescent="0.25">
      <c r="A723" s="114" t="str">
        <f t="shared" si="26"/>
        <v/>
      </c>
      <c r="B723" s="55"/>
      <c r="C723" s="55"/>
      <c r="D723" s="77"/>
      <c r="E723" s="77"/>
      <c r="F723" s="72"/>
      <c r="G723" s="89"/>
      <c r="H723" s="55"/>
      <c r="I723">
        <f t="shared" si="27"/>
        <v>0</v>
      </c>
    </row>
    <row r="724" spans="1:9" x14ac:dyDescent="0.25">
      <c r="A724" s="114" t="str">
        <f t="shared" si="26"/>
        <v/>
      </c>
      <c r="B724" s="55"/>
      <c r="C724" s="55"/>
      <c r="D724" s="77"/>
      <c r="E724" s="77"/>
      <c r="F724" s="72"/>
      <c r="G724" s="89"/>
      <c r="H724" s="55"/>
      <c r="I724">
        <f t="shared" si="27"/>
        <v>0</v>
      </c>
    </row>
    <row r="725" spans="1:9" x14ac:dyDescent="0.25">
      <c r="A725" s="114" t="str">
        <f t="shared" si="26"/>
        <v/>
      </c>
      <c r="B725" s="55"/>
      <c r="C725" s="55"/>
      <c r="D725" s="77"/>
      <c r="E725" s="77"/>
      <c r="F725" s="72"/>
      <c r="G725" s="89"/>
      <c r="H725" s="55"/>
      <c r="I725">
        <f t="shared" si="27"/>
        <v>0</v>
      </c>
    </row>
    <row r="726" spans="1:9" x14ac:dyDescent="0.25">
      <c r="A726" s="114" t="str">
        <f t="shared" si="26"/>
        <v/>
      </c>
      <c r="B726" s="55"/>
      <c r="C726" s="55"/>
      <c r="D726" s="77"/>
      <c r="E726" s="77"/>
      <c r="F726" s="72"/>
      <c r="G726" s="89"/>
      <c r="H726" s="55"/>
      <c r="I726">
        <f t="shared" si="27"/>
        <v>0</v>
      </c>
    </row>
    <row r="727" spans="1:9" x14ac:dyDescent="0.25">
      <c r="A727" s="114" t="str">
        <f t="shared" si="26"/>
        <v/>
      </c>
      <c r="B727" s="55"/>
      <c r="C727" s="55"/>
      <c r="D727" s="77"/>
      <c r="E727" s="77"/>
      <c r="F727" s="72"/>
      <c r="G727" s="89"/>
      <c r="H727" s="55"/>
      <c r="I727">
        <f t="shared" si="27"/>
        <v>0</v>
      </c>
    </row>
    <row r="728" spans="1:9" x14ac:dyDescent="0.25">
      <c r="A728" s="114" t="str">
        <f t="shared" si="26"/>
        <v/>
      </c>
      <c r="B728" s="55"/>
      <c r="C728" s="55"/>
      <c r="D728" s="77"/>
      <c r="E728" s="77"/>
      <c r="F728" s="72"/>
      <c r="G728" s="89"/>
      <c r="H728" s="55"/>
      <c r="I728">
        <f t="shared" si="27"/>
        <v>0</v>
      </c>
    </row>
    <row r="729" spans="1:9" x14ac:dyDescent="0.25">
      <c r="A729" s="114" t="str">
        <f t="shared" si="26"/>
        <v/>
      </c>
      <c r="B729" s="55"/>
      <c r="C729" s="55"/>
      <c r="D729" s="77"/>
      <c r="E729" s="77"/>
      <c r="F729" s="72"/>
      <c r="G729" s="89"/>
      <c r="H729" s="55"/>
      <c r="I729">
        <f t="shared" si="27"/>
        <v>0</v>
      </c>
    </row>
    <row r="730" spans="1:9" x14ac:dyDescent="0.25">
      <c r="A730" s="114" t="str">
        <f t="shared" si="26"/>
        <v/>
      </c>
      <c r="B730" s="55"/>
      <c r="C730" s="55"/>
      <c r="D730" s="77"/>
      <c r="E730" s="77"/>
      <c r="F730" s="72"/>
      <c r="G730" s="89"/>
      <c r="H730" s="55"/>
      <c r="I730">
        <f t="shared" si="27"/>
        <v>0</v>
      </c>
    </row>
    <row r="731" spans="1:9" x14ac:dyDescent="0.25">
      <c r="A731" s="114" t="str">
        <f t="shared" si="26"/>
        <v/>
      </c>
      <c r="B731" s="55"/>
      <c r="C731" s="55"/>
      <c r="D731" s="77"/>
      <c r="E731" s="77"/>
      <c r="F731" s="72"/>
      <c r="G731" s="89"/>
      <c r="H731" s="55"/>
      <c r="I731">
        <f t="shared" si="27"/>
        <v>0</v>
      </c>
    </row>
    <row r="732" spans="1:9" x14ac:dyDescent="0.25">
      <c r="A732" s="114" t="str">
        <f t="shared" si="26"/>
        <v/>
      </c>
      <c r="B732" s="55"/>
      <c r="C732" s="55"/>
      <c r="D732" s="77"/>
      <c r="E732" s="77"/>
      <c r="F732" s="72"/>
      <c r="G732" s="89"/>
      <c r="H732" s="55"/>
      <c r="I732">
        <f t="shared" si="27"/>
        <v>0</v>
      </c>
    </row>
    <row r="733" spans="1:9" x14ac:dyDescent="0.25">
      <c r="A733" s="114" t="str">
        <f t="shared" si="26"/>
        <v/>
      </c>
      <c r="B733" s="55"/>
      <c r="C733" s="55"/>
      <c r="D733" s="77"/>
      <c r="E733" s="77"/>
      <c r="F733" s="72"/>
      <c r="G733" s="89"/>
      <c r="H733" s="55"/>
      <c r="I733">
        <f t="shared" si="27"/>
        <v>0</v>
      </c>
    </row>
    <row r="734" spans="1:9" x14ac:dyDescent="0.25">
      <c r="A734" s="114" t="str">
        <f t="shared" si="26"/>
        <v/>
      </c>
      <c r="B734" s="55"/>
      <c r="C734" s="55"/>
      <c r="D734" s="77"/>
      <c r="E734" s="77"/>
      <c r="F734" s="72"/>
      <c r="G734" s="89"/>
      <c r="H734" s="55"/>
      <c r="I734">
        <f t="shared" si="27"/>
        <v>0</v>
      </c>
    </row>
    <row r="735" spans="1:9" x14ac:dyDescent="0.25">
      <c r="A735" s="114" t="str">
        <f t="shared" si="26"/>
        <v/>
      </c>
      <c r="B735" s="55"/>
      <c r="C735" s="55"/>
      <c r="D735" s="77"/>
      <c r="E735" s="77"/>
      <c r="F735" s="72"/>
      <c r="G735" s="89"/>
      <c r="H735" s="55"/>
      <c r="I735">
        <f t="shared" si="27"/>
        <v>0</v>
      </c>
    </row>
    <row r="736" spans="1:9" x14ac:dyDescent="0.25">
      <c r="A736" s="114" t="str">
        <f t="shared" si="26"/>
        <v/>
      </c>
      <c r="B736" s="55"/>
      <c r="C736" s="55"/>
      <c r="D736" s="77"/>
      <c r="E736" s="77"/>
      <c r="F736" s="72"/>
      <c r="G736" s="89"/>
      <c r="H736" s="55"/>
      <c r="I736">
        <f t="shared" si="27"/>
        <v>0</v>
      </c>
    </row>
    <row r="737" spans="1:9" x14ac:dyDescent="0.25">
      <c r="A737" s="114" t="str">
        <f t="shared" si="26"/>
        <v/>
      </c>
      <c r="B737" s="55"/>
      <c r="C737" s="55"/>
      <c r="D737" s="77"/>
      <c r="E737" s="77"/>
      <c r="F737" s="72"/>
      <c r="G737" s="89"/>
      <c r="H737" s="55"/>
      <c r="I737">
        <f t="shared" si="27"/>
        <v>0</v>
      </c>
    </row>
    <row r="738" spans="1:9" x14ac:dyDescent="0.25">
      <c r="A738" s="114" t="str">
        <f t="shared" si="26"/>
        <v/>
      </c>
      <c r="B738" s="55"/>
      <c r="C738" s="55"/>
      <c r="D738" s="77"/>
      <c r="E738" s="77"/>
      <c r="F738" s="72"/>
      <c r="G738" s="89"/>
      <c r="H738" s="55"/>
      <c r="I738">
        <f t="shared" si="27"/>
        <v>0</v>
      </c>
    </row>
    <row r="739" spans="1:9" x14ac:dyDescent="0.25">
      <c r="A739" s="114" t="str">
        <f t="shared" si="26"/>
        <v/>
      </c>
      <c r="B739" s="55"/>
      <c r="C739" s="55"/>
      <c r="D739" s="77"/>
      <c r="E739" s="77"/>
      <c r="F739" s="72"/>
      <c r="G739" s="89"/>
      <c r="H739" s="55"/>
      <c r="I739">
        <f t="shared" si="27"/>
        <v>0</v>
      </c>
    </row>
    <row r="740" spans="1:9" x14ac:dyDescent="0.25">
      <c r="A740" s="114" t="str">
        <f t="shared" si="26"/>
        <v/>
      </c>
      <c r="B740" s="55"/>
      <c r="C740" s="55"/>
      <c r="D740" s="77"/>
      <c r="E740" s="77"/>
      <c r="F740" s="72"/>
      <c r="G740" s="89"/>
      <c r="H740" s="55"/>
      <c r="I740">
        <f t="shared" si="27"/>
        <v>0</v>
      </c>
    </row>
    <row r="741" spans="1:9" x14ac:dyDescent="0.25">
      <c r="A741" s="114" t="str">
        <f t="shared" si="26"/>
        <v/>
      </c>
      <c r="B741" s="55"/>
      <c r="C741" s="55"/>
      <c r="D741" s="77"/>
      <c r="E741" s="77"/>
      <c r="F741" s="72"/>
      <c r="G741" s="89"/>
      <c r="H741" s="55"/>
      <c r="I741">
        <f t="shared" si="27"/>
        <v>0</v>
      </c>
    </row>
    <row r="742" spans="1:9" x14ac:dyDescent="0.25">
      <c r="A742" s="114" t="str">
        <f t="shared" si="26"/>
        <v/>
      </c>
      <c r="B742" s="55"/>
      <c r="C742" s="55"/>
      <c r="D742" s="77"/>
      <c r="E742" s="77"/>
      <c r="F742" s="72"/>
      <c r="G742" s="89"/>
      <c r="H742" s="55"/>
      <c r="I742">
        <f t="shared" si="27"/>
        <v>0</v>
      </c>
    </row>
    <row r="743" spans="1:9" x14ac:dyDescent="0.25">
      <c r="A743" s="114" t="str">
        <f t="shared" si="26"/>
        <v/>
      </c>
      <c r="B743" s="55"/>
      <c r="C743" s="55"/>
      <c r="D743" s="77"/>
      <c r="E743" s="77"/>
      <c r="F743" s="72"/>
      <c r="G743" s="89"/>
      <c r="H743" s="55"/>
      <c r="I743">
        <f t="shared" si="27"/>
        <v>0</v>
      </c>
    </row>
    <row r="744" spans="1:9" x14ac:dyDescent="0.25">
      <c r="A744" s="114" t="str">
        <f t="shared" si="26"/>
        <v/>
      </c>
      <c r="B744" s="55"/>
      <c r="C744" s="55"/>
      <c r="D744" s="77"/>
      <c r="E744" s="77"/>
      <c r="F744" s="72"/>
      <c r="G744" s="89"/>
      <c r="H744" s="55"/>
      <c r="I744">
        <f t="shared" si="27"/>
        <v>0</v>
      </c>
    </row>
    <row r="745" spans="1:9" x14ac:dyDescent="0.25">
      <c r="A745" s="114" t="str">
        <f t="shared" si="26"/>
        <v/>
      </c>
      <c r="B745" s="55"/>
      <c r="C745" s="55"/>
      <c r="D745" s="77"/>
      <c r="E745" s="77"/>
      <c r="F745" s="72"/>
      <c r="G745" s="89"/>
      <c r="H745" s="55"/>
      <c r="I745">
        <f t="shared" si="27"/>
        <v>0</v>
      </c>
    </row>
    <row r="746" spans="1:9" x14ac:dyDescent="0.25">
      <c r="A746" s="114" t="str">
        <f t="shared" si="26"/>
        <v/>
      </c>
      <c r="B746" s="55"/>
      <c r="C746" s="55"/>
      <c r="D746" s="77"/>
      <c r="E746" s="77"/>
      <c r="F746" s="72"/>
      <c r="G746" s="89"/>
      <c r="H746" s="55"/>
      <c r="I746">
        <f t="shared" si="27"/>
        <v>0</v>
      </c>
    </row>
    <row r="747" spans="1:9" x14ac:dyDescent="0.25">
      <c r="A747" s="114" t="str">
        <f t="shared" si="26"/>
        <v/>
      </c>
      <c r="B747" s="55"/>
      <c r="C747" s="55"/>
      <c r="D747" s="77"/>
      <c r="E747" s="77"/>
      <c r="F747" s="72"/>
      <c r="G747" s="89"/>
      <c r="H747" s="55"/>
      <c r="I747">
        <f t="shared" si="27"/>
        <v>0</v>
      </c>
    </row>
    <row r="748" spans="1:9" x14ac:dyDescent="0.25">
      <c r="A748" s="114" t="str">
        <f t="shared" si="26"/>
        <v/>
      </c>
      <c r="B748" s="55"/>
      <c r="C748" s="55"/>
      <c r="D748" s="77"/>
      <c r="E748" s="77"/>
      <c r="F748" s="72"/>
      <c r="G748" s="89"/>
      <c r="H748" s="55"/>
      <c r="I748">
        <f t="shared" si="27"/>
        <v>0</v>
      </c>
    </row>
    <row r="749" spans="1:9" x14ac:dyDescent="0.25">
      <c r="A749" s="114" t="str">
        <f t="shared" si="26"/>
        <v/>
      </c>
      <c r="B749" s="55"/>
      <c r="C749" s="55"/>
      <c r="D749" s="77"/>
      <c r="E749" s="77"/>
      <c r="F749" s="72"/>
      <c r="G749" s="89"/>
      <c r="H749" s="55"/>
      <c r="I749">
        <f t="shared" si="27"/>
        <v>0</v>
      </c>
    </row>
    <row r="750" spans="1:9" x14ac:dyDescent="0.25">
      <c r="A750" s="114" t="str">
        <f t="shared" si="26"/>
        <v/>
      </c>
      <c r="B750" s="55"/>
      <c r="C750" s="55"/>
      <c r="D750" s="77"/>
      <c r="E750" s="77"/>
      <c r="F750" s="72"/>
      <c r="G750" s="89"/>
      <c r="H750" s="55"/>
      <c r="I750">
        <f t="shared" si="27"/>
        <v>0</v>
      </c>
    </row>
    <row r="751" spans="1:9" x14ac:dyDescent="0.25">
      <c r="A751" s="114" t="str">
        <f t="shared" si="26"/>
        <v/>
      </c>
      <c r="B751" s="55"/>
      <c r="C751" s="55"/>
      <c r="D751" s="77"/>
      <c r="E751" s="77"/>
      <c r="F751" s="72"/>
      <c r="G751" s="89"/>
      <c r="H751" s="55"/>
      <c r="I751">
        <f t="shared" si="27"/>
        <v>0</v>
      </c>
    </row>
    <row r="752" spans="1:9" x14ac:dyDescent="0.25">
      <c r="A752" s="114" t="str">
        <f t="shared" si="26"/>
        <v/>
      </c>
      <c r="B752" s="55"/>
      <c r="C752" s="55"/>
      <c r="D752" s="77"/>
      <c r="E752" s="77"/>
      <c r="F752" s="72"/>
      <c r="G752" s="89"/>
      <c r="H752" s="55"/>
      <c r="I752">
        <f t="shared" si="27"/>
        <v>0</v>
      </c>
    </row>
    <row r="753" spans="1:9" x14ac:dyDescent="0.25">
      <c r="A753" s="114" t="str">
        <f t="shared" si="26"/>
        <v/>
      </c>
      <c r="B753" s="55"/>
      <c r="C753" s="55"/>
      <c r="D753" s="77"/>
      <c r="E753" s="77"/>
      <c r="F753" s="72"/>
      <c r="G753" s="89"/>
      <c r="H753" s="55"/>
      <c r="I753">
        <f t="shared" si="27"/>
        <v>0</v>
      </c>
    </row>
    <row r="754" spans="1:9" x14ac:dyDescent="0.25">
      <c r="A754" s="114" t="str">
        <f t="shared" si="26"/>
        <v/>
      </c>
      <c r="B754" s="55"/>
      <c r="C754" s="55"/>
      <c r="D754" s="77"/>
      <c r="E754" s="77"/>
      <c r="F754" s="72"/>
      <c r="G754" s="89"/>
      <c r="H754" s="55"/>
      <c r="I754">
        <f t="shared" si="27"/>
        <v>0</v>
      </c>
    </row>
    <row r="755" spans="1:9" x14ac:dyDescent="0.25">
      <c r="A755" s="114" t="str">
        <f t="shared" si="26"/>
        <v/>
      </c>
      <c r="B755" s="55"/>
      <c r="C755" s="55"/>
      <c r="D755" s="77"/>
      <c r="E755" s="77"/>
      <c r="F755" s="72"/>
      <c r="G755" s="89"/>
      <c r="H755" s="55"/>
      <c r="I755">
        <f t="shared" si="27"/>
        <v>0</v>
      </c>
    </row>
    <row r="756" spans="1:9" x14ac:dyDescent="0.25">
      <c r="A756" s="114" t="str">
        <f t="shared" si="26"/>
        <v/>
      </c>
      <c r="B756" s="55"/>
      <c r="C756" s="55"/>
      <c r="D756" s="77"/>
      <c r="E756" s="77"/>
      <c r="F756" s="72"/>
      <c r="G756" s="89"/>
      <c r="H756" s="55"/>
      <c r="I756">
        <f t="shared" si="27"/>
        <v>0</v>
      </c>
    </row>
    <row r="757" spans="1:9" x14ac:dyDescent="0.25">
      <c r="A757" s="114" t="str">
        <f t="shared" si="26"/>
        <v/>
      </c>
      <c r="B757" s="55"/>
      <c r="C757" s="55"/>
      <c r="D757" s="77"/>
      <c r="E757" s="77"/>
      <c r="F757" s="72"/>
      <c r="G757" s="89"/>
      <c r="H757" s="55"/>
      <c r="I757">
        <f t="shared" si="27"/>
        <v>0</v>
      </c>
    </row>
    <row r="758" spans="1:9" x14ac:dyDescent="0.25">
      <c r="A758" s="114" t="str">
        <f t="shared" si="26"/>
        <v/>
      </c>
      <c r="B758" s="55"/>
      <c r="C758" s="55"/>
      <c r="D758" s="77"/>
      <c r="E758" s="77"/>
      <c r="F758" s="72"/>
      <c r="G758" s="89"/>
      <c r="H758" s="55"/>
      <c r="I758">
        <f t="shared" si="27"/>
        <v>0</v>
      </c>
    </row>
    <row r="759" spans="1:9" x14ac:dyDescent="0.25">
      <c r="A759" s="114" t="str">
        <f t="shared" si="26"/>
        <v/>
      </c>
      <c r="B759" s="55"/>
      <c r="C759" s="55"/>
      <c r="D759" s="77"/>
      <c r="E759" s="77"/>
      <c r="F759" s="72"/>
      <c r="G759" s="89"/>
      <c r="H759" s="55"/>
      <c r="I759">
        <f t="shared" si="27"/>
        <v>0</v>
      </c>
    </row>
    <row r="760" spans="1:9" x14ac:dyDescent="0.25">
      <c r="A760" s="114" t="str">
        <f t="shared" si="26"/>
        <v/>
      </c>
      <c r="B760" s="55"/>
      <c r="C760" s="55"/>
      <c r="D760" s="77"/>
      <c r="E760" s="77"/>
      <c r="F760" s="72"/>
      <c r="G760" s="89"/>
      <c r="H760" s="55"/>
      <c r="I760">
        <f t="shared" si="27"/>
        <v>0</v>
      </c>
    </row>
    <row r="761" spans="1:9" x14ac:dyDescent="0.25">
      <c r="A761" s="114" t="str">
        <f t="shared" si="26"/>
        <v/>
      </c>
      <c r="B761" s="55"/>
      <c r="C761" s="55"/>
      <c r="D761" s="77"/>
      <c r="E761" s="77"/>
      <c r="F761" s="72"/>
      <c r="G761" s="89"/>
      <c r="H761" s="55"/>
      <c r="I761">
        <f t="shared" si="27"/>
        <v>0</v>
      </c>
    </row>
    <row r="762" spans="1:9" x14ac:dyDescent="0.25">
      <c r="A762" s="114" t="str">
        <f t="shared" si="26"/>
        <v/>
      </c>
      <c r="B762" s="55"/>
      <c r="C762" s="55"/>
      <c r="D762" s="77"/>
      <c r="E762" s="77"/>
      <c r="F762" s="72"/>
      <c r="G762" s="89"/>
      <c r="H762" s="55"/>
      <c r="I762">
        <f t="shared" si="27"/>
        <v>0</v>
      </c>
    </row>
    <row r="763" spans="1:9" x14ac:dyDescent="0.25">
      <c r="A763" s="114" t="str">
        <f t="shared" si="26"/>
        <v/>
      </c>
      <c r="B763" s="55"/>
      <c r="C763" s="55"/>
      <c r="D763" s="77"/>
      <c r="E763" s="77"/>
      <c r="F763" s="72"/>
      <c r="G763" s="89"/>
      <c r="H763" s="55"/>
      <c r="I763">
        <f t="shared" si="27"/>
        <v>0</v>
      </c>
    </row>
    <row r="764" spans="1:9" x14ac:dyDescent="0.25">
      <c r="A764" s="114" t="str">
        <f t="shared" si="26"/>
        <v/>
      </c>
      <c r="B764" s="55"/>
      <c r="C764" s="55"/>
      <c r="D764" s="77"/>
      <c r="E764" s="77"/>
      <c r="F764" s="72"/>
      <c r="G764" s="89"/>
      <c r="H764" s="55"/>
      <c r="I764">
        <f t="shared" si="27"/>
        <v>0</v>
      </c>
    </row>
    <row r="765" spans="1:9" x14ac:dyDescent="0.25">
      <c r="A765" s="114" t="str">
        <f t="shared" si="26"/>
        <v/>
      </c>
      <c r="B765" s="55"/>
      <c r="C765" s="55"/>
      <c r="D765" s="77"/>
      <c r="E765" s="77"/>
      <c r="F765" s="72"/>
      <c r="G765" s="89"/>
      <c r="H765" s="55"/>
      <c r="I765">
        <f t="shared" si="27"/>
        <v>0</v>
      </c>
    </row>
    <row r="766" spans="1:9" x14ac:dyDescent="0.25">
      <c r="A766" s="114" t="str">
        <f t="shared" si="26"/>
        <v/>
      </c>
      <c r="B766" s="55"/>
      <c r="C766" s="55"/>
      <c r="D766" s="77"/>
      <c r="E766" s="77"/>
      <c r="F766" s="72"/>
      <c r="G766" s="89"/>
      <c r="H766" s="55"/>
      <c r="I766">
        <f t="shared" si="27"/>
        <v>0</v>
      </c>
    </row>
    <row r="767" spans="1:9" x14ac:dyDescent="0.25">
      <c r="A767" s="114" t="str">
        <f t="shared" si="26"/>
        <v/>
      </c>
      <c r="B767" s="55"/>
      <c r="C767" s="55"/>
      <c r="D767" s="77"/>
      <c r="E767" s="77"/>
      <c r="F767" s="72"/>
      <c r="G767" s="89"/>
      <c r="H767" s="55"/>
      <c r="I767">
        <f t="shared" si="27"/>
        <v>0</v>
      </c>
    </row>
    <row r="768" spans="1:9" x14ac:dyDescent="0.25">
      <c r="A768" s="114" t="str">
        <f t="shared" si="26"/>
        <v/>
      </c>
      <c r="B768" s="55"/>
      <c r="C768" s="55"/>
      <c r="D768" s="77"/>
      <c r="E768" s="77"/>
      <c r="F768" s="72"/>
      <c r="G768" s="89"/>
      <c r="H768" s="55"/>
      <c r="I768">
        <f t="shared" si="27"/>
        <v>0</v>
      </c>
    </row>
    <row r="769" spans="1:9" x14ac:dyDescent="0.25">
      <c r="A769" s="114" t="str">
        <f t="shared" si="26"/>
        <v/>
      </c>
      <c r="B769" s="55"/>
      <c r="C769" s="55"/>
      <c r="D769" s="77"/>
      <c r="E769" s="77"/>
      <c r="F769" s="72"/>
      <c r="G769" s="89"/>
      <c r="H769" s="55"/>
      <c r="I769">
        <f t="shared" si="27"/>
        <v>0</v>
      </c>
    </row>
    <row r="770" spans="1:9" x14ac:dyDescent="0.25">
      <c r="A770" s="114" t="str">
        <f t="shared" ref="A770:A833" si="28">IF(D770="","",D770+(6-I770))</f>
        <v/>
      </c>
      <c r="B770" s="55"/>
      <c r="C770" s="55"/>
      <c r="D770" s="77"/>
      <c r="E770" s="77"/>
      <c r="F770" s="72"/>
      <c r="G770" s="89"/>
      <c r="H770" s="55"/>
      <c r="I770">
        <f t="shared" ref="I770:I833" si="29">IF(WEEKDAY(D770)=7,0,WEEKDAY(D770))</f>
        <v>0</v>
      </c>
    </row>
    <row r="771" spans="1:9" x14ac:dyDescent="0.25">
      <c r="A771" s="114" t="str">
        <f t="shared" si="28"/>
        <v/>
      </c>
      <c r="B771" s="55"/>
      <c r="C771" s="55"/>
      <c r="D771" s="77"/>
      <c r="E771" s="77"/>
      <c r="F771" s="72"/>
      <c r="G771" s="89"/>
      <c r="H771" s="55"/>
      <c r="I771">
        <f t="shared" si="29"/>
        <v>0</v>
      </c>
    </row>
    <row r="772" spans="1:9" x14ac:dyDescent="0.25">
      <c r="A772" s="114" t="str">
        <f t="shared" si="28"/>
        <v/>
      </c>
      <c r="B772" s="55"/>
      <c r="C772" s="55"/>
      <c r="D772" s="77"/>
      <c r="E772" s="77"/>
      <c r="F772" s="72"/>
      <c r="G772" s="89"/>
      <c r="H772" s="55"/>
      <c r="I772">
        <f t="shared" si="29"/>
        <v>0</v>
      </c>
    </row>
    <row r="773" spans="1:9" x14ac:dyDescent="0.25">
      <c r="A773" s="114" t="str">
        <f t="shared" si="28"/>
        <v/>
      </c>
      <c r="B773" s="55"/>
      <c r="C773" s="55"/>
      <c r="D773" s="77"/>
      <c r="E773" s="77"/>
      <c r="F773" s="72"/>
      <c r="G773" s="89"/>
      <c r="H773" s="55"/>
      <c r="I773">
        <f t="shared" si="29"/>
        <v>0</v>
      </c>
    </row>
    <row r="774" spans="1:9" x14ac:dyDescent="0.25">
      <c r="A774" s="114" t="str">
        <f t="shared" si="28"/>
        <v/>
      </c>
      <c r="B774" s="55"/>
      <c r="C774" s="55"/>
      <c r="D774" s="77"/>
      <c r="E774" s="77"/>
      <c r="F774" s="72"/>
      <c r="G774" s="89"/>
      <c r="H774" s="55"/>
      <c r="I774">
        <f t="shared" si="29"/>
        <v>0</v>
      </c>
    </row>
    <row r="775" spans="1:9" x14ac:dyDescent="0.25">
      <c r="A775" s="114" t="str">
        <f t="shared" si="28"/>
        <v/>
      </c>
      <c r="B775" s="55"/>
      <c r="C775" s="55"/>
      <c r="D775" s="77"/>
      <c r="E775" s="77"/>
      <c r="F775" s="72"/>
      <c r="G775" s="89"/>
      <c r="H775" s="55"/>
      <c r="I775">
        <f t="shared" si="29"/>
        <v>0</v>
      </c>
    </row>
    <row r="776" spans="1:9" x14ac:dyDescent="0.25">
      <c r="A776" s="114" t="str">
        <f t="shared" si="28"/>
        <v/>
      </c>
      <c r="B776" s="55"/>
      <c r="C776" s="55"/>
      <c r="D776" s="77"/>
      <c r="E776" s="77"/>
      <c r="F776" s="72"/>
      <c r="G776" s="89"/>
      <c r="H776" s="55"/>
      <c r="I776">
        <f t="shared" si="29"/>
        <v>0</v>
      </c>
    </row>
    <row r="777" spans="1:9" x14ac:dyDescent="0.25">
      <c r="A777" s="114" t="str">
        <f t="shared" si="28"/>
        <v/>
      </c>
      <c r="B777" s="55"/>
      <c r="C777" s="55"/>
      <c r="D777" s="77"/>
      <c r="E777" s="77"/>
      <c r="F777" s="72"/>
      <c r="G777" s="89"/>
      <c r="H777" s="55"/>
      <c r="I777">
        <f t="shared" si="29"/>
        <v>0</v>
      </c>
    </row>
    <row r="778" spans="1:9" x14ac:dyDescent="0.25">
      <c r="A778" s="114" t="str">
        <f t="shared" si="28"/>
        <v/>
      </c>
      <c r="B778" s="55"/>
      <c r="C778" s="55"/>
      <c r="D778" s="77"/>
      <c r="E778" s="77"/>
      <c r="F778" s="72"/>
      <c r="G778" s="89"/>
      <c r="H778" s="55"/>
      <c r="I778">
        <f t="shared" si="29"/>
        <v>0</v>
      </c>
    </row>
    <row r="779" spans="1:9" x14ac:dyDescent="0.25">
      <c r="A779" s="114" t="str">
        <f t="shared" si="28"/>
        <v/>
      </c>
      <c r="B779" s="55"/>
      <c r="C779" s="55"/>
      <c r="D779" s="77"/>
      <c r="E779" s="77"/>
      <c r="F779" s="72"/>
      <c r="G779" s="89"/>
      <c r="H779" s="55"/>
      <c r="I779">
        <f t="shared" si="29"/>
        <v>0</v>
      </c>
    </row>
    <row r="780" spans="1:9" x14ac:dyDescent="0.25">
      <c r="A780" s="114" t="str">
        <f t="shared" si="28"/>
        <v/>
      </c>
      <c r="B780" s="55"/>
      <c r="C780" s="55"/>
      <c r="D780" s="77"/>
      <c r="E780" s="77"/>
      <c r="F780" s="72"/>
      <c r="G780" s="89"/>
      <c r="H780" s="55"/>
      <c r="I780">
        <f t="shared" si="29"/>
        <v>0</v>
      </c>
    </row>
    <row r="781" spans="1:9" x14ac:dyDescent="0.25">
      <c r="A781" s="114" t="str">
        <f t="shared" si="28"/>
        <v/>
      </c>
      <c r="B781" s="55"/>
      <c r="C781" s="55"/>
      <c r="D781" s="77"/>
      <c r="E781" s="77"/>
      <c r="F781" s="72"/>
      <c r="G781" s="89"/>
      <c r="H781" s="55"/>
      <c r="I781">
        <f t="shared" si="29"/>
        <v>0</v>
      </c>
    </row>
    <row r="782" spans="1:9" x14ac:dyDescent="0.25">
      <c r="A782" s="114" t="str">
        <f t="shared" si="28"/>
        <v/>
      </c>
      <c r="B782" s="55"/>
      <c r="C782" s="55"/>
      <c r="D782" s="77"/>
      <c r="E782" s="77"/>
      <c r="F782" s="72"/>
      <c r="G782" s="89"/>
      <c r="H782" s="55"/>
      <c r="I782">
        <f t="shared" si="29"/>
        <v>0</v>
      </c>
    </row>
    <row r="783" spans="1:9" x14ac:dyDescent="0.25">
      <c r="A783" s="114" t="str">
        <f t="shared" si="28"/>
        <v/>
      </c>
      <c r="B783" s="55"/>
      <c r="C783" s="55"/>
      <c r="D783" s="77"/>
      <c r="E783" s="77"/>
      <c r="F783" s="72"/>
      <c r="G783" s="89"/>
      <c r="H783" s="55"/>
      <c r="I783">
        <f t="shared" si="29"/>
        <v>0</v>
      </c>
    </row>
    <row r="784" spans="1:9" x14ac:dyDescent="0.25">
      <c r="A784" s="114" t="str">
        <f t="shared" si="28"/>
        <v/>
      </c>
      <c r="B784" s="55"/>
      <c r="C784" s="55"/>
      <c r="D784" s="77"/>
      <c r="E784" s="77"/>
      <c r="F784" s="72"/>
      <c r="G784" s="89"/>
      <c r="H784" s="55"/>
      <c r="I784">
        <f t="shared" si="29"/>
        <v>0</v>
      </c>
    </row>
    <row r="785" spans="1:9" x14ac:dyDescent="0.25">
      <c r="A785" s="114" t="str">
        <f t="shared" si="28"/>
        <v/>
      </c>
      <c r="B785" s="55"/>
      <c r="C785" s="55"/>
      <c r="D785" s="77"/>
      <c r="E785" s="77"/>
      <c r="F785" s="72"/>
      <c r="G785" s="89"/>
      <c r="H785" s="55"/>
      <c r="I785">
        <f t="shared" si="29"/>
        <v>0</v>
      </c>
    </row>
    <row r="786" spans="1:9" x14ac:dyDescent="0.25">
      <c r="A786" s="114" t="str">
        <f t="shared" si="28"/>
        <v/>
      </c>
      <c r="B786" s="55"/>
      <c r="C786" s="55"/>
      <c r="D786" s="77"/>
      <c r="E786" s="77"/>
      <c r="F786" s="72"/>
      <c r="G786" s="89"/>
      <c r="H786" s="55"/>
      <c r="I786">
        <f t="shared" si="29"/>
        <v>0</v>
      </c>
    </row>
    <row r="787" spans="1:9" x14ac:dyDescent="0.25">
      <c r="A787" s="114" t="str">
        <f t="shared" si="28"/>
        <v/>
      </c>
      <c r="B787" s="55"/>
      <c r="C787" s="55"/>
      <c r="D787" s="77"/>
      <c r="E787" s="77"/>
      <c r="F787" s="72"/>
      <c r="G787" s="89"/>
      <c r="H787" s="55"/>
      <c r="I787">
        <f t="shared" si="29"/>
        <v>0</v>
      </c>
    </row>
    <row r="788" spans="1:9" x14ac:dyDescent="0.25">
      <c r="A788" s="114" t="str">
        <f t="shared" si="28"/>
        <v/>
      </c>
      <c r="B788" s="55"/>
      <c r="C788" s="55"/>
      <c r="D788" s="77"/>
      <c r="E788" s="77"/>
      <c r="F788" s="72"/>
      <c r="G788" s="89"/>
      <c r="H788" s="55"/>
      <c r="I788">
        <f t="shared" si="29"/>
        <v>0</v>
      </c>
    </row>
    <row r="789" spans="1:9" x14ac:dyDescent="0.25">
      <c r="A789" s="114" t="str">
        <f t="shared" si="28"/>
        <v/>
      </c>
      <c r="B789" s="55"/>
      <c r="C789" s="55"/>
      <c r="D789" s="77"/>
      <c r="E789" s="77"/>
      <c r="F789" s="72"/>
      <c r="G789" s="89"/>
      <c r="H789" s="55"/>
      <c r="I789">
        <f t="shared" si="29"/>
        <v>0</v>
      </c>
    </row>
    <row r="790" spans="1:9" x14ac:dyDescent="0.25">
      <c r="A790" s="114" t="str">
        <f t="shared" si="28"/>
        <v/>
      </c>
      <c r="B790" s="55"/>
      <c r="C790" s="55"/>
      <c r="D790" s="77"/>
      <c r="E790" s="77"/>
      <c r="F790" s="72"/>
      <c r="G790" s="89"/>
      <c r="H790" s="55"/>
      <c r="I790">
        <f t="shared" si="29"/>
        <v>0</v>
      </c>
    </row>
    <row r="791" spans="1:9" x14ac:dyDescent="0.25">
      <c r="A791" s="114" t="str">
        <f t="shared" si="28"/>
        <v/>
      </c>
      <c r="B791" s="55"/>
      <c r="C791" s="55"/>
      <c r="D791" s="77"/>
      <c r="E791" s="77"/>
      <c r="F791" s="72"/>
      <c r="G791" s="89"/>
      <c r="H791" s="55"/>
      <c r="I791">
        <f t="shared" si="29"/>
        <v>0</v>
      </c>
    </row>
    <row r="792" spans="1:9" x14ac:dyDescent="0.25">
      <c r="A792" s="114" t="str">
        <f t="shared" si="28"/>
        <v/>
      </c>
      <c r="B792" s="55"/>
      <c r="C792" s="55"/>
      <c r="D792" s="77"/>
      <c r="E792" s="77"/>
      <c r="F792" s="72"/>
      <c r="G792" s="89"/>
      <c r="H792" s="55"/>
      <c r="I792">
        <f t="shared" si="29"/>
        <v>0</v>
      </c>
    </row>
    <row r="793" spans="1:9" x14ac:dyDescent="0.25">
      <c r="A793" s="114" t="str">
        <f t="shared" si="28"/>
        <v/>
      </c>
      <c r="B793" s="55"/>
      <c r="C793" s="55"/>
      <c r="D793" s="77"/>
      <c r="E793" s="77"/>
      <c r="F793" s="72"/>
      <c r="G793" s="89"/>
      <c r="H793" s="55"/>
      <c r="I793">
        <f t="shared" si="29"/>
        <v>0</v>
      </c>
    </row>
    <row r="794" spans="1:9" x14ac:dyDescent="0.25">
      <c r="A794" s="114" t="str">
        <f t="shared" si="28"/>
        <v/>
      </c>
      <c r="B794" s="55"/>
      <c r="C794" s="55"/>
      <c r="D794" s="77"/>
      <c r="E794" s="77"/>
      <c r="F794" s="72"/>
      <c r="G794" s="89"/>
      <c r="H794" s="55"/>
      <c r="I794">
        <f t="shared" si="29"/>
        <v>0</v>
      </c>
    </row>
    <row r="795" spans="1:9" x14ac:dyDescent="0.25">
      <c r="A795" s="114" t="str">
        <f t="shared" si="28"/>
        <v/>
      </c>
      <c r="B795" s="55"/>
      <c r="C795" s="55"/>
      <c r="D795" s="77"/>
      <c r="E795" s="77"/>
      <c r="F795" s="72"/>
      <c r="G795" s="89"/>
      <c r="H795" s="55"/>
      <c r="I795">
        <f t="shared" si="29"/>
        <v>0</v>
      </c>
    </row>
    <row r="796" spans="1:9" x14ac:dyDescent="0.25">
      <c r="A796" s="114" t="str">
        <f t="shared" si="28"/>
        <v/>
      </c>
      <c r="B796" s="55"/>
      <c r="C796" s="55"/>
      <c r="D796" s="77"/>
      <c r="E796" s="77"/>
      <c r="F796" s="72"/>
      <c r="G796" s="89"/>
      <c r="H796" s="55"/>
      <c r="I796">
        <f t="shared" si="29"/>
        <v>0</v>
      </c>
    </row>
    <row r="797" spans="1:9" x14ac:dyDescent="0.25">
      <c r="A797" s="114" t="str">
        <f t="shared" si="28"/>
        <v/>
      </c>
      <c r="B797" s="55"/>
      <c r="C797" s="55"/>
      <c r="D797" s="77"/>
      <c r="E797" s="77"/>
      <c r="F797" s="72"/>
      <c r="G797" s="89"/>
      <c r="H797" s="55"/>
      <c r="I797">
        <f t="shared" si="29"/>
        <v>0</v>
      </c>
    </row>
    <row r="798" spans="1:9" x14ac:dyDescent="0.25">
      <c r="A798" s="114" t="str">
        <f t="shared" si="28"/>
        <v/>
      </c>
      <c r="B798" s="55"/>
      <c r="C798" s="55"/>
      <c r="D798" s="77"/>
      <c r="E798" s="77"/>
      <c r="F798" s="72"/>
      <c r="G798" s="89"/>
      <c r="H798" s="55"/>
      <c r="I798">
        <f t="shared" si="29"/>
        <v>0</v>
      </c>
    </row>
    <row r="799" spans="1:9" x14ac:dyDescent="0.25">
      <c r="A799" s="114" t="str">
        <f t="shared" si="28"/>
        <v/>
      </c>
      <c r="B799" s="55"/>
      <c r="C799" s="55"/>
      <c r="D799" s="77"/>
      <c r="E799" s="77"/>
      <c r="F799" s="72"/>
      <c r="G799" s="89"/>
      <c r="H799" s="55"/>
      <c r="I799">
        <f t="shared" si="29"/>
        <v>0</v>
      </c>
    </row>
    <row r="800" spans="1:9" x14ac:dyDescent="0.25">
      <c r="A800" s="114" t="str">
        <f t="shared" si="28"/>
        <v/>
      </c>
      <c r="B800" s="55"/>
      <c r="C800" s="55"/>
      <c r="D800" s="77"/>
      <c r="E800" s="77"/>
      <c r="F800" s="72"/>
      <c r="G800" s="89"/>
      <c r="H800" s="55"/>
      <c r="I800">
        <f t="shared" si="29"/>
        <v>0</v>
      </c>
    </row>
    <row r="801" spans="1:9" x14ac:dyDescent="0.25">
      <c r="A801" s="114" t="str">
        <f t="shared" si="28"/>
        <v/>
      </c>
      <c r="B801" s="55"/>
      <c r="C801" s="55"/>
      <c r="D801" s="77"/>
      <c r="E801" s="77"/>
      <c r="F801" s="72"/>
      <c r="G801" s="89"/>
      <c r="H801" s="55"/>
      <c r="I801">
        <f t="shared" si="29"/>
        <v>0</v>
      </c>
    </row>
    <row r="802" spans="1:9" x14ac:dyDescent="0.25">
      <c r="A802" s="114" t="str">
        <f t="shared" si="28"/>
        <v/>
      </c>
      <c r="B802" s="55"/>
      <c r="C802" s="55"/>
      <c r="D802" s="77"/>
      <c r="E802" s="77"/>
      <c r="F802" s="72"/>
      <c r="G802" s="89"/>
      <c r="H802" s="55"/>
      <c r="I802">
        <f t="shared" si="29"/>
        <v>0</v>
      </c>
    </row>
    <row r="803" spans="1:9" x14ac:dyDescent="0.25">
      <c r="A803" s="114" t="str">
        <f t="shared" si="28"/>
        <v/>
      </c>
      <c r="B803" s="55"/>
      <c r="C803" s="55"/>
      <c r="D803" s="77"/>
      <c r="E803" s="77"/>
      <c r="F803" s="72"/>
      <c r="G803" s="89"/>
      <c r="H803" s="55"/>
      <c r="I803">
        <f t="shared" si="29"/>
        <v>0</v>
      </c>
    </row>
    <row r="804" spans="1:9" x14ac:dyDescent="0.25">
      <c r="A804" s="114" t="str">
        <f t="shared" si="28"/>
        <v/>
      </c>
      <c r="B804" s="55"/>
      <c r="C804" s="55"/>
      <c r="D804" s="77"/>
      <c r="E804" s="77"/>
      <c r="F804" s="72"/>
      <c r="G804" s="89"/>
      <c r="H804" s="55"/>
      <c r="I804">
        <f t="shared" si="29"/>
        <v>0</v>
      </c>
    </row>
    <row r="805" spans="1:9" x14ac:dyDescent="0.25">
      <c r="A805" s="114" t="str">
        <f t="shared" si="28"/>
        <v/>
      </c>
      <c r="B805" s="55"/>
      <c r="C805" s="55"/>
      <c r="D805" s="77"/>
      <c r="E805" s="77"/>
      <c r="F805" s="72"/>
      <c r="G805" s="89"/>
      <c r="H805" s="55"/>
      <c r="I805">
        <f t="shared" si="29"/>
        <v>0</v>
      </c>
    </row>
    <row r="806" spans="1:9" x14ac:dyDescent="0.25">
      <c r="A806" s="114" t="str">
        <f t="shared" si="28"/>
        <v/>
      </c>
      <c r="B806" s="55"/>
      <c r="C806" s="55"/>
      <c r="D806" s="77"/>
      <c r="E806" s="77"/>
      <c r="F806" s="72"/>
      <c r="G806" s="89"/>
      <c r="H806" s="55"/>
      <c r="I806">
        <f t="shared" si="29"/>
        <v>0</v>
      </c>
    </row>
    <row r="807" spans="1:9" x14ac:dyDescent="0.25">
      <c r="A807" s="114" t="str">
        <f t="shared" si="28"/>
        <v/>
      </c>
      <c r="B807" s="55"/>
      <c r="C807" s="55"/>
      <c r="D807" s="77"/>
      <c r="E807" s="77"/>
      <c r="F807" s="72"/>
      <c r="G807" s="89"/>
      <c r="H807" s="55"/>
      <c r="I807">
        <f t="shared" si="29"/>
        <v>0</v>
      </c>
    </row>
    <row r="808" spans="1:9" x14ac:dyDescent="0.25">
      <c r="A808" s="114" t="str">
        <f t="shared" si="28"/>
        <v/>
      </c>
      <c r="B808" s="55"/>
      <c r="C808" s="55"/>
      <c r="D808" s="77"/>
      <c r="E808" s="77"/>
      <c r="F808" s="72"/>
      <c r="G808" s="89"/>
      <c r="H808" s="55"/>
      <c r="I808">
        <f t="shared" si="29"/>
        <v>0</v>
      </c>
    </row>
    <row r="809" spans="1:9" x14ac:dyDescent="0.25">
      <c r="A809" s="114" t="str">
        <f t="shared" si="28"/>
        <v/>
      </c>
      <c r="B809" s="55"/>
      <c r="C809" s="55"/>
      <c r="D809" s="77"/>
      <c r="E809" s="77"/>
      <c r="F809" s="72"/>
      <c r="G809" s="89"/>
      <c r="H809" s="55"/>
      <c r="I809">
        <f t="shared" si="29"/>
        <v>0</v>
      </c>
    </row>
    <row r="810" spans="1:9" x14ac:dyDescent="0.25">
      <c r="A810" s="114" t="str">
        <f t="shared" si="28"/>
        <v/>
      </c>
      <c r="B810" s="55"/>
      <c r="C810" s="55"/>
      <c r="D810" s="77"/>
      <c r="E810" s="77"/>
      <c r="F810" s="72"/>
      <c r="G810" s="89"/>
      <c r="H810" s="55"/>
      <c r="I810">
        <f t="shared" si="29"/>
        <v>0</v>
      </c>
    </row>
    <row r="811" spans="1:9" x14ac:dyDescent="0.25">
      <c r="A811" s="114" t="str">
        <f t="shared" si="28"/>
        <v/>
      </c>
      <c r="B811" s="55"/>
      <c r="C811" s="55"/>
      <c r="D811" s="77"/>
      <c r="E811" s="77"/>
      <c r="F811" s="72"/>
      <c r="G811" s="89"/>
      <c r="H811" s="55"/>
      <c r="I811">
        <f t="shared" si="29"/>
        <v>0</v>
      </c>
    </row>
    <row r="812" spans="1:9" x14ac:dyDescent="0.25">
      <c r="A812" s="114" t="str">
        <f t="shared" si="28"/>
        <v/>
      </c>
      <c r="B812" s="55"/>
      <c r="C812" s="55"/>
      <c r="D812" s="77"/>
      <c r="E812" s="77"/>
      <c r="F812" s="72"/>
      <c r="G812" s="89"/>
      <c r="H812" s="55"/>
      <c r="I812">
        <f t="shared" si="29"/>
        <v>0</v>
      </c>
    </row>
    <row r="813" spans="1:9" x14ac:dyDescent="0.25">
      <c r="A813" s="114" t="str">
        <f t="shared" si="28"/>
        <v/>
      </c>
      <c r="B813" s="55"/>
      <c r="C813" s="55"/>
      <c r="D813" s="77"/>
      <c r="E813" s="77"/>
      <c r="F813" s="72"/>
      <c r="G813" s="89"/>
      <c r="H813" s="55"/>
      <c r="I813">
        <f t="shared" si="29"/>
        <v>0</v>
      </c>
    </row>
    <row r="814" spans="1:9" x14ac:dyDescent="0.25">
      <c r="A814" s="114" t="str">
        <f t="shared" si="28"/>
        <v/>
      </c>
      <c r="B814" s="55"/>
      <c r="C814" s="55"/>
      <c r="D814" s="77"/>
      <c r="E814" s="77"/>
      <c r="F814" s="72"/>
      <c r="G814" s="89"/>
      <c r="H814" s="55"/>
      <c r="I814">
        <f t="shared" si="29"/>
        <v>0</v>
      </c>
    </row>
    <row r="815" spans="1:9" x14ac:dyDescent="0.25">
      <c r="A815" s="114" t="str">
        <f t="shared" si="28"/>
        <v/>
      </c>
      <c r="B815" s="55"/>
      <c r="C815" s="55"/>
      <c r="D815" s="77"/>
      <c r="E815" s="77"/>
      <c r="F815" s="72"/>
      <c r="G815" s="89"/>
      <c r="H815" s="55"/>
      <c r="I815">
        <f t="shared" si="29"/>
        <v>0</v>
      </c>
    </row>
    <row r="816" spans="1:9" x14ac:dyDescent="0.25">
      <c r="A816" s="114" t="str">
        <f t="shared" si="28"/>
        <v/>
      </c>
      <c r="B816" s="55"/>
      <c r="C816" s="55"/>
      <c r="D816" s="77"/>
      <c r="E816" s="77"/>
      <c r="F816" s="72"/>
      <c r="G816" s="89"/>
      <c r="H816" s="55"/>
      <c r="I816">
        <f t="shared" si="29"/>
        <v>0</v>
      </c>
    </row>
    <row r="817" spans="1:9" x14ac:dyDescent="0.25">
      <c r="A817" s="114" t="str">
        <f t="shared" si="28"/>
        <v/>
      </c>
      <c r="B817" s="55"/>
      <c r="C817" s="55"/>
      <c r="D817" s="77"/>
      <c r="E817" s="77"/>
      <c r="F817" s="72"/>
      <c r="G817" s="89"/>
      <c r="H817" s="55"/>
      <c r="I817">
        <f t="shared" si="29"/>
        <v>0</v>
      </c>
    </row>
    <row r="818" spans="1:9" x14ac:dyDescent="0.25">
      <c r="A818" s="114" t="str">
        <f t="shared" si="28"/>
        <v/>
      </c>
      <c r="B818" s="55"/>
      <c r="C818" s="55"/>
      <c r="D818" s="77"/>
      <c r="E818" s="77"/>
      <c r="F818" s="72"/>
      <c r="G818" s="89"/>
      <c r="H818" s="55"/>
      <c r="I818">
        <f t="shared" si="29"/>
        <v>0</v>
      </c>
    </row>
    <row r="819" spans="1:9" x14ac:dyDescent="0.25">
      <c r="A819" s="114" t="str">
        <f t="shared" si="28"/>
        <v/>
      </c>
      <c r="B819" s="55"/>
      <c r="C819" s="55"/>
      <c r="D819" s="77"/>
      <c r="E819" s="77"/>
      <c r="F819" s="72"/>
      <c r="G819" s="89"/>
      <c r="H819" s="55"/>
      <c r="I819">
        <f t="shared" si="29"/>
        <v>0</v>
      </c>
    </row>
    <row r="820" spans="1:9" x14ac:dyDescent="0.25">
      <c r="A820" s="114" t="str">
        <f t="shared" si="28"/>
        <v/>
      </c>
      <c r="B820" s="55"/>
      <c r="C820" s="55"/>
      <c r="D820" s="77"/>
      <c r="E820" s="77"/>
      <c r="F820" s="72"/>
      <c r="G820" s="89"/>
      <c r="H820" s="55"/>
      <c r="I820">
        <f t="shared" si="29"/>
        <v>0</v>
      </c>
    </row>
    <row r="821" spans="1:9" x14ac:dyDescent="0.25">
      <c r="A821" s="114" t="str">
        <f t="shared" si="28"/>
        <v/>
      </c>
      <c r="B821" s="55"/>
      <c r="C821" s="55"/>
      <c r="D821" s="77"/>
      <c r="E821" s="77"/>
      <c r="F821" s="72"/>
      <c r="G821" s="89"/>
      <c r="H821" s="55"/>
      <c r="I821">
        <f t="shared" si="29"/>
        <v>0</v>
      </c>
    </row>
    <row r="822" spans="1:9" x14ac:dyDescent="0.25">
      <c r="A822" s="114" t="str">
        <f t="shared" si="28"/>
        <v/>
      </c>
      <c r="B822" s="55"/>
      <c r="C822" s="55"/>
      <c r="D822" s="77"/>
      <c r="E822" s="77"/>
      <c r="F822" s="72"/>
      <c r="G822" s="89"/>
      <c r="H822" s="55"/>
      <c r="I822">
        <f t="shared" si="29"/>
        <v>0</v>
      </c>
    </row>
    <row r="823" spans="1:9" x14ac:dyDescent="0.25">
      <c r="A823" s="114" t="str">
        <f t="shared" si="28"/>
        <v/>
      </c>
      <c r="B823" s="55"/>
      <c r="C823" s="55"/>
      <c r="D823" s="77"/>
      <c r="E823" s="77"/>
      <c r="F823" s="72"/>
      <c r="G823" s="89"/>
      <c r="H823" s="55"/>
      <c r="I823">
        <f t="shared" si="29"/>
        <v>0</v>
      </c>
    </row>
    <row r="824" spans="1:9" x14ac:dyDescent="0.25">
      <c r="A824" s="114" t="str">
        <f t="shared" si="28"/>
        <v/>
      </c>
      <c r="B824" s="55"/>
      <c r="C824" s="55"/>
      <c r="D824" s="77"/>
      <c r="E824" s="77"/>
      <c r="F824" s="72"/>
      <c r="G824" s="89"/>
      <c r="H824" s="55"/>
      <c r="I824">
        <f t="shared" si="29"/>
        <v>0</v>
      </c>
    </row>
    <row r="825" spans="1:9" x14ac:dyDescent="0.25">
      <c r="A825" s="114" t="str">
        <f t="shared" si="28"/>
        <v/>
      </c>
      <c r="B825" s="55"/>
      <c r="C825" s="55"/>
      <c r="D825" s="77"/>
      <c r="E825" s="77"/>
      <c r="F825" s="72"/>
      <c r="G825" s="89"/>
      <c r="H825" s="55"/>
      <c r="I825">
        <f t="shared" si="29"/>
        <v>0</v>
      </c>
    </row>
    <row r="826" spans="1:9" x14ac:dyDescent="0.25">
      <c r="A826" s="114" t="str">
        <f t="shared" si="28"/>
        <v/>
      </c>
      <c r="B826" s="55"/>
      <c r="C826" s="55"/>
      <c r="D826" s="77"/>
      <c r="E826" s="77"/>
      <c r="F826" s="72"/>
      <c r="G826" s="89"/>
      <c r="H826" s="55"/>
      <c r="I826">
        <f t="shared" si="29"/>
        <v>0</v>
      </c>
    </row>
    <row r="827" spans="1:9" x14ac:dyDescent="0.25">
      <c r="A827" s="114" t="str">
        <f t="shared" si="28"/>
        <v/>
      </c>
      <c r="B827" s="55"/>
      <c r="C827" s="55"/>
      <c r="D827" s="77"/>
      <c r="E827" s="77"/>
      <c r="F827" s="72"/>
      <c r="G827" s="89"/>
      <c r="H827" s="55"/>
      <c r="I827">
        <f t="shared" si="29"/>
        <v>0</v>
      </c>
    </row>
    <row r="828" spans="1:9" x14ac:dyDescent="0.25">
      <c r="A828" s="114" t="str">
        <f t="shared" si="28"/>
        <v/>
      </c>
      <c r="B828" s="55"/>
      <c r="C828" s="55"/>
      <c r="D828" s="77"/>
      <c r="E828" s="77"/>
      <c r="F828" s="72"/>
      <c r="G828" s="89"/>
      <c r="H828" s="55"/>
      <c r="I828">
        <f t="shared" si="29"/>
        <v>0</v>
      </c>
    </row>
    <row r="829" spans="1:9" x14ac:dyDescent="0.25">
      <c r="A829" s="114" t="str">
        <f t="shared" si="28"/>
        <v/>
      </c>
      <c r="B829" s="55"/>
      <c r="C829" s="55"/>
      <c r="D829" s="77"/>
      <c r="E829" s="77"/>
      <c r="F829" s="72"/>
      <c r="G829" s="89"/>
      <c r="H829" s="55"/>
      <c r="I829">
        <f t="shared" si="29"/>
        <v>0</v>
      </c>
    </row>
    <row r="830" spans="1:9" x14ac:dyDescent="0.25">
      <c r="A830" s="114" t="str">
        <f t="shared" si="28"/>
        <v/>
      </c>
      <c r="B830" s="55"/>
      <c r="C830" s="55"/>
      <c r="D830" s="77"/>
      <c r="E830" s="77"/>
      <c r="F830" s="72"/>
      <c r="G830" s="89"/>
      <c r="H830" s="55"/>
      <c r="I830">
        <f t="shared" si="29"/>
        <v>0</v>
      </c>
    </row>
    <row r="831" spans="1:9" x14ac:dyDescent="0.25">
      <c r="A831" s="114" t="str">
        <f t="shared" si="28"/>
        <v/>
      </c>
      <c r="B831" s="55"/>
      <c r="C831" s="55"/>
      <c r="D831" s="77"/>
      <c r="E831" s="77"/>
      <c r="F831" s="72"/>
      <c r="G831" s="89"/>
      <c r="H831" s="55"/>
      <c r="I831">
        <f t="shared" si="29"/>
        <v>0</v>
      </c>
    </row>
    <row r="832" spans="1:9" x14ac:dyDescent="0.25">
      <c r="A832" s="114" t="str">
        <f t="shared" si="28"/>
        <v/>
      </c>
      <c r="B832" s="55"/>
      <c r="C832" s="55"/>
      <c r="D832" s="77"/>
      <c r="E832" s="77"/>
      <c r="F832" s="72"/>
      <c r="G832" s="89"/>
      <c r="H832" s="55"/>
      <c r="I832">
        <f t="shared" si="29"/>
        <v>0</v>
      </c>
    </row>
    <row r="833" spans="1:9" x14ac:dyDescent="0.25">
      <c r="A833" s="114" t="str">
        <f t="shared" si="28"/>
        <v/>
      </c>
      <c r="B833" s="55"/>
      <c r="C833" s="55"/>
      <c r="D833" s="77"/>
      <c r="E833" s="77"/>
      <c r="F833" s="72"/>
      <c r="G833" s="89"/>
      <c r="H833" s="55"/>
      <c r="I833">
        <f t="shared" si="29"/>
        <v>0</v>
      </c>
    </row>
    <row r="834" spans="1:9" x14ac:dyDescent="0.25">
      <c r="A834" s="114" t="str">
        <f t="shared" ref="A834:A897" si="30">IF(D834="","",D834+(6-I834))</f>
        <v/>
      </c>
      <c r="B834" s="55"/>
      <c r="C834" s="55"/>
      <c r="D834" s="77"/>
      <c r="E834" s="77"/>
      <c r="F834" s="72"/>
      <c r="G834" s="89"/>
      <c r="H834" s="55"/>
      <c r="I834">
        <f t="shared" ref="I834:I897" si="31">IF(WEEKDAY(D834)=7,0,WEEKDAY(D834))</f>
        <v>0</v>
      </c>
    </row>
    <row r="835" spans="1:9" x14ac:dyDescent="0.25">
      <c r="A835" s="114" t="str">
        <f t="shared" si="30"/>
        <v/>
      </c>
      <c r="B835" s="55"/>
      <c r="C835" s="55"/>
      <c r="D835" s="77"/>
      <c r="E835" s="77"/>
      <c r="F835" s="72"/>
      <c r="G835" s="89"/>
      <c r="H835" s="55"/>
      <c r="I835">
        <f t="shared" si="31"/>
        <v>0</v>
      </c>
    </row>
    <row r="836" spans="1:9" x14ac:dyDescent="0.25">
      <c r="A836" s="114" t="str">
        <f t="shared" si="30"/>
        <v/>
      </c>
      <c r="B836" s="55"/>
      <c r="C836" s="55"/>
      <c r="D836" s="77"/>
      <c r="E836" s="77"/>
      <c r="F836" s="72"/>
      <c r="G836" s="89"/>
      <c r="H836" s="55"/>
      <c r="I836">
        <f t="shared" si="31"/>
        <v>0</v>
      </c>
    </row>
    <row r="837" spans="1:9" x14ac:dyDescent="0.25">
      <c r="A837" s="114" t="str">
        <f t="shared" si="30"/>
        <v/>
      </c>
      <c r="B837" s="55"/>
      <c r="C837" s="55"/>
      <c r="D837" s="77"/>
      <c r="E837" s="77"/>
      <c r="F837" s="72"/>
      <c r="G837" s="89"/>
      <c r="H837" s="55"/>
      <c r="I837">
        <f t="shared" si="31"/>
        <v>0</v>
      </c>
    </row>
    <row r="838" spans="1:9" x14ac:dyDescent="0.25">
      <c r="A838" s="114" t="str">
        <f t="shared" si="30"/>
        <v/>
      </c>
      <c r="B838" s="55"/>
      <c r="C838" s="55"/>
      <c r="D838" s="77"/>
      <c r="E838" s="77"/>
      <c r="F838" s="72"/>
      <c r="G838" s="89"/>
      <c r="H838" s="55"/>
      <c r="I838">
        <f t="shared" si="31"/>
        <v>0</v>
      </c>
    </row>
    <row r="839" spans="1:9" x14ac:dyDescent="0.25">
      <c r="A839" s="114" t="str">
        <f t="shared" si="30"/>
        <v/>
      </c>
      <c r="B839" s="55"/>
      <c r="C839" s="55"/>
      <c r="D839" s="77"/>
      <c r="E839" s="77"/>
      <c r="F839" s="72"/>
      <c r="G839" s="89"/>
      <c r="H839" s="55"/>
      <c r="I839">
        <f t="shared" si="31"/>
        <v>0</v>
      </c>
    </row>
    <row r="840" spans="1:9" x14ac:dyDescent="0.25">
      <c r="A840" s="114" t="str">
        <f t="shared" si="30"/>
        <v/>
      </c>
      <c r="B840" s="55"/>
      <c r="C840" s="55"/>
      <c r="D840" s="77"/>
      <c r="E840" s="77"/>
      <c r="F840" s="72"/>
      <c r="G840" s="89"/>
      <c r="H840" s="55"/>
      <c r="I840">
        <f t="shared" si="31"/>
        <v>0</v>
      </c>
    </row>
    <row r="841" spans="1:9" x14ac:dyDescent="0.25">
      <c r="A841" s="114" t="str">
        <f t="shared" si="30"/>
        <v/>
      </c>
      <c r="B841" s="55"/>
      <c r="C841" s="55"/>
      <c r="D841" s="77"/>
      <c r="E841" s="77"/>
      <c r="F841" s="72"/>
      <c r="G841" s="89"/>
      <c r="H841" s="55"/>
      <c r="I841">
        <f t="shared" si="31"/>
        <v>0</v>
      </c>
    </row>
    <row r="842" spans="1:9" x14ac:dyDescent="0.25">
      <c r="A842" s="114" t="str">
        <f t="shared" si="30"/>
        <v/>
      </c>
      <c r="B842" s="55"/>
      <c r="C842" s="55"/>
      <c r="D842" s="77"/>
      <c r="E842" s="77"/>
      <c r="F842" s="72"/>
      <c r="G842" s="89"/>
      <c r="H842" s="55"/>
      <c r="I842">
        <f t="shared" si="31"/>
        <v>0</v>
      </c>
    </row>
    <row r="843" spans="1:9" x14ac:dyDescent="0.25">
      <c r="A843" s="114" t="str">
        <f t="shared" si="30"/>
        <v/>
      </c>
      <c r="B843" s="55"/>
      <c r="C843" s="55"/>
      <c r="D843" s="77"/>
      <c r="E843" s="77"/>
      <c r="F843" s="72"/>
      <c r="G843" s="89"/>
      <c r="H843" s="55"/>
      <c r="I843">
        <f t="shared" si="31"/>
        <v>0</v>
      </c>
    </row>
    <row r="844" spans="1:9" x14ac:dyDescent="0.25">
      <c r="A844" s="114" t="str">
        <f t="shared" si="30"/>
        <v/>
      </c>
      <c r="B844" s="55"/>
      <c r="C844" s="55"/>
      <c r="D844" s="77"/>
      <c r="E844" s="77"/>
      <c r="F844" s="72"/>
      <c r="G844" s="89"/>
      <c r="H844" s="55"/>
      <c r="I844">
        <f t="shared" si="31"/>
        <v>0</v>
      </c>
    </row>
    <row r="845" spans="1:9" x14ac:dyDescent="0.25">
      <c r="A845" s="114" t="str">
        <f t="shared" si="30"/>
        <v/>
      </c>
      <c r="B845" s="55"/>
      <c r="C845" s="55"/>
      <c r="D845" s="77"/>
      <c r="E845" s="77"/>
      <c r="F845" s="72"/>
      <c r="G845" s="89"/>
      <c r="H845" s="55"/>
      <c r="I845">
        <f t="shared" si="31"/>
        <v>0</v>
      </c>
    </row>
    <row r="846" spans="1:9" x14ac:dyDescent="0.25">
      <c r="A846" s="114" t="str">
        <f t="shared" si="30"/>
        <v/>
      </c>
      <c r="B846" s="55"/>
      <c r="C846" s="55"/>
      <c r="D846" s="77"/>
      <c r="E846" s="77"/>
      <c r="F846" s="72"/>
      <c r="G846" s="89"/>
      <c r="H846" s="55"/>
      <c r="I846">
        <f t="shared" si="31"/>
        <v>0</v>
      </c>
    </row>
    <row r="847" spans="1:9" x14ac:dyDescent="0.25">
      <c r="A847" s="114" t="str">
        <f t="shared" si="30"/>
        <v/>
      </c>
      <c r="B847" s="55"/>
      <c r="C847" s="55"/>
      <c r="D847" s="77"/>
      <c r="E847" s="77"/>
      <c r="F847" s="72"/>
      <c r="G847" s="89"/>
      <c r="H847" s="55"/>
      <c r="I847">
        <f t="shared" si="31"/>
        <v>0</v>
      </c>
    </row>
    <row r="848" spans="1:9" x14ac:dyDescent="0.25">
      <c r="A848" s="114" t="str">
        <f t="shared" si="30"/>
        <v/>
      </c>
      <c r="B848" s="55"/>
      <c r="C848" s="55"/>
      <c r="D848" s="77"/>
      <c r="E848" s="77"/>
      <c r="F848" s="72"/>
      <c r="G848" s="89"/>
      <c r="H848" s="55"/>
      <c r="I848">
        <f t="shared" si="31"/>
        <v>0</v>
      </c>
    </row>
    <row r="849" spans="1:9" x14ac:dyDescent="0.25">
      <c r="A849" s="114" t="str">
        <f t="shared" si="30"/>
        <v/>
      </c>
      <c r="B849" s="55"/>
      <c r="C849" s="55"/>
      <c r="D849" s="77"/>
      <c r="E849" s="77"/>
      <c r="F849" s="72"/>
      <c r="G849" s="89"/>
      <c r="H849" s="55"/>
      <c r="I849">
        <f t="shared" si="31"/>
        <v>0</v>
      </c>
    </row>
    <row r="850" spans="1:9" x14ac:dyDescent="0.25">
      <c r="A850" s="114" t="str">
        <f t="shared" si="30"/>
        <v/>
      </c>
      <c r="B850" s="55"/>
      <c r="C850" s="55"/>
      <c r="D850" s="77"/>
      <c r="E850" s="77"/>
      <c r="F850" s="72"/>
      <c r="G850" s="89"/>
      <c r="H850" s="55"/>
      <c r="I850">
        <f t="shared" si="31"/>
        <v>0</v>
      </c>
    </row>
    <row r="851" spans="1:9" x14ac:dyDescent="0.25">
      <c r="A851" s="114" t="str">
        <f t="shared" si="30"/>
        <v/>
      </c>
      <c r="B851" s="55"/>
      <c r="C851" s="55"/>
      <c r="D851" s="77"/>
      <c r="E851" s="77"/>
      <c r="F851" s="72"/>
      <c r="G851" s="89"/>
      <c r="H851" s="55"/>
      <c r="I851">
        <f t="shared" si="31"/>
        <v>0</v>
      </c>
    </row>
    <row r="852" spans="1:9" x14ac:dyDescent="0.25">
      <c r="A852" s="114" t="str">
        <f t="shared" si="30"/>
        <v/>
      </c>
      <c r="B852" s="55"/>
      <c r="C852" s="55"/>
      <c r="D852" s="77"/>
      <c r="E852" s="77"/>
      <c r="F852" s="72"/>
      <c r="G852" s="89"/>
      <c r="H852" s="55"/>
      <c r="I852">
        <f t="shared" si="31"/>
        <v>0</v>
      </c>
    </row>
    <row r="853" spans="1:9" x14ac:dyDescent="0.25">
      <c r="A853" s="114" t="str">
        <f t="shared" si="30"/>
        <v/>
      </c>
      <c r="B853" s="55"/>
      <c r="C853" s="55"/>
      <c r="D853" s="77"/>
      <c r="E853" s="77"/>
      <c r="F853" s="72"/>
      <c r="G853" s="89"/>
      <c r="H853" s="55"/>
      <c r="I853">
        <f t="shared" si="31"/>
        <v>0</v>
      </c>
    </row>
    <row r="854" spans="1:9" x14ac:dyDescent="0.25">
      <c r="A854" s="114" t="str">
        <f t="shared" si="30"/>
        <v/>
      </c>
      <c r="B854" s="55"/>
      <c r="C854" s="55"/>
      <c r="D854" s="77"/>
      <c r="E854" s="77"/>
      <c r="F854" s="72"/>
      <c r="G854" s="89"/>
      <c r="H854" s="55"/>
      <c r="I854">
        <f t="shared" si="31"/>
        <v>0</v>
      </c>
    </row>
    <row r="855" spans="1:9" x14ac:dyDescent="0.25">
      <c r="A855" s="114" t="str">
        <f t="shared" si="30"/>
        <v/>
      </c>
      <c r="B855" s="55"/>
      <c r="C855" s="55"/>
      <c r="D855" s="77"/>
      <c r="E855" s="77"/>
      <c r="F855" s="72"/>
      <c r="G855" s="89"/>
      <c r="H855" s="55"/>
      <c r="I855">
        <f t="shared" si="31"/>
        <v>0</v>
      </c>
    </row>
    <row r="856" spans="1:9" x14ac:dyDescent="0.25">
      <c r="A856" s="114" t="str">
        <f t="shared" si="30"/>
        <v/>
      </c>
      <c r="B856" s="55"/>
      <c r="C856" s="55"/>
      <c r="D856" s="77"/>
      <c r="E856" s="77"/>
      <c r="F856" s="72"/>
      <c r="G856" s="89"/>
      <c r="H856" s="55"/>
      <c r="I856">
        <f t="shared" si="31"/>
        <v>0</v>
      </c>
    </row>
    <row r="857" spans="1:9" x14ac:dyDescent="0.25">
      <c r="A857" s="114" t="str">
        <f t="shared" si="30"/>
        <v/>
      </c>
      <c r="B857" s="55"/>
      <c r="C857" s="55"/>
      <c r="D857" s="77"/>
      <c r="E857" s="77"/>
      <c r="F857" s="72"/>
      <c r="G857" s="89"/>
      <c r="H857" s="55"/>
      <c r="I857">
        <f t="shared" si="31"/>
        <v>0</v>
      </c>
    </row>
    <row r="858" spans="1:9" x14ac:dyDescent="0.25">
      <c r="A858" s="114" t="str">
        <f t="shared" si="30"/>
        <v/>
      </c>
      <c r="B858" s="55"/>
      <c r="C858" s="55"/>
      <c r="D858" s="77"/>
      <c r="E858" s="77"/>
      <c r="F858" s="72"/>
      <c r="G858" s="89"/>
      <c r="H858" s="55"/>
      <c r="I858">
        <f t="shared" si="31"/>
        <v>0</v>
      </c>
    </row>
    <row r="859" spans="1:9" x14ac:dyDescent="0.25">
      <c r="A859" s="114" t="str">
        <f t="shared" si="30"/>
        <v/>
      </c>
      <c r="B859" s="55"/>
      <c r="C859" s="55"/>
      <c r="D859" s="77"/>
      <c r="E859" s="77"/>
      <c r="F859" s="72"/>
      <c r="G859" s="89"/>
      <c r="H859" s="55"/>
      <c r="I859">
        <f t="shared" si="31"/>
        <v>0</v>
      </c>
    </row>
    <row r="860" spans="1:9" x14ac:dyDescent="0.25">
      <c r="A860" s="114" t="str">
        <f t="shared" si="30"/>
        <v/>
      </c>
      <c r="B860" s="55"/>
      <c r="C860" s="55"/>
      <c r="D860" s="77"/>
      <c r="E860" s="77"/>
      <c r="F860" s="72"/>
      <c r="G860" s="89"/>
      <c r="H860" s="55"/>
      <c r="I860">
        <f t="shared" si="31"/>
        <v>0</v>
      </c>
    </row>
    <row r="861" spans="1:9" x14ac:dyDescent="0.25">
      <c r="A861" s="114" t="str">
        <f t="shared" si="30"/>
        <v/>
      </c>
      <c r="B861" s="55"/>
      <c r="C861" s="55"/>
      <c r="D861" s="77"/>
      <c r="E861" s="77"/>
      <c r="F861" s="72"/>
      <c r="G861" s="89"/>
      <c r="H861" s="55"/>
      <c r="I861">
        <f t="shared" si="31"/>
        <v>0</v>
      </c>
    </row>
    <row r="862" spans="1:9" x14ac:dyDescent="0.25">
      <c r="A862" s="114" t="str">
        <f t="shared" si="30"/>
        <v/>
      </c>
      <c r="B862" s="55"/>
      <c r="C862" s="55"/>
      <c r="D862" s="77"/>
      <c r="E862" s="77"/>
      <c r="F862" s="72"/>
      <c r="G862" s="89"/>
      <c r="H862" s="55"/>
      <c r="I862">
        <f t="shared" si="31"/>
        <v>0</v>
      </c>
    </row>
    <row r="863" spans="1:9" x14ac:dyDescent="0.25">
      <c r="A863" s="114" t="str">
        <f t="shared" si="30"/>
        <v/>
      </c>
      <c r="B863" s="55"/>
      <c r="C863" s="55"/>
      <c r="D863" s="77"/>
      <c r="E863" s="77"/>
      <c r="F863" s="72"/>
      <c r="G863" s="89"/>
      <c r="H863" s="55"/>
      <c r="I863">
        <f t="shared" si="31"/>
        <v>0</v>
      </c>
    </row>
    <row r="864" spans="1:9" x14ac:dyDescent="0.25">
      <c r="A864" s="114" t="str">
        <f t="shared" si="30"/>
        <v/>
      </c>
      <c r="B864" s="55"/>
      <c r="C864" s="55"/>
      <c r="D864" s="77"/>
      <c r="E864" s="77"/>
      <c r="F864" s="72"/>
      <c r="G864" s="89"/>
      <c r="H864" s="55"/>
      <c r="I864">
        <f t="shared" si="31"/>
        <v>0</v>
      </c>
    </row>
    <row r="865" spans="1:9" x14ac:dyDescent="0.25">
      <c r="A865" s="114" t="str">
        <f t="shared" si="30"/>
        <v/>
      </c>
      <c r="B865" s="55"/>
      <c r="C865" s="55"/>
      <c r="D865" s="77"/>
      <c r="E865" s="77"/>
      <c r="F865" s="72"/>
      <c r="G865" s="89"/>
      <c r="H865" s="55"/>
      <c r="I865">
        <f t="shared" si="31"/>
        <v>0</v>
      </c>
    </row>
    <row r="866" spans="1:9" x14ac:dyDescent="0.25">
      <c r="A866" s="114" t="str">
        <f t="shared" si="30"/>
        <v/>
      </c>
      <c r="B866" s="55"/>
      <c r="C866" s="55"/>
      <c r="D866" s="77"/>
      <c r="E866" s="77"/>
      <c r="F866" s="72"/>
      <c r="G866" s="89"/>
      <c r="H866" s="55"/>
      <c r="I866">
        <f t="shared" si="31"/>
        <v>0</v>
      </c>
    </row>
    <row r="867" spans="1:9" x14ac:dyDescent="0.25">
      <c r="A867" s="114" t="str">
        <f t="shared" si="30"/>
        <v/>
      </c>
      <c r="B867" s="55"/>
      <c r="C867" s="55"/>
      <c r="D867" s="77"/>
      <c r="E867" s="77"/>
      <c r="F867" s="72"/>
      <c r="G867" s="89"/>
      <c r="H867" s="55"/>
      <c r="I867">
        <f t="shared" si="31"/>
        <v>0</v>
      </c>
    </row>
    <row r="868" spans="1:9" x14ac:dyDescent="0.25">
      <c r="A868" s="114" t="str">
        <f t="shared" si="30"/>
        <v/>
      </c>
      <c r="B868" s="55"/>
      <c r="C868" s="55"/>
      <c r="D868" s="77"/>
      <c r="E868" s="77"/>
      <c r="F868" s="72"/>
      <c r="G868" s="89"/>
      <c r="H868" s="55"/>
      <c r="I868">
        <f t="shared" si="31"/>
        <v>0</v>
      </c>
    </row>
    <row r="869" spans="1:9" x14ac:dyDescent="0.25">
      <c r="A869" s="114" t="str">
        <f t="shared" si="30"/>
        <v/>
      </c>
      <c r="B869" s="55"/>
      <c r="C869" s="55"/>
      <c r="D869" s="77"/>
      <c r="E869" s="77"/>
      <c r="F869" s="72"/>
      <c r="G869" s="89"/>
      <c r="H869" s="55"/>
      <c r="I869">
        <f t="shared" si="31"/>
        <v>0</v>
      </c>
    </row>
    <row r="870" spans="1:9" x14ac:dyDescent="0.25">
      <c r="A870" s="114" t="str">
        <f t="shared" si="30"/>
        <v/>
      </c>
      <c r="B870" s="55"/>
      <c r="C870" s="55"/>
      <c r="D870" s="77"/>
      <c r="E870" s="77"/>
      <c r="F870" s="72"/>
      <c r="G870" s="89"/>
      <c r="H870" s="55"/>
      <c r="I870">
        <f t="shared" si="31"/>
        <v>0</v>
      </c>
    </row>
    <row r="871" spans="1:9" x14ac:dyDescent="0.25">
      <c r="A871" s="114" t="str">
        <f t="shared" si="30"/>
        <v/>
      </c>
      <c r="B871" s="55"/>
      <c r="C871" s="55"/>
      <c r="D871" s="77"/>
      <c r="E871" s="77"/>
      <c r="F871" s="72"/>
      <c r="G871" s="89"/>
      <c r="H871" s="55"/>
      <c r="I871">
        <f t="shared" si="31"/>
        <v>0</v>
      </c>
    </row>
    <row r="872" spans="1:9" x14ac:dyDescent="0.25">
      <c r="A872" s="114" t="str">
        <f t="shared" si="30"/>
        <v/>
      </c>
      <c r="B872" s="55"/>
      <c r="C872" s="55"/>
      <c r="D872" s="77"/>
      <c r="E872" s="77"/>
      <c r="F872" s="72"/>
      <c r="G872" s="89"/>
      <c r="H872" s="55"/>
      <c r="I872">
        <f t="shared" si="31"/>
        <v>0</v>
      </c>
    </row>
    <row r="873" spans="1:9" x14ac:dyDescent="0.25">
      <c r="A873" s="114" t="str">
        <f t="shared" si="30"/>
        <v/>
      </c>
      <c r="B873" s="55"/>
      <c r="C873" s="55"/>
      <c r="D873" s="77"/>
      <c r="E873" s="77"/>
      <c r="F873" s="72"/>
      <c r="G873" s="89"/>
      <c r="H873" s="55"/>
      <c r="I873">
        <f t="shared" si="31"/>
        <v>0</v>
      </c>
    </row>
    <row r="874" spans="1:9" x14ac:dyDescent="0.25">
      <c r="A874" s="114" t="str">
        <f t="shared" si="30"/>
        <v/>
      </c>
      <c r="B874" s="55"/>
      <c r="C874" s="55"/>
      <c r="D874" s="77"/>
      <c r="E874" s="77"/>
      <c r="F874" s="72"/>
      <c r="G874" s="89"/>
      <c r="H874" s="55"/>
      <c r="I874">
        <f t="shared" si="31"/>
        <v>0</v>
      </c>
    </row>
    <row r="875" spans="1:9" x14ac:dyDescent="0.25">
      <c r="A875" s="114" t="str">
        <f t="shared" si="30"/>
        <v/>
      </c>
      <c r="B875" s="55"/>
      <c r="C875" s="55"/>
      <c r="D875" s="77"/>
      <c r="E875" s="77"/>
      <c r="F875" s="72"/>
      <c r="G875" s="89"/>
      <c r="H875" s="55"/>
      <c r="I875">
        <f t="shared" si="31"/>
        <v>0</v>
      </c>
    </row>
    <row r="876" spans="1:9" x14ac:dyDescent="0.25">
      <c r="A876" s="114" t="str">
        <f t="shared" si="30"/>
        <v/>
      </c>
      <c r="B876" s="55"/>
      <c r="C876" s="55"/>
      <c r="D876" s="77"/>
      <c r="E876" s="77"/>
      <c r="F876" s="72"/>
      <c r="G876" s="89"/>
      <c r="H876" s="55"/>
      <c r="I876">
        <f t="shared" si="31"/>
        <v>0</v>
      </c>
    </row>
    <row r="877" spans="1:9" x14ac:dyDescent="0.25">
      <c r="A877" s="114" t="str">
        <f t="shared" si="30"/>
        <v/>
      </c>
      <c r="B877" s="55"/>
      <c r="C877" s="55"/>
      <c r="D877" s="77"/>
      <c r="E877" s="77"/>
      <c r="F877" s="72"/>
      <c r="G877" s="89"/>
      <c r="H877" s="55"/>
      <c r="I877">
        <f t="shared" si="31"/>
        <v>0</v>
      </c>
    </row>
    <row r="878" spans="1:9" x14ac:dyDescent="0.25">
      <c r="A878" s="114" t="str">
        <f t="shared" si="30"/>
        <v/>
      </c>
      <c r="B878" s="55"/>
      <c r="C878" s="55"/>
      <c r="D878" s="77"/>
      <c r="E878" s="77"/>
      <c r="F878" s="72"/>
      <c r="G878" s="89"/>
      <c r="H878" s="55"/>
      <c r="I878">
        <f t="shared" si="31"/>
        <v>0</v>
      </c>
    </row>
    <row r="879" spans="1:9" x14ac:dyDescent="0.25">
      <c r="A879" s="114" t="str">
        <f t="shared" si="30"/>
        <v/>
      </c>
      <c r="B879" s="55"/>
      <c r="C879" s="55"/>
      <c r="D879" s="77"/>
      <c r="E879" s="77"/>
      <c r="F879" s="72"/>
      <c r="G879" s="89"/>
      <c r="H879" s="55"/>
      <c r="I879">
        <f t="shared" si="31"/>
        <v>0</v>
      </c>
    </row>
    <row r="880" spans="1:9" x14ac:dyDescent="0.25">
      <c r="A880" s="114" t="str">
        <f t="shared" si="30"/>
        <v/>
      </c>
      <c r="B880" s="55"/>
      <c r="C880" s="55"/>
      <c r="D880" s="77"/>
      <c r="E880" s="77"/>
      <c r="F880" s="72"/>
      <c r="G880" s="89"/>
      <c r="H880" s="55"/>
      <c r="I880">
        <f t="shared" si="31"/>
        <v>0</v>
      </c>
    </row>
    <row r="881" spans="1:9" x14ac:dyDescent="0.25">
      <c r="A881" s="114" t="str">
        <f t="shared" si="30"/>
        <v/>
      </c>
      <c r="B881" s="55"/>
      <c r="C881" s="55"/>
      <c r="D881" s="77"/>
      <c r="E881" s="77"/>
      <c r="F881" s="72"/>
      <c r="G881" s="89"/>
      <c r="H881" s="55"/>
      <c r="I881">
        <f t="shared" si="31"/>
        <v>0</v>
      </c>
    </row>
    <row r="882" spans="1:9" x14ac:dyDescent="0.25">
      <c r="A882" s="114" t="str">
        <f t="shared" si="30"/>
        <v/>
      </c>
      <c r="B882" s="55"/>
      <c r="C882" s="55"/>
      <c r="D882" s="77"/>
      <c r="E882" s="77"/>
      <c r="F882" s="72"/>
      <c r="G882" s="89"/>
      <c r="H882" s="55"/>
      <c r="I882">
        <f t="shared" si="31"/>
        <v>0</v>
      </c>
    </row>
    <row r="883" spans="1:9" x14ac:dyDescent="0.25">
      <c r="A883" s="114" t="str">
        <f t="shared" si="30"/>
        <v/>
      </c>
      <c r="B883" s="55"/>
      <c r="C883" s="55"/>
      <c r="D883" s="77"/>
      <c r="E883" s="77"/>
      <c r="F883" s="72"/>
      <c r="G883" s="89"/>
      <c r="H883" s="55"/>
      <c r="I883">
        <f t="shared" si="31"/>
        <v>0</v>
      </c>
    </row>
    <row r="884" spans="1:9" x14ac:dyDescent="0.25">
      <c r="A884" s="114" t="str">
        <f t="shared" si="30"/>
        <v/>
      </c>
      <c r="B884" s="55"/>
      <c r="C884" s="55"/>
      <c r="D884" s="77"/>
      <c r="E884" s="77"/>
      <c r="F884" s="72"/>
      <c r="G884" s="89"/>
      <c r="H884" s="55"/>
      <c r="I884">
        <f t="shared" si="31"/>
        <v>0</v>
      </c>
    </row>
    <row r="885" spans="1:9" x14ac:dyDescent="0.25">
      <c r="A885" s="114" t="str">
        <f t="shared" si="30"/>
        <v/>
      </c>
      <c r="B885" s="55"/>
      <c r="C885" s="55"/>
      <c r="D885" s="77"/>
      <c r="E885" s="77"/>
      <c r="F885" s="72"/>
      <c r="G885" s="89"/>
      <c r="H885" s="55"/>
      <c r="I885">
        <f t="shared" si="31"/>
        <v>0</v>
      </c>
    </row>
    <row r="886" spans="1:9" x14ac:dyDescent="0.25">
      <c r="A886" s="114" t="str">
        <f t="shared" si="30"/>
        <v/>
      </c>
      <c r="B886" s="55"/>
      <c r="C886" s="55"/>
      <c r="D886" s="77"/>
      <c r="E886" s="77"/>
      <c r="F886" s="72"/>
      <c r="G886" s="89"/>
      <c r="H886" s="55"/>
      <c r="I886">
        <f t="shared" si="31"/>
        <v>0</v>
      </c>
    </row>
    <row r="887" spans="1:9" x14ac:dyDescent="0.25">
      <c r="A887" s="114" t="str">
        <f t="shared" si="30"/>
        <v/>
      </c>
      <c r="B887" s="55"/>
      <c r="C887" s="55"/>
      <c r="D887" s="77"/>
      <c r="E887" s="77"/>
      <c r="F887" s="72"/>
      <c r="G887" s="89"/>
      <c r="H887" s="55"/>
      <c r="I887">
        <f t="shared" si="31"/>
        <v>0</v>
      </c>
    </row>
    <row r="888" spans="1:9" x14ac:dyDescent="0.25">
      <c r="A888" s="114" t="str">
        <f t="shared" si="30"/>
        <v/>
      </c>
      <c r="B888" s="55"/>
      <c r="C888" s="55"/>
      <c r="D888" s="77"/>
      <c r="E888" s="77"/>
      <c r="F888" s="72"/>
      <c r="G888" s="89"/>
      <c r="H888" s="55"/>
      <c r="I888">
        <f t="shared" si="31"/>
        <v>0</v>
      </c>
    </row>
    <row r="889" spans="1:9" x14ac:dyDescent="0.25">
      <c r="A889" s="114" t="str">
        <f t="shared" si="30"/>
        <v/>
      </c>
      <c r="B889" s="55"/>
      <c r="C889" s="55"/>
      <c r="D889" s="77"/>
      <c r="E889" s="77"/>
      <c r="F889" s="72"/>
      <c r="G889" s="89"/>
      <c r="H889" s="55"/>
      <c r="I889">
        <f t="shared" si="31"/>
        <v>0</v>
      </c>
    </row>
    <row r="890" spans="1:9" x14ac:dyDescent="0.25">
      <c r="A890" s="114" t="str">
        <f t="shared" si="30"/>
        <v/>
      </c>
      <c r="B890" s="55"/>
      <c r="C890" s="55"/>
      <c r="D890" s="77"/>
      <c r="E890" s="77"/>
      <c r="F890" s="72"/>
      <c r="G890" s="89"/>
      <c r="H890" s="55"/>
      <c r="I890">
        <f t="shared" si="31"/>
        <v>0</v>
      </c>
    </row>
    <row r="891" spans="1:9" x14ac:dyDescent="0.25">
      <c r="A891" s="114" t="str">
        <f t="shared" si="30"/>
        <v/>
      </c>
      <c r="B891" s="55"/>
      <c r="C891" s="55"/>
      <c r="D891" s="77"/>
      <c r="E891" s="77"/>
      <c r="F891" s="72"/>
      <c r="G891" s="89"/>
      <c r="H891" s="55"/>
      <c r="I891">
        <f t="shared" si="31"/>
        <v>0</v>
      </c>
    </row>
    <row r="892" spans="1:9" x14ac:dyDescent="0.25">
      <c r="A892" s="114" t="str">
        <f t="shared" si="30"/>
        <v/>
      </c>
      <c r="B892" s="55"/>
      <c r="C892" s="55"/>
      <c r="D892" s="77"/>
      <c r="E892" s="77"/>
      <c r="F892" s="72"/>
      <c r="G892" s="89"/>
      <c r="H892" s="55"/>
      <c r="I892">
        <f t="shared" si="31"/>
        <v>0</v>
      </c>
    </row>
    <row r="893" spans="1:9" x14ac:dyDescent="0.25">
      <c r="A893" s="114" t="str">
        <f t="shared" si="30"/>
        <v/>
      </c>
      <c r="B893" s="55"/>
      <c r="C893" s="55"/>
      <c r="D893" s="77"/>
      <c r="E893" s="77"/>
      <c r="F893" s="72"/>
      <c r="G893" s="89"/>
      <c r="H893" s="55"/>
      <c r="I893">
        <f t="shared" si="31"/>
        <v>0</v>
      </c>
    </row>
    <row r="894" spans="1:9" x14ac:dyDescent="0.25">
      <c r="A894" s="114" t="str">
        <f t="shared" si="30"/>
        <v/>
      </c>
      <c r="B894" s="55"/>
      <c r="C894" s="55"/>
      <c r="D894" s="77"/>
      <c r="E894" s="77"/>
      <c r="F894" s="72"/>
      <c r="G894" s="89"/>
      <c r="H894" s="55"/>
      <c r="I894">
        <f t="shared" si="31"/>
        <v>0</v>
      </c>
    </row>
    <row r="895" spans="1:9" x14ac:dyDescent="0.25">
      <c r="A895" s="114" t="str">
        <f t="shared" si="30"/>
        <v/>
      </c>
      <c r="B895" s="55"/>
      <c r="C895" s="55"/>
      <c r="D895" s="77"/>
      <c r="E895" s="77"/>
      <c r="F895" s="72"/>
      <c r="G895" s="89"/>
      <c r="H895" s="55"/>
      <c r="I895">
        <f t="shared" si="31"/>
        <v>0</v>
      </c>
    </row>
    <row r="896" spans="1:9" x14ac:dyDescent="0.25">
      <c r="A896" s="114" t="str">
        <f t="shared" si="30"/>
        <v/>
      </c>
      <c r="B896" s="55"/>
      <c r="C896" s="55"/>
      <c r="D896" s="77"/>
      <c r="E896" s="77"/>
      <c r="F896" s="72"/>
      <c r="G896" s="89"/>
      <c r="H896" s="55"/>
      <c r="I896">
        <f t="shared" si="31"/>
        <v>0</v>
      </c>
    </row>
    <row r="897" spans="1:9" x14ac:dyDescent="0.25">
      <c r="A897" s="114" t="str">
        <f t="shared" si="30"/>
        <v/>
      </c>
      <c r="B897" s="55"/>
      <c r="C897" s="55"/>
      <c r="D897" s="77"/>
      <c r="E897" s="77"/>
      <c r="F897" s="72"/>
      <c r="G897" s="89"/>
      <c r="H897" s="55"/>
      <c r="I897">
        <f t="shared" si="31"/>
        <v>0</v>
      </c>
    </row>
    <row r="898" spans="1:9" x14ac:dyDescent="0.25">
      <c r="A898" s="114" t="str">
        <f t="shared" ref="A898:A961" si="32">IF(D898="","",D898+(6-I898))</f>
        <v/>
      </c>
      <c r="B898" s="55"/>
      <c r="C898" s="55"/>
      <c r="D898" s="77"/>
      <c r="E898" s="77"/>
      <c r="F898" s="72"/>
      <c r="G898" s="89"/>
      <c r="H898" s="55"/>
      <c r="I898">
        <f t="shared" ref="I898:I961" si="33">IF(WEEKDAY(D898)=7,0,WEEKDAY(D898))</f>
        <v>0</v>
      </c>
    </row>
    <row r="899" spans="1:9" x14ac:dyDescent="0.25">
      <c r="A899" s="114" t="str">
        <f t="shared" si="32"/>
        <v/>
      </c>
      <c r="B899" s="55"/>
      <c r="C899" s="55"/>
      <c r="D899" s="77"/>
      <c r="E899" s="77"/>
      <c r="F899" s="72"/>
      <c r="G899" s="89"/>
      <c r="H899" s="55"/>
      <c r="I899">
        <f t="shared" si="33"/>
        <v>0</v>
      </c>
    </row>
    <row r="900" spans="1:9" x14ac:dyDescent="0.25">
      <c r="A900" s="114" t="str">
        <f t="shared" si="32"/>
        <v/>
      </c>
      <c r="B900" s="55"/>
      <c r="C900" s="55"/>
      <c r="D900" s="77"/>
      <c r="E900" s="77"/>
      <c r="F900" s="72"/>
      <c r="G900" s="89"/>
      <c r="H900" s="55"/>
      <c r="I900">
        <f t="shared" si="33"/>
        <v>0</v>
      </c>
    </row>
    <row r="901" spans="1:9" x14ac:dyDescent="0.25">
      <c r="A901" s="114" t="str">
        <f t="shared" si="32"/>
        <v/>
      </c>
      <c r="B901" s="55"/>
      <c r="C901" s="55"/>
      <c r="D901" s="77"/>
      <c r="E901" s="77"/>
      <c r="F901" s="72"/>
      <c r="G901" s="89"/>
      <c r="H901" s="55"/>
      <c r="I901">
        <f t="shared" si="33"/>
        <v>0</v>
      </c>
    </row>
    <row r="902" spans="1:9" x14ac:dyDescent="0.25">
      <c r="A902" s="114" t="str">
        <f t="shared" si="32"/>
        <v/>
      </c>
      <c r="B902" s="55"/>
      <c r="C902" s="55"/>
      <c r="D902" s="77"/>
      <c r="E902" s="77"/>
      <c r="F902" s="72"/>
      <c r="G902" s="89"/>
      <c r="H902" s="55"/>
      <c r="I902">
        <f t="shared" si="33"/>
        <v>0</v>
      </c>
    </row>
    <row r="903" spans="1:9" x14ac:dyDescent="0.25">
      <c r="A903" s="114" t="str">
        <f t="shared" si="32"/>
        <v/>
      </c>
      <c r="B903" s="55"/>
      <c r="C903" s="55"/>
      <c r="D903" s="77"/>
      <c r="E903" s="77"/>
      <c r="F903" s="72"/>
      <c r="G903" s="89"/>
      <c r="H903" s="55"/>
      <c r="I903">
        <f t="shared" si="33"/>
        <v>0</v>
      </c>
    </row>
    <row r="904" spans="1:9" x14ac:dyDescent="0.25">
      <c r="A904" s="114" t="str">
        <f t="shared" si="32"/>
        <v/>
      </c>
      <c r="B904" s="55"/>
      <c r="C904" s="55"/>
      <c r="D904" s="77"/>
      <c r="E904" s="77"/>
      <c r="F904" s="72"/>
      <c r="G904" s="89"/>
      <c r="H904" s="55"/>
      <c r="I904">
        <f t="shared" si="33"/>
        <v>0</v>
      </c>
    </row>
    <row r="905" spans="1:9" x14ac:dyDescent="0.25">
      <c r="A905" s="114" t="str">
        <f t="shared" si="32"/>
        <v/>
      </c>
      <c r="B905" s="55"/>
      <c r="C905" s="55"/>
      <c r="D905" s="77"/>
      <c r="E905" s="77"/>
      <c r="F905" s="72"/>
      <c r="G905" s="89"/>
      <c r="H905" s="55"/>
      <c r="I905">
        <f t="shared" si="33"/>
        <v>0</v>
      </c>
    </row>
    <row r="906" spans="1:9" x14ac:dyDescent="0.25">
      <c r="A906" s="114" t="str">
        <f t="shared" si="32"/>
        <v/>
      </c>
      <c r="B906" s="55"/>
      <c r="C906" s="55"/>
      <c r="D906" s="77"/>
      <c r="E906" s="77"/>
      <c r="F906" s="72"/>
      <c r="G906" s="89"/>
      <c r="H906" s="55"/>
      <c r="I906">
        <f t="shared" si="33"/>
        <v>0</v>
      </c>
    </row>
    <row r="907" spans="1:9" x14ac:dyDescent="0.25">
      <c r="A907" s="114" t="str">
        <f t="shared" si="32"/>
        <v/>
      </c>
      <c r="B907" s="55"/>
      <c r="C907" s="55"/>
      <c r="D907" s="77"/>
      <c r="E907" s="77"/>
      <c r="F907" s="72"/>
      <c r="G907" s="89"/>
      <c r="H907" s="55"/>
      <c r="I907">
        <f t="shared" si="33"/>
        <v>0</v>
      </c>
    </row>
    <row r="908" spans="1:9" x14ac:dyDescent="0.25">
      <c r="A908" s="114" t="str">
        <f t="shared" si="32"/>
        <v/>
      </c>
      <c r="B908" s="55"/>
      <c r="C908" s="55"/>
      <c r="D908" s="77"/>
      <c r="E908" s="77"/>
      <c r="F908" s="72"/>
      <c r="G908" s="89"/>
      <c r="H908" s="55"/>
      <c r="I908">
        <f t="shared" si="33"/>
        <v>0</v>
      </c>
    </row>
    <row r="909" spans="1:9" x14ac:dyDescent="0.25">
      <c r="A909" s="114" t="str">
        <f t="shared" si="32"/>
        <v/>
      </c>
      <c r="B909" s="55"/>
      <c r="C909" s="55"/>
      <c r="D909" s="77"/>
      <c r="E909" s="77"/>
      <c r="F909" s="72"/>
      <c r="G909" s="89"/>
      <c r="H909" s="55"/>
      <c r="I909">
        <f t="shared" si="33"/>
        <v>0</v>
      </c>
    </row>
    <row r="910" spans="1:9" x14ac:dyDescent="0.25">
      <c r="A910" s="114" t="str">
        <f t="shared" si="32"/>
        <v/>
      </c>
      <c r="B910" s="55"/>
      <c r="C910" s="55"/>
      <c r="D910" s="77"/>
      <c r="E910" s="77"/>
      <c r="F910" s="72"/>
      <c r="G910" s="89"/>
      <c r="H910" s="55"/>
      <c r="I910">
        <f t="shared" si="33"/>
        <v>0</v>
      </c>
    </row>
    <row r="911" spans="1:9" x14ac:dyDescent="0.25">
      <c r="A911" s="114" t="str">
        <f t="shared" si="32"/>
        <v/>
      </c>
      <c r="B911" s="55"/>
      <c r="C911" s="55"/>
      <c r="D911" s="77"/>
      <c r="E911" s="77"/>
      <c r="F911" s="72"/>
      <c r="G911" s="89"/>
      <c r="H911" s="55"/>
      <c r="I911">
        <f t="shared" si="33"/>
        <v>0</v>
      </c>
    </row>
    <row r="912" spans="1:9" x14ac:dyDescent="0.25">
      <c r="A912" s="114" t="str">
        <f t="shared" si="32"/>
        <v/>
      </c>
      <c r="B912" s="55"/>
      <c r="C912" s="55"/>
      <c r="D912" s="77"/>
      <c r="E912" s="77"/>
      <c r="F912" s="72"/>
      <c r="G912" s="89"/>
      <c r="H912" s="55"/>
      <c r="I912">
        <f t="shared" si="33"/>
        <v>0</v>
      </c>
    </row>
    <row r="913" spans="1:9" x14ac:dyDescent="0.25">
      <c r="A913" s="114" t="str">
        <f t="shared" si="32"/>
        <v/>
      </c>
      <c r="B913" s="55"/>
      <c r="C913" s="55"/>
      <c r="D913" s="77"/>
      <c r="E913" s="77"/>
      <c r="F913" s="72"/>
      <c r="G913" s="89"/>
      <c r="H913" s="55"/>
      <c r="I913">
        <f t="shared" si="33"/>
        <v>0</v>
      </c>
    </row>
    <row r="914" spans="1:9" x14ac:dyDescent="0.25">
      <c r="A914" s="114" t="str">
        <f t="shared" si="32"/>
        <v/>
      </c>
      <c r="B914" s="55"/>
      <c r="C914" s="55"/>
      <c r="D914" s="77"/>
      <c r="E914" s="77"/>
      <c r="F914" s="72"/>
      <c r="G914" s="89"/>
      <c r="H914" s="55"/>
      <c r="I914">
        <f t="shared" si="33"/>
        <v>0</v>
      </c>
    </row>
    <row r="915" spans="1:9" x14ac:dyDescent="0.25">
      <c r="A915" s="114" t="str">
        <f t="shared" si="32"/>
        <v/>
      </c>
      <c r="B915" s="55"/>
      <c r="C915" s="55"/>
      <c r="D915" s="77"/>
      <c r="E915" s="77"/>
      <c r="F915" s="72"/>
      <c r="G915" s="89"/>
      <c r="H915" s="55"/>
      <c r="I915">
        <f t="shared" si="33"/>
        <v>0</v>
      </c>
    </row>
    <row r="916" spans="1:9" x14ac:dyDescent="0.25">
      <c r="A916" s="114" t="str">
        <f t="shared" si="32"/>
        <v/>
      </c>
      <c r="B916" s="55"/>
      <c r="C916" s="55"/>
      <c r="D916" s="77"/>
      <c r="E916" s="77"/>
      <c r="F916" s="72"/>
      <c r="G916" s="89"/>
      <c r="H916" s="55"/>
      <c r="I916">
        <f t="shared" si="33"/>
        <v>0</v>
      </c>
    </row>
    <row r="917" spans="1:9" x14ac:dyDescent="0.25">
      <c r="A917" s="114" t="str">
        <f t="shared" si="32"/>
        <v/>
      </c>
      <c r="B917" s="55"/>
      <c r="C917" s="55"/>
      <c r="D917" s="77"/>
      <c r="E917" s="77"/>
      <c r="F917" s="72"/>
      <c r="G917" s="89"/>
      <c r="H917" s="55"/>
      <c r="I917">
        <f t="shared" si="33"/>
        <v>0</v>
      </c>
    </row>
    <row r="918" spans="1:9" x14ac:dyDescent="0.25">
      <c r="A918" s="114" t="str">
        <f t="shared" si="32"/>
        <v/>
      </c>
      <c r="B918" s="55"/>
      <c r="C918" s="55"/>
      <c r="D918" s="77"/>
      <c r="E918" s="77"/>
      <c r="F918" s="72"/>
      <c r="G918" s="89"/>
      <c r="H918" s="55"/>
      <c r="I918">
        <f t="shared" si="33"/>
        <v>0</v>
      </c>
    </row>
    <row r="919" spans="1:9" x14ac:dyDescent="0.25">
      <c r="A919" s="114" t="str">
        <f t="shared" si="32"/>
        <v/>
      </c>
      <c r="B919" s="55"/>
      <c r="C919" s="55"/>
      <c r="D919" s="77"/>
      <c r="E919" s="77"/>
      <c r="F919" s="72"/>
      <c r="G919" s="89"/>
      <c r="H919" s="55"/>
      <c r="I919">
        <f t="shared" si="33"/>
        <v>0</v>
      </c>
    </row>
    <row r="920" spans="1:9" x14ac:dyDescent="0.25">
      <c r="A920" s="114" t="str">
        <f t="shared" si="32"/>
        <v/>
      </c>
      <c r="B920" s="55"/>
      <c r="C920" s="55"/>
      <c r="D920" s="77"/>
      <c r="E920" s="77"/>
      <c r="F920" s="72"/>
      <c r="G920" s="89"/>
      <c r="H920" s="55"/>
      <c r="I920">
        <f t="shared" si="33"/>
        <v>0</v>
      </c>
    </row>
    <row r="921" spans="1:9" x14ac:dyDescent="0.25">
      <c r="A921" s="114" t="str">
        <f t="shared" si="32"/>
        <v/>
      </c>
      <c r="B921" s="55"/>
      <c r="C921" s="55"/>
      <c r="D921" s="77"/>
      <c r="E921" s="77"/>
      <c r="F921" s="72"/>
      <c r="G921" s="89"/>
      <c r="H921" s="55"/>
      <c r="I921">
        <f t="shared" si="33"/>
        <v>0</v>
      </c>
    </row>
    <row r="922" spans="1:9" x14ac:dyDescent="0.25">
      <c r="A922" s="114" t="str">
        <f t="shared" si="32"/>
        <v/>
      </c>
      <c r="B922" s="55"/>
      <c r="C922" s="55"/>
      <c r="D922" s="77"/>
      <c r="E922" s="77"/>
      <c r="F922" s="72"/>
      <c r="G922" s="89"/>
      <c r="H922" s="55"/>
      <c r="I922">
        <f t="shared" si="33"/>
        <v>0</v>
      </c>
    </row>
    <row r="923" spans="1:9" x14ac:dyDescent="0.25">
      <c r="A923" s="114" t="str">
        <f t="shared" si="32"/>
        <v/>
      </c>
      <c r="B923" s="55"/>
      <c r="C923" s="55"/>
      <c r="D923" s="77"/>
      <c r="E923" s="77"/>
      <c r="F923" s="72"/>
      <c r="G923" s="89"/>
      <c r="H923" s="55"/>
      <c r="I923">
        <f t="shared" si="33"/>
        <v>0</v>
      </c>
    </row>
    <row r="924" spans="1:9" x14ac:dyDescent="0.25">
      <c r="A924" s="114" t="str">
        <f t="shared" si="32"/>
        <v/>
      </c>
      <c r="B924" s="55"/>
      <c r="C924" s="55"/>
      <c r="D924" s="77"/>
      <c r="E924" s="77"/>
      <c r="F924" s="72"/>
      <c r="G924" s="89"/>
      <c r="H924" s="55"/>
      <c r="I924">
        <f t="shared" si="33"/>
        <v>0</v>
      </c>
    </row>
    <row r="925" spans="1:9" x14ac:dyDescent="0.25">
      <c r="A925" s="114" t="str">
        <f t="shared" si="32"/>
        <v/>
      </c>
      <c r="B925" s="55"/>
      <c r="C925" s="55"/>
      <c r="D925" s="77"/>
      <c r="E925" s="77"/>
      <c r="F925" s="72"/>
      <c r="G925" s="89"/>
      <c r="H925" s="55"/>
      <c r="I925">
        <f t="shared" si="33"/>
        <v>0</v>
      </c>
    </row>
    <row r="926" spans="1:9" x14ac:dyDescent="0.25">
      <c r="A926" s="114" t="str">
        <f t="shared" si="32"/>
        <v/>
      </c>
      <c r="B926" s="55"/>
      <c r="C926" s="55"/>
      <c r="D926" s="77"/>
      <c r="E926" s="77"/>
      <c r="F926" s="72"/>
      <c r="G926" s="89"/>
      <c r="H926" s="55"/>
      <c r="I926">
        <f t="shared" si="33"/>
        <v>0</v>
      </c>
    </row>
    <row r="927" spans="1:9" x14ac:dyDescent="0.25">
      <c r="A927" s="114" t="str">
        <f t="shared" si="32"/>
        <v/>
      </c>
      <c r="B927" s="55"/>
      <c r="C927" s="55"/>
      <c r="D927" s="77"/>
      <c r="E927" s="77"/>
      <c r="F927" s="72"/>
      <c r="G927" s="89"/>
      <c r="H927" s="55"/>
      <c r="I927">
        <f t="shared" si="33"/>
        <v>0</v>
      </c>
    </row>
    <row r="928" spans="1:9" x14ac:dyDescent="0.25">
      <c r="A928" s="114" t="str">
        <f t="shared" si="32"/>
        <v/>
      </c>
      <c r="B928" s="55"/>
      <c r="C928" s="55"/>
      <c r="D928" s="77"/>
      <c r="E928" s="77"/>
      <c r="F928" s="72"/>
      <c r="G928" s="89"/>
      <c r="H928" s="55"/>
      <c r="I928">
        <f t="shared" si="33"/>
        <v>0</v>
      </c>
    </row>
    <row r="929" spans="1:9" x14ac:dyDescent="0.25">
      <c r="A929" s="114" t="str">
        <f t="shared" si="32"/>
        <v/>
      </c>
      <c r="B929" s="55"/>
      <c r="C929" s="55"/>
      <c r="D929" s="77"/>
      <c r="E929" s="77"/>
      <c r="F929" s="72"/>
      <c r="G929" s="89"/>
      <c r="H929" s="55"/>
      <c r="I929">
        <f t="shared" si="33"/>
        <v>0</v>
      </c>
    </row>
    <row r="930" spans="1:9" x14ac:dyDescent="0.25">
      <c r="A930" s="114" t="str">
        <f t="shared" si="32"/>
        <v/>
      </c>
      <c r="B930" s="55"/>
      <c r="C930" s="55"/>
      <c r="D930" s="77"/>
      <c r="E930" s="77"/>
      <c r="F930" s="72"/>
      <c r="G930" s="89"/>
      <c r="H930" s="55"/>
      <c r="I930">
        <f t="shared" si="33"/>
        <v>0</v>
      </c>
    </row>
    <row r="931" spans="1:9" x14ac:dyDescent="0.25">
      <c r="A931" s="114" t="str">
        <f t="shared" si="32"/>
        <v/>
      </c>
      <c r="B931" s="55"/>
      <c r="C931" s="55"/>
      <c r="D931" s="77"/>
      <c r="E931" s="77"/>
      <c r="F931" s="72"/>
      <c r="G931" s="89"/>
      <c r="H931" s="55"/>
      <c r="I931">
        <f t="shared" si="33"/>
        <v>0</v>
      </c>
    </row>
    <row r="932" spans="1:9" x14ac:dyDescent="0.25">
      <c r="A932" s="114" t="str">
        <f t="shared" si="32"/>
        <v/>
      </c>
      <c r="B932" s="55"/>
      <c r="C932" s="55"/>
      <c r="D932" s="77"/>
      <c r="E932" s="77"/>
      <c r="F932" s="72"/>
      <c r="G932" s="89"/>
      <c r="H932" s="55"/>
      <c r="I932">
        <f t="shared" si="33"/>
        <v>0</v>
      </c>
    </row>
    <row r="933" spans="1:9" x14ac:dyDescent="0.25">
      <c r="A933" s="114" t="str">
        <f t="shared" si="32"/>
        <v/>
      </c>
      <c r="B933" s="55"/>
      <c r="C933" s="55"/>
      <c r="D933" s="77"/>
      <c r="E933" s="77"/>
      <c r="F933" s="72"/>
      <c r="G933" s="89"/>
      <c r="H933" s="55"/>
      <c r="I933">
        <f t="shared" si="33"/>
        <v>0</v>
      </c>
    </row>
    <row r="934" spans="1:9" x14ac:dyDescent="0.25">
      <c r="A934" s="114" t="str">
        <f t="shared" si="32"/>
        <v/>
      </c>
      <c r="B934" s="55"/>
      <c r="C934" s="55"/>
      <c r="D934" s="77"/>
      <c r="E934" s="77"/>
      <c r="F934" s="72"/>
      <c r="G934" s="89"/>
      <c r="H934" s="55"/>
      <c r="I934">
        <f t="shared" si="33"/>
        <v>0</v>
      </c>
    </row>
    <row r="935" spans="1:9" x14ac:dyDescent="0.25">
      <c r="A935" s="114" t="str">
        <f t="shared" si="32"/>
        <v/>
      </c>
      <c r="B935" s="55"/>
      <c r="C935" s="55"/>
      <c r="D935" s="77"/>
      <c r="E935" s="77"/>
      <c r="F935" s="72"/>
      <c r="G935" s="89"/>
      <c r="H935" s="55"/>
      <c r="I935">
        <f t="shared" si="33"/>
        <v>0</v>
      </c>
    </row>
    <row r="936" spans="1:9" x14ac:dyDescent="0.25">
      <c r="A936" s="114" t="str">
        <f t="shared" si="32"/>
        <v/>
      </c>
      <c r="B936" s="55"/>
      <c r="C936" s="55"/>
      <c r="D936" s="77"/>
      <c r="E936" s="77"/>
      <c r="F936" s="72"/>
      <c r="G936" s="89"/>
      <c r="H936" s="55"/>
      <c r="I936">
        <f t="shared" si="33"/>
        <v>0</v>
      </c>
    </row>
    <row r="937" spans="1:9" x14ac:dyDescent="0.25">
      <c r="A937" s="114" t="str">
        <f t="shared" si="32"/>
        <v/>
      </c>
      <c r="B937" s="55"/>
      <c r="C937" s="55"/>
      <c r="D937" s="77"/>
      <c r="E937" s="77"/>
      <c r="F937" s="72"/>
      <c r="G937" s="89"/>
      <c r="H937" s="55"/>
      <c r="I937">
        <f t="shared" si="33"/>
        <v>0</v>
      </c>
    </row>
    <row r="938" spans="1:9" x14ac:dyDescent="0.25">
      <c r="A938" s="114" t="str">
        <f t="shared" si="32"/>
        <v/>
      </c>
      <c r="B938" s="55"/>
      <c r="C938" s="55"/>
      <c r="D938" s="77"/>
      <c r="E938" s="77"/>
      <c r="F938" s="72"/>
      <c r="G938" s="89"/>
      <c r="H938" s="55"/>
      <c r="I938">
        <f t="shared" si="33"/>
        <v>0</v>
      </c>
    </row>
    <row r="939" spans="1:9" x14ac:dyDescent="0.25">
      <c r="A939" s="114" t="str">
        <f t="shared" si="32"/>
        <v/>
      </c>
      <c r="B939" s="55"/>
      <c r="C939" s="55"/>
      <c r="D939" s="77"/>
      <c r="E939" s="77"/>
      <c r="F939" s="72"/>
      <c r="G939" s="89"/>
      <c r="H939" s="55"/>
      <c r="I939">
        <f t="shared" si="33"/>
        <v>0</v>
      </c>
    </row>
    <row r="940" spans="1:9" x14ac:dyDescent="0.25">
      <c r="A940" s="114" t="str">
        <f t="shared" si="32"/>
        <v/>
      </c>
      <c r="B940" s="55"/>
      <c r="C940" s="55"/>
      <c r="D940" s="77"/>
      <c r="E940" s="77"/>
      <c r="F940" s="72"/>
      <c r="G940" s="89"/>
      <c r="H940" s="55"/>
      <c r="I940">
        <f t="shared" si="33"/>
        <v>0</v>
      </c>
    </row>
    <row r="941" spans="1:9" x14ac:dyDescent="0.25">
      <c r="A941" s="114" t="str">
        <f t="shared" si="32"/>
        <v/>
      </c>
      <c r="B941" s="55"/>
      <c r="C941" s="55"/>
      <c r="D941" s="77"/>
      <c r="E941" s="77"/>
      <c r="F941" s="72"/>
      <c r="G941" s="89"/>
      <c r="H941" s="55"/>
      <c r="I941">
        <f t="shared" si="33"/>
        <v>0</v>
      </c>
    </row>
    <row r="942" spans="1:9" x14ac:dyDescent="0.25">
      <c r="A942" s="114" t="str">
        <f t="shared" si="32"/>
        <v/>
      </c>
      <c r="B942" s="55"/>
      <c r="C942" s="55"/>
      <c r="D942" s="77"/>
      <c r="E942" s="77"/>
      <c r="F942" s="72"/>
      <c r="G942" s="89"/>
      <c r="H942" s="55"/>
      <c r="I942">
        <f t="shared" si="33"/>
        <v>0</v>
      </c>
    </row>
    <row r="943" spans="1:9" x14ac:dyDescent="0.25">
      <c r="A943" s="114" t="str">
        <f t="shared" si="32"/>
        <v/>
      </c>
      <c r="B943" s="55"/>
      <c r="C943" s="55"/>
      <c r="D943" s="77"/>
      <c r="E943" s="77"/>
      <c r="F943" s="72"/>
      <c r="G943" s="89"/>
      <c r="H943" s="55"/>
      <c r="I943">
        <f t="shared" si="33"/>
        <v>0</v>
      </c>
    </row>
    <row r="944" spans="1:9" x14ac:dyDescent="0.25">
      <c r="A944" s="114" t="str">
        <f t="shared" si="32"/>
        <v/>
      </c>
      <c r="B944" s="55"/>
      <c r="C944" s="55"/>
      <c r="D944" s="77"/>
      <c r="E944" s="77"/>
      <c r="F944" s="72"/>
      <c r="G944" s="89"/>
      <c r="H944" s="55"/>
      <c r="I944">
        <f t="shared" si="33"/>
        <v>0</v>
      </c>
    </row>
    <row r="945" spans="1:9" x14ac:dyDescent="0.25">
      <c r="A945" s="114" t="str">
        <f t="shared" si="32"/>
        <v/>
      </c>
      <c r="B945" s="55"/>
      <c r="C945" s="55"/>
      <c r="D945" s="77"/>
      <c r="E945" s="77"/>
      <c r="F945" s="72"/>
      <c r="G945" s="89"/>
      <c r="H945" s="55"/>
      <c r="I945">
        <f t="shared" si="33"/>
        <v>0</v>
      </c>
    </row>
    <row r="946" spans="1:9" x14ac:dyDescent="0.25">
      <c r="A946" s="114" t="str">
        <f t="shared" si="32"/>
        <v/>
      </c>
      <c r="B946" s="55"/>
      <c r="C946" s="55"/>
      <c r="D946" s="77"/>
      <c r="E946" s="77"/>
      <c r="F946" s="72"/>
      <c r="G946" s="89"/>
      <c r="H946" s="55"/>
      <c r="I946">
        <f t="shared" si="33"/>
        <v>0</v>
      </c>
    </row>
    <row r="947" spans="1:9" x14ac:dyDescent="0.25">
      <c r="A947" s="114" t="str">
        <f t="shared" si="32"/>
        <v/>
      </c>
      <c r="B947" s="55"/>
      <c r="C947" s="55"/>
      <c r="D947" s="77"/>
      <c r="E947" s="77"/>
      <c r="F947" s="72"/>
      <c r="G947" s="89"/>
      <c r="H947" s="55"/>
      <c r="I947">
        <f t="shared" si="33"/>
        <v>0</v>
      </c>
    </row>
    <row r="948" spans="1:9" x14ac:dyDescent="0.25">
      <c r="A948" s="114" t="str">
        <f t="shared" si="32"/>
        <v/>
      </c>
      <c r="B948" s="55"/>
      <c r="C948" s="55"/>
      <c r="D948" s="77"/>
      <c r="E948" s="77"/>
      <c r="F948" s="72"/>
      <c r="G948" s="89"/>
      <c r="H948" s="55"/>
      <c r="I948">
        <f t="shared" si="33"/>
        <v>0</v>
      </c>
    </row>
    <row r="949" spans="1:9" x14ac:dyDescent="0.25">
      <c r="A949" s="114" t="str">
        <f t="shared" si="32"/>
        <v/>
      </c>
      <c r="B949" s="55"/>
      <c r="C949" s="55"/>
      <c r="D949" s="77"/>
      <c r="E949" s="77"/>
      <c r="F949" s="72"/>
      <c r="G949" s="89"/>
      <c r="H949" s="55"/>
      <c r="I949">
        <f t="shared" si="33"/>
        <v>0</v>
      </c>
    </row>
    <row r="950" spans="1:9" x14ac:dyDescent="0.25">
      <c r="A950" s="114" t="str">
        <f t="shared" si="32"/>
        <v/>
      </c>
      <c r="B950" s="55"/>
      <c r="C950" s="55"/>
      <c r="D950" s="77"/>
      <c r="E950" s="77"/>
      <c r="F950" s="72"/>
      <c r="G950" s="89"/>
      <c r="H950" s="55"/>
      <c r="I950">
        <f t="shared" si="33"/>
        <v>0</v>
      </c>
    </row>
    <row r="951" spans="1:9" x14ac:dyDescent="0.25">
      <c r="A951" s="114" t="str">
        <f t="shared" si="32"/>
        <v/>
      </c>
      <c r="B951" s="55"/>
      <c r="C951" s="55"/>
      <c r="D951" s="77"/>
      <c r="E951" s="77"/>
      <c r="F951" s="72"/>
      <c r="G951" s="89"/>
      <c r="H951" s="55"/>
      <c r="I951">
        <f t="shared" si="33"/>
        <v>0</v>
      </c>
    </row>
    <row r="952" spans="1:9" x14ac:dyDescent="0.25">
      <c r="A952" s="114" t="str">
        <f t="shared" si="32"/>
        <v/>
      </c>
      <c r="B952" s="55"/>
      <c r="C952" s="55"/>
      <c r="D952" s="77"/>
      <c r="E952" s="77"/>
      <c r="F952" s="72"/>
      <c r="G952" s="89"/>
      <c r="H952" s="55"/>
      <c r="I952">
        <f t="shared" si="33"/>
        <v>0</v>
      </c>
    </row>
    <row r="953" spans="1:9" x14ac:dyDescent="0.25">
      <c r="A953" s="114" t="str">
        <f t="shared" si="32"/>
        <v/>
      </c>
      <c r="B953" s="55"/>
      <c r="C953" s="55"/>
      <c r="D953" s="77"/>
      <c r="E953" s="77"/>
      <c r="F953" s="72"/>
      <c r="G953" s="89"/>
      <c r="H953" s="55"/>
      <c r="I953">
        <f t="shared" si="33"/>
        <v>0</v>
      </c>
    </row>
    <row r="954" spans="1:9" x14ac:dyDescent="0.25">
      <c r="A954" s="114" t="str">
        <f t="shared" si="32"/>
        <v/>
      </c>
      <c r="B954" s="55"/>
      <c r="C954" s="55"/>
      <c r="D954" s="77"/>
      <c r="E954" s="77"/>
      <c r="F954" s="72"/>
      <c r="G954" s="89"/>
      <c r="H954" s="55"/>
      <c r="I954">
        <f t="shared" si="33"/>
        <v>0</v>
      </c>
    </row>
    <row r="955" spans="1:9" x14ac:dyDescent="0.25">
      <c r="A955" s="114" t="str">
        <f t="shared" si="32"/>
        <v/>
      </c>
      <c r="B955" s="55"/>
      <c r="C955" s="55"/>
      <c r="D955" s="77"/>
      <c r="E955" s="77"/>
      <c r="F955" s="72"/>
      <c r="G955" s="89"/>
      <c r="H955" s="55"/>
      <c r="I955">
        <f t="shared" si="33"/>
        <v>0</v>
      </c>
    </row>
    <row r="956" spans="1:9" x14ac:dyDescent="0.25">
      <c r="A956" s="114" t="str">
        <f t="shared" si="32"/>
        <v/>
      </c>
      <c r="B956" s="55"/>
      <c r="C956" s="55"/>
      <c r="D956" s="77"/>
      <c r="E956" s="77"/>
      <c r="F956" s="72"/>
      <c r="G956" s="89"/>
      <c r="H956" s="55"/>
      <c r="I956">
        <f t="shared" si="33"/>
        <v>0</v>
      </c>
    </row>
    <row r="957" spans="1:9" x14ac:dyDescent="0.25">
      <c r="A957" s="114" t="str">
        <f t="shared" si="32"/>
        <v/>
      </c>
      <c r="B957" s="55"/>
      <c r="C957" s="55"/>
      <c r="D957" s="77"/>
      <c r="E957" s="77"/>
      <c r="F957" s="72"/>
      <c r="G957" s="89"/>
      <c r="H957" s="55"/>
      <c r="I957">
        <f t="shared" si="33"/>
        <v>0</v>
      </c>
    </row>
    <row r="958" spans="1:9" x14ac:dyDescent="0.25">
      <c r="A958" s="114" t="str">
        <f t="shared" si="32"/>
        <v/>
      </c>
      <c r="B958" s="55"/>
      <c r="C958" s="55"/>
      <c r="D958" s="77"/>
      <c r="E958" s="77"/>
      <c r="F958" s="72"/>
      <c r="G958" s="89"/>
      <c r="H958" s="55"/>
      <c r="I958">
        <f t="shared" si="33"/>
        <v>0</v>
      </c>
    </row>
    <row r="959" spans="1:9" x14ac:dyDescent="0.25">
      <c r="A959" s="114" t="str">
        <f t="shared" si="32"/>
        <v/>
      </c>
      <c r="B959" s="55"/>
      <c r="C959" s="55"/>
      <c r="D959" s="77"/>
      <c r="E959" s="77"/>
      <c r="F959" s="72"/>
      <c r="G959" s="89"/>
      <c r="H959" s="55"/>
      <c r="I959">
        <f t="shared" si="33"/>
        <v>0</v>
      </c>
    </row>
    <row r="960" spans="1:9" x14ac:dyDescent="0.25">
      <c r="A960" s="114" t="str">
        <f t="shared" si="32"/>
        <v/>
      </c>
      <c r="B960" s="55"/>
      <c r="C960" s="55"/>
      <c r="D960" s="77"/>
      <c r="E960" s="77"/>
      <c r="F960" s="72"/>
      <c r="G960" s="89"/>
      <c r="H960" s="55"/>
      <c r="I960">
        <f t="shared" si="33"/>
        <v>0</v>
      </c>
    </row>
    <row r="961" spans="1:9" x14ac:dyDescent="0.25">
      <c r="A961" s="114" t="str">
        <f t="shared" si="32"/>
        <v/>
      </c>
      <c r="B961" s="55"/>
      <c r="C961" s="55"/>
      <c r="D961" s="77"/>
      <c r="E961" s="77"/>
      <c r="F961" s="72"/>
      <c r="G961" s="89"/>
      <c r="H961" s="55"/>
      <c r="I961">
        <f t="shared" si="33"/>
        <v>0</v>
      </c>
    </row>
    <row r="962" spans="1:9" x14ac:dyDescent="0.25">
      <c r="A962" s="114" t="str">
        <f t="shared" ref="A962:A1025" si="34">IF(D962="","",D962+(6-I962))</f>
        <v/>
      </c>
      <c r="B962" s="55"/>
      <c r="C962" s="55"/>
      <c r="D962" s="77"/>
      <c r="E962" s="77"/>
      <c r="F962" s="72"/>
      <c r="G962" s="89"/>
      <c r="H962" s="55"/>
      <c r="I962">
        <f t="shared" ref="I962:I1025" si="35">IF(WEEKDAY(D962)=7,0,WEEKDAY(D962))</f>
        <v>0</v>
      </c>
    </row>
    <row r="963" spans="1:9" x14ac:dyDescent="0.25">
      <c r="A963" s="114" t="str">
        <f t="shared" si="34"/>
        <v/>
      </c>
      <c r="B963" s="55"/>
      <c r="C963" s="55"/>
      <c r="D963" s="77"/>
      <c r="E963" s="77"/>
      <c r="F963" s="72"/>
      <c r="G963" s="89"/>
      <c r="H963" s="55"/>
      <c r="I963">
        <f t="shared" si="35"/>
        <v>0</v>
      </c>
    </row>
    <row r="964" spans="1:9" x14ac:dyDescent="0.25">
      <c r="A964" s="114" t="str">
        <f t="shared" si="34"/>
        <v/>
      </c>
      <c r="B964" s="55"/>
      <c r="C964" s="55"/>
      <c r="D964" s="77"/>
      <c r="E964" s="77"/>
      <c r="F964" s="72"/>
      <c r="G964" s="89"/>
      <c r="H964" s="55"/>
      <c r="I964">
        <f t="shared" si="35"/>
        <v>0</v>
      </c>
    </row>
    <row r="965" spans="1:9" x14ac:dyDescent="0.25">
      <c r="A965" s="114" t="str">
        <f t="shared" si="34"/>
        <v/>
      </c>
      <c r="B965" s="55"/>
      <c r="C965" s="55"/>
      <c r="D965" s="77"/>
      <c r="E965" s="77"/>
      <c r="F965" s="72"/>
      <c r="G965" s="89"/>
      <c r="H965" s="55"/>
      <c r="I965">
        <f t="shared" si="35"/>
        <v>0</v>
      </c>
    </row>
    <row r="966" spans="1:9" x14ac:dyDescent="0.25">
      <c r="A966" s="114" t="str">
        <f t="shared" si="34"/>
        <v/>
      </c>
      <c r="B966" s="55"/>
      <c r="C966" s="55"/>
      <c r="D966" s="77"/>
      <c r="E966" s="77"/>
      <c r="F966" s="72"/>
      <c r="G966" s="89"/>
      <c r="H966" s="55"/>
      <c r="I966">
        <f t="shared" si="35"/>
        <v>0</v>
      </c>
    </row>
    <row r="967" spans="1:9" x14ac:dyDescent="0.25">
      <c r="A967" s="114" t="str">
        <f t="shared" si="34"/>
        <v/>
      </c>
      <c r="B967" s="55"/>
      <c r="C967" s="55"/>
      <c r="D967" s="77"/>
      <c r="E967" s="77"/>
      <c r="F967" s="72"/>
      <c r="G967" s="89"/>
      <c r="H967" s="55"/>
      <c r="I967">
        <f t="shared" si="35"/>
        <v>0</v>
      </c>
    </row>
    <row r="968" spans="1:9" x14ac:dyDescent="0.25">
      <c r="A968" s="114" t="str">
        <f t="shared" si="34"/>
        <v/>
      </c>
      <c r="B968" s="55"/>
      <c r="C968" s="55"/>
      <c r="D968" s="77"/>
      <c r="E968" s="77"/>
      <c r="F968" s="72"/>
      <c r="G968" s="89"/>
      <c r="H968" s="55"/>
      <c r="I968">
        <f t="shared" si="35"/>
        <v>0</v>
      </c>
    </row>
    <row r="969" spans="1:9" x14ac:dyDescent="0.25">
      <c r="A969" s="114" t="str">
        <f t="shared" si="34"/>
        <v/>
      </c>
      <c r="B969" s="55"/>
      <c r="C969" s="55"/>
      <c r="D969" s="77"/>
      <c r="E969" s="77"/>
      <c r="F969" s="72"/>
      <c r="G969" s="89"/>
      <c r="H969" s="55"/>
      <c r="I969">
        <f t="shared" si="35"/>
        <v>0</v>
      </c>
    </row>
    <row r="970" spans="1:9" x14ac:dyDescent="0.25">
      <c r="A970" s="114" t="str">
        <f t="shared" si="34"/>
        <v/>
      </c>
      <c r="B970" s="55"/>
      <c r="C970" s="55"/>
      <c r="D970" s="77"/>
      <c r="E970" s="77"/>
      <c r="F970" s="72"/>
      <c r="G970" s="89"/>
      <c r="H970" s="55"/>
      <c r="I970">
        <f t="shared" si="35"/>
        <v>0</v>
      </c>
    </row>
    <row r="971" spans="1:9" x14ac:dyDescent="0.25">
      <c r="A971" s="114" t="str">
        <f t="shared" si="34"/>
        <v/>
      </c>
      <c r="B971" s="55"/>
      <c r="C971" s="55"/>
      <c r="D971" s="77"/>
      <c r="E971" s="77"/>
      <c r="F971" s="72"/>
      <c r="G971" s="89"/>
      <c r="H971" s="55"/>
      <c r="I971">
        <f t="shared" si="35"/>
        <v>0</v>
      </c>
    </row>
    <row r="972" spans="1:9" x14ac:dyDescent="0.25">
      <c r="A972" s="114" t="str">
        <f t="shared" si="34"/>
        <v/>
      </c>
      <c r="B972" s="55"/>
      <c r="C972" s="55"/>
      <c r="D972" s="77"/>
      <c r="E972" s="77"/>
      <c r="F972" s="72"/>
      <c r="G972" s="89"/>
      <c r="H972" s="55"/>
      <c r="I972">
        <f t="shared" si="35"/>
        <v>0</v>
      </c>
    </row>
    <row r="973" spans="1:9" x14ac:dyDescent="0.25">
      <c r="A973" s="114" t="str">
        <f t="shared" si="34"/>
        <v/>
      </c>
      <c r="B973" s="55"/>
      <c r="C973" s="55"/>
      <c r="D973" s="77"/>
      <c r="E973" s="77"/>
      <c r="F973" s="72"/>
      <c r="G973" s="89"/>
      <c r="H973" s="55"/>
      <c r="I973">
        <f t="shared" si="35"/>
        <v>0</v>
      </c>
    </row>
    <row r="974" spans="1:9" x14ac:dyDescent="0.25">
      <c r="A974" s="114" t="str">
        <f t="shared" si="34"/>
        <v/>
      </c>
      <c r="B974" s="55"/>
      <c r="C974" s="55"/>
      <c r="D974" s="77"/>
      <c r="E974" s="77"/>
      <c r="F974" s="72"/>
      <c r="G974" s="89"/>
      <c r="H974" s="55"/>
      <c r="I974">
        <f t="shared" si="35"/>
        <v>0</v>
      </c>
    </row>
    <row r="975" spans="1:9" x14ac:dyDescent="0.25">
      <c r="A975" s="114" t="str">
        <f t="shared" si="34"/>
        <v/>
      </c>
      <c r="B975" s="55"/>
      <c r="C975" s="55"/>
      <c r="D975" s="77"/>
      <c r="E975" s="77"/>
      <c r="F975" s="72"/>
      <c r="G975" s="89"/>
      <c r="H975" s="55"/>
      <c r="I975">
        <f t="shared" si="35"/>
        <v>0</v>
      </c>
    </row>
    <row r="976" spans="1:9" x14ac:dyDescent="0.25">
      <c r="A976" s="114" t="str">
        <f t="shared" si="34"/>
        <v/>
      </c>
      <c r="B976" s="55"/>
      <c r="C976" s="55"/>
      <c r="D976" s="77"/>
      <c r="E976" s="77"/>
      <c r="F976" s="72"/>
      <c r="G976" s="89"/>
      <c r="H976" s="55"/>
      <c r="I976">
        <f t="shared" si="35"/>
        <v>0</v>
      </c>
    </row>
    <row r="977" spans="1:9" x14ac:dyDescent="0.25">
      <c r="A977" s="114" t="str">
        <f t="shared" si="34"/>
        <v/>
      </c>
      <c r="B977" s="55"/>
      <c r="C977" s="55"/>
      <c r="D977" s="77"/>
      <c r="E977" s="77"/>
      <c r="F977" s="72"/>
      <c r="G977" s="89"/>
      <c r="H977" s="55"/>
      <c r="I977">
        <f t="shared" si="35"/>
        <v>0</v>
      </c>
    </row>
    <row r="978" spans="1:9" x14ac:dyDescent="0.25">
      <c r="A978" s="114" t="str">
        <f t="shared" si="34"/>
        <v/>
      </c>
      <c r="B978" s="55"/>
      <c r="C978" s="55"/>
      <c r="D978" s="77"/>
      <c r="E978" s="77"/>
      <c r="F978" s="72"/>
      <c r="G978" s="89"/>
      <c r="H978" s="55"/>
      <c r="I978">
        <f t="shared" si="35"/>
        <v>0</v>
      </c>
    </row>
    <row r="979" spans="1:9" x14ac:dyDescent="0.25">
      <c r="A979" s="114" t="str">
        <f t="shared" si="34"/>
        <v/>
      </c>
      <c r="B979" s="55"/>
      <c r="C979" s="55"/>
      <c r="D979" s="77"/>
      <c r="E979" s="77"/>
      <c r="F979" s="72"/>
      <c r="G979" s="89"/>
      <c r="H979" s="55"/>
      <c r="I979">
        <f t="shared" si="35"/>
        <v>0</v>
      </c>
    </row>
    <row r="980" spans="1:9" x14ac:dyDescent="0.25">
      <c r="A980" s="114" t="str">
        <f t="shared" si="34"/>
        <v/>
      </c>
      <c r="B980" s="55"/>
      <c r="C980" s="55"/>
      <c r="D980" s="77"/>
      <c r="E980" s="77"/>
      <c r="F980" s="72"/>
      <c r="G980" s="89"/>
      <c r="H980" s="55"/>
      <c r="I980">
        <f t="shared" si="35"/>
        <v>0</v>
      </c>
    </row>
    <row r="981" spans="1:9" x14ac:dyDescent="0.25">
      <c r="A981" s="114" t="str">
        <f t="shared" si="34"/>
        <v/>
      </c>
      <c r="B981" s="55"/>
      <c r="C981" s="55"/>
      <c r="D981" s="77"/>
      <c r="E981" s="77"/>
      <c r="F981" s="72"/>
      <c r="G981" s="89"/>
      <c r="H981" s="55"/>
      <c r="I981">
        <f t="shared" si="35"/>
        <v>0</v>
      </c>
    </row>
    <row r="982" spans="1:9" x14ac:dyDescent="0.25">
      <c r="A982" s="114" t="str">
        <f t="shared" si="34"/>
        <v/>
      </c>
      <c r="B982" s="55"/>
      <c r="C982" s="55"/>
      <c r="D982" s="77"/>
      <c r="E982" s="77"/>
      <c r="F982" s="72"/>
      <c r="G982" s="89"/>
      <c r="H982" s="55"/>
      <c r="I982">
        <f t="shared" si="35"/>
        <v>0</v>
      </c>
    </row>
    <row r="983" spans="1:9" x14ac:dyDescent="0.25">
      <c r="A983" s="114" t="str">
        <f t="shared" si="34"/>
        <v/>
      </c>
      <c r="B983" s="55"/>
      <c r="C983" s="55"/>
      <c r="D983" s="77"/>
      <c r="E983" s="77"/>
      <c r="F983" s="72"/>
      <c r="G983" s="89"/>
      <c r="H983" s="55"/>
      <c r="I983">
        <f t="shared" si="35"/>
        <v>0</v>
      </c>
    </row>
    <row r="984" spans="1:9" x14ac:dyDescent="0.25">
      <c r="A984" s="114" t="str">
        <f t="shared" si="34"/>
        <v/>
      </c>
      <c r="B984" s="55"/>
      <c r="C984" s="55"/>
      <c r="D984" s="77"/>
      <c r="E984" s="77"/>
      <c r="F984" s="72"/>
      <c r="G984" s="89"/>
      <c r="H984" s="55"/>
      <c r="I984">
        <f t="shared" si="35"/>
        <v>0</v>
      </c>
    </row>
    <row r="985" spans="1:9" x14ac:dyDescent="0.25">
      <c r="A985" s="114" t="str">
        <f t="shared" si="34"/>
        <v/>
      </c>
      <c r="B985" s="55"/>
      <c r="C985" s="55"/>
      <c r="D985" s="77"/>
      <c r="E985" s="77"/>
      <c r="F985" s="72"/>
      <c r="G985" s="89"/>
      <c r="H985" s="55"/>
      <c r="I985">
        <f t="shared" si="35"/>
        <v>0</v>
      </c>
    </row>
    <row r="986" spans="1:9" x14ac:dyDescent="0.25">
      <c r="A986" s="114" t="str">
        <f t="shared" si="34"/>
        <v/>
      </c>
      <c r="B986" s="55"/>
      <c r="C986" s="55"/>
      <c r="D986" s="77"/>
      <c r="E986" s="77"/>
      <c r="F986" s="72"/>
      <c r="G986" s="89"/>
      <c r="H986" s="55"/>
      <c r="I986">
        <f t="shared" si="35"/>
        <v>0</v>
      </c>
    </row>
    <row r="987" spans="1:9" x14ac:dyDescent="0.25">
      <c r="A987" s="114" t="str">
        <f t="shared" si="34"/>
        <v/>
      </c>
      <c r="B987" s="55"/>
      <c r="C987" s="55"/>
      <c r="D987" s="77"/>
      <c r="E987" s="77"/>
      <c r="F987" s="72"/>
      <c r="G987" s="89"/>
      <c r="H987" s="55"/>
      <c r="I987">
        <f t="shared" si="35"/>
        <v>0</v>
      </c>
    </row>
    <row r="988" spans="1:9" x14ac:dyDescent="0.25">
      <c r="A988" s="114" t="str">
        <f t="shared" si="34"/>
        <v/>
      </c>
      <c r="B988" s="55"/>
      <c r="C988" s="55"/>
      <c r="D988" s="77"/>
      <c r="E988" s="77"/>
      <c r="F988" s="72"/>
      <c r="G988" s="89"/>
      <c r="H988" s="55"/>
      <c r="I988">
        <f t="shared" si="35"/>
        <v>0</v>
      </c>
    </row>
    <row r="989" spans="1:9" x14ac:dyDescent="0.25">
      <c r="A989" s="114" t="str">
        <f t="shared" si="34"/>
        <v/>
      </c>
      <c r="B989" s="55"/>
      <c r="C989" s="55"/>
      <c r="D989" s="77"/>
      <c r="E989" s="77"/>
      <c r="F989" s="72"/>
      <c r="G989" s="89"/>
      <c r="H989" s="55"/>
      <c r="I989">
        <f t="shared" si="35"/>
        <v>0</v>
      </c>
    </row>
    <row r="990" spans="1:9" x14ac:dyDescent="0.25">
      <c r="A990" s="114" t="str">
        <f t="shared" si="34"/>
        <v/>
      </c>
      <c r="B990" s="55"/>
      <c r="C990" s="55"/>
      <c r="D990" s="77"/>
      <c r="E990" s="77"/>
      <c r="F990" s="72"/>
      <c r="G990" s="89"/>
      <c r="H990" s="55"/>
      <c r="I990">
        <f t="shared" si="35"/>
        <v>0</v>
      </c>
    </row>
    <row r="991" spans="1:9" x14ac:dyDescent="0.25">
      <c r="A991" s="114" t="str">
        <f t="shared" si="34"/>
        <v/>
      </c>
      <c r="B991" s="55"/>
      <c r="C991" s="55"/>
      <c r="D991" s="77"/>
      <c r="E991" s="77"/>
      <c r="F991" s="72"/>
      <c r="G991" s="89"/>
      <c r="H991" s="55"/>
      <c r="I991">
        <f t="shared" si="35"/>
        <v>0</v>
      </c>
    </row>
    <row r="992" spans="1:9" x14ac:dyDescent="0.25">
      <c r="A992" s="114" t="str">
        <f t="shared" si="34"/>
        <v/>
      </c>
      <c r="B992" s="55"/>
      <c r="C992" s="55"/>
      <c r="D992" s="77"/>
      <c r="E992" s="77"/>
      <c r="F992" s="72"/>
      <c r="G992" s="89"/>
      <c r="H992" s="55"/>
      <c r="I992">
        <f t="shared" si="35"/>
        <v>0</v>
      </c>
    </row>
    <row r="993" spans="1:9" x14ac:dyDescent="0.25">
      <c r="A993" s="114" t="str">
        <f t="shared" si="34"/>
        <v/>
      </c>
      <c r="B993" s="55"/>
      <c r="C993" s="55"/>
      <c r="D993" s="77"/>
      <c r="E993" s="77"/>
      <c r="F993" s="72"/>
      <c r="G993" s="89"/>
      <c r="H993" s="55"/>
      <c r="I993">
        <f t="shared" si="35"/>
        <v>0</v>
      </c>
    </row>
    <row r="994" spans="1:9" x14ac:dyDescent="0.25">
      <c r="A994" s="114" t="str">
        <f t="shared" si="34"/>
        <v/>
      </c>
      <c r="B994" s="55"/>
      <c r="C994" s="55"/>
      <c r="D994" s="77"/>
      <c r="E994" s="77"/>
      <c r="F994" s="72"/>
      <c r="G994" s="89"/>
      <c r="H994" s="55"/>
      <c r="I994">
        <f t="shared" si="35"/>
        <v>0</v>
      </c>
    </row>
    <row r="995" spans="1:9" x14ac:dyDescent="0.25">
      <c r="A995" s="114" t="str">
        <f t="shared" si="34"/>
        <v/>
      </c>
      <c r="B995" s="55"/>
      <c r="C995" s="55"/>
      <c r="D995" s="77"/>
      <c r="E995" s="77"/>
      <c r="F995" s="72"/>
      <c r="G995" s="89"/>
      <c r="H995" s="55"/>
      <c r="I995">
        <f t="shared" si="35"/>
        <v>0</v>
      </c>
    </row>
    <row r="996" spans="1:9" x14ac:dyDescent="0.25">
      <c r="A996" s="114" t="str">
        <f t="shared" si="34"/>
        <v/>
      </c>
      <c r="B996" s="55"/>
      <c r="C996" s="55"/>
      <c r="D996" s="77"/>
      <c r="E996" s="77"/>
      <c r="F996" s="72"/>
      <c r="G996" s="89"/>
      <c r="H996" s="55"/>
      <c r="I996">
        <f t="shared" si="35"/>
        <v>0</v>
      </c>
    </row>
    <row r="997" spans="1:9" x14ac:dyDescent="0.25">
      <c r="A997" s="114" t="str">
        <f t="shared" si="34"/>
        <v/>
      </c>
      <c r="B997" s="55"/>
      <c r="C997" s="55"/>
      <c r="D997" s="77"/>
      <c r="E997" s="77"/>
      <c r="F997" s="72"/>
      <c r="G997" s="89"/>
      <c r="H997" s="55"/>
      <c r="I997">
        <f t="shared" si="35"/>
        <v>0</v>
      </c>
    </row>
    <row r="998" spans="1:9" x14ac:dyDescent="0.25">
      <c r="A998" s="114" t="str">
        <f t="shared" si="34"/>
        <v/>
      </c>
      <c r="B998" s="55"/>
      <c r="C998" s="55"/>
      <c r="D998" s="77"/>
      <c r="E998" s="77"/>
      <c r="F998" s="72"/>
      <c r="G998" s="89"/>
      <c r="H998" s="55"/>
      <c r="I998">
        <f t="shared" si="35"/>
        <v>0</v>
      </c>
    </row>
    <row r="999" spans="1:9" x14ac:dyDescent="0.25">
      <c r="A999" s="114" t="str">
        <f t="shared" si="34"/>
        <v/>
      </c>
      <c r="B999" s="55"/>
      <c r="C999" s="55"/>
      <c r="D999" s="77"/>
      <c r="E999" s="77"/>
      <c r="F999" s="72"/>
      <c r="G999" s="89"/>
      <c r="H999" s="55"/>
      <c r="I999">
        <f t="shared" si="35"/>
        <v>0</v>
      </c>
    </row>
    <row r="1000" spans="1:9" x14ac:dyDescent="0.25">
      <c r="A1000" s="114" t="str">
        <f t="shared" si="34"/>
        <v/>
      </c>
      <c r="B1000" s="55"/>
      <c r="C1000" s="55"/>
      <c r="D1000" s="77"/>
      <c r="E1000" s="77"/>
      <c r="F1000" s="72"/>
      <c r="G1000" s="89"/>
      <c r="H1000" s="55"/>
      <c r="I1000">
        <f t="shared" si="35"/>
        <v>0</v>
      </c>
    </row>
    <row r="1001" spans="1:9" x14ac:dyDescent="0.25">
      <c r="A1001" s="114" t="str">
        <f t="shared" si="34"/>
        <v/>
      </c>
      <c r="B1001" s="55"/>
      <c r="C1001" s="55"/>
      <c r="D1001" s="77"/>
      <c r="E1001" s="77"/>
      <c r="F1001" s="72"/>
      <c r="G1001" s="89"/>
      <c r="H1001" s="55"/>
      <c r="I1001">
        <f t="shared" si="35"/>
        <v>0</v>
      </c>
    </row>
    <row r="1002" spans="1:9" x14ac:dyDescent="0.25">
      <c r="A1002" s="114" t="str">
        <f t="shared" si="34"/>
        <v/>
      </c>
      <c r="B1002" s="55"/>
      <c r="C1002" s="55"/>
      <c r="D1002" s="77"/>
      <c r="E1002" s="77"/>
      <c r="F1002" s="72"/>
      <c r="G1002" s="89"/>
      <c r="H1002" s="55"/>
      <c r="I1002">
        <f t="shared" si="35"/>
        <v>0</v>
      </c>
    </row>
    <row r="1003" spans="1:9" x14ac:dyDescent="0.25">
      <c r="A1003" s="114" t="str">
        <f t="shared" si="34"/>
        <v/>
      </c>
      <c r="B1003" s="55"/>
      <c r="C1003" s="55"/>
      <c r="D1003" s="77"/>
      <c r="E1003" s="77"/>
      <c r="F1003" s="72"/>
      <c r="G1003" s="89"/>
      <c r="H1003" s="55"/>
      <c r="I1003">
        <f t="shared" si="35"/>
        <v>0</v>
      </c>
    </row>
    <row r="1004" spans="1:9" x14ac:dyDescent="0.25">
      <c r="A1004" s="114" t="str">
        <f t="shared" si="34"/>
        <v/>
      </c>
      <c r="B1004" s="55"/>
      <c r="C1004" s="55"/>
      <c r="D1004" s="77"/>
      <c r="E1004" s="77"/>
      <c r="F1004" s="72"/>
      <c r="G1004" s="89"/>
      <c r="H1004" s="55"/>
      <c r="I1004">
        <f t="shared" si="35"/>
        <v>0</v>
      </c>
    </row>
    <row r="1005" spans="1:9" x14ac:dyDescent="0.25">
      <c r="A1005" s="114" t="str">
        <f t="shared" si="34"/>
        <v/>
      </c>
      <c r="B1005" s="55"/>
      <c r="C1005" s="55"/>
      <c r="D1005" s="77"/>
      <c r="E1005" s="77"/>
      <c r="F1005" s="72"/>
      <c r="G1005" s="89"/>
      <c r="H1005" s="55"/>
      <c r="I1005">
        <f t="shared" si="35"/>
        <v>0</v>
      </c>
    </row>
    <row r="1006" spans="1:9" x14ac:dyDescent="0.25">
      <c r="A1006" s="114" t="str">
        <f t="shared" si="34"/>
        <v/>
      </c>
      <c r="B1006" s="55"/>
      <c r="C1006" s="55"/>
      <c r="D1006" s="77"/>
      <c r="E1006" s="77"/>
      <c r="F1006" s="72"/>
      <c r="G1006" s="89"/>
      <c r="H1006" s="55"/>
      <c r="I1006">
        <f t="shared" si="35"/>
        <v>0</v>
      </c>
    </row>
    <row r="1007" spans="1:9" x14ac:dyDescent="0.25">
      <c r="A1007" s="114" t="str">
        <f t="shared" si="34"/>
        <v/>
      </c>
      <c r="B1007" s="55"/>
      <c r="C1007" s="55"/>
      <c r="D1007" s="77"/>
      <c r="E1007" s="77"/>
      <c r="F1007" s="72"/>
      <c r="G1007" s="89"/>
      <c r="H1007" s="55"/>
      <c r="I1007">
        <f t="shared" si="35"/>
        <v>0</v>
      </c>
    </row>
    <row r="1008" spans="1:9" x14ac:dyDescent="0.25">
      <c r="A1008" s="114" t="str">
        <f t="shared" si="34"/>
        <v/>
      </c>
      <c r="B1008" s="55"/>
      <c r="C1008" s="55"/>
      <c r="D1008" s="77"/>
      <c r="E1008" s="77"/>
      <c r="F1008" s="72"/>
      <c r="G1008" s="89"/>
      <c r="H1008" s="55"/>
      <c r="I1008">
        <f t="shared" si="35"/>
        <v>0</v>
      </c>
    </row>
    <row r="1009" spans="1:9" x14ac:dyDescent="0.25">
      <c r="A1009" s="114" t="str">
        <f t="shared" si="34"/>
        <v/>
      </c>
      <c r="B1009" s="55"/>
      <c r="C1009" s="55"/>
      <c r="D1009" s="77"/>
      <c r="E1009" s="77"/>
      <c r="F1009" s="72"/>
      <c r="G1009" s="89"/>
      <c r="H1009" s="55"/>
      <c r="I1009">
        <f t="shared" si="35"/>
        <v>0</v>
      </c>
    </row>
    <row r="1010" spans="1:9" x14ac:dyDescent="0.25">
      <c r="A1010" s="114" t="str">
        <f t="shared" si="34"/>
        <v/>
      </c>
      <c r="B1010" s="55"/>
      <c r="C1010" s="55"/>
      <c r="D1010" s="77"/>
      <c r="E1010" s="77"/>
      <c r="F1010" s="72"/>
      <c r="G1010" s="89"/>
      <c r="H1010" s="55"/>
      <c r="I1010">
        <f t="shared" si="35"/>
        <v>0</v>
      </c>
    </row>
    <row r="1011" spans="1:9" x14ac:dyDescent="0.25">
      <c r="A1011" s="114" t="str">
        <f t="shared" si="34"/>
        <v/>
      </c>
      <c r="B1011" s="55"/>
      <c r="C1011" s="55"/>
      <c r="D1011" s="77"/>
      <c r="E1011" s="77"/>
      <c r="F1011" s="72"/>
      <c r="G1011" s="89"/>
      <c r="H1011" s="55"/>
      <c r="I1011">
        <f t="shared" si="35"/>
        <v>0</v>
      </c>
    </row>
    <row r="1012" spans="1:9" x14ac:dyDescent="0.25">
      <c r="A1012" s="114" t="str">
        <f t="shared" si="34"/>
        <v/>
      </c>
      <c r="B1012" s="55"/>
      <c r="C1012" s="55"/>
      <c r="D1012" s="77"/>
      <c r="E1012" s="77"/>
      <c r="F1012" s="72"/>
      <c r="G1012" s="89"/>
      <c r="H1012" s="55"/>
      <c r="I1012">
        <f t="shared" si="35"/>
        <v>0</v>
      </c>
    </row>
    <row r="1013" spans="1:9" x14ac:dyDescent="0.25">
      <c r="A1013" s="114" t="str">
        <f t="shared" si="34"/>
        <v/>
      </c>
      <c r="B1013" s="55"/>
      <c r="C1013" s="55"/>
      <c r="D1013" s="77"/>
      <c r="E1013" s="77"/>
      <c r="F1013" s="72"/>
      <c r="G1013" s="89"/>
      <c r="H1013" s="55"/>
      <c r="I1013">
        <f t="shared" si="35"/>
        <v>0</v>
      </c>
    </row>
    <row r="1014" spans="1:9" x14ac:dyDescent="0.25">
      <c r="A1014" s="114" t="str">
        <f t="shared" si="34"/>
        <v/>
      </c>
      <c r="B1014" s="55"/>
      <c r="C1014" s="55"/>
      <c r="D1014" s="77"/>
      <c r="E1014" s="77"/>
      <c r="F1014" s="72"/>
      <c r="G1014" s="89"/>
      <c r="H1014" s="55"/>
      <c r="I1014">
        <f t="shared" si="35"/>
        <v>0</v>
      </c>
    </row>
    <row r="1015" spans="1:9" x14ac:dyDescent="0.25">
      <c r="A1015" s="114" t="str">
        <f t="shared" si="34"/>
        <v/>
      </c>
      <c r="B1015" s="55"/>
      <c r="C1015" s="55"/>
      <c r="D1015" s="77"/>
      <c r="E1015" s="77"/>
      <c r="F1015" s="72"/>
      <c r="G1015" s="89"/>
      <c r="H1015" s="55"/>
      <c r="I1015">
        <f t="shared" si="35"/>
        <v>0</v>
      </c>
    </row>
    <row r="1016" spans="1:9" x14ac:dyDescent="0.25">
      <c r="A1016" s="114" t="str">
        <f t="shared" si="34"/>
        <v/>
      </c>
      <c r="B1016" s="55"/>
      <c r="C1016" s="55"/>
      <c r="D1016" s="77"/>
      <c r="E1016" s="77"/>
      <c r="F1016" s="72"/>
      <c r="G1016" s="89"/>
      <c r="H1016" s="55"/>
      <c r="I1016">
        <f t="shared" si="35"/>
        <v>0</v>
      </c>
    </row>
    <row r="1017" spans="1:9" x14ac:dyDescent="0.25">
      <c r="A1017" s="114" t="str">
        <f t="shared" si="34"/>
        <v/>
      </c>
      <c r="B1017" s="55"/>
      <c r="C1017" s="55"/>
      <c r="D1017" s="77"/>
      <c r="E1017" s="77"/>
      <c r="F1017" s="72"/>
      <c r="G1017" s="89"/>
      <c r="H1017" s="55"/>
      <c r="I1017">
        <f t="shared" si="35"/>
        <v>0</v>
      </c>
    </row>
    <row r="1018" spans="1:9" x14ac:dyDescent="0.25">
      <c r="A1018" s="114" t="str">
        <f t="shared" si="34"/>
        <v/>
      </c>
      <c r="B1018" s="55"/>
      <c r="C1018" s="55"/>
      <c r="D1018" s="77"/>
      <c r="E1018" s="77"/>
      <c r="F1018" s="72"/>
      <c r="G1018" s="89"/>
      <c r="H1018" s="55"/>
      <c r="I1018">
        <f t="shared" si="35"/>
        <v>0</v>
      </c>
    </row>
    <row r="1019" spans="1:9" x14ac:dyDescent="0.25">
      <c r="A1019" s="114" t="str">
        <f t="shared" si="34"/>
        <v/>
      </c>
      <c r="B1019" s="55"/>
      <c r="C1019" s="55"/>
      <c r="D1019" s="77"/>
      <c r="E1019" s="77"/>
      <c r="F1019" s="72"/>
      <c r="G1019" s="89"/>
      <c r="H1019" s="55"/>
      <c r="I1019">
        <f t="shared" si="35"/>
        <v>0</v>
      </c>
    </row>
    <row r="1020" spans="1:9" x14ac:dyDescent="0.25">
      <c r="A1020" s="114" t="str">
        <f t="shared" si="34"/>
        <v/>
      </c>
      <c r="B1020" s="55"/>
      <c r="C1020" s="55"/>
      <c r="D1020" s="77"/>
      <c r="E1020" s="77"/>
      <c r="F1020" s="72"/>
      <c r="G1020" s="89"/>
      <c r="H1020" s="55"/>
      <c r="I1020">
        <f t="shared" si="35"/>
        <v>0</v>
      </c>
    </row>
    <row r="1021" spans="1:9" x14ac:dyDescent="0.25">
      <c r="A1021" s="114" t="str">
        <f t="shared" si="34"/>
        <v/>
      </c>
      <c r="B1021" s="55"/>
      <c r="C1021" s="55"/>
      <c r="D1021" s="77"/>
      <c r="E1021" s="77"/>
      <c r="F1021" s="72"/>
      <c r="G1021" s="89"/>
      <c r="H1021" s="55"/>
      <c r="I1021">
        <f t="shared" si="35"/>
        <v>0</v>
      </c>
    </row>
    <row r="1022" spans="1:9" x14ac:dyDescent="0.25">
      <c r="A1022" s="114" t="str">
        <f t="shared" si="34"/>
        <v/>
      </c>
      <c r="B1022" s="55"/>
      <c r="C1022" s="55"/>
      <c r="D1022" s="77"/>
      <c r="E1022" s="77"/>
      <c r="F1022" s="72"/>
      <c r="G1022" s="89"/>
      <c r="H1022" s="55"/>
      <c r="I1022">
        <f t="shared" si="35"/>
        <v>0</v>
      </c>
    </row>
    <row r="1023" spans="1:9" x14ac:dyDescent="0.25">
      <c r="A1023" s="114" t="str">
        <f t="shared" si="34"/>
        <v/>
      </c>
      <c r="B1023" s="55"/>
      <c r="C1023" s="55"/>
      <c r="D1023" s="77"/>
      <c r="E1023" s="77"/>
      <c r="F1023" s="72"/>
      <c r="G1023" s="89"/>
      <c r="H1023" s="55"/>
      <c r="I1023">
        <f t="shared" si="35"/>
        <v>0</v>
      </c>
    </row>
    <row r="1024" spans="1:9" x14ac:dyDescent="0.25">
      <c r="A1024" s="114" t="str">
        <f t="shared" si="34"/>
        <v/>
      </c>
      <c r="B1024" s="55"/>
      <c r="C1024" s="55"/>
      <c r="D1024" s="77"/>
      <c r="E1024" s="77"/>
      <c r="F1024" s="72"/>
      <c r="G1024" s="89"/>
      <c r="H1024" s="55"/>
      <c r="I1024">
        <f t="shared" si="35"/>
        <v>0</v>
      </c>
    </row>
    <row r="1025" spans="1:9" x14ac:dyDescent="0.25">
      <c r="A1025" s="114" t="str">
        <f t="shared" si="34"/>
        <v/>
      </c>
      <c r="B1025" s="55"/>
      <c r="C1025" s="55"/>
      <c r="D1025" s="77"/>
      <c r="E1025" s="77"/>
      <c r="F1025" s="72"/>
      <c r="G1025" s="89"/>
      <c r="H1025" s="55"/>
      <c r="I1025">
        <f t="shared" si="35"/>
        <v>0</v>
      </c>
    </row>
    <row r="1026" spans="1:9" x14ac:dyDescent="0.25">
      <c r="A1026" s="114" t="str">
        <f t="shared" ref="A1026:A1089" si="36">IF(D1026="","",D1026+(6-I1026))</f>
        <v/>
      </c>
      <c r="B1026" s="55"/>
      <c r="C1026" s="55"/>
      <c r="D1026" s="77"/>
      <c r="E1026" s="77"/>
      <c r="F1026" s="72"/>
      <c r="G1026" s="89"/>
      <c r="H1026" s="55"/>
      <c r="I1026">
        <f t="shared" ref="I1026:I1089" si="37">IF(WEEKDAY(D1026)=7,0,WEEKDAY(D1026))</f>
        <v>0</v>
      </c>
    </row>
    <row r="1027" spans="1:9" x14ac:dyDescent="0.25">
      <c r="A1027" s="114" t="str">
        <f t="shared" si="36"/>
        <v/>
      </c>
      <c r="B1027" s="55"/>
      <c r="C1027" s="55"/>
      <c r="D1027" s="77"/>
      <c r="E1027" s="77"/>
      <c r="F1027" s="72"/>
      <c r="G1027" s="89"/>
      <c r="H1027" s="55"/>
      <c r="I1027">
        <f t="shared" si="37"/>
        <v>0</v>
      </c>
    </row>
    <row r="1028" spans="1:9" x14ac:dyDescent="0.25">
      <c r="A1028" s="114" t="str">
        <f t="shared" si="36"/>
        <v/>
      </c>
      <c r="B1028" s="55"/>
      <c r="C1028" s="55"/>
      <c r="D1028" s="77"/>
      <c r="E1028" s="77"/>
      <c r="F1028" s="72"/>
      <c r="G1028" s="89"/>
      <c r="H1028" s="55"/>
      <c r="I1028">
        <f t="shared" si="37"/>
        <v>0</v>
      </c>
    </row>
    <row r="1029" spans="1:9" x14ac:dyDescent="0.25">
      <c r="A1029" s="114" t="str">
        <f t="shared" si="36"/>
        <v/>
      </c>
      <c r="B1029" s="55"/>
      <c r="C1029" s="55"/>
      <c r="D1029" s="77"/>
      <c r="E1029" s="77"/>
      <c r="F1029" s="72"/>
      <c r="G1029" s="89"/>
      <c r="H1029" s="55"/>
      <c r="I1029">
        <f t="shared" si="37"/>
        <v>0</v>
      </c>
    </row>
    <row r="1030" spans="1:9" x14ac:dyDescent="0.25">
      <c r="A1030" s="114" t="str">
        <f t="shared" si="36"/>
        <v/>
      </c>
      <c r="B1030" s="55"/>
      <c r="C1030" s="55"/>
      <c r="D1030" s="77"/>
      <c r="E1030" s="77"/>
      <c r="F1030" s="72"/>
      <c r="G1030" s="89"/>
      <c r="H1030" s="55"/>
      <c r="I1030">
        <f t="shared" si="37"/>
        <v>0</v>
      </c>
    </row>
    <row r="1031" spans="1:9" x14ac:dyDescent="0.25">
      <c r="A1031" s="114" t="str">
        <f t="shared" si="36"/>
        <v/>
      </c>
      <c r="B1031" s="55"/>
      <c r="C1031" s="55"/>
      <c r="D1031" s="77"/>
      <c r="E1031" s="77"/>
      <c r="F1031" s="72"/>
      <c r="G1031" s="89"/>
      <c r="H1031" s="55"/>
      <c r="I1031">
        <f t="shared" si="37"/>
        <v>0</v>
      </c>
    </row>
    <row r="1032" spans="1:9" x14ac:dyDescent="0.25">
      <c r="A1032" s="114" t="str">
        <f t="shared" si="36"/>
        <v/>
      </c>
      <c r="B1032" s="55"/>
      <c r="C1032" s="55"/>
      <c r="D1032" s="77"/>
      <c r="E1032" s="77"/>
      <c r="F1032" s="72"/>
      <c r="G1032" s="89"/>
      <c r="H1032" s="55"/>
      <c r="I1032">
        <f t="shared" si="37"/>
        <v>0</v>
      </c>
    </row>
    <row r="1033" spans="1:9" x14ac:dyDescent="0.25">
      <c r="A1033" s="114" t="str">
        <f t="shared" si="36"/>
        <v/>
      </c>
      <c r="B1033" s="55"/>
      <c r="C1033" s="55"/>
      <c r="D1033" s="77"/>
      <c r="E1033" s="77"/>
      <c r="F1033" s="72"/>
      <c r="G1033" s="89"/>
      <c r="H1033" s="55"/>
      <c r="I1033">
        <f t="shared" si="37"/>
        <v>0</v>
      </c>
    </row>
    <row r="1034" spans="1:9" x14ac:dyDescent="0.25">
      <c r="A1034" s="114" t="str">
        <f t="shared" si="36"/>
        <v/>
      </c>
      <c r="B1034" s="55"/>
      <c r="C1034" s="55"/>
      <c r="D1034" s="77"/>
      <c r="E1034" s="77"/>
      <c r="F1034" s="72"/>
      <c r="G1034" s="89"/>
      <c r="H1034" s="55"/>
      <c r="I1034">
        <f t="shared" si="37"/>
        <v>0</v>
      </c>
    </row>
    <row r="1035" spans="1:9" x14ac:dyDescent="0.25">
      <c r="A1035" s="114" t="str">
        <f t="shared" si="36"/>
        <v/>
      </c>
      <c r="B1035" s="55"/>
      <c r="C1035" s="55"/>
      <c r="D1035" s="77"/>
      <c r="E1035" s="77"/>
      <c r="F1035" s="72"/>
      <c r="G1035" s="89"/>
      <c r="H1035" s="55"/>
      <c r="I1035">
        <f t="shared" si="37"/>
        <v>0</v>
      </c>
    </row>
    <row r="1036" spans="1:9" x14ac:dyDescent="0.25">
      <c r="A1036" s="114" t="str">
        <f t="shared" si="36"/>
        <v/>
      </c>
      <c r="B1036" s="55"/>
      <c r="C1036" s="55"/>
      <c r="D1036" s="77"/>
      <c r="E1036" s="77"/>
      <c r="F1036" s="72"/>
      <c r="G1036" s="89"/>
      <c r="H1036" s="55"/>
      <c r="I1036">
        <f t="shared" si="37"/>
        <v>0</v>
      </c>
    </row>
    <row r="1037" spans="1:9" x14ac:dyDescent="0.25">
      <c r="A1037" s="114" t="str">
        <f t="shared" si="36"/>
        <v/>
      </c>
      <c r="B1037" s="55"/>
      <c r="C1037" s="55"/>
      <c r="D1037" s="77"/>
      <c r="E1037" s="77"/>
      <c r="F1037" s="72"/>
      <c r="G1037" s="89"/>
      <c r="H1037" s="55"/>
      <c r="I1037">
        <f t="shared" si="37"/>
        <v>0</v>
      </c>
    </row>
    <row r="1038" spans="1:9" x14ac:dyDescent="0.25">
      <c r="A1038" s="114" t="str">
        <f t="shared" si="36"/>
        <v/>
      </c>
      <c r="B1038" s="55"/>
      <c r="C1038" s="55"/>
      <c r="D1038" s="77"/>
      <c r="E1038" s="77"/>
      <c r="F1038" s="72"/>
      <c r="G1038" s="89"/>
      <c r="H1038" s="55"/>
      <c r="I1038">
        <f t="shared" si="37"/>
        <v>0</v>
      </c>
    </row>
    <row r="1039" spans="1:9" x14ac:dyDescent="0.25">
      <c r="A1039" s="114" t="str">
        <f t="shared" si="36"/>
        <v/>
      </c>
      <c r="B1039" s="55"/>
      <c r="C1039" s="55"/>
      <c r="D1039" s="77"/>
      <c r="E1039" s="77"/>
      <c r="F1039" s="72"/>
      <c r="G1039" s="89"/>
      <c r="H1039" s="55"/>
      <c r="I1039">
        <f t="shared" si="37"/>
        <v>0</v>
      </c>
    </row>
    <row r="1040" spans="1:9" x14ac:dyDescent="0.25">
      <c r="A1040" s="114" t="str">
        <f t="shared" si="36"/>
        <v/>
      </c>
      <c r="B1040" s="55"/>
      <c r="C1040" s="55"/>
      <c r="D1040" s="77"/>
      <c r="E1040" s="77"/>
      <c r="F1040" s="72"/>
      <c r="G1040" s="89"/>
      <c r="H1040" s="55"/>
      <c r="I1040">
        <f t="shared" si="37"/>
        <v>0</v>
      </c>
    </row>
    <row r="1041" spans="1:9" x14ac:dyDescent="0.25">
      <c r="A1041" s="114" t="str">
        <f t="shared" si="36"/>
        <v/>
      </c>
      <c r="B1041" s="55"/>
      <c r="C1041" s="55"/>
      <c r="D1041" s="77"/>
      <c r="E1041" s="77"/>
      <c r="F1041" s="72"/>
      <c r="G1041" s="89"/>
      <c r="H1041" s="55"/>
      <c r="I1041">
        <f t="shared" si="37"/>
        <v>0</v>
      </c>
    </row>
    <row r="1042" spans="1:9" x14ac:dyDescent="0.25">
      <c r="A1042" s="114" t="str">
        <f t="shared" si="36"/>
        <v/>
      </c>
      <c r="B1042" s="55"/>
      <c r="C1042" s="55"/>
      <c r="D1042" s="77"/>
      <c r="E1042" s="77"/>
      <c r="F1042" s="72"/>
      <c r="G1042" s="89"/>
      <c r="H1042" s="55"/>
      <c r="I1042">
        <f t="shared" si="37"/>
        <v>0</v>
      </c>
    </row>
    <row r="1043" spans="1:9" x14ac:dyDescent="0.25">
      <c r="A1043" s="114" t="str">
        <f t="shared" si="36"/>
        <v/>
      </c>
      <c r="B1043" s="55"/>
      <c r="C1043" s="55"/>
      <c r="D1043" s="77"/>
      <c r="E1043" s="77"/>
      <c r="F1043" s="72"/>
      <c r="G1043" s="89"/>
      <c r="H1043" s="55"/>
      <c r="I1043">
        <f t="shared" si="37"/>
        <v>0</v>
      </c>
    </row>
    <row r="1044" spans="1:9" x14ac:dyDescent="0.25">
      <c r="A1044" s="114" t="str">
        <f t="shared" si="36"/>
        <v/>
      </c>
      <c r="B1044" s="55"/>
      <c r="C1044" s="55"/>
      <c r="D1044" s="77"/>
      <c r="E1044" s="77"/>
      <c r="F1044" s="72"/>
      <c r="G1044" s="89"/>
      <c r="H1044" s="55"/>
      <c r="I1044">
        <f t="shared" si="37"/>
        <v>0</v>
      </c>
    </row>
    <row r="1045" spans="1:9" x14ac:dyDescent="0.25">
      <c r="A1045" s="114" t="str">
        <f t="shared" si="36"/>
        <v/>
      </c>
      <c r="B1045" s="55"/>
      <c r="C1045" s="55"/>
      <c r="D1045" s="77"/>
      <c r="E1045" s="77"/>
      <c r="F1045" s="72"/>
      <c r="G1045" s="89"/>
      <c r="H1045" s="55"/>
      <c r="I1045">
        <f t="shared" si="37"/>
        <v>0</v>
      </c>
    </row>
    <row r="1046" spans="1:9" x14ac:dyDescent="0.25">
      <c r="A1046" s="114" t="str">
        <f t="shared" si="36"/>
        <v/>
      </c>
      <c r="B1046" s="55"/>
      <c r="C1046" s="55"/>
      <c r="D1046" s="77"/>
      <c r="E1046" s="77"/>
      <c r="F1046" s="72"/>
      <c r="G1046" s="89"/>
      <c r="H1046" s="55"/>
      <c r="I1046">
        <f t="shared" si="37"/>
        <v>0</v>
      </c>
    </row>
    <row r="1047" spans="1:9" x14ac:dyDescent="0.25">
      <c r="A1047" s="114" t="str">
        <f t="shared" si="36"/>
        <v/>
      </c>
      <c r="B1047" s="55"/>
      <c r="C1047" s="55"/>
      <c r="D1047" s="77"/>
      <c r="E1047" s="77"/>
      <c r="F1047" s="72"/>
      <c r="G1047" s="89"/>
      <c r="H1047" s="55"/>
      <c r="I1047">
        <f t="shared" si="37"/>
        <v>0</v>
      </c>
    </row>
    <row r="1048" spans="1:9" x14ac:dyDescent="0.25">
      <c r="A1048" s="114" t="str">
        <f t="shared" si="36"/>
        <v/>
      </c>
      <c r="B1048" s="55"/>
      <c r="C1048" s="55"/>
      <c r="D1048" s="77"/>
      <c r="E1048" s="77"/>
      <c r="F1048" s="72"/>
      <c r="G1048" s="89"/>
      <c r="H1048" s="55"/>
      <c r="I1048">
        <f t="shared" si="37"/>
        <v>0</v>
      </c>
    </row>
    <row r="1049" spans="1:9" x14ac:dyDescent="0.25">
      <c r="A1049" s="114" t="str">
        <f t="shared" si="36"/>
        <v/>
      </c>
      <c r="B1049" s="55"/>
      <c r="C1049" s="55"/>
      <c r="D1049" s="77"/>
      <c r="E1049" s="77"/>
      <c r="F1049" s="72"/>
      <c r="G1049" s="89"/>
      <c r="H1049" s="55"/>
      <c r="I1049">
        <f t="shared" si="37"/>
        <v>0</v>
      </c>
    </row>
    <row r="1050" spans="1:9" x14ac:dyDescent="0.25">
      <c r="A1050" s="114" t="str">
        <f t="shared" si="36"/>
        <v/>
      </c>
      <c r="B1050" s="55"/>
      <c r="C1050" s="55"/>
      <c r="D1050" s="77"/>
      <c r="E1050" s="77"/>
      <c r="F1050" s="72"/>
      <c r="G1050" s="89"/>
      <c r="H1050" s="55"/>
      <c r="I1050">
        <f t="shared" si="37"/>
        <v>0</v>
      </c>
    </row>
    <row r="1051" spans="1:9" x14ac:dyDescent="0.25">
      <c r="A1051" s="114" t="str">
        <f t="shared" si="36"/>
        <v/>
      </c>
      <c r="B1051" s="55"/>
      <c r="C1051" s="55"/>
      <c r="D1051" s="77"/>
      <c r="E1051" s="77"/>
      <c r="F1051" s="72"/>
      <c r="G1051" s="89"/>
      <c r="H1051" s="55"/>
      <c r="I1051">
        <f t="shared" si="37"/>
        <v>0</v>
      </c>
    </row>
    <row r="1052" spans="1:9" x14ac:dyDescent="0.25">
      <c r="A1052" s="114" t="str">
        <f t="shared" si="36"/>
        <v/>
      </c>
      <c r="B1052" s="55"/>
      <c r="C1052" s="55"/>
      <c r="D1052" s="77"/>
      <c r="E1052" s="77"/>
      <c r="F1052" s="72"/>
      <c r="G1052" s="89"/>
      <c r="H1052" s="55"/>
      <c r="I1052">
        <f t="shared" si="37"/>
        <v>0</v>
      </c>
    </row>
    <row r="1053" spans="1:9" x14ac:dyDescent="0.25">
      <c r="A1053" s="114" t="str">
        <f t="shared" si="36"/>
        <v/>
      </c>
      <c r="B1053" s="55"/>
      <c r="C1053" s="55"/>
      <c r="D1053" s="77"/>
      <c r="E1053" s="77"/>
      <c r="F1053" s="72"/>
      <c r="G1053" s="89"/>
      <c r="H1053" s="55"/>
      <c r="I1053">
        <f t="shared" si="37"/>
        <v>0</v>
      </c>
    </row>
    <row r="1054" spans="1:9" x14ac:dyDescent="0.25">
      <c r="A1054" s="114" t="str">
        <f t="shared" si="36"/>
        <v/>
      </c>
      <c r="B1054" s="55"/>
      <c r="C1054" s="55"/>
      <c r="D1054" s="77"/>
      <c r="E1054" s="77"/>
      <c r="F1054" s="72"/>
      <c r="G1054" s="89"/>
      <c r="H1054" s="55"/>
      <c r="I1054">
        <f t="shared" si="37"/>
        <v>0</v>
      </c>
    </row>
    <row r="1055" spans="1:9" x14ac:dyDescent="0.25">
      <c r="A1055" s="114" t="str">
        <f t="shared" si="36"/>
        <v/>
      </c>
      <c r="B1055" s="55"/>
      <c r="C1055" s="55"/>
      <c r="D1055" s="77"/>
      <c r="E1055" s="77"/>
      <c r="F1055" s="72"/>
      <c r="G1055" s="89"/>
      <c r="H1055" s="55"/>
      <c r="I1055">
        <f t="shared" si="37"/>
        <v>0</v>
      </c>
    </row>
    <row r="1056" spans="1:9" x14ac:dyDescent="0.25">
      <c r="A1056" s="114" t="str">
        <f t="shared" si="36"/>
        <v/>
      </c>
      <c r="B1056" s="55"/>
      <c r="C1056" s="55"/>
      <c r="D1056" s="77"/>
      <c r="E1056" s="77"/>
      <c r="F1056" s="72"/>
      <c r="G1056" s="89"/>
      <c r="H1056" s="55"/>
      <c r="I1056">
        <f t="shared" si="37"/>
        <v>0</v>
      </c>
    </row>
    <row r="1057" spans="1:9" x14ac:dyDescent="0.25">
      <c r="A1057" s="114" t="str">
        <f t="shared" si="36"/>
        <v/>
      </c>
      <c r="B1057" s="55"/>
      <c r="C1057" s="55"/>
      <c r="D1057" s="77"/>
      <c r="E1057" s="77"/>
      <c r="F1057" s="72"/>
      <c r="G1057" s="89"/>
      <c r="H1057" s="55"/>
      <c r="I1057">
        <f t="shared" si="37"/>
        <v>0</v>
      </c>
    </row>
    <row r="1058" spans="1:9" x14ac:dyDescent="0.25">
      <c r="A1058" s="114" t="str">
        <f t="shared" si="36"/>
        <v/>
      </c>
      <c r="B1058" s="55"/>
      <c r="C1058" s="55"/>
      <c r="D1058" s="77"/>
      <c r="E1058" s="77"/>
      <c r="F1058" s="72"/>
      <c r="G1058" s="89"/>
      <c r="H1058" s="55"/>
      <c r="I1058">
        <f t="shared" si="37"/>
        <v>0</v>
      </c>
    </row>
    <row r="1059" spans="1:9" x14ac:dyDescent="0.25">
      <c r="A1059" s="114" t="str">
        <f t="shared" si="36"/>
        <v/>
      </c>
      <c r="B1059" s="55"/>
      <c r="C1059" s="55"/>
      <c r="D1059" s="77"/>
      <c r="E1059" s="77"/>
      <c r="F1059" s="72"/>
      <c r="G1059" s="89"/>
      <c r="H1059" s="55"/>
      <c r="I1059">
        <f t="shared" si="37"/>
        <v>0</v>
      </c>
    </row>
    <row r="1060" spans="1:9" x14ac:dyDescent="0.25">
      <c r="A1060" s="114" t="str">
        <f t="shared" si="36"/>
        <v/>
      </c>
      <c r="B1060" s="55"/>
      <c r="C1060" s="55"/>
      <c r="D1060" s="77"/>
      <c r="E1060" s="77"/>
      <c r="F1060" s="72"/>
      <c r="G1060" s="89"/>
      <c r="H1060" s="55"/>
      <c r="I1060">
        <f t="shared" si="37"/>
        <v>0</v>
      </c>
    </row>
    <row r="1061" spans="1:9" x14ac:dyDescent="0.25">
      <c r="A1061" s="114" t="str">
        <f t="shared" si="36"/>
        <v/>
      </c>
      <c r="B1061" s="55"/>
      <c r="C1061" s="55"/>
      <c r="D1061" s="77"/>
      <c r="E1061" s="77"/>
      <c r="F1061" s="72"/>
      <c r="G1061" s="89"/>
      <c r="H1061" s="55"/>
      <c r="I1061">
        <f t="shared" si="37"/>
        <v>0</v>
      </c>
    </row>
    <row r="1062" spans="1:9" x14ac:dyDescent="0.25">
      <c r="A1062" s="114" t="str">
        <f t="shared" si="36"/>
        <v/>
      </c>
      <c r="B1062" s="55"/>
      <c r="C1062" s="55"/>
      <c r="D1062" s="77"/>
      <c r="E1062" s="77"/>
      <c r="F1062" s="72"/>
      <c r="G1062" s="89"/>
      <c r="H1062" s="55"/>
      <c r="I1062">
        <f t="shared" si="37"/>
        <v>0</v>
      </c>
    </row>
    <row r="1063" spans="1:9" x14ac:dyDescent="0.25">
      <c r="A1063" s="114" t="str">
        <f t="shared" si="36"/>
        <v/>
      </c>
      <c r="B1063" s="55"/>
      <c r="C1063" s="55"/>
      <c r="D1063" s="77"/>
      <c r="E1063" s="77"/>
      <c r="F1063" s="72"/>
      <c r="G1063" s="89"/>
      <c r="H1063" s="55"/>
      <c r="I1063">
        <f t="shared" si="37"/>
        <v>0</v>
      </c>
    </row>
    <row r="1064" spans="1:9" x14ac:dyDescent="0.25">
      <c r="A1064" s="114" t="str">
        <f t="shared" si="36"/>
        <v/>
      </c>
      <c r="B1064" s="55"/>
      <c r="C1064" s="55"/>
      <c r="D1064" s="77"/>
      <c r="E1064" s="77"/>
      <c r="F1064" s="72"/>
      <c r="G1064" s="89"/>
      <c r="H1064" s="55"/>
      <c r="I1064">
        <f t="shared" si="37"/>
        <v>0</v>
      </c>
    </row>
    <row r="1065" spans="1:9" x14ac:dyDescent="0.25">
      <c r="A1065" s="114" t="str">
        <f t="shared" si="36"/>
        <v/>
      </c>
      <c r="B1065" s="55"/>
      <c r="C1065" s="55"/>
      <c r="D1065" s="77"/>
      <c r="E1065" s="77"/>
      <c r="F1065" s="72"/>
      <c r="G1065" s="89"/>
      <c r="H1065" s="55"/>
      <c r="I1065">
        <f t="shared" si="37"/>
        <v>0</v>
      </c>
    </row>
    <row r="1066" spans="1:9" x14ac:dyDescent="0.25">
      <c r="A1066" s="114" t="str">
        <f t="shared" si="36"/>
        <v/>
      </c>
      <c r="B1066" s="55"/>
      <c r="C1066" s="55"/>
      <c r="D1066" s="77"/>
      <c r="E1066" s="77"/>
      <c r="F1066" s="72"/>
      <c r="G1066" s="89"/>
      <c r="H1066" s="55"/>
      <c r="I1066">
        <f t="shared" si="37"/>
        <v>0</v>
      </c>
    </row>
    <row r="1067" spans="1:9" x14ac:dyDescent="0.25">
      <c r="A1067" s="114" t="str">
        <f t="shared" si="36"/>
        <v/>
      </c>
      <c r="B1067" s="55"/>
      <c r="C1067" s="55"/>
      <c r="D1067" s="77"/>
      <c r="E1067" s="77"/>
      <c r="F1067" s="72"/>
      <c r="G1067" s="89"/>
      <c r="H1067" s="55"/>
      <c r="I1067">
        <f t="shared" si="37"/>
        <v>0</v>
      </c>
    </row>
    <row r="1068" spans="1:9" x14ac:dyDescent="0.25">
      <c r="A1068" s="114" t="str">
        <f t="shared" si="36"/>
        <v/>
      </c>
      <c r="B1068" s="55"/>
      <c r="C1068" s="55"/>
      <c r="D1068" s="77"/>
      <c r="E1068" s="77"/>
      <c r="F1068" s="72"/>
      <c r="G1068" s="89"/>
      <c r="H1068" s="55"/>
      <c r="I1068">
        <f t="shared" si="37"/>
        <v>0</v>
      </c>
    </row>
    <row r="1069" spans="1:9" x14ac:dyDescent="0.25">
      <c r="A1069" s="114" t="str">
        <f t="shared" si="36"/>
        <v/>
      </c>
      <c r="B1069" s="55"/>
      <c r="C1069" s="55"/>
      <c r="D1069" s="77"/>
      <c r="E1069" s="77"/>
      <c r="F1069" s="72"/>
      <c r="G1069" s="89"/>
      <c r="H1069" s="55"/>
      <c r="I1069">
        <f t="shared" si="37"/>
        <v>0</v>
      </c>
    </row>
    <row r="1070" spans="1:9" x14ac:dyDescent="0.25">
      <c r="A1070" s="114" t="str">
        <f t="shared" si="36"/>
        <v/>
      </c>
      <c r="B1070" s="55"/>
      <c r="C1070" s="55"/>
      <c r="D1070" s="77"/>
      <c r="E1070" s="77"/>
      <c r="F1070" s="72"/>
      <c r="G1070" s="89"/>
      <c r="H1070" s="55"/>
      <c r="I1070">
        <f t="shared" si="37"/>
        <v>0</v>
      </c>
    </row>
    <row r="1071" spans="1:9" x14ac:dyDescent="0.25">
      <c r="A1071" s="114" t="str">
        <f t="shared" si="36"/>
        <v/>
      </c>
      <c r="B1071" s="55"/>
      <c r="C1071" s="55"/>
      <c r="D1071" s="77"/>
      <c r="E1071" s="77"/>
      <c r="F1071" s="72"/>
      <c r="G1071" s="89"/>
      <c r="H1071" s="55"/>
      <c r="I1071">
        <f t="shared" si="37"/>
        <v>0</v>
      </c>
    </row>
    <row r="1072" spans="1:9" x14ac:dyDescent="0.25">
      <c r="A1072" s="114" t="str">
        <f t="shared" si="36"/>
        <v/>
      </c>
      <c r="B1072" s="55"/>
      <c r="C1072" s="55"/>
      <c r="D1072" s="77"/>
      <c r="E1072" s="77"/>
      <c r="F1072" s="72"/>
      <c r="G1072" s="89"/>
      <c r="H1072" s="55"/>
      <c r="I1072">
        <f t="shared" si="37"/>
        <v>0</v>
      </c>
    </row>
    <row r="1073" spans="1:9" x14ac:dyDescent="0.25">
      <c r="A1073" s="114" t="str">
        <f t="shared" si="36"/>
        <v/>
      </c>
      <c r="B1073" s="55"/>
      <c r="C1073" s="55"/>
      <c r="D1073" s="77"/>
      <c r="E1073" s="77"/>
      <c r="F1073" s="72"/>
      <c r="G1073" s="89"/>
      <c r="H1073" s="55"/>
      <c r="I1073">
        <f t="shared" si="37"/>
        <v>0</v>
      </c>
    </row>
    <row r="1074" spans="1:9" x14ac:dyDescent="0.25">
      <c r="A1074" s="114" t="str">
        <f t="shared" si="36"/>
        <v/>
      </c>
      <c r="B1074" s="55"/>
      <c r="C1074" s="55"/>
      <c r="D1074" s="77"/>
      <c r="E1074" s="77"/>
      <c r="F1074" s="72"/>
      <c r="G1074" s="89"/>
      <c r="H1074" s="55"/>
      <c r="I1074">
        <f t="shared" si="37"/>
        <v>0</v>
      </c>
    </row>
    <row r="1075" spans="1:9" x14ac:dyDescent="0.25">
      <c r="A1075" s="114" t="str">
        <f t="shared" si="36"/>
        <v/>
      </c>
      <c r="B1075" s="55"/>
      <c r="C1075" s="55"/>
      <c r="D1075" s="77"/>
      <c r="E1075" s="77"/>
      <c r="F1075" s="72"/>
      <c r="G1075" s="89"/>
      <c r="H1075" s="55"/>
      <c r="I1075">
        <f t="shared" si="37"/>
        <v>0</v>
      </c>
    </row>
    <row r="1076" spans="1:9" x14ac:dyDescent="0.25">
      <c r="A1076" s="114" t="str">
        <f t="shared" si="36"/>
        <v/>
      </c>
      <c r="B1076" s="55"/>
      <c r="C1076" s="55"/>
      <c r="D1076" s="77"/>
      <c r="E1076" s="77"/>
      <c r="F1076" s="72"/>
      <c r="G1076" s="89"/>
      <c r="H1076" s="55"/>
      <c r="I1076">
        <f t="shared" si="37"/>
        <v>0</v>
      </c>
    </row>
    <row r="1077" spans="1:9" x14ac:dyDescent="0.25">
      <c r="A1077" s="114" t="str">
        <f t="shared" si="36"/>
        <v/>
      </c>
      <c r="B1077" s="55"/>
      <c r="C1077" s="55"/>
      <c r="D1077" s="77"/>
      <c r="E1077" s="77"/>
      <c r="F1077" s="72"/>
      <c r="G1077" s="89"/>
      <c r="H1077" s="55"/>
      <c r="I1077">
        <f t="shared" si="37"/>
        <v>0</v>
      </c>
    </row>
    <row r="1078" spans="1:9" x14ac:dyDescent="0.25">
      <c r="A1078" s="114" t="str">
        <f t="shared" si="36"/>
        <v/>
      </c>
      <c r="B1078" s="55"/>
      <c r="C1078" s="55"/>
      <c r="D1078" s="77"/>
      <c r="E1078" s="77"/>
      <c r="F1078" s="72"/>
      <c r="G1078" s="89"/>
      <c r="H1078" s="55"/>
      <c r="I1078">
        <f t="shared" si="37"/>
        <v>0</v>
      </c>
    </row>
    <row r="1079" spans="1:9" x14ac:dyDescent="0.25">
      <c r="A1079" s="114" t="str">
        <f t="shared" si="36"/>
        <v/>
      </c>
      <c r="B1079" s="55"/>
      <c r="C1079" s="55"/>
      <c r="D1079" s="77"/>
      <c r="E1079" s="77"/>
      <c r="F1079" s="72"/>
      <c r="G1079" s="89"/>
      <c r="H1079" s="55"/>
      <c r="I1079">
        <f t="shared" si="37"/>
        <v>0</v>
      </c>
    </row>
    <row r="1080" spans="1:9" x14ac:dyDescent="0.25">
      <c r="A1080" s="114" t="str">
        <f t="shared" si="36"/>
        <v/>
      </c>
      <c r="B1080" s="55"/>
      <c r="C1080" s="55"/>
      <c r="D1080" s="77"/>
      <c r="E1080" s="77"/>
      <c r="F1080" s="72"/>
      <c r="G1080" s="89"/>
      <c r="H1080" s="55"/>
      <c r="I1080">
        <f t="shared" si="37"/>
        <v>0</v>
      </c>
    </row>
    <row r="1081" spans="1:9" x14ac:dyDescent="0.25">
      <c r="A1081" s="114" t="str">
        <f t="shared" si="36"/>
        <v/>
      </c>
      <c r="B1081" s="55"/>
      <c r="C1081" s="55"/>
      <c r="D1081" s="77"/>
      <c r="E1081" s="77"/>
      <c r="F1081" s="72"/>
      <c r="G1081" s="89"/>
      <c r="H1081" s="55"/>
      <c r="I1081">
        <f t="shared" si="37"/>
        <v>0</v>
      </c>
    </row>
    <row r="1082" spans="1:9" x14ac:dyDescent="0.25">
      <c r="A1082" s="114" t="str">
        <f t="shared" si="36"/>
        <v/>
      </c>
      <c r="B1082" s="55"/>
      <c r="C1082" s="55"/>
      <c r="D1082" s="77"/>
      <c r="E1082" s="77"/>
      <c r="F1082" s="72"/>
      <c r="G1082" s="89"/>
      <c r="H1082" s="55"/>
      <c r="I1082">
        <f t="shared" si="37"/>
        <v>0</v>
      </c>
    </row>
    <row r="1083" spans="1:9" x14ac:dyDescent="0.25">
      <c r="A1083" s="114" t="str">
        <f t="shared" si="36"/>
        <v/>
      </c>
      <c r="B1083" s="55"/>
      <c r="C1083" s="55"/>
      <c r="D1083" s="77"/>
      <c r="E1083" s="77"/>
      <c r="F1083" s="72"/>
      <c r="G1083" s="89"/>
      <c r="H1083" s="55"/>
      <c r="I1083">
        <f t="shared" si="37"/>
        <v>0</v>
      </c>
    </row>
    <row r="1084" spans="1:9" x14ac:dyDescent="0.25">
      <c r="A1084" s="114" t="str">
        <f t="shared" si="36"/>
        <v/>
      </c>
      <c r="B1084" s="55"/>
      <c r="C1084" s="55"/>
      <c r="D1084" s="77"/>
      <c r="E1084" s="77"/>
      <c r="F1084" s="72"/>
      <c r="G1084" s="89"/>
      <c r="H1084" s="55"/>
      <c r="I1084">
        <f t="shared" si="37"/>
        <v>0</v>
      </c>
    </row>
    <row r="1085" spans="1:9" x14ac:dyDescent="0.25">
      <c r="A1085" s="114" t="str">
        <f t="shared" si="36"/>
        <v/>
      </c>
      <c r="B1085" s="55"/>
      <c r="C1085" s="55"/>
      <c r="D1085" s="77"/>
      <c r="E1085" s="77"/>
      <c r="F1085" s="72"/>
      <c r="G1085" s="89"/>
      <c r="H1085" s="55"/>
      <c r="I1085">
        <f t="shared" si="37"/>
        <v>0</v>
      </c>
    </row>
    <row r="1086" spans="1:9" x14ac:dyDescent="0.25">
      <c r="A1086" s="114" t="str">
        <f t="shared" si="36"/>
        <v/>
      </c>
      <c r="B1086" s="55"/>
      <c r="C1086" s="55"/>
      <c r="D1086" s="77"/>
      <c r="E1086" s="77"/>
      <c r="F1086" s="72"/>
      <c r="G1086" s="89"/>
      <c r="H1086" s="55"/>
      <c r="I1086">
        <f t="shared" si="37"/>
        <v>0</v>
      </c>
    </row>
    <row r="1087" spans="1:9" x14ac:dyDescent="0.25">
      <c r="A1087" s="114" t="str">
        <f t="shared" si="36"/>
        <v/>
      </c>
      <c r="B1087" s="55"/>
      <c r="C1087" s="55"/>
      <c r="D1087" s="77"/>
      <c r="E1087" s="77"/>
      <c r="F1087" s="72"/>
      <c r="G1087" s="89"/>
      <c r="H1087" s="55"/>
      <c r="I1087">
        <f t="shared" si="37"/>
        <v>0</v>
      </c>
    </row>
    <row r="1088" spans="1:9" x14ac:dyDescent="0.25">
      <c r="A1088" s="114" t="str">
        <f t="shared" si="36"/>
        <v/>
      </c>
      <c r="B1088" s="55"/>
      <c r="C1088" s="55"/>
      <c r="D1088" s="77"/>
      <c r="E1088" s="77"/>
      <c r="F1088" s="72"/>
      <c r="G1088" s="89"/>
      <c r="H1088" s="55"/>
      <c r="I1088">
        <f t="shared" si="37"/>
        <v>0</v>
      </c>
    </row>
    <row r="1089" spans="1:9" x14ac:dyDescent="0.25">
      <c r="A1089" s="114" t="str">
        <f t="shared" si="36"/>
        <v/>
      </c>
      <c r="B1089" s="55"/>
      <c r="C1089" s="55"/>
      <c r="D1089" s="77"/>
      <c r="E1089" s="77"/>
      <c r="F1089" s="72"/>
      <c r="G1089" s="89"/>
      <c r="H1089" s="55"/>
      <c r="I1089">
        <f t="shared" si="37"/>
        <v>0</v>
      </c>
    </row>
    <row r="1090" spans="1:9" x14ac:dyDescent="0.25">
      <c r="A1090" s="114" t="str">
        <f t="shared" ref="A1090:A1153" si="38">IF(D1090="","",D1090+(6-I1090))</f>
        <v/>
      </c>
      <c r="B1090" s="55"/>
      <c r="C1090" s="55"/>
      <c r="D1090" s="77"/>
      <c r="E1090" s="77"/>
      <c r="F1090" s="72"/>
      <c r="G1090" s="89"/>
      <c r="H1090" s="55"/>
      <c r="I1090">
        <f t="shared" ref="I1090:I1153" si="39">IF(WEEKDAY(D1090)=7,0,WEEKDAY(D1090))</f>
        <v>0</v>
      </c>
    </row>
    <row r="1091" spans="1:9" x14ac:dyDescent="0.25">
      <c r="A1091" s="114" t="str">
        <f t="shared" si="38"/>
        <v/>
      </c>
      <c r="B1091" s="55"/>
      <c r="C1091" s="55"/>
      <c r="D1091" s="77"/>
      <c r="E1091" s="77"/>
      <c r="F1091" s="72"/>
      <c r="G1091" s="89"/>
      <c r="H1091" s="55"/>
      <c r="I1091">
        <f t="shared" si="39"/>
        <v>0</v>
      </c>
    </row>
    <row r="1092" spans="1:9" x14ac:dyDescent="0.25">
      <c r="A1092" s="114" t="str">
        <f t="shared" si="38"/>
        <v/>
      </c>
      <c r="B1092" s="55"/>
      <c r="C1092" s="55"/>
      <c r="D1092" s="77"/>
      <c r="E1092" s="77"/>
      <c r="F1092" s="72"/>
      <c r="G1092" s="89"/>
      <c r="H1092" s="55"/>
      <c r="I1092">
        <f t="shared" si="39"/>
        <v>0</v>
      </c>
    </row>
    <row r="1093" spans="1:9" x14ac:dyDescent="0.25">
      <c r="A1093" s="114" t="str">
        <f t="shared" si="38"/>
        <v/>
      </c>
      <c r="B1093" s="55"/>
      <c r="C1093" s="55"/>
      <c r="D1093" s="77"/>
      <c r="E1093" s="77"/>
      <c r="F1093" s="72"/>
      <c r="G1093" s="89"/>
      <c r="H1093" s="55"/>
      <c r="I1093">
        <f t="shared" si="39"/>
        <v>0</v>
      </c>
    </row>
    <row r="1094" spans="1:9" x14ac:dyDescent="0.25">
      <c r="A1094" s="114" t="str">
        <f t="shared" si="38"/>
        <v/>
      </c>
      <c r="B1094" s="55"/>
      <c r="C1094" s="55"/>
      <c r="D1094" s="77"/>
      <c r="E1094" s="77"/>
      <c r="F1094" s="72"/>
      <c r="G1094" s="89"/>
      <c r="H1094" s="55"/>
      <c r="I1094">
        <f t="shared" si="39"/>
        <v>0</v>
      </c>
    </row>
    <row r="1095" spans="1:9" x14ac:dyDescent="0.25">
      <c r="A1095" s="114" t="str">
        <f t="shared" si="38"/>
        <v/>
      </c>
      <c r="B1095" s="55"/>
      <c r="C1095" s="55"/>
      <c r="D1095" s="77"/>
      <c r="E1095" s="77"/>
      <c r="F1095" s="72"/>
      <c r="G1095" s="89"/>
      <c r="H1095" s="55"/>
      <c r="I1095">
        <f t="shared" si="39"/>
        <v>0</v>
      </c>
    </row>
    <row r="1096" spans="1:9" x14ac:dyDescent="0.25">
      <c r="A1096" s="114" t="str">
        <f t="shared" si="38"/>
        <v/>
      </c>
      <c r="B1096" s="55"/>
      <c r="C1096" s="55"/>
      <c r="D1096" s="77"/>
      <c r="E1096" s="77"/>
      <c r="F1096" s="72"/>
      <c r="G1096" s="89"/>
      <c r="H1096" s="55"/>
      <c r="I1096">
        <f t="shared" si="39"/>
        <v>0</v>
      </c>
    </row>
    <row r="1097" spans="1:9" x14ac:dyDescent="0.25">
      <c r="A1097" s="114" t="str">
        <f t="shared" si="38"/>
        <v/>
      </c>
      <c r="B1097" s="55"/>
      <c r="C1097" s="55"/>
      <c r="D1097" s="77"/>
      <c r="E1097" s="77"/>
      <c r="F1097" s="72"/>
      <c r="G1097" s="89"/>
      <c r="H1097" s="55"/>
      <c r="I1097">
        <f t="shared" si="39"/>
        <v>0</v>
      </c>
    </row>
    <row r="1098" spans="1:9" x14ac:dyDescent="0.25">
      <c r="A1098" s="114" t="str">
        <f t="shared" si="38"/>
        <v/>
      </c>
      <c r="B1098" s="55"/>
      <c r="C1098" s="55"/>
      <c r="D1098" s="77"/>
      <c r="E1098" s="77"/>
      <c r="F1098" s="72"/>
      <c r="G1098" s="89"/>
      <c r="H1098" s="55"/>
      <c r="I1098">
        <f t="shared" si="39"/>
        <v>0</v>
      </c>
    </row>
    <row r="1099" spans="1:9" x14ac:dyDescent="0.25">
      <c r="A1099" s="114" t="str">
        <f t="shared" si="38"/>
        <v/>
      </c>
      <c r="B1099" s="55"/>
      <c r="C1099" s="55"/>
      <c r="D1099" s="77"/>
      <c r="E1099" s="77"/>
      <c r="F1099" s="72"/>
      <c r="G1099" s="89"/>
      <c r="H1099" s="55"/>
      <c r="I1099">
        <f t="shared" si="39"/>
        <v>0</v>
      </c>
    </row>
    <row r="1100" spans="1:9" x14ac:dyDescent="0.25">
      <c r="A1100" s="114" t="str">
        <f t="shared" si="38"/>
        <v/>
      </c>
      <c r="B1100" s="55"/>
      <c r="C1100" s="55"/>
      <c r="D1100" s="77"/>
      <c r="E1100" s="77"/>
      <c r="F1100" s="72"/>
      <c r="G1100" s="89"/>
      <c r="H1100" s="55"/>
      <c r="I1100">
        <f t="shared" si="39"/>
        <v>0</v>
      </c>
    </row>
    <row r="1101" spans="1:9" x14ac:dyDescent="0.25">
      <c r="A1101" s="114" t="str">
        <f t="shared" si="38"/>
        <v/>
      </c>
      <c r="B1101" s="55"/>
      <c r="C1101" s="55"/>
      <c r="D1101" s="77"/>
      <c r="E1101" s="77"/>
      <c r="F1101" s="72"/>
      <c r="G1101" s="89"/>
      <c r="H1101" s="55"/>
      <c r="I1101">
        <f t="shared" si="39"/>
        <v>0</v>
      </c>
    </row>
    <row r="1102" spans="1:9" x14ac:dyDescent="0.25">
      <c r="A1102" s="114" t="str">
        <f t="shared" si="38"/>
        <v/>
      </c>
      <c r="B1102" s="55"/>
      <c r="C1102" s="55"/>
      <c r="D1102" s="77"/>
      <c r="E1102" s="77"/>
      <c r="F1102" s="72"/>
      <c r="G1102" s="89"/>
      <c r="H1102" s="55"/>
      <c r="I1102">
        <f t="shared" si="39"/>
        <v>0</v>
      </c>
    </row>
    <row r="1103" spans="1:9" x14ac:dyDescent="0.25">
      <c r="A1103" s="114" t="str">
        <f t="shared" si="38"/>
        <v/>
      </c>
      <c r="B1103" s="55"/>
      <c r="C1103" s="55"/>
      <c r="D1103" s="77"/>
      <c r="E1103" s="77"/>
      <c r="F1103" s="72"/>
      <c r="G1103" s="89"/>
      <c r="H1103" s="55"/>
      <c r="I1103">
        <f t="shared" si="39"/>
        <v>0</v>
      </c>
    </row>
    <row r="1104" spans="1:9" x14ac:dyDescent="0.25">
      <c r="A1104" s="114" t="str">
        <f t="shared" si="38"/>
        <v/>
      </c>
      <c r="B1104" s="55"/>
      <c r="C1104" s="55"/>
      <c r="D1104" s="77"/>
      <c r="E1104" s="77"/>
      <c r="F1104" s="72"/>
      <c r="G1104" s="89"/>
      <c r="H1104" s="55"/>
      <c r="I1104">
        <f t="shared" si="39"/>
        <v>0</v>
      </c>
    </row>
    <row r="1105" spans="1:9" x14ac:dyDescent="0.25">
      <c r="A1105" s="114" t="str">
        <f t="shared" si="38"/>
        <v/>
      </c>
      <c r="B1105" s="55"/>
      <c r="C1105" s="55"/>
      <c r="D1105" s="77"/>
      <c r="E1105" s="77"/>
      <c r="F1105" s="72"/>
      <c r="G1105" s="89"/>
      <c r="H1105" s="55"/>
      <c r="I1105">
        <f t="shared" si="39"/>
        <v>0</v>
      </c>
    </row>
    <row r="1106" spans="1:9" x14ac:dyDescent="0.25">
      <c r="A1106" s="114" t="str">
        <f t="shared" si="38"/>
        <v/>
      </c>
      <c r="B1106" s="55"/>
      <c r="C1106" s="55"/>
      <c r="D1106" s="77"/>
      <c r="E1106" s="77"/>
      <c r="F1106" s="72"/>
      <c r="G1106" s="89"/>
      <c r="H1106" s="55"/>
      <c r="I1106">
        <f t="shared" si="39"/>
        <v>0</v>
      </c>
    </row>
    <row r="1107" spans="1:9" x14ac:dyDescent="0.25">
      <c r="A1107" s="114" t="str">
        <f t="shared" si="38"/>
        <v/>
      </c>
      <c r="B1107" s="55"/>
      <c r="C1107" s="55"/>
      <c r="D1107" s="77"/>
      <c r="E1107" s="77"/>
      <c r="F1107" s="72"/>
      <c r="G1107" s="89"/>
      <c r="H1107" s="55"/>
      <c r="I1107">
        <f t="shared" si="39"/>
        <v>0</v>
      </c>
    </row>
    <row r="1108" spans="1:9" x14ac:dyDescent="0.25">
      <c r="A1108" s="114" t="str">
        <f t="shared" si="38"/>
        <v/>
      </c>
      <c r="B1108" s="55"/>
      <c r="C1108" s="55"/>
      <c r="D1108" s="77"/>
      <c r="E1108" s="77"/>
      <c r="F1108" s="72"/>
      <c r="G1108" s="89"/>
      <c r="H1108" s="55"/>
      <c r="I1108">
        <f t="shared" si="39"/>
        <v>0</v>
      </c>
    </row>
    <row r="1109" spans="1:9" x14ac:dyDescent="0.25">
      <c r="A1109" s="114" t="str">
        <f t="shared" si="38"/>
        <v/>
      </c>
      <c r="B1109" s="55"/>
      <c r="C1109" s="55"/>
      <c r="D1109" s="77"/>
      <c r="E1109" s="77"/>
      <c r="F1109" s="72"/>
      <c r="G1109" s="89"/>
      <c r="H1109" s="55"/>
      <c r="I1109">
        <f t="shared" si="39"/>
        <v>0</v>
      </c>
    </row>
    <row r="1110" spans="1:9" x14ac:dyDescent="0.25">
      <c r="A1110" s="114" t="str">
        <f t="shared" si="38"/>
        <v/>
      </c>
      <c r="B1110" s="55"/>
      <c r="C1110" s="55"/>
      <c r="D1110" s="77"/>
      <c r="E1110" s="77"/>
      <c r="F1110" s="72"/>
      <c r="G1110" s="89"/>
      <c r="H1110" s="55"/>
      <c r="I1110">
        <f t="shared" si="39"/>
        <v>0</v>
      </c>
    </row>
    <row r="1111" spans="1:9" x14ac:dyDescent="0.25">
      <c r="A1111" s="114" t="str">
        <f t="shared" si="38"/>
        <v/>
      </c>
      <c r="B1111" s="55"/>
      <c r="C1111" s="55"/>
      <c r="D1111" s="77"/>
      <c r="E1111" s="77"/>
      <c r="F1111" s="72"/>
      <c r="G1111" s="89"/>
      <c r="H1111" s="55"/>
      <c r="I1111">
        <f t="shared" si="39"/>
        <v>0</v>
      </c>
    </row>
    <row r="1112" spans="1:9" x14ac:dyDescent="0.25">
      <c r="A1112" s="114" t="str">
        <f t="shared" si="38"/>
        <v/>
      </c>
      <c r="B1112" s="55"/>
      <c r="C1112" s="55"/>
      <c r="D1112" s="77"/>
      <c r="E1112" s="77"/>
      <c r="F1112" s="72"/>
      <c r="G1112" s="89"/>
      <c r="H1112" s="55"/>
      <c r="I1112">
        <f t="shared" si="39"/>
        <v>0</v>
      </c>
    </row>
    <row r="1113" spans="1:9" x14ac:dyDescent="0.25">
      <c r="A1113" s="114" t="str">
        <f t="shared" si="38"/>
        <v/>
      </c>
      <c r="B1113" s="55"/>
      <c r="C1113" s="55"/>
      <c r="D1113" s="77"/>
      <c r="E1113" s="77"/>
      <c r="F1113" s="72"/>
      <c r="G1113" s="89"/>
      <c r="H1113" s="55"/>
      <c r="I1113">
        <f t="shared" si="39"/>
        <v>0</v>
      </c>
    </row>
    <row r="1114" spans="1:9" x14ac:dyDescent="0.25">
      <c r="A1114" s="114" t="str">
        <f t="shared" si="38"/>
        <v/>
      </c>
      <c r="B1114" s="55"/>
      <c r="C1114" s="55"/>
      <c r="D1114" s="77"/>
      <c r="E1114" s="77"/>
      <c r="F1114" s="72"/>
      <c r="G1114" s="89"/>
      <c r="H1114" s="55"/>
      <c r="I1114">
        <f t="shared" si="39"/>
        <v>0</v>
      </c>
    </row>
    <row r="1115" spans="1:9" x14ac:dyDescent="0.25">
      <c r="A1115" s="114" t="str">
        <f t="shared" si="38"/>
        <v/>
      </c>
      <c r="B1115" s="55"/>
      <c r="C1115" s="55"/>
      <c r="D1115" s="77"/>
      <c r="E1115" s="77"/>
      <c r="F1115" s="72"/>
      <c r="G1115" s="89"/>
      <c r="H1115" s="55"/>
      <c r="I1115">
        <f t="shared" si="39"/>
        <v>0</v>
      </c>
    </row>
    <row r="1116" spans="1:9" x14ac:dyDescent="0.25">
      <c r="A1116" s="114" t="str">
        <f t="shared" si="38"/>
        <v/>
      </c>
      <c r="B1116" s="55"/>
      <c r="C1116" s="55"/>
      <c r="D1116" s="77"/>
      <c r="E1116" s="77"/>
      <c r="F1116" s="72"/>
      <c r="G1116" s="89"/>
      <c r="H1116" s="55"/>
      <c r="I1116">
        <f t="shared" si="39"/>
        <v>0</v>
      </c>
    </row>
    <row r="1117" spans="1:9" x14ac:dyDescent="0.25">
      <c r="A1117" s="114" t="str">
        <f t="shared" si="38"/>
        <v/>
      </c>
      <c r="B1117" s="55"/>
      <c r="C1117" s="55"/>
      <c r="D1117" s="77"/>
      <c r="E1117" s="77"/>
      <c r="F1117" s="72"/>
      <c r="G1117" s="89"/>
      <c r="H1117" s="55"/>
      <c r="I1117">
        <f t="shared" si="39"/>
        <v>0</v>
      </c>
    </row>
    <row r="1118" spans="1:9" x14ac:dyDescent="0.25">
      <c r="A1118" s="114" t="str">
        <f t="shared" si="38"/>
        <v/>
      </c>
      <c r="B1118" s="55"/>
      <c r="C1118" s="55"/>
      <c r="D1118" s="77"/>
      <c r="E1118" s="77"/>
      <c r="F1118" s="72"/>
      <c r="G1118" s="89"/>
      <c r="H1118" s="55"/>
      <c r="I1118">
        <f t="shared" si="39"/>
        <v>0</v>
      </c>
    </row>
    <row r="1119" spans="1:9" x14ac:dyDescent="0.25">
      <c r="A1119" s="114" t="str">
        <f t="shared" si="38"/>
        <v/>
      </c>
      <c r="B1119" s="55"/>
      <c r="C1119" s="55"/>
      <c r="D1119" s="77"/>
      <c r="E1119" s="77"/>
      <c r="F1119" s="72"/>
      <c r="G1119" s="89"/>
      <c r="H1119" s="55"/>
      <c r="I1119">
        <f t="shared" si="39"/>
        <v>0</v>
      </c>
    </row>
    <row r="1120" spans="1:9" x14ac:dyDescent="0.25">
      <c r="A1120" s="114" t="str">
        <f t="shared" si="38"/>
        <v/>
      </c>
      <c r="B1120" s="55"/>
      <c r="C1120" s="55"/>
      <c r="D1120" s="77"/>
      <c r="E1120" s="77"/>
      <c r="F1120" s="72"/>
      <c r="G1120" s="89"/>
      <c r="H1120" s="55"/>
      <c r="I1120">
        <f t="shared" si="39"/>
        <v>0</v>
      </c>
    </row>
    <row r="1121" spans="1:9" x14ac:dyDescent="0.25">
      <c r="A1121" s="114" t="str">
        <f t="shared" si="38"/>
        <v/>
      </c>
      <c r="B1121" s="55"/>
      <c r="C1121" s="55"/>
      <c r="D1121" s="77"/>
      <c r="E1121" s="77"/>
      <c r="F1121" s="72"/>
      <c r="G1121" s="89"/>
      <c r="H1121" s="55"/>
      <c r="I1121">
        <f t="shared" si="39"/>
        <v>0</v>
      </c>
    </row>
    <row r="1122" spans="1:9" x14ac:dyDescent="0.25">
      <c r="A1122" s="114" t="str">
        <f t="shared" si="38"/>
        <v/>
      </c>
      <c r="B1122" s="55"/>
      <c r="C1122" s="55"/>
      <c r="D1122" s="77"/>
      <c r="E1122" s="77"/>
      <c r="F1122" s="72"/>
      <c r="G1122" s="89"/>
      <c r="H1122" s="55"/>
      <c r="I1122">
        <f t="shared" si="39"/>
        <v>0</v>
      </c>
    </row>
    <row r="1123" spans="1:9" x14ac:dyDescent="0.25">
      <c r="A1123" s="114" t="str">
        <f t="shared" si="38"/>
        <v/>
      </c>
      <c r="B1123" s="55"/>
      <c r="C1123" s="55"/>
      <c r="D1123" s="77"/>
      <c r="E1123" s="77"/>
      <c r="F1123" s="72"/>
      <c r="G1123" s="89"/>
      <c r="H1123" s="55"/>
      <c r="I1123">
        <f t="shared" si="39"/>
        <v>0</v>
      </c>
    </row>
    <row r="1124" spans="1:9" x14ac:dyDescent="0.25">
      <c r="A1124" s="114" t="str">
        <f t="shared" si="38"/>
        <v/>
      </c>
      <c r="B1124" s="55"/>
      <c r="C1124" s="55"/>
      <c r="D1124" s="77"/>
      <c r="E1124" s="77"/>
      <c r="F1124" s="72"/>
      <c r="G1124" s="89"/>
      <c r="H1124" s="55"/>
      <c r="I1124">
        <f t="shared" si="39"/>
        <v>0</v>
      </c>
    </row>
    <row r="1125" spans="1:9" x14ac:dyDescent="0.25">
      <c r="A1125" s="114" t="str">
        <f t="shared" si="38"/>
        <v/>
      </c>
      <c r="B1125" s="55"/>
      <c r="C1125" s="55"/>
      <c r="D1125" s="77"/>
      <c r="E1125" s="77"/>
      <c r="F1125" s="72"/>
      <c r="G1125" s="89"/>
      <c r="H1125" s="55"/>
      <c r="I1125">
        <f t="shared" si="39"/>
        <v>0</v>
      </c>
    </row>
    <row r="1126" spans="1:9" x14ac:dyDescent="0.25">
      <c r="A1126" s="114" t="str">
        <f t="shared" si="38"/>
        <v/>
      </c>
      <c r="B1126" s="55"/>
      <c r="C1126" s="55"/>
      <c r="D1126" s="77"/>
      <c r="E1126" s="77"/>
      <c r="F1126" s="72"/>
      <c r="G1126" s="89"/>
      <c r="H1126" s="55"/>
      <c r="I1126">
        <f t="shared" si="39"/>
        <v>0</v>
      </c>
    </row>
    <row r="1127" spans="1:9" x14ac:dyDescent="0.25">
      <c r="A1127" s="114" t="str">
        <f t="shared" si="38"/>
        <v/>
      </c>
      <c r="B1127" s="55"/>
      <c r="C1127" s="55"/>
      <c r="D1127" s="77"/>
      <c r="E1127" s="77"/>
      <c r="F1127" s="72"/>
      <c r="G1127" s="89"/>
      <c r="H1127" s="55"/>
      <c r="I1127">
        <f t="shared" si="39"/>
        <v>0</v>
      </c>
    </row>
    <row r="1128" spans="1:9" x14ac:dyDescent="0.25">
      <c r="A1128" s="114" t="str">
        <f t="shared" si="38"/>
        <v/>
      </c>
      <c r="B1128" s="55"/>
      <c r="C1128" s="55"/>
      <c r="D1128" s="77"/>
      <c r="E1128" s="77"/>
      <c r="F1128" s="72"/>
      <c r="G1128" s="89"/>
      <c r="H1128" s="55"/>
      <c r="I1128">
        <f t="shared" si="39"/>
        <v>0</v>
      </c>
    </row>
    <row r="1129" spans="1:9" x14ac:dyDescent="0.25">
      <c r="A1129" s="114" t="str">
        <f t="shared" si="38"/>
        <v/>
      </c>
      <c r="B1129" s="55"/>
      <c r="C1129" s="55"/>
      <c r="D1129" s="77"/>
      <c r="E1129" s="77"/>
      <c r="F1129" s="72"/>
      <c r="G1129" s="89"/>
      <c r="H1129" s="55"/>
      <c r="I1129">
        <f t="shared" si="39"/>
        <v>0</v>
      </c>
    </row>
    <row r="1130" spans="1:9" x14ac:dyDescent="0.25">
      <c r="A1130" s="114" t="str">
        <f t="shared" si="38"/>
        <v/>
      </c>
      <c r="B1130" s="55"/>
      <c r="C1130" s="55"/>
      <c r="D1130" s="77"/>
      <c r="E1130" s="77"/>
      <c r="F1130" s="72"/>
      <c r="G1130" s="89"/>
      <c r="H1130" s="55"/>
      <c r="I1130">
        <f t="shared" si="39"/>
        <v>0</v>
      </c>
    </row>
    <row r="1131" spans="1:9" x14ac:dyDescent="0.25">
      <c r="A1131" s="114" t="str">
        <f t="shared" si="38"/>
        <v/>
      </c>
      <c r="B1131" s="55"/>
      <c r="C1131" s="55"/>
      <c r="D1131" s="77"/>
      <c r="E1131" s="77"/>
      <c r="F1131" s="72"/>
      <c r="G1131" s="89"/>
      <c r="H1131" s="55"/>
      <c r="I1131">
        <f t="shared" si="39"/>
        <v>0</v>
      </c>
    </row>
    <row r="1132" spans="1:9" x14ac:dyDescent="0.25">
      <c r="A1132" s="114" t="str">
        <f t="shared" si="38"/>
        <v/>
      </c>
      <c r="B1132" s="55"/>
      <c r="C1132" s="55"/>
      <c r="D1132" s="77"/>
      <c r="E1132" s="77"/>
      <c r="F1132" s="72"/>
      <c r="G1132" s="89"/>
      <c r="H1132" s="55"/>
      <c r="I1132">
        <f t="shared" si="39"/>
        <v>0</v>
      </c>
    </row>
    <row r="1133" spans="1:9" x14ac:dyDescent="0.25">
      <c r="A1133" s="114" t="str">
        <f t="shared" si="38"/>
        <v/>
      </c>
      <c r="B1133" s="55"/>
      <c r="C1133" s="55"/>
      <c r="D1133" s="77"/>
      <c r="E1133" s="77"/>
      <c r="F1133" s="72"/>
      <c r="G1133" s="89"/>
      <c r="H1133" s="55"/>
      <c r="I1133">
        <f t="shared" si="39"/>
        <v>0</v>
      </c>
    </row>
    <row r="1134" spans="1:9" x14ac:dyDescent="0.25">
      <c r="A1134" s="114" t="str">
        <f t="shared" si="38"/>
        <v/>
      </c>
      <c r="B1134" s="55"/>
      <c r="C1134" s="55"/>
      <c r="D1134" s="77"/>
      <c r="E1134" s="77"/>
      <c r="F1134" s="72"/>
      <c r="G1134" s="89"/>
      <c r="H1134" s="55"/>
      <c r="I1134">
        <f t="shared" si="39"/>
        <v>0</v>
      </c>
    </row>
    <row r="1135" spans="1:9" x14ac:dyDescent="0.25">
      <c r="A1135" s="114" t="str">
        <f t="shared" si="38"/>
        <v/>
      </c>
      <c r="B1135" s="55"/>
      <c r="C1135" s="55"/>
      <c r="D1135" s="77"/>
      <c r="E1135" s="77"/>
      <c r="F1135" s="72"/>
      <c r="G1135" s="89"/>
      <c r="H1135" s="55"/>
      <c r="I1135">
        <f t="shared" si="39"/>
        <v>0</v>
      </c>
    </row>
    <row r="1136" spans="1:9" x14ac:dyDescent="0.25">
      <c r="A1136" s="114" t="str">
        <f t="shared" si="38"/>
        <v/>
      </c>
      <c r="B1136" s="55"/>
      <c r="C1136" s="55"/>
      <c r="D1136" s="77"/>
      <c r="E1136" s="77"/>
      <c r="F1136" s="72"/>
      <c r="G1136" s="89"/>
      <c r="H1136" s="55"/>
      <c r="I1136">
        <f t="shared" si="39"/>
        <v>0</v>
      </c>
    </row>
    <row r="1137" spans="1:9" x14ac:dyDescent="0.25">
      <c r="A1137" s="114" t="str">
        <f t="shared" si="38"/>
        <v/>
      </c>
      <c r="B1137" s="55"/>
      <c r="C1137" s="55"/>
      <c r="D1137" s="77"/>
      <c r="E1137" s="77"/>
      <c r="F1137" s="72"/>
      <c r="G1137" s="89"/>
      <c r="H1137" s="55"/>
      <c r="I1137">
        <f t="shared" si="39"/>
        <v>0</v>
      </c>
    </row>
    <row r="1138" spans="1:9" x14ac:dyDescent="0.25">
      <c r="A1138" s="114" t="str">
        <f t="shared" si="38"/>
        <v/>
      </c>
      <c r="B1138" s="55"/>
      <c r="C1138" s="55"/>
      <c r="D1138" s="77"/>
      <c r="E1138" s="77"/>
      <c r="F1138" s="72"/>
      <c r="G1138" s="89"/>
      <c r="H1138" s="55"/>
      <c r="I1138">
        <f t="shared" si="39"/>
        <v>0</v>
      </c>
    </row>
    <row r="1139" spans="1:9" x14ac:dyDescent="0.25">
      <c r="A1139" s="114" t="str">
        <f t="shared" si="38"/>
        <v/>
      </c>
      <c r="B1139" s="55"/>
      <c r="C1139" s="55"/>
      <c r="D1139" s="77"/>
      <c r="E1139" s="77"/>
      <c r="F1139" s="72"/>
      <c r="G1139" s="89"/>
      <c r="H1139" s="55"/>
      <c r="I1139">
        <f t="shared" si="39"/>
        <v>0</v>
      </c>
    </row>
    <row r="1140" spans="1:9" x14ac:dyDescent="0.25">
      <c r="A1140" s="114" t="str">
        <f t="shared" si="38"/>
        <v/>
      </c>
      <c r="B1140" s="55"/>
      <c r="C1140" s="55"/>
      <c r="D1140" s="77"/>
      <c r="E1140" s="77"/>
      <c r="F1140" s="72"/>
      <c r="G1140" s="89"/>
      <c r="H1140" s="55"/>
      <c r="I1140">
        <f t="shared" si="39"/>
        <v>0</v>
      </c>
    </row>
    <row r="1141" spans="1:9" x14ac:dyDescent="0.25">
      <c r="A1141" s="114" t="str">
        <f t="shared" si="38"/>
        <v/>
      </c>
      <c r="B1141" s="55"/>
      <c r="C1141" s="55"/>
      <c r="D1141" s="77"/>
      <c r="E1141" s="77"/>
      <c r="F1141" s="72"/>
      <c r="G1141" s="89"/>
      <c r="H1141" s="55"/>
      <c r="I1141">
        <f t="shared" si="39"/>
        <v>0</v>
      </c>
    </row>
    <row r="1142" spans="1:9" x14ac:dyDescent="0.25">
      <c r="A1142" s="114" t="str">
        <f t="shared" si="38"/>
        <v/>
      </c>
      <c r="B1142" s="55"/>
      <c r="C1142" s="55"/>
      <c r="D1142" s="77"/>
      <c r="E1142" s="77"/>
      <c r="F1142" s="72"/>
      <c r="G1142" s="89"/>
      <c r="H1142" s="55"/>
      <c r="I1142">
        <f t="shared" si="39"/>
        <v>0</v>
      </c>
    </row>
    <row r="1143" spans="1:9" x14ac:dyDescent="0.25">
      <c r="A1143" s="114" t="str">
        <f t="shared" si="38"/>
        <v/>
      </c>
      <c r="B1143" s="55"/>
      <c r="C1143" s="55"/>
      <c r="D1143" s="77"/>
      <c r="E1143" s="77"/>
      <c r="F1143" s="72"/>
      <c r="G1143" s="89"/>
      <c r="H1143" s="55"/>
      <c r="I1143">
        <f t="shared" si="39"/>
        <v>0</v>
      </c>
    </row>
    <row r="1144" spans="1:9" x14ac:dyDescent="0.25">
      <c r="A1144" s="114" t="str">
        <f t="shared" si="38"/>
        <v/>
      </c>
      <c r="B1144" s="55"/>
      <c r="C1144" s="55"/>
      <c r="D1144" s="77"/>
      <c r="E1144" s="77"/>
      <c r="F1144" s="72"/>
      <c r="G1144" s="89"/>
      <c r="H1144" s="55"/>
      <c r="I1144">
        <f t="shared" si="39"/>
        <v>0</v>
      </c>
    </row>
    <row r="1145" spans="1:9" x14ac:dyDescent="0.25">
      <c r="A1145" s="114" t="str">
        <f t="shared" si="38"/>
        <v/>
      </c>
      <c r="B1145" s="55"/>
      <c r="C1145" s="55"/>
      <c r="D1145" s="77"/>
      <c r="E1145" s="77"/>
      <c r="F1145" s="72"/>
      <c r="G1145" s="89"/>
      <c r="H1145" s="55"/>
      <c r="I1145">
        <f t="shared" si="39"/>
        <v>0</v>
      </c>
    </row>
    <row r="1146" spans="1:9" x14ac:dyDescent="0.25">
      <c r="A1146" s="114" t="str">
        <f t="shared" si="38"/>
        <v/>
      </c>
      <c r="B1146" s="55"/>
      <c r="C1146" s="55"/>
      <c r="D1146" s="77"/>
      <c r="E1146" s="77"/>
      <c r="F1146" s="72"/>
      <c r="G1146" s="89"/>
      <c r="H1146" s="55"/>
      <c r="I1146">
        <f t="shared" si="39"/>
        <v>0</v>
      </c>
    </row>
    <row r="1147" spans="1:9" x14ac:dyDescent="0.25">
      <c r="A1147" s="114" t="str">
        <f t="shared" si="38"/>
        <v/>
      </c>
      <c r="B1147" s="55"/>
      <c r="C1147" s="55"/>
      <c r="D1147" s="77"/>
      <c r="E1147" s="77"/>
      <c r="F1147" s="72"/>
      <c r="G1147" s="89"/>
      <c r="H1147" s="55"/>
      <c r="I1147">
        <f t="shared" si="39"/>
        <v>0</v>
      </c>
    </row>
    <row r="1148" spans="1:9" x14ac:dyDescent="0.25">
      <c r="A1148" s="114" t="str">
        <f t="shared" si="38"/>
        <v/>
      </c>
      <c r="B1148" s="55"/>
      <c r="C1148" s="55"/>
      <c r="D1148" s="77"/>
      <c r="E1148" s="77"/>
      <c r="F1148" s="72"/>
      <c r="G1148" s="89"/>
      <c r="H1148" s="55"/>
      <c r="I1148">
        <f t="shared" si="39"/>
        <v>0</v>
      </c>
    </row>
    <row r="1149" spans="1:9" x14ac:dyDescent="0.25">
      <c r="A1149" s="114" t="str">
        <f t="shared" si="38"/>
        <v/>
      </c>
      <c r="B1149" s="55"/>
      <c r="C1149" s="55"/>
      <c r="D1149" s="77"/>
      <c r="E1149" s="77"/>
      <c r="F1149" s="72"/>
      <c r="G1149" s="89"/>
      <c r="H1149" s="55"/>
      <c r="I1149">
        <f t="shared" si="39"/>
        <v>0</v>
      </c>
    </row>
    <row r="1150" spans="1:9" x14ac:dyDescent="0.25">
      <c r="A1150" s="114" t="str">
        <f t="shared" si="38"/>
        <v/>
      </c>
      <c r="B1150" s="55"/>
      <c r="C1150" s="55"/>
      <c r="D1150" s="77"/>
      <c r="E1150" s="77"/>
      <c r="F1150" s="72"/>
      <c r="G1150" s="89"/>
      <c r="H1150" s="55"/>
      <c r="I1150">
        <f t="shared" si="39"/>
        <v>0</v>
      </c>
    </row>
    <row r="1151" spans="1:9" x14ac:dyDescent="0.25">
      <c r="A1151" s="114" t="str">
        <f t="shared" si="38"/>
        <v/>
      </c>
      <c r="B1151" s="55"/>
      <c r="C1151" s="55"/>
      <c r="D1151" s="77"/>
      <c r="E1151" s="77"/>
      <c r="F1151" s="72"/>
      <c r="G1151" s="89"/>
      <c r="H1151" s="55"/>
      <c r="I1151">
        <f t="shared" si="39"/>
        <v>0</v>
      </c>
    </row>
    <row r="1152" spans="1:9" x14ac:dyDescent="0.25">
      <c r="A1152" s="114" t="str">
        <f t="shared" si="38"/>
        <v/>
      </c>
      <c r="B1152" s="55"/>
      <c r="C1152" s="55"/>
      <c r="D1152" s="77"/>
      <c r="E1152" s="77"/>
      <c r="F1152" s="72"/>
      <c r="G1152" s="89"/>
      <c r="H1152" s="55"/>
      <c r="I1152">
        <f t="shared" si="39"/>
        <v>0</v>
      </c>
    </row>
    <row r="1153" spans="1:9" x14ac:dyDescent="0.25">
      <c r="A1153" s="114" t="str">
        <f t="shared" si="38"/>
        <v/>
      </c>
      <c r="B1153" s="55"/>
      <c r="C1153" s="55"/>
      <c r="D1153" s="77"/>
      <c r="E1153" s="77"/>
      <c r="F1153" s="72"/>
      <c r="G1153" s="89"/>
      <c r="H1153" s="55"/>
      <c r="I1153">
        <f t="shared" si="39"/>
        <v>0</v>
      </c>
    </row>
    <row r="1154" spans="1:9" x14ac:dyDescent="0.25">
      <c r="A1154" s="114" t="str">
        <f t="shared" ref="A1154:A1217" si="40">IF(D1154="","",D1154+(6-I1154))</f>
        <v/>
      </c>
      <c r="B1154" s="55"/>
      <c r="C1154" s="55"/>
      <c r="D1154" s="77"/>
      <c r="E1154" s="77"/>
      <c r="F1154" s="72"/>
      <c r="G1154" s="89"/>
      <c r="H1154" s="55"/>
      <c r="I1154">
        <f t="shared" ref="I1154:I1217" si="41">IF(WEEKDAY(D1154)=7,0,WEEKDAY(D1154))</f>
        <v>0</v>
      </c>
    </row>
    <row r="1155" spans="1:9" x14ac:dyDescent="0.25">
      <c r="A1155" s="114" t="str">
        <f t="shared" si="40"/>
        <v/>
      </c>
      <c r="B1155" s="55"/>
      <c r="C1155" s="55"/>
      <c r="D1155" s="77"/>
      <c r="E1155" s="77"/>
      <c r="F1155" s="72"/>
      <c r="G1155" s="89"/>
      <c r="H1155" s="55"/>
      <c r="I1155">
        <f t="shared" si="41"/>
        <v>0</v>
      </c>
    </row>
    <row r="1156" spans="1:9" x14ac:dyDescent="0.25">
      <c r="A1156" s="114" t="str">
        <f t="shared" si="40"/>
        <v/>
      </c>
      <c r="B1156" s="55"/>
      <c r="C1156" s="55"/>
      <c r="D1156" s="77"/>
      <c r="E1156" s="77"/>
      <c r="F1156" s="72"/>
      <c r="G1156" s="89"/>
      <c r="H1156" s="55"/>
      <c r="I1156">
        <f t="shared" si="41"/>
        <v>0</v>
      </c>
    </row>
    <row r="1157" spans="1:9" x14ac:dyDescent="0.25">
      <c r="A1157" s="114" t="str">
        <f t="shared" si="40"/>
        <v/>
      </c>
      <c r="B1157" s="55"/>
      <c r="C1157" s="55"/>
      <c r="D1157" s="77"/>
      <c r="E1157" s="77"/>
      <c r="F1157" s="72"/>
      <c r="G1157" s="89"/>
      <c r="H1157" s="55"/>
      <c r="I1157">
        <f t="shared" si="41"/>
        <v>0</v>
      </c>
    </row>
    <row r="1158" spans="1:9" x14ac:dyDescent="0.25">
      <c r="A1158" s="114" t="str">
        <f t="shared" si="40"/>
        <v/>
      </c>
      <c r="B1158" s="55"/>
      <c r="C1158" s="55"/>
      <c r="D1158" s="77"/>
      <c r="E1158" s="77"/>
      <c r="F1158" s="72"/>
      <c r="G1158" s="89"/>
      <c r="H1158" s="55"/>
      <c r="I1158">
        <f t="shared" si="41"/>
        <v>0</v>
      </c>
    </row>
    <row r="1159" spans="1:9" x14ac:dyDescent="0.25">
      <c r="A1159" s="114" t="str">
        <f t="shared" si="40"/>
        <v/>
      </c>
      <c r="B1159" s="55"/>
      <c r="C1159" s="55"/>
      <c r="D1159" s="77"/>
      <c r="E1159" s="77"/>
      <c r="F1159" s="72"/>
      <c r="G1159" s="89"/>
      <c r="H1159" s="55"/>
      <c r="I1159">
        <f t="shared" si="41"/>
        <v>0</v>
      </c>
    </row>
    <row r="1160" spans="1:9" x14ac:dyDescent="0.25">
      <c r="A1160" s="114" t="str">
        <f t="shared" si="40"/>
        <v/>
      </c>
      <c r="B1160" s="55"/>
      <c r="C1160" s="55"/>
      <c r="D1160" s="77"/>
      <c r="E1160" s="77"/>
      <c r="F1160" s="72"/>
      <c r="G1160" s="89"/>
      <c r="H1160" s="55"/>
      <c r="I1160">
        <f t="shared" si="41"/>
        <v>0</v>
      </c>
    </row>
    <row r="1161" spans="1:9" x14ac:dyDescent="0.25">
      <c r="A1161" s="114" t="str">
        <f t="shared" si="40"/>
        <v/>
      </c>
      <c r="B1161" s="55"/>
      <c r="C1161" s="55"/>
      <c r="D1161" s="77"/>
      <c r="E1161" s="77"/>
      <c r="F1161" s="72"/>
      <c r="G1161" s="89"/>
      <c r="H1161" s="55"/>
      <c r="I1161">
        <f t="shared" si="41"/>
        <v>0</v>
      </c>
    </row>
    <row r="1162" spans="1:9" x14ac:dyDescent="0.25">
      <c r="A1162" s="114" t="str">
        <f t="shared" si="40"/>
        <v/>
      </c>
      <c r="B1162" s="55"/>
      <c r="C1162" s="55"/>
      <c r="D1162" s="77"/>
      <c r="E1162" s="77"/>
      <c r="F1162" s="72"/>
      <c r="G1162" s="89"/>
      <c r="H1162" s="55"/>
      <c r="I1162">
        <f t="shared" si="41"/>
        <v>0</v>
      </c>
    </row>
    <row r="1163" spans="1:9" x14ac:dyDescent="0.25">
      <c r="A1163" s="114" t="str">
        <f t="shared" si="40"/>
        <v/>
      </c>
      <c r="B1163" s="55"/>
      <c r="C1163" s="55"/>
      <c r="D1163" s="77"/>
      <c r="E1163" s="77"/>
      <c r="F1163" s="72"/>
      <c r="G1163" s="89"/>
      <c r="H1163" s="55"/>
      <c r="I1163">
        <f t="shared" si="41"/>
        <v>0</v>
      </c>
    </row>
    <row r="1164" spans="1:9" x14ac:dyDescent="0.25">
      <c r="A1164" s="114" t="str">
        <f t="shared" si="40"/>
        <v/>
      </c>
      <c r="B1164" s="55"/>
      <c r="C1164" s="55"/>
      <c r="D1164" s="77"/>
      <c r="E1164" s="77"/>
      <c r="F1164" s="72"/>
      <c r="G1164" s="89"/>
      <c r="H1164" s="55"/>
      <c r="I1164">
        <f t="shared" si="41"/>
        <v>0</v>
      </c>
    </row>
    <row r="1165" spans="1:9" x14ac:dyDescent="0.25">
      <c r="A1165" s="114" t="str">
        <f t="shared" si="40"/>
        <v/>
      </c>
      <c r="B1165" s="55"/>
      <c r="C1165" s="55"/>
      <c r="D1165" s="77"/>
      <c r="E1165" s="77"/>
      <c r="F1165" s="72"/>
      <c r="G1165" s="89"/>
      <c r="H1165" s="55"/>
      <c r="I1165">
        <f t="shared" si="41"/>
        <v>0</v>
      </c>
    </row>
    <row r="1166" spans="1:9" x14ac:dyDescent="0.25">
      <c r="A1166" s="114" t="str">
        <f t="shared" si="40"/>
        <v/>
      </c>
      <c r="B1166" s="55"/>
      <c r="C1166" s="55"/>
      <c r="D1166" s="77"/>
      <c r="E1166" s="77"/>
      <c r="F1166" s="72"/>
      <c r="G1166" s="89"/>
      <c r="H1166" s="55"/>
      <c r="I1166">
        <f t="shared" si="41"/>
        <v>0</v>
      </c>
    </row>
    <row r="1167" spans="1:9" x14ac:dyDescent="0.25">
      <c r="A1167" s="114" t="str">
        <f t="shared" si="40"/>
        <v/>
      </c>
      <c r="B1167" s="55"/>
      <c r="C1167" s="55"/>
      <c r="D1167" s="77"/>
      <c r="E1167" s="77"/>
      <c r="F1167" s="72"/>
      <c r="G1167" s="89"/>
      <c r="H1167" s="55"/>
      <c r="I1167">
        <f t="shared" si="41"/>
        <v>0</v>
      </c>
    </row>
    <row r="1168" spans="1:9" x14ac:dyDescent="0.25">
      <c r="A1168" s="114" t="str">
        <f t="shared" si="40"/>
        <v/>
      </c>
      <c r="B1168" s="55"/>
      <c r="C1168" s="55"/>
      <c r="D1168" s="77"/>
      <c r="E1168" s="77"/>
      <c r="F1168" s="72"/>
      <c r="G1168" s="89"/>
      <c r="H1168" s="55"/>
      <c r="I1168">
        <f t="shared" si="41"/>
        <v>0</v>
      </c>
    </row>
    <row r="1169" spans="1:9" x14ac:dyDescent="0.25">
      <c r="A1169" s="114" t="str">
        <f t="shared" si="40"/>
        <v/>
      </c>
      <c r="B1169" s="55"/>
      <c r="C1169" s="55"/>
      <c r="D1169" s="77"/>
      <c r="E1169" s="77"/>
      <c r="F1169" s="72"/>
      <c r="G1169" s="89"/>
      <c r="H1169" s="55"/>
      <c r="I1169">
        <f t="shared" si="41"/>
        <v>0</v>
      </c>
    </row>
    <row r="1170" spans="1:9" x14ac:dyDescent="0.25">
      <c r="A1170" s="114" t="str">
        <f t="shared" si="40"/>
        <v/>
      </c>
      <c r="B1170" s="55"/>
      <c r="C1170" s="55"/>
      <c r="D1170" s="77"/>
      <c r="E1170" s="77"/>
      <c r="F1170" s="72"/>
      <c r="G1170" s="89"/>
      <c r="H1170" s="55"/>
      <c r="I1170">
        <f t="shared" si="41"/>
        <v>0</v>
      </c>
    </row>
    <row r="1171" spans="1:9" x14ac:dyDescent="0.25">
      <c r="A1171" s="114" t="str">
        <f t="shared" si="40"/>
        <v/>
      </c>
      <c r="B1171" s="55"/>
      <c r="C1171" s="55"/>
      <c r="D1171" s="77"/>
      <c r="E1171" s="77"/>
      <c r="F1171" s="72"/>
      <c r="G1171" s="89"/>
      <c r="H1171" s="55"/>
      <c r="I1171">
        <f t="shared" si="41"/>
        <v>0</v>
      </c>
    </row>
    <row r="1172" spans="1:9" x14ac:dyDescent="0.25">
      <c r="A1172" s="114" t="str">
        <f t="shared" si="40"/>
        <v/>
      </c>
      <c r="B1172" s="55"/>
      <c r="C1172" s="55"/>
      <c r="D1172" s="77"/>
      <c r="E1172" s="77"/>
      <c r="F1172" s="72"/>
      <c r="G1172" s="89"/>
      <c r="H1172" s="55"/>
      <c r="I1172">
        <f t="shared" si="41"/>
        <v>0</v>
      </c>
    </row>
    <row r="1173" spans="1:9" x14ac:dyDescent="0.25">
      <c r="A1173" s="114" t="str">
        <f t="shared" si="40"/>
        <v/>
      </c>
      <c r="B1173" s="55"/>
      <c r="C1173" s="55"/>
      <c r="D1173" s="77"/>
      <c r="E1173" s="77"/>
      <c r="F1173" s="72"/>
      <c r="G1173" s="89"/>
      <c r="H1173" s="55"/>
      <c r="I1173">
        <f t="shared" si="41"/>
        <v>0</v>
      </c>
    </row>
    <row r="1174" spans="1:9" x14ac:dyDescent="0.25">
      <c r="A1174" s="114" t="str">
        <f t="shared" si="40"/>
        <v/>
      </c>
      <c r="B1174" s="55"/>
      <c r="C1174" s="55"/>
      <c r="D1174" s="77"/>
      <c r="E1174" s="77"/>
      <c r="F1174" s="72"/>
      <c r="G1174" s="89"/>
      <c r="H1174" s="55"/>
      <c r="I1174">
        <f t="shared" si="41"/>
        <v>0</v>
      </c>
    </row>
    <row r="1175" spans="1:9" x14ac:dyDescent="0.25">
      <c r="A1175" s="114" t="str">
        <f t="shared" si="40"/>
        <v/>
      </c>
      <c r="B1175" s="55"/>
      <c r="C1175" s="55"/>
      <c r="D1175" s="77"/>
      <c r="E1175" s="77"/>
      <c r="F1175" s="72"/>
      <c r="G1175" s="89"/>
      <c r="H1175" s="55"/>
      <c r="I1175">
        <f t="shared" si="41"/>
        <v>0</v>
      </c>
    </row>
    <row r="1176" spans="1:9" x14ac:dyDescent="0.25">
      <c r="A1176" s="114" t="str">
        <f t="shared" si="40"/>
        <v/>
      </c>
      <c r="B1176" s="55"/>
      <c r="C1176" s="55"/>
      <c r="D1176" s="77"/>
      <c r="E1176" s="77"/>
      <c r="F1176" s="72"/>
      <c r="G1176" s="89"/>
      <c r="H1176" s="55"/>
      <c r="I1176">
        <f t="shared" si="41"/>
        <v>0</v>
      </c>
    </row>
    <row r="1177" spans="1:9" x14ac:dyDescent="0.25">
      <c r="A1177" s="114" t="str">
        <f t="shared" si="40"/>
        <v/>
      </c>
      <c r="B1177" s="55"/>
      <c r="C1177" s="55"/>
      <c r="D1177" s="77"/>
      <c r="E1177" s="77"/>
      <c r="F1177" s="72"/>
      <c r="G1177" s="89"/>
      <c r="H1177" s="55"/>
      <c r="I1177">
        <f t="shared" si="41"/>
        <v>0</v>
      </c>
    </row>
    <row r="1178" spans="1:9" x14ac:dyDescent="0.25">
      <c r="A1178" s="114" t="str">
        <f t="shared" si="40"/>
        <v/>
      </c>
      <c r="B1178" s="55"/>
      <c r="C1178" s="55"/>
      <c r="D1178" s="77"/>
      <c r="E1178" s="77"/>
      <c r="F1178" s="72"/>
      <c r="G1178" s="89"/>
      <c r="H1178" s="55"/>
      <c r="I1178">
        <f t="shared" si="41"/>
        <v>0</v>
      </c>
    </row>
    <row r="1179" spans="1:9" x14ac:dyDescent="0.25">
      <c r="A1179" s="114" t="str">
        <f t="shared" si="40"/>
        <v/>
      </c>
      <c r="B1179" s="55"/>
      <c r="C1179" s="55"/>
      <c r="D1179" s="77"/>
      <c r="E1179" s="77"/>
      <c r="F1179" s="72"/>
      <c r="G1179" s="89"/>
      <c r="H1179" s="55"/>
      <c r="I1179">
        <f t="shared" si="41"/>
        <v>0</v>
      </c>
    </row>
    <row r="1180" spans="1:9" x14ac:dyDescent="0.25">
      <c r="A1180" s="114" t="str">
        <f t="shared" si="40"/>
        <v/>
      </c>
      <c r="B1180" s="55"/>
      <c r="C1180" s="55"/>
      <c r="D1180" s="77"/>
      <c r="E1180" s="77"/>
      <c r="F1180" s="72"/>
      <c r="G1180" s="89"/>
      <c r="H1180" s="55"/>
      <c r="I1180">
        <f t="shared" si="41"/>
        <v>0</v>
      </c>
    </row>
    <row r="1181" spans="1:9" x14ac:dyDescent="0.25">
      <c r="A1181" s="114" t="str">
        <f t="shared" si="40"/>
        <v/>
      </c>
      <c r="B1181" s="55"/>
      <c r="C1181" s="55"/>
      <c r="D1181" s="77"/>
      <c r="E1181" s="77"/>
      <c r="F1181" s="72"/>
      <c r="G1181" s="89"/>
      <c r="H1181" s="55"/>
      <c r="I1181">
        <f t="shared" si="41"/>
        <v>0</v>
      </c>
    </row>
    <row r="1182" spans="1:9" x14ac:dyDescent="0.25">
      <c r="A1182" s="114" t="str">
        <f t="shared" si="40"/>
        <v/>
      </c>
      <c r="B1182" s="55"/>
      <c r="C1182" s="55"/>
      <c r="D1182" s="77"/>
      <c r="E1182" s="77"/>
      <c r="F1182" s="72"/>
      <c r="G1182" s="89"/>
      <c r="H1182" s="55"/>
      <c r="I1182">
        <f t="shared" si="41"/>
        <v>0</v>
      </c>
    </row>
    <row r="1183" spans="1:9" x14ac:dyDescent="0.25">
      <c r="A1183" s="114" t="str">
        <f t="shared" si="40"/>
        <v/>
      </c>
      <c r="B1183" s="55"/>
      <c r="C1183" s="55"/>
      <c r="D1183" s="77"/>
      <c r="E1183" s="77"/>
      <c r="F1183" s="72"/>
      <c r="G1183" s="89"/>
      <c r="H1183" s="55"/>
      <c r="I1183">
        <f t="shared" si="41"/>
        <v>0</v>
      </c>
    </row>
    <row r="1184" spans="1:9" x14ac:dyDescent="0.25">
      <c r="A1184" s="114" t="str">
        <f t="shared" si="40"/>
        <v/>
      </c>
      <c r="B1184" s="55"/>
      <c r="C1184" s="55"/>
      <c r="D1184" s="77"/>
      <c r="E1184" s="77"/>
      <c r="F1184" s="72"/>
      <c r="G1184" s="89"/>
      <c r="H1184" s="55"/>
      <c r="I1184">
        <f t="shared" si="41"/>
        <v>0</v>
      </c>
    </row>
    <row r="1185" spans="1:9" x14ac:dyDescent="0.25">
      <c r="A1185" s="114" t="str">
        <f t="shared" si="40"/>
        <v/>
      </c>
      <c r="B1185" s="55"/>
      <c r="C1185" s="55"/>
      <c r="D1185" s="77"/>
      <c r="E1185" s="77"/>
      <c r="F1185" s="72"/>
      <c r="G1185" s="89"/>
      <c r="H1185" s="55"/>
      <c r="I1185">
        <f t="shared" si="41"/>
        <v>0</v>
      </c>
    </row>
    <row r="1186" spans="1:9" x14ac:dyDescent="0.25">
      <c r="A1186" s="114" t="str">
        <f t="shared" si="40"/>
        <v/>
      </c>
      <c r="B1186" s="55"/>
      <c r="C1186" s="55"/>
      <c r="D1186" s="77"/>
      <c r="E1186" s="77"/>
      <c r="F1186" s="72"/>
      <c r="G1186" s="89"/>
      <c r="H1186" s="55"/>
      <c r="I1186">
        <f t="shared" si="41"/>
        <v>0</v>
      </c>
    </row>
    <row r="1187" spans="1:9" x14ac:dyDescent="0.25">
      <c r="A1187" s="114" t="str">
        <f t="shared" si="40"/>
        <v/>
      </c>
      <c r="B1187" s="55"/>
      <c r="C1187" s="55"/>
      <c r="D1187" s="77"/>
      <c r="E1187" s="77"/>
      <c r="F1187" s="72"/>
      <c r="G1187" s="89"/>
      <c r="H1187" s="55"/>
      <c r="I1187">
        <f t="shared" si="41"/>
        <v>0</v>
      </c>
    </row>
    <row r="1188" spans="1:9" x14ac:dyDescent="0.25">
      <c r="A1188" s="114" t="str">
        <f t="shared" si="40"/>
        <v/>
      </c>
      <c r="B1188" s="55"/>
      <c r="C1188" s="55"/>
      <c r="D1188" s="77"/>
      <c r="E1188" s="77"/>
      <c r="F1188" s="72"/>
      <c r="G1188" s="89"/>
      <c r="H1188" s="55"/>
      <c r="I1188">
        <f t="shared" si="41"/>
        <v>0</v>
      </c>
    </row>
    <row r="1189" spans="1:9" x14ac:dyDescent="0.25">
      <c r="A1189" s="114" t="str">
        <f t="shared" si="40"/>
        <v/>
      </c>
      <c r="B1189" s="55"/>
      <c r="C1189" s="55"/>
      <c r="D1189" s="77"/>
      <c r="E1189" s="77"/>
      <c r="F1189" s="72"/>
      <c r="G1189" s="89"/>
      <c r="H1189" s="55"/>
      <c r="I1189">
        <f t="shared" si="41"/>
        <v>0</v>
      </c>
    </row>
    <row r="1190" spans="1:9" x14ac:dyDescent="0.25">
      <c r="A1190" s="114" t="str">
        <f t="shared" si="40"/>
        <v/>
      </c>
      <c r="B1190" s="55"/>
      <c r="C1190" s="55"/>
      <c r="D1190" s="77"/>
      <c r="E1190" s="77"/>
      <c r="F1190" s="72"/>
      <c r="G1190" s="89"/>
      <c r="H1190" s="55"/>
      <c r="I1190">
        <f t="shared" si="41"/>
        <v>0</v>
      </c>
    </row>
    <row r="1191" spans="1:9" x14ac:dyDescent="0.25">
      <c r="A1191" s="114" t="str">
        <f t="shared" si="40"/>
        <v/>
      </c>
      <c r="B1191" s="55"/>
      <c r="C1191" s="55"/>
      <c r="D1191" s="77"/>
      <c r="E1191" s="77"/>
      <c r="F1191" s="72"/>
      <c r="G1191" s="89"/>
      <c r="H1191" s="55"/>
      <c r="I1191">
        <f t="shared" si="41"/>
        <v>0</v>
      </c>
    </row>
    <row r="1192" spans="1:9" x14ac:dyDescent="0.25">
      <c r="A1192" s="114" t="str">
        <f t="shared" si="40"/>
        <v/>
      </c>
      <c r="B1192" s="55"/>
      <c r="C1192" s="55"/>
      <c r="D1192" s="77"/>
      <c r="E1192" s="77"/>
      <c r="F1192" s="72"/>
      <c r="G1192" s="89"/>
      <c r="H1192" s="55"/>
      <c r="I1192">
        <f t="shared" si="41"/>
        <v>0</v>
      </c>
    </row>
    <row r="1193" spans="1:9" x14ac:dyDescent="0.25">
      <c r="A1193" s="114" t="str">
        <f t="shared" si="40"/>
        <v/>
      </c>
      <c r="B1193" s="55"/>
      <c r="C1193" s="55"/>
      <c r="D1193" s="77"/>
      <c r="E1193" s="77"/>
      <c r="F1193" s="72"/>
      <c r="G1193" s="89"/>
      <c r="H1193" s="55"/>
      <c r="I1193">
        <f t="shared" si="41"/>
        <v>0</v>
      </c>
    </row>
    <row r="1194" spans="1:9" x14ac:dyDescent="0.25">
      <c r="A1194" s="114" t="str">
        <f t="shared" si="40"/>
        <v/>
      </c>
      <c r="B1194" s="55"/>
      <c r="C1194" s="55"/>
      <c r="D1194" s="77"/>
      <c r="E1194" s="77"/>
      <c r="F1194" s="72"/>
      <c r="G1194" s="89"/>
      <c r="H1194" s="55"/>
      <c r="I1194">
        <f t="shared" si="41"/>
        <v>0</v>
      </c>
    </row>
    <row r="1195" spans="1:9" x14ac:dyDescent="0.25">
      <c r="A1195" s="114" t="str">
        <f t="shared" si="40"/>
        <v/>
      </c>
      <c r="B1195" s="55"/>
      <c r="C1195" s="55"/>
      <c r="D1195" s="77"/>
      <c r="E1195" s="77"/>
      <c r="F1195" s="72"/>
      <c r="G1195" s="89"/>
      <c r="H1195" s="55"/>
      <c r="I1195">
        <f t="shared" si="41"/>
        <v>0</v>
      </c>
    </row>
    <row r="1196" spans="1:9" x14ac:dyDescent="0.25">
      <c r="A1196" s="114" t="str">
        <f t="shared" si="40"/>
        <v/>
      </c>
      <c r="B1196" s="55"/>
      <c r="C1196" s="55"/>
      <c r="D1196" s="77"/>
      <c r="E1196" s="77"/>
      <c r="F1196" s="72"/>
      <c r="G1196" s="89"/>
      <c r="H1196" s="55"/>
      <c r="I1196">
        <f t="shared" si="41"/>
        <v>0</v>
      </c>
    </row>
    <row r="1197" spans="1:9" x14ac:dyDescent="0.25">
      <c r="A1197" s="114" t="str">
        <f t="shared" si="40"/>
        <v/>
      </c>
      <c r="B1197" s="55"/>
      <c r="C1197" s="55"/>
      <c r="D1197" s="77"/>
      <c r="E1197" s="77"/>
      <c r="F1197" s="72"/>
      <c r="G1197" s="89"/>
      <c r="H1197" s="55"/>
      <c r="I1197">
        <f t="shared" si="41"/>
        <v>0</v>
      </c>
    </row>
    <row r="1198" spans="1:9" x14ac:dyDescent="0.25">
      <c r="A1198" s="114" t="str">
        <f t="shared" si="40"/>
        <v/>
      </c>
      <c r="B1198" s="55"/>
      <c r="C1198" s="55"/>
      <c r="D1198" s="77"/>
      <c r="E1198" s="77"/>
      <c r="F1198" s="72"/>
      <c r="G1198" s="89"/>
      <c r="H1198" s="55"/>
      <c r="I1198">
        <f t="shared" si="41"/>
        <v>0</v>
      </c>
    </row>
    <row r="1199" spans="1:9" x14ac:dyDescent="0.25">
      <c r="A1199" s="114" t="str">
        <f t="shared" si="40"/>
        <v/>
      </c>
      <c r="B1199" s="55"/>
      <c r="C1199" s="55"/>
      <c r="D1199" s="77"/>
      <c r="E1199" s="77"/>
      <c r="F1199" s="72"/>
      <c r="G1199" s="89"/>
      <c r="H1199" s="55"/>
      <c r="I1199">
        <f t="shared" si="41"/>
        <v>0</v>
      </c>
    </row>
    <row r="1200" spans="1:9" x14ac:dyDescent="0.25">
      <c r="A1200" s="114" t="str">
        <f t="shared" si="40"/>
        <v/>
      </c>
      <c r="B1200" s="55"/>
      <c r="C1200" s="55"/>
      <c r="D1200" s="77"/>
      <c r="E1200" s="77"/>
      <c r="F1200" s="72"/>
      <c r="G1200" s="89"/>
      <c r="H1200" s="55"/>
      <c r="I1200">
        <f t="shared" si="41"/>
        <v>0</v>
      </c>
    </row>
    <row r="1201" spans="1:9" x14ac:dyDescent="0.25">
      <c r="A1201" s="114" t="str">
        <f t="shared" si="40"/>
        <v/>
      </c>
      <c r="B1201" s="55"/>
      <c r="C1201" s="55"/>
      <c r="D1201" s="77"/>
      <c r="E1201" s="77"/>
      <c r="F1201" s="72"/>
      <c r="G1201" s="89"/>
      <c r="H1201" s="55"/>
      <c r="I1201">
        <f t="shared" si="41"/>
        <v>0</v>
      </c>
    </row>
    <row r="1202" spans="1:9" x14ac:dyDescent="0.25">
      <c r="A1202" s="114" t="str">
        <f t="shared" si="40"/>
        <v/>
      </c>
      <c r="B1202" s="55"/>
      <c r="C1202" s="55"/>
      <c r="D1202" s="77"/>
      <c r="E1202" s="77"/>
      <c r="F1202" s="72"/>
      <c r="G1202" s="89"/>
      <c r="H1202" s="55"/>
      <c r="I1202">
        <f t="shared" si="41"/>
        <v>0</v>
      </c>
    </row>
    <row r="1203" spans="1:9" x14ac:dyDescent="0.25">
      <c r="A1203" s="114" t="str">
        <f t="shared" si="40"/>
        <v/>
      </c>
      <c r="B1203" s="55"/>
      <c r="C1203" s="55"/>
      <c r="D1203" s="77"/>
      <c r="E1203" s="77"/>
      <c r="F1203" s="72"/>
      <c r="G1203" s="89"/>
      <c r="H1203" s="55"/>
      <c r="I1203">
        <f t="shared" si="41"/>
        <v>0</v>
      </c>
    </row>
    <row r="1204" spans="1:9" x14ac:dyDescent="0.25">
      <c r="A1204" s="114" t="str">
        <f t="shared" si="40"/>
        <v/>
      </c>
      <c r="B1204" s="55"/>
      <c r="C1204" s="55"/>
      <c r="D1204" s="77"/>
      <c r="E1204" s="77"/>
      <c r="F1204" s="72"/>
      <c r="G1204" s="89"/>
      <c r="H1204" s="55"/>
      <c r="I1204">
        <f t="shared" si="41"/>
        <v>0</v>
      </c>
    </row>
    <row r="1205" spans="1:9" x14ac:dyDescent="0.25">
      <c r="A1205" s="114" t="str">
        <f t="shared" si="40"/>
        <v/>
      </c>
      <c r="B1205" s="55"/>
      <c r="C1205" s="55"/>
      <c r="D1205" s="77"/>
      <c r="E1205" s="77"/>
      <c r="F1205" s="72"/>
      <c r="G1205" s="89"/>
      <c r="H1205" s="55"/>
      <c r="I1205">
        <f t="shared" si="41"/>
        <v>0</v>
      </c>
    </row>
    <row r="1206" spans="1:9" x14ac:dyDescent="0.25">
      <c r="A1206" s="114" t="str">
        <f t="shared" si="40"/>
        <v/>
      </c>
      <c r="B1206" s="55"/>
      <c r="C1206" s="55"/>
      <c r="D1206" s="77"/>
      <c r="E1206" s="77"/>
      <c r="F1206" s="72"/>
      <c r="G1206" s="89"/>
      <c r="H1206" s="55"/>
      <c r="I1206">
        <f t="shared" si="41"/>
        <v>0</v>
      </c>
    </row>
    <row r="1207" spans="1:9" x14ac:dyDescent="0.25">
      <c r="A1207" s="114" t="str">
        <f t="shared" si="40"/>
        <v/>
      </c>
      <c r="B1207" s="55"/>
      <c r="C1207" s="55"/>
      <c r="D1207" s="77"/>
      <c r="E1207" s="77"/>
      <c r="F1207" s="72"/>
      <c r="G1207" s="89"/>
      <c r="H1207" s="55"/>
      <c r="I1207">
        <f t="shared" si="41"/>
        <v>0</v>
      </c>
    </row>
    <row r="1208" spans="1:9" x14ac:dyDescent="0.25">
      <c r="A1208" s="114" t="str">
        <f t="shared" si="40"/>
        <v/>
      </c>
      <c r="B1208" s="55"/>
      <c r="C1208" s="55"/>
      <c r="D1208" s="77"/>
      <c r="E1208" s="77"/>
      <c r="F1208" s="72"/>
      <c r="G1208" s="89"/>
      <c r="H1208" s="55"/>
      <c r="I1208">
        <f t="shared" si="41"/>
        <v>0</v>
      </c>
    </row>
    <row r="1209" spans="1:9" x14ac:dyDescent="0.25">
      <c r="A1209" s="114" t="str">
        <f t="shared" si="40"/>
        <v/>
      </c>
      <c r="B1209" s="55"/>
      <c r="C1209" s="55"/>
      <c r="D1209" s="77"/>
      <c r="E1209" s="77"/>
      <c r="F1209" s="72"/>
      <c r="G1209" s="89"/>
      <c r="H1209" s="55"/>
      <c r="I1209">
        <f t="shared" si="41"/>
        <v>0</v>
      </c>
    </row>
    <row r="1210" spans="1:9" x14ac:dyDescent="0.25">
      <c r="A1210" s="114" t="str">
        <f t="shared" si="40"/>
        <v/>
      </c>
      <c r="B1210" s="55"/>
      <c r="C1210" s="55"/>
      <c r="D1210" s="77"/>
      <c r="E1210" s="77"/>
      <c r="F1210" s="72"/>
      <c r="G1210" s="89"/>
      <c r="H1210" s="55"/>
      <c r="I1210">
        <f t="shared" si="41"/>
        <v>0</v>
      </c>
    </row>
    <row r="1211" spans="1:9" x14ac:dyDescent="0.25">
      <c r="A1211" s="114" t="str">
        <f t="shared" si="40"/>
        <v/>
      </c>
      <c r="B1211" s="55"/>
      <c r="C1211" s="55"/>
      <c r="D1211" s="77"/>
      <c r="E1211" s="77"/>
      <c r="F1211" s="72"/>
      <c r="G1211" s="89"/>
      <c r="H1211" s="55"/>
      <c r="I1211">
        <f t="shared" si="41"/>
        <v>0</v>
      </c>
    </row>
    <row r="1212" spans="1:9" x14ac:dyDescent="0.25">
      <c r="A1212" s="114" t="str">
        <f t="shared" si="40"/>
        <v/>
      </c>
      <c r="B1212" s="55"/>
      <c r="C1212" s="55"/>
      <c r="D1212" s="77"/>
      <c r="E1212" s="77"/>
      <c r="F1212" s="72"/>
      <c r="G1212" s="89"/>
      <c r="H1212" s="55"/>
      <c r="I1212">
        <f t="shared" si="41"/>
        <v>0</v>
      </c>
    </row>
    <row r="1213" spans="1:9" x14ac:dyDescent="0.25">
      <c r="A1213" s="114" t="str">
        <f t="shared" si="40"/>
        <v/>
      </c>
      <c r="B1213" s="55"/>
      <c r="C1213" s="55"/>
      <c r="D1213" s="77"/>
      <c r="E1213" s="77"/>
      <c r="F1213" s="72"/>
      <c r="G1213" s="89"/>
      <c r="H1213" s="55"/>
      <c r="I1213">
        <f t="shared" si="41"/>
        <v>0</v>
      </c>
    </row>
    <row r="1214" spans="1:9" x14ac:dyDescent="0.25">
      <c r="A1214" s="114" t="str">
        <f t="shared" si="40"/>
        <v/>
      </c>
      <c r="B1214" s="55"/>
      <c r="C1214" s="55"/>
      <c r="D1214" s="77"/>
      <c r="E1214" s="77"/>
      <c r="F1214" s="72"/>
      <c r="G1214" s="89"/>
      <c r="H1214" s="55"/>
      <c r="I1214">
        <f t="shared" si="41"/>
        <v>0</v>
      </c>
    </row>
    <row r="1215" spans="1:9" x14ac:dyDescent="0.25">
      <c r="A1215" s="114" t="str">
        <f t="shared" si="40"/>
        <v/>
      </c>
      <c r="B1215" s="55"/>
      <c r="C1215" s="55"/>
      <c r="D1215" s="77"/>
      <c r="E1215" s="77"/>
      <c r="F1215" s="72"/>
      <c r="G1215" s="89"/>
      <c r="H1215" s="55"/>
      <c r="I1215">
        <f t="shared" si="41"/>
        <v>0</v>
      </c>
    </row>
    <row r="1216" spans="1:9" x14ac:dyDescent="0.25">
      <c r="A1216" s="114" t="str">
        <f t="shared" si="40"/>
        <v/>
      </c>
      <c r="B1216" s="55"/>
      <c r="C1216" s="55"/>
      <c r="D1216" s="77"/>
      <c r="E1216" s="77"/>
      <c r="F1216" s="72"/>
      <c r="G1216" s="89"/>
      <c r="H1216" s="55"/>
      <c r="I1216">
        <f t="shared" si="41"/>
        <v>0</v>
      </c>
    </row>
    <row r="1217" spans="1:9" x14ac:dyDescent="0.25">
      <c r="A1217" s="114" t="str">
        <f t="shared" si="40"/>
        <v/>
      </c>
      <c r="B1217" s="55"/>
      <c r="C1217" s="55"/>
      <c r="D1217" s="77"/>
      <c r="E1217" s="77"/>
      <c r="F1217" s="72"/>
      <c r="G1217" s="89"/>
      <c r="H1217" s="55"/>
      <c r="I1217">
        <f t="shared" si="41"/>
        <v>0</v>
      </c>
    </row>
    <row r="1218" spans="1:9" x14ac:dyDescent="0.25">
      <c r="A1218" s="114" t="str">
        <f t="shared" ref="A1218:A1281" si="42">IF(D1218="","",D1218+(6-I1218))</f>
        <v/>
      </c>
      <c r="B1218" s="55"/>
      <c r="C1218" s="55"/>
      <c r="D1218" s="77"/>
      <c r="E1218" s="77"/>
      <c r="F1218" s="72"/>
      <c r="G1218" s="89"/>
      <c r="H1218" s="55"/>
      <c r="I1218">
        <f t="shared" ref="I1218:I1281" si="43">IF(WEEKDAY(D1218)=7,0,WEEKDAY(D1218))</f>
        <v>0</v>
      </c>
    </row>
    <row r="1219" spans="1:9" x14ac:dyDescent="0.25">
      <c r="A1219" s="114" t="str">
        <f t="shared" si="42"/>
        <v/>
      </c>
      <c r="B1219" s="55"/>
      <c r="C1219" s="55"/>
      <c r="D1219" s="77"/>
      <c r="E1219" s="77"/>
      <c r="F1219" s="72"/>
      <c r="G1219" s="89"/>
      <c r="H1219" s="55"/>
      <c r="I1219">
        <f t="shared" si="43"/>
        <v>0</v>
      </c>
    </row>
    <row r="1220" spans="1:9" x14ac:dyDescent="0.25">
      <c r="A1220" s="114" t="str">
        <f t="shared" si="42"/>
        <v/>
      </c>
      <c r="B1220" s="55"/>
      <c r="C1220" s="55"/>
      <c r="D1220" s="77"/>
      <c r="E1220" s="77"/>
      <c r="F1220" s="72"/>
      <c r="G1220" s="89"/>
      <c r="H1220" s="55"/>
      <c r="I1220">
        <f t="shared" si="43"/>
        <v>0</v>
      </c>
    </row>
    <row r="1221" spans="1:9" x14ac:dyDescent="0.25">
      <c r="A1221" s="114" t="str">
        <f t="shared" si="42"/>
        <v/>
      </c>
      <c r="B1221" s="55"/>
      <c r="C1221" s="55"/>
      <c r="D1221" s="77"/>
      <c r="E1221" s="77"/>
      <c r="F1221" s="72"/>
      <c r="G1221" s="89"/>
      <c r="H1221" s="55"/>
      <c r="I1221">
        <f t="shared" si="43"/>
        <v>0</v>
      </c>
    </row>
    <row r="1222" spans="1:9" x14ac:dyDescent="0.25">
      <c r="A1222" s="114" t="str">
        <f t="shared" si="42"/>
        <v/>
      </c>
      <c r="B1222" s="55"/>
      <c r="C1222" s="55"/>
      <c r="D1222" s="77"/>
      <c r="E1222" s="77"/>
      <c r="F1222" s="72"/>
      <c r="G1222" s="89"/>
      <c r="H1222" s="55"/>
      <c r="I1222">
        <f t="shared" si="43"/>
        <v>0</v>
      </c>
    </row>
    <row r="1223" spans="1:9" x14ac:dyDescent="0.25">
      <c r="A1223" s="114" t="str">
        <f t="shared" si="42"/>
        <v/>
      </c>
      <c r="B1223" s="55"/>
      <c r="C1223" s="55"/>
      <c r="D1223" s="77"/>
      <c r="E1223" s="77"/>
      <c r="F1223" s="72"/>
      <c r="G1223" s="89"/>
      <c r="H1223" s="55"/>
      <c r="I1223">
        <f t="shared" si="43"/>
        <v>0</v>
      </c>
    </row>
    <row r="1224" spans="1:9" x14ac:dyDescent="0.25">
      <c r="A1224" s="114" t="str">
        <f t="shared" si="42"/>
        <v/>
      </c>
      <c r="B1224" s="55"/>
      <c r="C1224" s="55"/>
      <c r="D1224" s="77"/>
      <c r="E1224" s="77"/>
      <c r="F1224" s="72"/>
      <c r="G1224" s="89"/>
      <c r="H1224" s="55"/>
      <c r="I1224">
        <f t="shared" si="43"/>
        <v>0</v>
      </c>
    </row>
    <row r="1225" spans="1:9" x14ac:dyDescent="0.25">
      <c r="A1225" s="114" t="str">
        <f t="shared" si="42"/>
        <v/>
      </c>
      <c r="B1225" s="55"/>
      <c r="C1225" s="55"/>
      <c r="D1225" s="77"/>
      <c r="E1225" s="77"/>
      <c r="F1225" s="72"/>
      <c r="G1225" s="89"/>
      <c r="H1225" s="55"/>
      <c r="I1225">
        <f t="shared" si="43"/>
        <v>0</v>
      </c>
    </row>
    <row r="1226" spans="1:9" x14ac:dyDescent="0.25">
      <c r="A1226" s="114" t="str">
        <f t="shared" si="42"/>
        <v/>
      </c>
      <c r="B1226" s="55"/>
      <c r="C1226" s="55"/>
      <c r="D1226" s="77"/>
      <c r="E1226" s="77"/>
      <c r="F1226" s="72"/>
      <c r="G1226" s="89"/>
      <c r="H1226" s="55"/>
      <c r="I1226">
        <f t="shared" si="43"/>
        <v>0</v>
      </c>
    </row>
    <row r="1227" spans="1:9" x14ac:dyDescent="0.25">
      <c r="A1227" s="114" t="str">
        <f t="shared" si="42"/>
        <v/>
      </c>
      <c r="B1227" s="55"/>
      <c r="C1227" s="55"/>
      <c r="D1227" s="77"/>
      <c r="E1227" s="77"/>
      <c r="F1227" s="72"/>
      <c r="G1227" s="89"/>
      <c r="H1227" s="55"/>
      <c r="I1227">
        <f t="shared" si="43"/>
        <v>0</v>
      </c>
    </row>
    <row r="1228" spans="1:9" x14ac:dyDescent="0.25">
      <c r="A1228" s="114" t="str">
        <f t="shared" si="42"/>
        <v/>
      </c>
      <c r="B1228" s="55"/>
      <c r="C1228" s="55"/>
      <c r="D1228" s="77"/>
      <c r="E1228" s="77"/>
      <c r="F1228" s="72"/>
      <c r="G1228" s="89"/>
      <c r="H1228" s="55"/>
      <c r="I1228">
        <f t="shared" si="43"/>
        <v>0</v>
      </c>
    </row>
    <row r="1229" spans="1:9" x14ac:dyDescent="0.25">
      <c r="A1229" s="114" t="str">
        <f t="shared" si="42"/>
        <v/>
      </c>
      <c r="B1229" s="55"/>
      <c r="C1229" s="55"/>
      <c r="D1229" s="77"/>
      <c r="E1229" s="77"/>
      <c r="F1229" s="72"/>
      <c r="G1229" s="89"/>
      <c r="H1229" s="55"/>
      <c r="I1229">
        <f t="shared" si="43"/>
        <v>0</v>
      </c>
    </row>
    <row r="1230" spans="1:9" x14ac:dyDescent="0.25">
      <c r="A1230" s="114" t="str">
        <f t="shared" si="42"/>
        <v/>
      </c>
      <c r="B1230" s="55"/>
      <c r="C1230" s="55"/>
      <c r="D1230" s="77"/>
      <c r="E1230" s="77"/>
      <c r="F1230" s="72"/>
      <c r="G1230" s="89"/>
      <c r="H1230" s="55"/>
      <c r="I1230">
        <f t="shared" si="43"/>
        <v>0</v>
      </c>
    </row>
    <row r="1231" spans="1:9" x14ac:dyDescent="0.25">
      <c r="A1231" s="114" t="str">
        <f t="shared" si="42"/>
        <v/>
      </c>
      <c r="B1231" s="55"/>
      <c r="C1231" s="55"/>
      <c r="D1231" s="77"/>
      <c r="E1231" s="77"/>
      <c r="F1231" s="72"/>
      <c r="G1231" s="89"/>
      <c r="H1231" s="55"/>
      <c r="I1231">
        <f t="shared" si="43"/>
        <v>0</v>
      </c>
    </row>
    <row r="1232" spans="1:9" x14ac:dyDescent="0.25">
      <c r="A1232" s="114" t="str">
        <f t="shared" si="42"/>
        <v/>
      </c>
      <c r="B1232" s="55"/>
      <c r="C1232" s="55"/>
      <c r="D1232" s="77"/>
      <c r="E1232" s="77"/>
      <c r="F1232" s="72"/>
      <c r="G1232" s="89"/>
      <c r="H1232" s="55"/>
      <c r="I1232">
        <f t="shared" si="43"/>
        <v>0</v>
      </c>
    </row>
    <row r="1233" spans="1:9" x14ac:dyDescent="0.25">
      <c r="A1233" s="114" t="str">
        <f t="shared" si="42"/>
        <v/>
      </c>
      <c r="B1233" s="55"/>
      <c r="C1233" s="55"/>
      <c r="D1233" s="77"/>
      <c r="E1233" s="77"/>
      <c r="F1233" s="72"/>
      <c r="G1233" s="89"/>
      <c r="H1233" s="55"/>
      <c r="I1233">
        <f t="shared" si="43"/>
        <v>0</v>
      </c>
    </row>
    <row r="1234" spans="1:9" x14ac:dyDescent="0.25">
      <c r="A1234" s="114" t="str">
        <f t="shared" si="42"/>
        <v/>
      </c>
      <c r="B1234" s="55"/>
      <c r="C1234" s="55"/>
      <c r="D1234" s="77"/>
      <c r="E1234" s="77"/>
      <c r="F1234" s="72"/>
      <c r="G1234" s="89"/>
      <c r="H1234" s="55"/>
      <c r="I1234">
        <f t="shared" si="43"/>
        <v>0</v>
      </c>
    </row>
    <row r="1235" spans="1:9" x14ac:dyDescent="0.25">
      <c r="A1235" s="114" t="str">
        <f t="shared" si="42"/>
        <v/>
      </c>
      <c r="B1235" s="55"/>
      <c r="C1235" s="55"/>
      <c r="D1235" s="77"/>
      <c r="E1235" s="77"/>
      <c r="F1235" s="72"/>
      <c r="G1235" s="89"/>
      <c r="H1235" s="55"/>
      <c r="I1235">
        <f t="shared" si="43"/>
        <v>0</v>
      </c>
    </row>
    <row r="1236" spans="1:9" x14ac:dyDescent="0.25">
      <c r="A1236" s="114" t="str">
        <f t="shared" si="42"/>
        <v/>
      </c>
      <c r="B1236" s="55"/>
      <c r="C1236" s="55"/>
      <c r="D1236" s="77"/>
      <c r="E1236" s="77"/>
      <c r="F1236" s="72"/>
      <c r="G1236" s="89"/>
      <c r="H1236" s="55"/>
      <c r="I1236">
        <f t="shared" si="43"/>
        <v>0</v>
      </c>
    </row>
    <row r="1237" spans="1:9" x14ac:dyDescent="0.25">
      <c r="A1237" s="114" t="str">
        <f t="shared" si="42"/>
        <v/>
      </c>
      <c r="B1237" s="55"/>
      <c r="C1237" s="55"/>
      <c r="D1237" s="77"/>
      <c r="E1237" s="77"/>
      <c r="F1237" s="72"/>
      <c r="G1237" s="89"/>
      <c r="H1237" s="55"/>
      <c r="I1237">
        <f t="shared" si="43"/>
        <v>0</v>
      </c>
    </row>
    <row r="1238" spans="1:9" x14ac:dyDescent="0.25">
      <c r="A1238" s="114" t="str">
        <f t="shared" si="42"/>
        <v/>
      </c>
      <c r="B1238" s="55"/>
      <c r="C1238" s="55"/>
      <c r="D1238" s="77"/>
      <c r="E1238" s="77"/>
      <c r="F1238" s="72"/>
      <c r="G1238" s="89"/>
      <c r="H1238" s="55"/>
      <c r="I1238">
        <f t="shared" si="43"/>
        <v>0</v>
      </c>
    </row>
    <row r="1239" spans="1:9" x14ac:dyDescent="0.25">
      <c r="A1239" s="114" t="str">
        <f t="shared" si="42"/>
        <v/>
      </c>
      <c r="B1239" s="55"/>
      <c r="C1239" s="55"/>
      <c r="D1239" s="77"/>
      <c r="E1239" s="77"/>
      <c r="F1239" s="72"/>
      <c r="G1239" s="89"/>
      <c r="H1239" s="55"/>
      <c r="I1239">
        <f t="shared" si="43"/>
        <v>0</v>
      </c>
    </row>
    <row r="1240" spans="1:9" x14ac:dyDescent="0.25">
      <c r="A1240" s="114" t="str">
        <f t="shared" si="42"/>
        <v/>
      </c>
      <c r="B1240" s="55"/>
      <c r="C1240" s="55"/>
      <c r="D1240" s="77"/>
      <c r="E1240" s="77"/>
      <c r="F1240" s="72"/>
      <c r="G1240" s="89"/>
      <c r="H1240" s="55"/>
      <c r="I1240">
        <f t="shared" si="43"/>
        <v>0</v>
      </c>
    </row>
    <row r="1241" spans="1:9" x14ac:dyDescent="0.25">
      <c r="A1241" s="114" t="str">
        <f t="shared" si="42"/>
        <v/>
      </c>
      <c r="B1241" s="55"/>
      <c r="C1241" s="55"/>
      <c r="D1241" s="77"/>
      <c r="E1241" s="77"/>
      <c r="F1241" s="72"/>
      <c r="G1241" s="89"/>
      <c r="H1241" s="55"/>
      <c r="I1241">
        <f t="shared" si="43"/>
        <v>0</v>
      </c>
    </row>
    <row r="1242" spans="1:9" x14ac:dyDescent="0.25">
      <c r="A1242" s="114" t="str">
        <f t="shared" si="42"/>
        <v/>
      </c>
      <c r="B1242" s="55"/>
      <c r="C1242" s="55"/>
      <c r="D1242" s="77"/>
      <c r="E1242" s="77"/>
      <c r="F1242" s="72"/>
      <c r="G1242" s="89"/>
      <c r="H1242" s="55"/>
      <c r="I1242">
        <f t="shared" si="43"/>
        <v>0</v>
      </c>
    </row>
    <row r="1243" spans="1:9" x14ac:dyDescent="0.25">
      <c r="A1243" s="114" t="str">
        <f t="shared" si="42"/>
        <v/>
      </c>
      <c r="B1243" s="55"/>
      <c r="C1243" s="55"/>
      <c r="D1243" s="77"/>
      <c r="E1243" s="77"/>
      <c r="F1243" s="72"/>
      <c r="G1243" s="89"/>
      <c r="H1243" s="55"/>
      <c r="I1243">
        <f t="shared" si="43"/>
        <v>0</v>
      </c>
    </row>
    <row r="1244" spans="1:9" x14ac:dyDescent="0.25">
      <c r="A1244" s="114" t="str">
        <f t="shared" si="42"/>
        <v/>
      </c>
      <c r="B1244" s="55"/>
      <c r="C1244" s="55"/>
      <c r="D1244" s="77"/>
      <c r="E1244" s="77"/>
      <c r="F1244" s="72"/>
      <c r="G1244" s="89"/>
      <c r="H1244" s="55"/>
      <c r="I1244">
        <f t="shared" si="43"/>
        <v>0</v>
      </c>
    </row>
    <row r="1245" spans="1:9" x14ac:dyDescent="0.25">
      <c r="A1245" s="114" t="str">
        <f t="shared" si="42"/>
        <v/>
      </c>
      <c r="B1245" s="55"/>
      <c r="C1245" s="55"/>
      <c r="D1245" s="77"/>
      <c r="E1245" s="77"/>
      <c r="F1245" s="72"/>
      <c r="G1245" s="89"/>
      <c r="H1245" s="55"/>
      <c r="I1245">
        <f t="shared" si="43"/>
        <v>0</v>
      </c>
    </row>
    <row r="1246" spans="1:9" x14ac:dyDescent="0.25">
      <c r="A1246" s="114" t="str">
        <f t="shared" si="42"/>
        <v/>
      </c>
      <c r="B1246" s="55"/>
      <c r="C1246" s="55"/>
      <c r="D1246" s="77"/>
      <c r="E1246" s="77"/>
      <c r="F1246" s="72"/>
      <c r="G1246" s="89"/>
      <c r="H1246" s="55"/>
      <c r="I1246">
        <f t="shared" si="43"/>
        <v>0</v>
      </c>
    </row>
    <row r="1247" spans="1:9" x14ac:dyDescent="0.25">
      <c r="A1247" s="114" t="str">
        <f t="shared" si="42"/>
        <v/>
      </c>
      <c r="B1247" s="55"/>
      <c r="C1247" s="55"/>
      <c r="D1247" s="77"/>
      <c r="E1247" s="77"/>
      <c r="F1247" s="72"/>
      <c r="G1247" s="89"/>
      <c r="H1247" s="55"/>
      <c r="I1247">
        <f t="shared" si="43"/>
        <v>0</v>
      </c>
    </row>
    <row r="1248" spans="1:9" x14ac:dyDescent="0.25">
      <c r="A1248" s="114" t="str">
        <f t="shared" si="42"/>
        <v/>
      </c>
      <c r="B1248" s="55"/>
      <c r="C1248" s="55"/>
      <c r="D1248" s="77"/>
      <c r="E1248" s="77"/>
      <c r="F1248" s="72"/>
      <c r="G1248" s="89"/>
      <c r="H1248" s="55"/>
      <c r="I1248">
        <f t="shared" si="43"/>
        <v>0</v>
      </c>
    </row>
    <row r="1249" spans="1:9" x14ac:dyDescent="0.25">
      <c r="A1249" s="114" t="str">
        <f t="shared" si="42"/>
        <v/>
      </c>
      <c r="B1249" s="55"/>
      <c r="C1249" s="55"/>
      <c r="D1249" s="77"/>
      <c r="E1249" s="77"/>
      <c r="F1249" s="72"/>
      <c r="G1249" s="89"/>
      <c r="H1249" s="55"/>
      <c r="I1249">
        <f t="shared" si="43"/>
        <v>0</v>
      </c>
    </row>
    <row r="1250" spans="1:9" x14ac:dyDescent="0.25">
      <c r="A1250" s="114" t="str">
        <f t="shared" si="42"/>
        <v/>
      </c>
      <c r="B1250" s="55"/>
      <c r="C1250" s="55"/>
      <c r="D1250" s="77"/>
      <c r="E1250" s="77"/>
      <c r="F1250" s="72"/>
      <c r="G1250" s="89"/>
      <c r="H1250" s="55"/>
      <c r="I1250">
        <f t="shared" si="43"/>
        <v>0</v>
      </c>
    </row>
    <row r="1251" spans="1:9" x14ac:dyDescent="0.25">
      <c r="A1251" s="114" t="str">
        <f t="shared" si="42"/>
        <v/>
      </c>
      <c r="B1251" s="55"/>
      <c r="C1251" s="55"/>
      <c r="D1251" s="77"/>
      <c r="E1251" s="77"/>
      <c r="F1251" s="72"/>
      <c r="G1251" s="89"/>
      <c r="H1251" s="55"/>
      <c r="I1251">
        <f t="shared" si="43"/>
        <v>0</v>
      </c>
    </row>
    <row r="1252" spans="1:9" x14ac:dyDescent="0.25">
      <c r="A1252" s="114" t="str">
        <f t="shared" si="42"/>
        <v/>
      </c>
      <c r="B1252" s="55"/>
      <c r="C1252" s="55"/>
      <c r="D1252" s="77"/>
      <c r="E1252" s="77"/>
      <c r="F1252" s="72"/>
      <c r="G1252" s="89"/>
      <c r="H1252" s="55"/>
      <c r="I1252">
        <f t="shared" si="43"/>
        <v>0</v>
      </c>
    </row>
    <row r="1253" spans="1:9" x14ac:dyDescent="0.25">
      <c r="A1253" s="114" t="str">
        <f t="shared" si="42"/>
        <v/>
      </c>
      <c r="B1253" s="55"/>
      <c r="C1253" s="55"/>
      <c r="D1253" s="77"/>
      <c r="E1253" s="77"/>
      <c r="F1253" s="72"/>
      <c r="G1253" s="89"/>
      <c r="H1253" s="55"/>
      <c r="I1253">
        <f t="shared" si="43"/>
        <v>0</v>
      </c>
    </row>
    <row r="1254" spans="1:9" x14ac:dyDescent="0.25">
      <c r="A1254" s="114" t="str">
        <f t="shared" si="42"/>
        <v/>
      </c>
      <c r="B1254" s="55"/>
      <c r="C1254" s="55"/>
      <c r="D1254" s="77"/>
      <c r="E1254" s="77"/>
      <c r="F1254" s="72"/>
      <c r="G1254" s="89"/>
      <c r="H1254" s="55"/>
      <c r="I1254">
        <f t="shared" si="43"/>
        <v>0</v>
      </c>
    </row>
    <row r="1255" spans="1:9" x14ac:dyDescent="0.25">
      <c r="A1255" s="114" t="str">
        <f t="shared" si="42"/>
        <v/>
      </c>
      <c r="B1255" s="55"/>
      <c r="C1255" s="55"/>
      <c r="D1255" s="77"/>
      <c r="E1255" s="77"/>
      <c r="F1255" s="72"/>
      <c r="G1255" s="89"/>
      <c r="H1255" s="55"/>
      <c r="I1255">
        <f t="shared" si="43"/>
        <v>0</v>
      </c>
    </row>
    <row r="1256" spans="1:9" x14ac:dyDescent="0.25">
      <c r="A1256" s="114" t="str">
        <f t="shared" si="42"/>
        <v/>
      </c>
      <c r="B1256" s="55"/>
      <c r="C1256" s="55"/>
      <c r="D1256" s="77"/>
      <c r="E1256" s="77"/>
      <c r="F1256" s="72"/>
      <c r="G1256" s="89"/>
      <c r="H1256" s="55"/>
      <c r="I1256">
        <f t="shared" si="43"/>
        <v>0</v>
      </c>
    </row>
    <row r="1257" spans="1:9" x14ac:dyDescent="0.25">
      <c r="A1257" s="114" t="str">
        <f t="shared" si="42"/>
        <v/>
      </c>
      <c r="B1257" s="55"/>
      <c r="C1257" s="55"/>
      <c r="D1257" s="77"/>
      <c r="E1257" s="77"/>
      <c r="F1257" s="72"/>
      <c r="G1257" s="89"/>
      <c r="H1257" s="55"/>
      <c r="I1257">
        <f t="shared" si="43"/>
        <v>0</v>
      </c>
    </row>
    <row r="1258" spans="1:9" x14ac:dyDescent="0.25">
      <c r="A1258" s="114" t="str">
        <f t="shared" si="42"/>
        <v/>
      </c>
      <c r="B1258" s="55"/>
      <c r="C1258" s="55"/>
      <c r="D1258" s="77"/>
      <c r="E1258" s="77"/>
      <c r="F1258" s="72"/>
      <c r="G1258" s="89"/>
      <c r="H1258" s="55"/>
      <c r="I1258">
        <f t="shared" si="43"/>
        <v>0</v>
      </c>
    </row>
    <row r="1259" spans="1:9" x14ac:dyDescent="0.25">
      <c r="A1259" s="114" t="str">
        <f t="shared" si="42"/>
        <v/>
      </c>
      <c r="B1259" s="55"/>
      <c r="C1259" s="55"/>
      <c r="D1259" s="77"/>
      <c r="E1259" s="77"/>
      <c r="F1259" s="72"/>
      <c r="G1259" s="89"/>
      <c r="H1259" s="55"/>
      <c r="I1259">
        <f t="shared" si="43"/>
        <v>0</v>
      </c>
    </row>
    <row r="1260" spans="1:9" x14ac:dyDescent="0.25">
      <c r="A1260" s="114" t="str">
        <f t="shared" si="42"/>
        <v/>
      </c>
      <c r="B1260" s="55"/>
      <c r="C1260" s="55"/>
      <c r="D1260" s="77"/>
      <c r="E1260" s="77"/>
      <c r="F1260" s="72"/>
      <c r="G1260" s="89"/>
      <c r="H1260" s="55"/>
      <c r="I1260">
        <f t="shared" si="43"/>
        <v>0</v>
      </c>
    </row>
    <row r="1261" spans="1:9" x14ac:dyDescent="0.25">
      <c r="A1261" s="114" t="str">
        <f t="shared" si="42"/>
        <v/>
      </c>
      <c r="B1261" s="55"/>
      <c r="C1261" s="55"/>
      <c r="D1261" s="77"/>
      <c r="E1261" s="77"/>
      <c r="F1261" s="72"/>
      <c r="G1261" s="89"/>
      <c r="H1261" s="55"/>
      <c r="I1261">
        <f t="shared" si="43"/>
        <v>0</v>
      </c>
    </row>
    <row r="1262" spans="1:9" x14ac:dyDescent="0.25">
      <c r="A1262" s="114" t="str">
        <f t="shared" si="42"/>
        <v/>
      </c>
      <c r="B1262" s="55"/>
      <c r="C1262" s="55"/>
      <c r="D1262" s="77"/>
      <c r="E1262" s="77"/>
      <c r="F1262" s="72"/>
      <c r="G1262" s="89"/>
      <c r="H1262" s="55"/>
      <c r="I1262">
        <f t="shared" si="43"/>
        <v>0</v>
      </c>
    </row>
    <row r="1263" spans="1:9" x14ac:dyDescent="0.25">
      <c r="A1263" s="114" t="str">
        <f t="shared" si="42"/>
        <v/>
      </c>
      <c r="B1263" s="55"/>
      <c r="C1263" s="55"/>
      <c r="D1263" s="77"/>
      <c r="E1263" s="77"/>
      <c r="F1263" s="72"/>
      <c r="G1263" s="89"/>
      <c r="H1263" s="55"/>
      <c r="I1263">
        <f t="shared" si="43"/>
        <v>0</v>
      </c>
    </row>
    <row r="1264" spans="1:9" x14ac:dyDescent="0.25">
      <c r="A1264" s="114" t="str">
        <f t="shared" si="42"/>
        <v/>
      </c>
      <c r="B1264" s="55"/>
      <c r="C1264" s="55"/>
      <c r="D1264" s="77"/>
      <c r="E1264" s="77"/>
      <c r="F1264" s="72"/>
      <c r="G1264" s="89"/>
      <c r="H1264" s="55"/>
      <c r="I1264">
        <f t="shared" si="43"/>
        <v>0</v>
      </c>
    </row>
    <row r="1265" spans="1:9" x14ac:dyDescent="0.25">
      <c r="A1265" s="114" t="str">
        <f t="shared" si="42"/>
        <v/>
      </c>
      <c r="B1265" s="55"/>
      <c r="C1265" s="55"/>
      <c r="D1265" s="77"/>
      <c r="E1265" s="77"/>
      <c r="F1265" s="72"/>
      <c r="G1265" s="89"/>
      <c r="H1265" s="55"/>
      <c r="I1265">
        <f t="shared" si="43"/>
        <v>0</v>
      </c>
    </row>
    <row r="1266" spans="1:9" x14ac:dyDescent="0.25">
      <c r="A1266" s="114" t="str">
        <f t="shared" si="42"/>
        <v/>
      </c>
      <c r="B1266" s="55"/>
      <c r="C1266" s="55"/>
      <c r="D1266" s="77"/>
      <c r="E1266" s="77"/>
      <c r="F1266" s="72"/>
      <c r="G1266" s="89"/>
      <c r="H1266" s="55"/>
      <c r="I1266">
        <f t="shared" si="43"/>
        <v>0</v>
      </c>
    </row>
    <row r="1267" spans="1:9" x14ac:dyDescent="0.25">
      <c r="A1267" s="114" t="str">
        <f t="shared" si="42"/>
        <v/>
      </c>
      <c r="B1267" s="55"/>
      <c r="C1267" s="55"/>
      <c r="D1267" s="77"/>
      <c r="E1267" s="77"/>
      <c r="F1267" s="72"/>
      <c r="G1267" s="89"/>
      <c r="H1267" s="55"/>
      <c r="I1267">
        <f t="shared" si="43"/>
        <v>0</v>
      </c>
    </row>
    <row r="1268" spans="1:9" x14ac:dyDescent="0.25">
      <c r="A1268" s="114" t="str">
        <f t="shared" si="42"/>
        <v/>
      </c>
      <c r="B1268" s="55"/>
      <c r="C1268" s="55"/>
      <c r="D1268" s="77"/>
      <c r="E1268" s="77"/>
      <c r="F1268" s="72"/>
      <c r="G1268" s="89"/>
      <c r="H1268" s="55"/>
      <c r="I1268">
        <f t="shared" si="43"/>
        <v>0</v>
      </c>
    </row>
    <row r="1269" spans="1:9" x14ac:dyDescent="0.25">
      <c r="A1269" s="114" t="str">
        <f t="shared" si="42"/>
        <v/>
      </c>
      <c r="B1269" s="55"/>
      <c r="C1269" s="55"/>
      <c r="D1269" s="77"/>
      <c r="E1269" s="77"/>
      <c r="F1269" s="72"/>
      <c r="G1269" s="89"/>
      <c r="H1269" s="55"/>
      <c r="I1269">
        <f t="shared" si="43"/>
        <v>0</v>
      </c>
    </row>
    <row r="1270" spans="1:9" x14ac:dyDescent="0.25">
      <c r="A1270" s="114" t="str">
        <f t="shared" si="42"/>
        <v/>
      </c>
      <c r="B1270" s="55"/>
      <c r="C1270" s="55"/>
      <c r="D1270" s="77"/>
      <c r="E1270" s="77"/>
      <c r="F1270" s="72"/>
      <c r="G1270" s="89"/>
      <c r="H1270" s="55"/>
      <c r="I1270">
        <f t="shared" si="43"/>
        <v>0</v>
      </c>
    </row>
    <row r="1271" spans="1:9" x14ac:dyDescent="0.25">
      <c r="A1271" s="114" t="str">
        <f t="shared" si="42"/>
        <v/>
      </c>
      <c r="B1271" s="55"/>
      <c r="C1271" s="55"/>
      <c r="D1271" s="77"/>
      <c r="E1271" s="77"/>
      <c r="F1271" s="72"/>
      <c r="G1271" s="89"/>
      <c r="H1271" s="55"/>
      <c r="I1271">
        <f t="shared" si="43"/>
        <v>0</v>
      </c>
    </row>
    <row r="1272" spans="1:9" x14ac:dyDescent="0.25">
      <c r="A1272" s="114" t="str">
        <f t="shared" si="42"/>
        <v/>
      </c>
      <c r="B1272" s="55"/>
      <c r="C1272" s="55"/>
      <c r="D1272" s="77"/>
      <c r="E1272" s="77"/>
      <c r="F1272" s="72"/>
      <c r="G1272" s="89"/>
      <c r="H1272" s="55"/>
      <c r="I1272">
        <f t="shared" si="43"/>
        <v>0</v>
      </c>
    </row>
    <row r="1273" spans="1:9" x14ac:dyDescent="0.25">
      <c r="A1273" s="114" t="str">
        <f t="shared" si="42"/>
        <v/>
      </c>
      <c r="B1273" s="55"/>
      <c r="C1273" s="55"/>
      <c r="D1273" s="77"/>
      <c r="E1273" s="77"/>
      <c r="F1273" s="72"/>
      <c r="G1273" s="89"/>
      <c r="H1273" s="55"/>
      <c r="I1273">
        <f t="shared" si="43"/>
        <v>0</v>
      </c>
    </row>
    <row r="1274" spans="1:9" x14ac:dyDescent="0.25">
      <c r="A1274" s="114" t="str">
        <f t="shared" si="42"/>
        <v/>
      </c>
      <c r="B1274" s="55"/>
      <c r="C1274" s="55"/>
      <c r="D1274" s="77"/>
      <c r="E1274" s="77"/>
      <c r="F1274" s="72"/>
      <c r="G1274" s="89"/>
      <c r="H1274" s="55"/>
      <c r="I1274">
        <f t="shared" si="43"/>
        <v>0</v>
      </c>
    </row>
    <row r="1275" spans="1:9" x14ac:dyDescent="0.25">
      <c r="A1275" s="114" t="str">
        <f t="shared" si="42"/>
        <v/>
      </c>
      <c r="B1275" s="55"/>
      <c r="C1275" s="55"/>
      <c r="D1275" s="77"/>
      <c r="E1275" s="77"/>
      <c r="F1275" s="72"/>
      <c r="G1275" s="89"/>
      <c r="H1275" s="55"/>
      <c r="I1275">
        <f t="shared" si="43"/>
        <v>0</v>
      </c>
    </row>
    <row r="1276" spans="1:9" x14ac:dyDescent="0.25">
      <c r="A1276" s="114" t="str">
        <f t="shared" si="42"/>
        <v/>
      </c>
      <c r="B1276" s="55"/>
      <c r="C1276" s="55"/>
      <c r="D1276" s="77"/>
      <c r="E1276" s="77"/>
      <c r="F1276" s="72"/>
      <c r="G1276" s="89"/>
      <c r="H1276" s="55"/>
      <c r="I1276">
        <f t="shared" si="43"/>
        <v>0</v>
      </c>
    </row>
    <row r="1277" spans="1:9" x14ac:dyDescent="0.25">
      <c r="A1277" s="114" t="str">
        <f t="shared" si="42"/>
        <v/>
      </c>
      <c r="B1277" s="55"/>
      <c r="C1277" s="55"/>
      <c r="D1277" s="77"/>
      <c r="E1277" s="77"/>
      <c r="F1277" s="72"/>
      <c r="G1277" s="89"/>
      <c r="H1277" s="55"/>
      <c r="I1277">
        <f t="shared" si="43"/>
        <v>0</v>
      </c>
    </row>
    <row r="1278" spans="1:9" x14ac:dyDescent="0.25">
      <c r="A1278" s="114" t="str">
        <f t="shared" si="42"/>
        <v/>
      </c>
      <c r="B1278" s="55"/>
      <c r="C1278" s="55"/>
      <c r="D1278" s="77"/>
      <c r="E1278" s="77"/>
      <c r="F1278" s="72"/>
      <c r="G1278" s="89"/>
      <c r="H1278" s="55"/>
      <c r="I1278">
        <f t="shared" si="43"/>
        <v>0</v>
      </c>
    </row>
    <row r="1279" spans="1:9" x14ac:dyDescent="0.25">
      <c r="A1279" s="114" t="str">
        <f t="shared" si="42"/>
        <v/>
      </c>
      <c r="B1279" s="55"/>
      <c r="C1279" s="55"/>
      <c r="D1279" s="77"/>
      <c r="E1279" s="77"/>
      <c r="F1279" s="72"/>
      <c r="G1279" s="89"/>
      <c r="H1279" s="55"/>
      <c r="I1279">
        <f t="shared" si="43"/>
        <v>0</v>
      </c>
    </row>
    <row r="1280" spans="1:9" x14ac:dyDescent="0.25">
      <c r="A1280" s="114" t="str">
        <f t="shared" si="42"/>
        <v/>
      </c>
      <c r="B1280" s="55"/>
      <c r="C1280" s="55"/>
      <c r="D1280" s="77"/>
      <c r="E1280" s="77"/>
      <c r="F1280" s="72"/>
      <c r="G1280" s="89"/>
      <c r="H1280" s="55"/>
      <c r="I1280">
        <f t="shared" si="43"/>
        <v>0</v>
      </c>
    </row>
    <row r="1281" spans="1:9" x14ac:dyDescent="0.25">
      <c r="A1281" s="114" t="str">
        <f t="shared" si="42"/>
        <v/>
      </c>
      <c r="B1281" s="55"/>
      <c r="C1281" s="55"/>
      <c r="D1281" s="77"/>
      <c r="E1281" s="77"/>
      <c r="F1281" s="72"/>
      <c r="G1281" s="89"/>
      <c r="H1281" s="55"/>
      <c r="I1281">
        <f t="shared" si="43"/>
        <v>0</v>
      </c>
    </row>
    <row r="1282" spans="1:9" x14ac:dyDescent="0.25">
      <c r="A1282" s="114" t="str">
        <f t="shared" ref="A1282:A1345" si="44">IF(D1282="","",D1282+(6-I1282))</f>
        <v/>
      </c>
      <c r="B1282" s="55"/>
      <c r="C1282" s="55"/>
      <c r="D1282" s="77"/>
      <c r="E1282" s="77"/>
      <c r="F1282" s="72"/>
      <c r="G1282" s="89"/>
      <c r="H1282" s="55"/>
      <c r="I1282">
        <f t="shared" ref="I1282:I1345" si="45">IF(WEEKDAY(D1282)=7,0,WEEKDAY(D1282))</f>
        <v>0</v>
      </c>
    </row>
    <row r="1283" spans="1:9" x14ac:dyDescent="0.25">
      <c r="A1283" s="114" t="str">
        <f t="shared" si="44"/>
        <v/>
      </c>
      <c r="B1283" s="55"/>
      <c r="C1283" s="55"/>
      <c r="D1283" s="77"/>
      <c r="E1283" s="77"/>
      <c r="F1283" s="72"/>
      <c r="G1283" s="89"/>
      <c r="H1283" s="55"/>
      <c r="I1283">
        <f t="shared" si="45"/>
        <v>0</v>
      </c>
    </row>
    <row r="1284" spans="1:9" x14ac:dyDescent="0.25">
      <c r="A1284" s="114" t="str">
        <f t="shared" si="44"/>
        <v/>
      </c>
      <c r="B1284" s="55"/>
      <c r="C1284" s="55"/>
      <c r="D1284" s="77"/>
      <c r="E1284" s="77"/>
      <c r="F1284" s="72"/>
      <c r="G1284" s="89"/>
      <c r="H1284" s="55"/>
      <c r="I1284">
        <f t="shared" si="45"/>
        <v>0</v>
      </c>
    </row>
    <row r="1285" spans="1:9" x14ac:dyDescent="0.25">
      <c r="A1285" s="114" t="str">
        <f t="shared" si="44"/>
        <v/>
      </c>
      <c r="B1285" s="55"/>
      <c r="C1285" s="55"/>
      <c r="D1285" s="77"/>
      <c r="E1285" s="77"/>
      <c r="F1285" s="72"/>
      <c r="G1285" s="89"/>
      <c r="H1285" s="55"/>
      <c r="I1285">
        <f t="shared" si="45"/>
        <v>0</v>
      </c>
    </row>
    <row r="1286" spans="1:9" x14ac:dyDescent="0.25">
      <c r="A1286" s="114" t="str">
        <f t="shared" si="44"/>
        <v/>
      </c>
      <c r="B1286" s="55"/>
      <c r="C1286" s="55"/>
      <c r="D1286" s="77"/>
      <c r="E1286" s="77"/>
      <c r="F1286" s="72"/>
      <c r="G1286" s="89"/>
      <c r="H1286" s="55"/>
      <c r="I1286">
        <f t="shared" si="45"/>
        <v>0</v>
      </c>
    </row>
    <row r="1287" spans="1:9" x14ac:dyDescent="0.25">
      <c r="A1287" s="114" t="str">
        <f t="shared" si="44"/>
        <v/>
      </c>
      <c r="B1287" s="55"/>
      <c r="C1287" s="55"/>
      <c r="D1287" s="77"/>
      <c r="E1287" s="77"/>
      <c r="F1287" s="72"/>
      <c r="G1287" s="89"/>
      <c r="H1287" s="55"/>
      <c r="I1287">
        <f t="shared" si="45"/>
        <v>0</v>
      </c>
    </row>
    <row r="1288" spans="1:9" x14ac:dyDescent="0.25">
      <c r="A1288" s="114" t="str">
        <f t="shared" si="44"/>
        <v/>
      </c>
      <c r="B1288" s="55"/>
      <c r="C1288" s="55"/>
      <c r="D1288" s="77"/>
      <c r="E1288" s="77"/>
      <c r="F1288" s="72"/>
      <c r="G1288" s="89"/>
      <c r="H1288" s="55"/>
      <c r="I1288">
        <f t="shared" si="45"/>
        <v>0</v>
      </c>
    </row>
    <row r="1289" spans="1:9" x14ac:dyDescent="0.25">
      <c r="A1289" s="114" t="str">
        <f t="shared" si="44"/>
        <v/>
      </c>
      <c r="B1289" s="55"/>
      <c r="C1289" s="55"/>
      <c r="D1289" s="77"/>
      <c r="E1289" s="77"/>
      <c r="F1289" s="72"/>
      <c r="G1289" s="89"/>
      <c r="H1289" s="55"/>
      <c r="I1289">
        <f t="shared" si="45"/>
        <v>0</v>
      </c>
    </row>
    <row r="1290" spans="1:9" x14ac:dyDescent="0.25">
      <c r="A1290" s="114" t="str">
        <f t="shared" si="44"/>
        <v/>
      </c>
      <c r="B1290" s="55"/>
      <c r="C1290" s="55"/>
      <c r="D1290" s="77"/>
      <c r="E1290" s="77"/>
      <c r="F1290" s="72"/>
      <c r="G1290" s="89"/>
      <c r="H1290" s="55"/>
      <c r="I1290">
        <f t="shared" si="45"/>
        <v>0</v>
      </c>
    </row>
    <row r="1291" spans="1:9" x14ac:dyDescent="0.25">
      <c r="A1291" s="114" t="str">
        <f t="shared" si="44"/>
        <v/>
      </c>
      <c r="B1291" s="55"/>
      <c r="C1291" s="55"/>
      <c r="D1291" s="77"/>
      <c r="E1291" s="77"/>
      <c r="F1291" s="72"/>
      <c r="G1291" s="89"/>
      <c r="H1291" s="55"/>
      <c r="I1291">
        <f t="shared" si="45"/>
        <v>0</v>
      </c>
    </row>
    <row r="1292" spans="1:9" x14ac:dyDescent="0.25">
      <c r="A1292" s="114" t="str">
        <f t="shared" si="44"/>
        <v/>
      </c>
      <c r="B1292" s="55"/>
      <c r="C1292" s="55"/>
      <c r="D1292" s="77"/>
      <c r="E1292" s="77"/>
      <c r="F1292" s="72"/>
      <c r="G1292" s="89"/>
      <c r="H1292" s="55"/>
      <c r="I1292">
        <f t="shared" si="45"/>
        <v>0</v>
      </c>
    </row>
    <row r="1293" spans="1:9" x14ac:dyDescent="0.25">
      <c r="A1293" s="114" t="str">
        <f t="shared" si="44"/>
        <v/>
      </c>
      <c r="B1293" s="55"/>
      <c r="C1293" s="55"/>
      <c r="D1293" s="77"/>
      <c r="E1293" s="77"/>
      <c r="F1293" s="72"/>
      <c r="G1293" s="89"/>
      <c r="H1293" s="55"/>
      <c r="I1293">
        <f t="shared" si="45"/>
        <v>0</v>
      </c>
    </row>
    <row r="1294" spans="1:9" x14ac:dyDescent="0.25">
      <c r="A1294" s="114" t="str">
        <f t="shared" si="44"/>
        <v/>
      </c>
      <c r="B1294" s="55"/>
      <c r="C1294" s="55"/>
      <c r="D1294" s="77"/>
      <c r="E1294" s="77"/>
      <c r="F1294" s="72"/>
      <c r="G1294" s="89"/>
      <c r="H1294" s="55"/>
      <c r="I1294">
        <f t="shared" si="45"/>
        <v>0</v>
      </c>
    </row>
    <row r="1295" spans="1:9" x14ac:dyDescent="0.25">
      <c r="A1295" s="114" t="str">
        <f t="shared" si="44"/>
        <v/>
      </c>
      <c r="B1295" s="55"/>
      <c r="C1295" s="55"/>
      <c r="D1295" s="77"/>
      <c r="E1295" s="77"/>
      <c r="F1295" s="72"/>
      <c r="G1295" s="89"/>
      <c r="H1295" s="55"/>
      <c r="I1295">
        <f t="shared" si="45"/>
        <v>0</v>
      </c>
    </row>
    <row r="1296" spans="1:9" x14ac:dyDescent="0.25">
      <c r="A1296" s="114" t="str">
        <f t="shared" si="44"/>
        <v/>
      </c>
      <c r="B1296" s="55"/>
      <c r="C1296" s="55"/>
      <c r="D1296" s="77"/>
      <c r="E1296" s="77"/>
      <c r="F1296" s="72"/>
      <c r="G1296" s="89"/>
      <c r="H1296" s="55"/>
      <c r="I1296">
        <f t="shared" si="45"/>
        <v>0</v>
      </c>
    </row>
    <row r="1297" spans="1:9" x14ac:dyDescent="0.25">
      <c r="A1297" s="114" t="str">
        <f t="shared" si="44"/>
        <v/>
      </c>
      <c r="B1297" s="55"/>
      <c r="C1297" s="55"/>
      <c r="D1297" s="77"/>
      <c r="E1297" s="77"/>
      <c r="F1297" s="72"/>
      <c r="G1297" s="89"/>
      <c r="H1297" s="55"/>
      <c r="I1297">
        <f t="shared" si="45"/>
        <v>0</v>
      </c>
    </row>
    <row r="1298" spans="1:9" x14ac:dyDescent="0.25">
      <c r="A1298" s="114" t="str">
        <f t="shared" si="44"/>
        <v/>
      </c>
      <c r="B1298" s="55"/>
      <c r="C1298" s="55"/>
      <c r="D1298" s="77"/>
      <c r="E1298" s="77"/>
      <c r="F1298" s="72"/>
      <c r="G1298" s="89"/>
      <c r="H1298" s="55"/>
      <c r="I1298">
        <f t="shared" si="45"/>
        <v>0</v>
      </c>
    </row>
    <row r="1299" spans="1:9" x14ac:dyDescent="0.25">
      <c r="A1299" s="114" t="str">
        <f t="shared" si="44"/>
        <v/>
      </c>
      <c r="B1299" s="55"/>
      <c r="C1299" s="55"/>
      <c r="D1299" s="77"/>
      <c r="E1299" s="77"/>
      <c r="F1299" s="72"/>
      <c r="G1299" s="89"/>
      <c r="H1299" s="55"/>
      <c r="I1299">
        <f t="shared" si="45"/>
        <v>0</v>
      </c>
    </row>
    <row r="1300" spans="1:9" x14ac:dyDescent="0.25">
      <c r="A1300" s="114" t="str">
        <f t="shared" si="44"/>
        <v/>
      </c>
      <c r="B1300" s="55"/>
      <c r="C1300" s="55"/>
      <c r="D1300" s="77"/>
      <c r="E1300" s="77"/>
      <c r="F1300" s="72"/>
      <c r="G1300" s="89"/>
      <c r="H1300" s="55"/>
      <c r="I1300">
        <f t="shared" si="45"/>
        <v>0</v>
      </c>
    </row>
    <row r="1301" spans="1:9" x14ac:dyDescent="0.25">
      <c r="A1301" s="114" t="str">
        <f t="shared" si="44"/>
        <v/>
      </c>
      <c r="B1301" s="55"/>
      <c r="C1301" s="55"/>
      <c r="D1301" s="77"/>
      <c r="E1301" s="77"/>
      <c r="F1301" s="72"/>
      <c r="G1301" s="89"/>
      <c r="H1301" s="55"/>
      <c r="I1301">
        <f t="shared" si="45"/>
        <v>0</v>
      </c>
    </row>
    <row r="1302" spans="1:9" x14ac:dyDescent="0.25">
      <c r="A1302" s="114" t="str">
        <f t="shared" si="44"/>
        <v/>
      </c>
      <c r="B1302" s="55"/>
      <c r="C1302" s="55"/>
      <c r="D1302" s="77"/>
      <c r="E1302" s="77"/>
      <c r="F1302" s="72"/>
      <c r="G1302" s="89"/>
      <c r="H1302" s="55"/>
      <c r="I1302">
        <f t="shared" si="45"/>
        <v>0</v>
      </c>
    </row>
    <row r="1303" spans="1:9" x14ac:dyDescent="0.25">
      <c r="A1303" s="114" t="str">
        <f t="shared" si="44"/>
        <v/>
      </c>
      <c r="B1303" s="55"/>
      <c r="C1303" s="55"/>
      <c r="D1303" s="77"/>
      <c r="E1303" s="77"/>
      <c r="F1303" s="72"/>
      <c r="G1303" s="89"/>
      <c r="H1303" s="55"/>
      <c r="I1303">
        <f t="shared" si="45"/>
        <v>0</v>
      </c>
    </row>
    <row r="1304" spans="1:9" x14ac:dyDescent="0.25">
      <c r="A1304" s="114" t="str">
        <f t="shared" si="44"/>
        <v/>
      </c>
      <c r="B1304" s="55"/>
      <c r="C1304" s="55"/>
      <c r="D1304" s="77"/>
      <c r="E1304" s="77"/>
      <c r="F1304" s="72"/>
      <c r="G1304" s="89"/>
      <c r="H1304" s="55"/>
      <c r="I1304">
        <f t="shared" si="45"/>
        <v>0</v>
      </c>
    </row>
    <row r="1305" spans="1:9" x14ac:dyDescent="0.25">
      <c r="A1305" s="114" t="str">
        <f t="shared" si="44"/>
        <v/>
      </c>
      <c r="B1305" s="55"/>
      <c r="C1305" s="55"/>
      <c r="D1305" s="77"/>
      <c r="E1305" s="77"/>
      <c r="F1305" s="72"/>
      <c r="G1305" s="89"/>
      <c r="H1305" s="55"/>
      <c r="I1305">
        <f t="shared" si="45"/>
        <v>0</v>
      </c>
    </row>
    <row r="1306" spans="1:9" x14ac:dyDescent="0.25">
      <c r="A1306" s="114" t="str">
        <f t="shared" si="44"/>
        <v/>
      </c>
      <c r="B1306" s="55"/>
      <c r="C1306" s="55"/>
      <c r="D1306" s="77"/>
      <c r="E1306" s="77"/>
      <c r="F1306" s="72"/>
      <c r="G1306" s="89"/>
      <c r="H1306" s="55"/>
      <c r="I1306">
        <f t="shared" si="45"/>
        <v>0</v>
      </c>
    </row>
    <row r="1307" spans="1:9" x14ac:dyDescent="0.25">
      <c r="A1307" s="114" t="str">
        <f t="shared" si="44"/>
        <v/>
      </c>
      <c r="B1307" s="55"/>
      <c r="C1307" s="55"/>
      <c r="D1307" s="77"/>
      <c r="E1307" s="77"/>
      <c r="F1307" s="72"/>
      <c r="G1307" s="89"/>
      <c r="H1307" s="55"/>
      <c r="I1307">
        <f t="shared" si="45"/>
        <v>0</v>
      </c>
    </row>
    <row r="1308" spans="1:9" x14ac:dyDescent="0.25">
      <c r="A1308" s="114" t="str">
        <f t="shared" si="44"/>
        <v/>
      </c>
      <c r="B1308" s="55"/>
      <c r="C1308" s="55"/>
      <c r="D1308" s="77"/>
      <c r="E1308" s="77"/>
      <c r="F1308" s="72"/>
      <c r="G1308" s="89"/>
      <c r="H1308" s="55"/>
      <c r="I1308">
        <f t="shared" si="45"/>
        <v>0</v>
      </c>
    </row>
    <row r="1309" spans="1:9" x14ac:dyDescent="0.25">
      <c r="A1309" s="114" t="str">
        <f t="shared" si="44"/>
        <v/>
      </c>
      <c r="B1309" s="55"/>
      <c r="C1309" s="55"/>
      <c r="D1309" s="77"/>
      <c r="E1309" s="77"/>
      <c r="F1309" s="72"/>
      <c r="G1309" s="89"/>
      <c r="H1309" s="55"/>
      <c r="I1309">
        <f t="shared" si="45"/>
        <v>0</v>
      </c>
    </row>
    <row r="1310" spans="1:9" x14ac:dyDescent="0.25">
      <c r="A1310" s="114" t="str">
        <f t="shared" si="44"/>
        <v/>
      </c>
      <c r="B1310" s="55"/>
      <c r="C1310" s="55"/>
      <c r="D1310" s="77"/>
      <c r="E1310" s="77"/>
      <c r="F1310" s="72"/>
      <c r="G1310" s="89"/>
      <c r="H1310" s="55"/>
      <c r="I1310">
        <f t="shared" si="45"/>
        <v>0</v>
      </c>
    </row>
    <row r="1311" spans="1:9" x14ac:dyDescent="0.25">
      <c r="A1311" s="114" t="str">
        <f t="shared" si="44"/>
        <v/>
      </c>
      <c r="B1311" s="55"/>
      <c r="C1311" s="55"/>
      <c r="D1311" s="77"/>
      <c r="E1311" s="77"/>
      <c r="F1311" s="72"/>
      <c r="G1311" s="89"/>
      <c r="H1311" s="55"/>
      <c r="I1311">
        <f t="shared" si="45"/>
        <v>0</v>
      </c>
    </row>
    <row r="1312" spans="1:9" x14ac:dyDescent="0.25">
      <c r="A1312" s="114" t="str">
        <f t="shared" si="44"/>
        <v/>
      </c>
      <c r="B1312" s="55"/>
      <c r="C1312" s="55"/>
      <c r="D1312" s="77"/>
      <c r="E1312" s="77"/>
      <c r="F1312" s="72"/>
      <c r="G1312" s="89"/>
      <c r="H1312" s="55"/>
      <c r="I1312">
        <f t="shared" si="45"/>
        <v>0</v>
      </c>
    </row>
    <row r="1313" spans="1:9" x14ac:dyDescent="0.25">
      <c r="A1313" s="114" t="str">
        <f t="shared" si="44"/>
        <v/>
      </c>
      <c r="B1313" s="55"/>
      <c r="C1313" s="55"/>
      <c r="D1313" s="77"/>
      <c r="E1313" s="77"/>
      <c r="F1313" s="72"/>
      <c r="G1313" s="89"/>
      <c r="H1313" s="55"/>
      <c r="I1313">
        <f t="shared" si="45"/>
        <v>0</v>
      </c>
    </row>
    <row r="1314" spans="1:9" x14ac:dyDescent="0.25">
      <c r="A1314" s="114" t="str">
        <f t="shared" si="44"/>
        <v/>
      </c>
      <c r="B1314" s="55"/>
      <c r="C1314" s="55"/>
      <c r="D1314" s="77"/>
      <c r="E1314" s="77"/>
      <c r="F1314" s="72"/>
      <c r="G1314" s="89"/>
      <c r="H1314" s="55"/>
      <c r="I1314">
        <f t="shared" si="45"/>
        <v>0</v>
      </c>
    </row>
    <row r="1315" spans="1:9" x14ac:dyDescent="0.25">
      <c r="A1315" s="114" t="str">
        <f t="shared" si="44"/>
        <v/>
      </c>
      <c r="B1315" s="55"/>
      <c r="C1315" s="55"/>
      <c r="D1315" s="77"/>
      <c r="E1315" s="77"/>
      <c r="F1315" s="72"/>
      <c r="G1315" s="89"/>
      <c r="H1315" s="55"/>
      <c r="I1315">
        <f t="shared" si="45"/>
        <v>0</v>
      </c>
    </row>
    <row r="1316" spans="1:9" x14ac:dyDescent="0.25">
      <c r="A1316" s="114" t="str">
        <f t="shared" si="44"/>
        <v/>
      </c>
      <c r="B1316" s="55"/>
      <c r="C1316" s="55"/>
      <c r="D1316" s="77"/>
      <c r="E1316" s="77"/>
      <c r="F1316" s="72"/>
      <c r="G1316" s="89"/>
      <c r="H1316" s="55"/>
      <c r="I1316">
        <f t="shared" si="45"/>
        <v>0</v>
      </c>
    </row>
    <row r="1317" spans="1:9" x14ac:dyDescent="0.25">
      <c r="A1317" s="114" t="str">
        <f t="shared" si="44"/>
        <v/>
      </c>
      <c r="B1317" s="55"/>
      <c r="C1317" s="55"/>
      <c r="D1317" s="77"/>
      <c r="E1317" s="77"/>
      <c r="F1317" s="72"/>
      <c r="G1317" s="89"/>
      <c r="H1317" s="55"/>
      <c r="I1317">
        <f t="shared" si="45"/>
        <v>0</v>
      </c>
    </row>
    <row r="1318" spans="1:9" x14ac:dyDescent="0.25">
      <c r="A1318" s="114" t="str">
        <f t="shared" si="44"/>
        <v/>
      </c>
      <c r="B1318" s="55"/>
      <c r="C1318" s="55"/>
      <c r="D1318" s="77"/>
      <c r="E1318" s="77"/>
      <c r="F1318" s="72"/>
      <c r="G1318" s="89"/>
      <c r="H1318" s="55"/>
      <c r="I1318">
        <f t="shared" si="45"/>
        <v>0</v>
      </c>
    </row>
    <row r="1319" spans="1:9" x14ac:dyDescent="0.25">
      <c r="A1319" s="114" t="str">
        <f t="shared" si="44"/>
        <v/>
      </c>
      <c r="B1319" s="55"/>
      <c r="C1319" s="55"/>
      <c r="D1319" s="77"/>
      <c r="E1319" s="77"/>
      <c r="F1319" s="72"/>
      <c r="G1319" s="89"/>
      <c r="H1319" s="55"/>
      <c r="I1319">
        <f t="shared" si="45"/>
        <v>0</v>
      </c>
    </row>
    <row r="1320" spans="1:9" x14ac:dyDescent="0.25">
      <c r="A1320" s="114" t="str">
        <f t="shared" si="44"/>
        <v/>
      </c>
      <c r="B1320" s="55"/>
      <c r="C1320" s="55"/>
      <c r="D1320" s="77"/>
      <c r="E1320" s="77"/>
      <c r="F1320" s="72"/>
      <c r="G1320" s="89"/>
      <c r="H1320" s="55"/>
      <c r="I1320">
        <f t="shared" si="45"/>
        <v>0</v>
      </c>
    </row>
    <row r="1321" spans="1:9" x14ac:dyDescent="0.25">
      <c r="A1321" s="114" t="str">
        <f t="shared" si="44"/>
        <v/>
      </c>
      <c r="B1321" s="55"/>
      <c r="C1321" s="55"/>
      <c r="D1321" s="77"/>
      <c r="E1321" s="77"/>
      <c r="F1321" s="72"/>
      <c r="G1321" s="89"/>
      <c r="H1321" s="55"/>
      <c r="I1321">
        <f t="shared" si="45"/>
        <v>0</v>
      </c>
    </row>
    <row r="1322" spans="1:9" x14ac:dyDescent="0.25">
      <c r="A1322" s="114" t="str">
        <f t="shared" si="44"/>
        <v/>
      </c>
      <c r="B1322" s="55"/>
      <c r="C1322" s="55"/>
      <c r="D1322" s="77"/>
      <c r="E1322" s="77"/>
      <c r="F1322" s="72"/>
      <c r="G1322" s="89"/>
      <c r="H1322" s="55"/>
      <c r="I1322">
        <f t="shared" si="45"/>
        <v>0</v>
      </c>
    </row>
    <row r="1323" spans="1:9" x14ac:dyDescent="0.25">
      <c r="A1323" s="114" t="str">
        <f t="shared" si="44"/>
        <v/>
      </c>
      <c r="B1323" s="55"/>
      <c r="C1323" s="55"/>
      <c r="D1323" s="77"/>
      <c r="E1323" s="77"/>
      <c r="F1323" s="72"/>
      <c r="G1323" s="89"/>
      <c r="H1323" s="55"/>
      <c r="I1323">
        <f t="shared" si="45"/>
        <v>0</v>
      </c>
    </row>
    <row r="1324" spans="1:9" x14ac:dyDescent="0.25">
      <c r="A1324" s="114" t="str">
        <f t="shared" si="44"/>
        <v/>
      </c>
      <c r="B1324" s="55"/>
      <c r="C1324" s="55"/>
      <c r="D1324" s="77"/>
      <c r="E1324" s="77"/>
      <c r="F1324" s="72"/>
      <c r="G1324" s="89"/>
      <c r="H1324" s="55"/>
      <c r="I1324">
        <f t="shared" si="45"/>
        <v>0</v>
      </c>
    </row>
    <row r="1325" spans="1:9" x14ac:dyDescent="0.25">
      <c r="A1325" s="114" t="str">
        <f t="shared" si="44"/>
        <v/>
      </c>
      <c r="B1325" s="55"/>
      <c r="C1325" s="55"/>
      <c r="D1325" s="77"/>
      <c r="E1325" s="77"/>
      <c r="F1325" s="72"/>
      <c r="G1325" s="89"/>
      <c r="H1325" s="55"/>
      <c r="I1325">
        <f t="shared" si="45"/>
        <v>0</v>
      </c>
    </row>
    <row r="1326" spans="1:9" x14ac:dyDescent="0.25">
      <c r="A1326" s="114" t="str">
        <f t="shared" si="44"/>
        <v/>
      </c>
      <c r="B1326" s="55"/>
      <c r="C1326" s="55"/>
      <c r="D1326" s="77"/>
      <c r="E1326" s="77"/>
      <c r="F1326" s="72"/>
      <c r="G1326" s="89"/>
      <c r="H1326" s="55"/>
      <c r="I1326">
        <f t="shared" si="45"/>
        <v>0</v>
      </c>
    </row>
    <row r="1327" spans="1:9" x14ac:dyDescent="0.25">
      <c r="A1327" s="114" t="str">
        <f t="shared" si="44"/>
        <v/>
      </c>
      <c r="B1327" s="55"/>
      <c r="C1327" s="55"/>
      <c r="D1327" s="77"/>
      <c r="E1327" s="77"/>
      <c r="F1327" s="72"/>
      <c r="G1327" s="89"/>
      <c r="H1327" s="55"/>
      <c r="I1327">
        <f t="shared" si="45"/>
        <v>0</v>
      </c>
    </row>
    <row r="1328" spans="1:9" x14ac:dyDescent="0.25">
      <c r="A1328" s="114" t="str">
        <f t="shared" si="44"/>
        <v/>
      </c>
      <c r="B1328" s="55"/>
      <c r="C1328" s="55"/>
      <c r="D1328" s="77"/>
      <c r="E1328" s="77"/>
      <c r="F1328" s="72"/>
      <c r="G1328" s="89"/>
      <c r="H1328" s="55"/>
      <c r="I1328">
        <f t="shared" si="45"/>
        <v>0</v>
      </c>
    </row>
    <row r="1329" spans="1:9" x14ac:dyDescent="0.25">
      <c r="A1329" s="114" t="str">
        <f t="shared" si="44"/>
        <v/>
      </c>
      <c r="B1329" s="55"/>
      <c r="C1329" s="55"/>
      <c r="D1329" s="77"/>
      <c r="E1329" s="77"/>
      <c r="F1329" s="72"/>
      <c r="G1329" s="89"/>
      <c r="H1329" s="55"/>
      <c r="I1329">
        <f t="shared" si="45"/>
        <v>0</v>
      </c>
    </row>
    <row r="1330" spans="1:9" x14ac:dyDescent="0.25">
      <c r="A1330" s="114" t="str">
        <f t="shared" si="44"/>
        <v/>
      </c>
      <c r="B1330" s="55"/>
      <c r="C1330" s="55"/>
      <c r="D1330" s="77"/>
      <c r="E1330" s="77"/>
      <c r="F1330" s="72"/>
      <c r="G1330" s="89"/>
      <c r="H1330" s="55"/>
      <c r="I1330">
        <f t="shared" si="45"/>
        <v>0</v>
      </c>
    </row>
    <row r="1331" spans="1:9" x14ac:dyDescent="0.25">
      <c r="A1331" s="114" t="str">
        <f t="shared" si="44"/>
        <v/>
      </c>
      <c r="B1331" s="55"/>
      <c r="C1331" s="55"/>
      <c r="D1331" s="77"/>
      <c r="E1331" s="77"/>
      <c r="F1331" s="72"/>
      <c r="G1331" s="89"/>
      <c r="H1331" s="55"/>
      <c r="I1331">
        <f t="shared" si="45"/>
        <v>0</v>
      </c>
    </row>
    <row r="1332" spans="1:9" x14ac:dyDescent="0.25">
      <c r="A1332" s="114" t="str">
        <f t="shared" si="44"/>
        <v/>
      </c>
      <c r="B1332" s="55"/>
      <c r="C1332" s="55"/>
      <c r="D1332" s="77"/>
      <c r="E1332" s="77"/>
      <c r="F1332" s="72"/>
      <c r="G1332" s="89"/>
      <c r="H1332" s="55"/>
      <c r="I1332">
        <f t="shared" si="45"/>
        <v>0</v>
      </c>
    </row>
    <row r="1333" spans="1:9" x14ac:dyDescent="0.25">
      <c r="A1333" s="114" t="str">
        <f t="shared" si="44"/>
        <v/>
      </c>
      <c r="B1333" s="55"/>
      <c r="C1333" s="55"/>
      <c r="D1333" s="77"/>
      <c r="E1333" s="77"/>
      <c r="F1333" s="72"/>
      <c r="G1333" s="89"/>
      <c r="H1333" s="55"/>
      <c r="I1333">
        <f t="shared" si="45"/>
        <v>0</v>
      </c>
    </row>
    <row r="1334" spans="1:9" x14ac:dyDescent="0.25">
      <c r="A1334" s="114" t="str">
        <f t="shared" si="44"/>
        <v/>
      </c>
      <c r="B1334" s="55"/>
      <c r="C1334" s="55"/>
      <c r="D1334" s="77"/>
      <c r="E1334" s="77"/>
      <c r="F1334" s="72"/>
      <c r="G1334" s="89"/>
      <c r="H1334" s="55"/>
      <c r="I1334">
        <f t="shared" si="45"/>
        <v>0</v>
      </c>
    </row>
    <row r="1335" spans="1:9" x14ac:dyDescent="0.25">
      <c r="A1335" s="114" t="str">
        <f t="shared" si="44"/>
        <v/>
      </c>
      <c r="B1335" s="55"/>
      <c r="C1335" s="55"/>
      <c r="D1335" s="77"/>
      <c r="E1335" s="77"/>
      <c r="F1335" s="72"/>
      <c r="G1335" s="89"/>
      <c r="H1335" s="55"/>
      <c r="I1335">
        <f t="shared" si="45"/>
        <v>0</v>
      </c>
    </row>
    <row r="1336" spans="1:9" x14ac:dyDescent="0.25">
      <c r="A1336" s="114" t="str">
        <f t="shared" si="44"/>
        <v/>
      </c>
      <c r="B1336" s="55"/>
      <c r="C1336" s="55"/>
      <c r="D1336" s="77"/>
      <c r="E1336" s="77"/>
      <c r="F1336" s="72"/>
      <c r="G1336" s="89"/>
      <c r="H1336" s="55"/>
      <c r="I1336">
        <f t="shared" si="45"/>
        <v>0</v>
      </c>
    </row>
    <row r="1337" spans="1:9" x14ac:dyDescent="0.25">
      <c r="A1337" s="114" t="str">
        <f t="shared" si="44"/>
        <v/>
      </c>
      <c r="B1337" s="55"/>
      <c r="C1337" s="55"/>
      <c r="D1337" s="77"/>
      <c r="E1337" s="77"/>
      <c r="F1337" s="72"/>
      <c r="G1337" s="89"/>
      <c r="H1337" s="55"/>
      <c r="I1337">
        <f t="shared" si="45"/>
        <v>0</v>
      </c>
    </row>
    <row r="1338" spans="1:9" x14ac:dyDescent="0.25">
      <c r="A1338" s="114" t="str">
        <f t="shared" si="44"/>
        <v/>
      </c>
      <c r="B1338" s="55"/>
      <c r="C1338" s="55"/>
      <c r="D1338" s="77"/>
      <c r="E1338" s="77"/>
      <c r="F1338" s="72"/>
      <c r="G1338" s="89"/>
      <c r="H1338" s="55"/>
      <c r="I1338">
        <f t="shared" si="45"/>
        <v>0</v>
      </c>
    </row>
    <row r="1339" spans="1:9" x14ac:dyDescent="0.25">
      <c r="A1339" s="114" t="str">
        <f t="shared" si="44"/>
        <v/>
      </c>
      <c r="B1339" s="55"/>
      <c r="C1339" s="55"/>
      <c r="D1339" s="77"/>
      <c r="E1339" s="77"/>
      <c r="F1339" s="72"/>
      <c r="G1339" s="89"/>
      <c r="H1339" s="55"/>
      <c r="I1339">
        <f t="shared" si="45"/>
        <v>0</v>
      </c>
    </row>
    <row r="1340" spans="1:9" x14ac:dyDescent="0.25">
      <c r="A1340" s="114" t="str">
        <f t="shared" si="44"/>
        <v/>
      </c>
      <c r="B1340" s="55"/>
      <c r="C1340" s="55"/>
      <c r="D1340" s="77"/>
      <c r="E1340" s="77"/>
      <c r="F1340" s="72"/>
      <c r="G1340" s="89"/>
      <c r="H1340" s="55"/>
      <c r="I1340">
        <f t="shared" si="45"/>
        <v>0</v>
      </c>
    </row>
    <row r="1341" spans="1:9" x14ac:dyDescent="0.25">
      <c r="A1341" s="114" t="str">
        <f t="shared" si="44"/>
        <v/>
      </c>
      <c r="B1341" s="55"/>
      <c r="C1341" s="55"/>
      <c r="D1341" s="77"/>
      <c r="E1341" s="77"/>
      <c r="F1341" s="72"/>
      <c r="G1341" s="89"/>
      <c r="H1341" s="55"/>
      <c r="I1341">
        <f t="shared" si="45"/>
        <v>0</v>
      </c>
    </row>
    <row r="1342" spans="1:9" x14ac:dyDescent="0.25">
      <c r="A1342" s="114" t="str">
        <f t="shared" si="44"/>
        <v/>
      </c>
      <c r="B1342" s="55"/>
      <c r="C1342" s="55"/>
      <c r="D1342" s="77"/>
      <c r="E1342" s="77"/>
      <c r="F1342" s="72"/>
      <c r="G1342" s="89"/>
      <c r="H1342" s="55"/>
      <c r="I1342">
        <f t="shared" si="45"/>
        <v>0</v>
      </c>
    </row>
    <row r="1343" spans="1:9" x14ac:dyDescent="0.25">
      <c r="A1343" s="114" t="str">
        <f t="shared" si="44"/>
        <v/>
      </c>
      <c r="B1343" s="55"/>
      <c r="C1343" s="55"/>
      <c r="D1343" s="77"/>
      <c r="E1343" s="77"/>
      <c r="F1343" s="72"/>
      <c r="G1343" s="89"/>
      <c r="H1343" s="55"/>
      <c r="I1343">
        <f t="shared" si="45"/>
        <v>0</v>
      </c>
    </row>
    <row r="1344" spans="1:9" x14ac:dyDescent="0.25">
      <c r="A1344" s="114" t="str">
        <f t="shared" si="44"/>
        <v/>
      </c>
      <c r="B1344" s="55"/>
      <c r="C1344" s="55"/>
      <c r="D1344" s="77"/>
      <c r="E1344" s="77"/>
      <c r="F1344" s="72"/>
      <c r="G1344" s="89"/>
      <c r="H1344" s="55"/>
      <c r="I1344">
        <f t="shared" si="45"/>
        <v>0</v>
      </c>
    </row>
    <row r="1345" spans="1:9" x14ac:dyDescent="0.25">
      <c r="A1345" s="114" t="str">
        <f t="shared" si="44"/>
        <v/>
      </c>
      <c r="B1345" s="55"/>
      <c r="C1345" s="55"/>
      <c r="D1345" s="77"/>
      <c r="E1345" s="77"/>
      <c r="F1345" s="72"/>
      <c r="G1345" s="89"/>
      <c r="H1345" s="55"/>
      <c r="I1345">
        <f t="shared" si="45"/>
        <v>0</v>
      </c>
    </row>
    <row r="1346" spans="1:9" x14ac:dyDescent="0.25">
      <c r="A1346" s="114" t="str">
        <f t="shared" ref="A1346:A1409" si="46">IF(D1346="","",D1346+(6-I1346))</f>
        <v/>
      </c>
      <c r="B1346" s="55"/>
      <c r="C1346" s="55"/>
      <c r="D1346" s="77"/>
      <c r="E1346" s="77"/>
      <c r="F1346" s="72"/>
      <c r="G1346" s="89"/>
      <c r="H1346" s="55"/>
      <c r="I1346">
        <f t="shared" ref="I1346:I1409" si="47">IF(WEEKDAY(D1346)=7,0,WEEKDAY(D1346))</f>
        <v>0</v>
      </c>
    </row>
    <row r="1347" spans="1:9" x14ac:dyDescent="0.25">
      <c r="A1347" s="114" t="str">
        <f t="shared" si="46"/>
        <v/>
      </c>
      <c r="B1347" s="55"/>
      <c r="C1347" s="55"/>
      <c r="D1347" s="77"/>
      <c r="E1347" s="77"/>
      <c r="F1347" s="72"/>
      <c r="G1347" s="89"/>
      <c r="H1347" s="55"/>
      <c r="I1347">
        <f t="shared" si="47"/>
        <v>0</v>
      </c>
    </row>
    <row r="1348" spans="1:9" x14ac:dyDescent="0.25">
      <c r="A1348" s="114" t="str">
        <f t="shared" si="46"/>
        <v/>
      </c>
      <c r="B1348" s="55"/>
      <c r="C1348" s="55"/>
      <c r="D1348" s="77"/>
      <c r="E1348" s="77"/>
      <c r="F1348" s="72"/>
      <c r="G1348" s="89"/>
      <c r="H1348" s="55"/>
      <c r="I1348">
        <f t="shared" si="47"/>
        <v>0</v>
      </c>
    </row>
    <row r="1349" spans="1:9" x14ac:dyDescent="0.25">
      <c r="A1349" s="114" t="str">
        <f t="shared" si="46"/>
        <v/>
      </c>
      <c r="B1349" s="55"/>
      <c r="C1349" s="55"/>
      <c r="D1349" s="77"/>
      <c r="E1349" s="77"/>
      <c r="F1349" s="72"/>
      <c r="G1349" s="89"/>
      <c r="H1349" s="55"/>
      <c r="I1349">
        <f t="shared" si="47"/>
        <v>0</v>
      </c>
    </row>
    <row r="1350" spans="1:9" x14ac:dyDescent="0.25">
      <c r="A1350" s="114" t="str">
        <f t="shared" si="46"/>
        <v/>
      </c>
      <c r="B1350" s="55"/>
      <c r="C1350" s="55"/>
      <c r="D1350" s="77"/>
      <c r="E1350" s="77"/>
      <c r="F1350" s="72"/>
      <c r="G1350" s="89"/>
      <c r="H1350" s="55"/>
      <c r="I1350">
        <f t="shared" si="47"/>
        <v>0</v>
      </c>
    </row>
    <row r="1351" spans="1:9" x14ac:dyDescent="0.25">
      <c r="A1351" s="114" t="str">
        <f t="shared" si="46"/>
        <v/>
      </c>
      <c r="B1351" s="55"/>
      <c r="C1351" s="55"/>
      <c r="D1351" s="77"/>
      <c r="E1351" s="77"/>
      <c r="F1351" s="72"/>
      <c r="G1351" s="89"/>
      <c r="H1351" s="55"/>
      <c r="I1351">
        <f t="shared" si="47"/>
        <v>0</v>
      </c>
    </row>
    <row r="1352" spans="1:9" x14ac:dyDescent="0.25">
      <c r="A1352" s="114" t="str">
        <f t="shared" si="46"/>
        <v/>
      </c>
      <c r="B1352" s="55"/>
      <c r="C1352" s="55"/>
      <c r="D1352" s="77"/>
      <c r="E1352" s="77"/>
      <c r="F1352" s="72"/>
      <c r="G1352" s="89"/>
      <c r="H1352" s="55"/>
      <c r="I1352">
        <f t="shared" si="47"/>
        <v>0</v>
      </c>
    </row>
    <row r="1353" spans="1:9" x14ac:dyDescent="0.25">
      <c r="A1353" s="114" t="str">
        <f t="shared" si="46"/>
        <v/>
      </c>
      <c r="B1353" s="55"/>
      <c r="C1353" s="55"/>
      <c r="D1353" s="77"/>
      <c r="E1353" s="77"/>
      <c r="F1353" s="72"/>
      <c r="G1353" s="89"/>
      <c r="H1353" s="55"/>
      <c r="I1353">
        <f t="shared" si="47"/>
        <v>0</v>
      </c>
    </row>
    <row r="1354" spans="1:9" x14ac:dyDescent="0.25">
      <c r="A1354" s="114" t="str">
        <f t="shared" si="46"/>
        <v/>
      </c>
      <c r="B1354" s="55"/>
      <c r="C1354" s="55"/>
      <c r="D1354" s="77"/>
      <c r="E1354" s="77"/>
      <c r="F1354" s="72"/>
      <c r="G1354" s="89"/>
      <c r="H1354" s="55"/>
      <c r="I1354">
        <f t="shared" si="47"/>
        <v>0</v>
      </c>
    </row>
    <row r="1355" spans="1:9" x14ac:dyDescent="0.25">
      <c r="A1355" s="114" t="str">
        <f t="shared" si="46"/>
        <v/>
      </c>
      <c r="B1355" s="55"/>
      <c r="C1355" s="55"/>
      <c r="D1355" s="77"/>
      <c r="E1355" s="77"/>
      <c r="F1355" s="72"/>
      <c r="G1355" s="89"/>
      <c r="H1355" s="55"/>
      <c r="I1355">
        <f t="shared" si="47"/>
        <v>0</v>
      </c>
    </row>
    <row r="1356" spans="1:9" x14ac:dyDescent="0.25">
      <c r="A1356" s="114" t="str">
        <f t="shared" si="46"/>
        <v/>
      </c>
      <c r="B1356" s="55"/>
      <c r="C1356" s="55"/>
      <c r="D1356" s="77"/>
      <c r="E1356" s="77"/>
      <c r="F1356" s="72"/>
      <c r="G1356" s="89"/>
      <c r="H1356" s="55"/>
      <c r="I1356">
        <f t="shared" si="47"/>
        <v>0</v>
      </c>
    </row>
    <row r="1357" spans="1:9" x14ac:dyDescent="0.25">
      <c r="A1357" s="114" t="str">
        <f t="shared" si="46"/>
        <v/>
      </c>
      <c r="B1357" s="55"/>
      <c r="C1357" s="55"/>
      <c r="D1357" s="77"/>
      <c r="E1357" s="77"/>
      <c r="F1357" s="72"/>
      <c r="G1357" s="89"/>
      <c r="H1357" s="55"/>
      <c r="I1357">
        <f t="shared" si="47"/>
        <v>0</v>
      </c>
    </row>
    <row r="1358" spans="1:9" x14ac:dyDescent="0.25">
      <c r="A1358" s="114" t="str">
        <f t="shared" si="46"/>
        <v/>
      </c>
      <c r="B1358" s="55"/>
      <c r="C1358" s="55"/>
      <c r="D1358" s="77"/>
      <c r="E1358" s="77"/>
      <c r="F1358" s="72"/>
      <c r="G1358" s="89"/>
      <c r="H1358" s="55"/>
      <c r="I1358">
        <f t="shared" si="47"/>
        <v>0</v>
      </c>
    </row>
    <row r="1359" spans="1:9" x14ac:dyDescent="0.25">
      <c r="A1359" s="114" t="str">
        <f t="shared" si="46"/>
        <v/>
      </c>
      <c r="B1359" s="55"/>
      <c r="C1359" s="55"/>
      <c r="D1359" s="77"/>
      <c r="E1359" s="77"/>
      <c r="F1359" s="72"/>
      <c r="G1359" s="89"/>
      <c r="H1359" s="55"/>
      <c r="I1359">
        <f t="shared" si="47"/>
        <v>0</v>
      </c>
    </row>
    <row r="1360" spans="1:9" x14ac:dyDescent="0.25">
      <c r="A1360" s="114" t="str">
        <f t="shared" si="46"/>
        <v/>
      </c>
      <c r="B1360" s="55"/>
      <c r="C1360" s="55"/>
      <c r="D1360" s="77"/>
      <c r="E1360" s="77"/>
      <c r="F1360" s="72"/>
      <c r="G1360" s="89"/>
      <c r="H1360" s="55"/>
      <c r="I1360">
        <f t="shared" si="47"/>
        <v>0</v>
      </c>
    </row>
    <row r="1361" spans="1:9" x14ac:dyDescent="0.25">
      <c r="A1361" s="114" t="str">
        <f t="shared" si="46"/>
        <v/>
      </c>
      <c r="B1361" s="55"/>
      <c r="C1361" s="55"/>
      <c r="D1361" s="77"/>
      <c r="E1361" s="77"/>
      <c r="F1361" s="72"/>
      <c r="G1361" s="89"/>
      <c r="H1361" s="55"/>
      <c r="I1361">
        <f t="shared" si="47"/>
        <v>0</v>
      </c>
    </row>
    <row r="1362" spans="1:9" x14ac:dyDescent="0.25">
      <c r="A1362" s="114" t="str">
        <f t="shared" si="46"/>
        <v/>
      </c>
      <c r="B1362" s="55"/>
      <c r="C1362" s="55"/>
      <c r="D1362" s="77"/>
      <c r="E1362" s="77"/>
      <c r="F1362" s="72"/>
      <c r="G1362" s="89"/>
      <c r="H1362" s="55"/>
      <c r="I1362">
        <f t="shared" si="47"/>
        <v>0</v>
      </c>
    </row>
    <row r="1363" spans="1:9" x14ac:dyDescent="0.25">
      <c r="A1363" s="114" t="str">
        <f t="shared" si="46"/>
        <v/>
      </c>
      <c r="B1363" s="55"/>
      <c r="C1363" s="55"/>
      <c r="D1363" s="77"/>
      <c r="E1363" s="77"/>
      <c r="F1363" s="72"/>
      <c r="G1363" s="89"/>
      <c r="H1363" s="55"/>
      <c r="I1363">
        <f t="shared" si="47"/>
        <v>0</v>
      </c>
    </row>
    <row r="1364" spans="1:9" x14ac:dyDescent="0.25">
      <c r="A1364" s="114" t="str">
        <f t="shared" si="46"/>
        <v/>
      </c>
      <c r="B1364" s="55"/>
      <c r="C1364" s="55"/>
      <c r="D1364" s="77"/>
      <c r="E1364" s="77"/>
      <c r="F1364" s="72"/>
      <c r="G1364" s="89"/>
      <c r="H1364" s="55"/>
      <c r="I1364">
        <f t="shared" si="47"/>
        <v>0</v>
      </c>
    </row>
    <row r="1365" spans="1:9" x14ac:dyDescent="0.25">
      <c r="A1365" s="114" t="str">
        <f t="shared" si="46"/>
        <v/>
      </c>
      <c r="B1365" s="55"/>
      <c r="C1365" s="55"/>
      <c r="D1365" s="77"/>
      <c r="E1365" s="77"/>
      <c r="F1365" s="72"/>
      <c r="G1365" s="89"/>
      <c r="H1365" s="55"/>
      <c r="I1365">
        <f t="shared" si="47"/>
        <v>0</v>
      </c>
    </row>
    <row r="1366" spans="1:9" x14ac:dyDescent="0.25">
      <c r="A1366" s="114" t="str">
        <f t="shared" si="46"/>
        <v/>
      </c>
      <c r="B1366" s="55"/>
      <c r="C1366" s="55"/>
      <c r="D1366" s="77"/>
      <c r="E1366" s="77"/>
      <c r="F1366" s="72"/>
      <c r="G1366" s="89"/>
      <c r="H1366" s="55"/>
      <c r="I1366">
        <f t="shared" si="47"/>
        <v>0</v>
      </c>
    </row>
    <row r="1367" spans="1:9" x14ac:dyDescent="0.25">
      <c r="A1367" s="114" t="str">
        <f t="shared" si="46"/>
        <v/>
      </c>
      <c r="B1367" s="55"/>
      <c r="C1367" s="55"/>
      <c r="D1367" s="77"/>
      <c r="E1367" s="77"/>
      <c r="F1367" s="72"/>
      <c r="G1367" s="89"/>
      <c r="H1367" s="55"/>
      <c r="I1367">
        <f t="shared" si="47"/>
        <v>0</v>
      </c>
    </row>
    <row r="1368" spans="1:9" x14ac:dyDescent="0.25">
      <c r="A1368" s="114" t="str">
        <f t="shared" si="46"/>
        <v/>
      </c>
      <c r="B1368" s="55"/>
      <c r="C1368" s="55"/>
      <c r="D1368" s="77"/>
      <c r="E1368" s="77"/>
      <c r="F1368" s="72"/>
      <c r="G1368" s="89"/>
      <c r="H1368" s="55"/>
      <c r="I1368">
        <f t="shared" si="47"/>
        <v>0</v>
      </c>
    </row>
    <row r="1369" spans="1:9" x14ac:dyDescent="0.25">
      <c r="A1369" s="114" t="str">
        <f t="shared" si="46"/>
        <v/>
      </c>
      <c r="B1369" s="55"/>
      <c r="C1369" s="55"/>
      <c r="D1369" s="77"/>
      <c r="E1369" s="77"/>
      <c r="F1369" s="72"/>
      <c r="G1369" s="89"/>
      <c r="H1369" s="55"/>
      <c r="I1369">
        <f t="shared" si="47"/>
        <v>0</v>
      </c>
    </row>
    <row r="1370" spans="1:9" x14ac:dyDescent="0.25">
      <c r="A1370" s="114" t="str">
        <f t="shared" si="46"/>
        <v/>
      </c>
      <c r="B1370" s="55"/>
      <c r="C1370" s="55"/>
      <c r="D1370" s="77"/>
      <c r="E1370" s="77"/>
      <c r="F1370" s="72"/>
      <c r="G1370" s="89"/>
      <c r="H1370" s="55"/>
      <c r="I1370">
        <f t="shared" si="47"/>
        <v>0</v>
      </c>
    </row>
    <row r="1371" spans="1:9" x14ac:dyDescent="0.25">
      <c r="A1371" s="114" t="str">
        <f t="shared" si="46"/>
        <v/>
      </c>
      <c r="B1371" s="55"/>
      <c r="C1371" s="55"/>
      <c r="D1371" s="77"/>
      <c r="E1371" s="77"/>
      <c r="F1371" s="72"/>
      <c r="G1371" s="89"/>
      <c r="H1371" s="55"/>
      <c r="I1371">
        <f t="shared" si="47"/>
        <v>0</v>
      </c>
    </row>
    <row r="1372" spans="1:9" x14ac:dyDescent="0.25">
      <c r="A1372" s="114" t="str">
        <f t="shared" si="46"/>
        <v/>
      </c>
      <c r="B1372" s="55"/>
      <c r="C1372" s="55"/>
      <c r="D1372" s="77"/>
      <c r="E1372" s="77"/>
      <c r="F1372" s="72"/>
      <c r="G1372" s="89"/>
      <c r="H1372" s="55"/>
      <c r="I1372">
        <f t="shared" si="47"/>
        <v>0</v>
      </c>
    </row>
    <row r="1373" spans="1:9" x14ac:dyDescent="0.25">
      <c r="A1373" s="114" t="str">
        <f t="shared" si="46"/>
        <v/>
      </c>
      <c r="B1373" s="55"/>
      <c r="C1373" s="55"/>
      <c r="D1373" s="77"/>
      <c r="E1373" s="77"/>
      <c r="F1373" s="72"/>
      <c r="G1373" s="89"/>
      <c r="H1373" s="55"/>
      <c r="I1373">
        <f t="shared" si="47"/>
        <v>0</v>
      </c>
    </row>
    <row r="1374" spans="1:9" x14ac:dyDescent="0.25">
      <c r="A1374" s="114" t="str">
        <f t="shared" si="46"/>
        <v/>
      </c>
      <c r="B1374" s="55"/>
      <c r="C1374" s="55"/>
      <c r="D1374" s="77"/>
      <c r="E1374" s="77"/>
      <c r="F1374" s="72"/>
      <c r="G1374" s="89"/>
      <c r="H1374" s="55"/>
      <c r="I1374">
        <f t="shared" si="47"/>
        <v>0</v>
      </c>
    </row>
    <row r="1375" spans="1:9" x14ac:dyDescent="0.25">
      <c r="A1375" s="114" t="str">
        <f t="shared" si="46"/>
        <v/>
      </c>
      <c r="B1375" s="55"/>
      <c r="C1375" s="55"/>
      <c r="D1375" s="77"/>
      <c r="E1375" s="77"/>
      <c r="F1375" s="72"/>
      <c r="G1375" s="89"/>
      <c r="H1375" s="55"/>
      <c r="I1375">
        <f t="shared" si="47"/>
        <v>0</v>
      </c>
    </row>
    <row r="1376" spans="1:9" x14ac:dyDescent="0.25">
      <c r="A1376" s="114" t="str">
        <f t="shared" si="46"/>
        <v/>
      </c>
      <c r="B1376" s="55"/>
      <c r="C1376" s="55"/>
      <c r="D1376" s="77"/>
      <c r="E1376" s="77"/>
      <c r="F1376" s="72"/>
      <c r="G1376" s="89"/>
      <c r="H1376" s="55"/>
      <c r="I1376">
        <f t="shared" si="47"/>
        <v>0</v>
      </c>
    </row>
    <row r="1377" spans="1:9" x14ac:dyDescent="0.25">
      <c r="A1377" s="114" t="str">
        <f t="shared" si="46"/>
        <v/>
      </c>
      <c r="B1377" s="55"/>
      <c r="C1377" s="55"/>
      <c r="D1377" s="77"/>
      <c r="E1377" s="77"/>
      <c r="F1377" s="72"/>
      <c r="G1377" s="89"/>
      <c r="H1377" s="55"/>
      <c r="I1377">
        <f t="shared" si="47"/>
        <v>0</v>
      </c>
    </row>
    <row r="1378" spans="1:9" x14ac:dyDescent="0.25">
      <c r="A1378" s="114" t="str">
        <f t="shared" si="46"/>
        <v/>
      </c>
      <c r="B1378" s="55"/>
      <c r="C1378" s="55"/>
      <c r="D1378" s="77"/>
      <c r="E1378" s="77"/>
      <c r="F1378" s="72"/>
      <c r="G1378" s="89"/>
      <c r="H1378" s="55"/>
      <c r="I1378">
        <f t="shared" si="47"/>
        <v>0</v>
      </c>
    </row>
    <row r="1379" spans="1:9" x14ac:dyDescent="0.25">
      <c r="A1379" s="114" t="str">
        <f t="shared" si="46"/>
        <v/>
      </c>
      <c r="B1379" s="55"/>
      <c r="C1379" s="55"/>
      <c r="D1379" s="77"/>
      <c r="E1379" s="77"/>
      <c r="F1379" s="72"/>
      <c r="G1379" s="89"/>
      <c r="H1379" s="55"/>
      <c r="I1379">
        <f t="shared" si="47"/>
        <v>0</v>
      </c>
    </row>
    <row r="1380" spans="1:9" x14ac:dyDescent="0.25">
      <c r="A1380" s="114" t="str">
        <f t="shared" si="46"/>
        <v/>
      </c>
      <c r="B1380" s="55"/>
      <c r="C1380" s="55"/>
      <c r="D1380" s="77"/>
      <c r="E1380" s="77"/>
      <c r="F1380" s="72"/>
      <c r="G1380" s="89"/>
      <c r="H1380" s="55"/>
      <c r="I1380">
        <f t="shared" si="47"/>
        <v>0</v>
      </c>
    </row>
    <row r="1381" spans="1:9" x14ac:dyDescent="0.25">
      <c r="A1381" s="114" t="str">
        <f t="shared" si="46"/>
        <v/>
      </c>
      <c r="B1381" s="55"/>
      <c r="C1381" s="55"/>
      <c r="D1381" s="77"/>
      <c r="E1381" s="77"/>
      <c r="F1381" s="72"/>
      <c r="G1381" s="89"/>
      <c r="H1381" s="55"/>
      <c r="I1381">
        <f t="shared" si="47"/>
        <v>0</v>
      </c>
    </row>
    <row r="1382" spans="1:9" x14ac:dyDescent="0.25">
      <c r="A1382" s="114" t="str">
        <f t="shared" si="46"/>
        <v/>
      </c>
      <c r="B1382" s="55"/>
      <c r="C1382" s="55"/>
      <c r="D1382" s="77"/>
      <c r="E1382" s="77"/>
      <c r="F1382" s="72"/>
      <c r="G1382" s="89"/>
      <c r="H1382" s="55"/>
      <c r="I1382">
        <f t="shared" si="47"/>
        <v>0</v>
      </c>
    </row>
    <row r="1383" spans="1:9" x14ac:dyDescent="0.25">
      <c r="A1383" s="114" t="str">
        <f t="shared" si="46"/>
        <v/>
      </c>
      <c r="B1383" s="55"/>
      <c r="C1383" s="55"/>
      <c r="D1383" s="77"/>
      <c r="E1383" s="77"/>
      <c r="F1383" s="72"/>
      <c r="G1383" s="89"/>
      <c r="H1383" s="55"/>
      <c r="I1383">
        <f t="shared" si="47"/>
        <v>0</v>
      </c>
    </row>
    <row r="1384" spans="1:9" x14ac:dyDescent="0.25">
      <c r="A1384" s="114" t="str">
        <f t="shared" si="46"/>
        <v/>
      </c>
      <c r="B1384" s="55"/>
      <c r="C1384" s="55"/>
      <c r="D1384" s="77"/>
      <c r="E1384" s="77"/>
      <c r="F1384" s="72"/>
      <c r="G1384" s="89"/>
      <c r="H1384" s="55"/>
      <c r="I1384">
        <f t="shared" si="47"/>
        <v>0</v>
      </c>
    </row>
    <row r="1385" spans="1:9" x14ac:dyDescent="0.25">
      <c r="A1385" s="114" t="str">
        <f t="shared" si="46"/>
        <v/>
      </c>
      <c r="B1385" s="55"/>
      <c r="C1385" s="55"/>
      <c r="D1385" s="77"/>
      <c r="E1385" s="77"/>
      <c r="F1385" s="72"/>
      <c r="G1385" s="89"/>
      <c r="H1385" s="55"/>
      <c r="I1385">
        <f t="shared" si="47"/>
        <v>0</v>
      </c>
    </row>
    <row r="1386" spans="1:9" x14ac:dyDescent="0.25">
      <c r="A1386" s="114" t="str">
        <f t="shared" si="46"/>
        <v/>
      </c>
      <c r="B1386" s="55"/>
      <c r="C1386" s="55"/>
      <c r="D1386" s="77"/>
      <c r="E1386" s="77"/>
      <c r="F1386" s="72"/>
      <c r="G1386" s="89"/>
      <c r="H1386" s="55"/>
      <c r="I1386">
        <f t="shared" si="47"/>
        <v>0</v>
      </c>
    </row>
    <row r="1387" spans="1:9" x14ac:dyDescent="0.25">
      <c r="A1387" s="114" t="str">
        <f t="shared" si="46"/>
        <v/>
      </c>
      <c r="B1387" s="55"/>
      <c r="C1387" s="55"/>
      <c r="D1387" s="77"/>
      <c r="E1387" s="77"/>
      <c r="F1387" s="72"/>
      <c r="G1387" s="89"/>
      <c r="H1387" s="55"/>
      <c r="I1387">
        <f t="shared" si="47"/>
        <v>0</v>
      </c>
    </row>
    <row r="1388" spans="1:9" x14ac:dyDescent="0.25">
      <c r="A1388" s="114" t="str">
        <f t="shared" si="46"/>
        <v/>
      </c>
      <c r="B1388" s="55"/>
      <c r="C1388" s="55"/>
      <c r="D1388" s="77"/>
      <c r="E1388" s="77"/>
      <c r="F1388" s="72"/>
      <c r="G1388" s="89"/>
      <c r="H1388" s="55"/>
      <c r="I1388">
        <f t="shared" si="47"/>
        <v>0</v>
      </c>
    </row>
    <row r="1389" spans="1:9" x14ac:dyDescent="0.25">
      <c r="A1389" s="114" t="str">
        <f t="shared" si="46"/>
        <v/>
      </c>
      <c r="B1389" s="55"/>
      <c r="C1389" s="55"/>
      <c r="D1389" s="77"/>
      <c r="E1389" s="77"/>
      <c r="F1389" s="72"/>
      <c r="G1389" s="89"/>
      <c r="H1389" s="55"/>
      <c r="I1389">
        <f t="shared" si="47"/>
        <v>0</v>
      </c>
    </row>
    <row r="1390" spans="1:9" x14ac:dyDescent="0.25">
      <c r="A1390" s="114" t="str">
        <f t="shared" si="46"/>
        <v/>
      </c>
      <c r="B1390" s="55"/>
      <c r="C1390" s="55"/>
      <c r="D1390" s="77"/>
      <c r="E1390" s="77"/>
      <c r="F1390" s="72"/>
      <c r="G1390" s="89"/>
      <c r="H1390" s="55"/>
      <c r="I1390">
        <f t="shared" si="47"/>
        <v>0</v>
      </c>
    </row>
    <row r="1391" spans="1:9" x14ac:dyDescent="0.25">
      <c r="A1391" s="114" t="str">
        <f t="shared" si="46"/>
        <v/>
      </c>
      <c r="B1391" s="55"/>
      <c r="C1391" s="55"/>
      <c r="D1391" s="77"/>
      <c r="E1391" s="77"/>
      <c r="F1391" s="72"/>
      <c r="G1391" s="89"/>
      <c r="H1391" s="55"/>
      <c r="I1391">
        <f t="shared" si="47"/>
        <v>0</v>
      </c>
    </row>
    <row r="1392" spans="1:9" x14ac:dyDescent="0.25">
      <c r="A1392" s="114" t="str">
        <f t="shared" si="46"/>
        <v/>
      </c>
      <c r="B1392" s="55"/>
      <c r="C1392" s="55"/>
      <c r="D1392" s="77"/>
      <c r="E1392" s="77"/>
      <c r="F1392" s="72"/>
      <c r="G1392" s="89"/>
      <c r="H1392" s="55"/>
      <c r="I1392">
        <f t="shared" si="47"/>
        <v>0</v>
      </c>
    </row>
    <row r="1393" spans="1:9" x14ac:dyDescent="0.25">
      <c r="A1393" s="114" t="str">
        <f t="shared" si="46"/>
        <v/>
      </c>
      <c r="B1393" s="55"/>
      <c r="C1393" s="55"/>
      <c r="D1393" s="77"/>
      <c r="E1393" s="77"/>
      <c r="F1393" s="72"/>
      <c r="G1393" s="89"/>
      <c r="H1393" s="55"/>
      <c r="I1393">
        <f t="shared" si="47"/>
        <v>0</v>
      </c>
    </row>
    <row r="1394" spans="1:9" x14ac:dyDescent="0.25">
      <c r="A1394" s="114" t="str">
        <f t="shared" si="46"/>
        <v/>
      </c>
      <c r="B1394" s="55"/>
      <c r="C1394" s="55"/>
      <c r="D1394" s="77"/>
      <c r="E1394" s="77"/>
      <c r="F1394" s="72"/>
      <c r="G1394" s="89"/>
      <c r="H1394" s="55"/>
      <c r="I1394">
        <f t="shared" si="47"/>
        <v>0</v>
      </c>
    </row>
    <row r="1395" spans="1:9" x14ac:dyDescent="0.25">
      <c r="A1395" s="114" t="str">
        <f t="shared" si="46"/>
        <v/>
      </c>
      <c r="B1395" s="55"/>
      <c r="C1395" s="55"/>
      <c r="D1395" s="77"/>
      <c r="E1395" s="77"/>
      <c r="F1395" s="72"/>
      <c r="G1395" s="89"/>
      <c r="H1395" s="55"/>
      <c r="I1395">
        <f t="shared" si="47"/>
        <v>0</v>
      </c>
    </row>
    <row r="1396" spans="1:9" x14ac:dyDescent="0.25">
      <c r="A1396" s="114" t="str">
        <f t="shared" si="46"/>
        <v/>
      </c>
      <c r="B1396" s="55"/>
      <c r="C1396" s="55"/>
      <c r="D1396" s="77"/>
      <c r="E1396" s="77"/>
      <c r="F1396" s="72"/>
      <c r="G1396" s="89"/>
      <c r="H1396" s="55"/>
      <c r="I1396">
        <f t="shared" si="47"/>
        <v>0</v>
      </c>
    </row>
    <row r="1397" spans="1:9" x14ac:dyDescent="0.25">
      <c r="A1397" s="114" t="str">
        <f t="shared" si="46"/>
        <v/>
      </c>
      <c r="B1397" s="55"/>
      <c r="C1397" s="55"/>
      <c r="D1397" s="77"/>
      <c r="E1397" s="77"/>
      <c r="F1397" s="72"/>
      <c r="G1397" s="89"/>
      <c r="H1397" s="55"/>
      <c r="I1397">
        <f t="shared" si="47"/>
        <v>0</v>
      </c>
    </row>
    <row r="1398" spans="1:9" x14ac:dyDescent="0.25">
      <c r="A1398" s="114" t="str">
        <f t="shared" si="46"/>
        <v/>
      </c>
      <c r="B1398" s="55"/>
      <c r="C1398" s="55"/>
      <c r="D1398" s="77"/>
      <c r="E1398" s="77"/>
      <c r="F1398" s="72"/>
      <c r="G1398" s="89"/>
      <c r="H1398" s="55"/>
      <c r="I1398">
        <f t="shared" si="47"/>
        <v>0</v>
      </c>
    </row>
    <row r="1399" spans="1:9" x14ac:dyDescent="0.25">
      <c r="A1399" s="114" t="str">
        <f t="shared" si="46"/>
        <v/>
      </c>
      <c r="B1399" s="55"/>
      <c r="C1399" s="55"/>
      <c r="D1399" s="77"/>
      <c r="E1399" s="77"/>
      <c r="F1399" s="72"/>
      <c r="G1399" s="89"/>
      <c r="H1399" s="55"/>
      <c r="I1399">
        <f t="shared" si="47"/>
        <v>0</v>
      </c>
    </row>
    <row r="1400" spans="1:9" x14ac:dyDescent="0.25">
      <c r="A1400" s="114" t="str">
        <f t="shared" si="46"/>
        <v/>
      </c>
      <c r="B1400" s="55"/>
      <c r="C1400" s="55"/>
      <c r="D1400" s="77"/>
      <c r="E1400" s="77"/>
      <c r="F1400" s="72"/>
      <c r="G1400" s="89"/>
      <c r="H1400" s="55"/>
      <c r="I1400">
        <f t="shared" si="47"/>
        <v>0</v>
      </c>
    </row>
    <row r="1401" spans="1:9" x14ac:dyDescent="0.25">
      <c r="A1401" s="114" t="str">
        <f t="shared" si="46"/>
        <v/>
      </c>
      <c r="B1401" s="55"/>
      <c r="C1401" s="55"/>
      <c r="D1401" s="77"/>
      <c r="E1401" s="77"/>
      <c r="F1401" s="72"/>
      <c r="G1401" s="89"/>
      <c r="H1401" s="55"/>
      <c r="I1401">
        <f t="shared" si="47"/>
        <v>0</v>
      </c>
    </row>
    <row r="1402" spans="1:9" x14ac:dyDescent="0.25">
      <c r="A1402" s="114" t="str">
        <f t="shared" si="46"/>
        <v/>
      </c>
      <c r="B1402" s="55"/>
      <c r="C1402" s="55"/>
      <c r="D1402" s="77"/>
      <c r="E1402" s="77"/>
      <c r="F1402" s="72"/>
      <c r="G1402" s="89"/>
      <c r="H1402" s="55"/>
      <c r="I1402">
        <f t="shared" si="47"/>
        <v>0</v>
      </c>
    </row>
    <row r="1403" spans="1:9" x14ac:dyDescent="0.25">
      <c r="A1403" s="114" t="str">
        <f t="shared" si="46"/>
        <v/>
      </c>
      <c r="B1403" s="55"/>
      <c r="C1403" s="55"/>
      <c r="D1403" s="77"/>
      <c r="E1403" s="77"/>
      <c r="F1403" s="72"/>
      <c r="G1403" s="89"/>
      <c r="H1403" s="55"/>
      <c r="I1403">
        <f t="shared" si="47"/>
        <v>0</v>
      </c>
    </row>
    <row r="1404" spans="1:9" x14ac:dyDescent="0.25">
      <c r="A1404" s="114" t="str">
        <f t="shared" si="46"/>
        <v/>
      </c>
      <c r="B1404" s="55"/>
      <c r="C1404" s="55"/>
      <c r="D1404" s="77"/>
      <c r="E1404" s="77"/>
      <c r="F1404" s="72"/>
      <c r="G1404" s="89"/>
      <c r="H1404" s="55"/>
      <c r="I1404">
        <f t="shared" si="47"/>
        <v>0</v>
      </c>
    </row>
    <row r="1405" spans="1:9" x14ac:dyDescent="0.25">
      <c r="A1405" s="114" t="str">
        <f t="shared" si="46"/>
        <v/>
      </c>
      <c r="B1405" s="55"/>
      <c r="C1405" s="55"/>
      <c r="D1405" s="77"/>
      <c r="E1405" s="77"/>
      <c r="F1405" s="72"/>
      <c r="G1405" s="89"/>
      <c r="H1405" s="55"/>
      <c r="I1405">
        <f t="shared" si="47"/>
        <v>0</v>
      </c>
    </row>
    <row r="1406" spans="1:9" x14ac:dyDescent="0.25">
      <c r="A1406" s="114" t="str">
        <f t="shared" si="46"/>
        <v/>
      </c>
      <c r="B1406" s="55"/>
      <c r="C1406" s="55"/>
      <c r="D1406" s="77"/>
      <c r="E1406" s="77"/>
      <c r="F1406" s="72"/>
      <c r="G1406" s="89"/>
      <c r="H1406" s="55"/>
      <c r="I1406">
        <f t="shared" si="47"/>
        <v>0</v>
      </c>
    </row>
    <row r="1407" spans="1:9" x14ac:dyDescent="0.25">
      <c r="A1407" s="114" t="str">
        <f t="shared" si="46"/>
        <v/>
      </c>
      <c r="B1407" s="55"/>
      <c r="C1407" s="55"/>
      <c r="D1407" s="77"/>
      <c r="E1407" s="77"/>
      <c r="F1407" s="72"/>
      <c r="G1407" s="89"/>
      <c r="H1407" s="55"/>
      <c r="I1407">
        <f t="shared" si="47"/>
        <v>0</v>
      </c>
    </row>
    <row r="1408" spans="1:9" x14ac:dyDescent="0.25">
      <c r="A1408" s="114" t="str">
        <f t="shared" si="46"/>
        <v/>
      </c>
      <c r="B1408" s="55"/>
      <c r="C1408" s="55"/>
      <c r="D1408" s="77"/>
      <c r="E1408" s="77"/>
      <c r="F1408" s="72"/>
      <c r="G1408" s="89"/>
      <c r="H1408" s="55"/>
      <c r="I1408">
        <f t="shared" si="47"/>
        <v>0</v>
      </c>
    </row>
    <row r="1409" spans="1:9" x14ac:dyDescent="0.25">
      <c r="A1409" s="114" t="str">
        <f t="shared" si="46"/>
        <v/>
      </c>
      <c r="B1409" s="55"/>
      <c r="C1409" s="55"/>
      <c r="D1409" s="77"/>
      <c r="E1409" s="77"/>
      <c r="F1409" s="72"/>
      <c r="G1409" s="89"/>
      <c r="H1409" s="55"/>
      <c r="I1409">
        <f t="shared" si="47"/>
        <v>0</v>
      </c>
    </row>
    <row r="1410" spans="1:9" x14ac:dyDescent="0.25">
      <c r="A1410" s="114" t="str">
        <f t="shared" ref="A1410:A1473" si="48">IF(D1410="","",D1410+(6-I1410))</f>
        <v/>
      </c>
      <c r="B1410" s="55"/>
      <c r="C1410" s="55"/>
      <c r="D1410" s="77"/>
      <c r="E1410" s="77"/>
      <c r="F1410" s="72"/>
      <c r="G1410" s="89"/>
      <c r="H1410" s="55"/>
      <c r="I1410">
        <f t="shared" ref="I1410:I1473" si="49">IF(WEEKDAY(D1410)=7,0,WEEKDAY(D1410))</f>
        <v>0</v>
      </c>
    </row>
    <row r="1411" spans="1:9" x14ac:dyDescent="0.25">
      <c r="A1411" s="114" t="str">
        <f t="shared" si="48"/>
        <v/>
      </c>
      <c r="B1411" s="55"/>
      <c r="C1411" s="55"/>
      <c r="D1411" s="77"/>
      <c r="E1411" s="77"/>
      <c r="F1411" s="72"/>
      <c r="G1411" s="89"/>
      <c r="H1411" s="55"/>
      <c r="I1411">
        <f t="shared" si="49"/>
        <v>0</v>
      </c>
    </row>
    <row r="1412" spans="1:9" x14ac:dyDescent="0.25">
      <c r="A1412" s="114" t="str">
        <f t="shared" si="48"/>
        <v/>
      </c>
      <c r="B1412" s="55"/>
      <c r="C1412" s="55"/>
      <c r="D1412" s="77"/>
      <c r="E1412" s="77"/>
      <c r="F1412" s="72"/>
      <c r="G1412" s="89"/>
      <c r="H1412" s="55"/>
      <c r="I1412">
        <f t="shared" si="49"/>
        <v>0</v>
      </c>
    </row>
    <row r="1413" spans="1:9" x14ac:dyDescent="0.25">
      <c r="A1413" s="114" t="str">
        <f t="shared" si="48"/>
        <v/>
      </c>
      <c r="B1413" s="55"/>
      <c r="C1413" s="55"/>
      <c r="D1413" s="77"/>
      <c r="E1413" s="77"/>
      <c r="F1413" s="72"/>
      <c r="G1413" s="89"/>
      <c r="H1413" s="55"/>
      <c r="I1413">
        <f t="shared" si="49"/>
        <v>0</v>
      </c>
    </row>
    <row r="1414" spans="1:9" x14ac:dyDescent="0.25">
      <c r="A1414" s="114" t="str">
        <f t="shared" si="48"/>
        <v/>
      </c>
      <c r="B1414" s="55"/>
      <c r="C1414" s="55"/>
      <c r="D1414" s="77"/>
      <c r="E1414" s="77"/>
      <c r="F1414" s="72"/>
      <c r="G1414" s="89"/>
      <c r="H1414" s="55"/>
      <c r="I1414">
        <f t="shared" si="49"/>
        <v>0</v>
      </c>
    </row>
    <row r="1415" spans="1:9" x14ac:dyDescent="0.25">
      <c r="A1415" s="114" t="str">
        <f t="shared" si="48"/>
        <v/>
      </c>
      <c r="B1415" s="55"/>
      <c r="C1415" s="55"/>
      <c r="D1415" s="77"/>
      <c r="E1415" s="77"/>
      <c r="F1415" s="72"/>
      <c r="G1415" s="89"/>
      <c r="H1415" s="55"/>
      <c r="I1415">
        <f t="shared" si="49"/>
        <v>0</v>
      </c>
    </row>
    <row r="1416" spans="1:9" x14ac:dyDescent="0.25">
      <c r="A1416" s="114" t="str">
        <f t="shared" si="48"/>
        <v/>
      </c>
      <c r="B1416" s="55"/>
      <c r="C1416" s="55"/>
      <c r="D1416" s="77"/>
      <c r="E1416" s="77"/>
      <c r="F1416" s="72"/>
      <c r="G1416" s="89"/>
      <c r="H1416" s="55"/>
      <c r="I1416">
        <f t="shared" si="49"/>
        <v>0</v>
      </c>
    </row>
    <row r="1417" spans="1:9" x14ac:dyDescent="0.25">
      <c r="A1417" s="114" t="str">
        <f t="shared" si="48"/>
        <v/>
      </c>
      <c r="B1417" s="55"/>
      <c r="C1417" s="55"/>
      <c r="D1417" s="77"/>
      <c r="E1417" s="77"/>
      <c r="F1417" s="72"/>
      <c r="G1417" s="89"/>
      <c r="H1417" s="55"/>
      <c r="I1417">
        <f t="shared" si="49"/>
        <v>0</v>
      </c>
    </row>
    <row r="1418" spans="1:9" x14ac:dyDescent="0.25">
      <c r="A1418" s="114" t="str">
        <f t="shared" si="48"/>
        <v/>
      </c>
      <c r="B1418" s="55"/>
      <c r="C1418" s="55"/>
      <c r="D1418" s="77"/>
      <c r="E1418" s="77"/>
      <c r="F1418" s="72"/>
      <c r="G1418" s="89"/>
      <c r="H1418" s="55"/>
      <c r="I1418">
        <f t="shared" si="49"/>
        <v>0</v>
      </c>
    </row>
    <row r="1419" spans="1:9" x14ac:dyDescent="0.25">
      <c r="A1419" s="114" t="str">
        <f t="shared" si="48"/>
        <v/>
      </c>
      <c r="B1419" s="55"/>
      <c r="C1419" s="55"/>
      <c r="D1419" s="77"/>
      <c r="E1419" s="77"/>
      <c r="F1419" s="72"/>
      <c r="G1419" s="89"/>
      <c r="H1419" s="55"/>
      <c r="I1419">
        <f t="shared" si="49"/>
        <v>0</v>
      </c>
    </row>
    <row r="1420" spans="1:9" x14ac:dyDescent="0.25">
      <c r="A1420" s="114" t="str">
        <f t="shared" si="48"/>
        <v/>
      </c>
      <c r="B1420" s="55"/>
      <c r="C1420" s="55"/>
      <c r="D1420" s="77"/>
      <c r="E1420" s="77"/>
      <c r="F1420" s="72"/>
      <c r="G1420" s="89"/>
      <c r="H1420" s="55"/>
      <c r="I1420">
        <f t="shared" si="49"/>
        <v>0</v>
      </c>
    </row>
    <row r="1421" spans="1:9" x14ac:dyDescent="0.25">
      <c r="A1421" s="114" t="str">
        <f t="shared" si="48"/>
        <v/>
      </c>
      <c r="B1421" s="55"/>
      <c r="C1421" s="55"/>
      <c r="D1421" s="77"/>
      <c r="E1421" s="77"/>
      <c r="F1421" s="72"/>
      <c r="G1421" s="89"/>
      <c r="H1421" s="55"/>
      <c r="I1421">
        <f t="shared" si="49"/>
        <v>0</v>
      </c>
    </row>
    <row r="1422" spans="1:9" x14ac:dyDescent="0.25">
      <c r="A1422" s="114" t="str">
        <f t="shared" si="48"/>
        <v/>
      </c>
      <c r="B1422" s="55"/>
      <c r="C1422" s="55"/>
      <c r="D1422" s="77"/>
      <c r="E1422" s="77"/>
      <c r="F1422" s="72"/>
      <c r="G1422" s="89"/>
      <c r="H1422" s="55"/>
      <c r="I1422">
        <f t="shared" si="49"/>
        <v>0</v>
      </c>
    </row>
    <row r="1423" spans="1:9" x14ac:dyDescent="0.25">
      <c r="A1423" s="114" t="str">
        <f t="shared" si="48"/>
        <v/>
      </c>
      <c r="B1423" s="55"/>
      <c r="C1423" s="55"/>
      <c r="D1423" s="77"/>
      <c r="E1423" s="77"/>
      <c r="F1423" s="72"/>
      <c r="G1423" s="89"/>
      <c r="H1423" s="55"/>
      <c r="I1423">
        <f t="shared" si="49"/>
        <v>0</v>
      </c>
    </row>
    <row r="1424" spans="1:9" x14ac:dyDescent="0.25">
      <c r="A1424" s="114" t="str">
        <f t="shared" si="48"/>
        <v/>
      </c>
      <c r="B1424" s="55"/>
      <c r="C1424" s="55"/>
      <c r="D1424" s="77"/>
      <c r="E1424" s="77"/>
      <c r="F1424" s="72"/>
      <c r="G1424" s="89"/>
      <c r="H1424" s="55"/>
      <c r="I1424">
        <f t="shared" si="49"/>
        <v>0</v>
      </c>
    </row>
    <row r="1425" spans="1:9" x14ac:dyDescent="0.25">
      <c r="A1425" s="114" t="str">
        <f t="shared" si="48"/>
        <v/>
      </c>
      <c r="B1425" s="55"/>
      <c r="C1425" s="55"/>
      <c r="D1425" s="77"/>
      <c r="E1425" s="77"/>
      <c r="F1425" s="72"/>
      <c r="G1425" s="89"/>
      <c r="H1425" s="55"/>
      <c r="I1425">
        <f t="shared" si="49"/>
        <v>0</v>
      </c>
    </row>
    <row r="1426" spans="1:9" x14ac:dyDescent="0.25">
      <c r="A1426" s="114" t="str">
        <f t="shared" si="48"/>
        <v/>
      </c>
      <c r="B1426" s="55"/>
      <c r="C1426" s="55"/>
      <c r="D1426" s="77"/>
      <c r="E1426" s="77"/>
      <c r="F1426" s="72"/>
      <c r="G1426" s="89"/>
      <c r="H1426" s="55"/>
      <c r="I1426">
        <f t="shared" si="49"/>
        <v>0</v>
      </c>
    </row>
    <row r="1427" spans="1:9" x14ac:dyDescent="0.25">
      <c r="A1427" s="114" t="str">
        <f t="shared" si="48"/>
        <v/>
      </c>
      <c r="B1427" s="55"/>
      <c r="C1427" s="55"/>
      <c r="D1427" s="77"/>
      <c r="E1427" s="77"/>
      <c r="F1427" s="72"/>
      <c r="G1427" s="89"/>
      <c r="H1427" s="55"/>
      <c r="I1427">
        <f t="shared" si="49"/>
        <v>0</v>
      </c>
    </row>
    <row r="1428" spans="1:9" x14ac:dyDescent="0.25">
      <c r="A1428" s="114" t="str">
        <f t="shared" si="48"/>
        <v/>
      </c>
      <c r="B1428" s="55"/>
      <c r="C1428" s="55"/>
      <c r="D1428" s="77"/>
      <c r="E1428" s="77"/>
      <c r="F1428" s="72"/>
      <c r="G1428" s="89"/>
      <c r="H1428" s="55"/>
      <c r="I1428">
        <f t="shared" si="49"/>
        <v>0</v>
      </c>
    </row>
    <row r="1429" spans="1:9" x14ac:dyDescent="0.25">
      <c r="A1429" s="114" t="str">
        <f t="shared" si="48"/>
        <v/>
      </c>
      <c r="B1429" s="55"/>
      <c r="C1429" s="55"/>
      <c r="D1429" s="77"/>
      <c r="E1429" s="77"/>
      <c r="F1429" s="72"/>
      <c r="G1429" s="89"/>
      <c r="H1429" s="55"/>
      <c r="I1429">
        <f t="shared" si="49"/>
        <v>0</v>
      </c>
    </row>
    <row r="1430" spans="1:9" x14ac:dyDescent="0.25">
      <c r="A1430" s="114" t="str">
        <f t="shared" si="48"/>
        <v/>
      </c>
      <c r="B1430" s="55"/>
      <c r="C1430" s="55"/>
      <c r="D1430" s="77"/>
      <c r="E1430" s="77"/>
      <c r="F1430" s="72"/>
      <c r="G1430" s="89"/>
      <c r="H1430" s="55"/>
      <c r="I1430">
        <f t="shared" si="49"/>
        <v>0</v>
      </c>
    </row>
    <row r="1431" spans="1:9" x14ac:dyDescent="0.25">
      <c r="A1431" s="114" t="str">
        <f t="shared" si="48"/>
        <v/>
      </c>
      <c r="B1431" s="55"/>
      <c r="C1431" s="55"/>
      <c r="D1431" s="77"/>
      <c r="E1431" s="77"/>
      <c r="F1431" s="72"/>
      <c r="G1431" s="89"/>
      <c r="H1431" s="55"/>
      <c r="I1431">
        <f t="shared" si="49"/>
        <v>0</v>
      </c>
    </row>
    <row r="1432" spans="1:9" x14ac:dyDescent="0.25">
      <c r="A1432" s="114" t="str">
        <f t="shared" si="48"/>
        <v/>
      </c>
      <c r="B1432" s="55"/>
      <c r="C1432" s="55"/>
      <c r="D1432" s="77"/>
      <c r="E1432" s="77"/>
      <c r="F1432" s="72"/>
      <c r="G1432" s="89"/>
      <c r="H1432" s="55"/>
      <c r="I1432">
        <f t="shared" si="49"/>
        <v>0</v>
      </c>
    </row>
    <row r="1433" spans="1:9" x14ac:dyDescent="0.25">
      <c r="A1433" s="114" t="str">
        <f t="shared" si="48"/>
        <v/>
      </c>
      <c r="B1433" s="55"/>
      <c r="C1433" s="55"/>
      <c r="D1433" s="77"/>
      <c r="E1433" s="77"/>
      <c r="F1433" s="72"/>
      <c r="G1433" s="89"/>
      <c r="H1433" s="55"/>
      <c r="I1433">
        <f t="shared" si="49"/>
        <v>0</v>
      </c>
    </row>
    <row r="1434" spans="1:9" x14ac:dyDescent="0.25">
      <c r="A1434" s="114" t="str">
        <f t="shared" si="48"/>
        <v/>
      </c>
      <c r="B1434" s="55"/>
      <c r="C1434" s="55"/>
      <c r="D1434" s="77"/>
      <c r="E1434" s="77"/>
      <c r="F1434" s="72"/>
      <c r="G1434" s="89"/>
      <c r="H1434" s="55"/>
      <c r="I1434">
        <f t="shared" si="49"/>
        <v>0</v>
      </c>
    </row>
    <row r="1435" spans="1:9" x14ac:dyDescent="0.25">
      <c r="A1435" s="114" t="str">
        <f t="shared" si="48"/>
        <v/>
      </c>
      <c r="B1435" s="55"/>
      <c r="C1435" s="55"/>
      <c r="D1435" s="77"/>
      <c r="E1435" s="77"/>
      <c r="F1435" s="72"/>
      <c r="G1435" s="89"/>
      <c r="H1435" s="55"/>
      <c r="I1435">
        <f t="shared" si="49"/>
        <v>0</v>
      </c>
    </row>
    <row r="1436" spans="1:9" x14ac:dyDescent="0.25">
      <c r="A1436" s="114" t="str">
        <f t="shared" si="48"/>
        <v/>
      </c>
      <c r="B1436" s="55"/>
      <c r="C1436" s="55"/>
      <c r="D1436" s="77"/>
      <c r="E1436" s="77"/>
      <c r="F1436" s="72"/>
      <c r="G1436" s="89"/>
      <c r="H1436" s="55"/>
      <c r="I1436">
        <f t="shared" si="49"/>
        <v>0</v>
      </c>
    </row>
    <row r="1437" spans="1:9" x14ac:dyDescent="0.25">
      <c r="A1437" s="114" t="str">
        <f t="shared" si="48"/>
        <v/>
      </c>
      <c r="B1437" s="55"/>
      <c r="C1437" s="55"/>
      <c r="D1437" s="77"/>
      <c r="E1437" s="77"/>
      <c r="F1437" s="72"/>
      <c r="G1437" s="89"/>
      <c r="H1437" s="55"/>
      <c r="I1437">
        <f t="shared" si="49"/>
        <v>0</v>
      </c>
    </row>
    <row r="1438" spans="1:9" x14ac:dyDescent="0.25">
      <c r="A1438" s="114" t="str">
        <f t="shared" si="48"/>
        <v/>
      </c>
      <c r="B1438" s="55"/>
      <c r="C1438" s="55"/>
      <c r="D1438" s="77"/>
      <c r="E1438" s="77"/>
      <c r="F1438" s="72"/>
      <c r="G1438" s="89"/>
      <c r="H1438" s="55"/>
      <c r="I1438">
        <f t="shared" si="49"/>
        <v>0</v>
      </c>
    </row>
    <row r="1439" spans="1:9" x14ac:dyDescent="0.25">
      <c r="A1439" s="114" t="str">
        <f t="shared" si="48"/>
        <v/>
      </c>
      <c r="B1439" s="55"/>
      <c r="C1439" s="55"/>
      <c r="D1439" s="77"/>
      <c r="E1439" s="77"/>
      <c r="F1439" s="72"/>
      <c r="G1439" s="89"/>
      <c r="H1439" s="55"/>
      <c r="I1439">
        <f t="shared" si="49"/>
        <v>0</v>
      </c>
    </row>
    <row r="1440" spans="1:9" x14ac:dyDescent="0.25">
      <c r="A1440" s="114" t="str">
        <f t="shared" si="48"/>
        <v/>
      </c>
      <c r="B1440" s="55"/>
      <c r="C1440" s="55"/>
      <c r="D1440" s="77"/>
      <c r="E1440" s="77"/>
      <c r="F1440" s="72"/>
      <c r="G1440" s="89"/>
      <c r="H1440" s="55"/>
      <c r="I1440">
        <f t="shared" si="49"/>
        <v>0</v>
      </c>
    </row>
    <row r="1441" spans="1:9" x14ac:dyDescent="0.25">
      <c r="A1441" s="114" t="str">
        <f t="shared" si="48"/>
        <v/>
      </c>
      <c r="B1441" s="55"/>
      <c r="C1441" s="55"/>
      <c r="D1441" s="77"/>
      <c r="E1441" s="77"/>
      <c r="F1441" s="72"/>
      <c r="G1441" s="89"/>
      <c r="H1441" s="55"/>
      <c r="I1441">
        <f t="shared" si="49"/>
        <v>0</v>
      </c>
    </row>
    <row r="1442" spans="1:9" x14ac:dyDescent="0.25">
      <c r="A1442" s="114" t="str">
        <f t="shared" si="48"/>
        <v/>
      </c>
      <c r="B1442" s="55"/>
      <c r="C1442" s="55"/>
      <c r="D1442" s="77"/>
      <c r="E1442" s="77"/>
      <c r="F1442" s="72"/>
      <c r="G1442" s="89"/>
      <c r="H1442" s="55"/>
      <c r="I1442">
        <f t="shared" si="49"/>
        <v>0</v>
      </c>
    </row>
    <row r="1443" spans="1:9" x14ac:dyDescent="0.25">
      <c r="A1443" s="114" t="str">
        <f t="shared" si="48"/>
        <v/>
      </c>
      <c r="B1443" s="55"/>
      <c r="C1443" s="55"/>
      <c r="D1443" s="77"/>
      <c r="E1443" s="77"/>
      <c r="F1443" s="72"/>
      <c r="G1443" s="89"/>
      <c r="H1443" s="55"/>
      <c r="I1443">
        <f t="shared" si="49"/>
        <v>0</v>
      </c>
    </row>
    <row r="1444" spans="1:9" x14ac:dyDescent="0.25">
      <c r="A1444" s="114" t="str">
        <f t="shared" si="48"/>
        <v/>
      </c>
      <c r="B1444" s="55"/>
      <c r="C1444" s="55"/>
      <c r="D1444" s="77"/>
      <c r="E1444" s="77"/>
      <c r="F1444" s="72"/>
      <c r="G1444" s="89"/>
      <c r="H1444" s="55"/>
      <c r="I1444">
        <f t="shared" si="49"/>
        <v>0</v>
      </c>
    </row>
    <row r="1445" spans="1:9" x14ac:dyDescent="0.25">
      <c r="A1445" s="114" t="str">
        <f t="shared" si="48"/>
        <v/>
      </c>
      <c r="B1445" s="55"/>
      <c r="C1445" s="55"/>
      <c r="D1445" s="77"/>
      <c r="E1445" s="77"/>
      <c r="F1445" s="72"/>
      <c r="G1445" s="89"/>
      <c r="H1445" s="55"/>
      <c r="I1445">
        <f t="shared" si="49"/>
        <v>0</v>
      </c>
    </row>
    <row r="1446" spans="1:9" x14ac:dyDescent="0.25">
      <c r="A1446" s="114" t="str">
        <f t="shared" si="48"/>
        <v/>
      </c>
      <c r="B1446" s="55"/>
      <c r="C1446" s="55"/>
      <c r="D1446" s="77"/>
      <c r="E1446" s="77"/>
      <c r="F1446" s="72"/>
      <c r="G1446" s="89"/>
      <c r="H1446" s="55"/>
      <c r="I1446">
        <f t="shared" si="49"/>
        <v>0</v>
      </c>
    </row>
    <row r="1447" spans="1:9" x14ac:dyDescent="0.25">
      <c r="A1447" s="114" t="str">
        <f t="shared" si="48"/>
        <v/>
      </c>
      <c r="B1447" s="55"/>
      <c r="C1447" s="55"/>
      <c r="D1447" s="77"/>
      <c r="E1447" s="77"/>
      <c r="F1447" s="72"/>
      <c r="G1447" s="89"/>
      <c r="H1447" s="55"/>
      <c r="I1447">
        <f t="shared" si="49"/>
        <v>0</v>
      </c>
    </row>
    <row r="1448" spans="1:9" x14ac:dyDescent="0.25">
      <c r="A1448" s="114" t="str">
        <f t="shared" si="48"/>
        <v/>
      </c>
      <c r="B1448" s="55"/>
      <c r="C1448" s="55"/>
      <c r="D1448" s="77"/>
      <c r="E1448" s="77"/>
      <c r="F1448" s="72"/>
      <c r="G1448" s="89"/>
      <c r="H1448" s="55"/>
      <c r="I1448">
        <f t="shared" si="49"/>
        <v>0</v>
      </c>
    </row>
    <row r="1449" spans="1:9" x14ac:dyDescent="0.25">
      <c r="A1449" s="114" t="str">
        <f t="shared" si="48"/>
        <v/>
      </c>
      <c r="B1449" s="55"/>
      <c r="C1449" s="55"/>
      <c r="D1449" s="77"/>
      <c r="E1449" s="77"/>
      <c r="F1449" s="72"/>
      <c r="G1449" s="89"/>
      <c r="H1449" s="55"/>
      <c r="I1449">
        <f t="shared" si="49"/>
        <v>0</v>
      </c>
    </row>
    <row r="1450" spans="1:9" x14ac:dyDescent="0.25">
      <c r="A1450" s="114" t="str">
        <f t="shared" si="48"/>
        <v/>
      </c>
      <c r="B1450" s="55"/>
      <c r="C1450" s="55"/>
      <c r="D1450" s="77"/>
      <c r="E1450" s="77"/>
      <c r="F1450" s="72"/>
      <c r="G1450" s="89"/>
      <c r="H1450" s="55"/>
      <c r="I1450">
        <f t="shared" si="49"/>
        <v>0</v>
      </c>
    </row>
    <row r="1451" spans="1:9" x14ac:dyDescent="0.25">
      <c r="A1451" s="114" t="str">
        <f t="shared" si="48"/>
        <v/>
      </c>
      <c r="B1451" s="55"/>
      <c r="C1451" s="55"/>
      <c r="D1451" s="77"/>
      <c r="E1451" s="77"/>
      <c r="F1451" s="72"/>
      <c r="G1451" s="89"/>
      <c r="H1451" s="55"/>
      <c r="I1451">
        <f t="shared" si="49"/>
        <v>0</v>
      </c>
    </row>
    <row r="1452" spans="1:9" x14ac:dyDescent="0.25">
      <c r="A1452" s="114" t="str">
        <f t="shared" si="48"/>
        <v/>
      </c>
      <c r="B1452" s="55"/>
      <c r="C1452" s="55"/>
      <c r="D1452" s="77"/>
      <c r="E1452" s="77"/>
      <c r="F1452" s="72"/>
      <c r="G1452" s="89"/>
      <c r="H1452" s="55"/>
      <c r="I1452">
        <f t="shared" si="49"/>
        <v>0</v>
      </c>
    </row>
    <row r="1453" spans="1:9" x14ac:dyDescent="0.25">
      <c r="A1453" s="114" t="str">
        <f t="shared" si="48"/>
        <v/>
      </c>
      <c r="B1453" s="55"/>
      <c r="C1453" s="55"/>
      <c r="D1453" s="77"/>
      <c r="E1453" s="77"/>
      <c r="F1453" s="72"/>
      <c r="G1453" s="89"/>
      <c r="H1453" s="55"/>
      <c r="I1453">
        <f t="shared" si="49"/>
        <v>0</v>
      </c>
    </row>
    <row r="1454" spans="1:9" x14ac:dyDescent="0.25">
      <c r="A1454" s="114" t="str">
        <f t="shared" si="48"/>
        <v/>
      </c>
      <c r="B1454" s="55"/>
      <c r="C1454" s="55"/>
      <c r="D1454" s="77"/>
      <c r="E1454" s="77"/>
      <c r="F1454" s="72"/>
      <c r="G1454" s="89"/>
      <c r="H1454" s="55"/>
      <c r="I1454">
        <f t="shared" si="49"/>
        <v>0</v>
      </c>
    </row>
    <row r="1455" spans="1:9" x14ac:dyDescent="0.25">
      <c r="A1455" s="114" t="str">
        <f t="shared" si="48"/>
        <v/>
      </c>
      <c r="B1455" s="55"/>
      <c r="C1455" s="55"/>
      <c r="D1455" s="77"/>
      <c r="E1455" s="77"/>
      <c r="F1455" s="72"/>
      <c r="G1455" s="89"/>
      <c r="H1455" s="55"/>
      <c r="I1455">
        <f t="shared" si="49"/>
        <v>0</v>
      </c>
    </row>
    <row r="1456" spans="1:9" x14ac:dyDescent="0.25">
      <c r="A1456" s="114" t="str">
        <f t="shared" si="48"/>
        <v/>
      </c>
      <c r="B1456" s="55"/>
      <c r="C1456" s="55"/>
      <c r="D1456" s="77"/>
      <c r="E1456" s="77"/>
      <c r="F1456" s="72"/>
      <c r="G1456" s="89"/>
      <c r="H1456" s="55"/>
      <c r="I1456">
        <f t="shared" si="49"/>
        <v>0</v>
      </c>
    </row>
    <row r="1457" spans="1:9" x14ac:dyDescent="0.25">
      <c r="A1457" s="114" t="str">
        <f t="shared" si="48"/>
        <v/>
      </c>
      <c r="B1457" s="55"/>
      <c r="C1457" s="55"/>
      <c r="D1457" s="77"/>
      <c r="E1457" s="77"/>
      <c r="F1457" s="72"/>
      <c r="G1457" s="89"/>
      <c r="H1457" s="55"/>
      <c r="I1457">
        <f t="shared" si="49"/>
        <v>0</v>
      </c>
    </row>
    <row r="1458" spans="1:9" x14ac:dyDescent="0.25">
      <c r="A1458" s="114" t="str">
        <f t="shared" si="48"/>
        <v/>
      </c>
      <c r="B1458" s="55"/>
      <c r="C1458" s="55"/>
      <c r="D1458" s="77"/>
      <c r="E1458" s="77"/>
      <c r="F1458" s="72"/>
      <c r="G1458" s="89"/>
      <c r="H1458" s="55"/>
      <c r="I1458">
        <f t="shared" si="49"/>
        <v>0</v>
      </c>
    </row>
    <row r="1459" spans="1:9" x14ac:dyDescent="0.25">
      <c r="A1459" s="114" t="str">
        <f t="shared" si="48"/>
        <v/>
      </c>
      <c r="B1459" s="55"/>
      <c r="C1459" s="55"/>
      <c r="D1459" s="77"/>
      <c r="E1459" s="77"/>
      <c r="F1459" s="72"/>
      <c r="G1459" s="89"/>
      <c r="H1459" s="55"/>
      <c r="I1459">
        <f t="shared" si="49"/>
        <v>0</v>
      </c>
    </row>
    <row r="1460" spans="1:9" x14ac:dyDescent="0.25">
      <c r="A1460" s="114" t="str">
        <f t="shared" si="48"/>
        <v/>
      </c>
      <c r="B1460" s="55"/>
      <c r="C1460" s="55"/>
      <c r="D1460" s="77"/>
      <c r="E1460" s="77"/>
      <c r="F1460" s="72"/>
      <c r="G1460" s="89"/>
      <c r="H1460" s="55"/>
      <c r="I1460">
        <f t="shared" si="49"/>
        <v>0</v>
      </c>
    </row>
    <row r="1461" spans="1:9" x14ac:dyDescent="0.25">
      <c r="A1461" s="114" t="str">
        <f t="shared" si="48"/>
        <v/>
      </c>
      <c r="B1461" s="55"/>
      <c r="C1461" s="55"/>
      <c r="D1461" s="77"/>
      <c r="E1461" s="77"/>
      <c r="F1461" s="72"/>
      <c r="G1461" s="89"/>
      <c r="H1461" s="55"/>
      <c r="I1461">
        <f t="shared" si="49"/>
        <v>0</v>
      </c>
    </row>
    <row r="1462" spans="1:9" x14ac:dyDescent="0.25">
      <c r="A1462" s="114" t="str">
        <f t="shared" si="48"/>
        <v/>
      </c>
      <c r="B1462" s="55"/>
      <c r="C1462" s="55"/>
      <c r="D1462" s="77"/>
      <c r="E1462" s="77"/>
      <c r="F1462" s="72"/>
      <c r="G1462" s="89"/>
      <c r="H1462" s="55"/>
      <c r="I1462">
        <f t="shared" si="49"/>
        <v>0</v>
      </c>
    </row>
    <row r="1463" spans="1:9" x14ac:dyDescent="0.25">
      <c r="A1463" s="114" t="str">
        <f t="shared" si="48"/>
        <v/>
      </c>
      <c r="B1463" s="55"/>
      <c r="C1463" s="55"/>
      <c r="D1463" s="77"/>
      <c r="E1463" s="77"/>
      <c r="F1463" s="72"/>
      <c r="G1463" s="89"/>
      <c r="H1463" s="55"/>
      <c r="I1463">
        <f t="shared" si="49"/>
        <v>0</v>
      </c>
    </row>
    <row r="1464" spans="1:9" x14ac:dyDescent="0.25">
      <c r="A1464" s="114" t="str">
        <f t="shared" si="48"/>
        <v/>
      </c>
      <c r="B1464" s="55"/>
      <c r="C1464" s="55"/>
      <c r="D1464" s="77"/>
      <c r="E1464" s="77"/>
      <c r="F1464" s="72"/>
      <c r="G1464" s="89"/>
      <c r="H1464" s="55"/>
      <c r="I1464">
        <f t="shared" si="49"/>
        <v>0</v>
      </c>
    </row>
    <row r="1465" spans="1:9" x14ac:dyDescent="0.25">
      <c r="A1465" s="114" t="str">
        <f t="shared" si="48"/>
        <v/>
      </c>
      <c r="B1465" s="55"/>
      <c r="C1465" s="55"/>
      <c r="D1465" s="77"/>
      <c r="E1465" s="77"/>
      <c r="F1465" s="72"/>
      <c r="G1465" s="89"/>
      <c r="H1465" s="55"/>
      <c r="I1465">
        <f t="shared" si="49"/>
        <v>0</v>
      </c>
    </row>
    <row r="1466" spans="1:9" x14ac:dyDescent="0.25">
      <c r="A1466" s="114" t="str">
        <f t="shared" si="48"/>
        <v/>
      </c>
      <c r="B1466" s="55"/>
      <c r="C1466" s="55"/>
      <c r="D1466" s="77"/>
      <c r="E1466" s="77"/>
      <c r="F1466" s="72"/>
      <c r="G1466" s="89"/>
      <c r="H1466" s="55"/>
      <c r="I1466">
        <f t="shared" si="49"/>
        <v>0</v>
      </c>
    </row>
    <row r="1467" spans="1:9" x14ac:dyDescent="0.25">
      <c r="A1467" s="114" t="str">
        <f t="shared" si="48"/>
        <v/>
      </c>
      <c r="B1467" s="55"/>
      <c r="C1467" s="55"/>
      <c r="D1467" s="77"/>
      <c r="E1467" s="77"/>
      <c r="F1467" s="72"/>
      <c r="G1467" s="89"/>
      <c r="H1467" s="55"/>
      <c r="I1467">
        <f t="shared" si="49"/>
        <v>0</v>
      </c>
    </row>
    <row r="1468" spans="1:9" x14ac:dyDescent="0.25">
      <c r="A1468" s="114" t="str">
        <f t="shared" si="48"/>
        <v/>
      </c>
      <c r="B1468" s="55"/>
      <c r="C1468" s="55"/>
      <c r="D1468" s="77"/>
      <c r="E1468" s="77"/>
      <c r="F1468" s="72"/>
      <c r="G1468" s="89"/>
      <c r="H1468" s="55"/>
      <c r="I1468">
        <f t="shared" si="49"/>
        <v>0</v>
      </c>
    </row>
    <row r="1469" spans="1:9" x14ac:dyDescent="0.25">
      <c r="A1469" s="114" t="str">
        <f t="shared" si="48"/>
        <v/>
      </c>
      <c r="B1469" s="55"/>
      <c r="C1469" s="55"/>
      <c r="D1469" s="77"/>
      <c r="E1469" s="77"/>
      <c r="F1469" s="72"/>
      <c r="G1469" s="89"/>
      <c r="H1469" s="55"/>
      <c r="I1469">
        <f t="shared" si="49"/>
        <v>0</v>
      </c>
    </row>
    <row r="1470" spans="1:9" x14ac:dyDescent="0.25">
      <c r="A1470" s="114" t="str">
        <f t="shared" si="48"/>
        <v/>
      </c>
      <c r="B1470" s="55"/>
      <c r="C1470" s="55"/>
      <c r="D1470" s="77"/>
      <c r="E1470" s="77"/>
      <c r="F1470" s="72"/>
      <c r="G1470" s="89"/>
      <c r="H1470" s="55"/>
      <c r="I1470">
        <f t="shared" si="49"/>
        <v>0</v>
      </c>
    </row>
    <row r="1471" spans="1:9" x14ac:dyDescent="0.25">
      <c r="A1471" s="114" t="str">
        <f t="shared" si="48"/>
        <v/>
      </c>
      <c r="B1471" s="55"/>
      <c r="C1471" s="55"/>
      <c r="D1471" s="77"/>
      <c r="E1471" s="77"/>
      <c r="F1471" s="72"/>
      <c r="G1471" s="89"/>
      <c r="H1471" s="55"/>
      <c r="I1471">
        <f t="shared" si="49"/>
        <v>0</v>
      </c>
    </row>
    <row r="1472" spans="1:9" x14ac:dyDescent="0.25">
      <c r="A1472" s="114" t="str">
        <f t="shared" si="48"/>
        <v/>
      </c>
      <c r="B1472" s="55"/>
      <c r="C1472" s="55"/>
      <c r="D1472" s="77"/>
      <c r="E1472" s="77"/>
      <c r="F1472" s="72"/>
      <c r="G1472" s="89"/>
      <c r="H1472" s="55"/>
      <c r="I1472">
        <f t="shared" si="49"/>
        <v>0</v>
      </c>
    </row>
    <row r="1473" spans="1:9" x14ac:dyDescent="0.25">
      <c r="A1473" s="114" t="str">
        <f t="shared" si="48"/>
        <v/>
      </c>
      <c r="B1473" s="55"/>
      <c r="C1473" s="55"/>
      <c r="D1473" s="77"/>
      <c r="E1473" s="77"/>
      <c r="F1473" s="72"/>
      <c r="G1473" s="89"/>
      <c r="H1473" s="55"/>
      <c r="I1473">
        <f t="shared" si="49"/>
        <v>0</v>
      </c>
    </row>
    <row r="1474" spans="1:9" x14ac:dyDescent="0.25">
      <c r="A1474" s="114" t="str">
        <f t="shared" ref="A1474:A1499" si="50">IF(D1474="","",D1474+(6-I1474))</f>
        <v/>
      </c>
      <c r="B1474" s="55"/>
      <c r="C1474" s="55"/>
      <c r="D1474" s="77"/>
      <c r="E1474" s="77"/>
      <c r="F1474" s="72"/>
      <c r="G1474" s="89"/>
      <c r="H1474" s="55"/>
      <c r="I1474">
        <f t="shared" ref="I1474:I1499" si="51">IF(WEEKDAY(D1474)=7,0,WEEKDAY(D1474))</f>
        <v>0</v>
      </c>
    </row>
    <row r="1475" spans="1:9" x14ac:dyDescent="0.25">
      <c r="A1475" s="114" t="str">
        <f t="shared" si="50"/>
        <v/>
      </c>
      <c r="B1475" s="55"/>
      <c r="C1475" s="55"/>
      <c r="D1475" s="77"/>
      <c r="E1475" s="77"/>
      <c r="F1475" s="72"/>
      <c r="G1475" s="89"/>
      <c r="H1475" s="55"/>
      <c r="I1475">
        <f t="shared" si="51"/>
        <v>0</v>
      </c>
    </row>
    <row r="1476" spans="1:9" x14ac:dyDescent="0.25">
      <c r="A1476" s="114" t="str">
        <f t="shared" si="50"/>
        <v/>
      </c>
      <c r="B1476" s="55"/>
      <c r="C1476" s="55"/>
      <c r="D1476" s="77"/>
      <c r="E1476" s="77"/>
      <c r="F1476" s="72"/>
      <c r="G1476" s="89"/>
      <c r="H1476" s="55"/>
      <c r="I1476">
        <f t="shared" si="51"/>
        <v>0</v>
      </c>
    </row>
    <row r="1477" spans="1:9" x14ac:dyDescent="0.25">
      <c r="A1477" s="114" t="str">
        <f t="shared" si="50"/>
        <v/>
      </c>
      <c r="B1477" s="55"/>
      <c r="C1477" s="55"/>
      <c r="D1477" s="77"/>
      <c r="E1477" s="77"/>
      <c r="F1477" s="72"/>
      <c r="G1477" s="89"/>
      <c r="H1477" s="55"/>
      <c r="I1477">
        <f t="shared" si="51"/>
        <v>0</v>
      </c>
    </row>
    <row r="1478" spans="1:9" x14ac:dyDescent="0.25">
      <c r="A1478" s="114" t="str">
        <f t="shared" si="50"/>
        <v/>
      </c>
      <c r="B1478" s="55"/>
      <c r="C1478" s="55"/>
      <c r="D1478" s="77"/>
      <c r="E1478" s="77"/>
      <c r="F1478" s="72"/>
      <c r="G1478" s="89"/>
      <c r="H1478" s="55"/>
      <c r="I1478">
        <f t="shared" si="51"/>
        <v>0</v>
      </c>
    </row>
    <row r="1479" spans="1:9" x14ac:dyDescent="0.25">
      <c r="A1479" s="114" t="str">
        <f t="shared" si="50"/>
        <v/>
      </c>
      <c r="B1479" s="55"/>
      <c r="C1479" s="55"/>
      <c r="D1479" s="77"/>
      <c r="E1479" s="77"/>
      <c r="F1479" s="72"/>
      <c r="G1479" s="89"/>
      <c r="H1479" s="55"/>
      <c r="I1479">
        <f t="shared" si="51"/>
        <v>0</v>
      </c>
    </row>
    <row r="1480" spans="1:9" x14ac:dyDescent="0.25">
      <c r="A1480" s="114" t="str">
        <f t="shared" si="50"/>
        <v/>
      </c>
      <c r="B1480" s="55"/>
      <c r="C1480" s="55"/>
      <c r="D1480" s="77"/>
      <c r="E1480" s="77"/>
      <c r="F1480" s="72"/>
      <c r="G1480" s="89"/>
      <c r="H1480" s="55"/>
      <c r="I1480">
        <f t="shared" si="51"/>
        <v>0</v>
      </c>
    </row>
    <row r="1481" spans="1:9" x14ac:dyDescent="0.25">
      <c r="A1481" s="114" t="str">
        <f t="shared" si="50"/>
        <v/>
      </c>
      <c r="B1481" s="55"/>
      <c r="C1481" s="55"/>
      <c r="D1481" s="77"/>
      <c r="E1481" s="77"/>
      <c r="F1481" s="72"/>
      <c r="G1481" s="89"/>
      <c r="H1481" s="55"/>
      <c r="I1481">
        <f t="shared" si="51"/>
        <v>0</v>
      </c>
    </row>
    <row r="1482" spans="1:9" x14ac:dyDescent="0.25">
      <c r="A1482" s="114" t="str">
        <f t="shared" si="50"/>
        <v/>
      </c>
      <c r="B1482" s="55"/>
      <c r="C1482" s="55"/>
      <c r="D1482" s="77"/>
      <c r="E1482" s="77"/>
      <c r="F1482" s="72"/>
      <c r="G1482" s="89"/>
      <c r="H1482" s="55"/>
      <c r="I1482">
        <f t="shared" si="51"/>
        <v>0</v>
      </c>
    </row>
    <row r="1483" spans="1:9" x14ac:dyDescent="0.25">
      <c r="A1483" s="114" t="str">
        <f t="shared" si="50"/>
        <v/>
      </c>
      <c r="B1483" s="55"/>
      <c r="C1483" s="55"/>
      <c r="D1483" s="77"/>
      <c r="E1483" s="77"/>
      <c r="F1483" s="72"/>
      <c r="G1483" s="89"/>
      <c r="H1483" s="55"/>
      <c r="I1483">
        <f t="shared" si="51"/>
        <v>0</v>
      </c>
    </row>
    <row r="1484" spans="1:9" x14ac:dyDescent="0.25">
      <c r="A1484" s="114" t="str">
        <f t="shared" si="50"/>
        <v/>
      </c>
      <c r="B1484" s="55"/>
      <c r="C1484" s="55"/>
      <c r="D1484" s="77"/>
      <c r="E1484" s="77"/>
      <c r="F1484" s="72"/>
      <c r="G1484" s="89"/>
      <c r="H1484" s="55"/>
      <c r="I1484">
        <f t="shared" si="51"/>
        <v>0</v>
      </c>
    </row>
    <row r="1485" spans="1:9" x14ac:dyDescent="0.25">
      <c r="A1485" s="114" t="str">
        <f t="shared" si="50"/>
        <v/>
      </c>
      <c r="B1485" s="55"/>
      <c r="C1485" s="55"/>
      <c r="D1485" s="77"/>
      <c r="E1485" s="77"/>
      <c r="F1485" s="72"/>
      <c r="G1485" s="89"/>
      <c r="H1485" s="55"/>
      <c r="I1485">
        <f t="shared" si="51"/>
        <v>0</v>
      </c>
    </row>
    <row r="1486" spans="1:9" x14ac:dyDescent="0.25">
      <c r="A1486" s="114" t="str">
        <f t="shared" si="50"/>
        <v/>
      </c>
      <c r="B1486" s="55"/>
      <c r="C1486" s="55"/>
      <c r="D1486" s="77"/>
      <c r="E1486" s="77"/>
      <c r="F1486" s="72"/>
      <c r="G1486" s="89"/>
      <c r="H1486" s="55"/>
      <c r="I1486">
        <f t="shared" si="51"/>
        <v>0</v>
      </c>
    </row>
    <row r="1487" spans="1:9" x14ac:dyDescent="0.25">
      <c r="A1487" s="114" t="str">
        <f t="shared" si="50"/>
        <v/>
      </c>
      <c r="B1487" s="55"/>
      <c r="C1487" s="55"/>
      <c r="D1487" s="77"/>
      <c r="E1487" s="77"/>
      <c r="F1487" s="72"/>
      <c r="G1487" s="89"/>
      <c r="H1487" s="55"/>
      <c r="I1487">
        <f t="shared" si="51"/>
        <v>0</v>
      </c>
    </row>
    <row r="1488" spans="1:9" x14ac:dyDescent="0.25">
      <c r="A1488" s="114" t="str">
        <f t="shared" si="50"/>
        <v/>
      </c>
      <c r="B1488" s="55"/>
      <c r="C1488" s="55"/>
      <c r="D1488" s="77"/>
      <c r="E1488" s="77"/>
      <c r="F1488" s="72"/>
      <c r="G1488" s="89"/>
      <c r="H1488" s="55"/>
      <c r="I1488">
        <f t="shared" si="51"/>
        <v>0</v>
      </c>
    </row>
    <row r="1489" spans="1:9" x14ac:dyDescent="0.25">
      <c r="A1489" s="114" t="str">
        <f t="shared" si="50"/>
        <v/>
      </c>
      <c r="B1489" s="55"/>
      <c r="C1489" s="55"/>
      <c r="D1489" s="77"/>
      <c r="E1489" s="77"/>
      <c r="F1489" s="72"/>
      <c r="G1489" s="89"/>
      <c r="H1489" s="55"/>
      <c r="I1489">
        <f t="shared" si="51"/>
        <v>0</v>
      </c>
    </row>
    <row r="1490" spans="1:9" x14ac:dyDescent="0.25">
      <c r="A1490" s="114" t="str">
        <f t="shared" si="50"/>
        <v/>
      </c>
      <c r="B1490" s="55"/>
      <c r="C1490" s="55"/>
      <c r="D1490" s="77"/>
      <c r="E1490" s="77"/>
      <c r="F1490" s="72"/>
      <c r="G1490" s="89"/>
      <c r="H1490" s="55"/>
      <c r="I1490">
        <f t="shared" si="51"/>
        <v>0</v>
      </c>
    </row>
    <row r="1491" spans="1:9" x14ac:dyDescent="0.25">
      <c r="A1491" s="114" t="str">
        <f t="shared" si="50"/>
        <v/>
      </c>
      <c r="B1491" s="55"/>
      <c r="C1491" s="55"/>
      <c r="D1491" s="77"/>
      <c r="E1491" s="77"/>
      <c r="F1491" s="72"/>
      <c r="G1491" s="89"/>
      <c r="H1491" s="55"/>
      <c r="I1491">
        <f t="shared" si="51"/>
        <v>0</v>
      </c>
    </row>
    <row r="1492" spans="1:9" x14ac:dyDescent="0.25">
      <c r="A1492" s="114" t="str">
        <f t="shared" si="50"/>
        <v/>
      </c>
      <c r="B1492" s="55"/>
      <c r="C1492" s="55"/>
      <c r="D1492" s="77"/>
      <c r="E1492" s="77"/>
      <c r="F1492" s="72"/>
      <c r="G1492" s="89"/>
      <c r="H1492" s="55"/>
      <c r="I1492">
        <f t="shared" si="51"/>
        <v>0</v>
      </c>
    </row>
    <row r="1493" spans="1:9" x14ac:dyDescent="0.25">
      <c r="A1493" s="114" t="str">
        <f t="shared" si="50"/>
        <v/>
      </c>
      <c r="B1493" s="55"/>
      <c r="C1493" s="55"/>
      <c r="D1493" s="77"/>
      <c r="E1493" s="77"/>
      <c r="F1493" s="72"/>
      <c r="G1493" s="89"/>
      <c r="H1493" s="55"/>
      <c r="I1493">
        <f t="shared" si="51"/>
        <v>0</v>
      </c>
    </row>
    <row r="1494" spans="1:9" x14ac:dyDescent="0.25">
      <c r="A1494" s="114" t="str">
        <f t="shared" si="50"/>
        <v/>
      </c>
      <c r="B1494" s="55"/>
      <c r="C1494" s="55"/>
      <c r="D1494" s="77"/>
      <c r="E1494" s="77"/>
      <c r="F1494" s="72"/>
      <c r="G1494" s="89"/>
      <c r="H1494" s="55"/>
      <c r="I1494">
        <f t="shared" si="51"/>
        <v>0</v>
      </c>
    </row>
    <row r="1495" spans="1:9" x14ac:dyDescent="0.25">
      <c r="A1495" s="114" t="str">
        <f t="shared" si="50"/>
        <v/>
      </c>
      <c r="B1495" s="55"/>
      <c r="C1495" s="55"/>
      <c r="D1495" s="77"/>
      <c r="E1495" s="77"/>
      <c r="F1495" s="72"/>
      <c r="G1495" s="89"/>
      <c r="H1495" s="55"/>
      <c r="I1495">
        <f t="shared" si="51"/>
        <v>0</v>
      </c>
    </row>
    <row r="1496" spans="1:9" x14ac:dyDescent="0.25">
      <c r="A1496" s="114" t="str">
        <f t="shared" si="50"/>
        <v/>
      </c>
      <c r="B1496" s="55"/>
      <c r="C1496" s="55"/>
      <c r="D1496" s="77"/>
      <c r="E1496" s="77"/>
      <c r="F1496" s="72"/>
      <c r="G1496" s="89"/>
      <c r="H1496" s="55"/>
      <c r="I1496">
        <f t="shared" si="51"/>
        <v>0</v>
      </c>
    </row>
    <row r="1497" spans="1:9" x14ac:dyDescent="0.25">
      <c r="A1497" s="114" t="str">
        <f t="shared" si="50"/>
        <v/>
      </c>
      <c r="B1497" s="55"/>
      <c r="C1497" s="55"/>
      <c r="D1497" s="77"/>
      <c r="E1497" s="77"/>
      <c r="F1497" s="72"/>
      <c r="G1497" s="89"/>
      <c r="H1497" s="55"/>
      <c r="I1497">
        <f t="shared" si="51"/>
        <v>0</v>
      </c>
    </row>
    <row r="1498" spans="1:9" x14ac:dyDescent="0.25">
      <c r="A1498" s="114" t="str">
        <f t="shared" si="50"/>
        <v/>
      </c>
      <c r="B1498" s="55"/>
      <c r="C1498" s="55"/>
      <c r="D1498" s="77"/>
      <c r="E1498" s="77"/>
      <c r="F1498" s="72"/>
      <c r="G1498" s="89"/>
      <c r="H1498" s="55"/>
      <c r="I1498">
        <f t="shared" si="51"/>
        <v>0</v>
      </c>
    </row>
    <row r="1499" spans="1:9" x14ac:dyDescent="0.25">
      <c r="A1499" s="114" t="str">
        <f t="shared" si="50"/>
        <v/>
      </c>
      <c r="B1499" s="55"/>
      <c r="C1499" s="55"/>
      <c r="D1499" s="77"/>
      <c r="E1499" s="77"/>
      <c r="F1499" s="72"/>
      <c r="G1499" s="89"/>
      <c r="H1499" s="55"/>
      <c r="I1499">
        <f t="shared" si="51"/>
        <v>0</v>
      </c>
    </row>
    <row r="1500" spans="1:9" x14ac:dyDescent="0.25">
      <c r="C1500" s="55"/>
    </row>
    <row r="1501" spans="1:9" x14ac:dyDescent="0.25">
      <c r="C1501" s="55"/>
    </row>
    <row r="1502" spans="1:9" x14ac:dyDescent="0.25">
      <c r="C1502" s="55"/>
    </row>
    <row r="1503" spans="1:9" x14ac:dyDescent="0.25">
      <c r="C1503" s="55"/>
    </row>
    <row r="1504" spans="1:9" x14ac:dyDescent="0.25">
      <c r="C1504" s="55"/>
    </row>
    <row r="1505" spans="3:3" x14ac:dyDescent="0.25">
      <c r="C1505" s="55"/>
    </row>
    <row r="1506" spans="3:3" x14ac:dyDescent="0.25">
      <c r="C1506" s="55"/>
    </row>
    <row r="1507" spans="3:3" x14ac:dyDescent="0.25">
      <c r="C1507" s="55"/>
    </row>
    <row r="1508" spans="3:3" x14ac:dyDescent="0.25">
      <c r="C1508" s="55"/>
    </row>
    <row r="1509" spans="3:3" x14ac:dyDescent="0.25">
      <c r="C1509" s="55"/>
    </row>
    <row r="1510" spans="3:3" x14ac:dyDescent="0.25">
      <c r="C1510" s="55"/>
    </row>
    <row r="1511" spans="3:3" x14ac:dyDescent="0.25">
      <c r="C1511" s="55"/>
    </row>
    <row r="1512" spans="3:3" x14ac:dyDescent="0.25">
      <c r="C1512" s="55"/>
    </row>
    <row r="1513" spans="3:3" x14ac:dyDescent="0.25">
      <c r="C1513" s="55"/>
    </row>
    <row r="1514" spans="3:3" x14ac:dyDescent="0.25">
      <c r="C1514" s="55"/>
    </row>
    <row r="1515" spans="3:3" x14ac:dyDescent="0.25">
      <c r="C1515" s="55"/>
    </row>
    <row r="1516" spans="3:3" x14ac:dyDescent="0.25">
      <c r="C1516" s="55"/>
    </row>
    <row r="1517" spans="3:3" x14ac:dyDescent="0.25">
      <c r="C1517" s="55"/>
    </row>
    <row r="1518" spans="3:3" x14ac:dyDescent="0.25">
      <c r="C1518" s="55"/>
    </row>
    <row r="1519" spans="3:3" x14ac:dyDescent="0.25">
      <c r="C1519" s="55"/>
    </row>
    <row r="1520" spans="3:3" x14ac:dyDescent="0.25">
      <c r="C1520" s="55"/>
    </row>
    <row r="1521" spans="3:3" x14ac:dyDescent="0.25">
      <c r="C1521" s="55"/>
    </row>
    <row r="1522" spans="3:3" x14ac:dyDescent="0.25">
      <c r="C1522" s="55"/>
    </row>
    <row r="1523" spans="3:3" x14ac:dyDescent="0.25">
      <c r="C1523" s="55"/>
    </row>
    <row r="1524" spans="3:3" x14ac:dyDescent="0.25">
      <c r="C1524" s="55"/>
    </row>
    <row r="1525" spans="3:3" x14ac:dyDescent="0.25">
      <c r="C1525" s="55"/>
    </row>
    <row r="1526" spans="3:3" x14ac:dyDescent="0.25">
      <c r="C1526" s="55"/>
    </row>
    <row r="1527" spans="3:3" x14ac:dyDescent="0.25">
      <c r="C1527" s="55"/>
    </row>
    <row r="1528" spans="3:3" x14ac:dyDescent="0.25">
      <c r="C1528" s="55"/>
    </row>
    <row r="1529" spans="3:3" x14ac:dyDescent="0.25">
      <c r="C1529" s="55"/>
    </row>
    <row r="1530" spans="3:3" x14ac:dyDescent="0.25">
      <c r="C1530" s="55"/>
    </row>
    <row r="1531" spans="3:3" x14ac:dyDescent="0.25">
      <c r="C1531" s="55"/>
    </row>
    <row r="1532" spans="3:3" x14ac:dyDescent="0.25">
      <c r="C1532" s="55"/>
    </row>
    <row r="1533" spans="3:3" x14ac:dyDescent="0.25">
      <c r="C1533" s="55"/>
    </row>
    <row r="1534" spans="3:3" x14ac:dyDescent="0.25">
      <c r="C1534" s="55"/>
    </row>
    <row r="1535" spans="3:3" x14ac:dyDescent="0.25">
      <c r="C1535" s="55"/>
    </row>
    <row r="1536" spans="3:3" x14ac:dyDescent="0.25">
      <c r="C1536" s="55"/>
    </row>
    <row r="1537" spans="3:3" x14ac:dyDescent="0.25">
      <c r="C1537" s="55"/>
    </row>
    <row r="1538" spans="3:3" x14ac:dyDescent="0.25">
      <c r="C1538" s="55"/>
    </row>
    <row r="1539" spans="3:3" x14ac:dyDescent="0.25">
      <c r="C1539" s="55"/>
    </row>
    <row r="1540" spans="3:3" x14ac:dyDescent="0.25">
      <c r="C1540" s="55"/>
    </row>
    <row r="1541" spans="3:3" x14ac:dyDescent="0.25">
      <c r="C1541" s="55"/>
    </row>
    <row r="1542" spans="3:3" x14ac:dyDescent="0.25">
      <c r="C1542" s="55"/>
    </row>
    <row r="1543" spans="3:3" x14ac:dyDescent="0.25">
      <c r="C1543" s="55"/>
    </row>
    <row r="1544" spans="3:3" x14ac:dyDescent="0.25">
      <c r="C1544" s="55"/>
    </row>
    <row r="1545" spans="3:3" x14ac:dyDescent="0.25">
      <c r="C1545" s="55"/>
    </row>
    <row r="1546" spans="3:3" x14ac:dyDescent="0.25">
      <c r="C1546" s="55"/>
    </row>
    <row r="1547" spans="3:3" x14ac:dyDescent="0.25">
      <c r="C1547" s="55"/>
    </row>
    <row r="1548" spans="3:3" x14ac:dyDescent="0.25">
      <c r="C1548" s="55"/>
    </row>
    <row r="1549" spans="3:3" x14ac:dyDescent="0.25">
      <c r="C1549" s="55"/>
    </row>
    <row r="1550" spans="3:3" x14ac:dyDescent="0.25">
      <c r="C1550" s="55"/>
    </row>
    <row r="1551" spans="3:3" x14ac:dyDescent="0.25">
      <c r="C1551" s="55"/>
    </row>
    <row r="1552" spans="3:3" x14ac:dyDescent="0.25">
      <c r="C1552" s="55"/>
    </row>
    <row r="1553" spans="3:3" x14ac:dyDescent="0.25">
      <c r="C1553" s="55"/>
    </row>
    <row r="1554" spans="3:3" x14ac:dyDescent="0.25">
      <c r="C1554" s="55"/>
    </row>
    <row r="1555" spans="3:3" x14ac:dyDescent="0.25">
      <c r="C1555" s="55"/>
    </row>
    <row r="1556" spans="3:3" x14ac:dyDescent="0.25">
      <c r="C1556" s="55"/>
    </row>
    <row r="1557" spans="3:3" x14ac:dyDescent="0.25">
      <c r="C1557" s="55"/>
    </row>
    <row r="1558" spans="3:3" x14ac:dyDescent="0.25">
      <c r="C1558" s="55"/>
    </row>
    <row r="1559" spans="3:3" x14ac:dyDescent="0.25">
      <c r="C1559" s="55"/>
    </row>
    <row r="1560" spans="3:3" x14ac:dyDescent="0.25">
      <c r="C1560" s="55"/>
    </row>
    <row r="1561" spans="3:3" x14ac:dyDescent="0.25">
      <c r="C1561" s="55"/>
    </row>
    <row r="1562" spans="3:3" x14ac:dyDescent="0.25">
      <c r="C1562" s="55"/>
    </row>
    <row r="1563" spans="3:3" x14ac:dyDescent="0.25">
      <c r="C1563" s="55"/>
    </row>
    <row r="1564" spans="3:3" x14ac:dyDescent="0.25">
      <c r="C1564" s="55"/>
    </row>
    <row r="1565" spans="3:3" x14ac:dyDescent="0.25">
      <c r="C1565" s="55"/>
    </row>
    <row r="1566" spans="3:3" x14ac:dyDescent="0.25">
      <c r="C1566" s="55"/>
    </row>
    <row r="1567" spans="3:3" x14ac:dyDescent="0.25">
      <c r="C1567" s="55"/>
    </row>
    <row r="1568" spans="3:3" x14ac:dyDescent="0.25">
      <c r="C1568" s="55"/>
    </row>
    <row r="1569" spans="3:3" x14ac:dyDescent="0.25">
      <c r="C1569" s="55"/>
    </row>
    <row r="1570" spans="3:3" x14ac:dyDescent="0.25">
      <c r="C1570" s="55"/>
    </row>
    <row r="1571" spans="3:3" x14ac:dyDescent="0.25">
      <c r="C1571" s="55"/>
    </row>
    <row r="1572" spans="3:3" x14ac:dyDescent="0.25">
      <c r="C1572" s="55"/>
    </row>
    <row r="1573" spans="3:3" x14ac:dyDescent="0.25">
      <c r="C1573" s="55"/>
    </row>
    <row r="1574" spans="3:3" x14ac:dyDescent="0.25">
      <c r="C1574" s="55"/>
    </row>
    <row r="1575" spans="3:3" x14ac:dyDescent="0.25">
      <c r="C1575" s="55"/>
    </row>
    <row r="1576" spans="3:3" x14ac:dyDescent="0.25">
      <c r="C1576" s="55"/>
    </row>
    <row r="1577" spans="3:3" x14ac:dyDescent="0.25">
      <c r="C1577" s="55"/>
    </row>
    <row r="1578" spans="3:3" x14ac:dyDescent="0.25">
      <c r="C1578" s="55"/>
    </row>
    <row r="1579" spans="3:3" x14ac:dyDescent="0.25">
      <c r="C1579" s="55"/>
    </row>
    <row r="1580" spans="3:3" x14ac:dyDescent="0.25">
      <c r="C1580" s="55"/>
    </row>
    <row r="1581" spans="3:3" x14ac:dyDescent="0.25">
      <c r="C1581" s="55"/>
    </row>
    <row r="1582" spans="3:3" x14ac:dyDescent="0.25">
      <c r="C1582" s="55"/>
    </row>
    <row r="1583" spans="3:3" x14ac:dyDescent="0.25">
      <c r="C1583" s="55"/>
    </row>
    <row r="1584" spans="3:3" x14ac:dyDescent="0.25">
      <c r="C1584" s="55"/>
    </row>
    <row r="1585" spans="3:3" x14ac:dyDescent="0.25">
      <c r="C1585" s="55"/>
    </row>
    <row r="1586" spans="3:3" x14ac:dyDescent="0.25">
      <c r="C1586" s="55"/>
    </row>
    <row r="1587" spans="3:3" x14ac:dyDescent="0.25">
      <c r="C1587" s="55"/>
    </row>
    <row r="1588" spans="3:3" x14ac:dyDescent="0.25">
      <c r="C1588" s="55"/>
    </row>
    <row r="1589" spans="3:3" x14ac:dyDescent="0.25">
      <c r="C1589" s="55"/>
    </row>
    <row r="1590" spans="3:3" x14ac:dyDescent="0.25">
      <c r="C1590" s="55"/>
    </row>
    <row r="1591" spans="3:3" x14ac:dyDescent="0.25">
      <c r="C1591" s="55"/>
    </row>
    <row r="1592" spans="3:3" x14ac:dyDescent="0.25">
      <c r="C1592" s="55"/>
    </row>
    <row r="1593" spans="3:3" x14ac:dyDescent="0.25">
      <c r="C1593" s="55"/>
    </row>
    <row r="1594" spans="3:3" x14ac:dyDescent="0.25">
      <c r="C1594" s="55"/>
    </row>
    <row r="1595" spans="3:3" x14ac:dyDescent="0.25">
      <c r="C1595" s="55"/>
    </row>
    <row r="1596" spans="3:3" x14ac:dyDescent="0.25">
      <c r="C1596" s="55"/>
    </row>
    <row r="1597" spans="3:3" x14ac:dyDescent="0.25">
      <c r="C1597" s="55"/>
    </row>
    <row r="1598" spans="3:3" x14ac:dyDescent="0.25">
      <c r="C1598" s="55"/>
    </row>
    <row r="1599" spans="3:3" x14ac:dyDescent="0.25">
      <c r="C1599" s="55"/>
    </row>
    <row r="1600" spans="3:3" x14ac:dyDescent="0.25">
      <c r="C1600" s="55"/>
    </row>
    <row r="1601" spans="3:3" x14ac:dyDescent="0.25">
      <c r="C1601" s="55"/>
    </row>
    <row r="1602" spans="3:3" x14ac:dyDescent="0.25">
      <c r="C1602" s="55"/>
    </row>
    <row r="1603" spans="3:3" x14ac:dyDescent="0.25">
      <c r="C1603" s="55"/>
    </row>
    <row r="1604" spans="3:3" x14ac:dyDescent="0.25">
      <c r="C1604" s="55"/>
    </row>
    <row r="1605" spans="3:3" x14ac:dyDescent="0.25">
      <c r="C1605" s="55"/>
    </row>
    <row r="1606" spans="3:3" x14ac:dyDescent="0.25">
      <c r="C1606" s="55"/>
    </row>
    <row r="1607" spans="3:3" x14ac:dyDescent="0.25">
      <c r="C1607" s="55"/>
    </row>
    <row r="1608" spans="3:3" x14ac:dyDescent="0.25">
      <c r="C1608" s="55"/>
    </row>
    <row r="1609" spans="3:3" x14ac:dyDescent="0.25">
      <c r="C1609" s="55"/>
    </row>
    <row r="1610" spans="3:3" x14ac:dyDescent="0.25">
      <c r="C1610" s="55"/>
    </row>
    <row r="1611" spans="3:3" x14ac:dyDescent="0.25">
      <c r="C1611" s="55"/>
    </row>
    <row r="1612" spans="3:3" x14ac:dyDescent="0.25">
      <c r="C1612" s="55"/>
    </row>
    <row r="1613" spans="3:3" x14ac:dyDescent="0.25">
      <c r="C1613" s="55"/>
    </row>
    <row r="1614" spans="3:3" x14ac:dyDescent="0.25">
      <c r="C1614" s="55"/>
    </row>
    <row r="1615" spans="3:3" x14ac:dyDescent="0.25">
      <c r="C1615" s="55"/>
    </row>
    <row r="1616" spans="3:3" x14ac:dyDescent="0.25">
      <c r="C1616" s="55"/>
    </row>
    <row r="1617" spans="3:3" x14ac:dyDescent="0.25">
      <c r="C1617" s="55"/>
    </row>
    <row r="1618" spans="3:3" x14ac:dyDescent="0.25">
      <c r="C1618" s="55"/>
    </row>
    <row r="1619" spans="3:3" x14ac:dyDescent="0.25">
      <c r="C1619" s="55"/>
    </row>
    <row r="1620" spans="3:3" x14ac:dyDescent="0.25">
      <c r="C1620" s="55"/>
    </row>
    <row r="1621" spans="3:3" x14ac:dyDescent="0.25">
      <c r="C1621" s="55"/>
    </row>
    <row r="1622" spans="3:3" x14ac:dyDescent="0.25">
      <c r="C1622" s="55"/>
    </row>
    <row r="1623" spans="3:3" x14ac:dyDescent="0.25">
      <c r="C1623" s="55"/>
    </row>
    <row r="1624" spans="3:3" x14ac:dyDescent="0.25">
      <c r="C1624" s="55"/>
    </row>
    <row r="1625" spans="3:3" x14ac:dyDescent="0.25">
      <c r="C1625" s="55"/>
    </row>
    <row r="1626" spans="3:3" x14ac:dyDescent="0.25">
      <c r="C1626" s="55"/>
    </row>
    <row r="1627" spans="3:3" x14ac:dyDescent="0.25">
      <c r="C1627" s="55"/>
    </row>
    <row r="1628" spans="3:3" x14ac:dyDescent="0.25">
      <c r="C1628" s="55"/>
    </row>
    <row r="1629" spans="3:3" x14ac:dyDescent="0.25">
      <c r="C1629" s="55"/>
    </row>
    <row r="1630" spans="3:3" x14ac:dyDescent="0.25">
      <c r="C1630" s="55"/>
    </row>
    <row r="1631" spans="3:3" x14ac:dyDescent="0.25">
      <c r="C1631" s="55"/>
    </row>
    <row r="1632" spans="3:3" x14ac:dyDescent="0.25">
      <c r="C1632" s="55"/>
    </row>
    <row r="1633" spans="3:3" x14ac:dyDescent="0.25">
      <c r="C1633" s="55"/>
    </row>
    <row r="1634" spans="3:3" x14ac:dyDescent="0.25">
      <c r="C1634" s="55"/>
    </row>
    <row r="1635" spans="3:3" x14ac:dyDescent="0.25">
      <c r="C1635" s="55"/>
    </row>
    <row r="1636" spans="3:3" x14ac:dyDescent="0.25">
      <c r="C1636" s="55"/>
    </row>
    <row r="1637" spans="3:3" x14ac:dyDescent="0.25">
      <c r="C1637" s="55"/>
    </row>
    <row r="1638" spans="3:3" x14ac:dyDescent="0.25">
      <c r="C1638" s="55"/>
    </row>
    <row r="1639" spans="3:3" x14ac:dyDescent="0.25">
      <c r="C1639" s="55"/>
    </row>
    <row r="1640" spans="3:3" x14ac:dyDescent="0.25">
      <c r="C1640" s="55"/>
    </row>
    <row r="1641" spans="3:3" x14ac:dyDescent="0.25">
      <c r="C1641" s="55"/>
    </row>
    <row r="1642" spans="3:3" x14ac:dyDescent="0.25">
      <c r="C1642" s="55"/>
    </row>
    <row r="1643" spans="3:3" x14ac:dyDescent="0.25">
      <c r="C1643" s="55"/>
    </row>
    <row r="1644" spans="3:3" x14ac:dyDescent="0.25">
      <c r="C1644" s="55"/>
    </row>
    <row r="1645" spans="3:3" x14ac:dyDescent="0.25">
      <c r="C1645" s="55"/>
    </row>
    <row r="1646" spans="3:3" x14ac:dyDescent="0.25">
      <c r="C1646" s="55"/>
    </row>
    <row r="1647" spans="3:3" x14ac:dyDescent="0.25">
      <c r="C1647" s="55"/>
    </row>
    <row r="1648" spans="3:3" x14ac:dyDescent="0.25">
      <c r="C1648" s="55"/>
    </row>
    <row r="1649" spans="3:3" x14ac:dyDescent="0.25">
      <c r="C1649" s="55"/>
    </row>
    <row r="1650" spans="3:3" x14ac:dyDescent="0.25">
      <c r="C1650" s="55"/>
    </row>
    <row r="1651" spans="3:3" x14ac:dyDescent="0.25">
      <c r="C1651" s="55"/>
    </row>
    <row r="1652" spans="3:3" x14ac:dyDescent="0.25">
      <c r="C1652" s="55"/>
    </row>
    <row r="1653" spans="3:3" x14ac:dyDescent="0.25">
      <c r="C1653" s="55"/>
    </row>
    <row r="1654" spans="3:3" x14ac:dyDescent="0.25">
      <c r="C1654" s="55"/>
    </row>
    <row r="1655" spans="3:3" x14ac:dyDescent="0.25">
      <c r="C1655" s="55"/>
    </row>
    <row r="1656" spans="3:3" x14ac:dyDescent="0.25">
      <c r="C1656" s="55"/>
    </row>
    <row r="1657" spans="3:3" x14ac:dyDescent="0.25">
      <c r="C1657" s="55"/>
    </row>
    <row r="1658" spans="3:3" x14ac:dyDescent="0.25">
      <c r="C1658" s="55"/>
    </row>
    <row r="1659" spans="3:3" x14ac:dyDescent="0.25">
      <c r="C1659" s="55"/>
    </row>
    <row r="1660" spans="3:3" x14ac:dyDescent="0.25">
      <c r="C1660" s="55"/>
    </row>
    <row r="1661" spans="3:3" x14ac:dyDescent="0.25">
      <c r="C1661" s="55"/>
    </row>
    <row r="1662" spans="3:3" x14ac:dyDescent="0.25">
      <c r="C1662" s="55"/>
    </row>
    <row r="1663" spans="3:3" x14ac:dyDescent="0.25">
      <c r="C1663" s="55"/>
    </row>
    <row r="1664" spans="3:3" x14ac:dyDescent="0.25">
      <c r="C1664" s="55"/>
    </row>
    <row r="1665" spans="3:3" x14ac:dyDescent="0.25">
      <c r="C1665" s="55"/>
    </row>
    <row r="1666" spans="3:3" x14ac:dyDescent="0.25">
      <c r="C1666" s="55"/>
    </row>
    <row r="1667" spans="3:3" x14ac:dyDescent="0.25">
      <c r="C1667" s="55"/>
    </row>
    <row r="1668" spans="3:3" x14ac:dyDescent="0.25">
      <c r="C1668" s="55"/>
    </row>
    <row r="1669" spans="3:3" x14ac:dyDescent="0.25">
      <c r="C1669" s="55"/>
    </row>
    <row r="1670" spans="3:3" x14ac:dyDescent="0.25">
      <c r="C1670" s="55"/>
    </row>
    <row r="1671" spans="3:3" x14ac:dyDescent="0.25">
      <c r="C1671" s="55"/>
    </row>
    <row r="1672" spans="3:3" x14ac:dyDescent="0.25">
      <c r="C1672" s="55"/>
    </row>
    <row r="1673" spans="3:3" x14ac:dyDescent="0.25">
      <c r="C1673" s="55"/>
    </row>
    <row r="1674" spans="3:3" x14ac:dyDescent="0.25">
      <c r="C1674" s="55"/>
    </row>
    <row r="1675" spans="3:3" x14ac:dyDescent="0.25">
      <c r="C1675" s="55"/>
    </row>
    <row r="1676" spans="3:3" x14ac:dyDescent="0.25">
      <c r="C1676" s="55"/>
    </row>
    <row r="1677" spans="3:3" x14ac:dyDescent="0.25">
      <c r="C1677" s="55"/>
    </row>
    <row r="1678" spans="3:3" x14ac:dyDescent="0.25">
      <c r="C1678" s="55"/>
    </row>
    <row r="1679" spans="3:3" x14ac:dyDescent="0.25">
      <c r="C1679" s="55"/>
    </row>
    <row r="1680" spans="3:3" x14ac:dyDescent="0.25">
      <c r="C1680" s="55"/>
    </row>
    <row r="1681" spans="3:3" x14ac:dyDescent="0.25">
      <c r="C1681" s="55"/>
    </row>
    <row r="1682" spans="3:3" x14ac:dyDescent="0.25">
      <c r="C1682" s="55"/>
    </row>
    <row r="1683" spans="3:3" x14ac:dyDescent="0.25">
      <c r="C1683" s="55"/>
    </row>
    <row r="1684" spans="3:3" x14ac:dyDescent="0.25">
      <c r="C1684" s="55"/>
    </row>
    <row r="1685" spans="3:3" x14ac:dyDescent="0.25">
      <c r="C1685" s="55"/>
    </row>
    <row r="1686" spans="3:3" x14ac:dyDescent="0.25">
      <c r="C1686" s="55"/>
    </row>
    <row r="1687" spans="3:3" x14ac:dyDescent="0.25">
      <c r="C1687" s="55"/>
    </row>
    <row r="1688" spans="3:3" x14ac:dyDescent="0.25">
      <c r="C1688" s="55"/>
    </row>
    <row r="1689" spans="3:3" x14ac:dyDescent="0.25">
      <c r="C1689" s="55"/>
    </row>
    <row r="1690" spans="3:3" x14ac:dyDescent="0.25">
      <c r="C1690" s="55"/>
    </row>
    <row r="1691" spans="3:3" x14ac:dyDescent="0.25">
      <c r="C1691" s="55"/>
    </row>
    <row r="1692" spans="3:3" x14ac:dyDescent="0.25">
      <c r="C1692" s="55"/>
    </row>
    <row r="1693" spans="3:3" x14ac:dyDescent="0.25">
      <c r="C1693" s="55"/>
    </row>
    <row r="1694" spans="3:3" x14ac:dyDescent="0.25">
      <c r="C1694" s="55"/>
    </row>
    <row r="1695" spans="3:3" x14ac:dyDescent="0.25">
      <c r="C1695" s="55"/>
    </row>
    <row r="1696" spans="3:3" x14ac:dyDescent="0.25">
      <c r="C1696" s="55"/>
    </row>
    <row r="1697" spans="3:3" x14ac:dyDescent="0.25">
      <c r="C1697" s="55"/>
    </row>
    <row r="1698" spans="3:3" x14ac:dyDescent="0.25">
      <c r="C1698" s="55"/>
    </row>
    <row r="1699" spans="3:3" x14ac:dyDescent="0.25">
      <c r="C1699" s="55"/>
    </row>
    <row r="1700" spans="3:3" x14ac:dyDescent="0.25">
      <c r="C1700" s="55"/>
    </row>
    <row r="1701" spans="3:3" x14ac:dyDescent="0.25">
      <c r="C1701" s="55"/>
    </row>
    <row r="1702" spans="3:3" x14ac:dyDescent="0.25">
      <c r="C1702" s="55"/>
    </row>
    <row r="1703" spans="3:3" x14ac:dyDescent="0.25">
      <c r="C1703" s="55"/>
    </row>
    <row r="1704" spans="3:3" x14ac:dyDescent="0.25">
      <c r="C1704" s="55"/>
    </row>
    <row r="1705" spans="3:3" x14ac:dyDescent="0.25">
      <c r="C1705" s="55"/>
    </row>
    <row r="1706" spans="3:3" x14ac:dyDescent="0.25">
      <c r="C1706" s="55"/>
    </row>
    <row r="1707" spans="3:3" x14ac:dyDescent="0.25">
      <c r="C1707" s="55"/>
    </row>
    <row r="1708" spans="3:3" x14ac:dyDescent="0.25">
      <c r="C1708" s="55"/>
    </row>
    <row r="1709" spans="3:3" x14ac:dyDescent="0.25">
      <c r="C1709" s="55"/>
    </row>
    <row r="1710" spans="3:3" x14ac:dyDescent="0.25">
      <c r="C1710" s="55"/>
    </row>
    <row r="1711" spans="3:3" x14ac:dyDescent="0.25">
      <c r="C1711" s="55"/>
    </row>
    <row r="1712" spans="3:3" x14ac:dyDescent="0.25">
      <c r="C1712" s="55"/>
    </row>
    <row r="1713" spans="3:3" x14ac:dyDescent="0.25">
      <c r="C1713" s="55"/>
    </row>
    <row r="1714" spans="3:3" x14ac:dyDescent="0.25">
      <c r="C1714" s="55"/>
    </row>
    <row r="1715" spans="3:3" x14ac:dyDescent="0.25">
      <c r="C1715" s="55"/>
    </row>
    <row r="1716" spans="3:3" x14ac:dyDescent="0.25">
      <c r="C1716" s="55"/>
    </row>
    <row r="1717" spans="3:3" x14ac:dyDescent="0.25">
      <c r="C1717" s="55"/>
    </row>
    <row r="1718" spans="3:3" x14ac:dyDescent="0.25">
      <c r="C1718" s="55"/>
    </row>
    <row r="1719" spans="3:3" x14ac:dyDescent="0.25">
      <c r="C1719" s="55"/>
    </row>
    <row r="1720" spans="3:3" x14ac:dyDescent="0.25">
      <c r="C1720" s="55"/>
    </row>
    <row r="1721" spans="3:3" x14ac:dyDescent="0.25">
      <c r="C1721" s="55"/>
    </row>
    <row r="1722" spans="3:3" x14ac:dyDescent="0.25">
      <c r="C1722" s="55"/>
    </row>
    <row r="1723" spans="3:3" x14ac:dyDescent="0.25">
      <c r="C1723" s="55"/>
    </row>
    <row r="1724" spans="3:3" x14ac:dyDescent="0.25">
      <c r="C1724" s="55"/>
    </row>
    <row r="1725" spans="3:3" x14ac:dyDescent="0.25">
      <c r="C1725" s="55"/>
    </row>
    <row r="1726" spans="3:3" x14ac:dyDescent="0.25">
      <c r="C1726" s="55"/>
    </row>
    <row r="1727" spans="3:3" x14ac:dyDescent="0.25">
      <c r="C1727" s="55"/>
    </row>
    <row r="1728" spans="3:3" x14ac:dyDescent="0.25">
      <c r="C1728" s="55"/>
    </row>
    <row r="1729" spans="3:3" x14ac:dyDescent="0.25">
      <c r="C1729" s="55"/>
    </row>
    <row r="1730" spans="3:3" x14ac:dyDescent="0.25">
      <c r="C1730" s="55"/>
    </row>
    <row r="1731" spans="3:3" x14ac:dyDescent="0.25">
      <c r="C1731" s="55"/>
    </row>
    <row r="1732" spans="3:3" x14ac:dyDescent="0.25">
      <c r="C1732" s="55"/>
    </row>
    <row r="1733" spans="3:3" x14ac:dyDescent="0.25">
      <c r="C1733" s="55"/>
    </row>
    <row r="1734" spans="3:3" x14ac:dyDescent="0.25">
      <c r="C1734" s="55"/>
    </row>
    <row r="1735" spans="3:3" x14ac:dyDescent="0.25">
      <c r="C1735" s="55"/>
    </row>
    <row r="1736" spans="3:3" x14ac:dyDescent="0.25">
      <c r="C1736" s="55"/>
    </row>
    <row r="1737" spans="3:3" x14ac:dyDescent="0.25">
      <c r="C1737" s="55"/>
    </row>
    <row r="1738" spans="3:3" x14ac:dyDescent="0.25">
      <c r="C1738" s="55"/>
    </row>
    <row r="1739" spans="3:3" x14ac:dyDescent="0.25">
      <c r="C1739" s="55"/>
    </row>
    <row r="1740" spans="3:3" x14ac:dyDescent="0.25">
      <c r="C1740" s="55"/>
    </row>
    <row r="1741" spans="3:3" x14ac:dyDescent="0.25">
      <c r="C1741" s="55"/>
    </row>
    <row r="1742" spans="3:3" x14ac:dyDescent="0.25">
      <c r="C1742" s="55"/>
    </row>
    <row r="1743" spans="3:3" x14ac:dyDescent="0.25">
      <c r="C1743" s="55"/>
    </row>
    <row r="1744" spans="3:3" x14ac:dyDescent="0.25">
      <c r="C1744" s="55"/>
    </row>
    <row r="1745" spans="3:3" x14ac:dyDescent="0.25">
      <c r="C1745" s="55"/>
    </row>
    <row r="1746" spans="3:3" x14ac:dyDescent="0.25">
      <c r="C1746" s="55"/>
    </row>
    <row r="1747" spans="3:3" x14ac:dyDescent="0.25">
      <c r="C1747" s="55"/>
    </row>
    <row r="1748" spans="3:3" x14ac:dyDescent="0.25">
      <c r="C1748" s="55"/>
    </row>
    <row r="1749" spans="3:3" x14ac:dyDescent="0.25">
      <c r="C1749" s="55"/>
    </row>
    <row r="1750" spans="3:3" x14ac:dyDescent="0.25">
      <c r="C1750" s="55"/>
    </row>
    <row r="1751" spans="3:3" x14ac:dyDescent="0.25">
      <c r="C1751" s="55"/>
    </row>
    <row r="1752" spans="3:3" x14ac:dyDescent="0.25">
      <c r="C1752" s="55"/>
    </row>
    <row r="1753" spans="3:3" x14ac:dyDescent="0.25">
      <c r="C1753" s="55"/>
    </row>
    <row r="1754" spans="3:3" x14ac:dyDescent="0.25">
      <c r="C1754" s="55"/>
    </row>
    <row r="1755" spans="3:3" x14ac:dyDescent="0.25">
      <c r="C1755" s="55"/>
    </row>
    <row r="1756" spans="3:3" x14ac:dyDescent="0.25">
      <c r="C1756" s="55"/>
    </row>
    <row r="1757" spans="3:3" x14ac:dyDescent="0.25">
      <c r="C1757" s="55"/>
    </row>
    <row r="1758" spans="3:3" x14ac:dyDescent="0.25">
      <c r="C1758" s="55"/>
    </row>
    <row r="1759" spans="3:3" x14ac:dyDescent="0.25">
      <c r="C1759" s="55"/>
    </row>
    <row r="1760" spans="3:3" x14ac:dyDescent="0.25">
      <c r="C1760" s="55"/>
    </row>
    <row r="1761" spans="3:3" x14ac:dyDescent="0.25">
      <c r="C1761" s="55"/>
    </row>
    <row r="1762" spans="3:3" x14ac:dyDescent="0.25">
      <c r="C1762" s="55"/>
    </row>
    <row r="1763" spans="3:3" x14ac:dyDescent="0.25">
      <c r="C1763" s="55"/>
    </row>
    <row r="1764" spans="3:3" x14ac:dyDescent="0.25">
      <c r="C1764" s="55"/>
    </row>
    <row r="1765" spans="3:3" x14ac:dyDescent="0.25">
      <c r="C1765" s="55"/>
    </row>
    <row r="1766" spans="3:3" x14ac:dyDescent="0.25">
      <c r="C1766" s="55"/>
    </row>
    <row r="1767" spans="3:3" x14ac:dyDescent="0.25">
      <c r="C1767" s="55"/>
    </row>
    <row r="1768" spans="3:3" x14ac:dyDescent="0.25">
      <c r="C1768" s="55"/>
    </row>
    <row r="1769" spans="3:3" x14ac:dyDescent="0.25">
      <c r="C1769" s="55"/>
    </row>
    <row r="1770" spans="3:3" x14ac:dyDescent="0.25">
      <c r="C1770" s="55"/>
    </row>
    <row r="1771" spans="3:3" x14ac:dyDescent="0.25">
      <c r="C1771" s="55"/>
    </row>
    <row r="1772" spans="3:3" x14ac:dyDescent="0.25">
      <c r="C1772" s="55"/>
    </row>
    <row r="1773" spans="3:3" x14ac:dyDescent="0.25">
      <c r="C1773" s="55"/>
    </row>
    <row r="1774" spans="3:3" x14ac:dyDescent="0.25">
      <c r="C1774" s="55"/>
    </row>
    <row r="1775" spans="3:3" x14ac:dyDescent="0.25">
      <c r="C1775" s="55"/>
    </row>
    <row r="1776" spans="3:3" x14ac:dyDescent="0.25">
      <c r="C1776" s="55"/>
    </row>
    <row r="1777" spans="3:3" x14ac:dyDescent="0.25">
      <c r="C1777" s="55"/>
    </row>
    <row r="1778" spans="3:3" x14ac:dyDescent="0.25">
      <c r="C1778" s="55"/>
    </row>
    <row r="1779" spans="3:3" x14ac:dyDescent="0.25">
      <c r="C1779" s="55"/>
    </row>
    <row r="1780" spans="3:3" x14ac:dyDescent="0.25">
      <c r="C1780" s="55"/>
    </row>
    <row r="1781" spans="3:3" x14ac:dyDescent="0.25">
      <c r="C1781" s="55"/>
    </row>
    <row r="1782" spans="3:3" x14ac:dyDescent="0.25">
      <c r="C1782" s="55"/>
    </row>
    <row r="1783" spans="3:3" x14ac:dyDescent="0.25">
      <c r="C1783" s="55"/>
    </row>
    <row r="1784" spans="3:3" x14ac:dyDescent="0.25">
      <c r="C1784" s="55"/>
    </row>
    <row r="1785" spans="3:3" x14ac:dyDescent="0.25">
      <c r="C1785" s="55"/>
    </row>
    <row r="1786" spans="3:3" x14ac:dyDescent="0.25">
      <c r="C1786" s="55"/>
    </row>
    <row r="1787" spans="3:3" x14ac:dyDescent="0.25">
      <c r="C1787" s="55"/>
    </row>
    <row r="1788" spans="3:3" x14ac:dyDescent="0.25">
      <c r="C1788" s="55"/>
    </row>
    <row r="1789" spans="3:3" x14ac:dyDescent="0.25">
      <c r="C1789" s="55"/>
    </row>
    <row r="1790" spans="3:3" x14ac:dyDescent="0.25">
      <c r="C1790" s="55"/>
    </row>
    <row r="1791" spans="3:3" x14ac:dyDescent="0.25">
      <c r="C1791" s="55"/>
    </row>
    <row r="1792" spans="3:3" x14ac:dyDescent="0.25">
      <c r="C1792" s="55"/>
    </row>
    <row r="1793" spans="3:3" x14ac:dyDescent="0.25">
      <c r="C1793" s="55"/>
    </row>
    <row r="1794" spans="3:3" x14ac:dyDescent="0.25">
      <c r="C1794" s="55"/>
    </row>
    <row r="1795" spans="3:3" x14ac:dyDescent="0.25">
      <c r="C1795" s="55"/>
    </row>
    <row r="1796" spans="3:3" x14ac:dyDescent="0.25">
      <c r="C1796" s="55"/>
    </row>
    <row r="1797" spans="3:3" x14ac:dyDescent="0.25">
      <c r="C1797" s="55"/>
    </row>
    <row r="1798" spans="3:3" x14ac:dyDescent="0.25">
      <c r="C1798" s="55"/>
    </row>
    <row r="1799" spans="3:3" x14ac:dyDescent="0.25">
      <c r="C1799" s="55"/>
    </row>
    <row r="1800" spans="3:3" x14ac:dyDescent="0.25">
      <c r="C1800" s="55"/>
    </row>
    <row r="1801" spans="3:3" x14ac:dyDescent="0.25">
      <c r="C1801" s="55"/>
    </row>
    <row r="1802" spans="3:3" x14ac:dyDescent="0.25">
      <c r="C1802" s="55"/>
    </row>
    <row r="1803" spans="3:3" x14ac:dyDescent="0.25">
      <c r="C1803" s="55"/>
    </row>
    <row r="1804" spans="3:3" x14ac:dyDescent="0.25">
      <c r="C1804" s="55"/>
    </row>
    <row r="1805" spans="3:3" x14ac:dyDescent="0.25">
      <c r="C1805" s="55"/>
    </row>
    <row r="1806" spans="3:3" x14ac:dyDescent="0.25">
      <c r="C1806" s="55"/>
    </row>
    <row r="1807" spans="3:3" x14ac:dyDescent="0.25">
      <c r="C1807" s="55"/>
    </row>
    <row r="1808" spans="3:3" x14ac:dyDescent="0.25">
      <c r="C1808" s="55"/>
    </row>
    <row r="1809" spans="3:3" x14ac:dyDescent="0.25">
      <c r="C1809" s="55"/>
    </row>
    <row r="1810" spans="3:3" x14ac:dyDescent="0.25">
      <c r="C1810" s="55"/>
    </row>
    <row r="1811" spans="3:3" x14ac:dyDescent="0.25">
      <c r="C1811" s="55"/>
    </row>
    <row r="1812" spans="3:3" x14ac:dyDescent="0.25">
      <c r="C1812" s="55"/>
    </row>
    <row r="1813" spans="3:3" x14ac:dyDescent="0.25">
      <c r="C1813" s="55"/>
    </row>
    <row r="1814" spans="3:3" x14ac:dyDescent="0.25">
      <c r="C1814" s="55"/>
    </row>
    <row r="1815" spans="3:3" x14ac:dyDescent="0.25">
      <c r="C1815" s="55"/>
    </row>
    <row r="1816" spans="3:3" x14ac:dyDescent="0.25">
      <c r="C1816" s="55"/>
    </row>
    <row r="1817" spans="3:3" x14ac:dyDescent="0.25">
      <c r="C1817" s="55"/>
    </row>
    <row r="1818" spans="3:3" x14ac:dyDescent="0.25">
      <c r="C1818" s="55"/>
    </row>
    <row r="1819" spans="3:3" x14ac:dyDescent="0.25">
      <c r="C1819" s="55"/>
    </row>
    <row r="1820" spans="3:3" x14ac:dyDescent="0.25">
      <c r="C1820" s="55"/>
    </row>
    <row r="1821" spans="3:3" x14ac:dyDescent="0.25">
      <c r="C1821" s="55"/>
    </row>
    <row r="1822" spans="3:3" x14ac:dyDescent="0.25">
      <c r="C1822" s="55"/>
    </row>
    <row r="1823" spans="3:3" x14ac:dyDescent="0.25">
      <c r="C1823" s="55"/>
    </row>
    <row r="1824" spans="3:3" x14ac:dyDescent="0.25">
      <c r="C1824" s="55"/>
    </row>
    <row r="1825" spans="3:3" x14ac:dyDescent="0.25">
      <c r="C1825" s="55"/>
    </row>
    <row r="1826" spans="3:3" x14ac:dyDescent="0.25">
      <c r="C1826" s="55"/>
    </row>
    <row r="1827" spans="3:3" x14ac:dyDescent="0.25">
      <c r="C1827" s="55"/>
    </row>
    <row r="1828" spans="3:3" x14ac:dyDescent="0.25">
      <c r="C1828" s="55"/>
    </row>
    <row r="1829" spans="3:3" x14ac:dyDescent="0.25">
      <c r="C1829" s="55"/>
    </row>
    <row r="1830" spans="3:3" x14ac:dyDescent="0.25">
      <c r="C1830" s="55"/>
    </row>
    <row r="1831" spans="3:3" x14ac:dyDescent="0.25">
      <c r="C1831" s="55"/>
    </row>
    <row r="1832" spans="3:3" x14ac:dyDescent="0.25">
      <c r="C1832" s="55"/>
    </row>
    <row r="1833" spans="3:3" x14ac:dyDescent="0.25">
      <c r="C1833" s="55"/>
    </row>
    <row r="1834" spans="3:3" x14ac:dyDescent="0.25">
      <c r="C1834" s="55"/>
    </row>
    <row r="1835" spans="3:3" x14ac:dyDescent="0.25">
      <c r="C1835" s="55"/>
    </row>
    <row r="1836" spans="3:3" x14ac:dyDescent="0.25">
      <c r="C1836" s="55"/>
    </row>
    <row r="1837" spans="3:3" x14ac:dyDescent="0.25">
      <c r="C1837" s="55"/>
    </row>
    <row r="1838" spans="3:3" x14ac:dyDescent="0.25">
      <c r="C1838" s="55"/>
    </row>
    <row r="1839" spans="3:3" x14ac:dyDescent="0.25">
      <c r="C1839" s="55"/>
    </row>
    <row r="1840" spans="3:3" x14ac:dyDescent="0.25">
      <c r="C1840" s="55"/>
    </row>
    <row r="1841" spans="3:3" x14ac:dyDescent="0.25">
      <c r="C1841" s="55"/>
    </row>
    <row r="1842" spans="3:3" x14ac:dyDescent="0.25">
      <c r="C1842" s="55"/>
    </row>
    <row r="1843" spans="3:3" x14ac:dyDescent="0.25">
      <c r="C1843" s="55"/>
    </row>
    <row r="1844" spans="3:3" x14ac:dyDescent="0.25">
      <c r="C1844" s="55"/>
    </row>
    <row r="1845" spans="3:3" x14ac:dyDescent="0.25">
      <c r="C1845" s="55"/>
    </row>
    <row r="1846" spans="3:3" x14ac:dyDescent="0.25">
      <c r="C1846" s="55"/>
    </row>
    <row r="1847" spans="3:3" x14ac:dyDescent="0.25">
      <c r="C1847" s="55"/>
    </row>
    <row r="1848" spans="3:3" x14ac:dyDescent="0.25">
      <c r="C1848" s="55"/>
    </row>
    <row r="1849" spans="3:3" x14ac:dyDescent="0.25">
      <c r="C1849" s="55"/>
    </row>
    <row r="1850" spans="3:3" x14ac:dyDescent="0.25">
      <c r="C1850" s="55"/>
    </row>
    <row r="1851" spans="3:3" x14ac:dyDescent="0.25">
      <c r="C1851" s="55"/>
    </row>
    <row r="1852" spans="3:3" x14ac:dyDescent="0.25">
      <c r="C1852" s="55"/>
    </row>
    <row r="1853" spans="3:3" x14ac:dyDescent="0.25">
      <c r="C1853" s="55"/>
    </row>
    <row r="1854" spans="3:3" x14ac:dyDescent="0.25">
      <c r="C1854" s="55"/>
    </row>
    <row r="1855" spans="3:3" x14ac:dyDescent="0.25">
      <c r="C1855" s="55"/>
    </row>
    <row r="1856" spans="3:3" x14ac:dyDescent="0.25">
      <c r="C1856" s="55"/>
    </row>
    <row r="1857" spans="3:3" x14ac:dyDescent="0.25">
      <c r="C1857" s="55"/>
    </row>
    <row r="1858" spans="3:3" x14ac:dyDescent="0.25">
      <c r="C1858" s="55"/>
    </row>
    <row r="1859" spans="3:3" x14ac:dyDescent="0.25">
      <c r="C1859" s="55"/>
    </row>
    <row r="1860" spans="3:3" x14ac:dyDescent="0.25">
      <c r="C1860" s="55"/>
    </row>
    <row r="1861" spans="3:3" x14ac:dyDescent="0.25">
      <c r="C1861" s="55"/>
    </row>
    <row r="1862" spans="3:3" x14ac:dyDescent="0.25">
      <c r="C1862" s="55"/>
    </row>
    <row r="1863" spans="3:3" x14ac:dyDescent="0.25">
      <c r="C1863" s="55"/>
    </row>
    <row r="1864" spans="3:3" x14ac:dyDescent="0.25">
      <c r="C1864" s="55"/>
    </row>
    <row r="1865" spans="3:3" x14ac:dyDescent="0.25">
      <c r="C1865" s="55"/>
    </row>
    <row r="1866" spans="3:3" x14ac:dyDescent="0.25">
      <c r="C1866" s="55"/>
    </row>
    <row r="1867" spans="3:3" x14ac:dyDescent="0.25">
      <c r="C1867" s="55"/>
    </row>
    <row r="1868" spans="3:3" x14ac:dyDescent="0.25">
      <c r="C1868" s="55"/>
    </row>
    <row r="1869" spans="3:3" x14ac:dyDescent="0.25">
      <c r="C1869" s="55"/>
    </row>
    <row r="1870" spans="3:3" x14ac:dyDescent="0.25">
      <c r="C1870" s="55"/>
    </row>
    <row r="1871" spans="3:3" x14ac:dyDescent="0.25">
      <c r="C1871" s="55"/>
    </row>
    <row r="1872" spans="3:3" x14ac:dyDescent="0.25">
      <c r="C1872" s="55"/>
    </row>
    <row r="1873" spans="3:3" x14ac:dyDescent="0.25">
      <c r="C1873" s="55"/>
    </row>
    <row r="1874" spans="3:3" x14ac:dyDescent="0.25">
      <c r="C1874" s="55"/>
    </row>
    <row r="1875" spans="3:3" x14ac:dyDescent="0.25">
      <c r="C1875" s="55"/>
    </row>
    <row r="1876" spans="3:3" x14ac:dyDescent="0.25">
      <c r="C1876" s="55"/>
    </row>
    <row r="1877" spans="3:3" x14ac:dyDescent="0.25">
      <c r="C1877" s="55"/>
    </row>
    <row r="1878" spans="3:3" x14ac:dyDescent="0.25">
      <c r="C1878" s="55"/>
    </row>
    <row r="1879" spans="3:3" x14ac:dyDescent="0.25">
      <c r="C1879" s="55"/>
    </row>
    <row r="1880" spans="3:3" x14ac:dyDescent="0.25">
      <c r="C1880" s="55"/>
    </row>
    <row r="1881" spans="3:3" x14ac:dyDescent="0.25">
      <c r="C1881" s="55"/>
    </row>
    <row r="1882" spans="3:3" x14ac:dyDescent="0.25">
      <c r="C1882" s="55"/>
    </row>
    <row r="1883" spans="3:3" x14ac:dyDescent="0.25">
      <c r="C1883" s="55"/>
    </row>
    <row r="1884" spans="3:3" x14ac:dyDescent="0.25">
      <c r="C1884" s="55"/>
    </row>
    <row r="1885" spans="3:3" x14ac:dyDescent="0.25">
      <c r="C1885" s="55"/>
    </row>
    <row r="1886" spans="3:3" x14ac:dyDescent="0.25">
      <c r="C1886" s="55"/>
    </row>
    <row r="1887" spans="3:3" x14ac:dyDescent="0.25">
      <c r="C1887" s="55"/>
    </row>
    <row r="1888" spans="3:3" x14ac:dyDescent="0.25">
      <c r="C1888" s="55"/>
    </row>
    <row r="1889" spans="3:3" x14ac:dyDescent="0.25">
      <c r="C1889" s="55"/>
    </row>
    <row r="1890" spans="3:3" x14ac:dyDescent="0.25">
      <c r="C1890" s="55"/>
    </row>
    <row r="1891" spans="3:3" x14ac:dyDescent="0.25">
      <c r="C1891" s="55"/>
    </row>
    <row r="1892" spans="3:3" x14ac:dyDescent="0.25">
      <c r="C1892" s="55"/>
    </row>
    <row r="1893" spans="3:3" x14ac:dyDescent="0.25">
      <c r="C1893" s="55"/>
    </row>
    <row r="1894" spans="3:3" x14ac:dyDescent="0.25">
      <c r="C1894" s="55"/>
    </row>
    <row r="1895" spans="3:3" x14ac:dyDescent="0.25">
      <c r="C1895" s="55"/>
    </row>
    <row r="1896" spans="3:3" x14ac:dyDescent="0.25">
      <c r="C1896" s="55"/>
    </row>
    <row r="1897" spans="3:3" x14ac:dyDescent="0.25">
      <c r="C1897" s="55"/>
    </row>
    <row r="1898" spans="3:3" x14ac:dyDescent="0.25">
      <c r="C1898" s="55"/>
    </row>
    <row r="1899" spans="3:3" x14ac:dyDescent="0.25">
      <c r="C1899" s="55"/>
    </row>
    <row r="1900" spans="3:3" x14ac:dyDescent="0.25">
      <c r="C1900" s="55"/>
    </row>
    <row r="1901" spans="3:3" x14ac:dyDescent="0.25">
      <c r="C1901" s="55"/>
    </row>
    <row r="1902" spans="3:3" x14ac:dyDescent="0.25">
      <c r="C1902" s="55"/>
    </row>
    <row r="1903" spans="3:3" x14ac:dyDescent="0.25">
      <c r="C1903" s="55"/>
    </row>
    <row r="1904" spans="3:3" x14ac:dyDescent="0.25">
      <c r="C1904" s="55"/>
    </row>
    <row r="1905" spans="3:3" x14ac:dyDescent="0.25">
      <c r="C1905" s="55"/>
    </row>
    <row r="1906" spans="3:3" x14ac:dyDescent="0.25">
      <c r="C1906" s="55"/>
    </row>
    <row r="1907" spans="3:3" x14ac:dyDescent="0.25">
      <c r="C1907" s="55"/>
    </row>
    <row r="1908" spans="3:3" x14ac:dyDescent="0.25">
      <c r="C1908" s="55"/>
    </row>
    <row r="1909" spans="3:3" x14ac:dyDescent="0.25">
      <c r="C1909" s="55"/>
    </row>
    <row r="1910" spans="3:3" x14ac:dyDescent="0.25">
      <c r="C1910" s="55"/>
    </row>
    <row r="1911" spans="3:3" x14ac:dyDescent="0.25">
      <c r="C1911" s="55"/>
    </row>
    <row r="1912" spans="3:3" x14ac:dyDescent="0.25">
      <c r="C1912" s="55"/>
    </row>
    <row r="1913" spans="3:3" x14ac:dyDescent="0.25">
      <c r="C1913" s="55"/>
    </row>
    <row r="1914" spans="3:3" x14ac:dyDescent="0.25">
      <c r="C1914" s="55"/>
    </row>
    <row r="1915" spans="3:3" x14ac:dyDescent="0.25">
      <c r="C1915" s="55"/>
    </row>
    <row r="1916" spans="3:3" x14ac:dyDescent="0.25">
      <c r="C1916" s="55"/>
    </row>
    <row r="1917" spans="3:3" x14ac:dyDescent="0.25">
      <c r="C1917" s="55"/>
    </row>
    <row r="1918" spans="3:3" x14ac:dyDescent="0.25">
      <c r="C1918" s="55"/>
    </row>
    <row r="1919" spans="3:3" x14ac:dyDescent="0.25">
      <c r="C1919" s="55"/>
    </row>
    <row r="1920" spans="3:3" x14ac:dyDescent="0.25">
      <c r="C1920" s="55"/>
    </row>
    <row r="1921" spans="3:3" x14ac:dyDescent="0.25">
      <c r="C1921" s="55"/>
    </row>
    <row r="1922" spans="3:3" x14ac:dyDescent="0.25">
      <c r="C1922" s="55"/>
    </row>
    <row r="1923" spans="3:3" x14ac:dyDescent="0.25">
      <c r="C1923" s="55"/>
    </row>
    <row r="1924" spans="3:3" x14ac:dyDescent="0.25">
      <c r="C1924" s="55"/>
    </row>
    <row r="1925" spans="3:3" x14ac:dyDescent="0.25">
      <c r="C1925" s="55"/>
    </row>
    <row r="1926" spans="3:3" x14ac:dyDescent="0.25">
      <c r="C1926" s="55"/>
    </row>
    <row r="1927" spans="3:3" x14ac:dyDescent="0.25">
      <c r="C1927" s="55"/>
    </row>
    <row r="1928" spans="3:3" x14ac:dyDescent="0.25">
      <c r="C1928" s="55"/>
    </row>
    <row r="1929" spans="3:3" x14ac:dyDescent="0.25">
      <c r="C1929" s="55"/>
    </row>
    <row r="1930" spans="3:3" x14ac:dyDescent="0.25">
      <c r="C1930" s="55"/>
    </row>
    <row r="1931" spans="3:3" x14ac:dyDescent="0.25">
      <c r="C1931" s="55"/>
    </row>
    <row r="1932" spans="3:3" x14ac:dyDescent="0.25">
      <c r="C1932" s="55"/>
    </row>
    <row r="1933" spans="3:3" x14ac:dyDescent="0.25">
      <c r="C1933" s="55"/>
    </row>
    <row r="1934" spans="3:3" x14ac:dyDescent="0.25">
      <c r="C1934" s="55"/>
    </row>
    <row r="1935" spans="3:3" x14ac:dyDescent="0.25">
      <c r="C1935" s="55"/>
    </row>
    <row r="1936" spans="3:3" x14ac:dyDescent="0.25">
      <c r="C1936" s="55"/>
    </row>
    <row r="1937" spans="3:3" x14ac:dyDescent="0.25">
      <c r="C1937" s="55"/>
    </row>
    <row r="1938" spans="3:3" x14ac:dyDescent="0.25">
      <c r="C1938" s="55"/>
    </row>
    <row r="1939" spans="3:3" x14ac:dyDescent="0.25">
      <c r="C1939" s="55"/>
    </row>
    <row r="1940" spans="3:3" x14ac:dyDescent="0.25">
      <c r="C1940" s="55"/>
    </row>
    <row r="1941" spans="3:3" x14ac:dyDescent="0.25">
      <c r="C1941" s="55"/>
    </row>
    <row r="1942" spans="3:3" x14ac:dyDescent="0.25">
      <c r="C1942" s="55"/>
    </row>
    <row r="1943" spans="3:3" x14ac:dyDescent="0.25">
      <c r="C1943" s="55"/>
    </row>
    <row r="1944" spans="3:3" x14ac:dyDescent="0.25">
      <c r="C1944" s="55"/>
    </row>
    <row r="1945" spans="3:3" x14ac:dyDescent="0.25">
      <c r="C1945" s="55"/>
    </row>
    <row r="1946" spans="3:3" x14ac:dyDescent="0.25">
      <c r="C1946" s="55"/>
    </row>
    <row r="1947" spans="3:3" x14ac:dyDescent="0.25">
      <c r="C1947" s="55"/>
    </row>
    <row r="1948" spans="3:3" x14ac:dyDescent="0.25">
      <c r="C1948" s="55"/>
    </row>
    <row r="1949" spans="3:3" x14ac:dyDescent="0.25">
      <c r="C1949" s="55"/>
    </row>
    <row r="1950" spans="3:3" x14ac:dyDescent="0.25">
      <c r="C1950" s="55"/>
    </row>
    <row r="1951" spans="3:3" x14ac:dyDescent="0.25">
      <c r="C1951" s="55"/>
    </row>
    <row r="1952" spans="3:3" x14ac:dyDescent="0.25">
      <c r="C1952" s="55"/>
    </row>
    <row r="1953" spans="3:3" x14ac:dyDescent="0.25">
      <c r="C1953" s="55"/>
    </row>
    <row r="1954" spans="3:3" x14ac:dyDescent="0.25">
      <c r="C1954" s="55"/>
    </row>
    <row r="1955" spans="3:3" x14ac:dyDescent="0.25">
      <c r="C1955" s="55"/>
    </row>
    <row r="1956" spans="3:3" x14ac:dyDescent="0.25">
      <c r="C1956" s="55"/>
    </row>
    <row r="1957" spans="3:3" x14ac:dyDescent="0.25">
      <c r="C1957" s="55"/>
    </row>
    <row r="1958" spans="3:3" x14ac:dyDescent="0.25">
      <c r="C1958" s="55"/>
    </row>
    <row r="1959" spans="3:3" x14ac:dyDescent="0.25">
      <c r="C1959" s="55"/>
    </row>
    <row r="1960" spans="3:3" x14ac:dyDescent="0.25">
      <c r="C1960" s="55"/>
    </row>
    <row r="1961" spans="3:3" x14ac:dyDescent="0.25">
      <c r="C1961" s="55"/>
    </row>
    <row r="1962" spans="3:3" x14ac:dyDescent="0.25">
      <c r="C1962" s="55"/>
    </row>
    <row r="1963" spans="3:3" x14ac:dyDescent="0.25">
      <c r="C1963" s="55"/>
    </row>
    <row r="1964" spans="3:3" x14ac:dyDescent="0.25">
      <c r="C1964" s="55"/>
    </row>
    <row r="1965" spans="3:3" x14ac:dyDescent="0.25">
      <c r="C1965" s="55"/>
    </row>
    <row r="1966" spans="3:3" x14ac:dyDescent="0.25">
      <c r="C1966" s="55"/>
    </row>
    <row r="1967" spans="3:3" x14ac:dyDescent="0.25">
      <c r="C1967" s="55"/>
    </row>
    <row r="1968" spans="3:3" x14ac:dyDescent="0.25">
      <c r="C1968" s="55"/>
    </row>
    <row r="1969" spans="3:3" x14ac:dyDescent="0.25">
      <c r="C1969" s="55"/>
    </row>
    <row r="1970" spans="3:3" x14ac:dyDescent="0.25">
      <c r="C1970" s="55"/>
    </row>
    <row r="1971" spans="3:3" x14ac:dyDescent="0.25">
      <c r="C1971" s="55"/>
    </row>
    <row r="1972" spans="3:3" x14ac:dyDescent="0.25">
      <c r="C1972" s="55"/>
    </row>
    <row r="1973" spans="3:3" x14ac:dyDescent="0.25">
      <c r="C1973" s="55"/>
    </row>
    <row r="1974" spans="3:3" x14ac:dyDescent="0.25">
      <c r="C1974" s="55"/>
    </row>
    <row r="1975" spans="3:3" x14ac:dyDescent="0.25">
      <c r="C1975" s="55"/>
    </row>
    <row r="1976" spans="3:3" x14ac:dyDescent="0.25">
      <c r="C1976" s="55"/>
    </row>
    <row r="1977" spans="3:3" x14ac:dyDescent="0.25">
      <c r="C1977" s="55"/>
    </row>
    <row r="1978" spans="3:3" x14ac:dyDescent="0.25">
      <c r="C1978" s="55"/>
    </row>
    <row r="1979" spans="3:3" x14ac:dyDescent="0.25">
      <c r="C1979" s="55"/>
    </row>
    <row r="1980" spans="3:3" x14ac:dyDescent="0.25">
      <c r="C1980" s="55"/>
    </row>
    <row r="1981" spans="3:3" x14ac:dyDescent="0.25">
      <c r="C1981" s="55"/>
    </row>
    <row r="1982" spans="3:3" x14ac:dyDescent="0.25">
      <c r="C1982" s="55"/>
    </row>
    <row r="1983" spans="3:3" x14ac:dyDescent="0.25">
      <c r="C1983" s="55"/>
    </row>
    <row r="1984" spans="3:3" x14ac:dyDescent="0.25">
      <c r="C1984" s="55"/>
    </row>
    <row r="1985" spans="3:3" x14ac:dyDescent="0.25">
      <c r="C1985" s="55"/>
    </row>
    <row r="1986" spans="3:3" x14ac:dyDescent="0.25">
      <c r="C1986" s="55"/>
    </row>
    <row r="1987" spans="3:3" x14ac:dyDescent="0.25">
      <c r="C1987" s="55"/>
    </row>
    <row r="1988" spans="3:3" x14ac:dyDescent="0.25">
      <c r="C1988" s="55"/>
    </row>
    <row r="1989" spans="3:3" x14ac:dyDescent="0.25">
      <c r="C1989" s="55"/>
    </row>
    <row r="1990" spans="3:3" x14ac:dyDescent="0.25">
      <c r="C1990" s="55"/>
    </row>
    <row r="1991" spans="3:3" x14ac:dyDescent="0.25">
      <c r="C1991" s="55"/>
    </row>
    <row r="1992" spans="3:3" x14ac:dyDescent="0.25">
      <c r="C1992" s="55"/>
    </row>
    <row r="1993" spans="3:3" x14ac:dyDescent="0.25">
      <c r="C1993" s="55"/>
    </row>
    <row r="1994" spans="3:3" x14ac:dyDescent="0.25">
      <c r="C1994" s="55"/>
    </row>
    <row r="1995" spans="3:3" x14ac:dyDescent="0.25">
      <c r="C1995" s="55"/>
    </row>
    <row r="1996" spans="3:3" x14ac:dyDescent="0.25">
      <c r="C1996" s="55"/>
    </row>
    <row r="1997" spans="3:3" x14ac:dyDescent="0.25">
      <c r="C1997" s="55"/>
    </row>
    <row r="1998" spans="3:3" x14ac:dyDescent="0.25">
      <c r="C1998" s="55"/>
    </row>
    <row r="1999" spans="3:3" x14ac:dyDescent="0.25">
      <c r="C1999" s="55"/>
    </row>
    <row r="2000" spans="3:3" x14ac:dyDescent="0.25">
      <c r="C2000" s="55"/>
    </row>
    <row r="2001" spans="3:3" x14ac:dyDescent="0.25">
      <c r="C2001" s="55"/>
    </row>
    <row r="2002" spans="3:3" x14ac:dyDescent="0.25">
      <c r="C2002" s="55"/>
    </row>
    <row r="2003" spans="3:3" x14ac:dyDescent="0.25">
      <c r="C2003" s="55"/>
    </row>
    <row r="2004" spans="3:3" x14ac:dyDescent="0.25">
      <c r="C2004" s="55"/>
    </row>
    <row r="2005" spans="3:3" x14ac:dyDescent="0.25">
      <c r="C2005" s="55"/>
    </row>
    <row r="2006" spans="3:3" x14ac:dyDescent="0.25">
      <c r="C2006" s="55"/>
    </row>
    <row r="2007" spans="3:3" x14ac:dyDescent="0.25">
      <c r="C2007" s="55"/>
    </row>
    <row r="2008" spans="3:3" x14ac:dyDescent="0.25">
      <c r="C2008" s="55"/>
    </row>
    <row r="2009" spans="3:3" x14ac:dyDescent="0.25">
      <c r="C2009" s="55"/>
    </row>
    <row r="2010" spans="3:3" x14ac:dyDescent="0.25">
      <c r="C2010" s="55"/>
    </row>
    <row r="2011" spans="3:3" x14ac:dyDescent="0.25">
      <c r="C2011" s="55"/>
    </row>
    <row r="2012" spans="3:3" x14ac:dyDescent="0.25">
      <c r="C2012" s="55"/>
    </row>
    <row r="2013" spans="3:3" x14ac:dyDescent="0.25">
      <c r="C2013" s="55"/>
    </row>
    <row r="2014" spans="3:3" x14ac:dyDescent="0.25">
      <c r="C2014" s="55"/>
    </row>
    <row r="2015" spans="3:3" x14ac:dyDescent="0.25">
      <c r="C2015" s="55"/>
    </row>
    <row r="2016" spans="3:3" x14ac:dyDescent="0.25">
      <c r="C2016" s="55"/>
    </row>
    <row r="2017" spans="3:3" x14ac:dyDescent="0.25">
      <c r="C2017" s="55"/>
    </row>
    <row r="2018" spans="3:3" x14ac:dyDescent="0.25">
      <c r="C2018" s="55"/>
    </row>
    <row r="2019" spans="3:3" x14ac:dyDescent="0.25">
      <c r="C2019" s="55"/>
    </row>
    <row r="2020" spans="3:3" x14ac:dyDescent="0.25">
      <c r="C2020" s="55"/>
    </row>
    <row r="2021" spans="3:3" x14ac:dyDescent="0.25">
      <c r="C2021" s="55"/>
    </row>
    <row r="2022" spans="3:3" x14ac:dyDescent="0.25">
      <c r="C2022" s="55"/>
    </row>
    <row r="2023" spans="3:3" x14ac:dyDescent="0.25">
      <c r="C2023" s="55"/>
    </row>
    <row r="2024" spans="3:3" x14ac:dyDescent="0.25">
      <c r="C2024" s="55"/>
    </row>
    <row r="2025" spans="3:3" x14ac:dyDescent="0.25">
      <c r="C2025" s="55"/>
    </row>
    <row r="2026" spans="3:3" x14ac:dyDescent="0.25">
      <c r="C2026" s="55"/>
    </row>
    <row r="2027" spans="3:3" x14ac:dyDescent="0.25">
      <c r="C2027" s="55"/>
    </row>
    <row r="2028" spans="3:3" x14ac:dyDescent="0.25">
      <c r="C2028" s="55"/>
    </row>
    <row r="2029" spans="3:3" x14ac:dyDescent="0.25">
      <c r="C2029" s="55"/>
    </row>
    <row r="2030" spans="3:3" x14ac:dyDescent="0.25">
      <c r="C2030" s="55"/>
    </row>
    <row r="2031" spans="3:3" x14ac:dyDescent="0.25">
      <c r="C2031" s="55"/>
    </row>
    <row r="2032" spans="3:3" x14ac:dyDescent="0.25">
      <c r="C2032" s="55"/>
    </row>
    <row r="2033" spans="3:3" x14ac:dyDescent="0.25">
      <c r="C2033" s="55"/>
    </row>
    <row r="2034" spans="3:3" x14ac:dyDescent="0.25">
      <c r="C2034" s="55"/>
    </row>
    <row r="2035" spans="3:3" x14ac:dyDescent="0.25">
      <c r="C2035" s="55"/>
    </row>
    <row r="2036" spans="3:3" x14ac:dyDescent="0.25">
      <c r="C2036" s="55"/>
    </row>
    <row r="2037" spans="3:3" x14ac:dyDescent="0.25">
      <c r="C2037" s="55"/>
    </row>
    <row r="2038" spans="3:3" x14ac:dyDescent="0.25">
      <c r="C2038" s="55"/>
    </row>
    <row r="2039" spans="3:3" x14ac:dyDescent="0.25">
      <c r="C2039" s="55"/>
    </row>
    <row r="2040" spans="3:3" x14ac:dyDescent="0.25">
      <c r="C2040" s="55"/>
    </row>
    <row r="2041" spans="3:3" x14ac:dyDescent="0.25">
      <c r="C2041" s="55"/>
    </row>
    <row r="2042" spans="3:3" x14ac:dyDescent="0.25">
      <c r="C2042" s="55"/>
    </row>
    <row r="2043" spans="3:3" x14ac:dyDescent="0.25">
      <c r="C2043" s="55"/>
    </row>
    <row r="2044" spans="3:3" x14ac:dyDescent="0.25">
      <c r="C2044" s="55"/>
    </row>
    <row r="2045" spans="3:3" x14ac:dyDescent="0.25">
      <c r="C2045" s="55"/>
    </row>
    <row r="2046" spans="3:3" x14ac:dyDescent="0.25">
      <c r="C2046" s="55"/>
    </row>
    <row r="2047" spans="3:3" x14ac:dyDescent="0.25">
      <c r="C2047" s="55"/>
    </row>
    <row r="2048" spans="3:3" x14ac:dyDescent="0.25">
      <c r="C2048" s="55"/>
    </row>
    <row r="2049" spans="3:3" x14ac:dyDescent="0.25">
      <c r="C2049" s="55"/>
    </row>
    <row r="2050" spans="3:3" x14ac:dyDescent="0.25">
      <c r="C2050" s="55"/>
    </row>
    <row r="2051" spans="3:3" x14ac:dyDescent="0.25">
      <c r="C2051" s="55"/>
    </row>
    <row r="2052" spans="3:3" x14ac:dyDescent="0.25">
      <c r="C2052" s="55"/>
    </row>
    <row r="2053" spans="3:3" x14ac:dyDescent="0.25">
      <c r="C2053" s="55"/>
    </row>
    <row r="2054" spans="3:3" x14ac:dyDescent="0.25">
      <c r="C2054" s="55"/>
    </row>
    <row r="2055" spans="3:3" x14ac:dyDescent="0.25">
      <c r="C2055" s="55"/>
    </row>
    <row r="2056" spans="3:3" x14ac:dyDescent="0.25">
      <c r="C2056" s="55"/>
    </row>
    <row r="2057" spans="3:3" x14ac:dyDescent="0.25">
      <c r="C2057" s="55"/>
    </row>
    <row r="2058" spans="3:3" x14ac:dyDescent="0.25">
      <c r="C2058" s="55"/>
    </row>
    <row r="2059" spans="3:3" x14ac:dyDescent="0.25">
      <c r="C2059" s="55"/>
    </row>
    <row r="2060" spans="3:3" x14ac:dyDescent="0.25">
      <c r="C2060" s="55"/>
    </row>
    <row r="2061" spans="3:3" x14ac:dyDescent="0.25">
      <c r="C2061" s="55"/>
    </row>
    <row r="2062" spans="3:3" x14ac:dyDescent="0.25">
      <c r="C2062" s="55"/>
    </row>
    <row r="2063" spans="3:3" x14ac:dyDescent="0.25">
      <c r="C2063" s="55"/>
    </row>
    <row r="2064" spans="3:3" x14ac:dyDescent="0.25">
      <c r="C2064" s="55"/>
    </row>
    <row r="2065" spans="3:3" x14ac:dyDescent="0.25">
      <c r="C2065" s="55"/>
    </row>
    <row r="2066" spans="3:3" x14ac:dyDescent="0.25">
      <c r="C2066" s="55"/>
    </row>
    <row r="2067" spans="3:3" x14ac:dyDescent="0.25">
      <c r="C2067" s="55"/>
    </row>
    <row r="2068" spans="3:3" x14ac:dyDescent="0.25">
      <c r="C2068" s="55"/>
    </row>
    <row r="2069" spans="3:3" x14ac:dyDescent="0.25">
      <c r="C2069" s="55"/>
    </row>
    <row r="2070" spans="3:3" x14ac:dyDescent="0.25">
      <c r="C2070" s="55"/>
    </row>
    <row r="2071" spans="3:3" x14ac:dyDescent="0.25">
      <c r="C2071" s="55"/>
    </row>
    <row r="2072" spans="3:3" x14ac:dyDescent="0.25">
      <c r="C2072" s="55"/>
    </row>
    <row r="2073" spans="3:3" x14ac:dyDescent="0.25">
      <c r="C2073" s="55"/>
    </row>
    <row r="2074" spans="3:3" x14ac:dyDescent="0.25">
      <c r="C2074" s="55"/>
    </row>
    <row r="2075" spans="3:3" x14ac:dyDescent="0.25">
      <c r="C2075" s="55"/>
    </row>
    <row r="2076" spans="3:3" x14ac:dyDescent="0.25">
      <c r="C2076" s="55"/>
    </row>
    <row r="2077" spans="3:3" x14ac:dyDescent="0.25">
      <c r="C2077" s="55"/>
    </row>
    <row r="2078" spans="3:3" x14ac:dyDescent="0.25">
      <c r="C2078" s="55"/>
    </row>
    <row r="2079" spans="3:3" x14ac:dyDescent="0.25">
      <c r="C2079" s="55"/>
    </row>
    <row r="2080" spans="3:3" x14ac:dyDescent="0.25">
      <c r="C2080" s="55"/>
    </row>
    <row r="2081" spans="3:3" x14ac:dyDescent="0.25">
      <c r="C2081" s="55"/>
    </row>
    <row r="2082" spans="3:3" x14ac:dyDescent="0.25">
      <c r="C2082" s="55"/>
    </row>
    <row r="2083" spans="3:3" x14ac:dyDescent="0.25">
      <c r="C2083" s="55"/>
    </row>
    <row r="2084" spans="3:3" x14ac:dyDescent="0.25">
      <c r="C2084" s="55"/>
    </row>
    <row r="2085" spans="3:3" x14ac:dyDescent="0.25">
      <c r="C2085" s="55"/>
    </row>
    <row r="2086" spans="3:3" x14ac:dyDescent="0.25">
      <c r="C2086" s="55"/>
    </row>
    <row r="2087" spans="3:3" x14ac:dyDescent="0.25">
      <c r="C2087" s="55"/>
    </row>
    <row r="2088" spans="3:3" x14ac:dyDescent="0.25">
      <c r="C2088" s="55"/>
    </row>
    <row r="2089" spans="3:3" x14ac:dyDescent="0.25">
      <c r="C2089" s="55"/>
    </row>
    <row r="2090" spans="3:3" x14ac:dyDescent="0.25">
      <c r="C2090" s="55"/>
    </row>
    <row r="2091" spans="3:3" x14ac:dyDescent="0.25">
      <c r="C2091" s="55"/>
    </row>
    <row r="2092" spans="3:3" x14ac:dyDescent="0.25">
      <c r="C2092" s="55"/>
    </row>
    <row r="2093" spans="3:3" x14ac:dyDescent="0.25">
      <c r="C2093" s="55"/>
    </row>
    <row r="2094" spans="3:3" x14ac:dyDescent="0.25">
      <c r="C2094" s="55"/>
    </row>
    <row r="2095" spans="3:3" x14ac:dyDescent="0.25">
      <c r="C2095" s="55"/>
    </row>
    <row r="2096" spans="3:3" x14ac:dyDescent="0.25">
      <c r="C2096" s="55"/>
    </row>
    <row r="2097" spans="3:3" x14ac:dyDescent="0.25">
      <c r="C2097" s="55"/>
    </row>
    <row r="2098" spans="3:3" x14ac:dyDescent="0.25">
      <c r="C2098" s="55"/>
    </row>
    <row r="2099" spans="3:3" x14ac:dyDescent="0.25">
      <c r="C2099" s="55"/>
    </row>
    <row r="2100" spans="3:3" x14ac:dyDescent="0.25">
      <c r="C2100" s="55"/>
    </row>
    <row r="2101" spans="3:3" x14ac:dyDescent="0.25">
      <c r="C2101" s="55"/>
    </row>
    <row r="2102" spans="3:3" x14ac:dyDescent="0.25">
      <c r="C2102" s="55"/>
    </row>
    <row r="2103" spans="3:3" x14ac:dyDescent="0.25">
      <c r="C2103" s="55"/>
    </row>
    <row r="2104" spans="3:3" x14ac:dyDescent="0.25">
      <c r="C2104" s="55"/>
    </row>
    <row r="2105" spans="3:3" x14ac:dyDescent="0.25">
      <c r="C2105" s="55"/>
    </row>
    <row r="2106" spans="3:3" x14ac:dyDescent="0.25">
      <c r="C2106" s="55"/>
    </row>
    <row r="2107" spans="3:3" x14ac:dyDescent="0.25">
      <c r="C2107" s="55"/>
    </row>
    <row r="2108" spans="3:3" x14ac:dyDescent="0.25">
      <c r="C2108" s="55"/>
    </row>
    <row r="2109" spans="3:3" x14ac:dyDescent="0.25">
      <c r="C2109" s="55"/>
    </row>
    <row r="2110" spans="3:3" x14ac:dyDescent="0.25">
      <c r="C2110" s="55"/>
    </row>
    <row r="2111" spans="3:3" x14ac:dyDescent="0.25">
      <c r="C2111" s="55"/>
    </row>
    <row r="2112" spans="3:3" x14ac:dyDescent="0.25">
      <c r="C2112" s="55"/>
    </row>
    <row r="2113" spans="3:3" x14ac:dyDescent="0.25">
      <c r="C2113" s="55"/>
    </row>
    <row r="2114" spans="3:3" x14ac:dyDescent="0.25">
      <c r="C2114" s="55"/>
    </row>
    <row r="2115" spans="3:3" x14ac:dyDescent="0.25">
      <c r="C2115" s="55"/>
    </row>
    <row r="2116" spans="3:3" x14ac:dyDescent="0.25">
      <c r="C2116" s="55"/>
    </row>
    <row r="2117" spans="3:3" x14ac:dyDescent="0.25">
      <c r="C2117" s="55"/>
    </row>
    <row r="2118" spans="3:3" x14ac:dyDescent="0.25">
      <c r="C2118" s="55"/>
    </row>
    <row r="2119" spans="3:3" x14ac:dyDescent="0.25">
      <c r="C2119" s="55"/>
    </row>
    <row r="2120" spans="3:3" x14ac:dyDescent="0.25">
      <c r="C2120" s="55"/>
    </row>
    <row r="2121" spans="3:3" x14ac:dyDescent="0.25">
      <c r="C2121" s="55"/>
    </row>
    <row r="2122" spans="3:3" x14ac:dyDescent="0.25">
      <c r="C2122" s="55"/>
    </row>
    <row r="2123" spans="3:3" x14ac:dyDescent="0.25">
      <c r="C2123" s="55"/>
    </row>
    <row r="2124" spans="3:3" x14ac:dyDescent="0.25">
      <c r="C2124" s="55"/>
    </row>
    <row r="2125" spans="3:3" x14ac:dyDescent="0.25">
      <c r="C2125" s="55"/>
    </row>
    <row r="2126" spans="3:3" x14ac:dyDescent="0.25">
      <c r="C2126" s="55"/>
    </row>
    <row r="2127" spans="3:3" x14ac:dyDescent="0.25">
      <c r="C2127" s="55"/>
    </row>
    <row r="2128" spans="3:3" x14ac:dyDescent="0.25">
      <c r="C2128" s="55"/>
    </row>
    <row r="2129" spans="3:3" x14ac:dyDescent="0.25">
      <c r="C2129" s="55"/>
    </row>
    <row r="2130" spans="3:3" x14ac:dyDescent="0.25">
      <c r="C2130" s="55"/>
    </row>
    <row r="2131" spans="3:3" x14ac:dyDescent="0.25">
      <c r="C2131" s="55"/>
    </row>
    <row r="2132" spans="3:3" x14ac:dyDescent="0.25">
      <c r="C2132" s="55"/>
    </row>
    <row r="2133" spans="3:3" x14ac:dyDescent="0.25">
      <c r="C2133" s="55"/>
    </row>
    <row r="2134" spans="3:3" x14ac:dyDescent="0.25">
      <c r="C2134" s="55"/>
    </row>
    <row r="2135" spans="3:3" x14ac:dyDescent="0.25">
      <c r="C2135" s="55"/>
    </row>
    <row r="2136" spans="3:3" x14ac:dyDescent="0.25">
      <c r="C2136" s="55"/>
    </row>
    <row r="2137" spans="3:3" x14ac:dyDescent="0.25">
      <c r="C2137" s="55"/>
    </row>
    <row r="2138" spans="3:3" x14ac:dyDescent="0.25">
      <c r="C2138" s="55"/>
    </row>
    <row r="2139" spans="3:3" x14ac:dyDescent="0.25">
      <c r="C2139" s="55"/>
    </row>
    <row r="2140" spans="3:3" x14ac:dyDescent="0.25">
      <c r="C2140" s="55"/>
    </row>
    <row r="2141" spans="3:3" x14ac:dyDescent="0.25">
      <c r="C2141" s="55"/>
    </row>
    <row r="2142" spans="3:3" x14ac:dyDescent="0.25">
      <c r="C2142" s="55"/>
    </row>
    <row r="2143" spans="3:3" x14ac:dyDescent="0.25">
      <c r="C2143" s="55"/>
    </row>
    <row r="2144" spans="3:3" x14ac:dyDescent="0.25">
      <c r="C2144" s="55"/>
    </row>
    <row r="2145" spans="3:3" x14ac:dyDescent="0.25">
      <c r="C2145" s="55"/>
    </row>
    <row r="2146" spans="3:3" x14ac:dyDescent="0.25">
      <c r="C2146" s="55"/>
    </row>
    <row r="2147" spans="3:3" x14ac:dyDescent="0.25">
      <c r="C2147" s="55"/>
    </row>
    <row r="2148" spans="3:3" x14ac:dyDescent="0.25">
      <c r="C2148" s="55"/>
    </row>
    <row r="2149" spans="3:3" x14ac:dyDescent="0.25">
      <c r="C2149" s="55"/>
    </row>
    <row r="2150" spans="3:3" x14ac:dyDescent="0.25">
      <c r="C2150" s="55"/>
    </row>
    <row r="2151" spans="3:3" x14ac:dyDescent="0.25">
      <c r="C2151" s="55"/>
    </row>
    <row r="2152" spans="3:3" x14ac:dyDescent="0.25">
      <c r="C2152" s="55"/>
    </row>
    <row r="2153" spans="3:3" x14ac:dyDescent="0.25">
      <c r="C2153" s="55"/>
    </row>
    <row r="2154" spans="3:3" x14ac:dyDescent="0.25">
      <c r="C2154" s="55"/>
    </row>
    <row r="2155" spans="3:3" x14ac:dyDescent="0.25">
      <c r="C2155" s="55"/>
    </row>
    <row r="2156" spans="3:3" x14ac:dyDescent="0.25">
      <c r="C2156" s="55"/>
    </row>
    <row r="2157" spans="3:3" x14ac:dyDescent="0.25">
      <c r="C2157" s="55"/>
    </row>
    <row r="2158" spans="3:3" x14ac:dyDescent="0.25">
      <c r="C2158" s="55"/>
    </row>
    <row r="2159" spans="3:3" x14ac:dyDescent="0.25">
      <c r="C2159" s="55"/>
    </row>
    <row r="2160" spans="3:3" x14ac:dyDescent="0.25">
      <c r="C2160" s="55"/>
    </row>
    <row r="2161" spans="3:3" x14ac:dyDescent="0.25">
      <c r="C2161" s="55"/>
    </row>
    <row r="2162" spans="3:3" x14ac:dyDescent="0.25">
      <c r="C2162" s="55"/>
    </row>
    <row r="2163" spans="3:3" x14ac:dyDescent="0.25">
      <c r="C2163" s="55"/>
    </row>
    <row r="2164" spans="3:3" x14ac:dyDescent="0.25">
      <c r="C2164" s="55"/>
    </row>
    <row r="2165" spans="3:3" x14ac:dyDescent="0.25">
      <c r="C2165" s="55"/>
    </row>
    <row r="2166" spans="3:3" x14ac:dyDescent="0.25">
      <c r="C2166" s="55"/>
    </row>
    <row r="2167" spans="3:3" x14ac:dyDescent="0.25">
      <c r="C2167" s="55"/>
    </row>
    <row r="2168" spans="3:3" x14ac:dyDescent="0.25">
      <c r="C2168" s="55"/>
    </row>
    <row r="2169" spans="3:3" x14ac:dyDescent="0.25">
      <c r="C2169" s="55"/>
    </row>
    <row r="2170" spans="3:3" x14ac:dyDescent="0.25">
      <c r="C2170" s="55"/>
    </row>
    <row r="2171" spans="3:3" x14ac:dyDescent="0.25">
      <c r="C2171" s="55"/>
    </row>
    <row r="2172" spans="3:3" x14ac:dyDescent="0.25">
      <c r="C2172" s="55"/>
    </row>
    <row r="2173" spans="3:3" x14ac:dyDescent="0.25">
      <c r="C2173" s="55"/>
    </row>
    <row r="2174" spans="3:3" x14ac:dyDescent="0.25">
      <c r="C2174" s="55"/>
    </row>
    <row r="2175" spans="3:3" x14ac:dyDescent="0.25">
      <c r="C2175" s="55"/>
    </row>
    <row r="2176" spans="3:3" x14ac:dyDescent="0.25">
      <c r="C2176" s="55"/>
    </row>
    <row r="2177" spans="3:3" x14ac:dyDescent="0.25">
      <c r="C2177" s="55"/>
    </row>
    <row r="2178" spans="3:3" x14ac:dyDescent="0.25">
      <c r="C2178" s="55"/>
    </row>
    <row r="2179" spans="3:3" x14ac:dyDescent="0.25">
      <c r="C2179" s="55"/>
    </row>
    <row r="2180" spans="3:3" x14ac:dyDescent="0.25">
      <c r="C2180" s="55"/>
    </row>
    <row r="2181" spans="3:3" x14ac:dyDescent="0.25">
      <c r="C2181" s="55"/>
    </row>
    <row r="2182" spans="3:3" x14ac:dyDescent="0.25">
      <c r="C2182" s="55"/>
    </row>
    <row r="2183" spans="3:3" x14ac:dyDescent="0.25">
      <c r="C2183" s="55"/>
    </row>
    <row r="2184" spans="3:3" x14ac:dyDescent="0.25">
      <c r="C2184" s="55"/>
    </row>
    <row r="2185" spans="3:3" x14ac:dyDescent="0.25">
      <c r="C2185" s="55"/>
    </row>
    <row r="2186" spans="3:3" x14ac:dyDescent="0.25">
      <c r="C2186" s="55"/>
    </row>
    <row r="2187" spans="3:3" x14ac:dyDescent="0.25">
      <c r="C2187" s="55"/>
    </row>
    <row r="2188" spans="3:3" x14ac:dyDescent="0.25">
      <c r="C2188" s="55"/>
    </row>
    <row r="2189" spans="3:3" x14ac:dyDescent="0.25">
      <c r="C2189" s="55"/>
    </row>
    <row r="2190" spans="3:3" x14ac:dyDescent="0.25">
      <c r="C2190" s="55"/>
    </row>
    <row r="2191" spans="3:3" x14ac:dyDescent="0.25">
      <c r="C2191" s="55"/>
    </row>
    <row r="2192" spans="3:3" x14ac:dyDescent="0.25">
      <c r="C2192" s="55"/>
    </row>
    <row r="2193" spans="3:3" x14ac:dyDescent="0.25">
      <c r="C2193" s="55"/>
    </row>
    <row r="2194" spans="3:3" x14ac:dyDescent="0.25">
      <c r="C2194" s="55"/>
    </row>
    <row r="2195" spans="3:3" x14ac:dyDescent="0.25">
      <c r="C2195" s="55"/>
    </row>
    <row r="2196" spans="3:3" x14ac:dyDescent="0.25">
      <c r="C2196" s="55"/>
    </row>
    <row r="2197" spans="3:3" x14ac:dyDescent="0.25">
      <c r="C2197" s="55"/>
    </row>
    <row r="2198" spans="3:3" x14ac:dyDescent="0.25">
      <c r="C2198" s="55"/>
    </row>
    <row r="2199" spans="3:3" x14ac:dyDescent="0.25">
      <c r="C2199" s="55"/>
    </row>
    <row r="2200" spans="3:3" x14ac:dyDescent="0.25">
      <c r="C2200" s="55"/>
    </row>
    <row r="2201" spans="3:3" x14ac:dyDescent="0.25">
      <c r="C2201" s="55"/>
    </row>
    <row r="2202" spans="3:3" x14ac:dyDescent="0.25">
      <c r="C2202" s="55"/>
    </row>
    <row r="2203" spans="3:3" x14ac:dyDescent="0.25">
      <c r="C2203" s="55"/>
    </row>
    <row r="2204" spans="3:3" x14ac:dyDescent="0.25">
      <c r="C2204" s="55"/>
    </row>
    <row r="2205" spans="3:3" x14ac:dyDescent="0.25">
      <c r="C2205" s="55"/>
    </row>
    <row r="2206" spans="3:3" x14ac:dyDescent="0.25">
      <c r="C2206" s="55"/>
    </row>
    <row r="2207" spans="3:3" x14ac:dyDescent="0.25">
      <c r="C2207" s="55"/>
    </row>
    <row r="2208" spans="3:3" x14ac:dyDescent="0.25">
      <c r="C2208" s="55"/>
    </row>
    <row r="2209" spans="3:3" x14ac:dyDescent="0.25">
      <c r="C2209" s="55"/>
    </row>
    <row r="2210" spans="3:3" x14ac:dyDescent="0.25">
      <c r="C2210" s="55"/>
    </row>
    <row r="2211" spans="3:3" x14ac:dyDescent="0.25">
      <c r="C2211" s="55"/>
    </row>
    <row r="2212" spans="3:3" x14ac:dyDescent="0.25">
      <c r="C2212" s="55"/>
    </row>
    <row r="2213" spans="3:3" x14ac:dyDescent="0.25">
      <c r="C2213" s="55"/>
    </row>
    <row r="2214" spans="3:3" x14ac:dyDescent="0.25">
      <c r="C2214" s="55"/>
    </row>
    <row r="2215" spans="3:3" x14ac:dyDescent="0.25">
      <c r="C2215" s="55"/>
    </row>
    <row r="2216" spans="3:3" x14ac:dyDescent="0.25">
      <c r="C2216" s="55"/>
    </row>
    <row r="2217" spans="3:3" x14ac:dyDescent="0.25">
      <c r="C2217" s="55"/>
    </row>
    <row r="2218" spans="3:3" x14ac:dyDescent="0.25">
      <c r="C2218" s="55"/>
    </row>
    <row r="2219" spans="3:3" x14ac:dyDescent="0.25">
      <c r="C2219" s="55"/>
    </row>
    <row r="2220" spans="3:3" x14ac:dyDescent="0.25">
      <c r="C2220" s="55"/>
    </row>
    <row r="2221" spans="3:3" x14ac:dyDescent="0.25">
      <c r="C2221" s="55"/>
    </row>
    <row r="2222" spans="3:3" x14ac:dyDescent="0.25">
      <c r="C2222" s="55"/>
    </row>
    <row r="2223" spans="3:3" x14ac:dyDescent="0.25">
      <c r="C2223" s="55"/>
    </row>
    <row r="2224" spans="3:3" x14ac:dyDescent="0.25">
      <c r="C2224" s="55"/>
    </row>
    <row r="2225" spans="3:3" x14ac:dyDescent="0.25">
      <c r="C2225" s="55"/>
    </row>
    <row r="2226" spans="3:3" x14ac:dyDescent="0.25">
      <c r="C2226" s="55"/>
    </row>
    <row r="2227" spans="3:3" x14ac:dyDescent="0.25">
      <c r="C2227" s="55"/>
    </row>
    <row r="2228" spans="3:3" x14ac:dyDescent="0.25">
      <c r="C2228" s="55"/>
    </row>
    <row r="2229" spans="3:3" x14ac:dyDescent="0.25">
      <c r="C2229" s="55"/>
    </row>
    <row r="2230" spans="3:3" x14ac:dyDescent="0.25">
      <c r="C2230" s="55"/>
    </row>
    <row r="2231" spans="3:3" x14ac:dyDescent="0.25">
      <c r="C2231" s="55"/>
    </row>
    <row r="2232" spans="3:3" x14ac:dyDescent="0.25">
      <c r="C2232" s="55"/>
    </row>
    <row r="2233" spans="3:3" x14ac:dyDescent="0.25">
      <c r="C2233" s="55"/>
    </row>
    <row r="2234" spans="3:3" x14ac:dyDescent="0.25">
      <c r="C2234" s="55"/>
    </row>
    <row r="2235" spans="3:3" x14ac:dyDescent="0.25">
      <c r="C2235" s="55"/>
    </row>
    <row r="2236" spans="3:3" x14ac:dyDescent="0.25">
      <c r="C2236" s="55"/>
    </row>
    <row r="2237" spans="3:3" x14ac:dyDescent="0.25">
      <c r="C2237" s="55"/>
    </row>
    <row r="2238" spans="3:3" x14ac:dyDescent="0.25">
      <c r="C2238" s="55"/>
    </row>
    <row r="2239" spans="3:3" x14ac:dyDescent="0.25">
      <c r="C2239" s="55"/>
    </row>
    <row r="2240" spans="3:3" x14ac:dyDescent="0.25">
      <c r="C2240" s="55"/>
    </row>
    <row r="2241" spans="3:3" x14ac:dyDescent="0.25">
      <c r="C2241" s="55"/>
    </row>
    <row r="2242" spans="3:3" x14ac:dyDescent="0.25">
      <c r="C2242" s="55"/>
    </row>
    <row r="2243" spans="3:3" x14ac:dyDescent="0.25">
      <c r="C2243" s="55"/>
    </row>
    <row r="2244" spans="3:3" x14ac:dyDescent="0.25">
      <c r="C2244" s="55"/>
    </row>
    <row r="2245" spans="3:3" x14ac:dyDescent="0.25">
      <c r="C2245" s="55"/>
    </row>
    <row r="2246" spans="3:3" x14ac:dyDescent="0.25">
      <c r="C2246" s="55"/>
    </row>
    <row r="2247" spans="3:3" x14ac:dyDescent="0.25">
      <c r="C2247" s="55"/>
    </row>
    <row r="2248" spans="3:3" x14ac:dyDescent="0.25">
      <c r="C2248" s="55"/>
    </row>
    <row r="2249" spans="3:3" x14ac:dyDescent="0.25">
      <c r="C2249" s="55"/>
    </row>
    <row r="2250" spans="3:3" x14ac:dyDescent="0.25">
      <c r="C2250" s="55"/>
    </row>
    <row r="2251" spans="3:3" x14ac:dyDescent="0.25">
      <c r="C2251" s="55"/>
    </row>
    <row r="2252" spans="3:3" x14ac:dyDescent="0.25">
      <c r="C2252" s="55"/>
    </row>
    <row r="2253" spans="3:3" x14ac:dyDescent="0.25">
      <c r="C2253" s="55"/>
    </row>
    <row r="2254" spans="3:3" x14ac:dyDescent="0.25">
      <c r="C2254" s="55"/>
    </row>
    <row r="2255" spans="3:3" x14ac:dyDescent="0.25">
      <c r="C2255" s="55"/>
    </row>
    <row r="2256" spans="3:3" x14ac:dyDescent="0.25">
      <c r="C2256" s="55"/>
    </row>
    <row r="2257" spans="3:3" x14ac:dyDescent="0.25">
      <c r="C2257" s="55"/>
    </row>
    <row r="2258" spans="3:3" x14ac:dyDescent="0.25">
      <c r="C2258" s="55"/>
    </row>
    <row r="2259" spans="3:3" x14ac:dyDescent="0.25">
      <c r="C2259" s="55"/>
    </row>
    <row r="2260" spans="3:3" x14ac:dyDescent="0.25">
      <c r="C2260" s="55"/>
    </row>
    <row r="2261" spans="3:3" x14ac:dyDescent="0.25">
      <c r="C2261" s="55"/>
    </row>
    <row r="2262" spans="3:3" x14ac:dyDescent="0.25">
      <c r="C2262" s="55"/>
    </row>
    <row r="2263" spans="3:3" x14ac:dyDescent="0.25">
      <c r="C2263" s="55"/>
    </row>
    <row r="2264" spans="3:3" x14ac:dyDescent="0.25">
      <c r="C2264" s="55"/>
    </row>
    <row r="2265" spans="3:3" x14ac:dyDescent="0.25">
      <c r="C2265" s="55"/>
    </row>
    <row r="2266" spans="3:3" x14ac:dyDescent="0.25">
      <c r="C2266" s="55"/>
    </row>
    <row r="2267" spans="3:3" x14ac:dyDescent="0.25">
      <c r="C2267" s="55"/>
    </row>
    <row r="2268" spans="3:3" x14ac:dyDescent="0.25">
      <c r="C2268" s="55"/>
    </row>
    <row r="2269" spans="3:3" x14ac:dyDescent="0.25">
      <c r="C2269" s="55"/>
    </row>
    <row r="2270" spans="3:3" x14ac:dyDescent="0.25">
      <c r="C2270" s="55"/>
    </row>
    <row r="2271" spans="3:3" x14ac:dyDescent="0.25">
      <c r="C2271" s="55"/>
    </row>
    <row r="2272" spans="3:3" x14ac:dyDescent="0.25">
      <c r="C2272" s="55"/>
    </row>
    <row r="2273" spans="3:3" x14ac:dyDescent="0.25">
      <c r="C2273" s="55"/>
    </row>
    <row r="2274" spans="3:3" x14ac:dyDescent="0.25">
      <c r="C2274" s="55"/>
    </row>
    <row r="2275" spans="3:3" x14ac:dyDescent="0.25">
      <c r="C2275" s="55"/>
    </row>
    <row r="2276" spans="3:3" x14ac:dyDescent="0.25">
      <c r="C2276" s="55"/>
    </row>
    <row r="2277" spans="3:3" x14ac:dyDescent="0.25">
      <c r="C2277" s="55"/>
    </row>
    <row r="2278" spans="3:3" x14ac:dyDescent="0.25">
      <c r="C2278" s="55"/>
    </row>
    <row r="2279" spans="3:3" x14ac:dyDescent="0.25">
      <c r="C2279" s="55"/>
    </row>
    <row r="2280" spans="3:3" x14ac:dyDescent="0.25">
      <c r="C2280" s="55"/>
    </row>
    <row r="2281" spans="3:3" x14ac:dyDescent="0.25">
      <c r="C2281" s="55"/>
    </row>
    <row r="2282" spans="3:3" x14ac:dyDescent="0.25">
      <c r="C2282" s="55"/>
    </row>
    <row r="2283" spans="3:3" x14ac:dyDescent="0.25">
      <c r="C2283" s="55"/>
    </row>
    <row r="2284" spans="3:3" x14ac:dyDescent="0.25">
      <c r="C2284" s="55"/>
    </row>
    <row r="2285" spans="3:3" x14ac:dyDescent="0.25">
      <c r="C2285" s="55"/>
    </row>
    <row r="2286" spans="3:3" x14ac:dyDescent="0.25">
      <c r="C2286" s="55"/>
    </row>
    <row r="2287" spans="3:3" x14ac:dyDescent="0.25">
      <c r="C2287" s="55"/>
    </row>
    <row r="2288" spans="3:3" x14ac:dyDescent="0.25">
      <c r="C2288" s="55"/>
    </row>
    <row r="2289" spans="3:3" x14ac:dyDescent="0.25">
      <c r="C2289" s="55"/>
    </row>
    <row r="2290" spans="3:3" x14ac:dyDescent="0.25">
      <c r="C2290" s="55"/>
    </row>
    <row r="2291" spans="3:3" x14ac:dyDescent="0.25">
      <c r="C2291" s="55"/>
    </row>
    <row r="2292" spans="3:3" x14ac:dyDescent="0.25">
      <c r="C2292" s="55"/>
    </row>
    <row r="2293" spans="3:3" x14ac:dyDescent="0.25">
      <c r="C2293" s="55"/>
    </row>
    <row r="2294" spans="3:3" x14ac:dyDescent="0.25">
      <c r="C2294" s="55"/>
    </row>
    <row r="2295" spans="3:3" x14ac:dyDescent="0.25">
      <c r="C2295" s="55"/>
    </row>
    <row r="2296" spans="3:3" x14ac:dyDescent="0.25">
      <c r="C2296" s="55"/>
    </row>
    <row r="2297" spans="3:3" x14ac:dyDescent="0.25">
      <c r="C2297" s="55"/>
    </row>
    <row r="2298" spans="3:3" x14ac:dyDescent="0.25">
      <c r="C2298" s="55"/>
    </row>
    <row r="2299" spans="3:3" x14ac:dyDescent="0.25">
      <c r="C2299" s="55"/>
    </row>
    <row r="2300" spans="3:3" x14ac:dyDescent="0.25">
      <c r="C2300" s="55"/>
    </row>
    <row r="2301" spans="3:3" x14ac:dyDescent="0.25">
      <c r="C2301" s="55"/>
    </row>
    <row r="2302" spans="3:3" x14ac:dyDescent="0.25">
      <c r="C2302" s="55"/>
    </row>
    <row r="2303" spans="3:3" x14ac:dyDescent="0.25">
      <c r="C2303" s="55"/>
    </row>
    <row r="2304" spans="3:3" x14ac:dyDescent="0.25">
      <c r="C2304" s="55"/>
    </row>
    <row r="2305" spans="3:3" x14ac:dyDescent="0.25">
      <c r="C2305" s="55"/>
    </row>
    <row r="2306" spans="3:3" x14ac:dyDescent="0.25">
      <c r="C2306" s="55"/>
    </row>
    <row r="2307" spans="3:3" x14ac:dyDescent="0.25">
      <c r="C2307" s="55"/>
    </row>
    <row r="2308" spans="3:3" x14ac:dyDescent="0.25">
      <c r="C2308" s="55"/>
    </row>
    <row r="2309" spans="3:3" x14ac:dyDescent="0.25">
      <c r="C2309" s="55"/>
    </row>
    <row r="2310" spans="3:3" x14ac:dyDescent="0.25">
      <c r="C2310" s="55"/>
    </row>
    <row r="2311" spans="3:3" x14ac:dyDescent="0.25">
      <c r="C2311" s="55"/>
    </row>
    <row r="2312" spans="3:3" x14ac:dyDescent="0.25">
      <c r="C2312" s="55"/>
    </row>
    <row r="2313" spans="3:3" x14ac:dyDescent="0.25">
      <c r="C2313" s="55"/>
    </row>
    <row r="2314" spans="3:3" x14ac:dyDescent="0.25">
      <c r="C2314" s="55"/>
    </row>
    <row r="2315" spans="3:3" x14ac:dyDescent="0.25">
      <c r="C2315" s="55"/>
    </row>
    <row r="2316" spans="3:3" x14ac:dyDescent="0.25">
      <c r="C2316" s="55"/>
    </row>
    <row r="2317" spans="3:3" x14ac:dyDescent="0.25">
      <c r="C2317" s="55"/>
    </row>
    <row r="2318" spans="3:3" x14ac:dyDescent="0.25">
      <c r="C2318" s="55"/>
    </row>
    <row r="2319" spans="3:3" x14ac:dyDescent="0.25">
      <c r="C2319" s="55"/>
    </row>
    <row r="2320" spans="3:3" x14ac:dyDescent="0.25">
      <c r="C2320" s="55"/>
    </row>
    <row r="2321" spans="3:3" x14ac:dyDescent="0.25">
      <c r="C2321" s="55"/>
    </row>
    <row r="2322" spans="3:3" x14ac:dyDescent="0.25">
      <c r="C2322" s="55"/>
    </row>
    <row r="2323" spans="3:3" x14ac:dyDescent="0.25">
      <c r="C2323" s="55"/>
    </row>
    <row r="2324" spans="3:3" x14ac:dyDescent="0.25">
      <c r="C2324" s="55"/>
    </row>
    <row r="2325" spans="3:3" x14ac:dyDescent="0.25">
      <c r="C2325" s="55"/>
    </row>
    <row r="2326" spans="3:3" x14ac:dyDescent="0.25">
      <c r="C2326" s="55"/>
    </row>
    <row r="2327" spans="3:3" x14ac:dyDescent="0.25">
      <c r="C2327" s="55"/>
    </row>
    <row r="2328" spans="3:3" x14ac:dyDescent="0.25">
      <c r="C2328" s="55"/>
    </row>
    <row r="2329" spans="3:3" x14ac:dyDescent="0.25">
      <c r="C2329" s="55"/>
    </row>
    <row r="2330" spans="3:3" x14ac:dyDescent="0.25">
      <c r="C2330" s="55"/>
    </row>
    <row r="2331" spans="3:3" x14ac:dyDescent="0.25">
      <c r="C2331" s="55"/>
    </row>
    <row r="2332" spans="3:3" x14ac:dyDescent="0.25">
      <c r="C2332" s="55"/>
    </row>
    <row r="2333" spans="3:3" x14ac:dyDescent="0.25">
      <c r="C2333" s="55"/>
    </row>
    <row r="2334" spans="3:3" x14ac:dyDescent="0.25">
      <c r="C2334" s="55"/>
    </row>
    <row r="2335" spans="3:3" x14ac:dyDescent="0.25">
      <c r="C2335" s="55"/>
    </row>
    <row r="2336" spans="3:3" x14ac:dyDescent="0.25">
      <c r="C2336" s="55"/>
    </row>
    <row r="2337" spans="3:3" x14ac:dyDescent="0.25">
      <c r="C2337" s="55"/>
    </row>
    <row r="2338" spans="3:3" x14ac:dyDescent="0.25">
      <c r="C2338" s="55"/>
    </row>
    <row r="2339" spans="3:3" x14ac:dyDescent="0.25">
      <c r="C2339" s="55"/>
    </row>
    <row r="2340" spans="3:3" x14ac:dyDescent="0.25">
      <c r="C2340" s="55"/>
    </row>
    <row r="2341" spans="3:3" x14ac:dyDescent="0.25">
      <c r="C2341" s="55"/>
    </row>
    <row r="2342" spans="3:3" x14ac:dyDescent="0.25">
      <c r="C2342" s="55"/>
    </row>
    <row r="2343" spans="3:3" x14ac:dyDescent="0.25">
      <c r="C2343" s="55"/>
    </row>
    <row r="2344" spans="3:3" x14ac:dyDescent="0.25">
      <c r="C2344" s="55"/>
    </row>
    <row r="2345" spans="3:3" x14ac:dyDescent="0.25">
      <c r="C2345" s="55"/>
    </row>
    <row r="2346" spans="3:3" x14ac:dyDescent="0.25">
      <c r="C2346" s="55"/>
    </row>
    <row r="2347" spans="3:3" x14ac:dyDescent="0.25">
      <c r="C2347" s="55"/>
    </row>
    <row r="2348" spans="3:3" x14ac:dyDescent="0.25">
      <c r="C2348" s="55"/>
    </row>
    <row r="2349" spans="3:3" x14ac:dyDescent="0.25">
      <c r="C2349" s="55"/>
    </row>
    <row r="2350" spans="3:3" x14ac:dyDescent="0.25">
      <c r="C2350" s="55"/>
    </row>
    <row r="2351" spans="3:3" x14ac:dyDescent="0.25">
      <c r="C2351" s="55"/>
    </row>
    <row r="2352" spans="3:3" x14ac:dyDescent="0.25">
      <c r="C2352" s="55"/>
    </row>
    <row r="2353" spans="3:3" x14ac:dyDescent="0.25">
      <c r="C2353" s="55"/>
    </row>
    <row r="2354" spans="3:3" x14ac:dyDescent="0.25">
      <c r="C2354" s="55"/>
    </row>
    <row r="2355" spans="3:3" x14ac:dyDescent="0.25">
      <c r="C2355" s="55"/>
    </row>
    <row r="2356" spans="3:3" x14ac:dyDescent="0.25">
      <c r="C2356" s="55"/>
    </row>
    <row r="2357" spans="3:3" x14ac:dyDescent="0.25">
      <c r="C2357" s="55"/>
    </row>
    <row r="2358" spans="3:3" x14ac:dyDescent="0.25">
      <c r="C2358" s="55"/>
    </row>
    <row r="2359" spans="3:3" x14ac:dyDescent="0.25">
      <c r="C2359" s="55"/>
    </row>
    <row r="2360" spans="3:3" x14ac:dyDescent="0.25">
      <c r="C2360" s="55"/>
    </row>
    <row r="2361" spans="3:3" x14ac:dyDescent="0.25">
      <c r="C2361" s="55"/>
    </row>
    <row r="2362" spans="3:3" x14ac:dyDescent="0.25">
      <c r="C2362" s="55"/>
    </row>
    <row r="2363" spans="3:3" x14ac:dyDescent="0.25">
      <c r="C2363" s="55"/>
    </row>
    <row r="2364" spans="3:3" x14ac:dyDescent="0.25">
      <c r="C2364" s="55"/>
    </row>
    <row r="2365" spans="3:3" x14ac:dyDescent="0.25">
      <c r="C2365" s="55"/>
    </row>
    <row r="2366" spans="3:3" x14ac:dyDescent="0.25">
      <c r="C2366" s="55"/>
    </row>
    <row r="2367" spans="3:3" x14ac:dyDescent="0.25">
      <c r="C2367" s="55"/>
    </row>
    <row r="2368" spans="3:3" x14ac:dyDescent="0.25">
      <c r="C2368" s="55"/>
    </row>
    <row r="2369" spans="3:3" x14ac:dyDescent="0.25">
      <c r="C2369" s="55"/>
    </row>
    <row r="2370" spans="3:3" x14ac:dyDescent="0.25">
      <c r="C2370" s="55"/>
    </row>
    <row r="2371" spans="3:3" x14ac:dyDescent="0.25">
      <c r="C2371" s="55"/>
    </row>
    <row r="2372" spans="3:3" x14ac:dyDescent="0.25">
      <c r="C2372" s="55"/>
    </row>
    <row r="2373" spans="3:3" x14ac:dyDescent="0.25">
      <c r="C2373" s="55"/>
    </row>
    <row r="2374" spans="3:3" x14ac:dyDescent="0.25">
      <c r="C2374" s="55"/>
    </row>
    <row r="2375" spans="3:3" x14ac:dyDescent="0.25">
      <c r="C2375" s="55"/>
    </row>
    <row r="2376" spans="3:3" x14ac:dyDescent="0.25">
      <c r="C2376" s="55"/>
    </row>
    <row r="2377" spans="3:3" x14ac:dyDescent="0.25">
      <c r="C2377" s="55"/>
    </row>
    <row r="2378" spans="3:3" x14ac:dyDescent="0.25">
      <c r="C2378" s="55"/>
    </row>
    <row r="2379" spans="3:3" x14ac:dyDescent="0.25">
      <c r="C2379" s="55"/>
    </row>
    <row r="2380" spans="3:3" x14ac:dyDescent="0.25">
      <c r="C2380" s="55"/>
    </row>
    <row r="2381" spans="3:3" x14ac:dyDescent="0.25">
      <c r="C2381" s="55"/>
    </row>
    <row r="2382" spans="3:3" x14ac:dyDescent="0.25">
      <c r="C2382" s="55"/>
    </row>
    <row r="2383" spans="3:3" x14ac:dyDescent="0.25">
      <c r="C2383" s="55"/>
    </row>
    <row r="2384" spans="3:3" x14ac:dyDescent="0.25">
      <c r="C2384" s="55"/>
    </row>
    <row r="2385" spans="3:3" x14ac:dyDescent="0.25">
      <c r="C2385" s="55"/>
    </row>
    <row r="2386" spans="3:3" x14ac:dyDescent="0.25">
      <c r="C2386" s="55"/>
    </row>
    <row r="2387" spans="3:3" x14ac:dyDescent="0.25">
      <c r="C2387" s="55"/>
    </row>
    <row r="2388" spans="3:3" x14ac:dyDescent="0.25">
      <c r="C2388" s="55"/>
    </row>
    <row r="2389" spans="3:3" x14ac:dyDescent="0.25">
      <c r="C2389" s="55"/>
    </row>
    <row r="2390" spans="3:3" x14ac:dyDescent="0.25">
      <c r="C2390" s="55"/>
    </row>
    <row r="2391" spans="3:3" x14ac:dyDescent="0.25">
      <c r="C2391" s="55"/>
    </row>
    <row r="2392" spans="3:3" x14ac:dyDescent="0.25">
      <c r="C2392" s="55"/>
    </row>
    <row r="2393" spans="3:3" x14ac:dyDescent="0.25">
      <c r="C2393" s="55"/>
    </row>
    <row r="2394" spans="3:3" x14ac:dyDescent="0.25">
      <c r="C2394" s="55"/>
    </row>
    <row r="2395" spans="3:3" x14ac:dyDescent="0.25">
      <c r="C2395" s="55"/>
    </row>
    <row r="2396" spans="3:3" x14ac:dyDescent="0.25">
      <c r="C2396" s="55"/>
    </row>
    <row r="2397" spans="3:3" x14ac:dyDescent="0.25">
      <c r="C2397" s="55"/>
    </row>
    <row r="2398" spans="3:3" x14ac:dyDescent="0.25">
      <c r="C2398" s="55"/>
    </row>
    <row r="2399" spans="3:3" x14ac:dyDescent="0.25">
      <c r="C2399" s="55"/>
    </row>
    <row r="2400" spans="3:3" x14ac:dyDescent="0.25">
      <c r="C2400" s="55"/>
    </row>
    <row r="2401" spans="3:3" x14ac:dyDescent="0.25">
      <c r="C2401" s="55"/>
    </row>
    <row r="2402" spans="3:3" x14ac:dyDescent="0.25">
      <c r="C2402" s="55"/>
    </row>
    <row r="2403" spans="3:3" x14ac:dyDescent="0.25">
      <c r="C2403" s="55"/>
    </row>
    <row r="2404" spans="3:3" x14ac:dyDescent="0.25">
      <c r="C2404" s="55"/>
    </row>
    <row r="2405" spans="3:3" x14ac:dyDescent="0.25">
      <c r="C2405" s="55"/>
    </row>
    <row r="2406" spans="3:3" x14ac:dyDescent="0.25">
      <c r="C2406" s="55"/>
    </row>
    <row r="2407" spans="3:3" x14ac:dyDescent="0.25">
      <c r="C2407" s="55"/>
    </row>
    <row r="2408" spans="3:3" x14ac:dyDescent="0.25">
      <c r="C2408" s="55"/>
    </row>
    <row r="2409" spans="3:3" x14ac:dyDescent="0.25">
      <c r="C2409" s="55"/>
    </row>
    <row r="2410" spans="3:3" x14ac:dyDescent="0.25">
      <c r="C2410" s="55"/>
    </row>
    <row r="2411" spans="3:3" x14ac:dyDescent="0.25">
      <c r="C2411" s="55"/>
    </row>
    <row r="2412" spans="3:3" x14ac:dyDescent="0.25">
      <c r="C2412" s="55"/>
    </row>
    <row r="2413" spans="3:3" x14ac:dyDescent="0.25">
      <c r="C2413" s="55"/>
    </row>
    <row r="2414" spans="3:3" x14ac:dyDescent="0.25">
      <c r="C2414" s="55"/>
    </row>
    <row r="2415" spans="3:3" x14ac:dyDescent="0.25">
      <c r="C2415" s="55"/>
    </row>
    <row r="2416" spans="3:3" x14ac:dyDescent="0.25">
      <c r="C2416" s="55"/>
    </row>
    <row r="2417" spans="3:3" x14ac:dyDescent="0.25">
      <c r="C2417" s="55"/>
    </row>
    <row r="2418" spans="3:3" x14ac:dyDescent="0.25">
      <c r="C2418" s="55"/>
    </row>
    <row r="2419" spans="3:3" x14ac:dyDescent="0.25">
      <c r="C2419" s="55"/>
    </row>
    <row r="2420" spans="3:3" x14ac:dyDescent="0.25">
      <c r="C2420" s="55"/>
    </row>
    <row r="2421" spans="3:3" x14ac:dyDescent="0.25">
      <c r="C2421" s="55"/>
    </row>
    <row r="2422" spans="3:3" x14ac:dyDescent="0.25">
      <c r="C2422" s="55"/>
    </row>
    <row r="2423" spans="3:3" x14ac:dyDescent="0.25">
      <c r="C2423" s="55"/>
    </row>
    <row r="2424" spans="3:3" x14ac:dyDescent="0.25">
      <c r="C2424" s="55"/>
    </row>
    <row r="2425" spans="3:3" x14ac:dyDescent="0.25">
      <c r="C2425" s="55"/>
    </row>
    <row r="2426" spans="3:3" x14ac:dyDescent="0.25">
      <c r="C2426" s="55"/>
    </row>
    <row r="2427" spans="3:3" x14ac:dyDescent="0.25">
      <c r="C2427" s="55"/>
    </row>
    <row r="2428" spans="3:3" x14ac:dyDescent="0.25">
      <c r="C2428" s="55"/>
    </row>
    <row r="2429" spans="3:3" x14ac:dyDescent="0.25">
      <c r="C2429" s="55"/>
    </row>
    <row r="2430" spans="3:3" x14ac:dyDescent="0.25">
      <c r="C2430" s="55"/>
    </row>
    <row r="2431" spans="3:3" x14ac:dyDescent="0.25">
      <c r="C2431" s="55"/>
    </row>
    <row r="2432" spans="3:3" x14ac:dyDescent="0.25">
      <c r="C2432" s="55"/>
    </row>
    <row r="2433" spans="3:3" x14ac:dyDescent="0.25">
      <c r="C2433" s="55"/>
    </row>
    <row r="2434" spans="3:3" x14ac:dyDescent="0.25">
      <c r="C2434" s="55"/>
    </row>
    <row r="2435" spans="3:3" x14ac:dyDescent="0.25">
      <c r="C2435" s="55"/>
    </row>
    <row r="2436" spans="3:3" x14ac:dyDescent="0.25">
      <c r="C2436" s="55"/>
    </row>
    <row r="2437" spans="3:3" x14ac:dyDescent="0.25">
      <c r="C2437" s="55"/>
    </row>
    <row r="2438" spans="3:3" x14ac:dyDescent="0.25">
      <c r="C2438" s="55"/>
    </row>
    <row r="2439" spans="3:3" x14ac:dyDescent="0.25">
      <c r="C2439" s="55"/>
    </row>
    <row r="2440" spans="3:3" x14ac:dyDescent="0.25">
      <c r="C2440" s="55"/>
    </row>
    <row r="2441" spans="3:3" x14ac:dyDescent="0.25">
      <c r="C2441" s="55"/>
    </row>
    <row r="2442" spans="3:3" x14ac:dyDescent="0.25">
      <c r="C2442" s="55"/>
    </row>
    <row r="2443" spans="3:3" x14ac:dyDescent="0.25">
      <c r="C2443" s="55"/>
    </row>
    <row r="2444" spans="3:3" x14ac:dyDescent="0.25">
      <c r="C2444" s="55"/>
    </row>
    <row r="2445" spans="3:3" x14ac:dyDescent="0.25">
      <c r="C2445" s="55"/>
    </row>
    <row r="2446" spans="3:3" x14ac:dyDescent="0.25">
      <c r="C2446" s="55"/>
    </row>
    <row r="2447" spans="3:3" x14ac:dyDescent="0.25">
      <c r="C2447" s="55"/>
    </row>
    <row r="2448" spans="3:3" x14ac:dyDescent="0.25">
      <c r="C2448" s="55"/>
    </row>
    <row r="2449" spans="3:3" x14ac:dyDescent="0.25">
      <c r="C2449" s="55"/>
    </row>
    <row r="2450" spans="3:3" x14ac:dyDescent="0.25">
      <c r="C2450" s="55"/>
    </row>
    <row r="2451" spans="3:3" x14ac:dyDescent="0.25">
      <c r="C2451" s="55"/>
    </row>
    <row r="2452" spans="3:3" x14ac:dyDescent="0.25">
      <c r="C2452" s="55"/>
    </row>
    <row r="2453" spans="3:3" x14ac:dyDescent="0.25">
      <c r="C2453" s="55"/>
    </row>
    <row r="2454" spans="3:3" x14ac:dyDescent="0.25">
      <c r="C2454" s="55"/>
    </row>
    <row r="2455" spans="3:3" x14ac:dyDescent="0.25">
      <c r="C2455" s="55"/>
    </row>
    <row r="2456" spans="3:3" x14ac:dyDescent="0.25">
      <c r="C2456" s="55"/>
    </row>
    <row r="2457" spans="3:3" x14ac:dyDescent="0.25">
      <c r="C2457" s="55"/>
    </row>
    <row r="2458" spans="3:3" x14ac:dyDescent="0.25">
      <c r="C2458" s="55"/>
    </row>
    <row r="2459" spans="3:3" x14ac:dyDescent="0.25">
      <c r="C2459" s="55"/>
    </row>
    <row r="2460" spans="3:3" x14ac:dyDescent="0.25">
      <c r="C2460" s="55"/>
    </row>
    <row r="2461" spans="3:3" x14ac:dyDescent="0.25">
      <c r="C2461" s="55"/>
    </row>
    <row r="2462" spans="3:3" x14ac:dyDescent="0.25">
      <c r="C2462" s="55"/>
    </row>
    <row r="2463" spans="3:3" x14ac:dyDescent="0.25">
      <c r="C2463" s="55"/>
    </row>
    <row r="2464" spans="3:3" x14ac:dyDescent="0.25">
      <c r="C2464" s="55"/>
    </row>
    <row r="2465" spans="3:3" x14ac:dyDescent="0.25">
      <c r="C2465" s="55"/>
    </row>
    <row r="2466" spans="3:3" x14ac:dyDescent="0.25">
      <c r="C2466" s="55"/>
    </row>
    <row r="2467" spans="3:3" x14ac:dyDescent="0.25">
      <c r="C2467" s="55"/>
    </row>
    <row r="2468" spans="3:3" x14ac:dyDescent="0.25">
      <c r="C2468" s="55"/>
    </row>
    <row r="2469" spans="3:3" x14ac:dyDescent="0.25">
      <c r="C2469" s="55"/>
    </row>
    <row r="2470" spans="3:3" x14ac:dyDescent="0.25">
      <c r="C2470" s="55"/>
    </row>
    <row r="2471" spans="3:3" x14ac:dyDescent="0.25">
      <c r="C2471" s="55"/>
    </row>
  </sheetData>
  <autoFilter ref="B1:H1499" xr:uid="{B016A902-0149-47D8-8312-A4E3B3D536B2}">
    <sortState xmlns:xlrd2="http://schemas.microsoft.com/office/spreadsheetml/2017/richdata2" ref="B2:H1499">
      <sortCondition ref="D1:D64"/>
    </sortState>
  </autoFilter>
  <mergeCells count="1">
    <mergeCell ref="J1:K1"/>
  </mergeCell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236879A5-C229-4EA7-85E3-7F710FDC8873}">
          <x14:formula1>
            <xm:f>'AR Journal'!$D$2:$D$1501</xm:f>
          </x14:formula1>
          <xm:sqref>E2:E1499</xm:sqref>
        </x14:dataValidation>
        <x14:dataValidation type="list" allowBlank="1" showInputMessage="1" showErrorMessage="1" xr:uid="{13BB0D58-D49C-4352-950B-65210FCC16CD}">
          <x14:formula1>
            <xm:f>Actual!$B$15:$B$19</xm:f>
          </x14:formula1>
          <xm:sqref>G2:G1499</xm:sqref>
        </x14:dataValidation>
        <x14:dataValidation type="list" allowBlank="1" showInputMessage="1" showErrorMessage="1" xr:uid="{78176C0B-F467-4F33-A063-6A0F5596FB59}">
          <x14:formula1>
            <xm:f>Customers!$A$2:$A$500</xm:f>
          </x14:formula1>
          <xm:sqref>C2:C2471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09A57-4DDB-4A9E-88B2-035CB712D7E2}">
  <dimension ref="A1:F36"/>
  <sheetViews>
    <sheetView showGridLines="0" zoomScale="145" zoomScaleNormal="145" workbookViewId="0">
      <selection activeCell="B18" sqref="B18"/>
    </sheetView>
  </sheetViews>
  <sheetFormatPr defaultRowHeight="15" x14ac:dyDescent="0.25"/>
  <cols>
    <col min="1" max="1" width="3.28515625" style="3" customWidth="1"/>
    <col min="2" max="2" width="32.28515625" style="58" bestFit="1" customWidth="1"/>
    <col min="4" max="4" width="10.7109375" bestFit="1" customWidth="1"/>
  </cols>
  <sheetData>
    <row r="1" spans="1:6" x14ac:dyDescent="0.25">
      <c r="C1" s="1" t="s">
        <v>90</v>
      </c>
      <c r="D1" s="1" t="s">
        <v>91</v>
      </c>
    </row>
    <row r="2" spans="1:6" x14ac:dyDescent="0.25">
      <c r="A2" s="3" t="s">
        <v>92</v>
      </c>
    </row>
    <row r="3" spans="1:6" x14ac:dyDescent="0.25">
      <c r="B3" s="125" t="s">
        <v>186</v>
      </c>
      <c r="C3" s="136"/>
      <c r="D3" s="136"/>
    </row>
    <row r="4" spans="1:6" x14ac:dyDescent="0.25">
      <c r="B4" s="125" t="s">
        <v>187</v>
      </c>
      <c r="C4" s="136"/>
      <c r="D4" s="136"/>
      <c r="F4" s="125"/>
    </row>
    <row r="5" spans="1:6" x14ac:dyDescent="0.25">
      <c r="B5" s="125" t="s">
        <v>188</v>
      </c>
      <c r="C5" s="136"/>
      <c r="D5" s="136"/>
      <c r="F5" s="125"/>
    </row>
    <row r="6" spans="1:6" x14ac:dyDescent="0.25">
      <c r="B6" s="125" t="s">
        <v>189</v>
      </c>
      <c r="C6" s="136"/>
      <c r="D6" s="136"/>
      <c r="F6" s="125"/>
    </row>
    <row r="7" spans="1:6" x14ac:dyDescent="0.25">
      <c r="B7" s="125" t="s">
        <v>190</v>
      </c>
      <c r="C7" s="136"/>
      <c r="D7" s="136"/>
      <c r="F7" s="125"/>
    </row>
    <row r="8" spans="1:6" x14ac:dyDescent="0.25">
      <c r="B8" s="125" t="s">
        <v>147</v>
      </c>
      <c r="C8" s="136"/>
      <c r="D8" s="136"/>
      <c r="F8" s="125"/>
    </row>
    <row r="9" spans="1:6" x14ac:dyDescent="0.25">
      <c r="B9" s="125" t="s">
        <v>191</v>
      </c>
      <c r="C9" s="136"/>
      <c r="D9" s="136"/>
      <c r="F9" s="125"/>
    </row>
    <row r="10" spans="1:6" s="125" customFormat="1" x14ac:dyDescent="0.25">
      <c r="A10" s="126"/>
      <c r="B10" s="125" t="s">
        <v>192</v>
      </c>
      <c r="C10" s="136"/>
      <c r="D10" s="136"/>
    </row>
    <row r="11" spans="1:6" s="125" customFormat="1" x14ac:dyDescent="0.25">
      <c r="A11" s="126"/>
      <c r="B11" s="125" t="s">
        <v>193</v>
      </c>
      <c r="C11" s="136"/>
      <c r="D11" s="136"/>
    </row>
    <row r="12" spans="1:6" s="125" customFormat="1" x14ac:dyDescent="0.25">
      <c r="A12" s="126"/>
      <c r="B12" s="125" t="s">
        <v>194</v>
      </c>
      <c r="C12" s="136"/>
      <c r="D12" s="136"/>
    </row>
    <row r="13" spans="1:6" s="125" customFormat="1" x14ac:dyDescent="0.25">
      <c r="A13" s="126"/>
      <c r="B13" s="125" t="s">
        <v>195</v>
      </c>
      <c r="C13" s="136"/>
      <c r="D13" s="136"/>
    </row>
    <row r="14" spans="1:6" s="125" customFormat="1" x14ac:dyDescent="0.25">
      <c r="A14" s="126"/>
      <c r="B14" s="137"/>
      <c r="C14" s="136"/>
      <c r="D14" s="136"/>
    </row>
    <row r="15" spans="1:6" s="125" customFormat="1" x14ac:dyDescent="0.25">
      <c r="A15" s="126"/>
      <c r="B15" s="137"/>
      <c r="C15" s="136"/>
      <c r="D15" s="136"/>
    </row>
    <row r="16" spans="1:6" s="125" customFormat="1" x14ac:dyDescent="0.25">
      <c r="A16" s="126"/>
      <c r="B16" s="137"/>
      <c r="C16" s="136"/>
      <c r="D16" s="136"/>
    </row>
    <row r="17" spans="1:6" s="125" customFormat="1" x14ac:dyDescent="0.25">
      <c r="A17" s="126"/>
      <c r="B17" s="137"/>
      <c r="C17" s="136"/>
      <c r="D17" s="136"/>
    </row>
    <row r="18" spans="1:6" s="125" customFormat="1" x14ac:dyDescent="0.25">
      <c r="A18" s="126"/>
      <c r="B18" s="137"/>
      <c r="C18" s="136"/>
      <c r="D18" s="136"/>
    </row>
    <row r="19" spans="1:6" s="125" customFormat="1" x14ac:dyDescent="0.25">
      <c r="A19" s="126"/>
      <c r="B19" s="137"/>
      <c r="C19" s="136"/>
      <c r="D19" s="136"/>
    </row>
    <row r="20" spans="1:6" x14ac:dyDescent="0.25">
      <c r="A20" s="126"/>
      <c r="B20" s="137"/>
      <c r="C20" s="136"/>
      <c r="D20" s="136"/>
      <c r="E20" s="125"/>
      <c r="F20" s="125"/>
    </row>
    <row r="21" spans="1:6" x14ac:dyDescent="0.25">
      <c r="B21" s="137"/>
      <c r="C21" s="136"/>
      <c r="D21" s="136"/>
      <c r="F21" s="125"/>
    </row>
    <row r="22" spans="1:6" x14ac:dyDescent="0.25">
      <c r="B22" s="137"/>
      <c r="C22" s="136"/>
      <c r="D22" s="136"/>
      <c r="F22" s="125"/>
    </row>
    <row r="23" spans="1:6" s="125" customFormat="1" x14ac:dyDescent="0.25">
      <c r="A23" s="3"/>
      <c r="B23" s="137"/>
      <c r="C23" s="136"/>
      <c r="D23" s="136"/>
      <c r="E23"/>
    </row>
    <row r="24" spans="1:6" x14ac:dyDescent="0.25">
      <c r="A24" s="126"/>
      <c r="B24" s="137"/>
      <c r="C24" s="136"/>
      <c r="D24" s="136"/>
      <c r="E24" s="125"/>
      <c r="F24" s="125"/>
    </row>
    <row r="25" spans="1:6" x14ac:dyDescent="0.25">
      <c r="B25" s="137"/>
      <c r="C25" s="136"/>
      <c r="D25" s="136"/>
      <c r="F25" s="125"/>
    </row>
    <row r="26" spans="1:6" x14ac:dyDescent="0.25">
      <c r="B26" s="100" t="s">
        <v>89</v>
      </c>
      <c r="C26" s="99"/>
      <c r="D26" s="99"/>
    </row>
    <row r="27" spans="1:6" x14ac:dyDescent="0.25">
      <c r="B27" s="100" t="s">
        <v>89</v>
      </c>
      <c r="C27" s="99"/>
      <c r="D27" s="99"/>
    </row>
    <row r="28" spans="1:6" x14ac:dyDescent="0.25">
      <c r="B28" s="100" t="s">
        <v>89</v>
      </c>
      <c r="C28" s="99"/>
      <c r="D28" s="99"/>
    </row>
    <row r="29" spans="1:6" x14ac:dyDescent="0.25">
      <c r="B29" s="100" t="s">
        <v>89</v>
      </c>
      <c r="C29" s="99"/>
      <c r="D29" s="99"/>
    </row>
    <row r="30" spans="1:6" x14ac:dyDescent="0.25">
      <c r="A30" s="59" t="s">
        <v>93</v>
      </c>
      <c r="C30" s="60">
        <f>SUM(C3:C29)</f>
        <v>0</v>
      </c>
      <c r="D30" s="60">
        <f>SUM(D3:D29)</f>
        <v>0</v>
      </c>
    </row>
    <row r="31" spans="1:6" x14ac:dyDescent="0.25">
      <c r="B31" s="57"/>
      <c r="C31" s="11"/>
      <c r="D31" s="11"/>
    </row>
    <row r="32" spans="1:6" x14ac:dyDescent="0.25">
      <c r="A32" s="3" t="s">
        <v>62</v>
      </c>
      <c r="C32" s="11"/>
      <c r="D32" s="11"/>
    </row>
    <row r="33" spans="1:4" x14ac:dyDescent="0.25">
      <c r="B33" s="57" t="s">
        <v>86</v>
      </c>
      <c r="C33" s="130"/>
      <c r="D33" s="130"/>
    </row>
    <row r="34" spans="1:4" x14ac:dyDescent="0.25">
      <c r="B34" s="57" t="s">
        <v>87</v>
      </c>
      <c r="C34" s="130"/>
      <c r="D34" s="130"/>
    </row>
    <row r="35" spans="1:4" x14ac:dyDescent="0.25">
      <c r="B35" s="57" t="s">
        <v>88</v>
      </c>
      <c r="C35" s="130"/>
      <c r="D35" s="130"/>
    </row>
    <row r="36" spans="1:4" x14ac:dyDescent="0.25">
      <c r="A36" s="62" t="s">
        <v>94</v>
      </c>
      <c r="C36" s="61">
        <f>SUM(C33:C35)</f>
        <v>0</v>
      </c>
      <c r="D36" s="61">
        <f>SUM(D33:D35)</f>
        <v>0</v>
      </c>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3F60D-CEEE-4F5A-AB47-90C15070CAA9}">
  <dimension ref="A1:AW106"/>
  <sheetViews>
    <sheetView showGridLines="0" zoomScale="145" zoomScaleNormal="145" workbookViewId="0">
      <pane xSplit="2" ySplit="2" topLeftCell="AI3" activePane="bottomRight" state="frozen"/>
      <selection pane="topRight" activeCell="D1" sqref="D1"/>
      <selection pane="bottomLeft" activeCell="A3" sqref="A3"/>
      <selection pane="bottomRight" activeCell="A25" sqref="A25"/>
    </sheetView>
  </sheetViews>
  <sheetFormatPr defaultColWidth="9.140625" defaultRowHeight="12.75" x14ac:dyDescent="0.2"/>
  <cols>
    <col min="1" max="1" width="21.140625" style="10" customWidth="1"/>
    <col min="2" max="2" width="10.85546875" style="10" customWidth="1"/>
    <col min="3" max="3" width="12.42578125" style="10" customWidth="1"/>
    <col min="4" max="4" width="10.85546875" style="10" customWidth="1"/>
    <col min="5" max="5" width="14.28515625" style="10" customWidth="1"/>
    <col min="6" max="7" width="9.140625" style="10"/>
    <col min="8" max="8" width="2.28515625" style="10" customWidth="1"/>
    <col min="9" max="48" width="10.7109375" style="10" customWidth="1"/>
    <col min="49" max="16384" width="9.140625" style="10"/>
  </cols>
  <sheetData>
    <row r="1" spans="1:49" s="54" customFormat="1" ht="21" customHeight="1" x14ac:dyDescent="0.25">
      <c r="B1" s="54" t="s">
        <v>107</v>
      </c>
      <c r="C1" s="159" t="s">
        <v>104</v>
      </c>
      <c r="D1" s="159"/>
      <c r="E1" s="66" t="s">
        <v>103</v>
      </c>
      <c r="I1" s="69" t="s">
        <v>108</v>
      </c>
    </row>
    <row r="2" spans="1:49" s="54" customFormat="1" ht="21" customHeight="1" x14ac:dyDescent="0.25">
      <c r="A2" s="54" t="s">
        <v>98</v>
      </c>
      <c r="B2" s="54" t="s">
        <v>99</v>
      </c>
      <c r="C2" s="66" t="s">
        <v>100</v>
      </c>
      <c r="D2" s="66" t="s">
        <v>101</v>
      </c>
      <c r="E2" s="66" t="s">
        <v>102</v>
      </c>
      <c r="F2" s="54" t="s">
        <v>105</v>
      </c>
      <c r="G2" s="54" t="s">
        <v>90</v>
      </c>
      <c r="I2" s="67">
        <f>Projection!C3</f>
        <v>0</v>
      </c>
      <c r="J2" s="67">
        <f>Projection!D3</f>
        <v>7</v>
      </c>
      <c r="K2" s="67">
        <f>Projection!E3</f>
        <v>14</v>
      </c>
      <c r="L2" s="67">
        <f>Projection!F3</f>
        <v>21</v>
      </c>
      <c r="M2" s="67">
        <f>Projection!G3</f>
        <v>28</v>
      </c>
      <c r="N2" s="67">
        <f>Projection!H3</f>
        <v>35</v>
      </c>
      <c r="O2" s="67">
        <f>Projection!I3</f>
        <v>42</v>
      </c>
      <c r="P2" s="67">
        <f>Projection!J3</f>
        <v>49</v>
      </c>
      <c r="Q2" s="67">
        <f>Projection!K3</f>
        <v>56</v>
      </c>
      <c r="R2" s="67">
        <f>Projection!L3</f>
        <v>63</v>
      </c>
      <c r="S2" s="67">
        <f>Projection!M3</f>
        <v>70</v>
      </c>
      <c r="T2" s="67">
        <f>Projection!N3</f>
        <v>77</v>
      </c>
      <c r="U2" s="67">
        <f>Projection!O3</f>
        <v>84</v>
      </c>
      <c r="V2" s="67">
        <f>Projection!P3</f>
        <v>91</v>
      </c>
      <c r="W2" s="67">
        <f>Projection!Q3</f>
        <v>98</v>
      </c>
      <c r="X2" s="67">
        <f>Projection!R3</f>
        <v>105</v>
      </c>
      <c r="Y2" s="67">
        <f>Projection!S3</f>
        <v>112</v>
      </c>
      <c r="Z2" s="67">
        <f>Projection!T3</f>
        <v>119</v>
      </c>
      <c r="AA2" s="67">
        <f>Projection!U3</f>
        <v>126</v>
      </c>
      <c r="AB2" s="67">
        <f>Projection!V3</f>
        <v>133</v>
      </c>
      <c r="AC2" s="67">
        <f>Projection!W3</f>
        <v>140</v>
      </c>
      <c r="AD2" s="67">
        <f>Projection!X3</f>
        <v>147</v>
      </c>
      <c r="AE2" s="67">
        <f>Projection!Y3</f>
        <v>154</v>
      </c>
      <c r="AF2" s="67">
        <f>Projection!Z3</f>
        <v>161</v>
      </c>
      <c r="AG2" s="67">
        <f>Projection!AA3</f>
        <v>168</v>
      </c>
      <c r="AH2" s="67">
        <f>Projection!AB3</f>
        <v>175</v>
      </c>
      <c r="AI2" s="67">
        <f>Projection!AC3</f>
        <v>182</v>
      </c>
      <c r="AJ2" s="67">
        <f>Projection!AD3</f>
        <v>189</v>
      </c>
      <c r="AK2" s="67">
        <f>Projection!AE3</f>
        <v>196</v>
      </c>
      <c r="AL2" s="67">
        <f>Projection!AF3</f>
        <v>203</v>
      </c>
      <c r="AM2" s="67">
        <f>Projection!AG3</f>
        <v>210</v>
      </c>
      <c r="AN2" s="67">
        <f>Projection!AH3</f>
        <v>217</v>
      </c>
      <c r="AO2" s="67">
        <f>Projection!AI3</f>
        <v>224</v>
      </c>
      <c r="AP2" s="67">
        <f>Projection!AJ3</f>
        <v>231</v>
      </c>
      <c r="AQ2" s="67">
        <f>Projection!AK3</f>
        <v>238</v>
      </c>
      <c r="AR2" s="67">
        <f>Projection!AL3</f>
        <v>245</v>
      </c>
      <c r="AS2" s="67" t="e">
        <f>Projection!#REF!</f>
        <v>#REF!</v>
      </c>
      <c r="AT2" s="67" t="e">
        <f>Projection!#REF!</f>
        <v>#REF!</v>
      </c>
      <c r="AU2" s="67" t="e">
        <f>Projection!#REF!</f>
        <v>#REF!</v>
      </c>
      <c r="AV2" s="67" t="e">
        <f>Projection!#REF!</f>
        <v>#REF!</v>
      </c>
    </row>
    <row r="3" spans="1:49" x14ac:dyDescent="0.2">
      <c r="A3" s="131"/>
      <c r="B3" s="131"/>
      <c r="C3" s="128"/>
      <c r="D3" s="128"/>
      <c r="E3" s="128"/>
      <c r="F3" s="64">
        <f>IF(B3="Hourly",C3*D3,E3/52)</f>
        <v>0</v>
      </c>
      <c r="G3" s="64">
        <f>F3*52/12</f>
        <v>0</v>
      </c>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71"/>
    </row>
    <row r="4" spans="1:49" x14ac:dyDescent="0.2">
      <c r="A4" s="131"/>
      <c r="B4" s="131"/>
      <c r="C4" s="128"/>
      <c r="D4" s="128"/>
      <c r="E4" s="128"/>
      <c r="F4" s="64">
        <f t="shared" ref="F4:F67" si="0">IF(B4="Hourly",C4*D4,E4/52)</f>
        <v>0</v>
      </c>
      <c r="G4" s="64">
        <f t="shared" ref="G4:G67" si="1">F4*52/12</f>
        <v>0</v>
      </c>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71"/>
    </row>
    <row r="5" spans="1:49" x14ac:dyDescent="0.2">
      <c r="A5" s="131"/>
      <c r="B5" s="131"/>
      <c r="C5" s="128"/>
      <c r="D5" s="128"/>
      <c r="E5" s="128"/>
      <c r="F5" s="64">
        <f t="shared" si="0"/>
        <v>0</v>
      </c>
      <c r="G5" s="64">
        <f t="shared" si="1"/>
        <v>0</v>
      </c>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71"/>
    </row>
    <row r="6" spans="1:49" x14ac:dyDescent="0.2">
      <c r="A6" s="131"/>
      <c r="B6" s="131"/>
      <c r="C6" s="128"/>
      <c r="D6" s="128"/>
      <c r="E6" s="128"/>
      <c r="F6" s="64">
        <f t="shared" si="0"/>
        <v>0</v>
      </c>
      <c r="G6" s="64">
        <f t="shared" si="1"/>
        <v>0</v>
      </c>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71"/>
    </row>
    <row r="7" spans="1:49" x14ac:dyDescent="0.2">
      <c r="A7" s="131"/>
      <c r="B7" s="131"/>
      <c r="C7" s="128"/>
      <c r="D7" s="128"/>
      <c r="E7" s="128"/>
      <c r="F7" s="64">
        <f t="shared" si="0"/>
        <v>0</v>
      </c>
      <c r="G7" s="64">
        <f t="shared" si="1"/>
        <v>0</v>
      </c>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71"/>
    </row>
    <row r="8" spans="1:49" x14ac:dyDescent="0.2">
      <c r="A8" s="131"/>
      <c r="B8" s="131"/>
      <c r="C8" s="128"/>
      <c r="D8" s="128"/>
      <c r="E8" s="128"/>
      <c r="F8" s="64">
        <f t="shared" si="0"/>
        <v>0</v>
      </c>
      <c r="G8" s="64">
        <f t="shared" si="1"/>
        <v>0</v>
      </c>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71"/>
    </row>
    <row r="9" spans="1:49" x14ac:dyDescent="0.2">
      <c r="A9" s="131"/>
      <c r="B9" s="131"/>
      <c r="C9" s="128"/>
      <c r="D9" s="128"/>
      <c r="E9" s="128"/>
      <c r="F9" s="64">
        <f t="shared" si="0"/>
        <v>0</v>
      </c>
      <c r="G9" s="64">
        <f t="shared" si="1"/>
        <v>0</v>
      </c>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71"/>
    </row>
    <row r="10" spans="1:49" x14ac:dyDescent="0.2">
      <c r="A10" s="131"/>
      <c r="B10" s="131"/>
      <c r="C10" s="128"/>
      <c r="D10" s="128"/>
      <c r="E10" s="128"/>
      <c r="F10" s="64">
        <f t="shared" si="0"/>
        <v>0</v>
      </c>
      <c r="G10" s="64">
        <f t="shared" si="1"/>
        <v>0</v>
      </c>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71"/>
    </row>
    <row r="11" spans="1:49" x14ac:dyDescent="0.2">
      <c r="A11" s="131"/>
      <c r="B11" s="131"/>
      <c r="C11" s="128"/>
      <c r="D11" s="128"/>
      <c r="E11" s="128"/>
      <c r="F11" s="64">
        <f t="shared" si="0"/>
        <v>0</v>
      </c>
      <c r="G11" s="64">
        <f t="shared" si="1"/>
        <v>0</v>
      </c>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71"/>
    </row>
    <row r="12" spans="1:49" x14ac:dyDescent="0.2">
      <c r="A12" s="131"/>
      <c r="B12" s="131"/>
      <c r="C12" s="128"/>
      <c r="D12" s="128"/>
      <c r="E12" s="128"/>
      <c r="F12" s="64">
        <f t="shared" si="0"/>
        <v>0</v>
      </c>
      <c r="G12" s="64">
        <f t="shared" si="1"/>
        <v>0</v>
      </c>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71"/>
    </row>
    <row r="13" spans="1:49" x14ac:dyDescent="0.2">
      <c r="A13" s="131"/>
      <c r="B13" s="131"/>
      <c r="C13" s="128"/>
      <c r="D13" s="128"/>
      <c r="E13" s="128"/>
      <c r="F13" s="64">
        <f t="shared" si="0"/>
        <v>0</v>
      </c>
      <c r="G13" s="64">
        <f t="shared" si="1"/>
        <v>0</v>
      </c>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71"/>
    </row>
    <row r="14" spans="1:49" x14ac:dyDescent="0.2">
      <c r="A14" s="131"/>
      <c r="B14" s="131"/>
      <c r="C14" s="128"/>
      <c r="D14" s="128"/>
      <c r="E14" s="128"/>
      <c r="F14" s="64">
        <f t="shared" si="0"/>
        <v>0</v>
      </c>
      <c r="G14" s="64">
        <f t="shared" si="1"/>
        <v>0</v>
      </c>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71"/>
    </row>
    <row r="15" spans="1:49" x14ac:dyDescent="0.2">
      <c r="A15" s="131"/>
      <c r="B15" s="131"/>
      <c r="C15" s="128"/>
      <c r="D15" s="128"/>
      <c r="E15" s="128"/>
      <c r="F15" s="64">
        <f t="shared" si="0"/>
        <v>0</v>
      </c>
      <c r="G15" s="64">
        <f t="shared" si="1"/>
        <v>0</v>
      </c>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71"/>
    </row>
    <row r="16" spans="1:49" x14ac:dyDescent="0.2">
      <c r="A16" s="131"/>
      <c r="B16" s="131"/>
      <c r="C16" s="128"/>
      <c r="D16" s="128"/>
      <c r="E16" s="128"/>
      <c r="F16" s="64">
        <f t="shared" si="0"/>
        <v>0</v>
      </c>
      <c r="G16" s="64">
        <f t="shared" si="1"/>
        <v>0</v>
      </c>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71"/>
    </row>
    <row r="17" spans="1:49" x14ac:dyDescent="0.2">
      <c r="A17" s="131"/>
      <c r="B17" s="131"/>
      <c r="C17" s="128"/>
      <c r="D17" s="128"/>
      <c r="E17" s="128"/>
      <c r="F17" s="64">
        <f t="shared" si="0"/>
        <v>0</v>
      </c>
      <c r="G17" s="64">
        <f t="shared" si="1"/>
        <v>0</v>
      </c>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71"/>
    </row>
    <row r="18" spans="1:49" x14ac:dyDescent="0.2">
      <c r="A18" s="131"/>
      <c r="B18" s="131"/>
      <c r="C18" s="128"/>
      <c r="D18" s="128"/>
      <c r="E18" s="128"/>
      <c r="F18" s="64">
        <f t="shared" si="0"/>
        <v>0</v>
      </c>
      <c r="G18" s="64">
        <f t="shared" si="1"/>
        <v>0</v>
      </c>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71"/>
    </row>
    <row r="19" spans="1:49" x14ac:dyDescent="0.2">
      <c r="A19" s="131"/>
      <c r="B19" s="131"/>
      <c r="C19" s="128"/>
      <c r="D19" s="128"/>
      <c r="E19" s="128"/>
      <c r="F19" s="64">
        <f t="shared" si="0"/>
        <v>0</v>
      </c>
      <c r="G19" s="64">
        <f t="shared" si="1"/>
        <v>0</v>
      </c>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71"/>
    </row>
    <row r="20" spans="1:49" x14ac:dyDescent="0.2">
      <c r="A20" s="131"/>
      <c r="B20" s="131"/>
      <c r="C20" s="128"/>
      <c r="D20" s="128"/>
      <c r="E20" s="128"/>
      <c r="F20" s="64">
        <f t="shared" si="0"/>
        <v>0</v>
      </c>
      <c r="G20" s="64">
        <f t="shared" si="1"/>
        <v>0</v>
      </c>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71"/>
    </row>
    <row r="21" spans="1:49" x14ac:dyDescent="0.2">
      <c r="A21" s="131"/>
      <c r="B21" s="131"/>
      <c r="C21" s="128"/>
      <c r="D21" s="128"/>
      <c r="E21" s="128"/>
      <c r="F21" s="64">
        <f t="shared" si="0"/>
        <v>0</v>
      </c>
      <c r="G21" s="64">
        <f t="shared" si="1"/>
        <v>0</v>
      </c>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71"/>
    </row>
    <row r="22" spans="1:49" x14ac:dyDescent="0.2">
      <c r="A22" s="131"/>
      <c r="B22" s="131"/>
      <c r="C22" s="128"/>
      <c r="D22" s="128"/>
      <c r="E22" s="128"/>
      <c r="F22" s="64">
        <f t="shared" si="0"/>
        <v>0</v>
      </c>
      <c r="G22" s="64">
        <f t="shared" si="1"/>
        <v>0</v>
      </c>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71"/>
    </row>
    <row r="23" spans="1:49" x14ac:dyDescent="0.2">
      <c r="A23" s="131"/>
      <c r="B23" s="131"/>
      <c r="C23" s="128"/>
      <c r="D23" s="128"/>
      <c r="E23" s="128"/>
      <c r="F23" s="64">
        <f t="shared" si="0"/>
        <v>0</v>
      </c>
      <c r="G23" s="64">
        <f t="shared" si="1"/>
        <v>0</v>
      </c>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71"/>
    </row>
    <row r="24" spans="1:49" x14ac:dyDescent="0.2">
      <c r="A24" s="131"/>
      <c r="B24" s="131"/>
      <c r="C24" s="128"/>
      <c r="D24" s="128"/>
      <c r="E24" s="128"/>
      <c r="F24" s="64">
        <f t="shared" si="0"/>
        <v>0</v>
      </c>
      <c r="G24" s="64">
        <f t="shared" si="1"/>
        <v>0</v>
      </c>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71"/>
    </row>
    <row r="25" spans="1:49" x14ac:dyDescent="0.2">
      <c r="A25" s="131"/>
      <c r="B25" s="131"/>
      <c r="C25" s="128"/>
      <c r="D25" s="128"/>
      <c r="E25" s="128"/>
      <c r="F25" s="64">
        <f t="shared" si="0"/>
        <v>0</v>
      </c>
      <c r="G25" s="64">
        <f t="shared" si="1"/>
        <v>0</v>
      </c>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71"/>
    </row>
    <row r="26" spans="1:49" x14ac:dyDescent="0.2">
      <c r="A26" s="131"/>
      <c r="B26" s="131"/>
      <c r="C26" s="128"/>
      <c r="D26" s="128"/>
      <c r="E26" s="128"/>
      <c r="F26" s="64">
        <f t="shared" si="0"/>
        <v>0</v>
      </c>
      <c r="G26" s="64">
        <f t="shared" si="1"/>
        <v>0</v>
      </c>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71"/>
    </row>
    <row r="27" spans="1:49" x14ac:dyDescent="0.2">
      <c r="A27" s="131"/>
      <c r="B27" s="131"/>
      <c r="C27" s="128"/>
      <c r="D27" s="128"/>
      <c r="E27" s="128"/>
      <c r="F27" s="64">
        <f t="shared" si="0"/>
        <v>0</v>
      </c>
      <c r="G27" s="64">
        <f t="shared" si="1"/>
        <v>0</v>
      </c>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71"/>
    </row>
    <row r="28" spans="1:49" x14ac:dyDescent="0.2">
      <c r="A28" s="131"/>
      <c r="B28" s="131"/>
      <c r="C28" s="128"/>
      <c r="D28" s="128"/>
      <c r="E28" s="128"/>
      <c r="F28" s="64">
        <f t="shared" si="0"/>
        <v>0</v>
      </c>
      <c r="G28" s="64">
        <f t="shared" si="1"/>
        <v>0</v>
      </c>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71"/>
    </row>
    <row r="29" spans="1:49" x14ac:dyDescent="0.2">
      <c r="A29" s="131"/>
      <c r="B29" s="131"/>
      <c r="C29" s="128"/>
      <c r="D29" s="128"/>
      <c r="E29" s="128"/>
      <c r="F29" s="64">
        <f t="shared" si="0"/>
        <v>0</v>
      </c>
      <c r="G29" s="64">
        <f t="shared" si="1"/>
        <v>0</v>
      </c>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71"/>
    </row>
    <row r="30" spans="1:49" x14ac:dyDescent="0.2">
      <c r="A30" s="131"/>
      <c r="B30" s="131"/>
      <c r="C30" s="128"/>
      <c r="D30" s="128"/>
      <c r="E30" s="128"/>
      <c r="F30" s="64">
        <f t="shared" si="0"/>
        <v>0</v>
      </c>
      <c r="G30" s="64">
        <f t="shared" si="1"/>
        <v>0</v>
      </c>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71"/>
    </row>
    <row r="31" spans="1:49" x14ac:dyDescent="0.2">
      <c r="A31" s="131"/>
      <c r="B31" s="131"/>
      <c r="C31" s="128"/>
      <c r="D31" s="128"/>
      <c r="E31" s="128"/>
      <c r="F31" s="64">
        <f t="shared" si="0"/>
        <v>0</v>
      </c>
      <c r="G31" s="64">
        <f t="shared" si="1"/>
        <v>0</v>
      </c>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71"/>
    </row>
    <row r="32" spans="1:49" x14ac:dyDescent="0.2">
      <c r="A32" s="131"/>
      <c r="B32" s="131"/>
      <c r="C32" s="128"/>
      <c r="D32" s="128"/>
      <c r="E32" s="128"/>
      <c r="F32" s="64">
        <f t="shared" si="0"/>
        <v>0</v>
      </c>
      <c r="G32" s="64">
        <f t="shared" si="1"/>
        <v>0</v>
      </c>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71"/>
    </row>
    <row r="33" spans="1:49" x14ac:dyDescent="0.2">
      <c r="A33" s="131"/>
      <c r="B33" s="131"/>
      <c r="C33" s="128"/>
      <c r="D33" s="128"/>
      <c r="E33" s="128"/>
      <c r="F33" s="64">
        <f t="shared" si="0"/>
        <v>0</v>
      </c>
      <c r="G33" s="64">
        <f t="shared" si="1"/>
        <v>0</v>
      </c>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71"/>
    </row>
    <row r="34" spans="1:49" x14ac:dyDescent="0.2">
      <c r="A34" s="131"/>
      <c r="B34" s="131"/>
      <c r="C34" s="128"/>
      <c r="D34" s="128"/>
      <c r="E34" s="128"/>
      <c r="F34" s="64">
        <f t="shared" si="0"/>
        <v>0</v>
      </c>
      <c r="G34" s="64">
        <f t="shared" si="1"/>
        <v>0</v>
      </c>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71"/>
    </row>
    <row r="35" spans="1:49" x14ac:dyDescent="0.2">
      <c r="A35" s="131"/>
      <c r="B35" s="131"/>
      <c r="C35" s="128"/>
      <c r="D35" s="128"/>
      <c r="E35" s="128"/>
      <c r="F35" s="64">
        <f t="shared" si="0"/>
        <v>0</v>
      </c>
      <c r="G35" s="64">
        <f t="shared" si="1"/>
        <v>0</v>
      </c>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71"/>
    </row>
    <row r="36" spans="1:49" x14ac:dyDescent="0.2">
      <c r="A36" s="131"/>
      <c r="B36" s="131"/>
      <c r="C36" s="128"/>
      <c r="D36" s="128"/>
      <c r="E36" s="128"/>
      <c r="F36" s="64">
        <f t="shared" si="0"/>
        <v>0</v>
      </c>
      <c r="G36" s="64">
        <f t="shared" si="1"/>
        <v>0</v>
      </c>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71"/>
    </row>
    <row r="37" spans="1:49" x14ac:dyDescent="0.2">
      <c r="A37" s="131"/>
      <c r="B37" s="131"/>
      <c r="C37" s="128"/>
      <c r="D37" s="128"/>
      <c r="E37" s="128"/>
      <c r="F37" s="64">
        <f t="shared" si="0"/>
        <v>0</v>
      </c>
      <c r="G37" s="64">
        <f t="shared" si="1"/>
        <v>0</v>
      </c>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71"/>
    </row>
    <row r="38" spans="1:49" x14ac:dyDescent="0.2">
      <c r="A38" s="131"/>
      <c r="B38" s="131"/>
      <c r="C38" s="128"/>
      <c r="D38" s="128"/>
      <c r="E38" s="128"/>
      <c r="F38" s="64">
        <f t="shared" si="0"/>
        <v>0</v>
      </c>
      <c r="G38" s="64">
        <f t="shared" si="1"/>
        <v>0</v>
      </c>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71"/>
    </row>
    <row r="39" spans="1:49" x14ac:dyDescent="0.2">
      <c r="A39" s="131"/>
      <c r="B39" s="131"/>
      <c r="C39" s="128"/>
      <c r="D39" s="128"/>
      <c r="E39" s="128"/>
      <c r="F39" s="64">
        <f t="shared" si="0"/>
        <v>0</v>
      </c>
      <c r="G39" s="64">
        <f t="shared" si="1"/>
        <v>0</v>
      </c>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71"/>
    </row>
    <row r="40" spans="1:49" x14ac:dyDescent="0.2">
      <c r="A40" s="131"/>
      <c r="B40" s="131"/>
      <c r="C40" s="128"/>
      <c r="D40" s="128"/>
      <c r="E40" s="128"/>
      <c r="F40" s="64">
        <f t="shared" si="0"/>
        <v>0</v>
      </c>
      <c r="G40" s="64">
        <f t="shared" si="1"/>
        <v>0</v>
      </c>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71"/>
    </row>
    <row r="41" spans="1:49" x14ac:dyDescent="0.2">
      <c r="A41" s="131"/>
      <c r="B41" s="131"/>
      <c r="C41" s="128"/>
      <c r="D41" s="128"/>
      <c r="E41" s="128"/>
      <c r="F41" s="64">
        <f t="shared" si="0"/>
        <v>0</v>
      </c>
      <c r="G41" s="64">
        <f t="shared" si="1"/>
        <v>0</v>
      </c>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71"/>
    </row>
    <row r="42" spans="1:49" x14ac:dyDescent="0.2">
      <c r="A42" s="131"/>
      <c r="B42" s="131"/>
      <c r="C42" s="128"/>
      <c r="D42" s="128"/>
      <c r="E42" s="128"/>
      <c r="F42" s="64">
        <f t="shared" si="0"/>
        <v>0</v>
      </c>
      <c r="G42" s="64">
        <f t="shared" si="1"/>
        <v>0</v>
      </c>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71"/>
    </row>
    <row r="43" spans="1:49" x14ac:dyDescent="0.2">
      <c r="A43" s="131"/>
      <c r="B43" s="131"/>
      <c r="C43" s="128"/>
      <c r="D43" s="128"/>
      <c r="E43" s="128"/>
      <c r="F43" s="64">
        <f t="shared" si="0"/>
        <v>0</v>
      </c>
      <c r="G43" s="64">
        <f t="shared" si="1"/>
        <v>0</v>
      </c>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71"/>
    </row>
    <row r="44" spans="1:49" x14ac:dyDescent="0.2">
      <c r="A44" s="131"/>
      <c r="B44" s="131"/>
      <c r="C44" s="128"/>
      <c r="D44" s="128"/>
      <c r="E44" s="128"/>
      <c r="F44" s="64">
        <f t="shared" si="0"/>
        <v>0</v>
      </c>
      <c r="G44" s="64">
        <f t="shared" si="1"/>
        <v>0</v>
      </c>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71"/>
    </row>
    <row r="45" spans="1:49" x14ac:dyDescent="0.2">
      <c r="A45" s="131"/>
      <c r="B45" s="131"/>
      <c r="C45" s="128"/>
      <c r="D45" s="128"/>
      <c r="E45" s="128"/>
      <c r="F45" s="64">
        <f t="shared" si="0"/>
        <v>0</v>
      </c>
      <c r="G45" s="64">
        <f t="shared" si="1"/>
        <v>0</v>
      </c>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71"/>
    </row>
    <row r="46" spans="1:49" x14ac:dyDescent="0.2">
      <c r="A46" s="131"/>
      <c r="B46" s="131"/>
      <c r="C46" s="128"/>
      <c r="D46" s="128"/>
      <c r="E46" s="128"/>
      <c r="F46" s="64">
        <f t="shared" si="0"/>
        <v>0</v>
      </c>
      <c r="G46" s="64">
        <f t="shared" si="1"/>
        <v>0</v>
      </c>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71"/>
    </row>
    <row r="47" spans="1:49" x14ac:dyDescent="0.2">
      <c r="A47" s="131"/>
      <c r="B47" s="131"/>
      <c r="C47" s="128"/>
      <c r="D47" s="128"/>
      <c r="E47" s="128"/>
      <c r="F47" s="64">
        <f t="shared" si="0"/>
        <v>0</v>
      </c>
      <c r="G47" s="64">
        <f t="shared" si="1"/>
        <v>0</v>
      </c>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71"/>
    </row>
    <row r="48" spans="1:49" x14ac:dyDescent="0.2">
      <c r="A48" s="131"/>
      <c r="B48" s="131"/>
      <c r="C48" s="128"/>
      <c r="D48" s="128"/>
      <c r="E48" s="128"/>
      <c r="F48" s="64">
        <f t="shared" si="0"/>
        <v>0</v>
      </c>
      <c r="G48" s="64">
        <f t="shared" si="1"/>
        <v>0</v>
      </c>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71"/>
    </row>
    <row r="49" spans="1:49" x14ac:dyDescent="0.2">
      <c r="A49" s="131"/>
      <c r="B49" s="131"/>
      <c r="C49" s="128"/>
      <c r="D49" s="128"/>
      <c r="E49" s="128"/>
      <c r="F49" s="64">
        <f t="shared" si="0"/>
        <v>0</v>
      </c>
      <c r="G49" s="64">
        <f t="shared" si="1"/>
        <v>0</v>
      </c>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71"/>
    </row>
    <row r="50" spans="1:49" x14ac:dyDescent="0.2">
      <c r="A50" s="131"/>
      <c r="B50" s="131"/>
      <c r="C50" s="128"/>
      <c r="D50" s="128"/>
      <c r="E50" s="128"/>
      <c r="F50" s="64">
        <f t="shared" si="0"/>
        <v>0</v>
      </c>
      <c r="G50" s="64">
        <f t="shared" si="1"/>
        <v>0</v>
      </c>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71"/>
    </row>
    <row r="51" spans="1:49" x14ac:dyDescent="0.2">
      <c r="A51" s="131"/>
      <c r="B51" s="131"/>
      <c r="C51" s="128"/>
      <c r="D51" s="128"/>
      <c r="E51" s="128"/>
      <c r="F51" s="64">
        <f t="shared" si="0"/>
        <v>0</v>
      </c>
      <c r="G51" s="64">
        <f t="shared" si="1"/>
        <v>0</v>
      </c>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71"/>
    </row>
    <row r="52" spans="1:49" x14ac:dyDescent="0.2">
      <c r="A52" s="131"/>
      <c r="B52" s="131"/>
      <c r="C52" s="128"/>
      <c r="D52" s="128"/>
      <c r="E52" s="128"/>
      <c r="F52" s="64">
        <f t="shared" si="0"/>
        <v>0</v>
      </c>
      <c r="G52" s="64">
        <f t="shared" si="1"/>
        <v>0</v>
      </c>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71"/>
    </row>
    <row r="53" spans="1:49" x14ac:dyDescent="0.2">
      <c r="A53" s="131"/>
      <c r="B53" s="131"/>
      <c r="C53" s="128"/>
      <c r="D53" s="128"/>
      <c r="E53" s="128"/>
      <c r="F53" s="64">
        <f t="shared" si="0"/>
        <v>0</v>
      </c>
      <c r="G53" s="64">
        <f t="shared" si="1"/>
        <v>0</v>
      </c>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71"/>
    </row>
    <row r="54" spans="1:49" x14ac:dyDescent="0.2">
      <c r="A54" s="131"/>
      <c r="B54" s="131"/>
      <c r="C54" s="128"/>
      <c r="D54" s="128"/>
      <c r="E54" s="128"/>
      <c r="F54" s="64">
        <f t="shared" si="0"/>
        <v>0</v>
      </c>
      <c r="G54" s="64">
        <f t="shared" si="1"/>
        <v>0</v>
      </c>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71"/>
    </row>
    <row r="55" spans="1:49" x14ac:dyDescent="0.2">
      <c r="A55" s="131"/>
      <c r="B55" s="131"/>
      <c r="C55" s="128"/>
      <c r="D55" s="128"/>
      <c r="E55" s="128"/>
      <c r="F55" s="64">
        <f t="shared" si="0"/>
        <v>0</v>
      </c>
      <c r="G55" s="64">
        <f t="shared" si="1"/>
        <v>0</v>
      </c>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71"/>
    </row>
    <row r="56" spans="1:49" x14ac:dyDescent="0.2">
      <c r="A56" s="131"/>
      <c r="B56" s="131"/>
      <c r="C56" s="128"/>
      <c r="D56" s="128"/>
      <c r="E56" s="128"/>
      <c r="F56" s="64">
        <f t="shared" si="0"/>
        <v>0</v>
      </c>
      <c r="G56" s="64">
        <f t="shared" si="1"/>
        <v>0</v>
      </c>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71"/>
    </row>
    <row r="57" spans="1:49" x14ac:dyDescent="0.2">
      <c r="A57" s="131"/>
      <c r="B57" s="131"/>
      <c r="C57" s="128"/>
      <c r="D57" s="128"/>
      <c r="E57" s="128"/>
      <c r="F57" s="64">
        <f t="shared" si="0"/>
        <v>0</v>
      </c>
      <c r="G57" s="64">
        <f t="shared" si="1"/>
        <v>0</v>
      </c>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71"/>
    </row>
    <row r="58" spans="1:49" x14ac:dyDescent="0.2">
      <c r="A58" s="131"/>
      <c r="B58" s="131"/>
      <c r="C58" s="128"/>
      <c r="D58" s="128"/>
      <c r="E58" s="128"/>
      <c r="F58" s="64">
        <f t="shared" si="0"/>
        <v>0</v>
      </c>
      <c r="G58" s="64">
        <f t="shared" si="1"/>
        <v>0</v>
      </c>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71"/>
    </row>
    <row r="59" spans="1:49" x14ac:dyDescent="0.2">
      <c r="A59" s="131"/>
      <c r="B59" s="131"/>
      <c r="C59" s="128"/>
      <c r="D59" s="128"/>
      <c r="E59" s="128"/>
      <c r="F59" s="64">
        <f t="shared" si="0"/>
        <v>0</v>
      </c>
      <c r="G59" s="64">
        <f t="shared" si="1"/>
        <v>0</v>
      </c>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71"/>
    </row>
    <row r="60" spans="1:49" x14ac:dyDescent="0.2">
      <c r="A60" s="131"/>
      <c r="B60" s="131"/>
      <c r="C60" s="128"/>
      <c r="D60" s="128"/>
      <c r="E60" s="128"/>
      <c r="F60" s="64">
        <f t="shared" si="0"/>
        <v>0</v>
      </c>
      <c r="G60" s="64">
        <f t="shared" si="1"/>
        <v>0</v>
      </c>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71"/>
    </row>
    <row r="61" spans="1:49" x14ac:dyDescent="0.2">
      <c r="A61" s="131"/>
      <c r="B61" s="131"/>
      <c r="C61" s="128"/>
      <c r="D61" s="128"/>
      <c r="E61" s="128"/>
      <c r="F61" s="64">
        <f t="shared" si="0"/>
        <v>0</v>
      </c>
      <c r="G61" s="64">
        <f t="shared" si="1"/>
        <v>0</v>
      </c>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71"/>
    </row>
    <row r="62" spans="1:49" x14ac:dyDescent="0.2">
      <c r="A62" s="131"/>
      <c r="B62" s="131"/>
      <c r="C62" s="128"/>
      <c r="D62" s="128"/>
      <c r="E62" s="128"/>
      <c r="F62" s="64">
        <f t="shared" si="0"/>
        <v>0</v>
      </c>
      <c r="G62" s="64">
        <f t="shared" si="1"/>
        <v>0</v>
      </c>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71"/>
    </row>
    <row r="63" spans="1:49" x14ac:dyDescent="0.2">
      <c r="A63" s="131"/>
      <c r="B63" s="131"/>
      <c r="C63" s="128"/>
      <c r="D63" s="128"/>
      <c r="E63" s="128"/>
      <c r="F63" s="64">
        <f t="shared" si="0"/>
        <v>0</v>
      </c>
      <c r="G63" s="64">
        <f t="shared" si="1"/>
        <v>0</v>
      </c>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71"/>
    </row>
    <row r="64" spans="1:49" x14ac:dyDescent="0.2">
      <c r="A64" s="131"/>
      <c r="B64" s="131"/>
      <c r="C64" s="128"/>
      <c r="D64" s="128"/>
      <c r="E64" s="128"/>
      <c r="F64" s="64">
        <f t="shared" si="0"/>
        <v>0</v>
      </c>
      <c r="G64" s="64">
        <f t="shared" si="1"/>
        <v>0</v>
      </c>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71"/>
    </row>
    <row r="65" spans="1:49" x14ac:dyDescent="0.2">
      <c r="A65" s="131"/>
      <c r="B65" s="131"/>
      <c r="C65" s="128"/>
      <c r="D65" s="128"/>
      <c r="E65" s="128"/>
      <c r="F65" s="64">
        <f t="shared" si="0"/>
        <v>0</v>
      </c>
      <c r="G65" s="64">
        <f t="shared" si="1"/>
        <v>0</v>
      </c>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71"/>
    </row>
    <row r="66" spans="1:49" x14ac:dyDescent="0.2">
      <c r="A66" s="131"/>
      <c r="B66" s="131"/>
      <c r="C66" s="128"/>
      <c r="D66" s="128"/>
      <c r="E66" s="128"/>
      <c r="F66" s="64">
        <f t="shared" si="0"/>
        <v>0</v>
      </c>
      <c r="G66" s="64">
        <f t="shared" si="1"/>
        <v>0</v>
      </c>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71"/>
    </row>
    <row r="67" spans="1:49" x14ac:dyDescent="0.2">
      <c r="A67" s="131"/>
      <c r="B67" s="131"/>
      <c r="C67" s="128"/>
      <c r="D67" s="128"/>
      <c r="E67" s="128"/>
      <c r="F67" s="64">
        <f t="shared" si="0"/>
        <v>0</v>
      </c>
      <c r="G67" s="64">
        <f t="shared" si="1"/>
        <v>0</v>
      </c>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71"/>
    </row>
    <row r="68" spans="1:49" x14ac:dyDescent="0.2">
      <c r="A68" s="131"/>
      <c r="B68" s="131"/>
      <c r="C68" s="128"/>
      <c r="D68" s="128"/>
      <c r="E68" s="128"/>
      <c r="F68" s="64">
        <f t="shared" ref="F68:F105" si="2">IF(B68="Hourly",C68*D68,E68/52)</f>
        <v>0</v>
      </c>
      <c r="G68" s="64">
        <f t="shared" ref="G68:G105" si="3">F68*52/12</f>
        <v>0</v>
      </c>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71"/>
    </row>
    <row r="69" spans="1:49" x14ac:dyDescent="0.2">
      <c r="A69" s="131"/>
      <c r="B69" s="131"/>
      <c r="C69" s="128"/>
      <c r="D69" s="128"/>
      <c r="E69" s="128"/>
      <c r="F69" s="64">
        <f t="shared" si="2"/>
        <v>0</v>
      </c>
      <c r="G69" s="64">
        <f t="shared" si="3"/>
        <v>0</v>
      </c>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71"/>
    </row>
    <row r="70" spans="1:49" x14ac:dyDescent="0.2">
      <c r="A70" s="65"/>
      <c r="B70" s="65"/>
      <c r="C70" s="50"/>
      <c r="D70" s="50"/>
      <c r="E70" s="50"/>
      <c r="F70" s="64">
        <f t="shared" si="2"/>
        <v>0</v>
      </c>
      <c r="G70" s="64">
        <f t="shared" si="3"/>
        <v>0</v>
      </c>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71"/>
    </row>
    <row r="71" spans="1:49" x14ac:dyDescent="0.2">
      <c r="A71" s="65"/>
      <c r="B71" s="65"/>
      <c r="C71" s="50"/>
      <c r="D71" s="50"/>
      <c r="E71" s="50"/>
      <c r="F71" s="64">
        <f t="shared" si="2"/>
        <v>0</v>
      </c>
      <c r="G71" s="64">
        <f t="shared" si="3"/>
        <v>0</v>
      </c>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71"/>
    </row>
    <row r="72" spans="1:49" x14ac:dyDescent="0.2">
      <c r="A72" s="65"/>
      <c r="B72" s="65"/>
      <c r="C72" s="50"/>
      <c r="D72" s="50"/>
      <c r="E72" s="50"/>
      <c r="F72" s="64">
        <f t="shared" si="2"/>
        <v>0</v>
      </c>
      <c r="G72" s="64">
        <f t="shared" si="3"/>
        <v>0</v>
      </c>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71"/>
    </row>
    <row r="73" spans="1:49" x14ac:dyDescent="0.2">
      <c r="A73" s="65"/>
      <c r="B73" s="65"/>
      <c r="C73" s="50"/>
      <c r="D73" s="50"/>
      <c r="E73" s="50"/>
      <c r="F73" s="64">
        <f t="shared" si="2"/>
        <v>0</v>
      </c>
      <c r="G73" s="64">
        <f t="shared" si="3"/>
        <v>0</v>
      </c>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71"/>
    </row>
    <row r="74" spans="1:49" x14ac:dyDescent="0.2">
      <c r="A74" s="65"/>
      <c r="B74" s="65"/>
      <c r="C74" s="50"/>
      <c r="D74" s="50"/>
      <c r="E74" s="50"/>
      <c r="F74" s="64">
        <f t="shared" si="2"/>
        <v>0</v>
      </c>
      <c r="G74" s="64">
        <f t="shared" si="3"/>
        <v>0</v>
      </c>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71"/>
    </row>
    <row r="75" spans="1:49" x14ac:dyDescent="0.2">
      <c r="A75" s="65"/>
      <c r="B75" s="65"/>
      <c r="C75" s="50"/>
      <c r="D75" s="50"/>
      <c r="E75" s="50"/>
      <c r="F75" s="64">
        <f t="shared" si="2"/>
        <v>0</v>
      </c>
      <c r="G75" s="64">
        <f t="shared" si="3"/>
        <v>0</v>
      </c>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71"/>
    </row>
    <row r="76" spans="1:49" x14ac:dyDescent="0.2">
      <c r="A76" s="65"/>
      <c r="B76" s="65"/>
      <c r="C76" s="50"/>
      <c r="D76" s="50"/>
      <c r="E76" s="50"/>
      <c r="F76" s="64">
        <f t="shared" si="2"/>
        <v>0</v>
      </c>
      <c r="G76" s="64">
        <f t="shared" si="3"/>
        <v>0</v>
      </c>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71"/>
    </row>
    <row r="77" spans="1:49" x14ac:dyDescent="0.2">
      <c r="A77" s="65"/>
      <c r="B77" s="65"/>
      <c r="C77" s="50"/>
      <c r="D77" s="50"/>
      <c r="E77" s="50"/>
      <c r="F77" s="64">
        <f t="shared" si="2"/>
        <v>0</v>
      </c>
      <c r="G77" s="64">
        <f t="shared" si="3"/>
        <v>0</v>
      </c>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71"/>
    </row>
    <row r="78" spans="1:49" x14ac:dyDescent="0.2">
      <c r="A78" s="65"/>
      <c r="B78" s="65"/>
      <c r="C78" s="50"/>
      <c r="D78" s="50"/>
      <c r="E78" s="50"/>
      <c r="F78" s="64">
        <f t="shared" si="2"/>
        <v>0</v>
      </c>
      <c r="G78" s="64">
        <f t="shared" si="3"/>
        <v>0</v>
      </c>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71"/>
    </row>
    <row r="79" spans="1:49" x14ac:dyDescent="0.2">
      <c r="A79" s="65"/>
      <c r="B79" s="65"/>
      <c r="C79" s="50"/>
      <c r="D79" s="50"/>
      <c r="E79" s="50"/>
      <c r="F79" s="64">
        <f t="shared" si="2"/>
        <v>0</v>
      </c>
      <c r="G79" s="64">
        <f t="shared" si="3"/>
        <v>0</v>
      </c>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71"/>
    </row>
    <row r="80" spans="1:49" x14ac:dyDescent="0.2">
      <c r="A80" s="65"/>
      <c r="B80" s="65"/>
      <c r="C80" s="50"/>
      <c r="D80" s="50"/>
      <c r="E80" s="50"/>
      <c r="F80" s="64">
        <f t="shared" si="2"/>
        <v>0</v>
      </c>
      <c r="G80" s="64">
        <f t="shared" si="3"/>
        <v>0</v>
      </c>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71"/>
    </row>
    <row r="81" spans="1:49" x14ac:dyDescent="0.2">
      <c r="A81" s="65"/>
      <c r="B81" s="65"/>
      <c r="C81" s="50"/>
      <c r="D81" s="50"/>
      <c r="E81" s="50"/>
      <c r="F81" s="64">
        <f t="shared" si="2"/>
        <v>0</v>
      </c>
      <c r="G81" s="64">
        <f t="shared" si="3"/>
        <v>0</v>
      </c>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71"/>
    </row>
    <row r="82" spans="1:49" x14ac:dyDescent="0.2">
      <c r="A82" s="65"/>
      <c r="B82" s="65"/>
      <c r="C82" s="50"/>
      <c r="D82" s="50"/>
      <c r="E82" s="50"/>
      <c r="F82" s="64">
        <f t="shared" si="2"/>
        <v>0</v>
      </c>
      <c r="G82" s="64">
        <f t="shared" si="3"/>
        <v>0</v>
      </c>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71"/>
    </row>
    <row r="83" spans="1:49" x14ac:dyDescent="0.2">
      <c r="A83" s="65"/>
      <c r="B83" s="65"/>
      <c r="C83" s="50"/>
      <c r="D83" s="50"/>
      <c r="E83" s="50"/>
      <c r="F83" s="64">
        <f t="shared" si="2"/>
        <v>0</v>
      </c>
      <c r="G83" s="64">
        <f t="shared" si="3"/>
        <v>0</v>
      </c>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71"/>
    </row>
    <row r="84" spans="1:49" x14ac:dyDescent="0.2">
      <c r="A84" s="65"/>
      <c r="B84" s="65"/>
      <c r="C84" s="50"/>
      <c r="D84" s="50"/>
      <c r="E84" s="50"/>
      <c r="F84" s="64">
        <f t="shared" si="2"/>
        <v>0</v>
      </c>
      <c r="G84" s="64">
        <f t="shared" si="3"/>
        <v>0</v>
      </c>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71"/>
    </row>
    <row r="85" spans="1:49" x14ac:dyDescent="0.2">
      <c r="A85" s="65"/>
      <c r="B85" s="65"/>
      <c r="C85" s="50"/>
      <c r="D85" s="50"/>
      <c r="E85" s="50"/>
      <c r="F85" s="64">
        <f t="shared" si="2"/>
        <v>0</v>
      </c>
      <c r="G85" s="64">
        <f t="shared" si="3"/>
        <v>0</v>
      </c>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71"/>
    </row>
    <row r="86" spans="1:49" x14ac:dyDescent="0.2">
      <c r="A86" s="65"/>
      <c r="B86" s="65"/>
      <c r="C86" s="50"/>
      <c r="D86" s="50"/>
      <c r="E86" s="50"/>
      <c r="F86" s="64">
        <f t="shared" si="2"/>
        <v>0</v>
      </c>
      <c r="G86" s="64">
        <f t="shared" si="3"/>
        <v>0</v>
      </c>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71"/>
    </row>
    <row r="87" spans="1:49" x14ac:dyDescent="0.2">
      <c r="A87" s="65"/>
      <c r="B87" s="65"/>
      <c r="C87" s="50"/>
      <c r="D87" s="50"/>
      <c r="E87" s="50"/>
      <c r="F87" s="64">
        <f t="shared" si="2"/>
        <v>0</v>
      </c>
      <c r="G87" s="64">
        <f t="shared" si="3"/>
        <v>0</v>
      </c>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71"/>
    </row>
    <row r="88" spans="1:49" x14ac:dyDescent="0.2">
      <c r="A88" s="65"/>
      <c r="B88" s="65"/>
      <c r="C88" s="50"/>
      <c r="D88" s="50"/>
      <c r="E88" s="50"/>
      <c r="F88" s="64">
        <f t="shared" si="2"/>
        <v>0</v>
      </c>
      <c r="G88" s="64">
        <f t="shared" si="3"/>
        <v>0</v>
      </c>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71"/>
    </row>
    <row r="89" spans="1:49" x14ac:dyDescent="0.2">
      <c r="A89" s="65"/>
      <c r="B89" s="65"/>
      <c r="C89" s="50"/>
      <c r="D89" s="50"/>
      <c r="E89" s="50"/>
      <c r="F89" s="64">
        <f t="shared" si="2"/>
        <v>0</v>
      </c>
      <c r="G89" s="64">
        <f t="shared" si="3"/>
        <v>0</v>
      </c>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71"/>
    </row>
    <row r="90" spans="1:49" x14ac:dyDescent="0.2">
      <c r="A90" s="65"/>
      <c r="B90" s="65"/>
      <c r="C90" s="50"/>
      <c r="D90" s="50"/>
      <c r="E90" s="50"/>
      <c r="F90" s="64">
        <f t="shared" si="2"/>
        <v>0</v>
      </c>
      <c r="G90" s="64">
        <f t="shared" si="3"/>
        <v>0</v>
      </c>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71"/>
    </row>
    <row r="91" spans="1:49" x14ac:dyDescent="0.2">
      <c r="A91" s="65"/>
      <c r="B91" s="65"/>
      <c r="C91" s="50"/>
      <c r="D91" s="50"/>
      <c r="E91" s="50"/>
      <c r="F91" s="64">
        <f t="shared" si="2"/>
        <v>0</v>
      </c>
      <c r="G91" s="64">
        <f t="shared" si="3"/>
        <v>0</v>
      </c>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71"/>
    </row>
    <row r="92" spans="1:49" x14ac:dyDescent="0.2">
      <c r="A92" s="65"/>
      <c r="B92" s="65"/>
      <c r="C92" s="50"/>
      <c r="D92" s="50"/>
      <c r="E92" s="50"/>
      <c r="F92" s="64">
        <f t="shared" si="2"/>
        <v>0</v>
      </c>
      <c r="G92" s="64">
        <f t="shared" si="3"/>
        <v>0</v>
      </c>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71"/>
    </row>
    <row r="93" spans="1:49" x14ac:dyDescent="0.2">
      <c r="A93" s="65"/>
      <c r="B93" s="65"/>
      <c r="C93" s="50"/>
      <c r="D93" s="50"/>
      <c r="E93" s="50"/>
      <c r="F93" s="64">
        <f t="shared" si="2"/>
        <v>0</v>
      </c>
      <c r="G93" s="64">
        <f t="shared" si="3"/>
        <v>0</v>
      </c>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71"/>
    </row>
    <row r="94" spans="1:49" x14ac:dyDescent="0.2">
      <c r="A94" s="65"/>
      <c r="B94" s="65"/>
      <c r="C94" s="50"/>
      <c r="D94" s="50"/>
      <c r="E94" s="50"/>
      <c r="F94" s="64">
        <f t="shared" si="2"/>
        <v>0</v>
      </c>
      <c r="G94" s="64">
        <f t="shared" si="3"/>
        <v>0</v>
      </c>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71"/>
    </row>
    <row r="95" spans="1:49" x14ac:dyDescent="0.2">
      <c r="A95" s="65"/>
      <c r="B95" s="65"/>
      <c r="C95" s="50"/>
      <c r="D95" s="50"/>
      <c r="E95" s="50"/>
      <c r="F95" s="64">
        <f t="shared" si="2"/>
        <v>0</v>
      </c>
      <c r="G95" s="64">
        <f t="shared" si="3"/>
        <v>0</v>
      </c>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71"/>
    </row>
    <row r="96" spans="1:49" x14ac:dyDescent="0.2">
      <c r="A96" s="65"/>
      <c r="B96" s="65"/>
      <c r="C96" s="50"/>
      <c r="D96" s="50"/>
      <c r="E96" s="50"/>
      <c r="F96" s="64">
        <f t="shared" si="2"/>
        <v>0</v>
      </c>
      <c r="G96" s="64">
        <f t="shared" si="3"/>
        <v>0</v>
      </c>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71"/>
    </row>
    <row r="97" spans="1:49" x14ac:dyDescent="0.2">
      <c r="A97" s="65"/>
      <c r="B97" s="65"/>
      <c r="C97" s="50"/>
      <c r="D97" s="50"/>
      <c r="E97" s="50"/>
      <c r="F97" s="64">
        <f t="shared" si="2"/>
        <v>0</v>
      </c>
      <c r="G97" s="64">
        <f t="shared" si="3"/>
        <v>0</v>
      </c>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71"/>
    </row>
    <row r="98" spans="1:49" x14ac:dyDescent="0.2">
      <c r="A98" s="65"/>
      <c r="B98" s="65"/>
      <c r="C98" s="50"/>
      <c r="D98" s="50"/>
      <c r="E98" s="50"/>
      <c r="F98" s="64">
        <f t="shared" si="2"/>
        <v>0</v>
      </c>
      <c r="G98" s="64">
        <f t="shared" si="3"/>
        <v>0</v>
      </c>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71"/>
    </row>
    <row r="99" spans="1:49" x14ac:dyDescent="0.2">
      <c r="A99" s="65"/>
      <c r="B99" s="65"/>
      <c r="C99" s="50"/>
      <c r="D99" s="50"/>
      <c r="E99" s="50"/>
      <c r="F99" s="64">
        <f t="shared" si="2"/>
        <v>0</v>
      </c>
      <c r="G99" s="64">
        <f t="shared" si="3"/>
        <v>0</v>
      </c>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71"/>
    </row>
    <row r="100" spans="1:49" x14ac:dyDescent="0.2">
      <c r="A100" s="65"/>
      <c r="B100" s="65"/>
      <c r="C100" s="50"/>
      <c r="D100" s="50"/>
      <c r="E100" s="50"/>
      <c r="F100" s="64">
        <f t="shared" si="2"/>
        <v>0</v>
      </c>
      <c r="G100" s="64">
        <f t="shared" si="3"/>
        <v>0</v>
      </c>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71"/>
    </row>
    <row r="101" spans="1:49" x14ac:dyDescent="0.2">
      <c r="A101" s="65"/>
      <c r="B101" s="65"/>
      <c r="C101" s="50"/>
      <c r="D101" s="50"/>
      <c r="E101" s="50"/>
      <c r="F101" s="64">
        <f t="shared" si="2"/>
        <v>0</v>
      </c>
      <c r="G101" s="64">
        <f t="shared" si="3"/>
        <v>0</v>
      </c>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71"/>
    </row>
    <row r="102" spans="1:49" x14ac:dyDescent="0.2">
      <c r="A102" s="65"/>
      <c r="B102" s="65"/>
      <c r="C102" s="50"/>
      <c r="D102" s="50"/>
      <c r="E102" s="50"/>
      <c r="F102" s="64">
        <f t="shared" si="2"/>
        <v>0</v>
      </c>
      <c r="G102" s="64">
        <f t="shared" si="3"/>
        <v>0</v>
      </c>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71"/>
    </row>
    <row r="103" spans="1:49" x14ac:dyDescent="0.2">
      <c r="A103" s="65"/>
      <c r="B103" s="65"/>
      <c r="C103" s="50"/>
      <c r="D103" s="50"/>
      <c r="E103" s="50"/>
      <c r="F103" s="64">
        <f t="shared" si="2"/>
        <v>0</v>
      </c>
      <c r="G103" s="64">
        <f t="shared" si="3"/>
        <v>0</v>
      </c>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71"/>
    </row>
    <row r="104" spans="1:49" x14ac:dyDescent="0.2">
      <c r="A104" s="65"/>
      <c r="B104" s="65"/>
      <c r="C104" s="50"/>
      <c r="D104" s="50"/>
      <c r="E104" s="50"/>
      <c r="F104" s="64">
        <f t="shared" si="2"/>
        <v>0</v>
      </c>
      <c r="G104" s="64">
        <f t="shared" si="3"/>
        <v>0</v>
      </c>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71"/>
    </row>
    <row r="105" spans="1:49" x14ac:dyDescent="0.2">
      <c r="A105" s="65"/>
      <c r="B105" s="65"/>
      <c r="C105" s="50"/>
      <c r="D105" s="50"/>
      <c r="E105" s="50"/>
      <c r="F105" s="64">
        <f t="shared" si="2"/>
        <v>0</v>
      </c>
      <c r="G105" s="64">
        <f t="shared" si="3"/>
        <v>0</v>
      </c>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71"/>
    </row>
    <row r="106" spans="1:49" x14ac:dyDescent="0.2">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row>
  </sheetData>
  <sheetProtection algorithmName="SHA-512" hashValue="pEhf2Hk+5JIp5SHFy4ilaRxa/bY5DUNbgOLSrfYD76CD8yQE+tMGwKCFsznmvM9Vt4iUw7eBnjdHsZyQir8neg==" saltValue="ZvMfQHSr2SbAOtxkc5lcaw==" spinCount="100000" sheet="1" objects="1" scenarios="1"/>
  <mergeCells count="1">
    <mergeCell ref="C1:D1"/>
  </mergeCells>
  <dataValidations count="1">
    <dataValidation type="list" allowBlank="1" showInputMessage="1" showErrorMessage="1" sqref="B3:B105" xr:uid="{B4F2D571-87CD-42F2-8C0F-3AA9955CCFE9}">
      <formula1>"Salary,Hourly,Other"</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919B2-E9F1-448E-8FD0-16C05E5AD752}">
  <dimension ref="A1:AO105"/>
  <sheetViews>
    <sheetView zoomScale="145" zoomScaleNormal="145" workbookViewId="0">
      <pane xSplit="1" ySplit="2" topLeftCell="B3" activePane="bottomRight" state="frozen"/>
      <selection pane="topRight" activeCell="B1" sqref="B1"/>
      <selection pane="bottomLeft" activeCell="A3" sqref="A3"/>
      <selection pane="bottomRight" activeCell="D5" sqref="D5"/>
    </sheetView>
  </sheetViews>
  <sheetFormatPr defaultRowHeight="15" x14ac:dyDescent="0.25"/>
  <cols>
    <col min="1" max="1" width="27.5703125" style="70" customWidth="1"/>
    <col min="2" max="41" width="11.28515625" customWidth="1"/>
  </cols>
  <sheetData>
    <row r="1" spans="1:41" x14ac:dyDescent="0.25">
      <c r="A1" s="68" t="s">
        <v>109</v>
      </c>
      <c r="B1" s="12">
        <f>SUM(B3:B105)*(1+'Data Inputs'!$B$43)</f>
        <v>0</v>
      </c>
      <c r="C1" s="12">
        <f>SUM(C3:C105)*(1+'Data Inputs'!$B$43)</f>
        <v>0</v>
      </c>
      <c r="D1" s="12">
        <f>SUM(D3:D105)*(1+'Data Inputs'!$B$43)</f>
        <v>0</v>
      </c>
      <c r="E1" s="12">
        <f>SUM(E3:E105)*(1+'Data Inputs'!$B$43)</f>
        <v>0</v>
      </c>
      <c r="F1" s="12">
        <f>SUM(F3:F105)*(1+'Data Inputs'!$B$43)</f>
        <v>0</v>
      </c>
      <c r="G1" s="12">
        <f>SUM(G3:G105)*(1+'Data Inputs'!$B$43)</f>
        <v>0</v>
      </c>
      <c r="H1" s="12">
        <f>SUM(H3:H105)*(1+'Data Inputs'!$B$43)</f>
        <v>0</v>
      </c>
      <c r="I1" s="12">
        <f>SUM(I3:I105)*(1+'Data Inputs'!$B$43)</f>
        <v>0</v>
      </c>
      <c r="J1" s="12">
        <f>SUM(J3:J105)*(1+'Data Inputs'!$B$43)</f>
        <v>0</v>
      </c>
      <c r="K1" s="12">
        <f>SUM(K3:K105)*(1+'Data Inputs'!$B$43)</f>
        <v>0</v>
      </c>
      <c r="L1" s="12">
        <f>SUM(L3:L105)*(1+'Data Inputs'!$B$43)</f>
        <v>0</v>
      </c>
      <c r="M1" s="12">
        <f>SUM(M3:M105)*(1+'Data Inputs'!$B$43)</f>
        <v>0</v>
      </c>
      <c r="N1" s="12">
        <f>SUM(N3:N105)*(1+'Data Inputs'!$B$43)</f>
        <v>0</v>
      </c>
      <c r="O1" s="12">
        <f>SUM(O3:O105)*(1+'Data Inputs'!$B$43)</f>
        <v>0</v>
      </c>
      <c r="P1" s="12">
        <f>SUM(P3:P105)*(1+'Data Inputs'!$B$43)</f>
        <v>0</v>
      </c>
      <c r="Q1" s="12">
        <f>SUM(Q3:Q105)*(1+'Data Inputs'!$B$43)</f>
        <v>0</v>
      </c>
      <c r="R1" s="12">
        <f>SUM(R3:R105)*(1+'Data Inputs'!$B$43)</f>
        <v>0</v>
      </c>
      <c r="S1" s="12">
        <f>SUM(S3:S105)*(1+'Data Inputs'!$B$43)</f>
        <v>0</v>
      </c>
      <c r="T1" s="12">
        <f>SUM(T3:T105)*(1+'Data Inputs'!$B$43)</f>
        <v>0</v>
      </c>
      <c r="U1" s="12">
        <f>SUM(U3:U105)*(1+'Data Inputs'!$B$43)</f>
        <v>0</v>
      </c>
      <c r="V1" s="12">
        <f>SUM(V3:V105)*(1+'Data Inputs'!$B$43)</f>
        <v>0</v>
      </c>
      <c r="W1" s="12">
        <f>SUM(W3:W105)*(1+'Data Inputs'!$B$43)</f>
        <v>0</v>
      </c>
      <c r="X1" s="12">
        <f>SUM(X3:X105)*(1+'Data Inputs'!$B$43)</f>
        <v>0</v>
      </c>
      <c r="Y1" s="12">
        <f>SUM(Y3:Y105)*(1+'Data Inputs'!$B$43)</f>
        <v>0</v>
      </c>
      <c r="Z1" s="12">
        <f>SUM(Z3:Z105)*(1+'Data Inputs'!$B$43)</f>
        <v>0</v>
      </c>
      <c r="AA1" s="12">
        <f>SUM(AA3:AA105)*(1+'Data Inputs'!$B$43)</f>
        <v>0</v>
      </c>
      <c r="AB1" s="12">
        <f>SUM(AB3:AB105)*(1+'Data Inputs'!$B$43)</f>
        <v>0</v>
      </c>
      <c r="AC1" s="12">
        <f>SUM(AC3:AC105)*(1+'Data Inputs'!$B$43)</f>
        <v>0</v>
      </c>
      <c r="AD1" s="12">
        <f>SUM(AD3:AD105)*(1+'Data Inputs'!$B$43)</f>
        <v>0</v>
      </c>
      <c r="AE1" s="12">
        <f>SUM(AE3:AE105)*(1+'Data Inputs'!$B$43)</f>
        <v>0</v>
      </c>
      <c r="AF1" s="12">
        <f>SUM(AF3:AF105)*(1+'Data Inputs'!$B$43)</f>
        <v>0</v>
      </c>
      <c r="AG1" s="12">
        <f>SUM(AG3:AG105)*(1+'Data Inputs'!$B$43)</f>
        <v>0</v>
      </c>
      <c r="AH1" s="12">
        <f>SUM(AH3:AH105)*(1+'Data Inputs'!$B$43)</f>
        <v>0</v>
      </c>
      <c r="AI1" s="12">
        <f>SUM(AI3:AI105)*(1+'Data Inputs'!$B$43)</f>
        <v>0</v>
      </c>
      <c r="AJ1" s="12">
        <f>SUM(AJ3:AJ105)*(1+'Data Inputs'!$B$43)</f>
        <v>0</v>
      </c>
      <c r="AK1" s="12">
        <f>SUM(AK3:AK105)*(1+'Data Inputs'!$B$43)</f>
        <v>0</v>
      </c>
      <c r="AL1" s="12">
        <f>SUM(AL3:AL105)*(1+'Data Inputs'!$B$43)</f>
        <v>0</v>
      </c>
      <c r="AM1" s="12">
        <f>SUM(AM3:AM105)*(1+'Data Inputs'!$B$43)</f>
        <v>0</v>
      </c>
      <c r="AN1" s="12">
        <f>SUM(AN3:AN105)*(1+'Data Inputs'!$B$43)</f>
        <v>0</v>
      </c>
      <c r="AO1" s="12">
        <f>SUM(AO3:AO105)*(1+'Data Inputs'!$B$43)</f>
        <v>0</v>
      </c>
    </row>
    <row r="2" spans="1:41" s="1" customFormat="1" x14ac:dyDescent="0.25">
      <c r="A2" s="54" t="str">
        <f>'Payroll Worksheet'!A2</f>
        <v>Position</v>
      </c>
      <c r="B2" s="15">
        <f>'Payroll Worksheet'!I2</f>
        <v>0</v>
      </c>
      <c r="C2" s="15">
        <f>'Payroll Worksheet'!J2</f>
        <v>7</v>
      </c>
      <c r="D2" s="15">
        <f>'Payroll Worksheet'!K2</f>
        <v>14</v>
      </c>
      <c r="E2" s="15">
        <f>'Payroll Worksheet'!L2</f>
        <v>21</v>
      </c>
      <c r="F2" s="15">
        <f>'Payroll Worksheet'!M2</f>
        <v>28</v>
      </c>
      <c r="G2" s="15">
        <f>'Payroll Worksheet'!N2</f>
        <v>35</v>
      </c>
      <c r="H2" s="15">
        <f>'Payroll Worksheet'!O2</f>
        <v>42</v>
      </c>
      <c r="I2" s="15">
        <f>'Payroll Worksheet'!P2</f>
        <v>49</v>
      </c>
      <c r="J2" s="15">
        <f>'Payroll Worksheet'!Q2</f>
        <v>56</v>
      </c>
      <c r="K2" s="15">
        <f>'Payroll Worksheet'!R2</f>
        <v>63</v>
      </c>
      <c r="L2" s="15">
        <f>'Payroll Worksheet'!S2</f>
        <v>70</v>
      </c>
      <c r="M2" s="15">
        <f>'Payroll Worksheet'!T2</f>
        <v>77</v>
      </c>
      <c r="N2" s="15">
        <f>'Payroll Worksheet'!U2</f>
        <v>84</v>
      </c>
      <c r="O2" s="15">
        <f>'Payroll Worksheet'!V2</f>
        <v>91</v>
      </c>
      <c r="P2" s="15">
        <f>'Payroll Worksheet'!W2</f>
        <v>98</v>
      </c>
      <c r="Q2" s="15">
        <f>'Payroll Worksheet'!X2</f>
        <v>105</v>
      </c>
      <c r="R2" s="15">
        <f>'Payroll Worksheet'!Y2</f>
        <v>112</v>
      </c>
      <c r="S2" s="15">
        <f>'Payroll Worksheet'!Z2</f>
        <v>119</v>
      </c>
      <c r="T2" s="15">
        <f>'Payroll Worksheet'!AA2</f>
        <v>126</v>
      </c>
      <c r="U2" s="15">
        <f>'Payroll Worksheet'!AB2</f>
        <v>133</v>
      </c>
      <c r="V2" s="15">
        <f>'Payroll Worksheet'!AC2</f>
        <v>140</v>
      </c>
      <c r="W2" s="15">
        <f>'Payroll Worksheet'!AD2</f>
        <v>147</v>
      </c>
      <c r="X2" s="15">
        <f>'Payroll Worksheet'!AE2</f>
        <v>154</v>
      </c>
      <c r="Y2" s="15">
        <f>'Payroll Worksheet'!AF2</f>
        <v>161</v>
      </c>
      <c r="Z2" s="15">
        <f>'Payroll Worksheet'!AG2</f>
        <v>168</v>
      </c>
      <c r="AA2" s="15">
        <f>'Payroll Worksheet'!AH2</f>
        <v>175</v>
      </c>
      <c r="AB2" s="15">
        <f>'Payroll Worksheet'!AI2</f>
        <v>182</v>
      </c>
      <c r="AC2" s="15">
        <f>'Payroll Worksheet'!AJ2</f>
        <v>189</v>
      </c>
      <c r="AD2" s="15">
        <f>'Payroll Worksheet'!AK2</f>
        <v>196</v>
      </c>
      <c r="AE2" s="15">
        <f>'Payroll Worksheet'!AL2</f>
        <v>203</v>
      </c>
      <c r="AF2" s="15">
        <f>'Payroll Worksheet'!AM2</f>
        <v>210</v>
      </c>
      <c r="AG2" s="15">
        <f>'Payroll Worksheet'!AN2</f>
        <v>217</v>
      </c>
      <c r="AH2" s="15">
        <f>'Payroll Worksheet'!AO2</f>
        <v>224</v>
      </c>
      <c r="AI2" s="15">
        <f>'Payroll Worksheet'!AP2</f>
        <v>231</v>
      </c>
      <c r="AJ2" s="15">
        <f>'Payroll Worksheet'!AQ2</f>
        <v>238</v>
      </c>
      <c r="AK2" s="15">
        <f>'Payroll Worksheet'!AR2</f>
        <v>245</v>
      </c>
      <c r="AL2" s="15" t="e">
        <f>'Payroll Worksheet'!AS2</f>
        <v>#REF!</v>
      </c>
      <c r="AM2" s="15" t="e">
        <f>'Payroll Worksheet'!AT2</f>
        <v>#REF!</v>
      </c>
      <c r="AN2" s="15" t="e">
        <f>'Payroll Worksheet'!AU2</f>
        <v>#REF!</v>
      </c>
      <c r="AO2" s="15" t="e">
        <f>'Payroll Worksheet'!AV2</f>
        <v>#REF!</v>
      </c>
    </row>
    <row r="3" spans="1:41" x14ac:dyDescent="0.25">
      <c r="A3" s="68">
        <f>'Payroll Worksheet'!A3</f>
        <v>0</v>
      </c>
      <c r="B3" s="12">
        <f>'Payroll Worksheet'!I3*'Payroll Worksheet'!$F3</f>
        <v>0</v>
      </c>
      <c r="C3" s="12">
        <f>'Payroll Worksheet'!J3*'Payroll Worksheet'!$F3</f>
        <v>0</v>
      </c>
      <c r="D3" s="12">
        <f>'Payroll Worksheet'!K3*'Payroll Worksheet'!$F3</f>
        <v>0</v>
      </c>
      <c r="E3" s="12">
        <f>'Payroll Worksheet'!L3*'Payroll Worksheet'!$F3</f>
        <v>0</v>
      </c>
      <c r="F3" s="12">
        <f>'Payroll Worksheet'!M3*'Payroll Worksheet'!$F3</f>
        <v>0</v>
      </c>
      <c r="G3" s="12">
        <f>'Payroll Worksheet'!N3*'Payroll Worksheet'!$F3</f>
        <v>0</v>
      </c>
      <c r="H3" s="12">
        <f>'Payroll Worksheet'!O3*'Payroll Worksheet'!$F3</f>
        <v>0</v>
      </c>
      <c r="I3" s="12">
        <f>'Payroll Worksheet'!P3*'Payroll Worksheet'!$F3</f>
        <v>0</v>
      </c>
      <c r="J3" s="12">
        <f>'Payroll Worksheet'!Q3*'Payroll Worksheet'!$F3</f>
        <v>0</v>
      </c>
      <c r="K3" s="12">
        <f>'Payroll Worksheet'!R3*'Payroll Worksheet'!$F3</f>
        <v>0</v>
      </c>
      <c r="L3" s="12">
        <f>'Payroll Worksheet'!S3*'Payroll Worksheet'!$F3</f>
        <v>0</v>
      </c>
      <c r="M3" s="12">
        <f>'Payroll Worksheet'!T3*'Payroll Worksheet'!$F3</f>
        <v>0</v>
      </c>
      <c r="N3" s="12">
        <f>'Payroll Worksheet'!U3*'Payroll Worksheet'!$F3</f>
        <v>0</v>
      </c>
      <c r="O3" s="12">
        <f>'Payroll Worksheet'!V3*'Payroll Worksheet'!$F3</f>
        <v>0</v>
      </c>
      <c r="P3" s="12">
        <f>'Payroll Worksheet'!W3*'Payroll Worksheet'!$F3</f>
        <v>0</v>
      </c>
      <c r="Q3" s="12">
        <f>'Payroll Worksheet'!X3*'Payroll Worksheet'!$F3</f>
        <v>0</v>
      </c>
      <c r="R3" s="12">
        <f>'Payroll Worksheet'!Y3*'Payroll Worksheet'!$F3</f>
        <v>0</v>
      </c>
      <c r="S3" s="12">
        <f>'Payroll Worksheet'!Z3*'Payroll Worksheet'!$F3</f>
        <v>0</v>
      </c>
      <c r="T3" s="12">
        <f>'Payroll Worksheet'!AA3*'Payroll Worksheet'!$F3</f>
        <v>0</v>
      </c>
      <c r="U3" s="12">
        <f>'Payroll Worksheet'!AB3*'Payroll Worksheet'!$F3</f>
        <v>0</v>
      </c>
      <c r="V3" s="12">
        <f>'Payroll Worksheet'!AC3*'Payroll Worksheet'!$F3</f>
        <v>0</v>
      </c>
      <c r="W3" s="12">
        <f>'Payroll Worksheet'!AD3*'Payroll Worksheet'!$F3</f>
        <v>0</v>
      </c>
      <c r="X3" s="12">
        <f>'Payroll Worksheet'!AE3*'Payroll Worksheet'!$F3</f>
        <v>0</v>
      </c>
      <c r="Y3" s="12">
        <f>'Payroll Worksheet'!AF3*'Payroll Worksheet'!$F3</f>
        <v>0</v>
      </c>
      <c r="Z3" s="12">
        <f>'Payroll Worksheet'!AG3*'Payroll Worksheet'!$F3</f>
        <v>0</v>
      </c>
      <c r="AA3" s="12">
        <f>'Payroll Worksheet'!AH3*'Payroll Worksheet'!$F3</f>
        <v>0</v>
      </c>
      <c r="AB3" s="12">
        <f>'Payroll Worksheet'!AI3*'Payroll Worksheet'!$F3</f>
        <v>0</v>
      </c>
      <c r="AC3" s="12">
        <f>'Payroll Worksheet'!AJ3*'Payroll Worksheet'!$F3</f>
        <v>0</v>
      </c>
      <c r="AD3" s="12">
        <f>'Payroll Worksheet'!AK3*'Payroll Worksheet'!$F3</f>
        <v>0</v>
      </c>
      <c r="AE3" s="12">
        <f>'Payroll Worksheet'!AL3*'Payroll Worksheet'!$F3</f>
        <v>0</v>
      </c>
      <c r="AF3" s="12">
        <f>'Payroll Worksheet'!AM3*'Payroll Worksheet'!$F3</f>
        <v>0</v>
      </c>
      <c r="AG3" s="12">
        <f>'Payroll Worksheet'!AN3*'Payroll Worksheet'!$F3</f>
        <v>0</v>
      </c>
      <c r="AH3" s="12">
        <f>'Payroll Worksheet'!AO3*'Payroll Worksheet'!$F3</f>
        <v>0</v>
      </c>
      <c r="AI3" s="12">
        <f>'Payroll Worksheet'!AP3*'Payroll Worksheet'!$F3</f>
        <v>0</v>
      </c>
      <c r="AJ3" s="12">
        <f>'Payroll Worksheet'!AQ3*'Payroll Worksheet'!$F3</f>
        <v>0</v>
      </c>
      <c r="AK3" s="12">
        <f>'Payroll Worksheet'!AR3*'Payroll Worksheet'!$F3</f>
        <v>0</v>
      </c>
      <c r="AL3" s="12">
        <f>'Payroll Worksheet'!AS3*'Payroll Worksheet'!$F3</f>
        <v>0</v>
      </c>
      <c r="AM3" s="12">
        <f>'Payroll Worksheet'!AT3*'Payroll Worksheet'!$F3</f>
        <v>0</v>
      </c>
      <c r="AN3" s="12">
        <f>'Payroll Worksheet'!AU3*'Payroll Worksheet'!$F3</f>
        <v>0</v>
      </c>
      <c r="AO3" s="12">
        <f>'Payroll Worksheet'!AV3*'Payroll Worksheet'!$F3</f>
        <v>0</v>
      </c>
    </row>
    <row r="4" spans="1:41" x14ac:dyDescent="0.25">
      <c r="A4" s="68">
        <f>'Payroll Worksheet'!A4</f>
        <v>0</v>
      </c>
      <c r="B4" s="12">
        <f>'Payroll Worksheet'!I4*'Payroll Worksheet'!$F4</f>
        <v>0</v>
      </c>
      <c r="C4" s="12">
        <f>'Payroll Worksheet'!J4*'Payroll Worksheet'!$F4</f>
        <v>0</v>
      </c>
      <c r="D4" s="12">
        <f>'Payroll Worksheet'!K4*'Payroll Worksheet'!$F4</f>
        <v>0</v>
      </c>
      <c r="E4" s="12">
        <f>'Payroll Worksheet'!L4*'Payroll Worksheet'!$F4</f>
        <v>0</v>
      </c>
      <c r="F4" s="12">
        <f>'Payroll Worksheet'!M4*'Payroll Worksheet'!$F4</f>
        <v>0</v>
      </c>
      <c r="G4" s="12">
        <f>'Payroll Worksheet'!N4*'Payroll Worksheet'!$F4</f>
        <v>0</v>
      </c>
      <c r="H4" s="12">
        <f>'Payroll Worksheet'!O4*'Payroll Worksheet'!$F4</f>
        <v>0</v>
      </c>
      <c r="I4" s="12">
        <f>'Payroll Worksheet'!P4*'Payroll Worksheet'!$F4</f>
        <v>0</v>
      </c>
      <c r="J4" s="12">
        <f>'Payroll Worksheet'!Q4*'Payroll Worksheet'!$F4</f>
        <v>0</v>
      </c>
      <c r="K4" s="12">
        <f>'Payroll Worksheet'!R4*'Payroll Worksheet'!$F4</f>
        <v>0</v>
      </c>
      <c r="L4" s="12">
        <f>'Payroll Worksheet'!S4*'Payroll Worksheet'!$F4</f>
        <v>0</v>
      </c>
      <c r="M4" s="12">
        <f>'Payroll Worksheet'!T4*'Payroll Worksheet'!$F4</f>
        <v>0</v>
      </c>
      <c r="N4" s="12">
        <f>'Payroll Worksheet'!U4*'Payroll Worksheet'!$F4</f>
        <v>0</v>
      </c>
      <c r="O4" s="12">
        <f>'Payroll Worksheet'!V4*'Payroll Worksheet'!$F4</f>
        <v>0</v>
      </c>
      <c r="P4" s="12">
        <f>'Payroll Worksheet'!W4*'Payroll Worksheet'!$F4</f>
        <v>0</v>
      </c>
      <c r="Q4" s="12">
        <f>'Payroll Worksheet'!X4*'Payroll Worksheet'!$F4</f>
        <v>0</v>
      </c>
      <c r="R4" s="12">
        <f>'Payroll Worksheet'!Y4*'Payroll Worksheet'!$F4</f>
        <v>0</v>
      </c>
      <c r="S4" s="12">
        <f>'Payroll Worksheet'!Z4*'Payroll Worksheet'!$F4</f>
        <v>0</v>
      </c>
      <c r="T4" s="12">
        <f>'Payroll Worksheet'!AA4*'Payroll Worksheet'!$F4</f>
        <v>0</v>
      </c>
      <c r="U4" s="12">
        <f>'Payroll Worksheet'!AB4*'Payroll Worksheet'!$F4</f>
        <v>0</v>
      </c>
      <c r="V4" s="12">
        <f>'Payroll Worksheet'!AC4*'Payroll Worksheet'!$F4</f>
        <v>0</v>
      </c>
      <c r="W4" s="12">
        <f>'Payroll Worksheet'!AD4*'Payroll Worksheet'!$F4</f>
        <v>0</v>
      </c>
      <c r="X4" s="12">
        <f>'Payroll Worksheet'!AE4*'Payroll Worksheet'!$F4</f>
        <v>0</v>
      </c>
      <c r="Y4" s="12">
        <f>'Payroll Worksheet'!AF4*'Payroll Worksheet'!$F4</f>
        <v>0</v>
      </c>
      <c r="Z4" s="12">
        <f>'Payroll Worksheet'!AG4*'Payroll Worksheet'!$F4</f>
        <v>0</v>
      </c>
      <c r="AA4" s="12">
        <f>'Payroll Worksheet'!AH4*'Payroll Worksheet'!$F4</f>
        <v>0</v>
      </c>
      <c r="AB4" s="12">
        <f>'Payroll Worksheet'!AI4*'Payroll Worksheet'!$F4</f>
        <v>0</v>
      </c>
      <c r="AC4" s="12">
        <f>'Payroll Worksheet'!AJ4*'Payroll Worksheet'!$F4</f>
        <v>0</v>
      </c>
      <c r="AD4" s="12">
        <f>'Payroll Worksheet'!AK4*'Payroll Worksheet'!$F4</f>
        <v>0</v>
      </c>
      <c r="AE4" s="12">
        <f>'Payroll Worksheet'!AL4*'Payroll Worksheet'!$F4</f>
        <v>0</v>
      </c>
      <c r="AF4" s="12">
        <f>'Payroll Worksheet'!AM4*'Payroll Worksheet'!$F4</f>
        <v>0</v>
      </c>
      <c r="AG4" s="12">
        <f>'Payroll Worksheet'!AN4*'Payroll Worksheet'!$F4</f>
        <v>0</v>
      </c>
      <c r="AH4" s="12">
        <f>'Payroll Worksheet'!AO4*'Payroll Worksheet'!$F4</f>
        <v>0</v>
      </c>
      <c r="AI4" s="12">
        <f>'Payroll Worksheet'!AP4*'Payroll Worksheet'!$F4</f>
        <v>0</v>
      </c>
      <c r="AJ4" s="12">
        <f>'Payroll Worksheet'!AQ4*'Payroll Worksheet'!$F4</f>
        <v>0</v>
      </c>
      <c r="AK4" s="12">
        <f>'Payroll Worksheet'!AR4*'Payroll Worksheet'!$F4</f>
        <v>0</v>
      </c>
      <c r="AL4" s="12">
        <f>'Payroll Worksheet'!AS4*'Payroll Worksheet'!$F4</f>
        <v>0</v>
      </c>
      <c r="AM4" s="12">
        <f>'Payroll Worksheet'!AT4*'Payroll Worksheet'!$F4</f>
        <v>0</v>
      </c>
      <c r="AN4" s="12">
        <f>'Payroll Worksheet'!AU4*'Payroll Worksheet'!$F4</f>
        <v>0</v>
      </c>
      <c r="AO4" s="12">
        <f>'Payroll Worksheet'!AV4*'Payroll Worksheet'!$F4</f>
        <v>0</v>
      </c>
    </row>
    <row r="5" spans="1:41" x14ac:dyDescent="0.25">
      <c r="A5" s="68">
        <f>'Payroll Worksheet'!A5</f>
        <v>0</v>
      </c>
      <c r="B5" s="12">
        <f>'Payroll Worksheet'!I5*'Payroll Worksheet'!$F5</f>
        <v>0</v>
      </c>
      <c r="C5" s="12">
        <f>'Payroll Worksheet'!J5*'Payroll Worksheet'!$F5</f>
        <v>0</v>
      </c>
      <c r="D5" s="12">
        <f>'Payroll Worksheet'!K5*'Payroll Worksheet'!$F5</f>
        <v>0</v>
      </c>
      <c r="E5" s="12">
        <f>'Payroll Worksheet'!L5*'Payroll Worksheet'!$F5</f>
        <v>0</v>
      </c>
      <c r="F5" s="12">
        <f>'Payroll Worksheet'!M5*'Payroll Worksheet'!$F5</f>
        <v>0</v>
      </c>
      <c r="G5" s="12">
        <f>'Payroll Worksheet'!N5*'Payroll Worksheet'!$F5</f>
        <v>0</v>
      </c>
      <c r="H5" s="12">
        <f>'Payroll Worksheet'!O5*'Payroll Worksheet'!$F5</f>
        <v>0</v>
      </c>
      <c r="I5" s="12">
        <f>'Payroll Worksheet'!P5*'Payroll Worksheet'!$F5</f>
        <v>0</v>
      </c>
      <c r="J5" s="12">
        <f>'Payroll Worksheet'!Q5*'Payroll Worksheet'!$F5</f>
        <v>0</v>
      </c>
      <c r="K5" s="12">
        <f>'Payroll Worksheet'!R5*'Payroll Worksheet'!$F5</f>
        <v>0</v>
      </c>
      <c r="L5" s="12">
        <f>'Payroll Worksheet'!S5*'Payroll Worksheet'!$F5</f>
        <v>0</v>
      </c>
      <c r="M5" s="12">
        <f>'Payroll Worksheet'!T5*'Payroll Worksheet'!$F5</f>
        <v>0</v>
      </c>
      <c r="N5" s="12">
        <f>'Payroll Worksheet'!U5*'Payroll Worksheet'!$F5</f>
        <v>0</v>
      </c>
      <c r="O5" s="12">
        <f>'Payroll Worksheet'!V5*'Payroll Worksheet'!$F5</f>
        <v>0</v>
      </c>
      <c r="P5" s="12">
        <f>'Payroll Worksheet'!W5*'Payroll Worksheet'!$F5</f>
        <v>0</v>
      </c>
      <c r="Q5" s="12">
        <f>'Payroll Worksheet'!X5*'Payroll Worksheet'!$F5</f>
        <v>0</v>
      </c>
      <c r="R5" s="12">
        <f>'Payroll Worksheet'!Y5*'Payroll Worksheet'!$F5</f>
        <v>0</v>
      </c>
      <c r="S5" s="12">
        <f>'Payroll Worksheet'!Z5*'Payroll Worksheet'!$F5</f>
        <v>0</v>
      </c>
      <c r="T5" s="12">
        <f>'Payroll Worksheet'!AA5*'Payroll Worksheet'!$F5</f>
        <v>0</v>
      </c>
      <c r="U5" s="12">
        <f>'Payroll Worksheet'!AB5*'Payroll Worksheet'!$F5</f>
        <v>0</v>
      </c>
      <c r="V5" s="12">
        <f>'Payroll Worksheet'!AC5*'Payroll Worksheet'!$F5</f>
        <v>0</v>
      </c>
      <c r="W5" s="12">
        <f>'Payroll Worksheet'!AD5*'Payroll Worksheet'!$F5</f>
        <v>0</v>
      </c>
      <c r="X5" s="12">
        <f>'Payroll Worksheet'!AE5*'Payroll Worksheet'!$F5</f>
        <v>0</v>
      </c>
      <c r="Y5" s="12">
        <f>'Payroll Worksheet'!AF5*'Payroll Worksheet'!$F5</f>
        <v>0</v>
      </c>
      <c r="Z5" s="12">
        <f>'Payroll Worksheet'!AG5*'Payroll Worksheet'!$F5</f>
        <v>0</v>
      </c>
      <c r="AA5" s="12">
        <f>'Payroll Worksheet'!AH5*'Payroll Worksheet'!$F5</f>
        <v>0</v>
      </c>
      <c r="AB5" s="12">
        <f>'Payroll Worksheet'!AI5*'Payroll Worksheet'!$F5</f>
        <v>0</v>
      </c>
      <c r="AC5" s="12">
        <f>'Payroll Worksheet'!AJ5*'Payroll Worksheet'!$F5</f>
        <v>0</v>
      </c>
      <c r="AD5" s="12">
        <f>'Payroll Worksheet'!AK5*'Payroll Worksheet'!$F5</f>
        <v>0</v>
      </c>
      <c r="AE5" s="12">
        <f>'Payroll Worksheet'!AL5*'Payroll Worksheet'!$F5</f>
        <v>0</v>
      </c>
      <c r="AF5" s="12">
        <f>'Payroll Worksheet'!AM5*'Payroll Worksheet'!$F5</f>
        <v>0</v>
      </c>
      <c r="AG5" s="12">
        <f>'Payroll Worksheet'!AN5*'Payroll Worksheet'!$F5</f>
        <v>0</v>
      </c>
      <c r="AH5" s="12">
        <f>'Payroll Worksheet'!AO5*'Payroll Worksheet'!$F5</f>
        <v>0</v>
      </c>
      <c r="AI5" s="12">
        <f>'Payroll Worksheet'!AP5*'Payroll Worksheet'!$F5</f>
        <v>0</v>
      </c>
      <c r="AJ5" s="12">
        <f>'Payroll Worksheet'!AQ5*'Payroll Worksheet'!$F5</f>
        <v>0</v>
      </c>
      <c r="AK5" s="12">
        <f>'Payroll Worksheet'!AR5*'Payroll Worksheet'!$F5</f>
        <v>0</v>
      </c>
      <c r="AL5" s="12">
        <f>'Payroll Worksheet'!AS5*'Payroll Worksheet'!$F5</f>
        <v>0</v>
      </c>
      <c r="AM5" s="12">
        <f>'Payroll Worksheet'!AT5*'Payroll Worksheet'!$F5</f>
        <v>0</v>
      </c>
      <c r="AN5" s="12">
        <f>'Payroll Worksheet'!AU5*'Payroll Worksheet'!$F5</f>
        <v>0</v>
      </c>
      <c r="AO5" s="12">
        <f>'Payroll Worksheet'!AV5*'Payroll Worksheet'!$F5</f>
        <v>0</v>
      </c>
    </row>
    <row r="6" spans="1:41" x14ac:dyDescent="0.25">
      <c r="A6" s="68">
        <f>'Payroll Worksheet'!A6</f>
        <v>0</v>
      </c>
      <c r="B6" s="12">
        <f>'Payroll Worksheet'!I6*'Payroll Worksheet'!$F6</f>
        <v>0</v>
      </c>
      <c r="C6" s="12">
        <f>'Payroll Worksheet'!J6*'Payroll Worksheet'!$F6</f>
        <v>0</v>
      </c>
      <c r="D6" s="12">
        <f>'Payroll Worksheet'!K6*'Payroll Worksheet'!$F6</f>
        <v>0</v>
      </c>
      <c r="E6" s="12">
        <f>'Payroll Worksheet'!L6*'Payroll Worksheet'!$F6</f>
        <v>0</v>
      </c>
      <c r="F6" s="12">
        <f>'Payroll Worksheet'!M6*'Payroll Worksheet'!$F6</f>
        <v>0</v>
      </c>
      <c r="G6" s="12">
        <f>'Payroll Worksheet'!N6*'Payroll Worksheet'!$F6</f>
        <v>0</v>
      </c>
      <c r="H6" s="12">
        <f>'Payroll Worksheet'!O6*'Payroll Worksheet'!$F6</f>
        <v>0</v>
      </c>
      <c r="I6" s="12">
        <f>'Payroll Worksheet'!P6*'Payroll Worksheet'!$F6</f>
        <v>0</v>
      </c>
      <c r="J6" s="12">
        <f>'Payroll Worksheet'!Q6*'Payroll Worksheet'!$F6</f>
        <v>0</v>
      </c>
      <c r="K6" s="12">
        <f>'Payroll Worksheet'!R6*'Payroll Worksheet'!$F6</f>
        <v>0</v>
      </c>
      <c r="L6" s="12">
        <f>'Payroll Worksheet'!S6*'Payroll Worksheet'!$F6</f>
        <v>0</v>
      </c>
      <c r="M6" s="12">
        <f>'Payroll Worksheet'!T6*'Payroll Worksheet'!$F6</f>
        <v>0</v>
      </c>
      <c r="N6" s="12">
        <f>'Payroll Worksheet'!U6*'Payroll Worksheet'!$F6</f>
        <v>0</v>
      </c>
      <c r="O6" s="12">
        <f>'Payroll Worksheet'!V6*'Payroll Worksheet'!$F6</f>
        <v>0</v>
      </c>
      <c r="P6" s="12">
        <f>'Payroll Worksheet'!W6*'Payroll Worksheet'!$F6</f>
        <v>0</v>
      </c>
      <c r="Q6" s="12">
        <f>'Payroll Worksheet'!X6*'Payroll Worksheet'!$F6</f>
        <v>0</v>
      </c>
      <c r="R6" s="12">
        <f>'Payroll Worksheet'!Y6*'Payroll Worksheet'!$F6</f>
        <v>0</v>
      </c>
      <c r="S6" s="12">
        <f>'Payroll Worksheet'!Z6*'Payroll Worksheet'!$F6</f>
        <v>0</v>
      </c>
      <c r="T6" s="12">
        <f>'Payroll Worksheet'!AA6*'Payroll Worksheet'!$F6</f>
        <v>0</v>
      </c>
      <c r="U6" s="12">
        <f>'Payroll Worksheet'!AB6*'Payroll Worksheet'!$F6</f>
        <v>0</v>
      </c>
      <c r="V6" s="12">
        <f>'Payroll Worksheet'!AC6*'Payroll Worksheet'!$F6</f>
        <v>0</v>
      </c>
      <c r="W6" s="12">
        <f>'Payroll Worksheet'!AD6*'Payroll Worksheet'!$F6</f>
        <v>0</v>
      </c>
      <c r="X6" s="12">
        <f>'Payroll Worksheet'!AE6*'Payroll Worksheet'!$F6</f>
        <v>0</v>
      </c>
      <c r="Y6" s="12">
        <f>'Payroll Worksheet'!AF6*'Payroll Worksheet'!$F6</f>
        <v>0</v>
      </c>
      <c r="Z6" s="12">
        <f>'Payroll Worksheet'!AG6*'Payroll Worksheet'!$F6</f>
        <v>0</v>
      </c>
      <c r="AA6" s="12">
        <f>'Payroll Worksheet'!AH6*'Payroll Worksheet'!$F6</f>
        <v>0</v>
      </c>
      <c r="AB6" s="12">
        <f>'Payroll Worksheet'!AI6*'Payroll Worksheet'!$F6</f>
        <v>0</v>
      </c>
      <c r="AC6" s="12">
        <f>'Payroll Worksheet'!AJ6*'Payroll Worksheet'!$F6</f>
        <v>0</v>
      </c>
      <c r="AD6" s="12">
        <f>'Payroll Worksheet'!AK6*'Payroll Worksheet'!$F6</f>
        <v>0</v>
      </c>
      <c r="AE6" s="12">
        <f>'Payroll Worksheet'!AL6*'Payroll Worksheet'!$F6</f>
        <v>0</v>
      </c>
      <c r="AF6" s="12">
        <f>'Payroll Worksheet'!AM6*'Payroll Worksheet'!$F6</f>
        <v>0</v>
      </c>
      <c r="AG6" s="12">
        <f>'Payroll Worksheet'!AN6*'Payroll Worksheet'!$F6</f>
        <v>0</v>
      </c>
      <c r="AH6" s="12">
        <f>'Payroll Worksheet'!AO6*'Payroll Worksheet'!$F6</f>
        <v>0</v>
      </c>
      <c r="AI6" s="12">
        <f>'Payroll Worksheet'!AP6*'Payroll Worksheet'!$F6</f>
        <v>0</v>
      </c>
      <c r="AJ6" s="12">
        <f>'Payroll Worksheet'!AQ6*'Payroll Worksheet'!$F6</f>
        <v>0</v>
      </c>
      <c r="AK6" s="12">
        <f>'Payroll Worksheet'!AR6*'Payroll Worksheet'!$F6</f>
        <v>0</v>
      </c>
      <c r="AL6" s="12">
        <f>'Payroll Worksheet'!AS6*'Payroll Worksheet'!$F6</f>
        <v>0</v>
      </c>
      <c r="AM6" s="12">
        <f>'Payroll Worksheet'!AT6*'Payroll Worksheet'!$F6</f>
        <v>0</v>
      </c>
      <c r="AN6" s="12">
        <f>'Payroll Worksheet'!AU6*'Payroll Worksheet'!$F6</f>
        <v>0</v>
      </c>
      <c r="AO6" s="12">
        <f>'Payroll Worksheet'!AV6*'Payroll Worksheet'!$F6</f>
        <v>0</v>
      </c>
    </row>
    <row r="7" spans="1:41" x14ac:dyDescent="0.25">
      <c r="A7" s="68">
        <f>'Payroll Worksheet'!A7</f>
        <v>0</v>
      </c>
      <c r="B7" s="12">
        <f>'Payroll Worksheet'!I7*'Payroll Worksheet'!$F7</f>
        <v>0</v>
      </c>
      <c r="C7" s="12">
        <f>'Payroll Worksheet'!J7*'Payroll Worksheet'!$F7</f>
        <v>0</v>
      </c>
      <c r="D7" s="12">
        <f>'Payroll Worksheet'!K7*'Payroll Worksheet'!$F7</f>
        <v>0</v>
      </c>
      <c r="E7" s="12">
        <f>'Payroll Worksheet'!L7*'Payroll Worksheet'!$F7</f>
        <v>0</v>
      </c>
      <c r="F7" s="12">
        <f>'Payroll Worksheet'!M7*'Payroll Worksheet'!$F7</f>
        <v>0</v>
      </c>
      <c r="G7" s="12">
        <f>'Payroll Worksheet'!N7*'Payroll Worksheet'!$F7</f>
        <v>0</v>
      </c>
      <c r="H7" s="12">
        <f>'Payroll Worksheet'!O7*'Payroll Worksheet'!$F7</f>
        <v>0</v>
      </c>
      <c r="I7" s="12">
        <f>'Payroll Worksheet'!P7*'Payroll Worksheet'!$F7</f>
        <v>0</v>
      </c>
      <c r="J7" s="12">
        <f>'Payroll Worksheet'!Q7*'Payroll Worksheet'!$F7</f>
        <v>0</v>
      </c>
      <c r="K7" s="12">
        <f>'Payroll Worksheet'!R7*'Payroll Worksheet'!$F7</f>
        <v>0</v>
      </c>
      <c r="L7" s="12">
        <f>'Payroll Worksheet'!S7*'Payroll Worksheet'!$F7</f>
        <v>0</v>
      </c>
      <c r="M7" s="12">
        <f>'Payroll Worksheet'!T7*'Payroll Worksheet'!$F7</f>
        <v>0</v>
      </c>
      <c r="N7" s="12">
        <f>'Payroll Worksheet'!U7*'Payroll Worksheet'!$F7</f>
        <v>0</v>
      </c>
      <c r="O7" s="12">
        <f>'Payroll Worksheet'!V7*'Payroll Worksheet'!$F7</f>
        <v>0</v>
      </c>
      <c r="P7" s="12">
        <f>'Payroll Worksheet'!W7*'Payroll Worksheet'!$F7</f>
        <v>0</v>
      </c>
      <c r="Q7" s="12">
        <f>'Payroll Worksheet'!X7*'Payroll Worksheet'!$F7</f>
        <v>0</v>
      </c>
      <c r="R7" s="12">
        <f>'Payroll Worksheet'!Y7*'Payroll Worksheet'!$F7</f>
        <v>0</v>
      </c>
      <c r="S7" s="12">
        <f>'Payroll Worksheet'!Z7*'Payroll Worksheet'!$F7</f>
        <v>0</v>
      </c>
      <c r="T7" s="12">
        <f>'Payroll Worksheet'!AA7*'Payroll Worksheet'!$F7</f>
        <v>0</v>
      </c>
      <c r="U7" s="12">
        <f>'Payroll Worksheet'!AB7*'Payroll Worksheet'!$F7</f>
        <v>0</v>
      </c>
      <c r="V7" s="12">
        <f>'Payroll Worksheet'!AC7*'Payroll Worksheet'!$F7</f>
        <v>0</v>
      </c>
      <c r="W7" s="12">
        <f>'Payroll Worksheet'!AD7*'Payroll Worksheet'!$F7</f>
        <v>0</v>
      </c>
      <c r="X7" s="12">
        <f>'Payroll Worksheet'!AE7*'Payroll Worksheet'!$F7</f>
        <v>0</v>
      </c>
      <c r="Y7" s="12">
        <f>'Payroll Worksheet'!AF7*'Payroll Worksheet'!$F7</f>
        <v>0</v>
      </c>
      <c r="Z7" s="12">
        <f>'Payroll Worksheet'!AG7*'Payroll Worksheet'!$F7</f>
        <v>0</v>
      </c>
      <c r="AA7" s="12">
        <f>'Payroll Worksheet'!AH7*'Payroll Worksheet'!$F7</f>
        <v>0</v>
      </c>
      <c r="AB7" s="12">
        <f>'Payroll Worksheet'!AI7*'Payroll Worksheet'!$F7</f>
        <v>0</v>
      </c>
      <c r="AC7" s="12">
        <f>'Payroll Worksheet'!AJ7*'Payroll Worksheet'!$F7</f>
        <v>0</v>
      </c>
      <c r="AD7" s="12">
        <f>'Payroll Worksheet'!AK7*'Payroll Worksheet'!$F7</f>
        <v>0</v>
      </c>
      <c r="AE7" s="12">
        <f>'Payroll Worksheet'!AL7*'Payroll Worksheet'!$F7</f>
        <v>0</v>
      </c>
      <c r="AF7" s="12">
        <f>'Payroll Worksheet'!AM7*'Payroll Worksheet'!$F7</f>
        <v>0</v>
      </c>
      <c r="AG7" s="12">
        <f>'Payroll Worksheet'!AN7*'Payroll Worksheet'!$F7</f>
        <v>0</v>
      </c>
      <c r="AH7" s="12">
        <f>'Payroll Worksheet'!AO7*'Payroll Worksheet'!$F7</f>
        <v>0</v>
      </c>
      <c r="AI7" s="12">
        <f>'Payroll Worksheet'!AP7*'Payroll Worksheet'!$F7</f>
        <v>0</v>
      </c>
      <c r="AJ7" s="12">
        <f>'Payroll Worksheet'!AQ7*'Payroll Worksheet'!$F7</f>
        <v>0</v>
      </c>
      <c r="AK7" s="12">
        <f>'Payroll Worksheet'!AR7*'Payroll Worksheet'!$F7</f>
        <v>0</v>
      </c>
      <c r="AL7" s="12">
        <f>'Payroll Worksheet'!AS7*'Payroll Worksheet'!$F7</f>
        <v>0</v>
      </c>
      <c r="AM7" s="12">
        <f>'Payroll Worksheet'!AT7*'Payroll Worksheet'!$F7</f>
        <v>0</v>
      </c>
      <c r="AN7" s="12">
        <f>'Payroll Worksheet'!AU7*'Payroll Worksheet'!$F7</f>
        <v>0</v>
      </c>
      <c r="AO7" s="12">
        <f>'Payroll Worksheet'!AV7*'Payroll Worksheet'!$F7</f>
        <v>0</v>
      </c>
    </row>
    <row r="8" spans="1:41" x14ac:dyDescent="0.25">
      <c r="A8" s="68">
        <f>'Payroll Worksheet'!A8</f>
        <v>0</v>
      </c>
      <c r="B8" s="12">
        <f>'Payroll Worksheet'!I8*'Payroll Worksheet'!$F8</f>
        <v>0</v>
      </c>
      <c r="C8" s="12">
        <f>'Payroll Worksheet'!J8*'Payroll Worksheet'!$F8</f>
        <v>0</v>
      </c>
      <c r="D8" s="12">
        <f>'Payroll Worksheet'!K8*'Payroll Worksheet'!$F8</f>
        <v>0</v>
      </c>
      <c r="E8" s="12">
        <f>'Payroll Worksheet'!L8*'Payroll Worksheet'!$F8</f>
        <v>0</v>
      </c>
      <c r="F8" s="12">
        <f>'Payroll Worksheet'!M8*'Payroll Worksheet'!$F8</f>
        <v>0</v>
      </c>
      <c r="G8" s="12">
        <f>'Payroll Worksheet'!N8*'Payroll Worksheet'!$F8</f>
        <v>0</v>
      </c>
      <c r="H8" s="12">
        <f>'Payroll Worksheet'!O8*'Payroll Worksheet'!$F8</f>
        <v>0</v>
      </c>
      <c r="I8" s="12">
        <f>'Payroll Worksheet'!P8*'Payroll Worksheet'!$F8</f>
        <v>0</v>
      </c>
      <c r="J8" s="12">
        <f>'Payroll Worksheet'!Q8*'Payroll Worksheet'!$F8</f>
        <v>0</v>
      </c>
      <c r="K8" s="12">
        <f>'Payroll Worksheet'!R8*'Payroll Worksheet'!$F8</f>
        <v>0</v>
      </c>
      <c r="L8" s="12">
        <f>'Payroll Worksheet'!S8*'Payroll Worksheet'!$F8</f>
        <v>0</v>
      </c>
      <c r="M8" s="12">
        <f>'Payroll Worksheet'!T8*'Payroll Worksheet'!$F8</f>
        <v>0</v>
      </c>
      <c r="N8" s="12">
        <f>'Payroll Worksheet'!U8*'Payroll Worksheet'!$F8</f>
        <v>0</v>
      </c>
      <c r="O8" s="12">
        <f>'Payroll Worksheet'!V8*'Payroll Worksheet'!$F8</f>
        <v>0</v>
      </c>
      <c r="P8" s="12">
        <f>'Payroll Worksheet'!W8*'Payroll Worksheet'!$F8</f>
        <v>0</v>
      </c>
      <c r="Q8" s="12">
        <f>'Payroll Worksheet'!X8*'Payroll Worksheet'!$F8</f>
        <v>0</v>
      </c>
      <c r="R8" s="12">
        <f>'Payroll Worksheet'!Y8*'Payroll Worksheet'!$F8</f>
        <v>0</v>
      </c>
      <c r="S8" s="12">
        <f>'Payroll Worksheet'!Z8*'Payroll Worksheet'!$F8</f>
        <v>0</v>
      </c>
      <c r="T8" s="12">
        <f>'Payroll Worksheet'!AA8*'Payroll Worksheet'!$F8</f>
        <v>0</v>
      </c>
      <c r="U8" s="12">
        <f>'Payroll Worksheet'!AB8*'Payroll Worksheet'!$F8</f>
        <v>0</v>
      </c>
      <c r="V8" s="12">
        <f>'Payroll Worksheet'!AC8*'Payroll Worksheet'!$F8</f>
        <v>0</v>
      </c>
      <c r="W8" s="12">
        <f>'Payroll Worksheet'!AD8*'Payroll Worksheet'!$F8</f>
        <v>0</v>
      </c>
      <c r="X8" s="12">
        <f>'Payroll Worksheet'!AE8*'Payroll Worksheet'!$F8</f>
        <v>0</v>
      </c>
      <c r="Y8" s="12">
        <f>'Payroll Worksheet'!AF8*'Payroll Worksheet'!$F8</f>
        <v>0</v>
      </c>
      <c r="Z8" s="12">
        <f>'Payroll Worksheet'!AG8*'Payroll Worksheet'!$F8</f>
        <v>0</v>
      </c>
      <c r="AA8" s="12">
        <f>'Payroll Worksheet'!AH8*'Payroll Worksheet'!$F8</f>
        <v>0</v>
      </c>
      <c r="AB8" s="12">
        <f>'Payroll Worksheet'!AI8*'Payroll Worksheet'!$F8</f>
        <v>0</v>
      </c>
      <c r="AC8" s="12">
        <f>'Payroll Worksheet'!AJ8*'Payroll Worksheet'!$F8</f>
        <v>0</v>
      </c>
      <c r="AD8" s="12">
        <f>'Payroll Worksheet'!AK8*'Payroll Worksheet'!$F8</f>
        <v>0</v>
      </c>
      <c r="AE8" s="12">
        <f>'Payroll Worksheet'!AL8*'Payroll Worksheet'!$F8</f>
        <v>0</v>
      </c>
      <c r="AF8" s="12">
        <f>'Payroll Worksheet'!AM8*'Payroll Worksheet'!$F8</f>
        <v>0</v>
      </c>
      <c r="AG8" s="12">
        <f>'Payroll Worksheet'!AN8*'Payroll Worksheet'!$F8</f>
        <v>0</v>
      </c>
      <c r="AH8" s="12">
        <f>'Payroll Worksheet'!AO8*'Payroll Worksheet'!$F8</f>
        <v>0</v>
      </c>
      <c r="AI8" s="12">
        <f>'Payroll Worksheet'!AP8*'Payroll Worksheet'!$F8</f>
        <v>0</v>
      </c>
      <c r="AJ8" s="12">
        <f>'Payroll Worksheet'!AQ8*'Payroll Worksheet'!$F8</f>
        <v>0</v>
      </c>
      <c r="AK8" s="12">
        <f>'Payroll Worksheet'!AR8*'Payroll Worksheet'!$F8</f>
        <v>0</v>
      </c>
      <c r="AL8" s="12">
        <f>'Payroll Worksheet'!AS8*'Payroll Worksheet'!$F8</f>
        <v>0</v>
      </c>
      <c r="AM8" s="12">
        <f>'Payroll Worksheet'!AT8*'Payroll Worksheet'!$F8</f>
        <v>0</v>
      </c>
      <c r="AN8" s="12">
        <f>'Payroll Worksheet'!AU8*'Payroll Worksheet'!$F8</f>
        <v>0</v>
      </c>
      <c r="AO8" s="12">
        <f>'Payroll Worksheet'!AV8*'Payroll Worksheet'!$F8</f>
        <v>0</v>
      </c>
    </row>
    <row r="9" spans="1:41" x14ac:dyDescent="0.25">
      <c r="A9" s="68">
        <f>'Payroll Worksheet'!A9</f>
        <v>0</v>
      </c>
      <c r="B9" s="12">
        <f>'Payroll Worksheet'!I9*'Payroll Worksheet'!$F9</f>
        <v>0</v>
      </c>
      <c r="C9" s="12">
        <f>'Payroll Worksheet'!J9*'Payroll Worksheet'!$F9</f>
        <v>0</v>
      </c>
      <c r="D9" s="12">
        <f>'Payroll Worksheet'!K9*'Payroll Worksheet'!$F9</f>
        <v>0</v>
      </c>
      <c r="E9" s="12">
        <f>'Payroll Worksheet'!L9*'Payroll Worksheet'!$F9</f>
        <v>0</v>
      </c>
      <c r="F9" s="12">
        <f>'Payroll Worksheet'!M9*'Payroll Worksheet'!$F9</f>
        <v>0</v>
      </c>
      <c r="G9" s="12">
        <f>'Payroll Worksheet'!N9*'Payroll Worksheet'!$F9</f>
        <v>0</v>
      </c>
      <c r="H9" s="12">
        <f>'Payroll Worksheet'!O9*'Payroll Worksheet'!$F9</f>
        <v>0</v>
      </c>
      <c r="I9" s="12">
        <f>'Payroll Worksheet'!P9*'Payroll Worksheet'!$F9</f>
        <v>0</v>
      </c>
      <c r="J9" s="12">
        <f>'Payroll Worksheet'!Q9*'Payroll Worksheet'!$F9</f>
        <v>0</v>
      </c>
      <c r="K9" s="12">
        <f>'Payroll Worksheet'!R9*'Payroll Worksheet'!$F9</f>
        <v>0</v>
      </c>
      <c r="L9" s="12">
        <f>'Payroll Worksheet'!S9*'Payroll Worksheet'!$F9</f>
        <v>0</v>
      </c>
      <c r="M9" s="12">
        <f>'Payroll Worksheet'!T9*'Payroll Worksheet'!$F9</f>
        <v>0</v>
      </c>
      <c r="N9" s="12">
        <f>'Payroll Worksheet'!U9*'Payroll Worksheet'!$F9</f>
        <v>0</v>
      </c>
      <c r="O9" s="12">
        <f>'Payroll Worksheet'!V9*'Payroll Worksheet'!$F9</f>
        <v>0</v>
      </c>
      <c r="P9" s="12">
        <f>'Payroll Worksheet'!W9*'Payroll Worksheet'!$F9</f>
        <v>0</v>
      </c>
      <c r="Q9" s="12">
        <f>'Payroll Worksheet'!X9*'Payroll Worksheet'!$F9</f>
        <v>0</v>
      </c>
      <c r="R9" s="12">
        <f>'Payroll Worksheet'!Y9*'Payroll Worksheet'!$F9</f>
        <v>0</v>
      </c>
      <c r="S9" s="12">
        <f>'Payroll Worksheet'!Z9*'Payroll Worksheet'!$F9</f>
        <v>0</v>
      </c>
      <c r="T9" s="12">
        <f>'Payroll Worksheet'!AA9*'Payroll Worksheet'!$F9</f>
        <v>0</v>
      </c>
      <c r="U9" s="12">
        <f>'Payroll Worksheet'!AB9*'Payroll Worksheet'!$F9</f>
        <v>0</v>
      </c>
      <c r="V9" s="12">
        <f>'Payroll Worksheet'!AC9*'Payroll Worksheet'!$F9</f>
        <v>0</v>
      </c>
      <c r="W9" s="12">
        <f>'Payroll Worksheet'!AD9*'Payroll Worksheet'!$F9</f>
        <v>0</v>
      </c>
      <c r="X9" s="12">
        <f>'Payroll Worksheet'!AE9*'Payroll Worksheet'!$F9</f>
        <v>0</v>
      </c>
      <c r="Y9" s="12">
        <f>'Payroll Worksheet'!AF9*'Payroll Worksheet'!$F9</f>
        <v>0</v>
      </c>
      <c r="Z9" s="12">
        <f>'Payroll Worksheet'!AG9*'Payroll Worksheet'!$F9</f>
        <v>0</v>
      </c>
      <c r="AA9" s="12">
        <f>'Payroll Worksheet'!AH9*'Payroll Worksheet'!$F9</f>
        <v>0</v>
      </c>
      <c r="AB9" s="12">
        <f>'Payroll Worksheet'!AI9*'Payroll Worksheet'!$F9</f>
        <v>0</v>
      </c>
      <c r="AC9" s="12">
        <f>'Payroll Worksheet'!AJ9*'Payroll Worksheet'!$F9</f>
        <v>0</v>
      </c>
      <c r="AD9" s="12">
        <f>'Payroll Worksheet'!AK9*'Payroll Worksheet'!$F9</f>
        <v>0</v>
      </c>
      <c r="AE9" s="12">
        <f>'Payroll Worksheet'!AL9*'Payroll Worksheet'!$F9</f>
        <v>0</v>
      </c>
      <c r="AF9" s="12">
        <f>'Payroll Worksheet'!AM9*'Payroll Worksheet'!$F9</f>
        <v>0</v>
      </c>
      <c r="AG9" s="12">
        <f>'Payroll Worksheet'!AN9*'Payroll Worksheet'!$F9</f>
        <v>0</v>
      </c>
      <c r="AH9" s="12">
        <f>'Payroll Worksheet'!AO9*'Payroll Worksheet'!$F9</f>
        <v>0</v>
      </c>
      <c r="AI9" s="12">
        <f>'Payroll Worksheet'!AP9*'Payroll Worksheet'!$F9</f>
        <v>0</v>
      </c>
      <c r="AJ9" s="12">
        <f>'Payroll Worksheet'!AQ9*'Payroll Worksheet'!$F9</f>
        <v>0</v>
      </c>
      <c r="AK9" s="12">
        <f>'Payroll Worksheet'!AR9*'Payroll Worksheet'!$F9</f>
        <v>0</v>
      </c>
      <c r="AL9" s="12">
        <f>'Payroll Worksheet'!AS9*'Payroll Worksheet'!$F9</f>
        <v>0</v>
      </c>
      <c r="AM9" s="12">
        <f>'Payroll Worksheet'!AT9*'Payroll Worksheet'!$F9</f>
        <v>0</v>
      </c>
      <c r="AN9" s="12">
        <f>'Payroll Worksheet'!AU9*'Payroll Worksheet'!$F9</f>
        <v>0</v>
      </c>
      <c r="AO9" s="12">
        <f>'Payroll Worksheet'!AV9*'Payroll Worksheet'!$F9</f>
        <v>0</v>
      </c>
    </row>
    <row r="10" spans="1:41" x14ac:dyDescent="0.25">
      <c r="A10" s="68">
        <f>'Payroll Worksheet'!A10</f>
        <v>0</v>
      </c>
      <c r="B10" s="12">
        <f>'Payroll Worksheet'!I10*'Payroll Worksheet'!$F10</f>
        <v>0</v>
      </c>
      <c r="C10" s="12">
        <f>'Payroll Worksheet'!J10*'Payroll Worksheet'!$F10</f>
        <v>0</v>
      </c>
      <c r="D10" s="12">
        <f>'Payroll Worksheet'!K10*'Payroll Worksheet'!$F10</f>
        <v>0</v>
      </c>
      <c r="E10" s="12">
        <f>'Payroll Worksheet'!L10*'Payroll Worksheet'!$F10</f>
        <v>0</v>
      </c>
      <c r="F10" s="12">
        <f>'Payroll Worksheet'!M10*'Payroll Worksheet'!$F10</f>
        <v>0</v>
      </c>
      <c r="G10" s="12">
        <f>'Payroll Worksheet'!N10*'Payroll Worksheet'!$F10</f>
        <v>0</v>
      </c>
      <c r="H10" s="12">
        <f>'Payroll Worksheet'!O10*'Payroll Worksheet'!$F10</f>
        <v>0</v>
      </c>
      <c r="I10" s="12">
        <f>'Payroll Worksheet'!P10*'Payroll Worksheet'!$F10</f>
        <v>0</v>
      </c>
      <c r="J10" s="12">
        <f>'Payroll Worksheet'!Q10*'Payroll Worksheet'!$F10</f>
        <v>0</v>
      </c>
      <c r="K10" s="12">
        <f>'Payroll Worksheet'!R10*'Payroll Worksheet'!$F10</f>
        <v>0</v>
      </c>
      <c r="L10" s="12">
        <f>'Payroll Worksheet'!S10*'Payroll Worksheet'!$F10</f>
        <v>0</v>
      </c>
      <c r="M10" s="12">
        <f>'Payroll Worksheet'!T10*'Payroll Worksheet'!$F10</f>
        <v>0</v>
      </c>
      <c r="N10" s="12">
        <f>'Payroll Worksheet'!U10*'Payroll Worksheet'!$F10</f>
        <v>0</v>
      </c>
      <c r="O10" s="12">
        <f>'Payroll Worksheet'!V10*'Payroll Worksheet'!$F10</f>
        <v>0</v>
      </c>
      <c r="P10" s="12">
        <f>'Payroll Worksheet'!W10*'Payroll Worksheet'!$F10</f>
        <v>0</v>
      </c>
      <c r="Q10" s="12">
        <f>'Payroll Worksheet'!X10*'Payroll Worksheet'!$F10</f>
        <v>0</v>
      </c>
      <c r="R10" s="12">
        <f>'Payroll Worksheet'!Y10*'Payroll Worksheet'!$F10</f>
        <v>0</v>
      </c>
      <c r="S10" s="12">
        <f>'Payroll Worksheet'!Z10*'Payroll Worksheet'!$F10</f>
        <v>0</v>
      </c>
      <c r="T10" s="12">
        <f>'Payroll Worksheet'!AA10*'Payroll Worksheet'!$F10</f>
        <v>0</v>
      </c>
      <c r="U10" s="12">
        <f>'Payroll Worksheet'!AB10*'Payroll Worksheet'!$F10</f>
        <v>0</v>
      </c>
      <c r="V10" s="12">
        <f>'Payroll Worksheet'!AC10*'Payroll Worksheet'!$F10</f>
        <v>0</v>
      </c>
      <c r="W10" s="12">
        <f>'Payroll Worksheet'!AD10*'Payroll Worksheet'!$F10</f>
        <v>0</v>
      </c>
      <c r="X10" s="12">
        <f>'Payroll Worksheet'!AE10*'Payroll Worksheet'!$F10</f>
        <v>0</v>
      </c>
      <c r="Y10" s="12">
        <f>'Payroll Worksheet'!AF10*'Payroll Worksheet'!$F10</f>
        <v>0</v>
      </c>
      <c r="Z10" s="12">
        <f>'Payroll Worksheet'!AG10*'Payroll Worksheet'!$F10</f>
        <v>0</v>
      </c>
      <c r="AA10" s="12">
        <f>'Payroll Worksheet'!AH10*'Payroll Worksheet'!$F10</f>
        <v>0</v>
      </c>
      <c r="AB10" s="12">
        <f>'Payroll Worksheet'!AI10*'Payroll Worksheet'!$F10</f>
        <v>0</v>
      </c>
      <c r="AC10" s="12">
        <f>'Payroll Worksheet'!AJ10*'Payroll Worksheet'!$F10</f>
        <v>0</v>
      </c>
      <c r="AD10" s="12">
        <f>'Payroll Worksheet'!AK10*'Payroll Worksheet'!$F10</f>
        <v>0</v>
      </c>
      <c r="AE10" s="12">
        <f>'Payroll Worksheet'!AL10*'Payroll Worksheet'!$F10</f>
        <v>0</v>
      </c>
      <c r="AF10" s="12">
        <f>'Payroll Worksheet'!AM10*'Payroll Worksheet'!$F10</f>
        <v>0</v>
      </c>
      <c r="AG10" s="12">
        <f>'Payroll Worksheet'!AN10*'Payroll Worksheet'!$F10</f>
        <v>0</v>
      </c>
      <c r="AH10" s="12">
        <f>'Payroll Worksheet'!AO10*'Payroll Worksheet'!$F10</f>
        <v>0</v>
      </c>
      <c r="AI10" s="12">
        <f>'Payroll Worksheet'!AP10*'Payroll Worksheet'!$F10</f>
        <v>0</v>
      </c>
      <c r="AJ10" s="12">
        <f>'Payroll Worksheet'!AQ10*'Payroll Worksheet'!$F10</f>
        <v>0</v>
      </c>
      <c r="AK10" s="12">
        <f>'Payroll Worksheet'!AR10*'Payroll Worksheet'!$F10</f>
        <v>0</v>
      </c>
      <c r="AL10" s="12">
        <f>'Payroll Worksheet'!AS10*'Payroll Worksheet'!$F10</f>
        <v>0</v>
      </c>
      <c r="AM10" s="12">
        <f>'Payroll Worksheet'!AT10*'Payroll Worksheet'!$F10</f>
        <v>0</v>
      </c>
      <c r="AN10" s="12">
        <f>'Payroll Worksheet'!AU10*'Payroll Worksheet'!$F10</f>
        <v>0</v>
      </c>
      <c r="AO10" s="12">
        <f>'Payroll Worksheet'!AV10*'Payroll Worksheet'!$F10</f>
        <v>0</v>
      </c>
    </row>
    <row r="11" spans="1:41" x14ac:dyDescent="0.25">
      <c r="A11" s="68">
        <f>'Payroll Worksheet'!A11</f>
        <v>0</v>
      </c>
      <c r="B11" s="12">
        <f>'Payroll Worksheet'!I11*'Payroll Worksheet'!$F11</f>
        <v>0</v>
      </c>
      <c r="C11" s="12">
        <f>'Payroll Worksheet'!J11*'Payroll Worksheet'!$F11</f>
        <v>0</v>
      </c>
      <c r="D11" s="12">
        <f>'Payroll Worksheet'!K11*'Payroll Worksheet'!$F11</f>
        <v>0</v>
      </c>
      <c r="E11" s="12">
        <f>'Payroll Worksheet'!L11*'Payroll Worksheet'!$F11</f>
        <v>0</v>
      </c>
      <c r="F11" s="12">
        <f>'Payroll Worksheet'!M11*'Payroll Worksheet'!$F11</f>
        <v>0</v>
      </c>
      <c r="G11" s="12">
        <f>'Payroll Worksheet'!N11*'Payroll Worksheet'!$F11</f>
        <v>0</v>
      </c>
      <c r="H11" s="12">
        <f>'Payroll Worksheet'!O11*'Payroll Worksheet'!$F11</f>
        <v>0</v>
      </c>
      <c r="I11" s="12">
        <f>'Payroll Worksheet'!P11*'Payroll Worksheet'!$F11</f>
        <v>0</v>
      </c>
      <c r="J11" s="12">
        <f>'Payroll Worksheet'!Q11*'Payroll Worksheet'!$F11</f>
        <v>0</v>
      </c>
      <c r="K11" s="12">
        <f>'Payroll Worksheet'!R11*'Payroll Worksheet'!$F11</f>
        <v>0</v>
      </c>
      <c r="L11" s="12">
        <f>'Payroll Worksheet'!S11*'Payroll Worksheet'!$F11</f>
        <v>0</v>
      </c>
      <c r="M11" s="12">
        <f>'Payroll Worksheet'!T11*'Payroll Worksheet'!$F11</f>
        <v>0</v>
      </c>
      <c r="N11" s="12">
        <f>'Payroll Worksheet'!U11*'Payroll Worksheet'!$F11</f>
        <v>0</v>
      </c>
      <c r="O11" s="12">
        <f>'Payroll Worksheet'!V11*'Payroll Worksheet'!$F11</f>
        <v>0</v>
      </c>
      <c r="P11" s="12">
        <f>'Payroll Worksheet'!W11*'Payroll Worksheet'!$F11</f>
        <v>0</v>
      </c>
      <c r="Q11" s="12">
        <f>'Payroll Worksheet'!X11*'Payroll Worksheet'!$F11</f>
        <v>0</v>
      </c>
      <c r="R11" s="12">
        <f>'Payroll Worksheet'!Y11*'Payroll Worksheet'!$F11</f>
        <v>0</v>
      </c>
      <c r="S11" s="12">
        <f>'Payroll Worksheet'!Z11*'Payroll Worksheet'!$F11</f>
        <v>0</v>
      </c>
      <c r="T11" s="12">
        <f>'Payroll Worksheet'!AA11*'Payroll Worksheet'!$F11</f>
        <v>0</v>
      </c>
      <c r="U11" s="12">
        <f>'Payroll Worksheet'!AB11*'Payroll Worksheet'!$F11</f>
        <v>0</v>
      </c>
      <c r="V11" s="12">
        <f>'Payroll Worksheet'!AC11*'Payroll Worksheet'!$F11</f>
        <v>0</v>
      </c>
      <c r="W11" s="12">
        <f>'Payroll Worksheet'!AD11*'Payroll Worksheet'!$F11</f>
        <v>0</v>
      </c>
      <c r="X11" s="12">
        <f>'Payroll Worksheet'!AE11*'Payroll Worksheet'!$F11</f>
        <v>0</v>
      </c>
      <c r="Y11" s="12">
        <f>'Payroll Worksheet'!AF11*'Payroll Worksheet'!$F11</f>
        <v>0</v>
      </c>
      <c r="Z11" s="12">
        <f>'Payroll Worksheet'!AG11*'Payroll Worksheet'!$F11</f>
        <v>0</v>
      </c>
      <c r="AA11" s="12">
        <f>'Payroll Worksheet'!AH11*'Payroll Worksheet'!$F11</f>
        <v>0</v>
      </c>
      <c r="AB11" s="12">
        <f>'Payroll Worksheet'!AI11*'Payroll Worksheet'!$F11</f>
        <v>0</v>
      </c>
      <c r="AC11" s="12">
        <f>'Payroll Worksheet'!AJ11*'Payroll Worksheet'!$F11</f>
        <v>0</v>
      </c>
      <c r="AD11" s="12">
        <f>'Payroll Worksheet'!AK11*'Payroll Worksheet'!$F11</f>
        <v>0</v>
      </c>
      <c r="AE11" s="12">
        <f>'Payroll Worksheet'!AL11*'Payroll Worksheet'!$F11</f>
        <v>0</v>
      </c>
      <c r="AF11" s="12">
        <f>'Payroll Worksheet'!AM11*'Payroll Worksheet'!$F11</f>
        <v>0</v>
      </c>
      <c r="AG11" s="12">
        <f>'Payroll Worksheet'!AN11*'Payroll Worksheet'!$F11</f>
        <v>0</v>
      </c>
      <c r="AH11" s="12">
        <f>'Payroll Worksheet'!AO11*'Payroll Worksheet'!$F11</f>
        <v>0</v>
      </c>
      <c r="AI11" s="12">
        <f>'Payroll Worksheet'!AP11*'Payroll Worksheet'!$F11</f>
        <v>0</v>
      </c>
      <c r="AJ11" s="12">
        <f>'Payroll Worksheet'!AQ11*'Payroll Worksheet'!$F11</f>
        <v>0</v>
      </c>
      <c r="AK11" s="12">
        <f>'Payroll Worksheet'!AR11*'Payroll Worksheet'!$F11</f>
        <v>0</v>
      </c>
      <c r="AL11" s="12">
        <f>'Payroll Worksheet'!AS11*'Payroll Worksheet'!$F11</f>
        <v>0</v>
      </c>
      <c r="AM11" s="12">
        <f>'Payroll Worksheet'!AT11*'Payroll Worksheet'!$F11</f>
        <v>0</v>
      </c>
      <c r="AN11" s="12">
        <f>'Payroll Worksheet'!AU11*'Payroll Worksheet'!$F11</f>
        <v>0</v>
      </c>
      <c r="AO11" s="12">
        <f>'Payroll Worksheet'!AV11*'Payroll Worksheet'!$F11</f>
        <v>0</v>
      </c>
    </row>
    <row r="12" spans="1:41" x14ac:dyDescent="0.25">
      <c r="A12" s="68">
        <f>'Payroll Worksheet'!A12</f>
        <v>0</v>
      </c>
      <c r="B12" s="12">
        <f>'Payroll Worksheet'!I12*'Payroll Worksheet'!$F12</f>
        <v>0</v>
      </c>
      <c r="C12" s="12">
        <f>'Payroll Worksheet'!J12*'Payroll Worksheet'!$F12</f>
        <v>0</v>
      </c>
      <c r="D12" s="12">
        <f>'Payroll Worksheet'!K12*'Payroll Worksheet'!$F12</f>
        <v>0</v>
      </c>
      <c r="E12" s="12">
        <f>'Payroll Worksheet'!L12*'Payroll Worksheet'!$F12</f>
        <v>0</v>
      </c>
      <c r="F12" s="12">
        <f>'Payroll Worksheet'!M12*'Payroll Worksheet'!$F12</f>
        <v>0</v>
      </c>
      <c r="G12" s="12">
        <f>'Payroll Worksheet'!N12*'Payroll Worksheet'!$F12</f>
        <v>0</v>
      </c>
      <c r="H12" s="12">
        <f>'Payroll Worksheet'!O12*'Payroll Worksheet'!$F12</f>
        <v>0</v>
      </c>
      <c r="I12" s="12">
        <f>'Payroll Worksheet'!P12*'Payroll Worksheet'!$F12</f>
        <v>0</v>
      </c>
      <c r="J12" s="12">
        <f>'Payroll Worksheet'!Q12*'Payroll Worksheet'!$F12</f>
        <v>0</v>
      </c>
      <c r="K12" s="12">
        <f>'Payroll Worksheet'!R12*'Payroll Worksheet'!$F12</f>
        <v>0</v>
      </c>
      <c r="L12" s="12">
        <f>'Payroll Worksheet'!S12*'Payroll Worksheet'!$F12</f>
        <v>0</v>
      </c>
      <c r="M12" s="12">
        <f>'Payroll Worksheet'!T12*'Payroll Worksheet'!$F12</f>
        <v>0</v>
      </c>
      <c r="N12" s="12">
        <f>'Payroll Worksheet'!U12*'Payroll Worksheet'!$F12</f>
        <v>0</v>
      </c>
      <c r="O12" s="12">
        <f>'Payroll Worksheet'!V12*'Payroll Worksheet'!$F12</f>
        <v>0</v>
      </c>
      <c r="P12" s="12">
        <f>'Payroll Worksheet'!W12*'Payroll Worksheet'!$F12</f>
        <v>0</v>
      </c>
      <c r="Q12" s="12">
        <f>'Payroll Worksheet'!X12*'Payroll Worksheet'!$F12</f>
        <v>0</v>
      </c>
      <c r="R12" s="12">
        <f>'Payroll Worksheet'!Y12*'Payroll Worksheet'!$F12</f>
        <v>0</v>
      </c>
      <c r="S12" s="12">
        <f>'Payroll Worksheet'!Z12*'Payroll Worksheet'!$F12</f>
        <v>0</v>
      </c>
      <c r="T12" s="12">
        <f>'Payroll Worksheet'!AA12*'Payroll Worksheet'!$F12</f>
        <v>0</v>
      </c>
      <c r="U12" s="12">
        <f>'Payroll Worksheet'!AB12*'Payroll Worksheet'!$F12</f>
        <v>0</v>
      </c>
      <c r="V12" s="12">
        <f>'Payroll Worksheet'!AC12*'Payroll Worksheet'!$F12</f>
        <v>0</v>
      </c>
      <c r="W12" s="12">
        <f>'Payroll Worksheet'!AD12*'Payroll Worksheet'!$F12</f>
        <v>0</v>
      </c>
      <c r="X12" s="12">
        <f>'Payroll Worksheet'!AE12*'Payroll Worksheet'!$F12</f>
        <v>0</v>
      </c>
      <c r="Y12" s="12">
        <f>'Payroll Worksheet'!AF12*'Payroll Worksheet'!$F12</f>
        <v>0</v>
      </c>
      <c r="Z12" s="12">
        <f>'Payroll Worksheet'!AG12*'Payroll Worksheet'!$F12</f>
        <v>0</v>
      </c>
      <c r="AA12" s="12">
        <f>'Payroll Worksheet'!AH12*'Payroll Worksheet'!$F12</f>
        <v>0</v>
      </c>
      <c r="AB12" s="12">
        <f>'Payroll Worksheet'!AI12*'Payroll Worksheet'!$F12</f>
        <v>0</v>
      </c>
      <c r="AC12" s="12">
        <f>'Payroll Worksheet'!AJ12*'Payroll Worksheet'!$F12</f>
        <v>0</v>
      </c>
      <c r="AD12" s="12">
        <f>'Payroll Worksheet'!AK12*'Payroll Worksheet'!$F12</f>
        <v>0</v>
      </c>
      <c r="AE12" s="12">
        <f>'Payroll Worksheet'!AL12*'Payroll Worksheet'!$F12</f>
        <v>0</v>
      </c>
      <c r="AF12" s="12">
        <f>'Payroll Worksheet'!AM12*'Payroll Worksheet'!$F12</f>
        <v>0</v>
      </c>
      <c r="AG12" s="12">
        <f>'Payroll Worksheet'!AN12*'Payroll Worksheet'!$F12</f>
        <v>0</v>
      </c>
      <c r="AH12" s="12">
        <f>'Payroll Worksheet'!AO12*'Payroll Worksheet'!$F12</f>
        <v>0</v>
      </c>
      <c r="AI12" s="12">
        <f>'Payroll Worksheet'!AP12*'Payroll Worksheet'!$F12</f>
        <v>0</v>
      </c>
      <c r="AJ12" s="12">
        <f>'Payroll Worksheet'!AQ12*'Payroll Worksheet'!$F12</f>
        <v>0</v>
      </c>
      <c r="AK12" s="12">
        <f>'Payroll Worksheet'!AR12*'Payroll Worksheet'!$F12</f>
        <v>0</v>
      </c>
      <c r="AL12" s="12">
        <f>'Payroll Worksheet'!AS12*'Payroll Worksheet'!$F12</f>
        <v>0</v>
      </c>
      <c r="AM12" s="12">
        <f>'Payroll Worksheet'!AT12*'Payroll Worksheet'!$F12</f>
        <v>0</v>
      </c>
      <c r="AN12" s="12">
        <f>'Payroll Worksheet'!AU12*'Payroll Worksheet'!$F12</f>
        <v>0</v>
      </c>
      <c r="AO12" s="12">
        <f>'Payroll Worksheet'!AV12*'Payroll Worksheet'!$F12</f>
        <v>0</v>
      </c>
    </row>
    <row r="13" spans="1:41" x14ac:dyDescent="0.25">
      <c r="A13" s="68">
        <f>'Payroll Worksheet'!A13</f>
        <v>0</v>
      </c>
      <c r="B13" s="12">
        <f>'Payroll Worksheet'!I13*'Payroll Worksheet'!$F13</f>
        <v>0</v>
      </c>
      <c r="C13" s="12">
        <f>'Payroll Worksheet'!J13*'Payroll Worksheet'!$F13</f>
        <v>0</v>
      </c>
      <c r="D13" s="12">
        <f>'Payroll Worksheet'!K13*'Payroll Worksheet'!$F13</f>
        <v>0</v>
      </c>
      <c r="E13" s="12">
        <f>'Payroll Worksheet'!L13*'Payroll Worksheet'!$F13</f>
        <v>0</v>
      </c>
      <c r="F13" s="12">
        <f>'Payroll Worksheet'!M13*'Payroll Worksheet'!$F13</f>
        <v>0</v>
      </c>
      <c r="G13" s="12">
        <f>'Payroll Worksheet'!N13*'Payroll Worksheet'!$F13</f>
        <v>0</v>
      </c>
      <c r="H13" s="12">
        <f>'Payroll Worksheet'!O13*'Payroll Worksheet'!$F13</f>
        <v>0</v>
      </c>
      <c r="I13" s="12">
        <f>'Payroll Worksheet'!P13*'Payroll Worksheet'!$F13</f>
        <v>0</v>
      </c>
      <c r="J13" s="12">
        <f>'Payroll Worksheet'!Q13*'Payroll Worksheet'!$F13</f>
        <v>0</v>
      </c>
      <c r="K13" s="12">
        <f>'Payroll Worksheet'!R13*'Payroll Worksheet'!$F13</f>
        <v>0</v>
      </c>
      <c r="L13" s="12">
        <f>'Payroll Worksheet'!S13*'Payroll Worksheet'!$F13</f>
        <v>0</v>
      </c>
      <c r="M13" s="12">
        <f>'Payroll Worksheet'!T13*'Payroll Worksheet'!$F13</f>
        <v>0</v>
      </c>
      <c r="N13" s="12">
        <f>'Payroll Worksheet'!U13*'Payroll Worksheet'!$F13</f>
        <v>0</v>
      </c>
      <c r="O13" s="12">
        <f>'Payroll Worksheet'!V13*'Payroll Worksheet'!$F13</f>
        <v>0</v>
      </c>
      <c r="P13" s="12">
        <f>'Payroll Worksheet'!W13*'Payroll Worksheet'!$F13</f>
        <v>0</v>
      </c>
      <c r="Q13" s="12">
        <f>'Payroll Worksheet'!X13*'Payroll Worksheet'!$F13</f>
        <v>0</v>
      </c>
      <c r="R13" s="12">
        <f>'Payroll Worksheet'!Y13*'Payroll Worksheet'!$F13</f>
        <v>0</v>
      </c>
      <c r="S13" s="12">
        <f>'Payroll Worksheet'!Z13*'Payroll Worksheet'!$F13</f>
        <v>0</v>
      </c>
      <c r="T13" s="12">
        <f>'Payroll Worksheet'!AA13*'Payroll Worksheet'!$F13</f>
        <v>0</v>
      </c>
      <c r="U13" s="12">
        <f>'Payroll Worksheet'!AB13*'Payroll Worksheet'!$F13</f>
        <v>0</v>
      </c>
      <c r="V13" s="12">
        <f>'Payroll Worksheet'!AC13*'Payroll Worksheet'!$F13</f>
        <v>0</v>
      </c>
      <c r="W13" s="12">
        <f>'Payroll Worksheet'!AD13*'Payroll Worksheet'!$F13</f>
        <v>0</v>
      </c>
      <c r="X13" s="12">
        <f>'Payroll Worksheet'!AE13*'Payroll Worksheet'!$F13</f>
        <v>0</v>
      </c>
      <c r="Y13" s="12">
        <f>'Payroll Worksheet'!AF13*'Payroll Worksheet'!$F13</f>
        <v>0</v>
      </c>
      <c r="Z13" s="12">
        <f>'Payroll Worksheet'!AG13*'Payroll Worksheet'!$F13</f>
        <v>0</v>
      </c>
      <c r="AA13" s="12">
        <f>'Payroll Worksheet'!AH13*'Payroll Worksheet'!$F13</f>
        <v>0</v>
      </c>
      <c r="AB13" s="12">
        <f>'Payroll Worksheet'!AI13*'Payroll Worksheet'!$F13</f>
        <v>0</v>
      </c>
      <c r="AC13" s="12">
        <f>'Payroll Worksheet'!AJ13*'Payroll Worksheet'!$F13</f>
        <v>0</v>
      </c>
      <c r="AD13" s="12">
        <f>'Payroll Worksheet'!AK13*'Payroll Worksheet'!$F13</f>
        <v>0</v>
      </c>
      <c r="AE13" s="12">
        <f>'Payroll Worksheet'!AL13*'Payroll Worksheet'!$F13</f>
        <v>0</v>
      </c>
      <c r="AF13" s="12">
        <f>'Payroll Worksheet'!AM13*'Payroll Worksheet'!$F13</f>
        <v>0</v>
      </c>
      <c r="AG13" s="12">
        <f>'Payroll Worksheet'!AN13*'Payroll Worksheet'!$F13</f>
        <v>0</v>
      </c>
      <c r="AH13" s="12">
        <f>'Payroll Worksheet'!AO13*'Payroll Worksheet'!$F13</f>
        <v>0</v>
      </c>
      <c r="AI13" s="12">
        <f>'Payroll Worksheet'!AP13*'Payroll Worksheet'!$F13</f>
        <v>0</v>
      </c>
      <c r="AJ13" s="12">
        <f>'Payroll Worksheet'!AQ13*'Payroll Worksheet'!$F13</f>
        <v>0</v>
      </c>
      <c r="AK13" s="12">
        <f>'Payroll Worksheet'!AR13*'Payroll Worksheet'!$F13</f>
        <v>0</v>
      </c>
      <c r="AL13" s="12">
        <f>'Payroll Worksheet'!AS13*'Payroll Worksheet'!$F13</f>
        <v>0</v>
      </c>
      <c r="AM13" s="12">
        <f>'Payroll Worksheet'!AT13*'Payroll Worksheet'!$F13</f>
        <v>0</v>
      </c>
      <c r="AN13" s="12">
        <f>'Payroll Worksheet'!AU13*'Payroll Worksheet'!$F13</f>
        <v>0</v>
      </c>
      <c r="AO13" s="12">
        <f>'Payroll Worksheet'!AV13*'Payroll Worksheet'!$F13</f>
        <v>0</v>
      </c>
    </row>
    <row r="14" spans="1:41" x14ac:dyDescent="0.25">
      <c r="A14" s="68">
        <f>'Payroll Worksheet'!A14</f>
        <v>0</v>
      </c>
      <c r="B14" s="12">
        <f>'Payroll Worksheet'!I14*'Payroll Worksheet'!$F14</f>
        <v>0</v>
      </c>
      <c r="C14" s="12">
        <f>'Payroll Worksheet'!J14*'Payroll Worksheet'!$F14</f>
        <v>0</v>
      </c>
      <c r="D14" s="12">
        <f>'Payroll Worksheet'!K14*'Payroll Worksheet'!$F14</f>
        <v>0</v>
      </c>
      <c r="E14" s="12">
        <f>'Payroll Worksheet'!L14*'Payroll Worksheet'!$F14</f>
        <v>0</v>
      </c>
      <c r="F14" s="12">
        <f>'Payroll Worksheet'!M14*'Payroll Worksheet'!$F14</f>
        <v>0</v>
      </c>
      <c r="G14" s="12">
        <f>'Payroll Worksheet'!N14*'Payroll Worksheet'!$F14</f>
        <v>0</v>
      </c>
      <c r="H14" s="12">
        <f>'Payroll Worksheet'!O14*'Payroll Worksheet'!$F14</f>
        <v>0</v>
      </c>
      <c r="I14" s="12">
        <f>'Payroll Worksheet'!P14*'Payroll Worksheet'!$F14</f>
        <v>0</v>
      </c>
      <c r="J14" s="12">
        <f>'Payroll Worksheet'!Q14*'Payroll Worksheet'!$F14</f>
        <v>0</v>
      </c>
      <c r="K14" s="12">
        <f>'Payroll Worksheet'!R14*'Payroll Worksheet'!$F14</f>
        <v>0</v>
      </c>
      <c r="L14" s="12">
        <f>'Payroll Worksheet'!S14*'Payroll Worksheet'!$F14</f>
        <v>0</v>
      </c>
      <c r="M14" s="12">
        <f>'Payroll Worksheet'!T14*'Payroll Worksheet'!$F14</f>
        <v>0</v>
      </c>
      <c r="N14" s="12">
        <f>'Payroll Worksheet'!U14*'Payroll Worksheet'!$F14</f>
        <v>0</v>
      </c>
      <c r="O14" s="12">
        <f>'Payroll Worksheet'!V14*'Payroll Worksheet'!$F14</f>
        <v>0</v>
      </c>
      <c r="P14" s="12">
        <f>'Payroll Worksheet'!W14*'Payroll Worksheet'!$F14</f>
        <v>0</v>
      </c>
      <c r="Q14" s="12">
        <f>'Payroll Worksheet'!X14*'Payroll Worksheet'!$F14</f>
        <v>0</v>
      </c>
      <c r="R14" s="12">
        <f>'Payroll Worksheet'!Y14*'Payroll Worksheet'!$F14</f>
        <v>0</v>
      </c>
      <c r="S14" s="12">
        <f>'Payroll Worksheet'!Z14*'Payroll Worksheet'!$F14</f>
        <v>0</v>
      </c>
      <c r="T14" s="12">
        <f>'Payroll Worksheet'!AA14*'Payroll Worksheet'!$F14</f>
        <v>0</v>
      </c>
      <c r="U14" s="12">
        <f>'Payroll Worksheet'!AB14*'Payroll Worksheet'!$F14</f>
        <v>0</v>
      </c>
      <c r="V14" s="12">
        <f>'Payroll Worksheet'!AC14*'Payroll Worksheet'!$F14</f>
        <v>0</v>
      </c>
      <c r="W14" s="12">
        <f>'Payroll Worksheet'!AD14*'Payroll Worksheet'!$F14</f>
        <v>0</v>
      </c>
      <c r="X14" s="12">
        <f>'Payroll Worksheet'!AE14*'Payroll Worksheet'!$F14</f>
        <v>0</v>
      </c>
      <c r="Y14" s="12">
        <f>'Payroll Worksheet'!AF14*'Payroll Worksheet'!$F14</f>
        <v>0</v>
      </c>
      <c r="Z14" s="12">
        <f>'Payroll Worksheet'!AG14*'Payroll Worksheet'!$F14</f>
        <v>0</v>
      </c>
      <c r="AA14" s="12">
        <f>'Payroll Worksheet'!AH14*'Payroll Worksheet'!$F14</f>
        <v>0</v>
      </c>
      <c r="AB14" s="12">
        <f>'Payroll Worksheet'!AI14*'Payroll Worksheet'!$F14</f>
        <v>0</v>
      </c>
      <c r="AC14" s="12">
        <f>'Payroll Worksheet'!AJ14*'Payroll Worksheet'!$F14</f>
        <v>0</v>
      </c>
      <c r="AD14" s="12">
        <f>'Payroll Worksheet'!AK14*'Payroll Worksheet'!$F14</f>
        <v>0</v>
      </c>
      <c r="AE14" s="12">
        <f>'Payroll Worksheet'!AL14*'Payroll Worksheet'!$F14</f>
        <v>0</v>
      </c>
      <c r="AF14" s="12">
        <f>'Payroll Worksheet'!AM14*'Payroll Worksheet'!$F14</f>
        <v>0</v>
      </c>
      <c r="AG14" s="12">
        <f>'Payroll Worksheet'!AN14*'Payroll Worksheet'!$F14</f>
        <v>0</v>
      </c>
      <c r="AH14" s="12">
        <f>'Payroll Worksheet'!AO14*'Payroll Worksheet'!$F14</f>
        <v>0</v>
      </c>
      <c r="AI14" s="12">
        <f>'Payroll Worksheet'!AP14*'Payroll Worksheet'!$F14</f>
        <v>0</v>
      </c>
      <c r="AJ14" s="12">
        <f>'Payroll Worksheet'!AQ14*'Payroll Worksheet'!$F14</f>
        <v>0</v>
      </c>
      <c r="AK14" s="12">
        <f>'Payroll Worksheet'!AR14*'Payroll Worksheet'!$F14</f>
        <v>0</v>
      </c>
      <c r="AL14" s="12">
        <f>'Payroll Worksheet'!AS14*'Payroll Worksheet'!$F14</f>
        <v>0</v>
      </c>
      <c r="AM14" s="12">
        <f>'Payroll Worksheet'!AT14*'Payroll Worksheet'!$F14</f>
        <v>0</v>
      </c>
      <c r="AN14" s="12">
        <f>'Payroll Worksheet'!AU14*'Payroll Worksheet'!$F14</f>
        <v>0</v>
      </c>
      <c r="AO14" s="12">
        <f>'Payroll Worksheet'!AV14*'Payroll Worksheet'!$F14</f>
        <v>0</v>
      </c>
    </row>
    <row r="15" spans="1:41" x14ac:dyDescent="0.25">
      <c r="A15" s="68">
        <f>'Payroll Worksheet'!A15</f>
        <v>0</v>
      </c>
      <c r="B15" s="12">
        <f>'Payroll Worksheet'!I15*'Payroll Worksheet'!$F15</f>
        <v>0</v>
      </c>
      <c r="C15" s="12">
        <f>'Payroll Worksheet'!J15*'Payroll Worksheet'!$F15</f>
        <v>0</v>
      </c>
      <c r="D15" s="12">
        <f>'Payroll Worksheet'!K15*'Payroll Worksheet'!$F15</f>
        <v>0</v>
      </c>
      <c r="E15" s="12">
        <f>'Payroll Worksheet'!L15*'Payroll Worksheet'!$F15</f>
        <v>0</v>
      </c>
      <c r="F15" s="12">
        <f>'Payroll Worksheet'!M15*'Payroll Worksheet'!$F15</f>
        <v>0</v>
      </c>
      <c r="G15" s="12">
        <f>'Payroll Worksheet'!N15*'Payroll Worksheet'!$F15</f>
        <v>0</v>
      </c>
      <c r="H15" s="12">
        <f>'Payroll Worksheet'!O15*'Payroll Worksheet'!$F15</f>
        <v>0</v>
      </c>
      <c r="I15" s="12">
        <f>'Payroll Worksheet'!P15*'Payroll Worksheet'!$F15</f>
        <v>0</v>
      </c>
      <c r="J15" s="12">
        <f>'Payroll Worksheet'!Q15*'Payroll Worksheet'!$F15</f>
        <v>0</v>
      </c>
      <c r="K15" s="12">
        <f>'Payroll Worksheet'!R15*'Payroll Worksheet'!$F15</f>
        <v>0</v>
      </c>
      <c r="L15" s="12">
        <f>'Payroll Worksheet'!S15*'Payroll Worksheet'!$F15</f>
        <v>0</v>
      </c>
      <c r="M15" s="12">
        <f>'Payroll Worksheet'!T15*'Payroll Worksheet'!$F15</f>
        <v>0</v>
      </c>
      <c r="N15" s="12">
        <f>'Payroll Worksheet'!U15*'Payroll Worksheet'!$F15</f>
        <v>0</v>
      </c>
      <c r="O15" s="12">
        <f>'Payroll Worksheet'!V15*'Payroll Worksheet'!$F15</f>
        <v>0</v>
      </c>
      <c r="P15" s="12">
        <f>'Payroll Worksheet'!W15*'Payroll Worksheet'!$F15</f>
        <v>0</v>
      </c>
      <c r="Q15" s="12">
        <f>'Payroll Worksheet'!X15*'Payroll Worksheet'!$F15</f>
        <v>0</v>
      </c>
      <c r="R15" s="12">
        <f>'Payroll Worksheet'!Y15*'Payroll Worksheet'!$F15</f>
        <v>0</v>
      </c>
      <c r="S15" s="12">
        <f>'Payroll Worksheet'!Z15*'Payroll Worksheet'!$F15</f>
        <v>0</v>
      </c>
      <c r="T15" s="12">
        <f>'Payroll Worksheet'!AA15*'Payroll Worksheet'!$F15</f>
        <v>0</v>
      </c>
      <c r="U15" s="12">
        <f>'Payroll Worksheet'!AB15*'Payroll Worksheet'!$F15</f>
        <v>0</v>
      </c>
      <c r="V15" s="12">
        <f>'Payroll Worksheet'!AC15*'Payroll Worksheet'!$F15</f>
        <v>0</v>
      </c>
      <c r="W15" s="12">
        <f>'Payroll Worksheet'!AD15*'Payroll Worksheet'!$F15</f>
        <v>0</v>
      </c>
      <c r="X15" s="12">
        <f>'Payroll Worksheet'!AE15*'Payroll Worksheet'!$F15</f>
        <v>0</v>
      </c>
      <c r="Y15" s="12">
        <f>'Payroll Worksheet'!AF15*'Payroll Worksheet'!$F15</f>
        <v>0</v>
      </c>
      <c r="Z15" s="12">
        <f>'Payroll Worksheet'!AG15*'Payroll Worksheet'!$F15</f>
        <v>0</v>
      </c>
      <c r="AA15" s="12">
        <f>'Payroll Worksheet'!AH15*'Payroll Worksheet'!$F15</f>
        <v>0</v>
      </c>
      <c r="AB15" s="12">
        <f>'Payroll Worksheet'!AI15*'Payroll Worksheet'!$F15</f>
        <v>0</v>
      </c>
      <c r="AC15" s="12">
        <f>'Payroll Worksheet'!AJ15*'Payroll Worksheet'!$F15</f>
        <v>0</v>
      </c>
      <c r="AD15" s="12">
        <f>'Payroll Worksheet'!AK15*'Payroll Worksheet'!$F15</f>
        <v>0</v>
      </c>
      <c r="AE15" s="12">
        <f>'Payroll Worksheet'!AL15*'Payroll Worksheet'!$F15</f>
        <v>0</v>
      </c>
      <c r="AF15" s="12">
        <f>'Payroll Worksheet'!AM15*'Payroll Worksheet'!$F15</f>
        <v>0</v>
      </c>
      <c r="AG15" s="12">
        <f>'Payroll Worksheet'!AN15*'Payroll Worksheet'!$F15</f>
        <v>0</v>
      </c>
      <c r="AH15" s="12">
        <f>'Payroll Worksheet'!AO15*'Payroll Worksheet'!$F15</f>
        <v>0</v>
      </c>
      <c r="AI15" s="12">
        <f>'Payroll Worksheet'!AP15*'Payroll Worksheet'!$F15</f>
        <v>0</v>
      </c>
      <c r="AJ15" s="12">
        <f>'Payroll Worksheet'!AQ15*'Payroll Worksheet'!$F15</f>
        <v>0</v>
      </c>
      <c r="AK15" s="12">
        <f>'Payroll Worksheet'!AR15*'Payroll Worksheet'!$F15</f>
        <v>0</v>
      </c>
      <c r="AL15" s="12">
        <f>'Payroll Worksheet'!AS15*'Payroll Worksheet'!$F15</f>
        <v>0</v>
      </c>
      <c r="AM15" s="12">
        <f>'Payroll Worksheet'!AT15*'Payroll Worksheet'!$F15</f>
        <v>0</v>
      </c>
      <c r="AN15" s="12">
        <f>'Payroll Worksheet'!AU15*'Payroll Worksheet'!$F15</f>
        <v>0</v>
      </c>
      <c r="AO15" s="12">
        <f>'Payroll Worksheet'!AV15*'Payroll Worksheet'!$F15</f>
        <v>0</v>
      </c>
    </row>
    <row r="16" spans="1:41" x14ac:dyDescent="0.25">
      <c r="A16" s="68">
        <f>'Payroll Worksheet'!A16</f>
        <v>0</v>
      </c>
      <c r="B16" s="12">
        <f>'Payroll Worksheet'!I16*'Payroll Worksheet'!$F16</f>
        <v>0</v>
      </c>
      <c r="C16" s="12">
        <f>'Payroll Worksheet'!J16*'Payroll Worksheet'!$F16</f>
        <v>0</v>
      </c>
      <c r="D16" s="12">
        <f>'Payroll Worksheet'!K16*'Payroll Worksheet'!$F16</f>
        <v>0</v>
      </c>
      <c r="E16" s="12">
        <f>'Payroll Worksheet'!L16*'Payroll Worksheet'!$F16</f>
        <v>0</v>
      </c>
      <c r="F16" s="12">
        <f>'Payroll Worksheet'!M16*'Payroll Worksheet'!$F16</f>
        <v>0</v>
      </c>
      <c r="G16" s="12">
        <f>'Payroll Worksheet'!N16*'Payroll Worksheet'!$F16</f>
        <v>0</v>
      </c>
      <c r="H16" s="12">
        <f>'Payroll Worksheet'!O16*'Payroll Worksheet'!$F16</f>
        <v>0</v>
      </c>
      <c r="I16" s="12">
        <f>'Payroll Worksheet'!P16*'Payroll Worksheet'!$F16</f>
        <v>0</v>
      </c>
      <c r="J16" s="12">
        <f>'Payroll Worksheet'!Q16*'Payroll Worksheet'!$F16</f>
        <v>0</v>
      </c>
      <c r="K16" s="12">
        <f>'Payroll Worksheet'!R16*'Payroll Worksheet'!$F16</f>
        <v>0</v>
      </c>
      <c r="L16" s="12">
        <f>'Payroll Worksheet'!S16*'Payroll Worksheet'!$F16</f>
        <v>0</v>
      </c>
      <c r="M16" s="12">
        <f>'Payroll Worksheet'!T16*'Payroll Worksheet'!$F16</f>
        <v>0</v>
      </c>
      <c r="N16" s="12">
        <f>'Payroll Worksheet'!U16*'Payroll Worksheet'!$F16</f>
        <v>0</v>
      </c>
      <c r="O16" s="12">
        <f>'Payroll Worksheet'!V16*'Payroll Worksheet'!$F16</f>
        <v>0</v>
      </c>
      <c r="P16" s="12">
        <f>'Payroll Worksheet'!W16*'Payroll Worksheet'!$F16</f>
        <v>0</v>
      </c>
      <c r="Q16" s="12">
        <f>'Payroll Worksheet'!X16*'Payroll Worksheet'!$F16</f>
        <v>0</v>
      </c>
      <c r="R16" s="12">
        <f>'Payroll Worksheet'!Y16*'Payroll Worksheet'!$F16</f>
        <v>0</v>
      </c>
      <c r="S16" s="12">
        <f>'Payroll Worksheet'!Z16*'Payroll Worksheet'!$F16</f>
        <v>0</v>
      </c>
      <c r="T16" s="12">
        <f>'Payroll Worksheet'!AA16*'Payroll Worksheet'!$F16</f>
        <v>0</v>
      </c>
      <c r="U16" s="12">
        <f>'Payroll Worksheet'!AB16*'Payroll Worksheet'!$F16</f>
        <v>0</v>
      </c>
      <c r="V16" s="12">
        <f>'Payroll Worksheet'!AC16*'Payroll Worksheet'!$F16</f>
        <v>0</v>
      </c>
      <c r="W16" s="12">
        <f>'Payroll Worksheet'!AD16*'Payroll Worksheet'!$F16</f>
        <v>0</v>
      </c>
      <c r="X16" s="12">
        <f>'Payroll Worksheet'!AE16*'Payroll Worksheet'!$F16</f>
        <v>0</v>
      </c>
      <c r="Y16" s="12">
        <f>'Payroll Worksheet'!AF16*'Payroll Worksheet'!$F16</f>
        <v>0</v>
      </c>
      <c r="Z16" s="12">
        <f>'Payroll Worksheet'!AG16*'Payroll Worksheet'!$F16</f>
        <v>0</v>
      </c>
      <c r="AA16" s="12">
        <f>'Payroll Worksheet'!AH16*'Payroll Worksheet'!$F16</f>
        <v>0</v>
      </c>
      <c r="AB16" s="12">
        <f>'Payroll Worksheet'!AI16*'Payroll Worksheet'!$F16</f>
        <v>0</v>
      </c>
      <c r="AC16" s="12">
        <f>'Payroll Worksheet'!AJ16*'Payroll Worksheet'!$F16</f>
        <v>0</v>
      </c>
      <c r="AD16" s="12">
        <f>'Payroll Worksheet'!AK16*'Payroll Worksheet'!$F16</f>
        <v>0</v>
      </c>
      <c r="AE16" s="12">
        <f>'Payroll Worksheet'!AL16*'Payroll Worksheet'!$F16</f>
        <v>0</v>
      </c>
      <c r="AF16" s="12">
        <f>'Payroll Worksheet'!AM16*'Payroll Worksheet'!$F16</f>
        <v>0</v>
      </c>
      <c r="AG16" s="12">
        <f>'Payroll Worksheet'!AN16*'Payroll Worksheet'!$F16</f>
        <v>0</v>
      </c>
      <c r="AH16" s="12">
        <f>'Payroll Worksheet'!AO16*'Payroll Worksheet'!$F16</f>
        <v>0</v>
      </c>
      <c r="AI16" s="12">
        <f>'Payroll Worksheet'!AP16*'Payroll Worksheet'!$F16</f>
        <v>0</v>
      </c>
      <c r="AJ16" s="12">
        <f>'Payroll Worksheet'!AQ16*'Payroll Worksheet'!$F16</f>
        <v>0</v>
      </c>
      <c r="AK16" s="12">
        <f>'Payroll Worksheet'!AR16*'Payroll Worksheet'!$F16</f>
        <v>0</v>
      </c>
      <c r="AL16" s="12">
        <f>'Payroll Worksheet'!AS16*'Payroll Worksheet'!$F16</f>
        <v>0</v>
      </c>
      <c r="AM16" s="12">
        <f>'Payroll Worksheet'!AT16*'Payroll Worksheet'!$F16</f>
        <v>0</v>
      </c>
      <c r="AN16" s="12">
        <f>'Payroll Worksheet'!AU16*'Payroll Worksheet'!$F16</f>
        <v>0</v>
      </c>
      <c r="AO16" s="12">
        <f>'Payroll Worksheet'!AV16*'Payroll Worksheet'!$F16</f>
        <v>0</v>
      </c>
    </row>
    <row r="17" spans="1:41" x14ac:dyDescent="0.25">
      <c r="A17" s="68">
        <f>'Payroll Worksheet'!A17</f>
        <v>0</v>
      </c>
      <c r="B17" s="12">
        <f>'Payroll Worksheet'!I17*'Payroll Worksheet'!$F17</f>
        <v>0</v>
      </c>
      <c r="C17" s="12">
        <f>'Payroll Worksheet'!J17*'Payroll Worksheet'!$F17</f>
        <v>0</v>
      </c>
      <c r="D17" s="12">
        <f>'Payroll Worksheet'!K17*'Payroll Worksheet'!$F17</f>
        <v>0</v>
      </c>
      <c r="E17" s="12">
        <f>'Payroll Worksheet'!L17*'Payroll Worksheet'!$F17</f>
        <v>0</v>
      </c>
      <c r="F17" s="12">
        <f>'Payroll Worksheet'!M17*'Payroll Worksheet'!$F17</f>
        <v>0</v>
      </c>
      <c r="G17" s="12">
        <f>'Payroll Worksheet'!N17*'Payroll Worksheet'!$F17</f>
        <v>0</v>
      </c>
      <c r="H17" s="12">
        <f>'Payroll Worksheet'!O17*'Payroll Worksheet'!$F17</f>
        <v>0</v>
      </c>
      <c r="I17" s="12">
        <f>'Payroll Worksheet'!P17*'Payroll Worksheet'!$F17</f>
        <v>0</v>
      </c>
      <c r="J17" s="12">
        <f>'Payroll Worksheet'!Q17*'Payroll Worksheet'!$F17</f>
        <v>0</v>
      </c>
      <c r="K17" s="12">
        <f>'Payroll Worksheet'!R17*'Payroll Worksheet'!$F17</f>
        <v>0</v>
      </c>
      <c r="L17" s="12">
        <f>'Payroll Worksheet'!S17*'Payroll Worksheet'!$F17</f>
        <v>0</v>
      </c>
      <c r="M17" s="12">
        <f>'Payroll Worksheet'!T17*'Payroll Worksheet'!$F17</f>
        <v>0</v>
      </c>
      <c r="N17" s="12">
        <f>'Payroll Worksheet'!U17*'Payroll Worksheet'!$F17</f>
        <v>0</v>
      </c>
      <c r="O17" s="12">
        <f>'Payroll Worksheet'!V17*'Payroll Worksheet'!$F17</f>
        <v>0</v>
      </c>
      <c r="P17" s="12">
        <f>'Payroll Worksheet'!W17*'Payroll Worksheet'!$F17</f>
        <v>0</v>
      </c>
      <c r="Q17" s="12">
        <f>'Payroll Worksheet'!X17*'Payroll Worksheet'!$F17</f>
        <v>0</v>
      </c>
      <c r="R17" s="12">
        <f>'Payroll Worksheet'!Y17*'Payroll Worksheet'!$F17</f>
        <v>0</v>
      </c>
      <c r="S17" s="12">
        <f>'Payroll Worksheet'!Z17*'Payroll Worksheet'!$F17</f>
        <v>0</v>
      </c>
      <c r="T17" s="12">
        <f>'Payroll Worksheet'!AA17*'Payroll Worksheet'!$F17</f>
        <v>0</v>
      </c>
      <c r="U17" s="12">
        <f>'Payroll Worksheet'!AB17*'Payroll Worksheet'!$F17</f>
        <v>0</v>
      </c>
      <c r="V17" s="12">
        <f>'Payroll Worksheet'!AC17*'Payroll Worksheet'!$F17</f>
        <v>0</v>
      </c>
      <c r="W17" s="12">
        <f>'Payroll Worksheet'!AD17*'Payroll Worksheet'!$F17</f>
        <v>0</v>
      </c>
      <c r="X17" s="12">
        <f>'Payroll Worksheet'!AE17*'Payroll Worksheet'!$F17</f>
        <v>0</v>
      </c>
      <c r="Y17" s="12">
        <f>'Payroll Worksheet'!AF17*'Payroll Worksheet'!$F17</f>
        <v>0</v>
      </c>
      <c r="Z17" s="12">
        <f>'Payroll Worksheet'!AG17*'Payroll Worksheet'!$F17</f>
        <v>0</v>
      </c>
      <c r="AA17" s="12">
        <f>'Payroll Worksheet'!AH17*'Payroll Worksheet'!$F17</f>
        <v>0</v>
      </c>
      <c r="AB17" s="12">
        <f>'Payroll Worksheet'!AI17*'Payroll Worksheet'!$F17</f>
        <v>0</v>
      </c>
      <c r="AC17" s="12">
        <f>'Payroll Worksheet'!AJ17*'Payroll Worksheet'!$F17</f>
        <v>0</v>
      </c>
      <c r="AD17" s="12">
        <f>'Payroll Worksheet'!AK17*'Payroll Worksheet'!$F17</f>
        <v>0</v>
      </c>
      <c r="AE17" s="12">
        <f>'Payroll Worksheet'!AL17*'Payroll Worksheet'!$F17</f>
        <v>0</v>
      </c>
      <c r="AF17" s="12">
        <f>'Payroll Worksheet'!AM17*'Payroll Worksheet'!$F17</f>
        <v>0</v>
      </c>
      <c r="AG17" s="12">
        <f>'Payroll Worksheet'!AN17*'Payroll Worksheet'!$F17</f>
        <v>0</v>
      </c>
      <c r="AH17" s="12">
        <f>'Payroll Worksheet'!AO17*'Payroll Worksheet'!$F17</f>
        <v>0</v>
      </c>
      <c r="AI17" s="12">
        <f>'Payroll Worksheet'!AP17*'Payroll Worksheet'!$F17</f>
        <v>0</v>
      </c>
      <c r="AJ17" s="12">
        <f>'Payroll Worksheet'!AQ17*'Payroll Worksheet'!$F17</f>
        <v>0</v>
      </c>
      <c r="AK17" s="12">
        <f>'Payroll Worksheet'!AR17*'Payroll Worksheet'!$F17</f>
        <v>0</v>
      </c>
      <c r="AL17" s="12">
        <f>'Payroll Worksheet'!AS17*'Payroll Worksheet'!$F17</f>
        <v>0</v>
      </c>
      <c r="AM17" s="12">
        <f>'Payroll Worksheet'!AT17*'Payroll Worksheet'!$F17</f>
        <v>0</v>
      </c>
      <c r="AN17" s="12">
        <f>'Payroll Worksheet'!AU17*'Payroll Worksheet'!$F17</f>
        <v>0</v>
      </c>
      <c r="AO17" s="12">
        <f>'Payroll Worksheet'!AV17*'Payroll Worksheet'!$F17</f>
        <v>0</v>
      </c>
    </row>
    <row r="18" spans="1:41" x14ac:dyDescent="0.25">
      <c r="A18" s="68">
        <f>'Payroll Worksheet'!A18</f>
        <v>0</v>
      </c>
      <c r="B18" s="12">
        <f>'Payroll Worksheet'!I18*'Payroll Worksheet'!$F18</f>
        <v>0</v>
      </c>
      <c r="C18" s="12">
        <f>'Payroll Worksheet'!J18*'Payroll Worksheet'!$F18</f>
        <v>0</v>
      </c>
      <c r="D18" s="12">
        <f>'Payroll Worksheet'!K18*'Payroll Worksheet'!$F18</f>
        <v>0</v>
      </c>
      <c r="E18" s="12">
        <f>'Payroll Worksheet'!L18*'Payroll Worksheet'!$F18</f>
        <v>0</v>
      </c>
      <c r="F18" s="12">
        <f>'Payroll Worksheet'!M18*'Payroll Worksheet'!$F18</f>
        <v>0</v>
      </c>
      <c r="G18" s="12">
        <f>'Payroll Worksheet'!N18*'Payroll Worksheet'!$F18</f>
        <v>0</v>
      </c>
      <c r="H18" s="12">
        <f>'Payroll Worksheet'!O18*'Payroll Worksheet'!$F18</f>
        <v>0</v>
      </c>
      <c r="I18" s="12">
        <f>'Payroll Worksheet'!P18*'Payroll Worksheet'!$F18</f>
        <v>0</v>
      </c>
      <c r="J18" s="12">
        <f>'Payroll Worksheet'!Q18*'Payroll Worksheet'!$F18</f>
        <v>0</v>
      </c>
      <c r="K18" s="12">
        <f>'Payroll Worksheet'!R18*'Payroll Worksheet'!$F18</f>
        <v>0</v>
      </c>
      <c r="L18" s="12">
        <f>'Payroll Worksheet'!S18*'Payroll Worksheet'!$F18</f>
        <v>0</v>
      </c>
      <c r="M18" s="12">
        <f>'Payroll Worksheet'!T18*'Payroll Worksheet'!$F18</f>
        <v>0</v>
      </c>
      <c r="N18" s="12">
        <f>'Payroll Worksheet'!U18*'Payroll Worksheet'!$F18</f>
        <v>0</v>
      </c>
      <c r="O18" s="12">
        <f>'Payroll Worksheet'!V18*'Payroll Worksheet'!$F18</f>
        <v>0</v>
      </c>
      <c r="P18" s="12">
        <f>'Payroll Worksheet'!W18*'Payroll Worksheet'!$F18</f>
        <v>0</v>
      </c>
      <c r="Q18" s="12">
        <f>'Payroll Worksheet'!X18*'Payroll Worksheet'!$F18</f>
        <v>0</v>
      </c>
      <c r="R18" s="12">
        <f>'Payroll Worksheet'!Y18*'Payroll Worksheet'!$F18</f>
        <v>0</v>
      </c>
      <c r="S18" s="12">
        <f>'Payroll Worksheet'!Z18*'Payroll Worksheet'!$F18</f>
        <v>0</v>
      </c>
      <c r="T18" s="12">
        <f>'Payroll Worksheet'!AA18*'Payroll Worksheet'!$F18</f>
        <v>0</v>
      </c>
      <c r="U18" s="12">
        <f>'Payroll Worksheet'!AB18*'Payroll Worksheet'!$F18</f>
        <v>0</v>
      </c>
      <c r="V18" s="12">
        <f>'Payroll Worksheet'!AC18*'Payroll Worksheet'!$F18</f>
        <v>0</v>
      </c>
      <c r="W18" s="12">
        <f>'Payroll Worksheet'!AD18*'Payroll Worksheet'!$F18</f>
        <v>0</v>
      </c>
      <c r="X18" s="12">
        <f>'Payroll Worksheet'!AE18*'Payroll Worksheet'!$F18</f>
        <v>0</v>
      </c>
      <c r="Y18" s="12">
        <f>'Payroll Worksheet'!AF18*'Payroll Worksheet'!$F18</f>
        <v>0</v>
      </c>
      <c r="Z18" s="12">
        <f>'Payroll Worksheet'!AG18*'Payroll Worksheet'!$F18</f>
        <v>0</v>
      </c>
      <c r="AA18" s="12">
        <f>'Payroll Worksheet'!AH18*'Payroll Worksheet'!$F18</f>
        <v>0</v>
      </c>
      <c r="AB18" s="12">
        <f>'Payroll Worksheet'!AI18*'Payroll Worksheet'!$F18</f>
        <v>0</v>
      </c>
      <c r="AC18" s="12">
        <f>'Payroll Worksheet'!AJ18*'Payroll Worksheet'!$F18</f>
        <v>0</v>
      </c>
      <c r="AD18" s="12">
        <f>'Payroll Worksheet'!AK18*'Payroll Worksheet'!$F18</f>
        <v>0</v>
      </c>
      <c r="AE18" s="12">
        <f>'Payroll Worksheet'!AL18*'Payroll Worksheet'!$F18</f>
        <v>0</v>
      </c>
      <c r="AF18" s="12">
        <f>'Payroll Worksheet'!AM18*'Payroll Worksheet'!$F18</f>
        <v>0</v>
      </c>
      <c r="AG18" s="12">
        <f>'Payroll Worksheet'!AN18*'Payroll Worksheet'!$F18</f>
        <v>0</v>
      </c>
      <c r="AH18" s="12">
        <f>'Payroll Worksheet'!AO18*'Payroll Worksheet'!$F18</f>
        <v>0</v>
      </c>
      <c r="AI18" s="12">
        <f>'Payroll Worksheet'!AP18*'Payroll Worksheet'!$F18</f>
        <v>0</v>
      </c>
      <c r="AJ18" s="12">
        <f>'Payroll Worksheet'!AQ18*'Payroll Worksheet'!$F18</f>
        <v>0</v>
      </c>
      <c r="AK18" s="12">
        <f>'Payroll Worksheet'!AR18*'Payroll Worksheet'!$F18</f>
        <v>0</v>
      </c>
      <c r="AL18" s="12">
        <f>'Payroll Worksheet'!AS18*'Payroll Worksheet'!$F18</f>
        <v>0</v>
      </c>
      <c r="AM18" s="12">
        <f>'Payroll Worksheet'!AT18*'Payroll Worksheet'!$F18</f>
        <v>0</v>
      </c>
      <c r="AN18" s="12">
        <f>'Payroll Worksheet'!AU18*'Payroll Worksheet'!$F18</f>
        <v>0</v>
      </c>
      <c r="AO18" s="12">
        <f>'Payroll Worksheet'!AV18*'Payroll Worksheet'!$F18</f>
        <v>0</v>
      </c>
    </row>
    <row r="19" spans="1:41" x14ac:dyDescent="0.25">
      <c r="A19" s="68">
        <f>'Payroll Worksheet'!A19</f>
        <v>0</v>
      </c>
      <c r="B19" s="12">
        <f>'Payroll Worksheet'!I19*'Payroll Worksheet'!$F19</f>
        <v>0</v>
      </c>
      <c r="C19" s="12">
        <f>'Payroll Worksheet'!J19*'Payroll Worksheet'!$F19</f>
        <v>0</v>
      </c>
      <c r="D19" s="12">
        <f>'Payroll Worksheet'!K19*'Payroll Worksheet'!$F19</f>
        <v>0</v>
      </c>
      <c r="E19" s="12">
        <f>'Payroll Worksheet'!L19*'Payroll Worksheet'!$F19</f>
        <v>0</v>
      </c>
      <c r="F19" s="12">
        <f>'Payroll Worksheet'!M19*'Payroll Worksheet'!$F19</f>
        <v>0</v>
      </c>
      <c r="G19" s="12">
        <f>'Payroll Worksheet'!N19*'Payroll Worksheet'!$F19</f>
        <v>0</v>
      </c>
      <c r="H19" s="12">
        <f>'Payroll Worksheet'!O19*'Payroll Worksheet'!$F19</f>
        <v>0</v>
      </c>
      <c r="I19" s="12">
        <f>'Payroll Worksheet'!P19*'Payroll Worksheet'!$F19</f>
        <v>0</v>
      </c>
      <c r="J19" s="12">
        <f>'Payroll Worksheet'!Q19*'Payroll Worksheet'!$F19</f>
        <v>0</v>
      </c>
      <c r="K19" s="12">
        <f>'Payroll Worksheet'!R19*'Payroll Worksheet'!$F19</f>
        <v>0</v>
      </c>
      <c r="L19" s="12">
        <f>'Payroll Worksheet'!S19*'Payroll Worksheet'!$F19</f>
        <v>0</v>
      </c>
      <c r="M19" s="12">
        <f>'Payroll Worksheet'!T19*'Payroll Worksheet'!$F19</f>
        <v>0</v>
      </c>
      <c r="N19" s="12">
        <f>'Payroll Worksheet'!U19*'Payroll Worksheet'!$F19</f>
        <v>0</v>
      </c>
      <c r="O19" s="12">
        <f>'Payroll Worksheet'!V19*'Payroll Worksheet'!$F19</f>
        <v>0</v>
      </c>
      <c r="P19" s="12">
        <f>'Payroll Worksheet'!W19*'Payroll Worksheet'!$F19</f>
        <v>0</v>
      </c>
      <c r="Q19" s="12">
        <f>'Payroll Worksheet'!X19*'Payroll Worksheet'!$F19</f>
        <v>0</v>
      </c>
      <c r="R19" s="12">
        <f>'Payroll Worksheet'!Y19*'Payroll Worksheet'!$F19</f>
        <v>0</v>
      </c>
      <c r="S19" s="12">
        <f>'Payroll Worksheet'!Z19*'Payroll Worksheet'!$F19</f>
        <v>0</v>
      </c>
      <c r="T19" s="12">
        <f>'Payroll Worksheet'!AA19*'Payroll Worksheet'!$F19</f>
        <v>0</v>
      </c>
      <c r="U19" s="12">
        <f>'Payroll Worksheet'!AB19*'Payroll Worksheet'!$F19</f>
        <v>0</v>
      </c>
      <c r="V19" s="12">
        <f>'Payroll Worksheet'!AC19*'Payroll Worksheet'!$F19</f>
        <v>0</v>
      </c>
      <c r="W19" s="12">
        <f>'Payroll Worksheet'!AD19*'Payroll Worksheet'!$F19</f>
        <v>0</v>
      </c>
      <c r="X19" s="12">
        <f>'Payroll Worksheet'!AE19*'Payroll Worksheet'!$F19</f>
        <v>0</v>
      </c>
      <c r="Y19" s="12">
        <f>'Payroll Worksheet'!AF19*'Payroll Worksheet'!$F19</f>
        <v>0</v>
      </c>
      <c r="Z19" s="12">
        <f>'Payroll Worksheet'!AG19*'Payroll Worksheet'!$F19</f>
        <v>0</v>
      </c>
      <c r="AA19" s="12">
        <f>'Payroll Worksheet'!AH19*'Payroll Worksheet'!$F19</f>
        <v>0</v>
      </c>
      <c r="AB19" s="12">
        <f>'Payroll Worksheet'!AI19*'Payroll Worksheet'!$F19</f>
        <v>0</v>
      </c>
      <c r="AC19" s="12">
        <f>'Payroll Worksheet'!AJ19*'Payroll Worksheet'!$F19</f>
        <v>0</v>
      </c>
      <c r="AD19" s="12">
        <f>'Payroll Worksheet'!AK19*'Payroll Worksheet'!$F19</f>
        <v>0</v>
      </c>
      <c r="AE19" s="12">
        <f>'Payroll Worksheet'!AL19*'Payroll Worksheet'!$F19</f>
        <v>0</v>
      </c>
      <c r="AF19" s="12">
        <f>'Payroll Worksheet'!AM19*'Payroll Worksheet'!$F19</f>
        <v>0</v>
      </c>
      <c r="AG19" s="12">
        <f>'Payroll Worksheet'!AN19*'Payroll Worksheet'!$F19</f>
        <v>0</v>
      </c>
      <c r="AH19" s="12">
        <f>'Payroll Worksheet'!AO19*'Payroll Worksheet'!$F19</f>
        <v>0</v>
      </c>
      <c r="AI19" s="12">
        <f>'Payroll Worksheet'!AP19*'Payroll Worksheet'!$F19</f>
        <v>0</v>
      </c>
      <c r="AJ19" s="12">
        <f>'Payroll Worksheet'!AQ19*'Payroll Worksheet'!$F19</f>
        <v>0</v>
      </c>
      <c r="AK19" s="12">
        <f>'Payroll Worksheet'!AR19*'Payroll Worksheet'!$F19</f>
        <v>0</v>
      </c>
      <c r="AL19" s="12">
        <f>'Payroll Worksheet'!AS19*'Payroll Worksheet'!$F19</f>
        <v>0</v>
      </c>
      <c r="AM19" s="12">
        <f>'Payroll Worksheet'!AT19*'Payroll Worksheet'!$F19</f>
        <v>0</v>
      </c>
      <c r="AN19" s="12">
        <f>'Payroll Worksheet'!AU19*'Payroll Worksheet'!$F19</f>
        <v>0</v>
      </c>
      <c r="AO19" s="12">
        <f>'Payroll Worksheet'!AV19*'Payroll Worksheet'!$F19</f>
        <v>0</v>
      </c>
    </row>
    <row r="20" spans="1:41" x14ac:dyDescent="0.25">
      <c r="A20" s="68">
        <f>'Payroll Worksheet'!A20</f>
        <v>0</v>
      </c>
      <c r="B20" s="12">
        <f>'Payroll Worksheet'!I20*'Payroll Worksheet'!$F20</f>
        <v>0</v>
      </c>
      <c r="C20" s="12">
        <f>'Payroll Worksheet'!J20*'Payroll Worksheet'!$F20</f>
        <v>0</v>
      </c>
      <c r="D20" s="12">
        <f>'Payroll Worksheet'!K20*'Payroll Worksheet'!$F20</f>
        <v>0</v>
      </c>
      <c r="E20" s="12">
        <f>'Payroll Worksheet'!L20*'Payroll Worksheet'!$F20</f>
        <v>0</v>
      </c>
      <c r="F20" s="12">
        <f>'Payroll Worksheet'!M20*'Payroll Worksheet'!$F20</f>
        <v>0</v>
      </c>
      <c r="G20" s="12">
        <f>'Payroll Worksheet'!N20*'Payroll Worksheet'!$F20</f>
        <v>0</v>
      </c>
      <c r="H20" s="12">
        <f>'Payroll Worksheet'!O20*'Payroll Worksheet'!$F20</f>
        <v>0</v>
      </c>
      <c r="I20" s="12">
        <f>'Payroll Worksheet'!P20*'Payroll Worksheet'!$F20</f>
        <v>0</v>
      </c>
      <c r="J20" s="12">
        <f>'Payroll Worksheet'!Q20*'Payroll Worksheet'!$F20</f>
        <v>0</v>
      </c>
      <c r="K20" s="12">
        <f>'Payroll Worksheet'!R20*'Payroll Worksheet'!$F20</f>
        <v>0</v>
      </c>
      <c r="L20" s="12">
        <f>'Payroll Worksheet'!S20*'Payroll Worksheet'!$F20</f>
        <v>0</v>
      </c>
      <c r="M20" s="12">
        <f>'Payroll Worksheet'!T20*'Payroll Worksheet'!$F20</f>
        <v>0</v>
      </c>
      <c r="N20" s="12">
        <f>'Payroll Worksheet'!U20*'Payroll Worksheet'!$F20</f>
        <v>0</v>
      </c>
      <c r="O20" s="12">
        <f>'Payroll Worksheet'!V20*'Payroll Worksheet'!$F20</f>
        <v>0</v>
      </c>
      <c r="P20" s="12">
        <f>'Payroll Worksheet'!W20*'Payroll Worksheet'!$F20</f>
        <v>0</v>
      </c>
      <c r="Q20" s="12">
        <f>'Payroll Worksheet'!X20*'Payroll Worksheet'!$F20</f>
        <v>0</v>
      </c>
      <c r="R20" s="12">
        <f>'Payroll Worksheet'!Y20*'Payroll Worksheet'!$F20</f>
        <v>0</v>
      </c>
      <c r="S20" s="12">
        <f>'Payroll Worksheet'!Z20*'Payroll Worksheet'!$F20</f>
        <v>0</v>
      </c>
      <c r="T20" s="12">
        <f>'Payroll Worksheet'!AA20*'Payroll Worksheet'!$F20</f>
        <v>0</v>
      </c>
      <c r="U20" s="12">
        <f>'Payroll Worksheet'!AB20*'Payroll Worksheet'!$F20</f>
        <v>0</v>
      </c>
      <c r="V20" s="12">
        <f>'Payroll Worksheet'!AC20*'Payroll Worksheet'!$F20</f>
        <v>0</v>
      </c>
      <c r="W20" s="12">
        <f>'Payroll Worksheet'!AD20*'Payroll Worksheet'!$F20</f>
        <v>0</v>
      </c>
      <c r="X20" s="12">
        <f>'Payroll Worksheet'!AE20*'Payroll Worksheet'!$F20</f>
        <v>0</v>
      </c>
      <c r="Y20" s="12">
        <f>'Payroll Worksheet'!AF20*'Payroll Worksheet'!$F20</f>
        <v>0</v>
      </c>
      <c r="Z20" s="12">
        <f>'Payroll Worksheet'!AG20*'Payroll Worksheet'!$F20</f>
        <v>0</v>
      </c>
      <c r="AA20" s="12">
        <f>'Payroll Worksheet'!AH20*'Payroll Worksheet'!$F20</f>
        <v>0</v>
      </c>
      <c r="AB20" s="12">
        <f>'Payroll Worksheet'!AI20*'Payroll Worksheet'!$F20</f>
        <v>0</v>
      </c>
      <c r="AC20" s="12">
        <f>'Payroll Worksheet'!AJ20*'Payroll Worksheet'!$F20</f>
        <v>0</v>
      </c>
      <c r="AD20" s="12">
        <f>'Payroll Worksheet'!AK20*'Payroll Worksheet'!$F20</f>
        <v>0</v>
      </c>
      <c r="AE20" s="12">
        <f>'Payroll Worksheet'!AL20*'Payroll Worksheet'!$F20</f>
        <v>0</v>
      </c>
      <c r="AF20" s="12">
        <f>'Payroll Worksheet'!AM20*'Payroll Worksheet'!$F20</f>
        <v>0</v>
      </c>
      <c r="AG20" s="12">
        <f>'Payroll Worksheet'!AN20*'Payroll Worksheet'!$F20</f>
        <v>0</v>
      </c>
      <c r="AH20" s="12">
        <f>'Payroll Worksheet'!AO20*'Payroll Worksheet'!$F20</f>
        <v>0</v>
      </c>
      <c r="AI20" s="12">
        <f>'Payroll Worksheet'!AP20*'Payroll Worksheet'!$F20</f>
        <v>0</v>
      </c>
      <c r="AJ20" s="12">
        <f>'Payroll Worksheet'!AQ20*'Payroll Worksheet'!$F20</f>
        <v>0</v>
      </c>
      <c r="AK20" s="12">
        <f>'Payroll Worksheet'!AR20*'Payroll Worksheet'!$F20</f>
        <v>0</v>
      </c>
      <c r="AL20" s="12">
        <f>'Payroll Worksheet'!AS20*'Payroll Worksheet'!$F20</f>
        <v>0</v>
      </c>
      <c r="AM20" s="12">
        <f>'Payroll Worksheet'!AT20*'Payroll Worksheet'!$F20</f>
        <v>0</v>
      </c>
      <c r="AN20" s="12">
        <f>'Payroll Worksheet'!AU20*'Payroll Worksheet'!$F20</f>
        <v>0</v>
      </c>
      <c r="AO20" s="12">
        <f>'Payroll Worksheet'!AV20*'Payroll Worksheet'!$F20</f>
        <v>0</v>
      </c>
    </row>
    <row r="21" spans="1:41" x14ac:dyDescent="0.25">
      <c r="A21" s="68">
        <f>'Payroll Worksheet'!A21</f>
        <v>0</v>
      </c>
      <c r="B21" s="12">
        <f>'Payroll Worksheet'!I21*'Payroll Worksheet'!$F21</f>
        <v>0</v>
      </c>
      <c r="C21" s="12">
        <f>'Payroll Worksheet'!J21*'Payroll Worksheet'!$F21</f>
        <v>0</v>
      </c>
      <c r="D21" s="12">
        <f>'Payroll Worksheet'!K21*'Payroll Worksheet'!$F21</f>
        <v>0</v>
      </c>
      <c r="E21" s="12">
        <f>'Payroll Worksheet'!L21*'Payroll Worksheet'!$F21</f>
        <v>0</v>
      </c>
      <c r="F21" s="12">
        <f>'Payroll Worksheet'!M21*'Payroll Worksheet'!$F21</f>
        <v>0</v>
      </c>
      <c r="G21" s="12">
        <f>'Payroll Worksheet'!N21*'Payroll Worksheet'!$F21</f>
        <v>0</v>
      </c>
      <c r="H21" s="12">
        <f>'Payroll Worksheet'!O21*'Payroll Worksheet'!$F21</f>
        <v>0</v>
      </c>
      <c r="I21" s="12">
        <f>'Payroll Worksheet'!P21*'Payroll Worksheet'!$F21</f>
        <v>0</v>
      </c>
      <c r="J21" s="12">
        <f>'Payroll Worksheet'!Q21*'Payroll Worksheet'!$F21</f>
        <v>0</v>
      </c>
      <c r="K21" s="12">
        <f>'Payroll Worksheet'!R21*'Payroll Worksheet'!$F21</f>
        <v>0</v>
      </c>
      <c r="L21" s="12">
        <f>'Payroll Worksheet'!S21*'Payroll Worksheet'!$F21</f>
        <v>0</v>
      </c>
      <c r="M21" s="12">
        <f>'Payroll Worksheet'!T21*'Payroll Worksheet'!$F21</f>
        <v>0</v>
      </c>
      <c r="N21" s="12">
        <f>'Payroll Worksheet'!U21*'Payroll Worksheet'!$F21</f>
        <v>0</v>
      </c>
      <c r="O21" s="12">
        <f>'Payroll Worksheet'!V21*'Payroll Worksheet'!$F21</f>
        <v>0</v>
      </c>
      <c r="P21" s="12">
        <f>'Payroll Worksheet'!W21*'Payroll Worksheet'!$F21</f>
        <v>0</v>
      </c>
      <c r="Q21" s="12">
        <f>'Payroll Worksheet'!X21*'Payroll Worksheet'!$F21</f>
        <v>0</v>
      </c>
      <c r="R21" s="12">
        <f>'Payroll Worksheet'!Y21*'Payroll Worksheet'!$F21</f>
        <v>0</v>
      </c>
      <c r="S21" s="12">
        <f>'Payroll Worksheet'!Z21*'Payroll Worksheet'!$F21</f>
        <v>0</v>
      </c>
      <c r="T21" s="12">
        <f>'Payroll Worksheet'!AA21*'Payroll Worksheet'!$F21</f>
        <v>0</v>
      </c>
      <c r="U21" s="12">
        <f>'Payroll Worksheet'!AB21*'Payroll Worksheet'!$F21</f>
        <v>0</v>
      </c>
      <c r="V21" s="12">
        <f>'Payroll Worksheet'!AC21*'Payroll Worksheet'!$F21</f>
        <v>0</v>
      </c>
      <c r="W21" s="12">
        <f>'Payroll Worksheet'!AD21*'Payroll Worksheet'!$F21</f>
        <v>0</v>
      </c>
      <c r="X21" s="12">
        <f>'Payroll Worksheet'!AE21*'Payroll Worksheet'!$F21</f>
        <v>0</v>
      </c>
      <c r="Y21" s="12">
        <f>'Payroll Worksheet'!AF21*'Payroll Worksheet'!$F21</f>
        <v>0</v>
      </c>
      <c r="Z21" s="12">
        <f>'Payroll Worksheet'!AG21*'Payroll Worksheet'!$F21</f>
        <v>0</v>
      </c>
      <c r="AA21" s="12">
        <f>'Payroll Worksheet'!AH21*'Payroll Worksheet'!$F21</f>
        <v>0</v>
      </c>
      <c r="AB21" s="12">
        <f>'Payroll Worksheet'!AI21*'Payroll Worksheet'!$F21</f>
        <v>0</v>
      </c>
      <c r="AC21" s="12">
        <f>'Payroll Worksheet'!AJ21*'Payroll Worksheet'!$F21</f>
        <v>0</v>
      </c>
      <c r="AD21" s="12">
        <f>'Payroll Worksheet'!AK21*'Payroll Worksheet'!$F21</f>
        <v>0</v>
      </c>
      <c r="AE21" s="12">
        <f>'Payroll Worksheet'!AL21*'Payroll Worksheet'!$F21</f>
        <v>0</v>
      </c>
      <c r="AF21" s="12">
        <f>'Payroll Worksheet'!AM21*'Payroll Worksheet'!$F21</f>
        <v>0</v>
      </c>
      <c r="AG21" s="12">
        <f>'Payroll Worksheet'!AN21*'Payroll Worksheet'!$F21</f>
        <v>0</v>
      </c>
      <c r="AH21" s="12">
        <f>'Payroll Worksheet'!AO21*'Payroll Worksheet'!$F21</f>
        <v>0</v>
      </c>
      <c r="AI21" s="12">
        <f>'Payroll Worksheet'!AP21*'Payroll Worksheet'!$F21</f>
        <v>0</v>
      </c>
      <c r="AJ21" s="12">
        <f>'Payroll Worksheet'!AQ21*'Payroll Worksheet'!$F21</f>
        <v>0</v>
      </c>
      <c r="AK21" s="12">
        <f>'Payroll Worksheet'!AR21*'Payroll Worksheet'!$F21</f>
        <v>0</v>
      </c>
      <c r="AL21" s="12">
        <f>'Payroll Worksheet'!AS21*'Payroll Worksheet'!$F21</f>
        <v>0</v>
      </c>
      <c r="AM21" s="12">
        <f>'Payroll Worksheet'!AT21*'Payroll Worksheet'!$F21</f>
        <v>0</v>
      </c>
      <c r="AN21" s="12">
        <f>'Payroll Worksheet'!AU21*'Payroll Worksheet'!$F21</f>
        <v>0</v>
      </c>
      <c r="AO21" s="12">
        <f>'Payroll Worksheet'!AV21*'Payroll Worksheet'!$F21</f>
        <v>0</v>
      </c>
    </row>
    <row r="22" spans="1:41" x14ac:dyDescent="0.25">
      <c r="A22" s="68">
        <f>'Payroll Worksheet'!A22</f>
        <v>0</v>
      </c>
      <c r="B22" s="12">
        <f>'Payroll Worksheet'!I22*'Payroll Worksheet'!$F22</f>
        <v>0</v>
      </c>
      <c r="C22" s="12">
        <f>'Payroll Worksheet'!J22*'Payroll Worksheet'!$F22</f>
        <v>0</v>
      </c>
      <c r="D22" s="12">
        <f>'Payroll Worksheet'!K22*'Payroll Worksheet'!$F22</f>
        <v>0</v>
      </c>
      <c r="E22" s="12">
        <f>'Payroll Worksheet'!L22*'Payroll Worksheet'!$F22</f>
        <v>0</v>
      </c>
      <c r="F22" s="12">
        <f>'Payroll Worksheet'!M22*'Payroll Worksheet'!$F22</f>
        <v>0</v>
      </c>
      <c r="G22" s="12">
        <f>'Payroll Worksheet'!N22*'Payroll Worksheet'!$F22</f>
        <v>0</v>
      </c>
      <c r="H22" s="12">
        <f>'Payroll Worksheet'!O22*'Payroll Worksheet'!$F22</f>
        <v>0</v>
      </c>
      <c r="I22" s="12">
        <f>'Payroll Worksheet'!P22*'Payroll Worksheet'!$F22</f>
        <v>0</v>
      </c>
      <c r="J22" s="12">
        <f>'Payroll Worksheet'!Q22*'Payroll Worksheet'!$F22</f>
        <v>0</v>
      </c>
      <c r="K22" s="12">
        <f>'Payroll Worksheet'!R22*'Payroll Worksheet'!$F22</f>
        <v>0</v>
      </c>
      <c r="L22" s="12">
        <f>'Payroll Worksheet'!S22*'Payroll Worksheet'!$F22</f>
        <v>0</v>
      </c>
      <c r="M22" s="12">
        <f>'Payroll Worksheet'!T22*'Payroll Worksheet'!$F22</f>
        <v>0</v>
      </c>
      <c r="N22" s="12">
        <f>'Payroll Worksheet'!U22*'Payroll Worksheet'!$F22</f>
        <v>0</v>
      </c>
      <c r="O22" s="12">
        <f>'Payroll Worksheet'!V22*'Payroll Worksheet'!$F22</f>
        <v>0</v>
      </c>
      <c r="P22" s="12">
        <f>'Payroll Worksheet'!W22*'Payroll Worksheet'!$F22</f>
        <v>0</v>
      </c>
      <c r="Q22" s="12">
        <f>'Payroll Worksheet'!X22*'Payroll Worksheet'!$F22</f>
        <v>0</v>
      </c>
      <c r="R22" s="12">
        <f>'Payroll Worksheet'!Y22*'Payroll Worksheet'!$F22</f>
        <v>0</v>
      </c>
      <c r="S22" s="12">
        <f>'Payroll Worksheet'!Z22*'Payroll Worksheet'!$F22</f>
        <v>0</v>
      </c>
      <c r="T22" s="12">
        <f>'Payroll Worksheet'!AA22*'Payroll Worksheet'!$F22</f>
        <v>0</v>
      </c>
      <c r="U22" s="12">
        <f>'Payroll Worksheet'!AB22*'Payroll Worksheet'!$F22</f>
        <v>0</v>
      </c>
      <c r="V22" s="12">
        <f>'Payroll Worksheet'!AC22*'Payroll Worksheet'!$F22</f>
        <v>0</v>
      </c>
      <c r="W22" s="12">
        <f>'Payroll Worksheet'!AD22*'Payroll Worksheet'!$F22</f>
        <v>0</v>
      </c>
      <c r="X22" s="12">
        <f>'Payroll Worksheet'!AE22*'Payroll Worksheet'!$F22</f>
        <v>0</v>
      </c>
      <c r="Y22" s="12">
        <f>'Payroll Worksheet'!AF22*'Payroll Worksheet'!$F22</f>
        <v>0</v>
      </c>
      <c r="Z22" s="12">
        <f>'Payroll Worksheet'!AG22*'Payroll Worksheet'!$F22</f>
        <v>0</v>
      </c>
      <c r="AA22" s="12">
        <f>'Payroll Worksheet'!AH22*'Payroll Worksheet'!$F22</f>
        <v>0</v>
      </c>
      <c r="AB22" s="12">
        <f>'Payroll Worksheet'!AI22*'Payroll Worksheet'!$F22</f>
        <v>0</v>
      </c>
      <c r="AC22" s="12">
        <f>'Payroll Worksheet'!AJ22*'Payroll Worksheet'!$F22</f>
        <v>0</v>
      </c>
      <c r="AD22" s="12">
        <f>'Payroll Worksheet'!AK22*'Payroll Worksheet'!$F22</f>
        <v>0</v>
      </c>
      <c r="AE22" s="12">
        <f>'Payroll Worksheet'!AL22*'Payroll Worksheet'!$F22</f>
        <v>0</v>
      </c>
      <c r="AF22" s="12">
        <f>'Payroll Worksheet'!AM22*'Payroll Worksheet'!$F22</f>
        <v>0</v>
      </c>
      <c r="AG22" s="12">
        <f>'Payroll Worksheet'!AN22*'Payroll Worksheet'!$F22</f>
        <v>0</v>
      </c>
      <c r="AH22" s="12">
        <f>'Payroll Worksheet'!AO22*'Payroll Worksheet'!$F22</f>
        <v>0</v>
      </c>
      <c r="AI22" s="12">
        <f>'Payroll Worksheet'!AP22*'Payroll Worksheet'!$F22</f>
        <v>0</v>
      </c>
      <c r="AJ22" s="12">
        <f>'Payroll Worksheet'!AQ22*'Payroll Worksheet'!$F22</f>
        <v>0</v>
      </c>
      <c r="AK22" s="12">
        <f>'Payroll Worksheet'!AR22*'Payroll Worksheet'!$F22</f>
        <v>0</v>
      </c>
      <c r="AL22" s="12">
        <f>'Payroll Worksheet'!AS22*'Payroll Worksheet'!$F22</f>
        <v>0</v>
      </c>
      <c r="AM22" s="12">
        <f>'Payroll Worksheet'!AT22*'Payroll Worksheet'!$F22</f>
        <v>0</v>
      </c>
      <c r="AN22" s="12">
        <f>'Payroll Worksheet'!AU22*'Payroll Worksheet'!$F22</f>
        <v>0</v>
      </c>
      <c r="AO22" s="12">
        <f>'Payroll Worksheet'!AV22*'Payroll Worksheet'!$F22</f>
        <v>0</v>
      </c>
    </row>
    <row r="23" spans="1:41" x14ac:dyDescent="0.25">
      <c r="A23" s="68">
        <f>'Payroll Worksheet'!A23</f>
        <v>0</v>
      </c>
      <c r="B23" s="12">
        <f>'Payroll Worksheet'!I23*'Payroll Worksheet'!$F23</f>
        <v>0</v>
      </c>
      <c r="C23" s="12">
        <f>'Payroll Worksheet'!J23*'Payroll Worksheet'!$F23</f>
        <v>0</v>
      </c>
      <c r="D23" s="12">
        <f>'Payroll Worksheet'!K23*'Payroll Worksheet'!$F23</f>
        <v>0</v>
      </c>
      <c r="E23" s="12">
        <f>'Payroll Worksheet'!L23*'Payroll Worksheet'!$F23</f>
        <v>0</v>
      </c>
      <c r="F23" s="12">
        <f>'Payroll Worksheet'!M23*'Payroll Worksheet'!$F23</f>
        <v>0</v>
      </c>
      <c r="G23" s="12">
        <f>'Payroll Worksheet'!N23*'Payroll Worksheet'!$F23</f>
        <v>0</v>
      </c>
      <c r="H23" s="12">
        <f>'Payroll Worksheet'!O23*'Payroll Worksheet'!$F23</f>
        <v>0</v>
      </c>
      <c r="I23" s="12">
        <f>'Payroll Worksheet'!P23*'Payroll Worksheet'!$F23</f>
        <v>0</v>
      </c>
      <c r="J23" s="12">
        <f>'Payroll Worksheet'!Q23*'Payroll Worksheet'!$F23</f>
        <v>0</v>
      </c>
      <c r="K23" s="12">
        <f>'Payroll Worksheet'!R23*'Payroll Worksheet'!$F23</f>
        <v>0</v>
      </c>
      <c r="L23" s="12">
        <f>'Payroll Worksheet'!S23*'Payroll Worksheet'!$F23</f>
        <v>0</v>
      </c>
      <c r="M23" s="12">
        <f>'Payroll Worksheet'!T23*'Payroll Worksheet'!$F23</f>
        <v>0</v>
      </c>
      <c r="N23" s="12">
        <f>'Payroll Worksheet'!U23*'Payroll Worksheet'!$F23</f>
        <v>0</v>
      </c>
      <c r="O23" s="12">
        <f>'Payroll Worksheet'!V23*'Payroll Worksheet'!$F23</f>
        <v>0</v>
      </c>
      <c r="P23" s="12">
        <f>'Payroll Worksheet'!W23*'Payroll Worksheet'!$F23</f>
        <v>0</v>
      </c>
      <c r="Q23" s="12">
        <f>'Payroll Worksheet'!X23*'Payroll Worksheet'!$F23</f>
        <v>0</v>
      </c>
      <c r="R23" s="12">
        <f>'Payroll Worksheet'!Y23*'Payroll Worksheet'!$F23</f>
        <v>0</v>
      </c>
      <c r="S23" s="12">
        <f>'Payroll Worksheet'!Z23*'Payroll Worksheet'!$F23</f>
        <v>0</v>
      </c>
      <c r="T23" s="12">
        <f>'Payroll Worksheet'!AA23*'Payroll Worksheet'!$F23</f>
        <v>0</v>
      </c>
      <c r="U23" s="12">
        <f>'Payroll Worksheet'!AB23*'Payroll Worksheet'!$F23</f>
        <v>0</v>
      </c>
      <c r="V23" s="12">
        <f>'Payroll Worksheet'!AC23*'Payroll Worksheet'!$F23</f>
        <v>0</v>
      </c>
      <c r="W23" s="12">
        <f>'Payroll Worksheet'!AD23*'Payroll Worksheet'!$F23</f>
        <v>0</v>
      </c>
      <c r="X23" s="12">
        <f>'Payroll Worksheet'!AE23*'Payroll Worksheet'!$F23</f>
        <v>0</v>
      </c>
      <c r="Y23" s="12">
        <f>'Payroll Worksheet'!AF23*'Payroll Worksheet'!$F23</f>
        <v>0</v>
      </c>
      <c r="Z23" s="12">
        <f>'Payroll Worksheet'!AG23*'Payroll Worksheet'!$F23</f>
        <v>0</v>
      </c>
      <c r="AA23" s="12">
        <f>'Payroll Worksheet'!AH23*'Payroll Worksheet'!$F23</f>
        <v>0</v>
      </c>
      <c r="AB23" s="12">
        <f>'Payroll Worksheet'!AI23*'Payroll Worksheet'!$F23</f>
        <v>0</v>
      </c>
      <c r="AC23" s="12">
        <f>'Payroll Worksheet'!AJ23*'Payroll Worksheet'!$F23</f>
        <v>0</v>
      </c>
      <c r="AD23" s="12">
        <f>'Payroll Worksheet'!AK23*'Payroll Worksheet'!$F23</f>
        <v>0</v>
      </c>
      <c r="AE23" s="12">
        <f>'Payroll Worksheet'!AL23*'Payroll Worksheet'!$F23</f>
        <v>0</v>
      </c>
      <c r="AF23" s="12">
        <f>'Payroll Worksheet'!AM23*'Payroll Worksheet'!$F23</f>
        <v>0</v>
      </c>
      <c r="AG23" s="12">
        <f>'Payroll Worksheet'!AN23*'Payroll Worksheet'!$F23</f>
        <v>0</v>
      </c>
      <c r="AH23" s="12">
        <f>'Payroll Worksheet'!AO23*'Payroll Worksheet'!$F23</f>
        <v>0</v>
      </c>
      <c r="AI23" s="12">
        <f>'Payroll Worksheet'!AP23*'Payroll Worksheet'!$F23</f>
        <v>0</v>
      </c>
      <c r="AJ23" s="12">
        <f>'Payroll Worksheet'!AQ23*'Payroll Worksheet'!$F23</f>
        <v>0</v>
      </c>
      <c r="AK23" s="12">
        <f>'Payroll Worksheet'!AR23*'Payroll Worksheet'!$F23</f>
        <v>0</v>
      </c>
      <c r="AL23" s="12">
        <f>'Payroll Worksheet'!AS23*'Payroll Worksheet'!$F23</f>
        <v>0</v>
      </c>
      <c r="AM23" s="12">
        <f>'Payroll Worksheet'!AT23*'Payroll Worksheet'!$F23</f>
        <v>0</v>
      </c>
      <c r="AN23" s="12">
        <f>'Payroll Worksheet'!AU23*'Payroll Worksheet'!$F23</f>
        <v>0</v>
      </c>
      <c r="AO23" s="12">
        <f>'Payroll Worksheet'!AV23*'Payroll Worksheet'!$F23</f>
        <v>0</v>
      </c>
    </row>
    <row r="24" spans="1:41" x14ac:dyDescent="0.25">
      <c r="A24" s="68">
        <f>'Payroll Worksheet'!A24</f>
        <v>0</v>
      </c>
      <c r="B24" s="12">
        <f>'Payroll Worksheet'!I24*'Payroll Worksheet'!$F24</f>
        <v>0</v>
      </c>
      <c r="C24" s="12">
        <f>'Payroll Worksheet'!J24*'Payroll Worksheet'!$F24</f>
        <v>0</v>
      </c>
      <c r="D24" s="12">
        <f>'Payroll Worksheet'!K24*'Payroll Worksheet'!$F24</f>
        <v>0</v>
      </c>
      <c r="E24" s="12">
        <f>'Payroll Worksheet'!L24*'Payroll Worksheet'!$F24</f>
        <v>0</v>
      </c>
      <c r="F24" s="12">
        <f>'Payroll Worksheet'!M24*'Payroll Worksheet'!$F24</f>
        <v>0</v>
      </c>
      <c r="G24" s="12">
        <f>'Payroll Worksheet'!N24*'Payroll Worksheet'!$F24</f>
        <v>0</v>
      </c>
      <c r="H24" s="12">
        <f>'Payroll Worksheet'!O24*'Payroll Worksheet'!$F24</f>
        <v>0</v>
      </c>
      <c r="I24" s="12">
        <f>'Payroll Worksheet'!P24*'Payroll Worksheet'!$F24</f>
        <v>0</v>
      </c>
      <c r="J24" s="12">
        <f>'Payroll Worksheet'!Q24*'Payroll Worksheet'!$F24</f>
        <v>0</v>
      </c>
      <c r="K24" s="12">
        <f>'Payroll Worksheet'!R24*'Payroll Worksheet'!$F24</f>
        <v>0</v>
      </c>
      <c r="L24" s="12">
        <f>'Payroll Worksheet'!S24*'Payroll Worksheet'!$F24</f>
        <v>0</v>
      </c>
      <c r="M24" s="12">
        <f>'Payroll Worksheet'!T24*'Payroll Worksheet'!$F24</f>
        <v>0</v>
      </c>
      <c r="N24" s="12">
        <f>'Payroll Worksheet'!U24*'Payroll Worksheet'!$F24</f>
        <v>0</v>
      </c>
      <c r="O24" s="12">
        <f>'Payroll Worksheet'!V24*'Payroll Worksheet'!$F24</f>
        <v>0</v>
      </c>
      <c r="P24" s="12">
        <f>'Payroll Worksheet'!W24*'Payroll Worksheet'!$F24</f>
        <v>0</v>
      </c>
      <c r="Q24" s="12">
        <f>'Payroll Worksheet'!X24*'Payroll Worksheet'!$F24</f>
        <v>0</v>
      </c>
      <c r="R24" s="12">
        <f>'Payroll Worksheet'!Y24*'Payroll Worksheet'!$F24</f>
        <v>0</v>
      </c>
      <c r="S24" s="12">
        <f>'Payroll Worksheet'!Z24*'Payroll Worksheet'!$F24</f>
        <v>0</v>
      </c>
      <c r="T24" s="12">
        <f>'Payroll Worksheet'!AA24*'Payroll Worksheet'!$F24</f>
        <v>0</v>
      </c>
      <c r="U24" s="12">
        <f>'Payroll Worksheet'!AB24*'Payroll Worksheet'!$F24</f>
        <v>0</v>
      </c>
      <c r="V24" s="12">
        <f>'Payroll Worksheet'!AC24*'Payroll Worksheet'!$F24</f>
        <v>0</v>
      </c>
      <c r="W24" s="12">
        <f>'Payroll Worksheet'!AD24*'Payroll Worksheet'!$F24</f>
        <v>0</v>
      </c>
      <c r="X24" s="12">
        <f>'Payroll Worksheet'!AE24*'Payroll Worksheet'!$F24</f>
        <v>0</v>
      </c>
      <c r="Y24" s="12">
        <f>'Payroll Worksheet'!AF24*'Payroll Worksheet'!$F24</f>
        <v>0</v>
      </c>
      <c r="Z24" s="12">
        <f>'Payroll Worksheet'!AG24*'Payroll Worksheet'!$F24</f>
        <v>0</v>
      </c>
      <c r="AA24" s="12">
        <f>'Payroll Worksheet'!AH24*'Payroll Worksheet'!$F24</f>
        <v>0</v>
      </c>
      <c r="AB24" s="12">
        <f>'Payroll Worksheet'!AI24*'Payroll Worksheet'!$F24</f>
        <v>0</v>
      </c>
      <c r="AC24" s="12">
        <f>'Payroll Worksheet'!AJ24*'Payroll Worksheet'!$F24</f>
        <v>0</v>
      </c>
      <c r="AD24" s="12">
        <f>'Payroll Worksheet'!AK24*'Payroll Worksheet'!$F24</f>
        <v>0</v>
      </c>
      <c r="AE24" s="12">
        <f>'Payroll Worksheet'!AL24*'Payroll Worksheet'!$F24</f>
        <v>0</v>
      </c>
      <c r="AF24" s="12">
        <f>'Payroll Worksheet'!AM24*'Payroll Worksheet'!$F24</f>
        <v>0</v>
      </c>
      <c r="AG24" s="12">
        <f>'Payroll Worksheet'!AN24*'Payroll Worksheet'!$F24</f>
        <v>0</v>
      </c>
      <c r="AH24" s="12">
        <f>'Payroll Worksheet'!AO24*'Payroll Worksheet'!$F24</f>
        <v>0</v>
      </c>
      <c r="AI24" s="12">
        <f>'Payroll Worksheet'!AP24*'Payroll Worksheet'!$F24</f>
        <v>0</v>
      </c>
      <c r="AJ24" s="12">
        <f>'Payroll Worksheet'!AQ24*'Payroll Worksheet'!$F24</f>
        <v>0</v>
      </c>
      <c r="AK24" s="12">
        <f>'Payroll Worksheet'!AR24*'Payroll Worksheet'!$F24</f>
        <v>0</v>
      </c>
      <c r="AL24" s="12">
        <f>'Payroll Worksheet'!AS24*'Payroll Worksheet'!$F24</f>
        <v>0</v>
      </c>
      <c r="AM24" s="12">
        <f>'Payroll Worksheet'!AT24*'Payroll Worksheet'!$F24</f>
        <v>0</v>
      </c>
      <c r="AN24" s="12">
        <f>'Payroll Worksheet'!AU24*'Payroll Worksheet'!$F24</f>
        <v>0</v>
      </c>
      <c r="AO24" s="12">
        <f>'Payroll Worksheet'!AV24*'Payroll Worksheet'!$F24</f>
        <v>0</v>
      </c>
    </row>
    <row r="25" spans="1:41" x14ac:dyDescent="0.25">
      <c r="A25" s="68">
        <f>'Payroll Worksheet'!A25</f>
        <v>0</v>
      </c>
      <c r="B25" s="12">
        <f>'Payroll Worksheet'!I25*'Payroll Worksheet'!$F25</f>
        <v>0</v>
      </c>
      <c r="C25" s="12">
        <f>'Payroll Worksheet'!J25*'Payroll Worksheet'!$F25</f>
        <v>0</v>
      </c>
      <c r="D25" s="12">
        <f>'Payroll Worksheet'!K25*'Payroll Worksheet'!$F25</f>
        <v>0</v>
      </c>
      <c r="E25" s="12">
        <f>'Payroll Worksheet'!L25*'Payroll Worksheet'!$F25</f>
        <v>0</v>
      </c>
      <c r="F25" s="12">
        <f>'Payroll Worksheet'!M25*'Payroll Worksheet'!$F25</f>
        <v>0</v>
      </c>
      <c r="G25" s="12">
        <f>'Payroll Worksheet'!N25*'Payroll Worksheet'!$F25</f>
        <v>0</v>
      </c>
      <c r="H25" s="12">
        <f>'Payroll Worksheet'!O25*'Payroll Worksheet'!$F25</f>
        <v>0</v>
      </c>
      <c r="I25" s="12">
        <f>'Payroll Worksheet'!P25*'Payroll Worksheet'!$F25</f>
        <v>0</v>
      </c>
      <c r="J25" s="12">
        <f>'Payroll Worksheet'!Q25*'Payroll Worksheet'!$F25</f>
        <v>0</v>
      </c>
      <c r="K25" s="12">
        <f>'Payroll Worksheet'!R25*'Payroll Worksheet'!$F25</f>
        <v>0</v>
      </c>
      <c r="L25" s="12">
        <f>'Payroll Worksheet'!S25*'Payroll Worksheet'!$F25</f>
        <v>0</v>
      </c>
      <c r="M25" s="12">
        <f>'Payroll Worksheet'!T25*'Payroll Worksheet'!$F25</f>
        <v>0</v>
      </c>
      <c r="N25" s="12">
        <f>'Payroll Worksheet'!U25*'Payroll Worksheet'!$F25</f>
        <v>0</v>
      </c>
      <c r="O25" s="12">
        <f>'Payroll Worksheet'!V25*'Payroll Worksheet'!$F25</f>
        <v>0</v>
      </c>
      <c r="P25" s="12">
        <f>'Payroll Worksheet'!W25*'Payroll Worksheet'!$F25</f>
        <v>0</v>
      </c>
      <c r="Q25" s="12">
        <f>'Payroll Worksheet'!X25*'Payroll Worksheet'!$F25</f>
        <v>0</v>
      </c>
      <c r="R25" s="12">
        <f>'Payroll Worksheet'!Y25*'Payroll Worksheet'!$F25</f>
        <v>0</v>
      </c>
      <c r="S25" s="12">
        <f>'Payroll Worksheet'!Z25*'Payroll Worksheet'!$F25</f>
        <v>0</v>
      </c>
      <c r="T25" s="12">
        <f>'Payroll Worksheet'!AA25*'Payroll Worksheet'!$F25</f>
        <v>0</v>
      </c>
      <c r="U25" s="12">
        <f>'Payroll Worksheet'!AB25*'Payroll Worksheet'!$F25</f>
        <v>0</v>
      </c>
      <c r="V25" s="12">
        <f>'Payroll Worksheet'!AC25*'Payroll Worksheet'!$F25</f>
        <v>0</v>
      </c>
      <c r="W25" s="12">
        <f>'Payroll Worksheet'!AD25*'Payroll Worksheet'!$F25</f>
        <v>0</v>
      </c>
      <c r="X25" s="12">
        <f>'Payroll Worksheet'!AE25*'Payroll Worksheet'!$F25</f>
        <v>0</v>
      </c>
      <c r="Y25" s="12">
        <f>'Payroll Worksheet'!AF25*'Payroll Worksheet'!$F25</f>
        <v>0</v>
      </c>
      <c r="Z25" s="12">
        <f>'Payroll Worksheet'!AG25*'Payroll Worksheet'!$F25</f>
        <v>0</v>
      </c>
      <c r="AA25" s="12">
        <f>'Payroll Worksheet'!AH25*'Payroll Worksheet'!$F25</f>
        <v>0</v>
      </c>
      <c r="AB25" s="12">
        <f>'Payroll Worksheet'!AI25*'Payroll Worksheet'!$F25</f>
        <v>0</v>
      </c>
      <c r="AC25" s="12">
        <f>'Payroll Worksheet'!AJ25*'Payroll Worksheet'!$F25</f>
        <v>0</v>
      </c>
      <c r="AD25" s="12">
        <f>'Payroll Worksheet'!AK25*'Payroll Worksheet'!$F25</f>
        <v>0</v>
      </c>
      <c r="AE25" s="12">
        <f>'Payroll Worksheet'!AL25*'Payroll Worksheet'!$F25</f>
        <v>0</v>
      </c>
      <c r="AF25" s="12">
        <f>'Payroll Worksheet'!AM25*'Payroll Worksheet'!$F25</f>
        <v>0</v>
      </c>
      <c r="AG25" s="12">
        <f>'Payroll Worksheet'!AN25*'Payroll Worksheet'!$F25</f>
        <v>0</v>
      </c>
      <c r="AH25" s="12">
        <f>'Payroll Worksheet'!AO25*'Payroll Worksheet'!$F25</f>
        <v>0</v>
      </c>
      <c r="AI25" s="12">
        <f>'Payroll Worksheet'!AP25*'Payroll Worksheet'!$F25</f>
        <v>0</v>
      </c>
      <c r="AJ25" s="12">
        <f>'Payroll Worksheet'!AQ25*'Payroll Worksheet'!$F25</f>
        <v>0</v>
      </c>
      <c r="AK25" s="12">
        <f>'Payroll Worksheet'!AR25*'Payroll Worksheet'!$F25</f>
        <v>0</v>
      </c>
      <c r="AL25" s="12">
        <f>'Payroll Worksheet'!AS25*'Payroll Worksheet'!$F25</f>
        <v>0</v>
      </c>
      <c r="AM25" s="12">
        <f>'Payroll Worksheet'!AT25*'Payroll Worksheet'!$F25</f>
        <v>0</v>
      </c>
      <c r="AN25" s="12">
        <f>'Payroll Worksheet'!AU25*'Payroll Worksheet'!$F25</f>
        <v>0</v>
      </c>
      <c r="AO25" s="12">
        <f>'Payroll Worksheet'!AV25*'Payroll Worksheet'!$F25</f>
        <v>0</v>
      </c>
    </row>
    <row r="26" spans="1:41" x14ac:dyDescent="0.25">
      <c r="A26" s="68">
        <f>'Payroll Worksheet'!A26</f>
        <v>0</v>
      </c>
      <c r="B26" s="12">
        <f>'Payroll Worksheet'!I26*'Payroll Worksheet'!$F26</f>
        <v>0</v>
      </c>
      <c r="C26" s="12">
        <f>'Payroll Worksheet'!J26*'Payroll Worksheet'!$F26</f>
        <v>0</v>
      </c>
      <c r="D26" s="12">
        <f>'Payroll Worksheet'!K26*'Payroll Worksheet'!$F26</f>
        <v>0</v>
      </c>
      <c r="E26" s="12">
        <f>'Payroll Worksheet'!L26*'Payroll Worksheet'!$F26</f>
        <v>0</v>
      </c>
      <c r="F26" s="12">
        <f>'Payroll Worksheet'!M26*'Payroll Worksheet'!$F26</f>
        <v>0</v>
      </c>
      <c r="G26" s="12">
        <f>'Payroll Worksheet'!N26*'Payroll Worksheet'!$F26</f>
        <v>0</v>
      </c>
      <c r="H26" s="12">
        <f>'Payroll Worksheet'!O26*'Payroll Worksheet'!$F26</f>
        <v>0</v>
      </c>
      <c r="I26" s="12">
        <f>'Payroll Worksheet'!P26*'Payroll Worksheet'!$F26</f>
        <v>0</v>
      </c>
      <c r="J26" s="12">
        <f>'Payroll Worksheet'!Q26*'Payroll Worksheet'!$F26</f>
        <v>0</v>
      </c>
      <c r="K26" s="12">
        <f>'Payroll Worksheet'!R26*'Payroll Worksheet'!$F26</f>
        <v>0</v>
      </c>
      <c r="L26" s="12">
        <f>'Payroll Worksheet'!S26*'Payroll Worksheet'!$F26</f>
        <v>0</v>
      </c>
      <c r="M26" s="12">
        <f>'Payroll Worksheet'!T26*'Payroll Worksheet'!$F26</f>
        <v>0</v>
      </c>
      <c r="N26" s="12">
        <f>'Payroll Worksheet'!U26*'Payroll Worksheet'!$F26</f>
        <v>0</v>
      </c>
      <c r="O26" s="12">
        <f>'Payroll Worksheet'!V26*'Payroll Worksheet'!$F26</f>
        <v>0</v>
      </c>
      <c r="P26" s="12">
        <f>'Payroll Worksheet'!W26*'Payroll Worksheet'!$F26</f>
        <v>0</v>
      </c>
      <c r="Q26" s="12">
        <f>'Payroll Worksheet'!X26*'Payroll Worksheet'!$F26</f>
        <v>0</v>
      </c>
      <c r="R26" s="12">
        <f>'Payroll Worksheet'!Y26*'Payroll Worksheet'!$F26</f>
        <v>0</v>
      </c>
      <c r="S26" s="12">
        <f>'Payroll Worksheet'!Z26*'Payroll Worksheet'!$F26</f>
        <v>0</v>
      </c>
      <c r="T26" s="12">
        <f>'Payroll Worksheet'!AA26*'Payroll Worksheet'!$F26</f>
        <v>0</v>
      </c>
      <c r="U26" s="12">
        <f>'Payroll Worksheet'!AB26*'Payroll Worksheet'!$F26</f>
        <v>0</v>
      </c>
      <c r="V26" s="12">
        <f>'Payroll Worksheet'!AC26*'Payroll Worksheet'!$F26</f>
        <v>0</v>
      </c>
      <c r="W26" s="12">
        <f>'Payroll Worksheet'!AD26*'Payroll Worksheet'!$F26</f>
        <v>0</v>
      </c>
      <c r="X26" s="12">
        <f>'Payroll Worksheet'!AE26*'Payroll Worksheet'!$F26</f>
        <v>0</v>
      </c>
      <c r="Y26" s="12">
        <f>'Payroll Worksheet'!AF26*'Payroll Worksheet'!$F26</f>
        <v>0</v>
      </c>
      <c r="Z26" s="12">
        <f>'Payroll Worksheet'!AG26*'Payroll Worksheet'!$F26</f>
        <v>0</v>
      </c>
      <c r="AA26" s="12">
        <f>'Payroll Worksheet'!AH26*'Payroll Worksheet'!$F26</f>
        <v>0</v>
      </c>
      <c r="AB26" s="12">
        <f>'Payroll Worksheet'!AI26*'Payroll Worksheet'!$F26</f>
        <v>0</v>
      </c>
      <c r="AC26" s="12">
        <f>'Payroll Worksheet'!AJ26*'Payroll Worksheet'!$F26</f>
        <v>0</v>
      </c>
      <c r="AD26" s="12">
        <f>'Payroll Worksheet'!AK26*'Payroll Worksheet'!$F26</f>
        <v>0</v>
      </c>
      <c r="AE26" s="12">
        <f>'Payroll Worksheet'!AL26*'Payroll Worksheet'!$F26</f>
        <v>0</v>
      </c>
      <c r="AF26" s="12">
        <f>'Payroll Worksheet'!AM26*'Payroll Worksheet'!$F26</f>
        <v>0</v>
      </c>
      <c r="AG26" s="12">
        <f>'Payroll Worksheet'!AN26*'Payroll Worksheet'!$F26</f>
        <v>0</v>
      </c>
      <c r="AH26" s="12">
        <f>'Payroll Worksheet'!AO26*'Payroll Worksheet'!$F26</f>
        <v>0</v>
      </c>
      <c r="AI26" s="12">
        <f>'Payroll Worksheet'!AP26*'Payroll Worksheet'!$F26</f>
        <v>0</v>
      </c>
      <c r="AJ26" s="12">
        <f>'Payroll Worksheet'!AQ26*'Payroll Worksheet'!$F26</f>
        <v>0</v>
      </c>
      <c r="AK26" s="12">
        <f>'Payroll Worksheet'!AR26*'Payroll Worksheet'!$F26</f>
        <v>0</v>
      </c>
      <c r="AL26" s="12">
        <f>'Payroll Worksheet'!AS26*'Payroll Worksheet'!$F26</f>
        <v>0</v>
      </c>
      <c r="AM26" s="12">
        <f>'Payroll Worksheet'!AT26*'Payroll Worksheet'!$F26</f>
        <v>0</v>
      </c>
      <c r="AN26" s="12">
        <f>'Payroll Worksheet'!AU26*'Payroll Worksheet'!$F26</f>
        <v>0</v>
      </c>
      <c r="AO26" s="12">
        <f>'Payroll Worksheet'!AV26*'Payroll Worksheet'!$F26</f>
        <v>0</v>
      </c>
    </row>
    <row r="27" spans="1:41" x14ac:dyDescent="0.25">
      <c r="A27" s="68">
        <f>'Payroll Worksheet'!A27</f>
        <v>0</v>
      </c>
      <c r="B27" s="12">
        <f>'Payroll Worksheet'!I27*'Payroll Worksheet'!$F27</f>
        <v>0</v>
      </c>
      <c r="C27" s="12">
        <f>'Payroll Worksheet'!J27*'Payroll Worksheet'!$F27</f>
        <v>0</v>
      </c>
      <c r="D27" s="12">
        <f>'Payroll Worksheet'!K27*'Payroll Worksheet'!$F27</f>
        <v>0</v>
      </c>
      <c r="E27" s="12">
        <f>'Payroll Worksheet'!L27*'Payroll Worksheet'!$F27</f>
        <v>0</v>
      </c>
      <c r="F27" s="12">
        <f>'Payroll Worksheet'!M27*'Payroll Worksheet'!$F27</f>
        <v>0</v>
      </c>
      <c r="G27" s="12">
        <f>'Payroll Worksheet'!N27*'Payroll Worksheet'!$F27</f>
        <v>0</v>
      </c>
      <c r="H27" s="12">
        <f>'Payroll Worksheet'!O27*'Payroll Worksheet'!$F27</f>
        <v>0</v>
      </c>
      <c r="I27" s="12">
        <f>'Payroll Worksheet'!P27*'Payroll Worksheet'!$F27</f>
        <v>0</v>
      </c>
      <c r="J27" s="12">
        <f>'Payroll Worksheet'!Q27*'Payroll Worksheet'!$F27</f>
        <v>0</v>
      </c>
      <c r="K27" s="12">
        <f>'Payroll Worksheet'!R27*'Payroll Worksheet'!$F27</f>
        <v>0</v>
      </c>
      <c r="L27" s="12">
        <f>'Payroll Worksheet'!S27*'Payroll Worksheet'!$F27</f>
        <v>0</v>
      </c>
      <c r="M27" s="12">
        <f>'Payroll Worksheet'!T27*'Payroll Worksheet'!$F27</f>
        <v>0</v>
      </c>
      <c r="N27" s="12">
        <f>'Payroll Worksheet'!U27*'Payroll Worksheet'!$F27</f>
        <v>0</v>
      </c>
      <c r="O27" s="12">
        <f>'Payroll Worksheet'!V27*'Payroll Worksheet'!$F27</f>
        <v>0</v>
      </c>
      <c r="P27" s="12">
        <f>'Payroll Worksheet'!W27*'Payroll Worksheet'!$F27</f>
        <v>0</v>
      </c>
      <c r="Q27" s="12">
        <f>'Payroll Worksheet'!X27*'Payroll Worksheet'!$F27</f>
        <v>0</v>
      </c>
      <c r="R27" s="12">
        <f>'Payroll Worksheet'!Y27*'Payroll Worksheet'!$F27</f>
        <v>0</v>
      </c>
      <c r="S27" s="12">
        <f>'Payroll Worksheet'!Z27*'Payroll Worksheet'!$F27</f>
        <v>0</v>
      </c>
      <c r="T27" s="12">
        <f>'Payroll Worksheet'!AA27*'Payroll Worksheet'!$F27</f>
        <v>0</v>
      </c>
      <c r="U27" s="12">
        <f>'Payroll Worksheet'!AB27*'Payroll Worksheet'!$F27</f>
        <v>0</v>
      </c>
      <c r="V27" s="12">
        <f>'Payroll Worksheet'!AC27*'Payroll Worksheet'!$F27</f>
        <v>0</v>
      </c>
      <c r="W27" s="12">
        <f>'Payroll Worksheet'!AD27*'Payroll Worksheet'!$F27</f>
        <v>0</v>
      </c>
      <c r="X27" s="12">
        <f>'Payroll Worksheet'!AE27*'Payroll Worksheet'!$F27</f>
        <v>0</v>
      </c>
      <c r="Y27" s="12">
        <f>'Payroll Worksheet'!AF27*'Payroll Worksheet'!$F27</f>
        <v>0</v>
      </c>
      <c r="Z27" s="12">
        <f>'Payroll Worksheet'!AG27*'Payroll Worksheet'!$F27</f>
        <v>0</v>
      </c>
      <c r="AA27" s="12">
        <f>'Payroll Worksheet'!AH27*'Payroll Worksheet'!$F27</f>
        <v>0</v>
      </c>
      <c r="AB27" s="12">
        <f>'Payroll Worksheet'!AI27*'Payroll Worksheet'!$F27</f>
        <v>0</v>
      </c>
      <c r="AC27" s="12">
        <f>'Payroll Worksheet'!AJ27*'Payroll Worksheet'!$F27</f>
        <v>0</v>
      </c>
      <c r="AD27" s="12">
        <f>'Payroll Worksheet'!AK27*'Payroll Worksheet'!$F27</f>
        <v>0</v>
      </c>
      <c r="AE27" s="12">
        <f>'Payroll Worksheet'!AL27*'Payroll Worksheet'!$F27</f>
        <v>0</v>
      </c>
      <c r="AF27" s="12">
        <f>'Payroll Worksheet'!AM27*'Payroll Worksheet'!$F27</f>
        <v>0</v>
      </c>
      <c r="AG27" s="12">
        <f>'Payroll Worksheet'!AN27*'Payroll Worksheet'!$F27</f>
        <v>0</v>
      </c>
      <c r="AH27" s="12">
        <f>'Payroll Worksheet'!AO27*'Payroll Worksheet'!$F27</f>
        <v>0</v>
      </c>
      <c r="AI27" s="12">
        <f>'Payroll Worksheet'!AP27*'Payroll Worksheet'!$F27</f>
        <v>0</v>
      </c>
      <c r="AJ27" s="12">
        <f>'Payroll Worksheet'!AQ27*'Payroll Worksheet'!$F27</f>
        <v>0</v>
      </c>
      <c r="AK27" s="12">
        <f>'Payroll Worksheet'!AR27*'Payroll Worksheet'!$F27</f>
        <v>0</v>
      </c>
      <c r="AL27" s="12">
        <f>'Payroll Worksheet'!AS27*'Payroll Worksheet'!$F27</f>
        <v>0</v>
      </c>
      <c r="AM27" s="12">
        <f>'Payroll Worksheet'!AT27*'Payroll Worksheet'!$F27</f>
        <v>0</v>
      </c>
      <c r="AN27" s="12">
        <f>'Payroll Worksheet'!AU27*'Payroll Worksheet'!$F27</f>
        <v>0</v>
      </c>
      <c r="AO27" s="12">
        <f>'Payroll Worksheet'!AV27*'Payroll Worksheet'!$F27</f>
        <v>0</v>
      </c>
    </row>
    <row r="28" spans="1:41" x14ac:dyDescent="0.25">
      <c r="A28" s="68">
        <f>'Payroll Worksheet'!A28</f>
        <v>0</v>
      </c>
      <c r="B28" s="12">
        <f>'Payroll Worksheet'!I28*'Payroll Worksheet'!$F28</f>
        <v>0</v>
      </c>
      <c r="C28" s="12">
        <f>'Payroll Worksheet'!J28*'Payroll Worksheet'!$F28</f>
        <v>0</v>
      </c>
      <c r="D28" s="12">
        <f>'Payroll Worksheet'!K28*'Payroll Worksheet'!$F28</f>
        <v>0</v>
      </c>
      <c r="E28" s="12">
        <f>'Payroll Worksheet'!L28*'Payroll Worksheet'!$F28</f>
        <v>0</v>
      </c>
      <c r="F28" s="12">
        <f>'Payroll Worksheet'!M28*'Payroll Worksheet'!$F28</f>
        <v>0</v>
      </c>
      <c r="G28" s="12">
        <f>'Payroll Worksheet'!N28*'Payroll Worksheet'!$F28</f>
        <v>0</v>
      </c>
      <c r="H28" s="12">
        <f>'Payroll Worksheet'!O28*'Payroll Worksheet'!$F28</f>
        <v>0</v>
      </c>
      <c r="I28" s="12">
        <f>'Payroll Worksheet'!P28*'Payroll Worksheet'!$F28</f>
        <v>0</v>
      </c>
      <c r="J28" s="12">
        <f>'Payroll Worksheet'!Q28*'Payroll Worksheet'!$F28</f>
        <v>0</v>
      </c>
      <c r="K28" s="12">
        <f>'Payroll Worksheet'!R28*'Payroll Worksheet'!$F28</f>
        <v>0</v>
      </c>
      <c r="L28" s="12">
        <f>'Payroll Worksheet'!S28*'Payroll Worksheet'!$F28</f>
        <v>0</v>
      </c>
      <c r="M28" s="12">
        <f>'Payroll Worksheet'!T28*'Payroll Worksheet'!$F28</f>
        <v>0</v>
      </c>
      <c r="N28" s="12">
        <f>'Payroll Worksheet'!U28*'Payroll Worksheet'!$F28</f>
        <v>0</v>
      </c>
      <c r="O28" s="12">
        <f>'Payroll Worksheet'!V28*'Payroll Worksheet'!$F28</f>
        <v>0</v>
      </c>
      <c r="P28" s="12">
        <f>'Payroll Worksheet'!W28*'Payroll Worksheet'!$F28</f>
        <v>0</v>
      </c>
      <c r="Q28" s="12">
        <f>'Payroll Worksheet'!X28*'Payroll Worksheet'!$F28</f>
        <v>0</v>
      </c>
      <c r="R28" s="12">
        <f>'Payroll Worksheet'!Y28*'Payroll Worksheet'!$F28</f>
        <v>0</v>
      </c>
      <c r="S28" s="12">
        <f>'Payroll Worksheet'!Z28*'Payroll Worksheet'!$F28</f>
        <v>0</v>
      </c>
      <c r="T28" s="12">
        <f>'Payroll Worksheet'!AA28*'Payroll Worksheet'!$F28</f>
        <v>0</v>
      </c>
      <c r="U28" s="12">
        <f>'Payroll Worksheet'!AB28*'Payroll Worksheet'!$F28</f>
        <v>0</v>
      </c>
      <c r="V28" s="12">
        <f>'Payroll Worksheet'!AC28*'Payroll Worksheet'!$F28</f>
        <v>0</v>
      </c>
      <c r="W28" s="12">
        <f>'Payroll Worksheet'!AD28*'Payroll Worksheet'!$F28</f>
        <v>0</v>
      </c>
      <c r="X28" s="12">
        <f>'Payroll Worksheet'!AE28*'Payroll Worksheet'!$F28</f>
        <v>0</v>
      </c>
      <c r="Y28" s="12">
        <f>'Payroll Worksheet'!AF28*'Payroll Worksheet'!$F28</f>
        <v>0</v>
      </c>
      <c r="Z28" s="12">
        <f>'Payroll Worksheet'!AG28*'Payroll Worksheet'!$F28</f>
        <v>0</v>
      </c>
      <c r="AA28" s="12">
        <f>'Payroll Worksheet'!AH28*'Payroll Worksheet'!$F28</f>
        <v>0</v>
      </c>
      <c r="AB28" s="12">
        <f>'Payroll Worksheet'!AI28*'Payroll Worksheet'!$F28</f>
        <v>0</v>
      </c>
      <c r="AC28" s="12">
        <f>'Payroll Worksheet'!AJ28*'Payroll Worksheet'!$F28</f>
        <v>0</v>
      </c>
      <c r="AD28" s="12">
        <f>'Payroll Worksheet'!AK28*'Payroll Worksheet'!$F28</f>
        <v>0</v>
      </c>
      <c r="AE28" s="12">
        <f>'Payroll Worksheet'!AL28*'Payroll Worksheet'!$F28</f>
        <v>0</v>
      </c>
      <c r="AF28" s="12">
        <f>'Payroll Worksheet'!AM28*'Payroll Worksheet'!$F28</f>
        <v>0</v>
      </c>
      <c r="AG28" s="12">
        <f>'Payroll Worksheet'!AN28*'Payroll Worksheet'!$F28</f>
        <v>0</v>
      </c>
      <c r="AH28" s="12">
        <f>'Payroll Worksheet'!AO28*'Payroll Worksheet'!$F28</f>
        <v>0</v>
      </c>
      <c r="AI28" s="12">
        <f>'Payroll Worksheet'!AP28*'Payroll Worksheet'!$F28</f>
        <v>0</v>
      </c>
      <c r="AJ28" s="12">
        <f>'Payroll Worksheet'!AQ28*'Payroll Worksheet'!$F28</f>
        <v>0</v>
      </c>
      <c r="AK28" s="12">
        <f>'Payroll Worksheet'!AR28*'Payroll Worksheet'!$F28</f>
        <v>0</v>
      </c>
      <c r="AL28" s="12">
        <f>'Payroll Worksheet'!AS28*'Payroll Worksheet'!$F28</f>
        <v>0</v>
      </c>
      <c r="AM28" s="12">
        <f>'Payroll Worksheet'!AT28*'Payroll Worksheet'!$F28</f>
        <v>0</v>
      </c>
      <c r="AN28" s="12">
        <f>'Payroll Worksheet'!AU28*'Payroll Worksheet'!$F28</f>
        <v>0</v>
      </c>
      <c r="AO28" s="12">
        <f>'Payroll Worksheet'!AV28*'Payroll Worksheet'!$F28</f>
        <v>0</v>
      </c>
    </row>
    <row r="29" spans="1:41" x14ac:dyDescent="0.25">
      <c r="A29" s="68">
        <f>'Payroll Worksheet'!A29</f>
        <v>0</v>
      </c>
      <c r="B29" s="12">
        <f>'Payroll Worksheet'!I29*'Payroll Worksheet'!$F29</f>
        <v>0</v>
      </c>
      <c r="C29" s="12">
        <f>'Payroll Worksheet'!J29*'Payroll Worksheet'!$F29</f>
        <v>0</v>
      </c>
      <c r="D29" s="12">
        <f>'Payroll Worksheet'!K29*'Payroll Worksheet'!$F29</f>
        <v>0</v>
      </c>
      <c r="E29" s="12">
        <f>'Payroll Worksheet'!L29*'Payroll Worksheet'!$F29</f>
        <v>0</v>
      </c>
      <c r="F29" s="12">
        <f>'Payroll Worksheet'!M29*'Payroll Worksheet'!$F29</f>
        <v>0</v>
      </c>
      <c r="G29" s="12">
        <f>'Payroll Worksheet'!N29*'Payroll Worksheet'!$F29</f>
        <v>0</v>
      </c>
      <c r="H29" s="12">
        <f>'Payroll Worksheet'!O29*'Payroll Worksheet'!$F29</f>
        <v>0</v>
      </c>
      <c r="I29" s="12">
        <f>'Payroll Worksheet'!P29*'Payroll Worksheet'!$F29</f>
        <v>0</v>
      </c>
      <c r="J29" s="12">
        <f>'Payroll Worksheet'!Q29*'Payroll Worksheet'!$F29</f>
        <v>0</v>
      </c>
      <c r="K29" s="12">
        <f>'Payroll Worksheet'!R29*'Payroll Worksheet'!$F29</f>
        <v>0</v>
      </c>
      <c r="L29" s="12">
        <f>'Payroll Worksheet'!S29*'Payroll Worksheet'!$F29</f>
        <v>0</v>
      </c>
      <c r="M29" s="12">
        <f>'Payroll Worksheet'!T29*'Payroll Worksheet'!$F29</f>
        <v>0</v>
      </c>
      <c r="N29" s="12">
        <f>'Payroll Worksheet'!U29*'Payroll Worksheet'!$F29</f>
        <v>0</v>
      </c>
      <c r="O29" s="12">
        <f>'Payroll Worksheet'!V29*'Payroll Worksheet'!$F29</f>
        <v>0</v>
      </c>
      <c r="P29" s="12">
        <f>'Payroll Worksheet'!W29*'Payroll Worksheet'!$F29</f>
        <v>0</v>
      </c>
      <c r="Q29" s="12">
        <f>'Payroll Worksheet'!X29*'Payroll Worksheet'!$F29</f>
        <v>0</v>
      </c>
      <c r="R29" s="12">
        <f>'Payroll Worksheet'!Y29*'Payroll Worksheet'!$F29</f>
        <v>0</v>
      </c>
      <c r="S29" s="12">
        <f>'Payroll Worksheet'!Z29*'Payroll Worksheet'!$F29</f>
        <v>0</v>
      </c>
      <c r="T29" s="12">
        <f>'Payroll Worksheet'!AA29*'Payroll Worksheet'!$F29</f>
        <v>0</v>
      </c>
      <c r="U29" s="12">
        <f>'Payroll Worksheet'!AB29*'Payroll Worksheet'!$F29</f>
        <v>0</v>
      </c>
      <c r="V29" s="12">
        <f>'Payroll Worksheet'!AC29*'Payroll Worksheet'!$F29</f>
        <v>0</v>
      </c>
      <c r="W29" s="12">
        <f>'Payroll Worksheet'!AD29*'Payroll Worksheet'!$F29</f>
        <v>0</v>
      </c>
      <c r="X29" s="12">
        <f>'Payroll Worksheet'!AE29*'Payroll Worksheet'!$F29</f>
        <v>0</v>
      </c>
      <c r="Y29" s="12">
        <f>'Payroll Worksheet'!AF29*'Payroll Worksheet'!$F29</f>
        <v>0</v>
      </c>
      <c r="Z29" s="12">
        <f>'Payroll Worksheet'!AG29*'Payroll Worksheet'!$F29</f>
        <v>0</v>
      </c>
      <c r="AA29" s="12">
        <f>'Payroll Worksheet'!AH29*'Payroll Worksheet'!$F29</f>
        <v>0</v>
      </c>
      <c r="AB29" s="12">
        <f>'Payroll Worksheet'!AI29*'Payroll Worksheet'!$F29</f>
        <v>0</v>
      </c>
      <c r="AC29" s="12">
        <f>'Payroll Worksheet'!AJ29*'Payroll Worksheet'!$F29</f>
        <v>0</v>
      </c>
      <c r="AD29" s="12">
        <f>'Payroll Worksheet'!AK29*'Payroll Worksheet'!$F29</f>
        <v>0</v>
      </c>
      <c r="AE29" s="12">
        <f>'Payroll Worksheet'!AL29*'Payroll Worksheet'!$F29</f>
        <v>0</v>
      </c>
      <c r="AF29" s="12">
        <f>'Payroll Worksheet'!AM29*'Payroll Worksheet'!$F29</f>
        <v>0</v>
      </c>
      <c r="AG29" s="12">
        <f>'Payroll Worksheet'!AN29*'Payroll Worksheet'!$F29</f>
        <v>0</v>
      </c>
      <c r="AH29" s="12">
        <f>'Payroll Worksheet'!AO29*'Payroll Worksheet'!$F29</f>
        <v>0</v>
      </c>
      <c r="AI29" s="12">
        <f>'Payroll Worksheet'!AP29*'Payroll Worksheet'!$F29</f>
        <v>0</v>
      </c>
      <c r="AJ29" s="12">
        <f>'Payroll Worksheet'!AQ29*'Payroll Worksheet'!$F29</f>
        <v>0</v>
      </c>
      <c r="AK29" s="12">
        <f>'Payroll Worksheet'!AR29*'Payroll Worksheet'!$F29</f>
        <v>0</v>
      </c>
      <c r="AL29" s="12">
        <f>'Payroll Worksheet'!AS29*'Payroll Worksheet'!$F29</f>
        <v>0</v>
      </c>
      <c r="AM29" s="12">
        <f>'Payroll Worksheet'!AT29*'Payroll Worksheet'!$F29</f>
        <v>0</v>
      </c>
      <c r="AN29" s="12">
        <f>'Payroll Worksheet'!AU29*'Payroll Worksheet'!$F29</f>
        <v>0</v>
      </c>
      <c r="AO29" s="12">
        <f>'Payroll Worksheet'!AV29*'Payroll Worksheet'!$F29</f>
        <v>0</v>
      </c>
    </row>
    <row r="30" spans="1:41" x14ac:dyDescent="0.25">
      <c r="A30" s="68">
        <f>'Payroll Worksheet'!A30</f>
        <v>0</v>
      </c>
      <c r="B30" s="12">
        <f>'Payroll Worksheet'!I30*'Payroll Worksheet'!$F30</f>
        <v>0</v>
      </c>
      <c r="C30" s="12">
        <f>'Payroll Worksheet'!J30*'Payroll Worksheet'!$F30</f>
        <v>0</v>
      </c>
      <c r="D30" s="12">
        <f>'Payroll Worksheet'!K30*'Payroll Worksheet'!$F30</f>
        <v>0</v>
      </c>
      <c r="E30" s="12">
        <f>'Payroll Worksheet'!L30*'Payroll Worksheet'!$F30</f>
        <v>0</v>
      </c>
      <c r="F30" s="12">
        <f>'Payroll Worksheet'!M30*'Payroll Worksheet'!$F30</f>
        <v>0</v>
      </c>
      <c r="G30" s="12">
        <f>'Payroll Worksheet'!N30*'Payroll Worksheet'!$F30</f>
        <v>0</v>
      </c>
      <c r="H30" s="12">
        <f>'Payroll Worksheet'!O30*'Payroll Worksheet'!$F30</f>
        <v>0</v>
      </c>
      <c r="I30" s="12">
        <f>'Payroll Worksheet'!P30*'Payroll Worksheet'!$F30</f>
        <v>0</v>
      </c>
      <c r="J30" s="12">
        <f>'Payroll Worksheet'!Q30*'Payroll Worksheet'!$F30</f>
        <v>0</v>
      </c>
      <c r="K30" s="12">
        <f>'Payroll Worksheet'!R30*'Payroll Worksheet'!$F30</f>
        <v>0</v>
      </c>
      <c r="L30" s="12">
        <f>'Payroll Worksheet'!S30*'Payroll Worksheet'!$F30</f>
        <v>0</v>
      </c>
      <c r="M30" s="12">
        <f>'Payroll Worksheet'!T30*'Payroll Worksheet'!$F30</f>
        <v>0</v>
      </c>
      <c r="N30" s="12">
        <f>'Payroll Worksheet'!U30*'Payroll Worksheet'!$F30</f>
        <v>0</v>
      </c>
      <c r="O30" s="12">
        <f>'Payroll Worksheet'!V30*'Payroll Worksheet'!$F30</f>
        <v>0</v>
      </c>
      <c r="P30" s="12">
        <f>'Payroll Worksheet'!W30*'Payroll Worksheet'!$F30</f>
        <v>0</v>
      </c>
      <c r="Q30" s="12">
        <f>'Payroll Worksheet'!X30*'Payroll Worksheet'!$F30</f>
        <v>0</v>
      </c>
      <c r="R30" s="12">
        <f>'Payroll Worksheet'!Y30*'Payroll Worksheet'!$F30</f>
        <v>0</v>
      </c>
      <c r="S30" s="12">
        <f>'Payroll Worksheet'!Z30*'Payroll Worksheet'!$F30</f>
        <v>0</v>
      </c>
      <c r="T30" s="12">
        <f>'Payroll Worksheet'!AA30*'Payroll Worksheet'!$F30</f>
        <v>0</v>
      </c>
      <c r="U30" s="12">
        <f>'Payroll Worksheet'!AB30*'Payroll Worksheet'!$F30</f>
        <v>0</v>
      </c>
      <c r="V30" s="12">
        <f>'Payroll Worksheet'!AC30*'Payroll Worksheet'!$F30</f>
        <v>0</v>
      </c>
      <c r="W30" s="12">
        <f>'Payroll Worksheet'!AD30*'Payroll Worksheet'!$F30</f>
        <v>0</v>
      </c>
      <c r="X30" s="12">
        <f>'Payroll Worksheet'!AE30*'Payroll Worksheet'!$F30</f>
        <v>0</v>
      </c>
      <c r="Y30" s="12">
        <f>'Payroll Worksheet'!AF30*'Payroll Worksheet'!$F30</f>
        <v>0</v>
      </c>
      <c r="Z30" s="12">
        <f>'Payroll Worksheet'!AG30*'Payroll Worksheet'!$F30</f>
        <v>0</v>
      </c>
      <c r="AA30" s="12">
        <f>'Payroll Worksheet'!AH30*'Payroll Worksheet'!$F30</f>
        <v>0</v>
      </c>
      <c r="AB30" s="12">
        <f>'Payroll Worksheet'!AI30*'Payroll Worksheet'!$F30</f>
        <v>0</v>
      </c>
      <c r="AC30" s="12">
        <f>'Payroll Worksheet'!AJ30*'Payroll Worksheet'!$F30</f>
        <v>0</v>
      </c>
      <c r="AD30" s="12">
        <f>'Payroll Worksheet'!AK30*'Payroll Worksheet'!$F30</f>
        <v>0</v>
      </c>
      <c r="AE30" s="12">
        <f>'Payroll Worksheet'!AL30*'Payroll Worksheet'!$F30</f>
        <v>0</v>
      </c>
      <c r="AF30" s="12">
        <f>'Payroll Worksheet'!AM30*'Payroll Worksheet'!$F30</f>
        <v>0</v>
      </c>
      <c r="AG30" s="12">
        <f>'Payroll Worksheet'!AN30*'Payroll Worksheet'!$F30</f>
        <v>0</v>
      </c>
      <c r="AH30" s="12">
        <f>'Payroll Worksheet'!AO30*'Payroll Worksheet'!$F30</f>
        <v>0</v>
      </c>
      <c r="AI30" s="12">
        <f>'Payroll Worksheet'!AP30*'Payroll Worksheet'!$F30</f>
        <v>0</v>
      </c>
      <c r="AJ30" s="12">
        <f>'Payroll Worksheet'!AQ30*'Payroll Worksheet'!$F30</f>
        <v>0</v>
      </c>
      <c r="AK30" s="12">
        <f>'Payroll Worksheet'!AR30*'Payroll Worksheet'!$F30</f>
        <v>0</v>
      </c>
      <c r="AL30" s="12">
        <f>'Payroll Worksheet'!AS30*'Payroll Worksheet'!$F30</f>
        <v>0</v>
      </c>
      <c r="AM30" s="12">
        <f>'Payroll Worksheet'!AT30*'Payroll Worksheet'!$F30</f>
        <v>0</v>
      </c>
      <c r="AN30" s="12">
        <f>'Payroll Worksheet'!AU30*'Payroll Worksheet'!$F30</f>
        <v>0</v>
      </c>
      <c r="AO30" s="12">
        <f>'Payroll Worksheet'!AV30*'Payroll Worksheet'!$F30</f>
        <v>0</v>
      </c>
    </row>
    <row r="31" spans="1:41" x14ac:dyDescent="0.25">
      <c r="A31" s="68">
        <f>'Payroll Worksheet'!A31</f>
        <v>0</v>
      </c>
      <c r="B31" s="12">
        <f>'Payroll Worksheet'!I31*'Payroll Worksheet'!$F31</f>
        <v>0</v>
      </c>
      <c r="C31" s="12">
        <f>'Payroll Worksheet'!J31*'Payroll Worksheet'!$F31</f>
        <v>0</v>
      </c>
      <c r="D31" s="12">
        <f>'Payroll Worksheet'!K31*'Payroll Worksheet'!$F31</f>
        <v>0</v>
      </c>
      <c r="E31" s="12">
        <f>'Payroll Worksheet'!L31*'Payroll Worksheet'!$F31</f>
        <v>0</v>
      </c>
      <c r="F31" s="12">
        <f>'Payroll Worksheet'!M31*'Payroll Worksheet'!$F31</f>
        <v>0</v>
      </c>
      <c r="G31" s="12">
        <f>'Payroll Worksheet'!N31*'Payroll Worksheet'!$F31</f>
        <v>0</v>
      </c>
      <c r="H31" s="12">
        <f>'Payroll Worksheet'!O31*'Payroll Worksheet'!$F31</f>
        <v>0</v>
      </c>
      <c r="I31" s="12">
        <f>'Payroll Worksheet'!P31*'Payroll Worksheet'!$F31</f>
        <v>0</v>
      </c>
      <c r="J31" s="12">
        <f>'Payroll Worksheet'!Q31*'Payroll Worksheet'!$F31</f>
        <v>0</v>
      </c>
      <c r="K31" s="12">
        <f>'Payroll Worksheet'!R31*'Payroll Worksheet'!$F31</f>
        <v>0</v>
      </c>
      <c r="L31" s="12">
        <f>'Payroll Worksheet'!S31*'Payroll Worksheet'!$F31</f>
        <v>0</v>
      </c>
      <c r="M31" s="12">
        <f>'Payroll Worksheet'!T31*'Payroll Worksheet'!$F31</f>
        <v>0</v>
      </c>
      <c r="N31" s="12">
        <f>'Payroll Worksheet'!U31*'Payroll Worksheet'!$F31</f>
        <v>0</v>
      </c>
      <c r="O31" s="12">
        <f>'Payroll Worksheet'!V31*'Payroll Worksheet'!$F31</f>
        <v>0</v>
      </c>
      <c r="P31" s="12">
        <f>'Payroll Worksheet'!W31*'Payroll Worksheet'!$F31</f>
        <v>0</v>
      </c>
      <c r="Q31" s="12">
        <f>'Payroll Worksheet'!X31*'Payroll Worksheet'!$F31</f>
        <v>0</v>
      </c>
      <c r="R31" s="12">
        <f>'Payroll Worksheet'!Y31*'Payroll Worksheet'!$F31</f>
        <v>0</v>
      </c>
      <c r="S31" s="12">
        <f>'Payroll Worksheet'!Z31*'Payroll Worksheet'!$F31</f>
        <v>0</v>
      </c>
      <c r="T31" s="12">
        <f>'Payroll Worksheet'!AA31*'Payroll Worksheet'!$F31</f>
        <v>0</v>
      </c>
      <c r="U31" s="12">
        <f>'Payroll Worksheet'!AB31*'Payroll Worksheet'!$F31</f>
        <v>0</v>
      </c>
      <c r="V31" s="12">
        <f>'Payroll Worksheet'!AC31*'Payroll Worksheet'!$F31</f>
        <v>0</v>
      </c>
      <c r="W31" s="12">
        <f>'Payroll Worksheet'!AD31*'Payroll Worksheet'!$F31</f>
        <v>0</v>
      </c>
      <c r="X31" s="12">
        <f>'Payroll Worksheet'!AE31*'Payroll Worksheet'!$F31</f>
        <v>0</v>
      </c>
      <c r="Y31" s="12">
        <f>'Payroll Worksheet'!AF31*'Payroll Worksheet'!$F31</f>
        <v>0</v>
      </c>
      <c r="Z31" s="12">
        <f>'Payroll Worksheet'!AG31*'Payroll Worksheet'!$F31</f>
        <v>0</v>
      </c>
      <c r="AA31" s="12">
        <f>'Payroll Worksheet'!AH31*'Payroll Worksheet'!$F31</f>
        <v>0</v>
      </c>
      <c r="AB31" s="12">
        <f>'Payroll Worksheet'!AI31*'Payroll Worksheet'!$F31</f>
        <v>0</v>
      </c>
      <c r="AC31" s="12">
        <f>'Payroll Worksheet'!AJ31*'Payroll Worksheet'!$F31</f>
        <v>0</v>
      </c>
      <c r="AD31" s="12">
        <f>'Payroll Worksheet'!AK31*'Payroll Worksheet'!$F31</f>
        <v>0</v>
      </c>
      <c r="AE31" s="12">
        <f>'Payroll Worksheet'!AL31*'Payroll Worksheet'!$F31</f>
        <v>0</v>
      </c>
      <c r="AF31" s="12">
        <f>'Payroll Worksheet'!AM31*'Payroll Worksheet'!$F31</f>
        <v>0</v>
      </c>
      <c r="AG31" s="12">
        <f>'Payroll Worksheet'!AN31*'Payroll Worksheet'!$F31</f>
        <v>0</v>
      </c>
      <c r="AH31" s="12">
        <f>'Payroll Worksheet'!AO31*'Payroll Worksheet'!$F31</f>
        <v>0</v>
      </c>
      <c r="AI31" s="12">
        <f>'Payroll Worksheet'!AP31*'Payroll Worksheet'!$F31</f>
        <v>0</v>
      </c>
      <c r="AJ31" s="12">
        <f>'Payroll Worksheet'!AQ31*'Payroll Worksheet'!$F31</f>
        <v>0</v>
      </c>
      <c r="AK31" s="12">
        <f>'Payroll Worksheet'!AR31*'Payroll Worksheet'!$F31</f>
        <v>0</v>
      </c>
      <c r="AL31" s="12">
        <f>'Payroll Worksheet'!AS31*'Payroll Worksheet'!$F31</f>
        <v>0</v>
      </c>
      <c r="AM31" s="12">
        <f>'Payroll Worksheet'!AT31*'Payroll Worksheet'!$F31</f>
        <v>0</v>
      </c>
      <c r="AN31" s="12">
        <f>'Payroll Worksheet'!AU31*'Payroll Worksheet'!$F31</f>
        <v>0</v>
      </c>
      <c r="AO31" s="12">
        <f>'Payroll Worksheet'!AV31*'Payroll Worksheet'!$F31</f>
        <v>0</v>
      </c>
    </row>
    <row r="32" spans="1:41" x14ac:dyDescent="0.25">
      <c r="A32" s="68">
        <f>'Payroll Worksheet'!A32</f>
        <v>0</v>
      </c>
      <c r="B32" s="12">
        <f>'Payroll Worksheet'!I32*'Payroll Worksheet'!$F32</f>
        <v>0</v>
      </c>
      <c r="C32" s="12">
        <f>'Payroll Worksheet'!J32*'Payroll Worksheet'!$F32</f>
        <v>0</v>
      </c>
      <c r="D32" s="12">
        <f>'Payroll Worksheet'!K32*'Payroll Worksheet'!$F32</f>
        <v>0</v>
      </c>
      <c r="E32" s="12">
        <f>'Payroll Worksheet'!L32*'Payroll Worksheet'!$F32</f>
        <v>0</v>
      </c>
      <c r="F32" s="12">
        <f>'Payroll Worksheet'!M32*'Payroll Worksheet'!$F32</f>
        <v>0</v>
      </c>
      <c r="G32" s="12">
        <f>'Payroll Worksheet'!N32*'Payroll Worksheet'!$F32</f>
        <v>0</v>
      </c>
      <c r="H32" s="12">
        <f>'Payroll Worksheet'!O32*'Payroll Worksheet'!$F32</f>
        <v>0</v>
      </c>
      <c r="I32" s="12">
        <f>'Payroll Worksheet'!P32*'Payroll Worksheet'!$F32</f>
        <v>0</v>
      </c>
      <c r="J32" s="12">
        <f>'Payroll Worksheet'!Q32*'Payroll Worksheet'!$F32</f>
        <v>0</v>
      </c>
      <c r="K32" s="12">
        <f>'Payroll Worksheet'!R32*'Payroll Worksheet'!$F32</f>
        <v>0</v>
      </c>
      <c r="L32" s="12">
        <f>'Payroll Worksheet'!S32*'Payroll Worksheet'!$F32</f>
        <v>0</v>
      </c>
      <c r="M32" s="12">
        <f>'Payroll Worksheet'!T32*'Payroll Worksheet'!$F32</f>
        <v>0</v>
      </c>
      <c r="N32" s="12">
        <f>'Payroll Worksheet'!U32*'Payroll Worksheet'!$F32</f>
        <v>0</v>
      </c>
      <c r="O32" s="12">
        <f>'Payroll Worksheet'!V32*'Payroll Worksheet'!$F32</f>
        <v>0</v>
      </c>
      <c r="P32" s="12">
        <f>'Payroll Worksheet'!W32*'Payroll Worksheet'!$F32</f>
        <v>0</v>
      </c>
      <c r="Q32" s="12">
        <f>'Payroll Worksheet'!X32*'Payroll Worksheet'!$F32</f>
        <v>0</v>
      </c>
      <c r="R32" s="12">
        <f>'Payroll Worksheet'!Y32*'Payroll Worksheet'!$F32</f>
        <v>0</v>
      </c>
      <c r="S32" s="12">
        <f>'Payroll Worksheet'!Z32*'Payroll Worksheet'!$F32</f>
        <v>0</v>
      </c>
      <c r="T32" s="12">
        <f>'Payroll Worksheet'!AA32*'Payroll Worksheet'!$F32</f>
        <v>0</v>
      </c>
      <c r="U32" s="12">
        <f>'Payroll Worksheet'!AB32*'Payroll Worksheet'!$F32</f>
        <v>0</v>
      </c>
      <c r="V32" s="12">
        <f>'Payroll Worksheet'!AC32*'Payroll Worksheet'!$F32</f>
        <v>0</v>
      </c>
      <c r="W32" s="12">
        <f>'Payroll Worksheet'!AD32*'Payroll Worksheet'!$F32</f>
        <v>0</v>
      </c>
      <c r="X32" s="12">
        <f>'Payroll Worksheet'!AE32*'Payroll Worksheet'!$F32</f>
        <v>0</v>
      </c>
      <c r="Y32" s="12">
        <f>'Payroll Worksheet'!AF32*'Payroll Worksheet'!$F32</f>
        <v>0</v>
      </c>
      <c r="Z32" s="12">
        <f>'Payroll Worksheet'!AG32*'Payroll Worksheet'!$F32</f>
        <v>0</v>
      </c>
      <c r="AA32" s="12">
        <f>'Payroll Worksheet'!AH32*'Payroll Worksheet'!$F32</f>
        <v>0</v>
      </c>
      <c r="AB32" s="12">
        <f>'Payroll Worksheet'!AI32*'Payroll Worksheet'!$F32</f>
        <v>0</v>
      </c>
      <c r="AC32" s="12">
        <f>'Payroll Worksheet'!AJ32*'Payroll Worksheet'!$F32</f>
        <v>0</v>
      </c>
      <c r="AD32" s="12">
        <f>'Payroll Worksheet'!AK32*'Payroll Worksheet'!$F32</f>
        <v>0</v>
      </c>
      <c r="AE32" s="12">
        <f>'Payroll Worksheet'!AL32*'Payroll Worksheet'!$F32</f>
        <v>0</v>
      </c>
      <c r="AF32" s="12">
        <f>'Payroll Worksheet'!AM32*'Payroll Worksheet'!$F32</f>
        <v>0</v>
      </c>
      <c r="AG32" s="12">
        <f>'Payroll Worksheet'!AN32*'Payroll Worksheet'!$F32</f>
        <v>0</v>
      </c>
      <c r="AH32" s="12">
        <f>'Payroll Worksheet'!AO32*'Payroll Worksheet'!$F32</f>
        <v>0</v>
      </c>
      <c r="AI32" s="12">
        <f>'Payroll Worksheet'!AP32*'Payroll Worksheet'!$F32</f>
        <v>0</v>
      </c>
      <c r="AJ32" s="12">
        <f>'Payroll Worksheet'!AQ32*'Payroll Worksheet'!$F32</f>
        <v>0</v>
      </c>
      <c r="AK32" s="12">
        <f>'Payroll Worksheet'!AR32*'Payroll Worksheet'!$F32</f>
        <v>0</v>
      </c>
      <c r="AL32" s="12">
        <f>'Payroll Worksheet'!AS32*'Payroll Worksheet'!$F32</f>
        <v>0</v>
      </c>
      <c r="AM32" s="12">
        <f>'Payroll Worksheet'!AT32*'Payroll Worksheet'!$F32</f>
        <v>0</v>
      </c>
      <c r="AN32" s="12">
        <f>'Payroll Worksheet'!AU32*'Payroll Worksheet'!$F32</f>
        <v>0</v>
      </c>
      <c r="AO32" s="12">
        <f>'Payroll Worksheet'!AV32*'Payroll Worksheet'!$F32</f>
        <v>0</v>
      </c>
    </row>
    <row r="33" spans="1:41" x14ac:dyDescent="0.25">
      <c r="A33" s="68">
        <f>'Payroll Worksheet'!A33</f>
        <v>0</v>
      </c>
      <c r="B33" s="12">
        <f>'Payroll Worksheet'!I33*'Payroll Worksheet'!$F33</f>
        <v>0</v>
      </c>
      <c r="C33" s="12">
        <f>'Payroll Worksheet'!J33*'Payroll Worksheet'!$F33</f>
        <v>0</v>
      </c>
      <c r="D33" s="12">
        <f>'Payroll Worksheet'!K33*'Payroll Worksheet'!$F33</f>
        <v>0</v>
      </c>
      <c r="E33" s="12">
        <f>'Payroll Worksheet'!L33*'Payroll Worksheet'!$F33</f>
        <v>0</v>
      </c>
      <c r="F33" s="12">
        <f>'Payroll Worksheet'!M33*'Payroll Worksheet'!$F33</f>
        <v>0</v>
      </c>
      <c r="G33" s="12">
        <f>'Payroll Worksheet'!N33*'Payroll Worksheet'!$F33</f>
        <v>0</v>
      </c>
      <c r="H33" s="12">
        <f>'Payroll Worksheet'!O33*'Payroll Worksheet'!$F33</f>
        <v>0</v>
      </c>
      <c r="I33" s="12">
        <f>'Payroll Worksheet'!P33*'Payroll Worksheet'!$F33</f>
        <v>0</v>
      </c>
      <c r="J33" s="12">
        <f>'Payroll Worksheet'!Q33*'Payroll Worksheet'!$F33</f>
        <v>0</v>
      </c>
      <c r="K33" s="12">
        <f>'Payroll Worksheet'!R33*'Payroll Worksheet'!$F33</f>
        <v>0</v>
      </c>
      <c r="L33" s="12">
        <f>'Payroll Worksheet'!S33*'Payroll Worksheet'!$F33</f>
        <v>0</v>
      </c>
      <c r="M33" s="12">
        <f>'Payroll Worksheet'!T33*'Payroll Worksheet'!$F33</f>
        <v>0</v>
      </c>
      <c r="N33" s="12">
        <f>'Payroll Worksheet'!U33*'Payroll Worksheet'!$F33</f>
        <v>0</v>
      </c>
      <c r="O33" s="12">
        <f>'Payroll Worksheet'!V33*'Payroll Worksheet'!$F33</f>
        <v>0</v>
      </c>
      <c r="P33" s="12">
        <f>'Payroll Worksheet'!W33*'Payroll Worksheet'!$F33</f>
        <v>0</v>
      </c>
      <c r="Q33" s="12">
        <f>'Payroll Worksheet'!X33*'Payroll Worksheet'!$F33</f>
        <v>0</v>
      </c>
      <c r="R33" s="12">
        <f>'Payroll Worksheet'!Y33*'Payroll Worksheet'!$F33</f>
        <v>0</v>
      </c>
      <c r="S33" s="12">
        <f>'Payroll Worksheet'!Z33*'Payroll Worksheet'!$F33</f>
        <v>0</v>
      </c>
      <c r="T33" s="12">
        <f>'Payroll Worksheet'!AA33*'Payroll Worksheet'!$F33</f>
        <v>0</v>
      </c>
      <c r="U33" s="12">
        <f>'Payroll Worksheet'!AB33*'Payroll Worksheet'!$F33</f>
        <v>0</v>
      </c>
      <c r="V33" s="12">
        <f>'Payroll Worksheet'!AC33*'Payroll Worksheet'!$F33</f>
        <v>0</v>
      </c>
      <c r="W33" s="12">
        <f>'Payroll Worksheet'!AD33*'Payroll Worksheet'!$F33</f>
        <v>0</v>
      </c>
      <c r="X33" s="12">
        <f>'Payroll Worksheet'!AE33*'Payroll Worksheet'!$F33</f>
        <v>0</v>
      </c>
      <c r="Y33" s="12">
        <f>'Payroll Worksheet'!AF33*'Payroll Worksheet'!$F33</f>
        <v>0</v>
      </c>
      <c r="Z33" s="12">
        <f>'Payroll Worksheet'!AG33*'Payroll Worksheet'!$F33</f>
        <v>0</v>
      </c>
      <c r="AA33" s="12">
        <f>'Payroll Worksheet'!AH33*'Payroll Worksheet'!$F33</f>
        <v>0</v>
      </c>
      <c r="AB33" s="12">
        <f>'Payroll Worksheet'!AI33*'Payroll Worksheet'!$F33</f>
        <v>0</v>
      </c>
      <c r="AC33" s="12">
        <f>'Payroll Worksheet'!AJ33*'Payroll Worksheet'!$F33</f>
        <v>0</v>
      </c>
      <c r="AD33" s="12">
        <f>'Payroll Worksheet'!AK33*'Payroll Worksheet'!$F33</f>
        <v>0</v>
      </c>
      <c r="AE33" s="12">
        <f>'Payroll Worksheet'!AL33*'Payroll Worksheet'!$F33</f>
        <v>0</v>
      </c>
      <c r="AF33" s="12">
        <f>'Payroll Worksheet'!AM33*'Payroll Worksheet'!$F33</f>
        <v>0</v>
      </c>
      <c r="AG33" s="12">
        <f>'Payroll Worksheet'!AN33*'Payroll Worksheet'!$F33</f>
        <v>0</v>
      </c>
      <c r="AH33" s="12">
        <f>'Payroll Worksheet'!AO33*'Payroll Worksheet'!$F33</f>
        <v>0</v>
      </c>
      <c r="AI33" s="12">
        <f>'Payroll Worksheet'!AP33*'Payroll Worksheet'!$F33</f>
        <v>0</v>
      </c>
      <c r="AJ33" s="12">
        <f>'Payroll Worksheet'!AQ33*'Payroll Worksheet'!$F33</f>
        <v>0</v>
      </c>
      <c r="AK33" s="12">
        <f>'Payroll Worksheet'!AR33*'Payroll Worksheet'!$F33</f>
        <v>0</v>
      </c>
      <c r="AL33" s="12">
        <f>'Payroll Worksheet'!AS33*'Payroll Worksheet'!$F33</f>
        <v>0</v>
      </c>
      <c r="AM33" s="12">
        <f>'Payroll Worksheet'!AT33*'Payroll Worksheet'!$F33</f>
        <v>0</v>
      </c>
      <c r="AN33" s="12">
        <f>'Payroll Worksheet'!AU33*'Payroll Worksheet'!$F33</f>
        <v>0</v>
      </c>
      <c r="AO33" s="12">
        <f>'Payroll Worksheet'!AV33*'Payroll Worksheet'!$F33</f>
        <v>0</v>
      </c>
    </row>
    <row r="34" spans="1:41" x14ac:dyDescent="0.25">
      <c r="A34" s="68">
        <f>'Payroll Worksheet'!A34</f>
        <v>0</v>
      </c>
      <c r="B34" s="12">
        <f>'Payroll Worksheet'!I34*'Payroll Worksheet'!$F34</f>
        <v>0</v>
      </c>
      <c r="C34" s="12">
        <f>'Payroll Worksheet'!J34*'Payroll Worksheet'!$F34</f>
        <v>0</v>
      </c>
      <c r="D34" s="12">
        <f>'Payroll Worksheet'!K34*'Payroll Worksheet'!$F34</f>
        <v>0</v>
      </c>
      <c r="E34" s="12">
        <f>'Payroll Worksheet'!L34*'Payroll Worksheet'!$F34</f>
        <v>0</v>
      </c>
      <c r="F34" s="12">
        <f>'Payroll Worksheet'!M34*'Payroll Worksheet'!$F34</f>
        <v>0</v>
      </c>
      <c r="G34" s="12">
        <f>'Payroll Worksheet'!N34*'Payroll Worksheet'!$F34</f>
        <v>0</v>
      </c>
      <c r="H34" s="12">
        <f>'Payroll Worksheet'!O34*'Payroll Worksheet'!$F34</f>
        <v>0</v>
      </c>
      <c r="I34" s="12">
        <f>'Payroll Worksheet'!P34*'Payroll Worksheet'!$F34</f>
        <v>0</v>
      </c>
      <c r="J34" s="12">
        <f>'Payroll Worksheet'!Q34*'Payroll Worksheet'!$F34</f>
        <v>0</v>
      </c>
      <c r="K34" s="12">
        <f>'Payroll Worksheet'!R34*'Payroll Worksheet'!$F34</f>
        <v>0</v>
      </c>
      <c r="L34" s="12">
        <f>'Payroll Worksheet'!S34*'Payroll Worksheet'!$F34</f>
        <v>0</v>
      </c>
      <c r="M34" s="12">
        <f>'Payroll Worksheet'!T34*'Payroll Worksheet'!$F34</f>
        <v>0</v>
      </c>
      <c r="N34" s="12">
        <f>'Payroll Worksheet'!U34*'Payroll Worksheet'!$F34</f>
        <v>0</v>
      </c>
      <c r="O34" s="12">
        <f>'Payroll Worksheet'!V34*'Payroll Worksheet'!$F34</f>
        <v>0</v>
      </c>
      <c r="P34" s="12">
        <f>'Payroll Worksheet'!W34*'Payroll Worksheet'!$F34</f>
        <v>0</v>
      </c>
      <c r="Q34" s="12">
        <f>'Payroll Worksheet'!X34*'Payroll Worksheet'!$F34</f>
        <v>0</v>
      </c>
      <c r="R34" s="12">
        <f>'Payroll Worksheet'!Y34*'Payroll Worksheet'!$F34</f>
        <v>0</v>
      </c>
      <c r="S34" s="12">
        <f>'Payroll Worksheet'!Z34*'Payroll Worksheet'!$F34</f>
        <v>0</v>
      </c>
      <c r="T34" s="12">
        <f>'Payroll Worksheet'!AA34*'Payroll Worksheet'!$F34</f>
        <v>0</v>
      </c>
      <c r="U34" s="12">
        <f>'Payroll Worksheet'!AB34*'Payroll Worksheet'!$F34</f>
        <v>0</v>
      </c>
      <c r="V34" s="12">
        <f>'Payroll Worksheet'!AC34*'Payroll Worksheet'!$F34</f>
        <v>0</v>
      </c>
      <c r="W34" s="12">
        <f>'Payroll Worksheet'!AD34*'Payroll Worksheet'!$F34</f>
        <v>0</v>
      </c>
      <c r="X34" s="12">
        <f>'Payroll Worksheet'!AE34*'Payroll Worksheet'!$F34</f>
        <v>0</v>
      </c>
      <c r="Y34" s="12">
        <f>'Payroll Worksheet'!AF34*'Payroll Worksheet'!$F34</f>
        <v>0</v>
      </c>
      <c r="Z34" s="12">
        <f>'Payroll Worksheet'!AG34*'Payroll Worksheet'!$F34</f>
        <v>0</v>
      </c>
      <c r="AA34" s="12">
        <f>'Payroll Worksheet'!AH34*'Payroll Worksheet'!$F34</f>
        <v>0</v>
      </c>
      <c r="AB34" s="12">
        <f>'Payroll Worksheet'!AI34*'Payroll Worksheet'!$F34</f>
        <v>0</v>
      </c>
      <c r="AC34" s="12">
        <f>'Payroll Worksheet'!AJ34*'Payroll Worksheet'!$F34</f>
        <v>0</v>
      </c>
      <c r="AD34" s="12">
        <f>'Payroll Worksheet'!AK34*'Payroll Worksheet'!$F34</f>
        <v>0</v>
      </c>
      <c r="AE34" s="12">
        <f>'Payroll Worksheet'!AL34*'Payroll Worksheet'!$F34</f>
        <v>0</v>
      </c>
      <c r="AF34" s="12">
        <f>'Payroll Worksheet'!AM34*'Payroll Worksheet'!$F34</f>
        <v>0</v>
      </c>
      <c r="AG34" s="12">
        <f>'Payroll Worksheet'!AN34*'Payroll Worksheet'!$F34</f>
        <v>0</v>
      </c>
      <c r="AH34" s="12">
        <f>'Payroll Worksheet'!AO34*'Payroll Worksheet'!$F34</f>
        <v>0</v>
      </c>
      <c r="AI34" s="12">
        <f>'Payroll Worksheet'!AP34*'Payroll Worksheet'!$F34</f>
        <v>0</v>
      </c>
      <c r="AJ34" s="12">
        <f>'Payroll Worksheet'!AQ34*'Payroll Worksheet'!$F34</f>
        <v>0</v>
      </c>
      <c r="AK34" s="12">
        <f>'Payroll Worksheet'!AR34*'Payroll Worksheet'!$F34</f>
        <v>0</v>
      </c>
      <c r="AL34" s="12">
        <f>'Payroll Worksheet'!AS34*'Payroll Worksheet'!$F34</f>
        <v>0</v>
      </c>
      <c r="AM34" s="12">
        <f>'Payroll Worksheet'!AT34*'Payroll Worksheet'!$F34</f>
        <v>0</v>
      </c>
      <c r="AN34" s="12">
        <f>'Payroll Worksheet'!AU34*'Payroll Worksheet'!$F34</f>
        <v>0</v>
      </c>
      <c r="AO34" s="12">
        <f>'Payroll Worksheet'!AV34*'Payroll Worksheet'!$F34</f>
        <v>0</v>
      </c>
    </row>
    <row r="35" spans="1:41" x14ac:dyDescent="0.25">
      <c r="A35" s="68">
        <f>'Payroll Worksheet'!A35</f>
        <v>0</v>
      </c>
      <c r="B35" s="12">
        <f>'Payroll Worksheet'!I35*'Payroll Worksheet'!$F35</f>
        <v>0</v>
      </c>
      <c r="C35" s="12">
        <f>'Payroll Worksheet'!J35*'Payroll Worksheet'!$F35</f>
        <v>0</v>
      </c>
      <c r="D35" s="12">
        <f>'Payroll Worksheet'!K35*'Payroll Worksheet'!$F35</f>
        <v>0</v>
      </c>
      <c r="E35" s="12">
        <f>'Payroll Worksheet'!L35*'Payroll Worksheet'!$F35</f>
        <v>0</v>
      </c>
      <c r="F35" s="12">
        <f>'Payroll Worksheet'!M35*'Payroll Worksheet'!$F35</f>
        <v>0</v>
      </c>
      <c r="G35" s="12">
        <f>'Payroll Worksheet'!N35*'Payroll Worksheet'!$F35</f>
        <v>0</v>
      </c>
      <c r="H35" s="12">
        <f>'Payroll Worksheet'!O35*'Payroll Worksheet'!$F35</f>
        <v>0</v>
      </c>
      <c r="I35" s="12">
        <f>'Payroll Worksheet'!P35*'Payroll Worksheet'!$F35</f>
        <v>0</v>
      </c>
      <c r="J35" s="12">
        <f>'Payroll Worksheet'!Q35*'Payroll Worksheet'!$F35</f>
        <v>0</v>
      </c>
      <c r="K35" s="12">
        <f>'Payroll Worksheet'!R35*'Payroll Worksheet'!$F35</f>
        <v>0</v>
      </c>
      <c r="L35" s="12">
        <f>'Payroll Worksheet'!S35*'Payroll Worksheet'!$F35</f>
        <v>0</v>
      </c>
      <c r="M35" s="12">
        <f>'Payroll Worksheet'!T35*'Payroll Worksheet'!$F35</f>
        <v>0</v>
      </c>
      <c r="N35" s="12">
        <f>'Payroll Worksheet'!U35*'Payroll Worksheet'!$F35</f>
        <v>0</v>
      </c>
      <c r="O35" s="12">
        <f>'Payroll Worksheet'!V35*'Payroll Worksheet'!$F35</f>
        <v>0</v>
      </c>
      <c r="P35" s="12">
        <f>'Payroll Worksheet'!W35*'Payroll Worksheet'!$F35</f>
        <v>0</v>
      </c>
      <c r="Q35" s="12">
        <f>'Payroll Worksheet'!X35*'Payroll Worksheet'!$F35</f>
        <v>0</v>
      </c>
      <c r="R35" s="12">
        <f>'Payroll Worksheet'!Y35*'Payroll Worksheet'!$F35</f>
        <v>0</v>
      </c>
      <c r="S35" s="12">
        <f>'Payroll Worksheet'!Z35*'Payroll Worksheet'!$F35</f>
        <v>0</v>
      </c>
      <c r="T35" s="12">
        <f>'Payroll Worksheet'!AA35*'Payroll Worksheet'!$F35</f>
        <v>0</v>
      </c>
      <c r="U35" s="12">
        <f>'Payroll Worksheet'!AB35*'Payroll Worksheet'!$F35</f>
        <v>0</v>
      </c>
      <c r="V35" s="12">
        <f>'Payroll Worksheet'!AC35*'Payroll Worksheet'!$F35</f>
        <v>0</v>
      </c>
      <c r="W35" s="12">
        <f>'Payroll Worksheet'!AD35*'Payroll Worksheet'!$F35</f>
        <v>0</v>
      </c>
      <c r="X35" s="12">
        <f>'Payroll Worksheet'!AE35*'Payroll Worksheet'!$F35</f>
        <v>0</v>
      </c>
      <c r="Y35" s="12">
        <f>'Payroll Worksheet'!AF35*'Payroll Worksheet'!$F35</f>
        <v>0</v>
      </c>
      <c r="Z35" s="12">
        <f>'Payroll Worksheet'!AG35*'Payroll Worksheet'!$F35</f>
        <v>0</v>
      </c>
      <c r="AA35" s="12">
        <f>'Payroll Worksheet'!AH35*'Payroll Worksheet'!$F35</f>
        <v>0</v>
      </c>
      <c r="AB35" s="12">
        <f>'Payroll Worksheet'!AI35*'Payroll Worksheet'!$F35</f>
        <v>0</v>
      </c>
      <c r="AC35" s="12">
        <f>'Payroll Worksheet'!AJ35*'Payroll Worksheet'!$F35</f>
        <v>0</v>
      </c>
      <c r="AD35" s="12">
        <f>'Payroll Worksheet'!AK35*'Payroll Worksheet'!$F35</f>
        <v>0</v>
      </c>
      <c r="AE35" s="12">
        <f>'Payroll Worksheet'!AL35*'Payroll Worksheet'!$F35</f>
        <v>0</v>
      </c>
      <c r="AF35" s="12">
        <f>'Payroll Worksheet'!AM35*'Payroll Worksheet'!$F35</f>
        <v>0</v>
      </c>
      <c r="AG35" s="12">
        <f>'Payroll Worksheet'!AN35*'Payroll Worksheet'!$F35</f>
        <v>0</v>
      </c>
      <c r="AH35" s="12">
        <f>'Payroll Worksheet'!AO35*'Payroll Worksheet'!$F35</f>
        <v>0</v>
      </c>
      <c r="AI35" s="12">
        <f>'Payroll Worksheet'!AP35*'Payroll Worksheet'!$F35</f>
        <v>0</v>
      </c>
      <c r="AJ35" s="12">
        <f>'Payroll Worksheet'!AQ35*'Payroll Worksheet'!$F35</f>
        <v>0</v>
      </c>
      <c r="AK35" s="12">
        <f>'Payroll Worksheet'!AR35*'Payroll Worksheet'!$F35</f>
        <v>0</v>
      </c>
      <c r="AL35" s="12">
        <f>'Payroll Worksheet'!AS35*'Payroll Worksheet'!$F35</f>
        <v>0</v>
      </c>
      <c r="AM35" s="12">
        <f>'Payroll Worksheet'!AT35*'Payroll Worksheet'!$F35</f>
        <v>0</v>
      </c>
      <c r="AN35" s="12">
        <f>'Payroll Worksheet'!AU35*'Payroll Worksheet'!$F35</f>
        <v>0</v>
      </c>
      <c r="AO35" s="12">
        <f>'Payroll Worksheet'!AV35*'Payroll Worksheet'!$F35</f>
        <v>0</v>
      </c>
    </row>
    <row r="36" spans="1:41" x14ac:dyDescent="0.25">
      <c r="A36" s="68">
        <f>'Payroll Worksheet'!A36</f>
        <v>0</v>
      </c>
      <c r="B36" s="12">
        <f>'Payroll Worksheet'!I36*'Payroll Worksheet'!$F36</f>
        <v>0</v>
      </c>
      <c r="C36" s="12">
        <f>'Payroll Worksheet'!J36*'Payroll Worksheet'!$F36</f>
        <v>0</v>
      </c>
      <c r="D36" s="12">
        <f>'Payroll Worksheet'!K36*'Payroll Worksheet'!$F36</f>
        <v>0</v>
      </c>
      <c r="E36" s="12">
        <f>'Payroll Worksheet'!L36*'Payroll Worksheet'!$F36</f>
        <v>0</v>
      </c>
      <c r="F36" s="12">
        <f>'Payroll Worksheet'!M36*'Payroll Worksheet'!$F36</f>
        <v>0</v>
      </c>
      <c r="G36" s="12">
        <f>'Payroll Worksheet'!N36*'Payroll Worksheet'!$F36</f>
        <v>0</v>
      </c>
      <c r="H36" s="12">
        <f>'Payroll Worksheet'!O36*'Payroll Worksheet'!$F36</f>
        <v>0</v>
      </c>
      <c r="I36" s="12">
        <f>'Payroll Worksheet'!P36*'Payroll Worksheet'!$F36</f>
        <v>0</v>
      </c>
      <c r="J36" s="12">
        <f>'Payroll Worksheet'!Q36*'Payroll Worksheet'!$F36</f>
        <v>0</v>
      </c>
      <c r="K36" s="12">
        <f>'Payroll Worksheet'!R36*'Payroll Worksheet'!$F36</f>
        <v>0</v>
      </c>
      <c r="L36" s="12">
        <f>'Payroll Worksheet'!S36*'Payroll Worksheet'!$F36</f>
        <v>0</v>
      </c>
      <c r="M36" s="12">
        <f>'Payroll Worksheet'!T36*'Payroll Worksheet'!$F36</f>
        <v>0</v>
      </c>
      <c r="N36" s="12">
        <f>'Payroll Worksheet'!U36*'Payroll Worksheet'!$F36</f>
        <v>0</v>
      </c>
      <c r="O36" s="12">
        <f>'Payroll Worksheet'!V36*'Payroll Worksheet'!$F36</f>
        <v>0</v>
      </c>
      <c r="P36" s="12">
        <f>'Payroll Worksheet'!W36*'Payroll Worksheet'!$F36</f>
        <v>0</v>
      </c>
      <c r="Q36" s="12">
        <f>'Payroll Worksheet'!X36*'Payroll Worksheet'!$F36</f>
        <v>0</v>
      </c>
      <c r="R36" s="12">
        <f>'Payroll Worksheet'!Y36*'Payroll Worksheet'!$F36</f>
        <v>0</v>
      </c>
      <c r="S36" s="12">
        <f>'Payroll Worksheet'!Z36*'Payroll Worksheet'!$F36</f>
        <v>0</v>
      </c>
      <c r="T36" s="12">
        <f>'Payroll Worksheet'!AA36*'Payroll Worksheet'!$F36</f>
        <v>0</v>
      </c>
      <c r="U36" s="12">
        <f>'Payroll Worksheet'!AB36*'Payroll Worksheet'!$F36</f>
        <v>0</v>
      </c>
      <c r="V36" s="12">
        <f>'Payroll Worksheet'!AC36*'Payroll Worksheet'!$F36</f>
        <v>0</v>
      </c>
      <c r="W36" s="12">
        <f>'Payroll Worksheet'!AD36*'Payroll Worksheet'!$F36</f>
        <v>0</v>
      </c>
      <c r="X36" s="12">
        <f>'Payroll Worksheet'!AE36*'Payroll Worksheet'!$F36</f>
        <v>0</v>
      </c>
      <c r="Y36" s="12">
        <f>'Payroll Worksheet'!AF36*'Payroll Worksheet'!$F36</f>
        <v>0</v>
      </c>
      <c r="Z36" s="12">
        <f>'Payroll Worksheet'!AG36*'Payroll Worksheet'!$F36</f>
        <v>0</v>
      </c>
      <c r="AA36" s="12">
        <f>'Payroll Worksheet'!AH36*'Payroll Worksheet'!$F36</f>
        <v>0</v>
      </c>
      <c r="AB36" s="12">
        <f>'Payroll Worksheet'!AI36*'Payroll Worksheet'!$F36</f>
        <v>0</v>
      </c>
      <c r="AC36" s="12">
        <f>'Payroll Worksheet'!AJ36*'Payroll Worksheet'!$F36</f>
        <v>0</v>
      </c>
      <c r="AD36" s="12">
        <f>'Payroll Worksheet'!AK36*'Payroll Worksheet'!$F36</f>
        <v>0</v>
      </c>
      <c r="AE36" s="12">
        <f>'Payroll Worksheet'!AL36*'Payroll Worksheet'!$F36</f>
        <v>0</v>
      </c>
      <c r="AF36" s="12">
        <f>'Payroll Worksheet'!AM36*'Payroll Worksheet'!$F36</f>
        <v>0</v>
      </c>
      <c r="AG36" s="12">
        <f>'Payroll Worksheet'!AN36*'Payroll Worksheet'!$F36</f>
        <v>0</v>
      </c>
      <c r="AH36" s="12">
        <f>'Payroll Worksheet'!AO36*'Payroll Worksheet'!$F36</f>
        <v>0</v>
      </c>
      <c r="AI36" s="12">
        <f>'Payroll Worksheet'!AP36*'Payroll Worksheet'!$F36</f>
        <v>0</v>
      </c>
      <c r="AJ36" s="12">
        <f>'Payroll Worksheet'!AQ36*'Payroll Worksheet'!$F36</f>
        <v>0</v>
      </c>
      <c r="AK36" s="12">
        <f>'Payroll Worksheet'!AR36*'Payroll Worksheet'!$F36</f>
        <v>0</v>
      </c>
      <c r="AL36" s="12">
        <f>'Payroll Worksheet'!AS36*'Payroll Worksheet'!$F36</f>
        <v>0</v>
      </c>
      <c r="AM36" s="12">
        <f>'Payroll Worksheet'!AT36*'Payroll Worksheet'!$F36</f>
        <v>0</v>
      </c>
      <c r="AN36" s="12">
        <f>'Payroll Worksheet'!AU36*'Payroll Worksheet'!$F36</f>
        <v>0</v>
      </c>
      <c r="AO36" s="12">
        <f>'Payroll Worksheet'!AV36*'Payroll Worksheet'!$F36</f>
        <v>0</v>
      </c>
    </row>
    <row r="37" spans="1:41" x14ac:dyDescent="0.25">
      <c r="A37" s="68">
        <f>'Payroll Worksheet'!A37</f>
        <v>0</v>
      </c>
      <c r="B37" s="12">
        <f>'Payroll Worksheet'!I37*'Payroll Worksheet'!$F37</f>
        <v>0</v>
      </c>
      <c r="C37" s="12">
        <f>'Payroll Worksheet'!J37*'Payroll Worksheet'!$F37</f>
        <v>0</v>
      </c>
      <c r="D37" s="12">
        <f>'Payroll Worksheet'!K37*'Payroll Worksheet'!$F37</f>
        <v>0</v>
      </c>
      <c r="E37" s="12">
        <f>'Payroll Worksheet'!L37*'Payroll Worksheet'!$F37</f>
        <v>0</v>
      </c>
      <c r="F37" s="12">
        <f>'Payroll Worksheet'!M37*'Payroll Worksheet'!$F37</f>
        <v>0</v>
      </c>
      <c r="G37" s="12">
        <f>'Payroll Worksheet'!N37*'Payroll Worksheet'!$F37</f>
        <v>0</v>
      </c>
      <c r="H37" s="12">
        <f>'Payroll Worksheet'!O37*'Payroll Worksheet'!$F37</f>
        <v>0</v>
      </c>
      <c r="I37" s="12">
        <f>'Payroll Worksheet'!P37*'Payroll Worksheet'!$F37</f>
        <v>0</v>
      </c>
      <c r="J37" s="12">
        <f>'Payroll Worksheet'!Q37*'Payroll Worksheet'!$F37</f>
        <v>0</v>
      </c>
      <c r="K37" s="12">
        <f>'Payroll Worksheet'!R37*'Payroll Worksheet'!$F37</f>
        <v>0</v>
      </c>
      <c r="L37" s="12">
        <f>'Payroll Worksheet'!S37*'Payroll Worksheet'!$F37</f>
        <v>0</v>
      </c>
      <c r="M37" s="12">
        <f>'Payroll Worksheet'!T37*'Payroll Worksheet'!$F37</f>
        <v>0</v>
      </c>
      <c r="N37" s="12">
        <f>'Payroll Worksheet'!U37*'Payroll Worksheet'!$F37</f>
        <v>0</v>
      </c>
      <c r="O37" s="12">
        <f>'Payroll Worksheet'!V37*'Payroll Worksheet'!$F37</f>
        <v>0</v>
      </c>
      <c r="P37" s="12">
        <f>'Payroll Worksheet'!W37*'Payroll Worksheet'!$F37</f>
        <v>0</v>
      </c>
      <c r="Q37" s="12">
        <f>'Payroll Worksheet'!X37*'Payroll Worksheet'!$F37</f>
        <v>0</v>
      </c>
      <c r="R37" s="12">
        <f>'Payroll Worksheet'!Y37*'Payroll Worksheet'!$F37</f>
        <v>0</v>
      </c>
      <c r="S37" s="12">
        <f>'Payroll Worksheet'!Z37*'Payroll Worksheet'!$F37</f>
        <v>0</v>
      </c>
      <c r="T37" s="12">
        <f>'Payroll Worksheet'!AA37*'Payroll Worksheet'!$F37</f>
        <v>0</v>
      </c>
      <c r="U37" s="12">
        <f>'Payroll Worksheet'!AB37*'Payroll Worksheet'!$F37</f>
        <v>0</v>
      </c>
      <c r="V37" s="12">
        <f>'Payroll Worksheet'!AC37*'Payroll Worksheet'!$F37</f>
        <v>0</v>
      </c>
      <c r="W37" s="12">
        <f>'Payroll Worksheet'!AD37*'Payroll Worksheet'!$F37</f>
        <v>0</v>
      </c>
      <c r="X37" s="12">
        <f>'Payroll Worksheet'!AE37*'Payroll Worksheet'!$F37</f>
        <v>0</v>
      </c>
      <c r="Y37" s="12">
        <f>'Payroll Worksheet'!AF37*'Payroll Worksheet'!$F37</f>
        <v>0</v>
      </c>
      <c r="Z37" s="12">
        <f>'Payroll Worksheet'!AG37*'Payroll Worksheet'!$F37</f>
        <v>0</v>
      </c>
      <c r="AA37" s="12">
        <f>'Payroll Worksheet'!AH37*'Payroll Worksheet'!$F37</f>
        <v>0</v>
      </c>
      <c r="AB37" s="12">
        <f>'Payroll Worksheet'!AI37*'Payroll Worksheet'!$F37</f>
        <v>0</v>
      </c>
      <c r="AC37" s="12">
        <f>'Payroll Worksheet'!AJ37*'Payroll Worksheet'!$F37</f>
        <v>0</v>
      </c>
      <c r="AD37" s="12">
        <f>'Payroll Worksheet'!AK37*'Payroll Worksheet'!$F37</f>
        <v>0</v>
      </c>
      <c r="AE37" s="12">
        <f>'Payroll Worksheet'!AL37*'Payroll Worksheet'!$F37</f>
        <v>0</v>
      </c>
      <c r="AF37" s="12">
        <f>'Payroll Worksheet'!AM37*'Payroll Worksheet'!$F37</f>
        <v>0</v>
      </c>
      <c r="AG37" s="12">
        <f>'Payroll Worksheet'!AN37*'Payroll Worksheet'!$F37</f>
        <v>0</v>
      </c>
      <c r="AH37" s="12">
        <f>'Payroll Worksheet'!AO37*'Payroll Worksheet'!$F37</f>
        <v>0</v>
      </c>
      <c r="AI37" s="12">
        <f>'Payroll Worksheet'!AP37*'Payroll Worksheet'!$F37</f>
        <v>0</v>
      </c>
      <c r="AJ37" s="12">
        <f>'Payroll Worksheet'!AQ37*'Payroll Worksheet'!$F37</f>
        <v>0</v>
      </c>
      <c r="AK37" s="12">
        <f>'Payroll Worksheet'!AR37*'Payroll Worksheet'!$F37</f>
        <v>0</v>
      </c>
      <c r="AL37" s="12">
        <f>'Payroll Worksheet'!AS37*'Payroll Worksheet'!$F37</f>
        <v>0</v>
      </c>
      <c r="AM37" s="12">
        <f>'Payroll Worksheet'!AT37*'Payroll Worksheet'!$F37</f>
        <v>0</v>
      </c>
      <c r="AN37" s="12">
        <f>'Payroll Worksheet'!AU37*'Payroll Worksheet'!$F37</f>
        <v>0</v>
      </c>
      <c r="AO37" s="12">
        <f>'Payroll Worksheet'!AV37*'Payroll Worksheet'!$F37</f>
        <v>0</v>
      </c>
    </row>
    <row r="38" spans="1:41" x14ac:dyDescent="0.25">
      <c r="A38" s="68">
        <f>'Payroll Worksheet'!A38</f>
        <v>0</v>
      </c>
      <c r="B38" s="12">
        <f>'Payroll Worksheet'!I38*'Payroll Worksheet'!$F38</f>
        <v>0</v>
      </c>
      <c r="C38" s="12">
        <f>'Payroll Worksheet'!J38*'Payroll Worksheet'!$F38</f>
        <v>0</v>
      </c>
      <c r="D38" s="12">
        <f>'Payroll Worksheet'!K38*'Payroll Worksheet'!$F38</f>
        <v>0</v>
      </c>
      <c r="E38" s="12">
        <f>'Payroll Worksheet'!L38*'Payroll Worksheet'!$F38</f>
        <v>0</v>
      </c>
      <c r="F38" s="12">
        <f>'Payroll Worksheet'!M38*'Payroll Worksheet'!$F38</f>
        <v>0</v>
      </c>
      <c r="G38" s="12">
        <f>'Payroll Worksheet'!N38*'Payroll Worksheet'!$F38</f>
        <v>0</v>
      </c>
      <c r="H38" s="12">
        <f>'Payroll Worksheet'!O38*'Payroll Worksheet'!$F38</f>
        <v>0</v>
      </c>
      <c r="I38" s="12">
        <f>'Payroll Worksheet'!P38*'Payroll Worksheet'!$F38</f>
        <v>0</v>
      </c>
      <c r="J38" s="12">
        <f>'Payroll Worksheet'!Q38*'Payroll Worksheet'!$F38</f>
        <v>0</v>
      </c>
      <c r="K38" s="12">
        <f>'Payroll Worksheet'!R38*'Payroll Worksheet'!$F38</f>
        <v>0</v>
      </c>
      <c r="L38" s="12">
        <f>'Payroll Worksheet'!S38*'Payroll Worksheet'!$F38</f>
        <v>0</v>
      </c>
      <c r="M38" s="12">
        <f>'Payroll Worksheet'!T38*'Payroll Worksheet'!$F38</f>
        <v>0</v>
      </c>
      <c r="N38" s="12">
        <f>'Payroll Worksheet'!U38*'Payroll Worksheet'!$F38</f>
        <v>0</v>
      </c>
      <c r="O38" s="12">
        <f>'Payroll Worksheet'!V38*'Payroll Worksheet'!$F38</f>
        <v>0</v>
      </c>
      <c r="P38" s="12">
        <f>'Payroll Worksheet'!W38*'Payroll Worksheet'!$F38</f>
        <v>0</v>
      </c>
      <c r="Q38" s="12">
        <f>'Payroll Worksheet'!X38*'Payroll Worksheet'!$F38</f>
        <v>0</v>
      </c>
      <c r="R38" s="12">
        <f>'Payroll Worksheet'!Y38*'Payroll Worksheet'!$F38</f>
        <v>0</v>
      </c>
      <c r="S38" s="12">
        <f>'Payroll Worksheet'!Z38*'Payroll Worksheet'!$F38</f>
        <v>0</v>
      </c>
      <c r="T38" s="12">
        <f>'Payroll Worksheet'!AA38*'Payroll Worksheet'!$F38</f>
        <v>0</v>
      </c>
      <c r="U38" s="12">
        <f>'Payroll Worksheet'!AB38*'Payroll Worksheet'!$F38</f>
        <v>0</v>
      </c>
      <c r="V38" s="12">
        <f>'Payroll Worksheet'!AC38*'Payroll Worksheet'!$F38</f>
        <v>0</v>
      </c>
      <c r="W38" s="12">
        <f>'Payroll Worksheet'!AD38*'Payroll Worksheet'!$F38</f>
        <v>0</v>
      </c>
      <c r="X38" s="12">
        <f>'Payroll Worksheet'!AE38*'Payroll Worksheet'!$F38</f>
        <v>0</v>
      </c>
      <c r="Y38" s="12">
        <f>'Payroll Worksheet'!AF38*'Payroll Worksheet'!$F38</f>
        <v>0</v>
      </c>
      <c r="Z38" s="12">
        <f>'Payroll Worksheet'!AG38*'Payroll Worksheet'!$F38</f>
        <v>0</v>
      </c>
      <c r="AA38" s="12">
        <f>'Payroll Worksheet'!AH38*'Payroll Worksheet'!$F38</f>
        <v>0</v>
      </c>
      <c r="AB38" s="12">
        <f>'Payroll Worksheet'!AI38*'Payroll Worksheet'!$F38</f>
        <v>0</v>
      </c>
      <c r="AC38" s="12">
        <f>'Payroll Worksheet'!AJ38*'Payroll Worksheet'!$F38</f>
        <v>0</v>
      </c>
      <c r="AD38" s="12">
        <f>'Payroll Worksheet'!AK38*'Payroll Worksheet'!$F38</f>
        <v>0</v>
      </c>
      <c r="AE38" s="12">
        <f>'Payroll Worksheet'!AL38*'Payroll Worksheet'!$F38</f>
        <v>0</v>
      </c>
      <c r="AF38" s="12">
        <f>'Payroll Worksheet'!AM38*'Payroll Worksheet'!$F38</f>
        <v>0</v>
      </c>
      <c r="AG38" s="12">
        <f>'Payroll Worksheet'!AN38*'Payroll Worksheet'!$F38</f>
        <v>0</v>
      </c>
      <c r="AH38" s="12">
        <f>'Payroll Worksheet'!AO38*'Payroll Worksheet'!$F38</f>
        <v>0</v>
      </c>
      <c r="AI38" s="12">
        <f>'Payroll Worksheet'!AP38*'Payroll Worksheet'!$F38</f>
        <v>0</v>
      </c>
      <c r="AJ38" s="12">
        <f>'Payroll Worksheet'!AQ38*'Payroll Worksheet'!$F38</f>
        <v>0</v>
      </c>
      <c r="AK38" s="12">
        <f>'Payroll Worksheet'!AR38*'Payroll Worksheet'!$F38</f>
        <v>0</v>
      </c>
      <c r="AL38" s="12">
        <f>'Payroll Worksheet'!AS38*'Payroll Worksheet'!$F38</f>
        <v>0</v>
      </c>
      <c r="AM38" s="12">
        <f>'Payroll Worksheet'!AT38*'Payroll Worksheet'!$F38</f>
        <v>0</v>
      </c>
      <c r="AN38" s="12">
        <f>'Payroll Worksheet'!AU38*'Payroll Worksheet'!$F38</f>
        <v>0</v>
      </c>
      <c r="AO38" s="12">
        <f>'Payroll Worksheet'!AV38*'Payroll Worksheet'!$F38</f>
        <v>0</v>
      </c>
    </row>
    <row r="39" spans="1:41" x14ac:dyDescent="0.25">
      <c r="A39" s="68">
        <f>'Payroll Worksheet'!A39</f>
        <v>0</v>
      </c>
      <c r="B39" s="12">
        <f>'Payroll Worksheet'!I39*'Payroll Worksheet'!$F39</f>
        <v>0</v>
      </c>
      <c r="C39" s="12">
        <f>'Payroll Worksheet'!J39*'Payroll Worksheet'!$F39</f>
        <v>0</v>
      </c>
      <c r="D39" s="12">
        <f>'Payroll Worksheet'!K39*'Payroll Worksheet'!$F39</f>
        <v>0</v>
      </c>
      <c r="E39" s="12">
        <f>'Payroll Worksheet'!L39*'Payroll Worksheet'!$F39</f>
        <v>0</v>
      </c>
      <c r="F39" s="12">
        <f>'Payroll Worksheet'!M39*'Payroll Worksheet'!$F39</f>
        <v>0</v>
      </c>
      <c r="G39" s="12">
        <f>'Payroll Worksheet'!N39*'Payroll Worksheet'!$F39</f>
        <v>0</v>
      </c>
      <c r="H39" s="12">
        <f>'Payroll Worksheet'!O39*'Payroll Worksheet'!$F39</f>
        <v>0</v>
      </c>
      <c r="I39" s="12">
        <f>'Payroll Worksheet'!P39*'Payroll Worksheet'!$F39</f>
        <v>0</v>
      </c>
      <c r="J39" s="12">
        <f>'Payroll Worksheet'!Q39*'Payroll Worksheet'!$F39</f>
        <v>0</v>
      </c>
      <c r="K39" s="12">
        <f>'Payroll Worksheet'!R39*'Payroll Worksheet'!$F39</f>
        <v>0</v>
      </c>
      <c r="L39" s="12">
        <f>'Payroll Worksheet'!S39*'Payroll Worksheet'!$F39</f>
        <v>0</v>
      </c>
      <c r="M39" s="12">
        <f>'Payroll Worksheet'!T39*'Payroll Worksheet'!$F39</f>
        <v>0</v>
      </c>
      <c r="N39" s="12">
        <f>'Payroll Worksheet'!U39*'Payroll Worksheet'!$F39</f>
        <v>0</v>
      </c>
      <c r="O39" s="12">
        <f>'Payroll Worksheet'!V39*'Payroll Worksheet'!$F39</f>
        <v>0</v>
      </c>
      <c r="P39" s="12">
        <f>'Payroll Worksheet'!W39*'Payroll Worksheet'!$F39</f>
        <v>0</v>
      </c>
      <c r="Q39" s="12">
        <f>'Payroll Worksheet'!X39*'Payroll Worksheet'!$F39</f>
        <v>0</v>
      </c>
      <c r="R39" s="12">
        <f>'Payroll Worksheet'!Y39*'Payroll Worksheet'!$F39</f>
        <v>0</v>
      </c>
      <c r="S39" s="12">
        <f>'Payroll Worksheet'!Z39*'Payroll Worksheet'!$F39</f>
        <v>0</v>
      </c>
      <c r="T39" s="12">
        <f>'Payroll Worksheet'!AA39*'Payroll Worksheet'!$F39</f>
        <v>0</v>
      </c>
      <c r="U39" s="12">
        <f>'Payroll Worksheet'!AB39*'Payroll Worksheet'!$F39</f>
        <v>0</v>
      </c>
      <c r="V39" s="12">
        <f>'Payroll Worksheet'!AC39*'Payroll Worksheet'!$F39</f>
        <v>0</v>
      </c>
      <c r="W39" s="12">
        <f>'Payroll Worksheet'!AD39*'Payroll Worksheet'!$F39</f>
        <v>0</v>
      </c>
      <c r="X39" s="12">
        <f>'Payroll Worksheet'!AE39*'Payroll Worksheet'!$F39</f>
        <v>0</v>
      </c>
      <c r="Y39" s="12">
        <f>'Payroll Worksheet'!AF39*'Payroll Worksheet'!$F39</f>
        <v>0</v>
      </c>
      <c r="Z39" s="12">
        <f>'Payroll Worksheet'!AG39*'Payroll Worksheet'!$F39</f>
        <v>0</v>
      </c>
      <c r="AA39" s="12">
        <f>'Payroll Worksheet'!AH39*'Payroll Worksheet'!$F39</f>
        <v>0</v>
      </c>
      <c r="AB39" s="12">
        <f>'Payroll Worksheet'!AI39*'Payroll Worksheet'!$F39</f>
        <v>0</v>
      </c>
      <c r="AC39" s="12">
        <f>'Payroll Worksheet'!AJ39*'Payroll Worksheet'!$F39</f>
        <v>0</v>
      </c>
      <c r="AD39" s="12">
        <f>'Payroll Worksheet'!AK39*'Payroll Worksheet'!$F39</f>
        <v>0</v>
      </c>
      <c r="AE39" s="12">
        <f>'Payroll Worksheet'!AL39*'Payroll Worksheet'!$F39</f>
        <v>0</v>
      </c>
      <c r="AF39" s="12">
        <f>'Payroll Worksheet'!AM39*'Payroll Worksheet'!$F39</f>
        <v>0</v>
      </c>
      <c r="AG39" s="12">
        <f>'Payroll Worksheet'!AN39*'Payroll Worksheet'!$F39</f>
        <v>0</v>
      </c>
      <c r="AH39" s="12">
        <f>'Payroll Worksheet'!AO39*'Payroll Worksheet'!$F39</f>
        <v>0</v>
      </c>
      <c r="AI39" s="12">
        <f>'Payroll Worksheet'!AP39*'Payroll Worksheet'!$F39</f>
        <v>0</v>
      </c>
      <c r="AJ39" s="12">
        <f>'Payroll Worksheet'!AQ39*'Payroll Worksheet'!$F39</f>
        <v>0</v>
      </c>
      <c r="AK39" s="12">
        <f>'Payroll Worksheet'!AR39*'Payroll Worksheet'!$F39</f>
        <v>0</v>
      </c>
      <c r="AL39" s="12">
        <f>'Payroll Worksheet'!AS39*'Payroll Worksheet'!$F39</f>
        <v>0</v>
      </c>
      <c r="AM39" s="12">
        <f>'Payroll Worksheet'!AT39*'Payroll Worksheet'!$F39</f>
        <v>0</v>
      </c>
      <c r="AN39" s="12">
        <f>'Payroll Worksheet'!AU39*'Payroll Worksheet'!$F39</f>
        <v>0</v>
      </c>
      <c r="AO39" s="12">
        <f>'Payroll Worksheet'!AV39*'Payroll Worksheet'!$F39</f>
        <v>0</v>
      </c>
    </row>
    <row r="40" spans="1:41" x14ac:dyDescent="0.25">
      <c r="A40" s="68">
        <f>'Payroll Worksheet'!A40</f>
        <v>0</v>
      </c>
      <c r="B40" s="12">
        <f>'Payroll Worksheet'!I40*'Payroll Worksheet'!$F40</f>
        <v>0</v>
      </c>
      <c r="C40" s="12">
        <f>'Payroll Worksheet'!J40*'Payroll Worksheet'!$F40</f>
        <v>0</v>
      </c>
      <c r="D40" s="12">
        <f>'Payroll Worksheet'!K40*'Payroll Worksheet'!$F40</f>
        <v>0</v>
      </c>
      <c r="E40" s="12">
        <f>'Payroll Worksheet'!L40*'Payroll Worksheet'!$F40</f>
        <v>0</v>
      </c>
      <c r="F40" s="12">
        <f>'Payroll Worksheet'!M40*'Payroll Worksheet'!$F40</f>
        <v>0</v>
      </c>
      <c r="G40" s="12">
        <f>'Payroll Worksheet'!N40*'Payroll Worksheet'!$F40</f>
        <v>0</v>
      </c>
      <c r="H40" s="12">
        <f>'Payroll Worksheet'!O40*'Payroll Worksheet'!$F40</f>
        <v>0</v>
      </c>
      <c r="I40" s="12">
        <f>'Payroll Worksheet'!P40*'Payroll Worksheet'!$F40</f>
        <v>0</v>
      </c>
      <c r="J40" s="12">
        <f>'Payroll Worksheet'!Q40*'Payroll Worksheet'!$F40</f>
        <v>0</v>
      </c>
      <c r="K40" s="12">
        <f>'Payroll Worksheet'!R40*'Payroll Worksheet'!$F40</f>
        <v>0</v>
      </c>
      <c r="L40" s="12">
        <f>'Payroll Worksheet'!S40*'Payroll Worksheet'!$F40</f>
        <v>0</v>
      </c>
      <c r="M40" s="12">
        <f>'Payroll Worksheet'!T40*'Payroll Worksheet'!$F40</f>
        <v>0</v>
      </c>
      <c r="N40" s="12">
        <f>'Payroll Worksheet'!U40*'Payroll Worksheet'!$F40</f>
        <v>0</v>
      </c>
      <c r="O40" s="12">
        <f>'Payroll Worksheet'!V40*'Payroll Worksheet'!$F40</f>
        <v>0</v>
      </c>
      <c r="P40" s="12">
        <f>'Payroll Worksheet'!W40*'Payroll Worksheet'!$F40</f>
        <v>0</v>
      </c>
      <c r="Q40" s="12">
        <f>'Payroll Worksheet'!X40*'Payroll Worksheet'!$F40</f>
        <v>0</v>
      </c>
      <c r="R40" s="12">
        <f>'Payroll Worksheet'!Y40*'Payroll Worksheet'!$F40</f>
        <v>0</v>
      </c>
      <c r="S40" s="12">
        <f>'Payroll Worksheet'!Z40*'Payroll Worksheet'!$F40</f>
        <v>0</v>
      </c>
      <c r="T40" s="12">
        <f>'Payroll Worksheet'!AA40*'Payroll Worksheet'!$F40</f>
        <v>0</v>
      </c>
      <c r="U40" s="12">
        <f>'Payroll Worksheet'!AB40*'Payroll Worksheet'!$F40</f>
        <v>0</v>
      </c>
      <c r="V40" s="12">
        <f>'Payroll Worksheet'!AC40*'Payroll Worksheet'!$F40</f>
        <v>0</v>
      </c>
      <c r="W40" s="12">
        <f>'Payroll Worksheet'!AD40*'Payroll Worksheet'!$F40</f>
        <v>0</v>
      </c>
      <c r="X40" s="12">
        <f>'Payroll Worksheet'!AE40*'Payroll Worksheet'!$F40</f>
        <v>0</v>
      </c>
      <c r="Y40" s="12">
        <f>'Payroll Worksheet'!AF40*'Payroll Worksheet'!$F40</f>
        <v>0</v>
      </c>
      <c r="Z40" s="12">
        <f>'Payroll Worksheet'!AG40*'Payroll Worksheet'!$F40</f>
        <v>0</v>
      </c>
      <c r="AA40" s="12">
        <f>'Payroll Worksheet'!AH40*'Payroll Worksheet'!$F40</f>
        <v>0</v>
      </c>
      <c r="AB40" s="12">
        <f>'Payroll Worksheet'!AI40*'Payroll Worksheet'!$F40</f>
        <v>0</v>
      </c>
      <c r="AC40" s="12">
        <f>'Payroll Worksheet'!AJ40*'Payroll Worksheet'!$F40</f>
        <v>0</v>
      </c>
      <c r="AD40" s="12">
        <f>'Payroll Worksheet'!AK40*'Payroll Worksheet'!$F40</f>
        <v>0</v>
      </c>
      <c r="AE40" s="12">
        <f>'Payroll Worksheet'!AL40*'Payroll Worksheet'!$F40</f>
        <v>0</v>
      </c>
      <c r="AF40" s="12">
        <f>'Payroll Worksheet'!AM40*'Payroll Worksheet'!$F40</f>
        <v>0</v>
      </c>
      <c r="AG40" s="12">
        <f>'Payroll Worksheet'!AN40*'Payroll Worksheet'!$F40</f>
        <v>0</v>
      </c>
      <c r="AH40" s="12">
        <f>'Payroll Worksheet'!AO40*'Payroll Worksheet'!$F40</f>
        <v>0</v>
      </c>
      <c r="AI40" s="12">
        <f>'Payroll Worksheet'!AP40*'Payroll Worksheet'!$F40</f>
        <v>0</v>
      </c>
      <c r="AJ40" s="12">
        <f>'Payroll Worksheet'!AQ40*'Payroll Worksheet'!$F40</f>
        <v>0</v>
      </c>
      <c r="AK40" s="12">
        <f>'Payroll Worksheet'!AR40*'Payroll Worksheet'!$F40</f>
        <v>0</v>
      </c>
      <c r="AL40" s="12">
        <f>'Payroll Worksheet'!AS40*'Payroll Worksheet'!$F40</f>
        <v>0</v>
      </c>
      <c r="AM40" s="12">
        <f>'Payroll Worksheet'!AT40*'Payroll Worksheet'!$F40</f>
        <v>0</v>
      </c>
      <c r="AN40" s="12">
        <f>'Payroll Worksheet'!AU40*'Payroll Worksheet'!$F40</f>
        <v>0</v>
      </c>
      <c r="AO40" s="12">
        <f>'Payroll Worksheet'!AV40*'Payroll Worksheet'!$F40</f>
        <v>0</v>
      </c>
    </row>
    <row r="41" spans="1:41" x14ac:dyDescent="0.25">
      <c r="A41" s="68">
        <f>'Payroll Worksheet'!A41</f>
        <v>0</v>
      </c>
      <c r="B41" s="12">
        <f>'Payroll Worksheet'!I41*'Payroll Worksheet'!$F41</f>
        <v>0</v>
      </c>
      <c r="C41" s="12">
        <f>'Payroll Worksheet'!J41*'Payroll Worksheet'!$F41</f>
        <v>0</v>
      </c>
      <c r="D41" s="12">
        <f>'Payroll Worksheet'!K41*'Payroll Worksheet'!$F41</f>
        <v>0</v>
      </c>
      <c r="E41" s="12">
        <f>'Payroll Worksheet'!L41*'Payroll Worksheet'!$F41</f>
        <v>0</v>
      </c>
      <c r="F41" s="12">
        <f>'Payroll Worksheet'!M41*'Payroll Worksheet'!$F41</f>
        <v>0</v>
      </c>
      <c r="G41" s="12">
        <f>'Payroll Worksheet'!N41*'Payroll Worksheet'!$F41</f>
        <v>0</v>
      </c>
      <c r="H41" s="12">
        <f>'Payroll Worksheet'!O41*'Payroll Worksheet'!$F41</f>
        <v>0</v>
      </c>
      <c r="I41" s="12">
        <f>'Payroll Worksheet'!P41*'Payroll Worksheet'!$F41</f>
        <v>0</v>
      </c>
      <c r="J41" s="12">
        <f>'Payroll Worksheet'!Q41*'Payroll Worksheet'!$F41</f>
        <v>0</v>
      </c>
      <c r="K41" s="12">
        <f>'Payroll Worksheet'!R41*'Payroll Worksheet'!$F41</f>
        <v>0</v>
      </c>
      <c r="L41" s="12">
        <f>'Payroll Worksheet'!S41*'Payroll Worksheet'!$F41</f>
        <v>0</v>
      </c>
      <c r="M41" s="12">
        <f>'Payroll Worksheet'!T41*'Payroll Worksheet'!$F41</f>
        <v>0</v>
      </c>
      <c r="N41" s="12">
        <f>'Payroll Worksheet'!U41*'Payroll Worksheet'!$F41</f>
        <v>0</v>
      </c>
      <c r="O41" s="12">
        <f>'Payroll Worksheet'!V41*'Payroll Worksheet'!$F41</f>
        <v>0</v>
      </c>
      <c r="P41" s="12">
        <f>'Payroll Worksheet'!W41*'Payroll Worksheet'!$F41</f>
        <v>0</v>
      </c>
      <c r="Q41" s="12">
        <f>'Payroll Worksheet'!X41*'Payroll Worksheet'!$F41</f>
        <v>0</v>
      </c>
      <c r="R41" s="12">
        <f>'Payroll Worksheet'!Y41*'Payroll Worksheet'!$F41</f>
        <v>0</v>
      </c>
      <c r="S41" s="12">
        <f>'Payroll Worksheet'!Z41*'Payroll Worksheet'!$F41</f>
        <v>0</v>
      </c>
      <c r="T41" s="12">
        <f>'Payroll Worksheet'!AA41*'Payroll Worksheet'!$F41</f>
        <v>0</v>
      </c>
      <c r="U41" s="12">
        <f>'Payroll Worksheet'!AB41*'Payroll Worksheet'!$F41</f>
        <v>0</v>
      </c>
      <c r="V41" s="12">
        <f>'Payroll Worksheet'!AC41*'Payroll Worksheet'!$F41</f>
        <v>0</v>
      </c>
      <c r="W41" s="12">
        <f>'Payroll Worksheet'!AD41*'Payroll Worksheet'!$F41</f>
        <v>0</v>
      </c>
      <c r="X41" s="12">
        <f>'Payroll Worksheet'!AE41*'Payroll Worksheet'!$F41</f>
        <v>0</v>
      </c>
      <c r="Y41" s="12">
        <f>'Payroll Worksheet'!AF41*'Payroll Worksheet'!$F41</f>
        <v>0</v>
      </c>
      <c r="Z41" s="12">
        <f>'Payroll Worksheet'!AG41*'Payroll Worksheet'!$F41</f>
        <v>0</v>
      </c>
      <c r="AA41" s="12">
        <f>'Payroll Worksheet'!AH41*'Payroll Worksheet'!$F41</f>
        <v>0</v>
      </c>
      <c r="AB41" s="12">
        <f>'Payroll Worksheet'!AI41*'Payroll Worksheet'!$F41</f>
        <v>0</v>
      </c>
      <c r="AC41" s="12">
        <f>'Payroll Worksheet'!AJ41*'Payroll Worksheet'!$F41</f>
        <v>0</v>
      </c>
      <c r="AD41" s="12">
        <f>'Payroll Worksheet'!AK41*'Payroll Worksheet'!$F41</f>
        <v>0</v>
      </c>
      <c r="AE41" s="12">
        <f>'Payroll Worksheet'!AL41*'Payroll Worksheet'!$F41</f>
        <v>0</v>
      </c>
      <c r="AF41" s="12">
        <f>'Payroll Worksheet'!AM41*'Payroll Worksheet'!$F41</f>
        <v>0</v>
      </c>
      <c r="AG41" s="12">
        <f>'Payroll Worksheet'!AN41*'Payroll Worksheet'!$F41</f>
        <v>0</v>
      </c>
      <c r="AH41" s="12">
        <f>'Payroll Worksheet'!AO41*'Payroll Worksheet'!$F41</f>
        <v>0</v>
      </c>
      <c r="AI41" s="12">
        <f>'Payroll Worksheet'!AP41*'Payroll Worksheet'!$F41</f>
        <v>0</v>
      </c>
      <c r="AJ41" s="12">
        <f>'Payroll Worksheet'!AQ41*'Payroll Worksheet'!$F41</f>
        <v>0</v>
      </c>
      <c r="AK41" s="12">
        <f>'Payroll Worksheet'!AR41*'Payroll Worksheet'!$F41</f>
        <v>0</v>
      </c>
      <c r="AL41" s="12">
        <f>'Payroll Worksheet'!AS41*'Payroll Worksheet'!$F41</f>
        <v>0</v>
      </c>
      <c r="AM41" s="12">
        <f>'Payroll Worksheet'!AT41*'Payroll Worksheet'!$F41</f>
        <v>0</v>
      </c>
      <c r="AN41" s="12">
        <f>'Payroll Worksheet'!AU41*'Payroll Worksheet'!$F41</f>
        <v>0</v>
      </c>
      <c r="AO41" s="12">
        <f>'Payroll Worksheet'!AV41*'Payroll Worksheet'!$F41</f>
        <v>0</v>
      </c>
    </row>
    <row r="42" spans="1:41" x14ac:dyDescent="0.25">
      <c r="A42" s="68">
        <f>'Payroll Worksheet'!A42</f>
        <v>0</v>
      </c>
      <c r="B42" s="12">
        <f>'Payroll Worksheet'!I42*'Payroll Worksheet'!$F42</f>
        <v>0</v>
      </c>
      <c r="C42" s="12">
        <f>'Payroll Worksheet'!J42*'Payroll Worksheet'!$F42</f>
        <v>0</v>
      </c>
      <c r="D42" s="12">
        <f>'Payroll Worksheet'!K42*'Payroll Worksheet'!$F42</f>
        <v>0</v>
      </c>
      <c r="E42" s="12">
        <f>'Payroll Worksheet'!L42*'Payroll Worksheet'!$F42</f>
        <v>0</v>
      </c>
      <c r="F42" s="12">
        <f>'Payroll Worksheet'!M42*'Payroll Worksheet'!$F42</f>
        <v>0</v>
      </c>
      <c r="G42" s="12">
        <f>'Payroll Worksheet'!N42*'Payroll Worksheet'!$F42</f>
        <v>0</v>
      </c>
      <c r="H42" s="12">
        <f>'Payroll Worksheet'!O42*'Payroll Worksheet'!$F42</f>
        <v>0</v>
      </c>
      <c r="I42" s="12">
        <f>'Payroll Worksheet'!P42*'Payroll Worksheet'!$F42</f>
        <v>0</v>
      </c>
      <c r="J42" s="12">
        <f>'Payroll Worksheet'!Q42*'Payroll Worksheet'!$F42</f>
        <v>0</v>
      </c>
      <c r="K42" s="12">
        <f>'Payroll Worksheet'!R42*'Payroll Worksheet'!$F42</f>
        <v>0</v>
      </c>
      <c r="L42" s="12">
        <f>'Payroll Worksheet'!S42*'Payroll Worksheet'!$F42</f>
        <v>0</v>
      </c>
      <c r="M42" s="12">
        <f>'Payroll Worksheet'!T42*'Payroll Worksheet'!$F42</f>
        <v>0</v>
      </c>
      <c r="N42" s="12">
        <f>'Payroll Worksheet'!U42*'Payroll Worksheet'!$F42</f>
        <v>0</v>
      </c>
      <c r="O42" s="12">
        <f>'Payroll Worksheet'!V42*'Payroll Worksheet'!$F42</f>
        <v>0</v>
      </c>
      <c r="P42" s="12">
        <f>'Payroll Worksheet'!W42*'Payroll Worksheet'!$F42</f>
        <v>0</v>
      </c>
      <c r="Q42" s="12">
        <f>'Payroll Worksheet'!X42*'Payroll Worksheet'!$F42</f>
        <v>0</v>
      </c>
      <c r="R42" s="12">
        <f>'Payroll Worksheet'!Y42*'Payroll Worksheet'!$F42</f>
        <v>0</v>
      </c>
      <c r="S42" s="12">
        <f>'Payroll Worksheet'!Z42*'Payroll Worksheet'!$F42</f>
        <v>0</v>
      </c>
      <c r="T42" s="12">
        <f>'Payroll Worksheet'!AA42*'Payroll Worksheet'!$F42</f>
        <v>0</v>
      </c>
      <c r="U42" s="12">
        <f>'Payroll Worksheet'!AB42*'Payroll Worksheet'!$F42</f>
        <v>0</v>
      </c>
      <c r="V42" s="12">
        <f>'Payroll Worksheet'!AC42*'Payroll Worksheet'!$F42</f>
        <v>0</v>
      </c>
      <c r="W42" s="12">
        <f>'Payroll Worksheet'!AD42*'Payroll Worksheet'!$F42</f>
        <v>0</v>
      </c>
      <c r="X42" s="12">
        <f>'Payroll Worksheet'!AE42*'Payroll Worksheet'!$F42</f>
        <v>0</v>
      </c>
      <c r="Y42" s="12">
        <f>'Payroll Worksheet'!AF42*'Payroll Worksheet'!$F42</f>
        <v>0</v>
      </c>
      <c r="Z42" s="12">
        <f>'Payroll Worksheet'!AG42*'Payroll Worksheet'!$F42</f>
        <v>0</v>
      </c>
      <c r="AA42" s="12">
        <f>'Payroll Worksheet'!AH42*'Payroll Worksheet'!$F42</f>
        <v>0</v>
      </c>
      <c r="AB42" s="12">
        <f>'Payroll Worksheet'!AI42*'Payroll Worksheet'!$F42</f>
        <v>0</v>
      </c>
      <c r="AC42" s="12">
        <f>'Payroll Worksheet'!AJ42*'Payroll Worksheet'!$F42</f>
        <v>0</v>
      </c>
      <c r="AD42" s="12">
        <f>'Payroll Worksheet'!AK42*'Payroll Worksheet'!$F42</f>
        <v>0</v>
      </c>
      <c r="AE42" s="12">
        <f>'Payroll Worksheet'!AL42*'Payroll Worksheet'!$F42</f>
        <v>0</v>
      </c>
      <c r="AF42" s="12">
        <f>'Payroll Worksheet'!AM42*'Payroll Worksheet'!$F42</f>
        <v>0</v>
      </c>
      <c r="AG42" s="12">
        <f>'Payroll Worksheet'!AN42*'Payroll Worksheet'!$F42</f>
        <v>0</v>
      </c>
      <c r="AH42" s="12">
        <f>'Payroll Worksheet'!AO42*'Payroll Worksheet'!$F42</f>
        <v>0</v>
      </c>
      <c r="AI42" s="12">
        <f>'Payroll Worksheet'!AP42*'Payroll Worksheet'!$F42</f>
        <v>0</v>
      </c>
      <c r="AJ42" s="12">
        <f>'Payroll Worksheet'!AQ42*'Payroll Worksheet'!$F42</f>
        <v>0</v>
      </c>
      <c r="AK42" s="12">
        <f>'Payroll Worksheet'!AR42*'Payroll Worksheet'!$F42</f>
        <v>0</v>
      </c>
      <c r="AL42" s="12">
        <f>'Payroll Worksheet'!AS42*'Payroll Worksheet'!$F42</f>
        <v>0</v>
      </c>
      <c r="AM42" s="12">
        <f>'Payroll Worksheet'!AT42*'Payroll Worksheet'!$F42</f>
        <v>0</v>
      </c>
      <c r="AN42" s="12">
        <f>'Payroll Worksheet'!AU42*'Payroll Worksheet'!$F42</f>
        <v>0</v>
      </c>
      <c r="AO42" s="12">
        <f>'Payroll Worksheet'!AV42*'Payroll Worksheet'!$F42</f>
        <v>0</v>
      </c>
    </row>
    <row r="43" spans="1:41" x14ac:dyDescent="0.25">
      <c r="A43" s="68">
        <f>'Payroll Worksheet'!A43</f>
        <v>0</v>
      </c>
      <c r="B43" s="12">
        <f>'Payroll Worksheet'!I43*'Payroll Worksheet'!$F43</f>
        <v>0</v>
      </c>
      <c r="C43" s="12">
        <f>'Payroll Worksheet'!J43*'Payroll Worksheet'!$F43</f>
        <v>0</v>
      </c>
      <c r="D43" s="12">
        <f>'Payroll Worksheet'!K43*'Payroll Worksheet'!$F43</f>
        <v>0</v>
      </c>
      <c r="E43" s="12">
        <f>'Payroll Worksheet'!L43*'Payroll Worksheet'!$F43</f>
        <v>0</v>
      </c>
      <c r="F43" s="12">
        <f>'Payroll Worksheet'!M43*'Payroll Worksheet'!$F43</f>
        <v>0</v>
      </c>
      <c r="G43" s="12">
        <f>'Payroll Worksheet'!N43*'Payroll Worksheet'!$F43</f>
        <v>0</v>
      </c>
      <c r="H43" s="12">
        <f>'Payroll Worksheet'!O43*'Payroll Worksheet'!$F43</f>
        <v>0</v>
      </c>
      <c r="I43" s="12">
        <f>'Payroll Worksheet'!P43*'Payroll Worksheet'!$F43</f>
        <v>0</v>
      </c>
      <c r="J43" s="12">
        <f>'Payroll Worksheet'!Q43*'Payroll Worksheet'!$F43</f>
        <v>0</v>
      </c>
      <c r="K43" s="12">
        <f>'Payroll Worksheet'!R43*'Payroll Worksheet'!$F43</f>
        <v>0</v>
      </c>
      <c r="L43" s="12">
        <f>'Payroll Worksheet'!S43*'Payroll Worksheet'!$F43</f>
        <v>0</v>
      </c>
      <c r="M43" s="12">
        <f>'Payroll Worksheet'!T43*'Payroll Worksheet'!$F43</f>
        <v>0</v>
      </c>
      <c r="N43" s="12">
        <f>'Payroll Worksheet'!U43*'Payroll Worksheet'!$F43</f>
        <v>0</v>
      </c>
      <c r="O43" s="12">
        <f>'Payroll Worksheet'!V43*'Payroll Worksheet'!$F43</f>
        <v>0</v>
      </c>
      <c r="P43" s="12">
        <f>'Payroll Worksheet'!W43*'Payroll Worksheet'!$F43</f>
        <v>0</v>
      </c>
      <c r="Q43" s="12">
        <f>'Payroll Worksheet'!X43*'Payroll Worksheet'!$F43</f>
        <v>0</v>
      </c>
      <c r="R43" s="12">
        <f>'Payroll Worksheet'!Y43*'Payroll Worksheet'!$F43</f>
        <v>0</v>
      </c>
      <c r="S43" s="12">
        <f>'Payroll Worksheet'!Z43*'Payroll Worksheet'!$F43</f>
        <v>0</v>
      </c>
      <c r="T43" s="12">
        <f>'Payroll Worksheet'!AA43*'Payroll Worksheet'!$F43</f>
        <v>0</v>
      </c>
      <c r="U43" s="12">
        <f>'Payroll Worksheet'!AB43*'Payroll Worksheet'!$F43</f>
        <v>0</v>
      </c>
      <c r="V43" s="12">
        <f>'Payroll Worksheet'!AC43*'Payroll Worksheet'!$F43</f>
        <v>0</v>
      </c>
      <c r="W43" s="12">
        <f>'Payroll Worksheet'!AD43*'Payroll Worksheet'!$F43</f>
        <v>0</v>
      </c>
      <c r="X43" s="12">
        <f>'Payroll Worksheet'!AE43*'Payroll Worksheet'!$F43</f>
        <v>0</v>
      </c>
      <c r="Y43" s="12">
        <f>'Payroll Worksheet'!AF43*'Payroll Worksheet'!$F43</f>
        <v>0</v>
      </c>
      <c r="Z43" s="12">
        <f>'Payroll Worksheet'!AG43*'Payroll Worksheet'!$F43</f>
        <v>0</v>
      </c>
      <c r="AA43" s="12">
        <f>'Payroll Worksheet'!AH43*'Payroll Worksheet'!$F43</f>
        <v>0</v>
      </c>
      <c r="AB43" s="12">
        <f>'Payroll Worksheet'!AI43*'Payroll Worksheet'!$F43</f>
        <v>0</v>
      </c>
      <c r="AC43" s="12">
        <f>'Payroll Worksheet'!AJ43*'Payroll Worksheet'!$F43</f>
        <v>0</v>
      </c>
      <c r="AD43" s="12">
        <f>'Payroll Worksheet'!AK43*'Payroll Worksheet'!$F43</f>
        <v>0</v>
      </c>
      <c r="AE43" s="12">
        <f>'Payroll Worksheet'!AL43*'Payroll Worksheet'!$F43</f>
        <v>0</v>
      </c>
      <c r="AF43" s="12">
        <f>'Payroll Worksheet'!AM43*'Payroll Worksheet'!$F43</f>
        <v>0</v>
      </c>
      <c r="AG43" s="12">
        <f>'Payroll Worksheet'!AN43*'Payroll Worksheet'!$F43</f>
        <v>0</v>
      </c>
      <c r="AH43" s="12">
        <f>'Payroll Worksheet'!AO43*'Payroll Worksheet'!$F43</f>
        <v>0</v>
      </c>
      <c r="AI43" s="12">
        <f>'Payroll Worksheet'!AP43*'Payroll Worksheet'!$F43</f>
        <v>0</v>
      </c>
      <c r="AJ43" s="12">
        <f>'Payroll Worksheet'!AQ43*'Payroll Worksheet'!$F43</f>
        <v>0</v>
      </c>
      <c r="AK43" s="12">
        <f>'Payroll Worksheet'!AR43*'Payroll Worksheet'!$F43</f>
        <v>0</v>
      </c>
      <c r="AL43" s="12">
        <f>'Payroll Worksheet'!AS43*'Payroll Worksheet'!$F43</f>
        <v>0</v>
      </c>
      <c r="AM43" s="12">
        <f>'Payroll Worksheet'!AT43*'Payroll Worksheet'!$F43</f>
        <v>0</v>
      </c>
      <c r="AN43" s="12">
        <f>'Payroll Worksheet'!AU43*'Payroll Worksheet'!$F43</f>
        <v>0</v>
      </c>
      <c r="AO43" s="12">
        <f>'Payroll Worksheet'!AV43*'Payroll Worksheet'!$F43</f>
        <v>0</v>
      </c>
    </row>
    <row r="44" spans="1:41" x14ac:dyDescent="0.25">
      <c r="A44" s="68">
        <f>'Payroll Worksheet'!A44</f>
        <v>0</v>
      </c>
      <c r="B44" s="12">
        <f>'Payroll Worksheet'!I44*'Payroll Worksheet'!$F44</f>
        <v>0</v>
      </c>
      <c r="C44" s="12">
        <f>'Payroll Worksheet'!J44*'Payroll Worksheet'!$F44</f>
        <v>0</v>
      </c>
      <c r="D44" s="12">
        <f>'Payroll Worksheet'!K44*'Payroll Worksheet'!$F44</f>
        <v>0</v>
      </c>
      <c r="E44" s="12">
        <f>'Payroll Worksheet'!L44*'Payroll Worksheet'!$F44</f>
        <v>0</v>
      </c>
      <c r="F44" s="12">
        <f>'Payroll Worksheet'!M44*'Payroll Worksheet'!$F44</f>
        <v>0</v>
      </c>
      <c r="G44" s="12">
        <f>'Payroll Worksheet'!N44*'Payroll Worksheet'!$F44</f>
        <v>0</v>
      </c>
      <c r="H44" s="12">
        <f>'Payroll Worksheet'!O44*'Payroll Worksheet'!$F44</f>
        <v>0</v>
      </c>
      <c r="I44" s="12">
        <f>'Payroll Worksheet'!P44*'Payroll Worksheet'!$F44</f>
        <v>0</v>
      </c>
      <c r="J44" s="12">
        <f>'Payroll Worksheet'!Q44*'Payroll Worksheet'!$F44</f>
        <v>0</v>
      </c>
      <c r="K44" s="12">
        <f>'Payroll Worksheet'!R44*'Payroll Worksheet'!$F44</f>
        <v>0</v>
      </c>
      <c r="L44" s="12">
        <f>'Payroll Worksheet'!S44*'Payroll Worksheet'!$F44</f>
        <v>0</v>
      </c>
      <c r="M44" s="12">
        <f>'Payroll Worksheet'!T44*'Payroll Worksheet'!$F44</f>
        <v>0</v>
      </c>
      <c r="N44" s="12">
        <f>'Payroll Worksheet'!U44*'Payroll Worksheet'!$F44</f>
        <v>0</v>
      </c>
      <c r="O44" s="12">
        <f>'Payroll Worksheet'!V44*'Payroll Worksheet'!$F44</f>
        <v>0</v>
      </c>
      <c r="P44" s="12">
        <f>'Payroll Worksheet'!W44*'Payroll Worksheet'!$F44</f>
        <v>0</v>
      </c>
      <c r="Q44" s="12">
        <f>'Payroll Worksheet'!X44*'Payroll Worksheet'!$F44</f>
        <v>0</v>
      </c>
      <c r="R44" s="12">
        <f>'Payroll Worksheet'!Y44*'Payroll Worksheet'!$F44</f>
        <v>0</v>
      </c>
      <c r="S44" s="12">
        <f>'Payroll Worksheet'!Z44*'Payroll Worksheet'!$F44</f>
        <v>0</v>
      </c>
      <c r="T44" s="12">
        <f>'Payroll Worksheet'!AA44*'Payroll Worksheet'!$F44</f>
        <v>0</v>
      </c>
      <c r="U44" s="12">
        <f>'Payroll Worksheet'!AB44*'Payroll Worksheet'!$F44</f>
        <v>0</v>
      </c>
      <c r="V44" s="12">
        <f>'Payroll Worksheet'!AC44*'Payroll Worksheet'!$F44</f>
        <v>0</v>
      </c>
      <c r="W44" s="12">
        <f>'Payroll Worksheet'!AD44*'Payroll Worksheet'!$F44</f>
        <v>0</v>
      </c>
      <c r="X44" s="12">
        <f>'Payroll Worksheet'!AE44*'Payroll Worksheet'!$F44</f>
        <v>0</v>
      </c>
      <c r="Y44" s="12">
        <f>'Payroll Worksheet'!AF44*'Payroll Worksheet'!$F44</f>
        <v>0</v>
      </c>
      <c r="Z44" s="12">
        <f>'Payroll Worksheet'!AG44*'Payroll Worksheet'!$F44</f>
        <v>0</v>
      </c>
      <c r="AA44" s="12">
        <f>'Payroll Worksheet'!AH44*'Payroll Worksheet'!$F44</f>
        <v>0</v>
      </c>
      <c r="AB44" s="12">
        <f>'Payroll Worksheet'!AI44*'Payroll Worksheet'!$F44</f>
        <v>0</v>
      </c>
      <c r="AC44" s="12">
        <f>'Payroll Worksheet'!AJ44*'Payroll Worksheet'!$F44</f>
        <v>0</v>
      </c>
      <c r="AD44" s="12">
        <f>'Payroll Worksheet'!AK44*'Payroll Worksheet'!$F44</f>
        <v>0</v>
      </c>
      <c r="AE44" s="12">
        <f>'Payroll Worksheet'!AL44*'Payroll Worksheet'!$F44</f>
        <v>0</v>
      </c>
      <c r="AF44" s="12">
        <f>'Payroll Worksheet'!AM44*'Payroll Worksheet'!$F44</f>
        <v>0</v>
      </c>
      <c r="AG44" s="12">
        <f>'Payroll Worksheet'!AN44*'Payroll Worksheet'!$F44</f>
        <v>0</v>
      </c>
      <c r="AH44" s="12">
        <f>'Payroll Worksheet'!AO44*'Payroll Worksheet'!$F44</f>
        <v>0</v>
      </c>
      <c r="AI44" s="12">
        <f>'Payroll Worksheet'!AP44*'Payroll Worksheet'!$F44</f>
        <v>0</v>
      </c>
      <c r="AJ44" s="12">
        <f>'Payroll Worksheet'!AQ44*'Payroll Worksheet'!$F44</f>
        <v>0</v>
      </c>
      <c r="AK44" s="12">
        <f>'Payroll Worksheet'!AR44*'Payroll Worksheet'!$F44</f>
        <v>0</v>
      </c>
      <c r="AL44" s="12">
        <f>'Payroll Worksheet'!AS44*'Payroll Worksheet'!$F44</f>
        <v>0</v>
      </c>
      <c r="AM44" s="12">
        <f>'Payroll Worksheet'!AT44*'Payroll Worksheet'!$F44</f>
        <v>0</v>
      </c>
      <c r="AN44" s="12">
        <f>'Payroll Worksheet'!AU44*'Payroll Worksheet'!$F44</f>
        <v>0</v>
      </c>
      <c r="AO44" s="12">
        <f>'Payroll Worksheet'!AV44*'Payroll Worksheet'!$F44</f>
        <v>0</v>
      </c>
    </row>
    <row r="45" spans="1:41" x14ac:dyDescent="0.25">
      <c r="A45" s="68">
        <f>'Payroll Worksheet'!A45</f>
        <v>0</v>
      </c>
      <c r="B45" s="12">
        <f>'Payroll Worksheet'!I45*'Payroll Worksheet'!$F45</f>
        <v>0</v>
      </c>
      <c r="C45" s="12">
        <f>'Payroll Worksheet'!J45*'Payroll Worksheet'!$F45</f>
        <v>0</v>
      </c>
      <c r="D45" s="12">
        <f>'Payroll Worksheet'!K45*'Payroll Worksheet'!$F45</f>
        <v>0</v>
      </c>
      <c r="E45" s="12">
        <f>'Payroll Worksheet'!L45*'Payroll Worksheet'!$F45</f>
        <v>0</v>
      </c>
      <c r="F45" s="12">
        <f>'Payroll Worksheet'!M45*'Payroll Worksheet'!$F45</f>
        <v>0</v>
      </c>
      <c r="G45" s="12">
        <f>'Payroll Worksheet'!N45*'Payroll Worksheet'!$F45</f>
        <v>0</v>
      </c>
      <c r="H45" s="12">
        <f>'Payroll Worksheet'!O45*'Payroll Worksheet'!$F45</f>
        <v>0</v>
      </c>
      <c r="I45" s="12">
        <f>'Payroll Worksheet'!P45*'Payroll Worksheet'!$F45</f>
        <v>0</v>
      </c>
      <c r="J45" s="12">
        <f>'Payroll Worksheet'!Q45*'Payroll Worksheet'!$F45</f>
        <v>0</v>
      </c>
      <c r="K45" s="12">
        <f>'Payroll Worksheet'!R45*'Payroll Worksheet'!$F45</f>
        <v>0</v>
      </c>
      <c r="L45" s="12">
        <f>'Payroll Worksheet'!S45*'Payroll Worksheet'!$F45</f>
        <v>0</v>
      </c>
      <c r="M45" s="12">
        <f>'Payroll Worksheet'!T45*'Payroll Worksheet'!$F45</f>
        <v>0</v>
      </c>
      <c r="N45" s="12">
        <f>'Payroll Worksheet'!U45*'Payroll Worksheet'!$F45</f>
        <v>0</v>
      </c>
      <c r="O45" s="12">
        <f>'Payroll Worksheet'!V45*'Payroll Worksheet'!$F45</f>
        <v>0</v>
      </c>
      <c r="P45" s="12">
        <f>'Payroll Worksheet'!W45*'Payroll Worksheet'!$F45</f>
        <v>0</v>
      </c>
      <c r="Q45" s="12">
        <f>'Payroll Worksheet'!X45*'Payroll Worksheet'!$F45</f>
        <v>0</v>
      </c>
      <c r="R45" s="12">
        <f>'Payroll Worksheet'!Y45*'Payroll Worksheet'!$F45</f>
        <v>0</v>
      </c>
      <c r="S45" s="12">
        <f>'Payroll Worksheet'!Z45*'Payroll Worksheet'!$F45</f>
        <v>0</v>
      </c>
      <c r="T45" s="12">
        <f>'Payroll Worksheet'!AA45*'Payroll Worksheet'!$F45</f>
        <v>0</v>
      </c>
      <c r="U45" s="12">
        <f>'Payroll Worksheet'!AB45*'Payroll Worksheet'!$F45</f>
        <v>0</v>
      </c>
      <c r="V45" s="12">
        <f>'Payroll Worksheet'!AC45*'Payroll Worksheet'!$F45</f>
        <v>0</v>
      </c>
      <c r="W45" s="12">
        <f>'Payroll Worksheet'!AD45*'Payroll Worksheet'!$F45</f>
        <v>0</v>
      </c>
      <c r="X45" s="12">
        <f>'Payroll Worksheet'!AE45*'Payroll Worksheet'!$F45</f>
        <v>0</v>
      </c>
      <c r="Y45" s="12">
        <f>'Payroll Worksheet'!AF45*'Payroll Worksheet'!$F45</f>
        <v>0</v>
      </c>
      <c r="Z45" s="12">
        <f>'Payroll Worksheet'!AG45*'Payroll Worksheet'!$F45</f>
        <v>0</v>
      </c>
      <c r="AA45" s="12">
        <f>'Payroll Worksheet'!AH45*'Payroll Worksheet'!$F45</f>
        <v>0</v>
      </c>
      <c r="AB45" s="12">
        <f>'Payroll Worksheet'!AI45*'Payroll Worksheet'!$F45</f>
        <v>0</v>
      </c>
      <c r="AC45" s="12">
        <f>'Payroll Worksheet'!AJ45*'Payroll Worksheet'!$F45</f>
        <v>0</v>
      </c>
      <c r="AD45" s="12">
        <f>'Payroll Worksheet'!AK45*'Payroll Worksheet'!$F45</f>
        <v>0</v>
      </c>
      <c r="AE45" s="12">
        <f>'Payroll Worksheet'!AL45*'Payroll Worksheet'!$F45</f>
        <v>0</v>
      </c>
      <c r="AF45" s="12">
        <f>'Payroll Worksheet'!AM45*'Payroll Worksheet'!$F45</f>
        <v>0</v>
      </c>
      <c r="AG45" s="12">
        <f>'Payroll Worksheet'!AN45*'Payroll Worksheet'!$F45</f>
        <v>0</v>
      </c>
      <c r="AH45" s="12">
        <f>'Payroll Worksheet'!AO45*'Payroll Worksheet'!$F45</f>
        <v>0</v>
      </c>
      <c r="AI45" s="12">
        <f>'Payroll Worksheet'!AP45*'Payroll Worksheet'!$F45</f>
        <v>0</v>
      </c>
      <c r="AJ45" s="12">
        <f>'Payroll Worksheet'!AQ45*'Payroll Worksheet'!$F45</f>
        <v>0</v>
      </c>
      <c r="AK45" s="12">
        <f>'Payroll Worksheet'!AR45*'Payroll Worksheet'!$F45</f>
        <v>0</v>
      </c>
      <c r="AL45" s="12">
        <f>'Payroll Worksheet'!AS45*'Payroll Worksheet'!$F45</f>
        <v>0</v>
      </c>
      <c r="AM45" s="12">
        <f>'Payroll Worksheet'!AT45*'Payroll Worksheet'!$F45</f>
        <v>0</v>
      </c>
      <c r="AN45" s="12">
        <f>'Payroll Worksheet'!AU45*'Payroll Worksheet'!$F45</f>
        <v>0</v>
      </c>
      <c r="AO45" s="12">
        <f>'Payroll Worksheet'!AV45*'Payroll Worksheet'!$F45</f>
        <v>0</v>
      </c>
    </row>
    <row r="46" spans="1:41" x14ac:dyDescent="0.25">
      <c r="A46" s="68">
        <f>'Payroll Worksheet'!A46</f>
        <v>0</v>
      </c>
      <c r="B46" s="12">
        <f>'Payroll Worksheet'!I46*'Payroll Worksheet'!$F46</f>
        <v>0</v>
      </c>
      <c r="C46" s="12">
        <f>'Payroll Worksheet'!J46*'Payroll Worksheet'!$F46</f>
        <v>0</v>
      </c>
      <c r="D46" s="12">
        <f>'Payroll Worksheet'!K46*'Payroll Worksheet'!$F46</f>
        <v>0</v>
      </c>
      <c r="E46" s="12">
        <f>'Payroll Worksheet'!L46*'Payroll Worksheet'!$F46</f>
        <v>0</v>
      </c>
      <c r="F46" s="12">
        <f>'Payroll Worksheet'!M46*'Payroll Worksheet'!$F46</f>
        <v>0</v>
      </c>
      <c r="G46" s="12">
        <f>'Payroll Worksheet'!N46*'Payroll Worksheet'!$F46</f>
        <v>0</v>
      </c>
      <c r="H46" s="12">
        <f>'Payroll Worksheet'!O46*'Payroll Worksheet'!$F46</f>
        <v>0</v>
      </c>
      <c r="I46" s="12">
        <f>'Payroll Worksheet'!P46*'Payroll Worksheet'!$F46</f>
        <v>0</v>
      </c>
      <c r="J46" s="12">
        <f>'Payroll Worksheet'!Q46*'Payroll Worksheet'!$F46</f>
        <v>0</v>
      </c>
      <c r="K46" s="12">
        <f>'Payroll Worksheet'!R46*'Payroll Worksheet'!$F46</f>
        <v>0</v>
      </c>
      <c r="L46" s="12">
        <f>'Payroll Worksheet'!S46*'Payroll Worksheet'!$F46</f>
        <v>0</v>
      </c>
      <c r="M46" s="12">
        <f>'Payroll Worksheet'!T46*'Payroll Worksheet'!$F46</f>
        <v>0</v>
      </c>
      <c r="N46" s="12">
        <f>'Payroll Worksheet'!U46*'Payroll Worksheet'!$F46</f>
        <v>0</v>
      </c>
      <c r="O46" s="12">
        <f>'Payroll Worksheet'!V46*'Payroll Worksheet'!$F46</f>
        <v>0</v>
      </c>
      <c r="P46" s="12">
        <f>'Payroll Worksheet'!W46*'Payroll Worksheet'!$F46</f>
        <v>0</v>
      </c>
      <c r="Q46" s="12">
        <f>'Payroll Worksheet'!X46*'Payroll Worksheet'!$F46</f>
        <v>0</v>
      </c>
      <c r="R46" s="12">
        <f>'Payroll Worksheet'!Y46*'Payroll Worksheet'!$F46</f>
        <v>0</v>
      </c>
      <c r="S46" s="12">
        <f>'Payroll Worksheet'!Z46*'Payroll Worksheet'!$F46</f>
        <v>0</v>
      </c>
      <c r="T46" s="12">
        <f>'Payroll Worksheet'!AA46*'Payroll Worksheet'!$F46</f>
        <v>0</v>
      </c>
      <c r="U46" s="12">
        <f>'Payroll Worksheet'!AB46*'Payroll Worksheet'!$F46</f>
        <v>0</v>
      </c>
      <c r="V46" s="12">
        <f>'Payroll Worksheet'!AC46*'Payroll Worksheet'!$F46</f>
        <v>0</v>
      </c>
      <c r="W46" s="12">
        <f>'Payroll Worksheet'!AD46*'Payroll Worksheet'!$F46</f>
        <v>0</v>
      </c>
      <c r="X46" s="12">
        <f>'Payroll Worksheet'!AE46*'Payroll Worksheet'!$F46</f>
        <v>0</v>
      </c>
      <c r="Y46" s="12">
        <f>'Payroll Worksheet'!AF46*'Payroll Worksheet'!$F46</f>
        <v>0</v>
      </c>
      <c r="Z46" s="12">
        <f>'Payroll Worksheet'!AG46*'Payroll Worksheet'!$F46</f>
        <v>0</v>
      </c>
      <c r="AA46" s="12">
        <f>'Payroll Worksheet'!AH46*'Payroll Worksheet'!$F46</f>
        <v>0</v>
      </c>
      <c r="AB46" s="12">
        <f>'Payroll Worksheet'!AI46*'Payroll Worksheet'!$F46</f>
        <v>0</v>
      </c>
      <c r="AC46" s="12">
        <f>'Payroll Worksheet'!AJ46*'Payroll Worksheet'!$F46</f>
        <v>0</v>
      </c>
      <c r="AD46" s="12">
        <f>'Payroll Worksheet'!AK46*'Payroll Worksheet'!$F46</f>
        <v>0</v>
      </c>
      <c r="AE46" s="12">
        <f>'Payroll Worksheet'!AL46*'Payroll Worksheet'!$F46</f>
        <v>0</v>
      </c>
      <c r="AF46" s="12">
        <f>'Payroll Worksheet'!AM46*'Payroll Worksheet'!$F46</f>
        <v>0</v>
      </c>
      <c r="AG46" s="12">
        <f>'Payroll Worksheet'!AN46*'Payroll Worksheet'!$F46</f>
        <v>0</v>
      </c>
      <c r="AH46" s="12">
        <f>'Payroll Worksheet'!AO46*'Payroll Worksheet'!$F46</f>
        <v>0</v>
      </c>
      <c r="AI46" s="12">
        <f>'Payroll Worksheet'!AP46*'Payroll Worksheet'!$F46</f>
        <v>0</v>
      </c>
      <c r="AJ46" s="12">
        <f>'Payroll Worksheet'!AQ46*'Payroll Worksheet'!$F46</f>
        <v>0</v>
      </c>
      <c r="AK46" s="12">
        <f>'Payroll Worksheet'!AR46*'Payroll Worksheet'!$F46</f>
        <v>0</v>
      </c>
      <c r="AL46" s="12">
        <f>'Payroll Worksheet'!AS46*'Payroll Worksheet'!$F46</f>
        <v>0</v>
      </c>
      <c r="AM46" s="12">
        <f>'Payroll Worksheet'!AT46*'Payroll Worksheet'!$F46</f>
        <v>0</v>
      </c>
      <c r="AN46" s="12">
        <f>'Payroll Worksheet'!AU46*'Payroll Worksheet'!$F46</f>
        <v>0</v>
      </c>
      <c r="AO46" s="12">
        <f>'Payroll Worksheet'!AV46*'Payroll Worksheet'!$F46</f>
        <v>0</v>
      </c>
    </row>
    <row r="47" spans="1:41" x14ac:dyDescent="0.25">
      <c r="A47" s="68">
        <f>'Payroll Worksheet'!A47</f>
        <v>0</v>
      </c>
      <c r="B47" s="12">
        <f>'Payroll Worksheet'!I47*'Payroll Worksheet'!$F47</f>
        <v>0</v>
      </c>
      <c r="C47" s="12">
        <f>'Payroll Worksheet'!J47*'Payroll Worksheet'!$F47</f>
        <v>0</v>
      </c>
      <c r="D47" s="12">
        <f>'Payroll Worksheet'!K47*'Payroll Worksheet'!$F47</f>
        <v>0</v>
      </c>
      <c r="E47" s="12">
        <f>'Payroll Worksheet'!L47*'Payroll Worksheet'!$F47</f>
        <v>0</v>
      </c>
      <c r="F47" s="12">
        <f>'Payroll Worksheet'!M47*'Payroll Worksheet'!$F47</f>
        <v>0</v>
      </c>
      <c r="G47" s="12">
        <f>'Payroll Worksheet'!N47*'Payroll Worksheet'!$F47</f>
        <v>0</v>
      </c>
      <c r="H47" s="12">
        <f>'Payroll Worksheet'!O47*'Payroll Worksheet'!$F47</f>
        <v>0</v>
      </c>
      <c r="I47" s="12">
        <f>'Payroll Worksheet'!P47*'Payroll Worksheet'!$F47</f>
        <v>0</v>
      </c>
      <c r="J47" s="12">
        <f>'Payroll Worksheet'!Q47*'Payroll Worksheet'!$F47</f>
        <v>0</v>
      </c>
      <c r="K47" s="12">
        <f>'Payroll Worksheet'!R47*'Payroll Worksheet'!$F47</f>
        <v>0</v>
      </c>
      <c r="L47" s="12">
        <f>'Payroll Worksheet'!S47*'Payroll Worksheet'!$F47</f>
        <v>0</v>
      </c>
      <c r="M47" s="12">
        <f>'Payroll Worksheet'!T47*'Payroll Worksheet'!$F47</f>
        <v>0</v>
      </c>
      <c r="N47" s="12">
        <f>'Payroll Worksheet'!U47*'Payroll Worksheet'!$F47</f>
        <v>0</v>
      </c>
      <c r="O47" s="12">
        <f>'Payroll Worksheet'!V47*'Payroll Worksheet'!$F47</f>
        <v>0</v>
      </c>
      <c r="P47" s="12">
        <f>'Payroll Worksheet'!W47*'Payroll Worksheet'!$F47</f>
        <v>0</v>
      </c>
      <c r="Q47" s="12">
        <f>'Payroll Worksheet'!X47*'Payroll Worksheet'!$F47</f>
        <v>0</v>
      </c>
      <c r="R47" s="12">
        <f>'Payroll Worksheet'!Y47*'Payroll Worksheet'!$F47</f>
        <v>0</v>
      </c>
      <c r="S47" s="12">
        <f>'Payroll Worksheet'!Z47*'Payroll Worksheet'!$F47</f>
        <v>0</v>
      </c>
      <c r="T47" s="12">
        <f>'Payroll Worksheet'!AA47*'Payroll Worksheet'!$F47</f>
        <v>0</v>
      </c>
      <c r="U47" s="12">
        <f>'Payroll Worksheet'!AB47*'Payroll Worksheet'!$F47</f>
        <v>0</v>
      </c>
      <c r="V47" s="12">
        <f>'Payroll Worksheet'!AC47*'Payroll Worksheet'!$F47</f>
        <v>0</v>
      </c>
      <c r="W47" s="12">
        <f>'Payroll Worksheet'!AD47*'Payroll Worksheet'!$F47</f>
        <v>0</v>
      </c>
      <c r="X47" s="12">
        <f>'Payroll Worksheet'!AE47*'Payroll Worksheet'!$F47</f>
        <v>0</v>
      </c>
      <c r="Y47" s="12">
        <f>'Payroll Worksheet'!AF47*'Payroll Worksheet'!$F47</f>
        <v>0</v>
      </c>
      <c r="Z47" s="12">
        <f>'Payroll Worksheet'!AG47*'Payroll Worksheet'!$F47</f>
        <v>0</v>
      </c>
      <c r="AA47" s="12">
        <f>'Payroll Worksheet'!AH47*'Payroll Worksheet'!$F47</f>
        <v>0</v>
      </c>
      <c r="AB47" s="12">
        <f>'Payroll Worksheet'!AI47*'Payroll Worksheet'!$F47</f>
        <v>0</v>
      </c>
      <c r="AC47" s="12">
        <f>'Payroll Worksheet'!AJ47*'Payroll Worksheet'!$F47</f>
        <v>0</v>
      </c>
      <c r="AD47" s="12">
        <f>'Payroll Worksheet'!AK47*'Payroll Worksheet'!$F47</f>
        <v>0</v>
      </c>
      <c r="AE47" s="12">
        <f>'Payroll Worksheet'!AL47*'Payroll Worksheet'!$F47</f>
        <v>0</v>
      </c>
      <c r="AF47" s="12">
        <f>'Payroll Worksheet'!AM47*'Payroll Worksheet'!$F47</f>
        <v>0</v>
      </c>
      <c r="AG47" s="12">
        <f>'Payroll Worksheet'!AN47*'Payroll Worksheet'!$F47</f>
        <v>0</v>
      </c>
      <c r="AH47" s="12">
        <f>'Payroll Worksheet'!AO47*'Payroll Worksheet'!$F47</f>
        <v>0</v>
      </c>
      <c r="AI47" s="12">
        <f>'Payroll Worksheet'!AP47*'Payroll Worksheet'!$F47</f>
        <v>0</v>
      </c>
      <c r="AJ47" s="12">
        <f>'Payroll Worksheet'!AQ47*'Payroll Worksheet'!$F47</f>
        <v>0</v>
      </c>
      <c r="AK47" s="12">
        <f>'Payroll Worksheet'!AR47*'Payroll Worksheet'!$F47</f>
        <v>0</v>
      </c>
      <c r="AL47" s="12">
        <f>'Payroll Worksheet'!AS47*'Payroll Worksheet'!$F47</f>
        <v>0</v>
      </c>
      <c r="AM47" s="12">
        <f>'Payroll Worksheet'!AT47*'Payroll Worksheet'!$F47</f>
        <v>0</v>
      </c>
      <c r="AN47" s="12">
        <f>'Payroll Worksheet'!AU47*'Payroll Worksheet'!$F47</f>
        <v>0</v>
      </c>
      <c r="AO47" s="12">
        <f>'Payroll Worksheet'!AV47*'Payroll Worksheet'!$F47</f>
        <v>0</v>
      </c>
    </row>
    <row r="48" spans="1:41" x14ac:dyDescent="0.25">
      <c r="A48" s="68">
        <f>'Payroll Worksheet'!A48</f>
        <v>0</v>
      </c>
      <c r="B48" s="12">
        <f>'Payroll Worksheet'!I48*'Payroll Worksheet'!$F48</f>
        <v>0</v>
      </c>
      <c r="C48" s="12">
        <f>'Payroll Worksheet'!J48*'Payroll Worksheet'!$F48</f>
        <v>0</v>
      </c>
      <c r="D48" s="12">
        <f>'Payroll Worksheet'!K48*'Payroll Worksheet'!$F48</f>
        <v>0</v>
      </c>
      <c r="E48" s="12">
        <f>'Payroll Worksheet'!L48*'Payroll Worksheet'!$F48</f>
        <v>0</v>
      </c>
      <c r="F48" s="12">
        <f>'Payroll Worksheet'!M48*'Payroll Worksheet'!$F48</f>
        <v>0</v>
      </c>
      <c r="G48" s="12">
        <f>'Payroll Worksheet'!N48*'Payroll Worksheet'!$F48</f>
        <v>0</v>
      </c>
      <c r="H48" s="12">
        <f>'Payroll Worksheet'!O48*'Payroll Worksheet'!$F48</f>
        <v>0</v>
      </c>
      <c r="I48" s="12">
        <f>'Payroll Worksheet'!P48*'Payroll Worksheet'!$F48</f>
        <v>0</v>
      </c>
      <c r="J48" s="12">
        <f>'Payroll Worksheet'!Q48*'Payroll Worksheet'!$F48</f>
        <v>0</v>
      </c>
      <c r="K48" s="12">
        <f>'Payroll Worksheet'!R48*'Payroll Worksheet'!$F48</f>
        <v>0</v>
      </c>
      <c r="L48" s="12">
        <f>'Payroll Worksheet'!S48*'Payroll Worksheet'!$F48</f>
        <v>0</v>
      </c>
      <c r="M48" s="12">
        <f>'Payroll Worksheet'!T48*'Payroll Worksheet'!$F48</f>
        <v>0</v>
      </c>
      <c r="N48" s="12">
        <f>'Payroll Worksheet'!U48*'Payroll Worksheet'!$F48</f>
        <v>0</v>
      </c>
      <c r="O48" s="12">
        <f>'Payroll Worksheet'!V48*'Payroll Worksheet'!$F48</f>
        <v>0</v>
      </c>
      <c r="P48" s="12">
        <f>'Payroll Worksheet'!W48*'Payroll Worksheet'!$F48</f>
        <v>0</v>
      </c>
      <c r="Q48" s="12">
        <f>'Payroll Worksheet'!X48*'Payroll Worksheet'!$F48</f>
        <v>0</v>
      </c>
      <c r="R48" s="12">
        <f>'Payroll Worksheet'!Y48*'Payroll Worksheet'!$F48</f>
        <v>0</v>
      </c>
      <c r="S48" s="12">
        <f>'Payroll Worksheet'!Z48*'Payroll Worksheet'!$F48</f>
        <v>0</v>
      </c>
      <c r="T48" s="12">
        <f>'Payroll Worksheet'!AA48*'Payroll Worksheet'!$F48</f>
        <v>0</v>
      </c>
      <c r="U48" s="12">
        <f>'Payroll Worksheet'!AB48*'Payroll Worksheet'!$F48</f>
        <v>0</v>
      </c>
      <c r="V48" s="12">
        <f>'Payroll Worksheet'!AC48*'Payroll Worksheet'!$F48</f>
        <v>0</v>
      </c>
      <c r="W48" s="12">
        <f>'Payroll Worksheet'!AD48*'Payroll Worksheet'!$F48</f>
        <v>0</v>
      </c>
      <c r="X48" s="12">
        <f>'Payroll Worksheet'!AE48*'Payroll Worksheet'!$F48</f>
        <v>0</v>
      </c>
      <c r="Y48" s="12">
        <f>'Payroll Worksheet'!AF48*'Payroll Worksheet'!$F48</f>
        <v>0</v>
      </c>
      <c r="Z48" s="12">
        <f>'Payroll Worksheet'!AG48*'Payroll Worksheet'!$F48</f>
        <v>0</v>
      </c>
      <c r="AA48" s="12">
        <f>'Payroll Worksheet'!AH48*'Payroll Worksheet'!$F48</f>
        <v>0</v>
      </c>
      <c r="AB48" s="12">
        <f>'Payroll Worksheet'!AI48*'Payroll Worksheet'!$F48</f>
        <v>0</v>
      </c>
      <c r="AC48" s="12">
        <f>'Payroll Worksheet'!AJ48*'Payroll Worksheet'!$F48</f>
        <v>0</v>
      </c>
      <c r="AD48" s="12">
        <f>'Payroll Worksheet'!AK48*'Payroll Worksheet'!$F48</f>
        <v>0</v>
      </c>
      <c r="AE48" s="12">
        <f>'Payroll Worksheet'!AL48*'Payroll Worksheet'!$F48</f>
        <v>0</v>
      </c>
      <c r="AF48" s="12">
        <f>'Payroll Worksheet'!AM48*'Payroll Worksheet'!$F48</f>
        <v>0</v>
      </c>
      <c r="AG48" s="12">
        <f>'Payroll Worksheet'!AN48*'Payroll Worksheet'!$F48</f>
        <v>0</v>
      </c>
      <c r="AH48" s="12">
        <f>'Payroll Worksheet'!AO48*'Payroll Worksheet'!$F48</f>
        <v>0</v>
      </c>
      <c r="AI48" s="12">
        <f>'Payroll Worksheet'!AP48*'Payroll Worksheet'!$F48</f>
        <v>0</v>
      </c>
      <c r="AJ48" s="12">
        <f>'Payroll Worksheet'!AQ48*'Payroll Worksheet'!$F48</f>
        <v>0</v>
      </c>
      <c r="AK48" s="12">
        <f>'Payroll Worksheet'!AR48*'Payroll Worksheet'!$F48</f>
        <v>0</v>
      </c>
      <c r="AL48" s="12">
        <f>'Payroll Worksheet'!AS48*'Payroll Worksheet'!$F48</f>
        <v>0</v>
      </c>
      <c r="AM48" s="12">
        <f>'Payroll Worksheet'!AT48*'Payroll Worksheet'!$F48</f>
        <v>0</v>
      </c>
      <c r="AN48" s="12">
        <f>'Payroll Worksheet'!AU48*'Payroll Worksheet'!$F48</f>
        <v>0</v>
      </c>
      <c r="AO48" s="12">
        <f>'Payroll Worksheet'!AV48*'Payroll Worksheet'!$F48</f>
        <v>0</v>
      </c>
    </row>
    <row r="49" spans="1:41" x14ac:dyDescent="0.25">
      <c r="A49" s="68">
        <f>'Payroll Worksheet'!A49</f>
        <v>0</v>
      </c>
      <c r="B49" s="12">
        <f>'Payroll Worksheet'!I49*'Payroll Worksheet'!$F49</f>
        <v>0</v>
      </c>
      <c r="C49" s="12">
        <f>'Payroll Worksheet'!J49*'Payroll Worksheet'!$F49</f>
        <v>0</v>
      </c>
      <c r="D49" s="12">
        <f>'Payroll Worksheet'!K49*'Payroll Worksheet'!$F49</f>
        <v>0</v>
      </c>
      <c r="E49" s="12">
        <f>'Payroll Worksheet'!L49*'Payroll Worksheet'!$F49</f>
        <v>0</v>
      </c>
      <c r="F49" s="12">
        <f>'Payroll Worksheet'!M49*'Payroll Worksheet'!$F49</f>
        <v>0</v>
      </c>
      <c r="G49" s="12">
        <f>'Payroll Worksheet'!N49*'Payroll Worksheet'!$F49</f>
        <v>0</v>
      </c>
      <c r="H49" s="12">
        <f>'Payroll Worksheet'!O49*'Payroll Worksheet'!$F49</f>
        <v>0</v>
      </c>
      <c r="I49" s="12">
        <f>'Payroll Worksheet'!P49*'Payroll Worksheet'!$F49</f>
        <v>0</v>
      </c>
      <c r="J49" s="12">
        <f>'Payroll Worksheet'!Q49*'Payroll Worksheet'!$F49</f>
        <v>0</v>
      </c>
      <c r="K49" s="12">
        <f>'Payroll Worksheet'!R49*'Payroll Worksheet'!$F49</f>
        <v>0</v>
      </c>
      <c r="L49" s="12">
        <f>'Payroll Worksheet'!S49*'Payroll Worksheet'!$F49</f>
        <v>0</v>
      </c>
      <c r="M49" s="12">
        <f>'Payroll Worksheet'!T49*'Payroll Worksheet'!$F49</f>
        <v>0</v>
      </c>
      <c r="N49" s="12">
        <f>'Payroll Worksheet'!U49*'Payroll Worksheet'!$F49</f>
        <v>0</v>
      </c>
      <c r="O49" s="12">
        <f>'Payroll Worksheet'!V49*'Payroll Worksheet'!$F49</f>
        <v>0</v>
      </c>
      <c r="P49" s="12">
        <f>'Payroll Worksheet'!W49*'Payroll Worksheet'!$F49</f>
        <v>0</v>
      </c>
      <c r="Q49" s="12">
        <f>'Payroll Worksheet'!X49*'Payroll Worksheet'!$F49</f>
        <v>0</v>
      </c>
      <c r="R49" s="12">
        <f>'Payroll Worksheet'!Y49*'Payroll Worksheet'!$F49</f>
        <v>0</v>
      </c>
      <c r="S49" s="12">
        <f>'Payroll Worksheet'!Z49*'Payroll Worksheet'!$F49</f>
        <v>0</v>
      </c>
      <c r="T49" s="12">
        <f>'Payroll Worksheet'!AA49*'Payroll Worksheet'!$F49</f>
        <v>0</v>
      </c>
      <c r="U49" s="12">
        <f>'Payroll Worksheet'!AB49*'Payroll Worksheet'!$F49</f>
        <v>0</v>
      </c>
      <c r="V49" s="12">
        <f>'Payroll Worksheet'!AC49*'Payroll Worksheet'!$F49</f>
        <v>0</v>
      </c>
      <c r="W49" s="12">
        <f>'Payroll Worksheet'!AD49*'Payroll Worksheet'!$F49</f>
        <v>0</v>
      </c>
      <c r="X49" s="12">
        <f>'Payroll Worksheet'!AE49*'Payroll Worksheet'!$F49</f>
        <v>0</v>
      </c>
      <c r="Y49" s="12">
        <f>'Payroll Worksheet'!AF49*'Payroll Worksheet'!$F49</f>
        <v>0</v>
      </c>
      <c r="Z49" s="12">
        <f>'Payroll Worksheet'!AG49*'Payroll Worksheet'!$F49</f>
        <v>0</v>
      </c>
      <c r="AA49" s="12">
        <f>'Payroll Worksheet'!AH49*'Payroll Worksheet'!$F49</f>
        <v>0</v>
      </c>
      <c r="AB49" s="12">
        <f>'Payroll Worksheet'!AI49*'Payroll Worksheet'!$F49</f>
        <v>0</v>
      </c>
      <c r="AC49" s="12">
        <f>'Payroll Worksheet'!AJ49*'Payroll Worksheet'!$F49</f>
        <v>0</v>
      </c>
      <c r="AD49" s="12">
        <f>'Payroll Worksheet'!AK49*'Payroll Worksheet'!$F49</f>
        <v>0</v>
      </c>
      <c r="AE49" s="12">
        <f>'Payroll Worksheet'!AL49*'Payroll Worksheet'!$F49</f>
        <v>0</v>
      </c>
      <c r="AF49" s="12">
        <f>'Payroll Worksheet'!AM49*'Payroll Worksheet'!$F49</f>
        <v>0</v>
      </c>
      <c r="AG49" s="12">
        <f>'Payroll Worksheet'!AN49*'Payroll Worksheet'!$F49</f>
        <v>0</v>
      </c>
      <c r="AH49" s="12">
        <f>'Payroll Worksheet'!AO49*'Payroll Worksheet'!$F49</f>
        <v>0</v>
      </c>
      <c r="AI49" s="12">
        <f>'Payroll Worksheet'!AP49*'Payroll Worksheet'!$F49</f>
        <v>0</v>
      </c>
      <c r="AJ49" s="12">
        <f>'Payroll Worksheet'!AQ49*'Payroll Worksheet'!$F49</f>
        <v>0</v>
      </c>
      <c r="AK49" s="12">
        <f>'Payroll Worksheet'!AR49*'Payroll Worksheet'!$F49</f>
        <v>0</v>
      </c>
      <c r="AL49" s="12">
        <f>'Payroll Worksheet'!AS49*'Payroll Worksheet'!$F49</f>
        <v>0</v>
      </c>
      <c r="AM49" s="12">
        <f>'Payroll Worksheet'!AT49*'Payroll Worksheet'!$F49</f>
        <v>0</v>
      </c>
      <c r="AN49" s="12">
        <f>'Payroll Worksheet'!AU49*'Payroll Worksheet'!$F49</f>
        <v>0</v>
      </c>
      <c r="AO49" s="12">
        <f>'Payroll Worksheet'!AV49*'Payroll Worksheet'!$F49</f>
        <v>0</v>
      </c>
    </row>
    <row r="50" spans="1:41" x14ac:dyDescent="0.25">
      <c r="A50" s="68">
        <f>'Payroll Worksheet'!A50</f>
        <v>0</v>
      </c>
      <c r="B50" s="12">
        <f>'Payroll Worksheet'!I50*'Payroll Worksheet'!$F50</f>
        <v>0</v>
      </c>
      <c r="C50" s="12">
        <f>'Payroll Worksheet'!J50*'Payroll Worksheet'!$F50</f>
        <v>0</v>
      </c>
      <c r="D50" s="12">
        <f>'Payroll Worksheet'!K50*'Payroll Worksheet'!$F50</f>
        <v>0</v>
      </c>
      <c r="E50" s="12">
        <f>'Payroll Worksheet'!L50*'Payroll Worksheet'!$F50</f>
        <v>0</v>
      </c>
      <c r="F50" s="12">
        <f>'Payroll Worksheet'!M50*'Payroll Worksheet'!$F50</f>
        <v>0</v>
      </c>
      <c r="G50" s="12">
        <f>'Payroll Worksheet'!N50*'Payroll Worksheet'!$F50</f>
        <v>0</v>
      </c>
      <c r="H50" s="12">
        <f>'Payroll Worksheet'!O50*'Payroll Worksheet'!$F50</f>
        <v>0</v>
      </c>
      <c r="I50" s="12">
        <f>'Payroll Worksheet'!P50*'Payroll Worksheet'!$F50</f>
        <v>0</v>
      </c>
      <c r="J50" s="12">
        <f>'Payroll Worksheet'!Q50*'Payroll Worksheet'!$F50</f>
        <v>0</v>
      </c>
      <c r="K50" s="12">
        <f>'Payroll Worksheet'!R50*'Payroll Worksheet'!$F50</f>
        <v>0</v>
      </c>
      <c r="L50" s="12">
        <f>'Payroll Worksheet'!S50*'Payroll Worksheet'!$F50</f>
        <v>0</v>
      </c>
      <c r="M50" s="12">
        <f>'Payroll Worksheet'!T50*'Payroll Worksheet'!$F50</f>
        <v>0</v>
      </c>
      <c r="N50" s="12">
        <f>'Payroll Worksheet'!U50*'Payroll Worksheet'!$F50</f>
        <v>0</v>
      </c>
      <c r="O50" s="12">
        <f>'Payroll Worksheet'!V50*'Payroll Worksheet'!$F50</f>
        <v>0</v>
      </c>
      <c r="P50" s="12">
        <f>'Payroll Worksheet'!W50*'Payroll Worksheet'!$F50</f>
        <v>0</v>
      </c>
      <c r="Q50" s="12">
        <f>'Payroll Worksheet'!X50*'Payroll Worksheet'!$F50</f>
        <v>0</v>
      </c>
      <c r="R50" s="12">
        <f>'Payroll Worksheet'!Y50*'Payroll Worksheet'!$F50</f>
        <v>0</v>
      </c>
      <c r="S50" s="12">
        <f>'Payroll Worksheet'!Z50*'Payroll Worksheet'!$F50</f>
        <v>0</v>
      </c>
      <c r="T50" s="12">
        <f>'Payroll Worksheet'!AA50*'Payroll Worksheet'!$F50</f>
        <v>0</v>
      </c>
      <c r="U50" s="12">
        <f>'Payroll Worksheet'!AB50*'Payroll Worksheet'!$F50</f>
        <v>0</v>
      </c>
      <c r="V50" s="12">
        <f>'Payroll Worksheet'!AC50*'Payroll Worksheet'!$F50</f>
        <v>0</v>
      </c>
      <c r="W50" s="12">
        <f>'Payroll Worksheet'!AD50*'Payroll Worksheet'!$F50</f>
        <v>0</v>
      </c>
      <c r="X50" s="12">
        <f>'Payroll Worksheet'!AE50*'Payroll Worksheet'!$F50</f>
        <v>0</v>
      </c>
      <c r="Y50" s="12">
        <f>'Payroll Worksheet'!AF50*'Payroll Worksheet'!$F50</f>
        <v>0</v>
      </c>
      <c r="Z50" s="12">
        <f>'Payroll Worksheet'!AG50*'Payroll Worksheet'!$F50</f>
        <v>0</v>
      </c>
      <c r="AA50" s="12">
        <f>'Payroll Worksheet'!AH50*'Payroll Worksheet'!$F50</f>
        <v>0</v>
      </c>
      <c r="AB50" s="12">
        <f>'Payroll Worksheet'!AI50*'Payroll Worksheet'!$F50</f>
        <v>0</v>
      </c>
      <c r="AC50" s="12">
        <f>'Payroll Worksheet'!AJ50*'Payroll Worksheet'!$F50</f>
        <v>0</v>
      </c>
      <c r="AD50" s="12">
        <f>'Payroll Worksheet'!AK50*'Payroll Worksheet'!$F50</f>
        <v>0</v>
      </c>
      <c r="AE50" s="12">
        <f>'Payroll Worksheet'!AL50*'Payroll Worksheet'!$F50</f>
        <v>0</v>
      </c>
      <c r="AF50" s="12">
        <f>'Payroll Worksheet'!AM50*'Payroll Worksheet'!$F50</f>
        <v>0</v>
      </c>
      <c r="AG50" s="12">
        <f>'Payroll Worksheet'!AN50*'Payroll Worksheet'!$F50</f>
        <v>0</v>
      </c>
      <c r="AH50" s="12">
        <f>'Payroll Worksheet'!AO50*'Payroll Worksheet'!$F50</f>
        <v>0</v>
      </c>
      <c r="AI50" s="12">
        <f>'Payroll Worksheet'!AP50*'Payroll Worksheet'!$F50</f>
        <v>0</v>
      </c>
      <c r="AJ50" s="12">
        <f>'Payroll Worksheet'!AQ50*'Payroll Worksheet'!$F50</f>
        <v>0</v>
      </c>
      <c r="AK50" s="12">
        <f>'Payroll Worksheet'!AR50*'Payroll Worksheet'!$F50</f>
        <v>0</v>
      </c>
      <c r="AL50" s="12">
        <f>'Payroll Worksheet'!AS50*'Payroll Worksheet'!$F50</f>
        <v>0</v>
      </c>
      <c r="AM50" s="12">
        <f>'Payroll Worksheet'!AT50*'Payroll Worksheet'!$F50</f>
        <v>0</v>
      </c>
      <c r="AN50" s="12">
        <f>'Payroll Worksheet'!AU50*'Payroll Worksheet'!$F50</f>
        <v>0</v>
      </c>
      <c r="AO50" s="12">
        <f>'Payroll Worksheet'!AV50*'Payroll Worksheet'!$F50</f>
        <v>0</v>
      </c>
    </row>
    <row r="51" spans="1:41" x14ac:dyDescent="0.25">
      <c r="A51" s="68">
        <f>'Payroll Worksheet'!A51</f>
        <v>0</v>
      </c>
      <c r="B51" s="12">
        <f>'Payroll Worksheet'!I51*'Payroll Worksheet'!$F51</f>
        <v>0</v>
      </c>
      <c r="C51" s="12">
        <f>'Payroll Worksheet'!J51*'Payroll Worksheet'!$F51</f>
        <v>0</v>
      </c>
      <c r="D51" s="12">
        <f>'Payroll Worksheet'!K51*'Payroll Worksheet'!$F51</f>
        <v>0</v>
      </c>
      <c r="E51" s="12">
        <f>'Payroll Worksheet'!L51*'Payroll Worksheet'!$F51</f>
        <v>0</v>
      </c>
      <c r="F51" s="12">
        <f>'Payroll Worksheet'!M51*'Payroll Worksheet'!$F51</f>
        <v>0</v>
      </c>
      <c r="G51" s="12">
        <f>'Payroll Worksheet'!N51*'Payroll Worksheet'!$F51</f>
        <v>0</v>
      </c>
      <c r="H51" s="12">
        <f>'Payroll Worksheet'!O51*'Payroll Worksheet'!$F51</f>
        <v>0</v>
      </c>
      <c r="I51" s="12">
        <f>'Payroll Worksheet'!P51*'Payroll Worksheet'!$F51</f>
        <v>0</v>
      </c>
      <c r="J51" s="12">
        <f>'Payroll Worksheet'!Q51*'Payroll Worksheet'!$F51</f>
        <v>0</v>
      </c>
      <c r="K51" s="12">
        <f>'Payroll Worksheet'!R51*'Payroll Worksheet'!$F51</f>
        <v>0</v>
      </c>
      <c r="L51" s="12">
        <f>'Payroll Worksheet'!S51*'Payroll Worksheet'!$F51</f>
        <v>0</v>
      </c>
      <c r="M51" s="12">
        <f>'Payroll Worksheet'!T51*'Payroll Worksheet'!$F51</f>
        <v>0</v>
      </c>
      <c r="N51" s="12">
        <f>'Payroll Worksheet'!U51*'Payroll Worksheet'!$F51</f>
        <v>0</v>
      </c>
      <c r="O51" s="12">
        <f>'Payroll Worksheet'!V51*'Payroll Worksheet'!$F51</f>
        <v>0</v>
      </c>
      <c r="P51" s="12">
        <f>'Payroll Worksheet'!W51*'Payroll Worksheet'!$F51</f>
        <v>0</v>
      </c>
      <c r="Q51" s="12">
        <f>'Payroll Worksheet'!X51*'Payroll Worksheet'!$F51</f>
        <v>0</v>
      </c>
      <c r="R51" s="12">
        <f>'Payroll Worksheet'!Y51*'Payroll Worksheet'!$F51</f>
        <v>0</v>
      </c>
      <c r="S51" s="12">
        <f>'Payroll Worksheet'!Z51*'Payroll Worksheet'!$F51</f>
        <v>0</v>
      </c>
      <c r="T51" s="12">
        <f>'Payroll Worksheet'!AA51*'Payroll Worksheet'!$F51</f>
        <v>0</v>
      </c>
      <c r="U51" s="12">
        <f>'Payroll Worksheet'!AB51*'Payroll Worksheet'!$F51</f>
        <v>0</v>
      </c>
      <c r="V51" s="12">
        <f>'Payroll Worksheet'!AC51*'Payroll Worksheet'!$F51</f>
        <v>0</v>
      </c>
      <c r="W51" s="12">
        <f>'Payroll Worksheet'!AD51*'Payroll Worksheet'!$F51</f>
        <v>0</v>
      </c>
      <c r="X51" s="12">
        <f>'Payroll Worksheet'!AE51*'Payroll Worksheet'!$F51</f>
        <v>0</v>
      </c>
      <c r="Y51" s="12">
        <f>'Payroll Worksheet'!AF51*'Payroll Worksheet'!$F51</f>
        <v>0</v>
      </c>
      <c r="Z51" s="12">
        <f>'Payroll Worksheet'!AG51*'Payroll Worksheet'!$F51</f>
        <v>0</v>
      </c>
      <c r="AA51" s="12">
        <f>'Payroll Worksheet'!AH51*'Payroll Worksheet'!$F51</f>
        <v>0</v>
      </c>
      <c r="AB51" s="12">
        <f>'Payroll Worksheet'!AI51*'Payroll Worksheet'!$F51</f>
        <v>0</v>
      </c>
      <c r="AC51" s="12">
        <f>'Payroll Worksheet'!AJ51*'Payroll Worksheet'!$F51</f>
        <v>0</v>
      </c>
      <c r="AD51" s="12">
        <f>'Payroll Worksheet'!AK51*'Payroll Worksheet'!$F51</f>
        <v>0</v>
      </c>
      <c r="AE51" s="12">
        <f>'Payroll Worksheet'!AL51*'Payroll Worksheet'!$F51</f>
        <v>0</v>
      </c>
      <c r="AF51" s="12">
        <f>'Payroll Worksheet'!AM51*'Payroll Worksheet'!$F51</f>
        <v>0</v>
      </c>
      <c r="AG51" s="12">
        <f>'Payroll Worksheet'!AN51*'Payroll Worksheet'!$F51</f>
        <v>0</v>
      </c>
      <c r="AH51" s="12">
        <f>'Payroll Worksheet'!AO51*'Payroll Worksheet'!$F51</f>
        <v>0</v>
      </c>
      <c r="AI51" s="12">
        <f>'Payroll Worksheet'!AP51*'Payroll Worksheet'!$F51</f>
        <v>0</v>
      </c>
      <c r="AJ51" s="12">
        <f>'Payroll Worksheet'!AQ51*'Payroll Worksheet'!$F51</f>
        <v>0</v>
      </c>
      <c r="AK51" s="12">
        <f>'Payroll Worksheet'!AR51*'Payroll Worksheet'!$F51</f>
        <v>0</v>
      </c>
      <c r="AL51" s="12">
        <f>'Payroll Worksheet'!AS51*'Payroll Worksheet'!$F51</f>
        <v>0</v>
      </c>
      <c r="AM51" s="12">
        <f>'Payroll Worksheet'!AT51*'Payroll Worksheet'!$F51</f>
        <v>0</v>
      </c>
      <c r="AN51" s="12">
        <f>'Payroll Worksheet'!AU51*'Payroll Worksheet'!$F51</f>
        <v>0</v>
      </c>
      <c r="AO51" s="12">
        <f>'Payroll Worksheet'!AV51*'Payroll Worksheet'!$F51</f>
        <v>0</v>
      </c>
    </row>
    <row r="52" spans="1:41" x14ac:dyDescent="0.25">
      <c r="A52" s="68">
        <f>'Payroll Worksheet'!A52</f>
        <v>0</v>
      </c>
      <c r="B52" s="12">
        <f>'Payroll Worksheet'!I52*'Payroll Worksheet'!$F52</f>
        <v>0</v>
      </c>
      <c r="C52" s="12">
        <f>'Payroll Worksheet'!J52*'Payroll Worksheet'!$F52</f>
        <v>0</v>
      </c>
      <c r="D52" s="12">
        <f>'Payroll Worksheet'!K52*'Payroll Worksheet'!$F52</f>
        <v>0</v>
      </c>
      <c r="E52" s="12">
        <f>'Payroll Worksheet'!L52*'Payroll Worksheet'!$F52</f>
        <v>0</v>
      </c>
      <c r="F52" s="12">
        <f>'Payroll Worksheet'!M52*'Payroll Worksheet'!$F52</f>
        <v>0</v>
      </c>
      <c r="G52" s="12">
        <f>'Payroll Worksheet'!N52*'Payroll Worksheet'!$F52</f>
        <v>0</v>
      </c>
      <c r="H52" s="12">
        <f>'Payroll Worksheet'!O52*'Payroll Worksheet'!$F52</f>
        <v>0</v>
      </c>
      <c r="I52" s="12">
        <f>'Payroll Worksheet'!P52*'Payroll Worksheet'!$F52</f>
        <v>0</v>
      </c>
      <c r="J52" s="12">
        <f>'Payroll Worksheet'!Q52*'Payroll Worksheet'!$F52</f>
        <v>0</v>
      </c>
      <c r="K52" s="12">
        <f>'Payroll Worksheet'!R52*'Payroll Worksheet'!$F52</f>
        <v>0</v>
      </c>
      <c r="L52" s="12">
        <f>'Payroll Worksheet'!S52*'Payroll Worksheet'!$F52</f>
        <v>0</v>
      </c>
      <c r="M52" s="12">
        <f>'Payroll Worksheet'!T52*'Payroll Worksheet'!$F52</f>
        <v>0</v>
      </c>
      <c r="N52" s="12">
        <f>'Payroll Worksheet'!U52*'Payroll Worksheet'!$F52</f>
        <v>0</v>
      </c>
      <c r="O52" s="12">
        <f>'Payroll Worksheet'!V52*'Payroll Worksheet'!$F52</f>
        <v>0</v>
      </c>
      <c r="P52" s="12">
        <f>'Payroll Worksheet'!W52*'Payroll Worksheet'!$F52</f>
        <v>0</v>
      </c>
      <c r="Q52" s="12">
        <f>'Payroll Worksheet'!X52*'Payroll Worksheet'!$F52</f>
        <v>0</v>
      </c>
      <c r="R52" s="12">
        <f>'Payroll Worksheet'!Y52*'Payroll Worksheet'!$F52</f>
        <v>0</v>
      </c>
      <c r="S52" s="12">
        <f>'Payroll Worksheet'!Z52*'Payroll Worksheet'!$F52</f>
        <v>0</v>
      </c>
      <c r="T52" s="12">
        <f>'Payroll Worksheet'!AA52*'Payroll Worksheet'!$F52</f>
        <v>0</v>
      </c>
      <c r="U52" s="12">
        <f>'Payroll Worksheet'!AB52*'Payroll Worksheet'!$F52</f>
        <v>0</v>
      </c>
      <c r="V52" s="12">
        <f>'Payroll Worksheet'!AC52*'Payroll Worksheet'!$F52</f>
        <v>0</v>
      </c>
      <c r="W52" s="12">
        <f>'Payroll Worksheet'!AD52*'Payroll Worksheet'!$F52</f>
        <v>0</v>
      </c>
      <c r="X52" s="12">
        <f>'Payroll Worksheet'!AE52*'Payroll Worksheet'!$F52</f>
        <v>0</v>
      </c>
      <c r="Y52" s="12">
        <f>'Payroll Worksheet'!AF52*'Payroll Worksheet'!$F52</f>
        <v>0</v>
      </c>
      <c r="Z52" s="12">
        <f>'Payroll Worksheet'!AG52*'Payroll Worksheet'!$F52</f>
        <v>0</v>
      </c>
      <c r="AA52" s="12">
        <f>'Payroll Worksheet'!AH52*'Payroll Worksheet'!$F52</f>
        <v>0</v>
      </c>
      <c r="AB52" s="12">
        <f>'Payroll Worksheet'!AI52*'Payroll Worksheet'!$F52</f>
        <v>0</v>
      </c>
      <c r="AC52" s="12">
        <f>'Payroll Worksheet'!AJ52*'Payroll Worksheet'!$F52</f>
        <v>0</v>
      </c>
      <c r="AD52" s="12">
        <f>'Payroll Worksheet'!AK52*'Payroll Worksheet'!$F52</f>
        <v>0</v>
      </c>
      <c r="AE52" s="12">
        <f>'Payroll Worksheet'!AL52*'Payroll Worksheet'!$F52</f>
        <v>0</v>
      </c>
      <c r="AF52" s="12">
        <f>'Payroll Worksheet'!AM52*'Payroll Worksheet'!$F52</f>
        <v>0</v>
      </c>
      <c r="AG52" s="12">
        <f>'Payroll Worksheet'!AN52*'Payroll Worksheet'!$F52</f>
        <v>0</v>
      </c>
      <c r="AH52" s="12">
        <f>'Payroll Worksheet'!AO52*'Payroll Worksheet'!$F52</f>
        <v>0</v>
      </c>
      <c r="AI52" s="12">
        <f>'Payroll Worksheet'!AP52*'Payroll Worksheet'!$F52</f>
        <v>0</v>
      </c>
      <c r="AJ52" s="12">
        <f>'Payroll Worksheet'!AQ52*'Payroll Worksheet'!$F52</f>
        <v>0</v>
      </c>
      <c r="AK52" s="12">
        <f>'Payroll Worksheet'!AR52*'Payroll Worksheet'!$F52</f>
        <v>0</v>
      </c>
      <c r="AL52" s="12">
        <f>'Payroll Worksheet'!AS52*'Payroll Worksheet'!$F52</f>
        <v>0</v>
      </c>
      <c r="AM52" s="12">
        <f>'Payroll Worksheet'!AT52*'Payroll Worksheet'!$F52</f>
        <v>0</v>
      </c>
      <c r="AN52" s="12">
        <f>'Payroll Worksheet'!AU52*'Payroll Worksheet'!$F52</f>
        <v>0</v>
      </c>
      <c r="AO52" s="12">
        <f>'Payroll Worksheet'!AV52*'Payroll Worksheet'!$F52</f>
        <v>0</v>
      </c>
    </row>
    <row r="53" spans="1:41" x14ac:dyDescent="0.25">
      <c r="A53" s="68">
        <f>'Payroll Worksheet'!A53</f>
        <v>0</v>
      </c>
      <c r="B53" s="12">
        <f>'Payroll Worksheet'!I53*'Payroll Worksheet'!$F53</f>
        <v>0</v>
      </c>
      <c r="C53" s="12">
        <f>'Payroll Worksheet'!J53*'Payroll Worksheet'!$F53</f>
        <v>0</v>
      </c>
      <c r="D53" s="12">
        <f>'Payroll Worksheet'!K53*'Payroll Worksheet'!$F53</f>
        <v>0</v>
      </c>
      <c r="E53" s="12">
        <f>'Payroll Worksheet'!L53*'Payroll Worksheet'!$F53</f>
        <v>0</v>
      </c>
      <c r="F53" s="12">
        <f>'Payroll Worksheet'!M53*'Payroll Worksheet'!$F53</f>
        <v>0</v>
      </c>
      <c r="G53" s="12">
        <f>'Payroll Worksheet'!N53*'Payroll Worksheet'!$F53</f>
        <v>0</v>
      </c>
      <c r="H53" s="12">
        <f>'Payroll Worksheet'!O53*'Payroll Worksheet'!$F53</f>
        <v>0</v>
      </c>
      <c r="I53" s="12">
        <f>'Payroll Worksheet'!P53*'Payroll Worksheet'!$F53</f>
        <v>0</v>
      </c>
      <c r="J53" s="12">
        <f>'Payroll Worksheet'!Q53*'Payroll Worksheet'!$F53</f>
        <v>0</v>
      </c>
      <c r="K53" s="12">
        <f>'Payroll Worksheet'!R53*'Payroll Worksheet'!$F53</f>
        <v>0</v>
      </c>
      <c r="L53" s="12">
        <f>'Payroll Worksheet'!S53*'Payroll Worksheet'!$F53</f>
        <v>0</v>
      </c>
      <c r="M53" s="12">
        <f>'Payroll Worksheet'!T53*'Payroll Worksheet'!$F53</f>
        <v>0</v>
      </c>
      <c r="N53" s="12">
        <f>'Payroll Worksheet'!U53*'Payroll Worksheet'!$F53</f>
        <v>0</v>
      </c>
      <c r="O53" s="12">
        <f>'Payroll Worksheet'!V53*'Payroll Worksheet'!$F53</f>
        <v>0</v>
      </c>
      <c r="P53" s="12">
        <f>'Payroll Worksheet'!W53*'Payroll Worksheet'!$F53</f>
        <v>0</v>
      </c>
      <c r="Q53" s="12">
        <f>'Payroll Worksheet'!X53*'Payroll Worksheet'!$F53</f>
        <v>0</v>
      </c>
      <c r="R53" s="12">
        <f>'Payroll Worksheet'!Y53*'Payroll Worksheet'!$F53</f>
        <v>0</v>
      </c>
      <c r="S53" s="12">
        <f>'Payroll Worksheet'!Z53*'Payroll Worksheet'!$F53</f>
        <v>0</v>
      </c>
      <c r="T53" s="12">
        <f>'Payroll Worksheet'!AA53*'Payroll Worksheet'!$F53</f>
        <v>0</v>
      </c>
      <c r="U53" s="12">
        <f>'Payroll Worksheet'!AB53*'Payroll Worksheet'!$F53</f>
        <v>0</v>
      </c>
      <c r="V53" s="12">
        <f>'Payroll Worksheet'!AC53*'Payroll Worksheet'!$F53</f>
        <v>0</v>
      </c>
      <c r="W53" s="12">
        <f>'Payroll Worksheet'!AD53*'Payroll Worksheet'!$F53</f>
        <v>0</v>
      </c>
      <c r="X53" s="12">
        <f>'Payroll Worksheet'!AE53*'Payroll Worksheet'!$F53</f>
        <v>0</v>
      </c>
      <c r="Y53" s="12">
        <f>'Payroll Worksheet'!AF53*'Payroll Worksheet'!$F53</f>
        <v>0</v>
      </c>
      <c r="Z53" s="12">
        <f>'Payroll Worksheet'!AG53*'Payroll Worksheet'!$F53</f>
        <v>0</v>
      </c>
      <c r="AA53" s="12">
        <f>'Payroll Worksheet'!AH53*'Payroll Worksheet'!$F53</f>
        <v>0</v>
      </c>
      <c r="AB53" s="12">
        <f>'Payroll Worksheet'!AI53*'Payroll Worksheet'!$F53</f>
        <v>0</v>
      </c>
      <c r="AC53" s="12">
        <f>'Payroll Worksheet'!AJ53*'Payroll Worksheet'!$F53</f>
        <v>0</v>
      </c>
      <c r="AD53" s="12">
        <f>'Payroll Worksheet'!AK53*'Payroll Worksheet'!$F53</f>
        <v>0</v>
      </c>
      <c r="AE53" s="12">
        <f>'Payroll Worksheet'!AL53*'Payroll Worksheet'!$F53</f>
        <v>0</v>
      </c>
      <c r="AF53" s="12">
        <f>'Payroll Worksheet'!AM53*'Payroll Worksheet'!$F53</f>
        <v>0</v>
      </c>
      <c r="AG53" s="12">
        <f>'Payroll Worksheet'!AN53*'Payroll Worksheet'!$F53</f>
        <v>0</v>
      </c>
      <c r="AH53" s="12">
        <f>'Payroll Worksheet'!AO53*'Payroll Worksheet'!$F53</f>
        <v>0</v>
      </c>
      <c r="AI53" s="12">
        <f>'Payroll Worksheet'!AP53*'Payroll Worksheet'!$F53</f>
        <v>0</v>
      </c>
      <c r="AJ53" s="12">
        <f>'Payroll Worksheet'!AQ53*'Payroll Worksheet'!$F53</f>
        <v>0</v>
      </c>
      <c r="AK53" s="12">
        <f>'Payroll Worksheet'!AR53*'Payroll Worksheet'!$F53</f>
        <v>0</v>
      </c>
      <c r="AL53" s="12">
        <f>'Payroll Worksheet'!AS53*'Payroll Worksheet'!$F53</f>
        <v>0</v>
      </c>
      <c r="AM53" s="12">
        <f>'Payroll Worksheet'!AT53*'Payroll Worksheet'!$F53</f>
        <v>0</v>
      </c>
      <c r="AN53" s="12">
        <f>'Payroll Worksheet'!AU53*'Payroll Worksheet'!$F53</f>
        <v>0</v>
      </c>
      <c r="AO53" s="12">
        <f>'Payroll Worksheet'!AV53*'Payroll Worksheet'!$F53</f>
        <v>0</v>
      </c>
    </row>
    <row r="54" spans="1:41" x14ac:dyDescent="0.25">
      <c r="A54" s="68">
        <f>'Payroll Worksheet'!A54</f>
        <v>0</v>
      </c>
      <c r="B54" s="12">
        <f>'Payroll Worksheet'!I54*'Payroll Worksheet'!$F54</f>
        <v>0</v>
      </c>
      <c r="C54" s="12">
        <f>'Payroll Worksheet'!J54*'Payroll Worksheet'!$F54</f>
        <v>0</v>
      </c>
      <c r="D54" s="12">
        <f>'Payroll Worksheet'!K54*'Payroll Worksheet'!$F54</f>
        <v>0</v>
      </c>
      <c r="E54" s="12">
        <f>'Payroll Worksheet'!L54*'Payroll Worksheet'!$F54</f>
        <v>0</v>
      </c>
      <c r="F54" s="12">
        <f>'Payroll Worksheet'!M54*'Payroll Worksheet'!$F54</f>
        <v>0</v>
      </c>
      <c r="G54" s="12">
        <f>'Payroll Worksheet'!N54*'Payroll Worksheet'!$F54</f>
        <v>0</v>
      </c>
      <c r="H54" s="12">
        <f>'Payroll Worksheet'!O54*'Payroll Worksheet'!$F54</f>
        <v>0</v>
      </c>
      <c r="I54" s="12">
        <f>'Payroll Worksheet'!P54*'Payroll Worksheet'!$F54</f>
        <v>0</v>
      </c>
      <c r="J54" s="12">
        <f>'Payroll Worksheet'!Q54*'Payroll Worksheet'!$F54</f>
        <v>0</v>
      </c>
      <c r="K54" s="12">
        <f>'Payroll Worksheet'!R54*'Payroll Worksheet'!$F54</f>
        <v>0</v>
      </c>
      <c r="L54" s="12">
        <f>'Payroll Worksheet'!S54*'Payroll Worksheet'!$F54</f>
        <v>0</v>
      </c>
      <c r="M54" s="12">
        <f>'Payroll Worksheet'!T54*'Payroll Worksheet'!$F54</f>
        <v>0</v>
      </c>
      <c r="N54" s="12">
        <f>'Payroll Worksheet'!U54*'Payroll Worksheet'!$F54</f>
        <v>0</v>
      </c>
      <c r="O54" s="12">
        <f>'Payroll Worksheet'!V54*'Payroll Worksheet'!$F54</f>
        <v>0</v>
      </c>
      <c r="P54" s="12">
        <f>'Payroll Worksheet'!W54*'Payroll Worksheet'!$F54</f>
        <v>0</v>
      </c>
      <c r="Q54" s="12">
        <f>'Payroll Worksheet'!X54*'Payroll Worksheet'!$F54</f>
        <v>0</v>
      </c>
      <c r="R54" s="12">
        <f>'Payroll Worksheet'!Y54*'Payroll Worksheet'!$F54</f>
        <v>0</v>
      </c>
      <c r="S54" s="12">
        <f>'Payroll Worksheet'!Z54*'Payroll Worksheet'!$F54</f>
        <v>0</v>
      </c>
      <c r="T54" s="12">
        <f>'Payroll Worksheet'!AA54*'Payroll Worksheet'!$F54</f>
        <v>0</v>
      </c>
      <c r="U54" s="12">
        <f>'Payroll Worksheet'!AB54*'Payroll Worksheet'!$F54</f>
        <v>0</v>
      </c>
      <c r="V54" s="12">
        <f>'Payroll Worksheet'!AC54*'Payroll Worksheet'!$F54</f>
        <v>0</v>
      </c>
      <c r="W54" s="12">
        <f>'Payroll Worksheet'!AD54*'Payroll Worksheet'!$F54</f>
        <v>0</v>
      </c>
      <c r="X54" s="12">
        <f>'Payroll Worksheet'!AE54*'Payroll Worksheet'!$F54</f>
        <v>0</v>
      </c>
      <c r="Y54" s="12">
        <f>'Payroll Worksheet'!AF54*'Payroll Worksheet'!$F54</f>
        <v>0</v>
      </c>
      <c r="Z54" s="12">
        <f>'Payroll Worksheet'!AG54*'Payroll Worksheet'!$F54</f>
        <v>0</v>
      </c>
      <c r="AA54" s="12">
        <f>'Payroll Worksheet'!AH54*'Payroll Worksheet'!$F54</f>
        <v>0</v>
      </c>
      <c r="AB54" s="12">
        <f>'Payroll Worksheet'!AI54*'Payroll Worksheet'!$F54</f>
        <v>0</v>
      </c>
      <c r="AC54" s="12">
        <f>'Payroll Worksheet'!AJ54*'Payroll Worksheet'!$F54</f>
        <v>0</v>
      </c>
      <c r="AD54" s="12">
        <f>'Payroll Worksheet'!AK54*'Payroll Worksheet'!$F54</f>
        <v>0</v>
      </c>
      <c r="AE54" s="12">
        <f>'Payroll Worksheet'!AL54*'Payroll Worksheet'!$F54</f>
        <v>0</v>
      </c>
      <c r="AF54" s="12">
        <f>'Payroll Worksheet'!AM54*'Payroll Worksheet'!$F54</f>
        <v>0</v>
      </c>
      <c r="AG54" s="12">
        <f>'Payroll Worksheet'!AN54*'Payroll Worksheet'!$F54</f>
        <v>0</v>
      </c>
      <c r="AH54" s="12">
        <f>'Payroll Worksheet'!AO54*'Payroll Worksheet'!$F54</f>
        <v>0</v>
      </c>
      <c r="AI54" s="12">
        <f>'Payroll Worksheet'!AP54*'Payroll Worksheet'!$F54</f>
        <v>0</v>
      </c>
      <c r="AJ54" s="12">
        <f>'Payroll Worksheet'!AQ54*'Payroll Worksheet'!$F54</f>
        <v>0</v>
      </c>
      <c r="AK54" s="12">
        <f>'Payroll Worksheet'!AR54*'Payroll Worksheet'!$F54</f>
        <v>0</v>
      </c>
      <c r="AL54" s="12">
        <f>'Payroll Worksheet'!AS54*'Payroll Worksheet'!$F54</f>
        <v>0</v>
      </c>
      <c r="AM54" s="12">
        <f>'Payroll Worksheet'!AT54*'Payroll Worksheet'!$F54</f>
        <v>0</v>
      </c>
      <c r="AN54" s="12">
        <f>'Payroll Worksheet'!AU54*'Payroll Worksheet'!$F54</f>
        <v>0</v>
      </c>
      <c r="AO54" s="12">
        <f>'Payroll Worksheet'!AV54*'Payroll Worksheet'!$F54</f>
        <v>0</v>
      </c>
    </row>
    <row r="55" spans="1:41" x14ac:dyDescent="0.25">
      <c r="A55" s="68">
        <f>'Payroll Worksheet'!A55</f>
        <v>0</v>
      </c>
      <c r="B55" s="12">
        <f>'Payroll Worksheet'!I55*'Payroll Worksheet'!$F55</f>
        <v>0</v>
      </c>
      <c r="C55" s="12">
        <f>'Payroll Worksheet'!J55*'Payroll Worksheet'!$F55</f>
        <v>0</v>
      </c>
      <c r="D55" s="12">
        <f>'Payroll Worksheet'!K55*'Payroll Worksheet'!$F55</f>
        <v>0</v>
      </c>
      <c r="E55" s="12">
        <f>'Payroll Worksheet'!L55*'Payroll Worksheet'!$F55</f>
        <v>0</v>
      </c>
      <c r="F55" s="12">
        <f>'Payroll Worksheet'!M55*'Payroll Worksheet'!$F55</f>
        <v>0</v>
      </c>
      <c r="G55" s="12">
        <f>'Payroll Worksheet'!N55*'Payroll Worksheet'!$F55</f>
        <v>0</v>
      </c>
      <c r="H55" s="12">
        <f>'Payroll Worksheet'!O55*'Payroll Worksheet'!$F55</f>
        <v>0</v>
      </c>
      <c r="I55" s="12">
        <f>'Payroll Worksheet'!P55*'Payroll Worksheet'!$F55</f>
        <v>0</v>
      </c>
      <c r="J55" s="12">
        <f>'Payroll Worksheet'!Q55*'Payroll Worksheet'!$F55</f>
        <v>0</v>
      </c>
      <c r="K55" s="12">
        <f>'Payroll Worksheet'!R55*'Payroll Worksheet'!$F55</f>
        <v>0</v>
      </c>
      <c r="L55" s="12">
        <f>'Payroll Worksheet'!S55*'Payroll Worksheet'!$F55</f>
        <v>0</v>
      </c>
      <c r="M55" s="12">
        <f>'Payroll Worksheet'!T55*'Payroll Worksheet'!$F55</f>
        <v>0</v>
      </c>
      <c r="N55" s="12">
        <f>'Payroll Worksheet'!U55*'Payroll Worksheet'!$F55</f>
        <v>0</v>
      </c>
      <c r="O55" s="12">
        <f>'Payroll Worksheet'!V55*'Payroll Worksheet'!$F55</f>
        <v>0</v>
      </c>
      <c r="P55" s="12">
        <f>'Payroll Worksheet'!W55*'Payroll Worksheet'!$F55</f>
        <v>0</v>
      </c>
      <c r="Q55" s="12">
        <f>'Payroll Worksheet'!X55*'Payroll Worksheet'!$F55</f>
        <v>0</v>
      </c>
      <c r="R55" s="12">
        <f>'Payroll Worksheet'!Y55*'Payroll Worksheet'!$F55</f>
        <v>0</v>
      </c>
      <c r="S55" s="12">
        <f>'Payroll Worksheet'!Z55*'Payroll Worksheet'!$F55</f>
        <v>0</v>
      </c>
      <c r="T55" s="12">
        <f>'Payroll Worksheet'!AA55*'Payroll Worksheet'!$F55</f>
        <v>0</v>
      </c>
      <c r="U55" s="12">
        <f>'Payroll Worksheet'!AB55*'Payroll Worksheet'!$F55</f>
        <v>0</v>
      </c>
      <c r="V55" s="12">
        <f>'Payroll Worksheet'!AC55*'Payroll Worksheet'!$F55</f>
        <v>0</v>
      </c>
      <c r="W55" s="12">
        <f>'Payroll Worksheet'!AD55*'Payroll Worksheet'!$F55</f>
        <v>0</v>
      </c>
      <c r="X55" s="12">
        <f>'Payroll Worksheet'!AE55*'Payroll Worksheet'!$F55</f>
        <v>0</v>
      </c>
      <c r="Y55" s="12">
        <f>'Payroll Worksheet'!AF55*'Payroll Worksheet'!$F55</f>
        <v>0</v>
      </c>
      <c r="Z55" s="12">
        <f>'Payroll Worksheet'!AG55*'Payroll Worksheet'!$F55</f>
        <v>0</v>
      </c>
      <c r="AA55" s="12">
        <f>'Payroll Worksheet'!AH55*'Payroll Worksheet'!$F55</f>
        <v>0</v>
      </c>
      <c r="AB55" s="12">
        <f>'Payroll Worksheet'!AI55*'Payroll Worksheet'!$F55</f>
        <v>0</v>
      </c>
      <c r="AC55" s="12">
        <f>'Payroll Worksheet'!AJ55*'Payroll Worksheet'!$F55</f>
        <v>0</v>
      </c>
      <c r="AD55" s="12">
        <f>'Payroll Worksheet'!AK55*'Payroll Worksheet'!$F55</f>
        <v>0</v>
      </c>
      <c r="AE55" s="12">
        <f>'Payroll Worksheet'!AL55*'Payroll Worksheet'!$F55</f>
        <v>0</v>
      </c>
      <c r="AF55" s="12">
        <f>'Payroll Worksheet'!AM55*'Payroll Worksheet'!$F55</f>
        <v>0</v>
      </c>
      <c r="AG55" s="12">
        <f>'Payroll Worksheet'!AN55*'Payroll Worksheet'!$F55</f>
        <v>0</v>
      </c>
      <c r="AH55" s="12">
        <f>'Payroll Worksheet'!AO55*'Payroll Worksheet'!$F55</f>
        <v>0</v>
      </c>
      <c r="AI55" s="12">
        <f>'Payroll Worksheet'!AP55*'Payroll Worksheet'!$F55</f>
        <v>0</v>
      </c>
      <c r="AJ55" s="12">
        <f>'Payroll Worksheet'!AQ55*'Payroll Worksheet'!$F55</f>
        <v>0</v>
      </c>
      <c r="AK55" s="12">
        <f>'Payroll Worksheet'!AR55*'Payroll Worksheet'!$F55</f>
        <v>0</v>
      </c>
      <c r="AL55" s="12">
        <f>'Payroll Worksheet'!AS55*'Payroll Worksheet'!$F55</f>
        <v>0</v>
      </c>
      <c r="AM55" s="12">
        <f>'Payroll Worksheet'!AT55*'Payroll Worksheet'!$F55</f>
        <v>0</v>
      </c>
      <c r="AN55" s="12">
        <f>'Payroll Worksheet'!AU55*'Payroll Worksheet'!$F55</f>
        <v>0</v>
      </c>
      <c r="AO55" s="12">
        <f>'Payroll Worksheet'!AV55*'Payroll Worksheet'!$F55</f>
        <v>0</v>
      </c>
    </row>
    <row r="56" spans="1:41" x14ac:dyDescent="0.25">
      <c r="A56" s="68">
        <f>'Payroll Worksheet'!A56</f>
        <v>0</v>
      </c>
      <c r="B56" s="12">
        <f>'Payroll Worksheet'!I56*'Payroll Worksheet'!$F56</f>
        <v>0</v>
      </c>
      <c r="C56" s="12">
        <f>'Payroll Worksheet'!J56*'Payroll Worksheet'!$F56</f>
        <v>0</v>
      </c>
      <c r="D56" s="12">
        <f>'Payroll Worksheet'!K56*'Payroll Worksheet'!$F56</f>
        <v>0</v>
      </c>
      <c r="E56" s="12">
        <f>'Payroll Worksheet'!L56*'Payroll Worksheet'!$F56</f>
        <v>0</v>
      </c>
      <c r="F56" s="12">
        <f>'Payroll Worksheet'!M56*'Payroll Worksheet'!$F56</f>
        <v>0</v>
      </c>
      <c r="G56" s="12">
        <f>'Payroll Worksheet'!N56*'Payroll Worksheet'!$F56</f>
        <v>0</v>
      </c>
      <c r="H56" s="12">
        <f>'Payroll Worksheet'!O56*'Payroll Worksheet'!$F56</f>
        <v>0</v>
      </c>
      <c r="I56" s="12">
        <f>'Payroll Worksheet'!P56*'Payroll Worksheet'!$F56</f>
        <v>0</v>
      </c>
      <c r="J56" s="12">
        <f>'Payroll Worksheet'!Q56*'Payroll Worksheet'!$F56</f>
        <v>0</v>
      </c>
      <c r="K56" s="12">
        <f>'Payroll Worksheet'!R56*'Payroll Worksheet'!$F56</f>
        <v>0</v>
      </c>
      <c r="L56" s="12">
        <f>'Payroll Worksheet'!S56*'Payroll Worksheet'!$F56</f>
        <v>0</v>
      </c>
      <c r="M56" s="12">
        <f>'Payroll Worksheet'!T56*'Payroll Worksheet'!$F56</f>
        <v>0</v>
      </c>
      <c r="N56" s="12">
        <f>'Payroll Worksheet'!U56*'Payroll Worksheet'!$F56</f>
        <v>0</v>
      </c>
      <c r="O56" s="12">
        <f>'Payroll Worksheet'!V56*'Payroll Worksheet'!$F56</f>
        <v>0</v>
      </c>
      <c r="P56" s="12">
        <f>'Payroll Worksheet'!W56*'Payroll Worksheet'!$F56</f>
        <v>0</v>
      </c>
      <c r="Q56" s="12">
        <f>'Payroll Worksheet'!X56*'Payroll Worksheet'!$F56</f>
        <v>0</v>
      </c>
      <c r="R56" s="12">
        <f>'Payroll Worksheet'!Y56*'Payroll Worksheet'!$F56</f>
        <v>0</v>
      </c>
      <c r="S56" s="12">
        <f>'Payroll Worksheet'!Z56*'Payroll Worksheet'!$F56</f>
        <v>0</v>
      </c>
      <c r="T56" s="12">
        <f>'Payroll Worksheet'!AA56*'Payroll Worksheet'!$F56</f>
        <v>0</v>
      </c>
      <c r="U56" s="12">
        <f>'Payroll Worksheet'!AB56*'Payroll Worksheet'!$F56</f>
        <v>0</v>
      </c>
      <c r="V56" s="12">
        <f>'Payroll Worksheet'!AC56*'Payroll Worksheet'!$F56</f>
        <v>0</v>
      </c>
      <c r="W56" s="12">
        <f>'Payroll Worksheet'!AD56*'Payroll Worksheet'!$F56</f>
        <v>0</v>
      </c>
      <c r="X56" s="12">
        <f>'Payroll Worksheet'!AE56*'Payroll Worksheet'!$F56</f>
        <v>0</v>
      </c>
      <c r="Y56" s="12">
        <f>'Payroll Worksheet'!AF56*'Payroll Worksheet'!$F56</f>
        <v>0</v>
      </c>
      <c r="Z56" s="12">
        <f>'Payroll Worksheet'!AG56*'Payroll Worksheet'!$F56</f>
        <v>0</v>
      </c>
      <c r="AA56" s="12">
        <f>'Payroll Worksheet'!AH56*'Payroll Worksheet'!$F56</f>
        <v>0</v>
      </c>
      <c r="AB56" s="12">
        <f>'Payroll Worksheet'!AI56*'Payroll Worksheet'!$F56</f>
        <v>0</v>
      </c>
      <c r="AC56" s="12">
        <f>'Payroll Worksheet'!AJ56*'Payroll Worksheet'!$F56</f>
        <v>0</v>
      </c>
      <c r="AD56" s="12">
        <f>'Payroll Worksheet'!AK56*'Payroll Worksheet'!$F56</f>
        <v>0</v>
      </c>
      <c r="AE56" s="12">
        <f>'Payroll Worksheet'!AL56*'Payroll Worksheet'!$F56</f>
        <v>0</v>
      </c>
      <c r="AF56" s="12">
        <f>'Payroll Worksheet'!AM56*'Payroll Worksheet'!$F56</f>
        <v>0</v>
      </c>
      <c r="AG56" s="12">
        <f>'Payroll Worksheet'!AN56*'Payroll Worksheet'!$F56</f>
        <v>0</v>
      </c>
      <c r="AH56" s="12">
        <f>'Payroll Worksheet'!AO56*'Payroll Worksheet'!$F56</f>
        <v>0</v>
      </c>
      <c r="AI56" s="12">
        <f>'Payroll Worksheet'!AP56*'Payroll Worksheet'!$F56</f>
        <v>0</v>
      </c>
      <c r="AJ56" s="12">
        <f>'Payroll Worksheet'!AQ56*'Payroll Worksheet'!$F56</f>
        <v>0</v>
      </c>
      <c r="AK56" s="12">
        <f>'Payroll Worksheet'!AR56*'Payroll Worksheet'!$F56</f>
        <v>0</v>
      </c>
      <c r="AL56" s="12">
        <f>'Payroll Worksheet'!AS56*'Payroll Worksheet'!$F56</f>
        <v>0</v>
      </c>
      <c r="AM56" s="12">
        <f>'Payroll Worksheet'!AT56*'Payroll Worksheet'!$F56</f>
        <v>0</v>
      </c>
      <c r="AN56" s="12">
        <f>'Payroll Worksheet'!AU56*'Payroll Worksheet'!$F56</f>
        <v>0</v>
      </c>
      <c r="AO56" s="12">
        <f>'Payroll Worksheet'!AV56*'Payroll Worksheet'!$F56</f>
        <v>0</v>
      </c>
    </row>
    <row r="57" spans="1:41" x14ac:dyDescent="0.25">
      <c r="A57" s="68">
        <f>'Payroll Worksheet'!A57</f>
        <v>0</v>
      </c>
      <c r="B57" s="12">
        <f>'Payroll Worksheet'!I57*'Payroll Worksheet'!$F57</f>
        <v>0</v>
      </c>
      <c r="C57" s="12">
        <f>'Payroll Worksheet'!J57*'Payroll Worksheet'!$F57</f>
        <v>0</v>
      </c>
      <c r="D57" s="12">
        <f>'Payroll Worksheet'!K57*'Payroll Worksheet'!$F57</f>
        <v>0</v>
      </c>
      <c r="E57" s="12">
        <f>'Payroll Worksheet'!L57*'Payroll Worksheet'!$F57</f>
        <v>0</v>
      </c>
      <c r="F57" s="12">
        <f>'Payroll Worksheet'!M57*'Payroll Worksheet'!$F57</f>
        <v>0</v>
      </c>
      <c r="G57" s="12">
        <f>'Payroll Worksheet'!N57*'Payroll Worksheet'!$F57</f>
        <v>0</v>
      </c>
      <c r="H57" s="12">
        <f>'Payroll Worksheet'!O57*'Payroll Worksheet'!$F57</f>
        <v>0</v>
      </c>
      <c r="I57" s="12">
        <f>'Payroll Worksheet'!P57*'Payroll Worksheet'!$F57</f>
        <v>0</v>
      </c>
      <c r="J57" s="12">
        <f>'Payroll Worksheet'!Q57*'Payroll Worksheet'!$F57</f>
        <v>0</v>
      </c>
      <c r="K57" s="12">
        <f>'Payroll Worksheet'!R57*'Payroll Worksheet'!$F57</f>
        <v>0</v>
      </c>
      <c r="L57" s="12">
        <f>'Payroll Worksheet'!S57*'Payroll Worksheet'!$F57</f>
        <v>0</v>
      </c>
      <c r="M57" s="12">
        <f>'Payroll Worksheet'!T57*'Payroll Worksheet'!$F57</f>
        <v>0</v>
      </c>
      <c r="N57" s="12">
        <f>'Payroll Worksheet'!U57*'Payroll Worksheet'!$F57</f>
        <v>0</v>
      </c>
      <c r="O57" s="12">
        <f>'Payroll Worksheet'!V57*'Payroll Worksheet'!$F57</f>
        <v>0</v>
      </c>
      <c r="P57" s="12">
        <f>'Payroll Worksheet'!W57*'Payroll Worksheet'!$F57</f>
        <v>0</v>
      </c>
      <c r="Q57" s="12">
        <f>'Payroll Worksheet'!X57*'Payroll Worksheet'!$F57</f>
        <v>0</v>
      </c>
      <c r="R57" s="12">
        <f>'Payroll Worksheet'!Y57*'Payroll Worksheet'!$F57</f>
        <v>0</v>
      </c>
      <c r="S57" s="12">
        <f>'Payroll Worksheet'!Z57*'Payroll Worksheet'!$F57</f>
        <v>0</v>
      </c>
      <c r="T57" s="12">
        <f>'Payroll Worksheet'!AA57*'Payroll Worksheet'!$F57</f>
        <v>0</v>
      </c>
      <c r="U57" s="12">
        <f>'Payroll Worksheet'!AB57*'Payroll Worksheet'!$F57</f>
        <v>0</v>
      </c>
      <c r="V57" s="12">
        <f>'Payroll Worksheet'!AC57*'Payroll Worksheet'!$F57</f>
        <v>0</v>
      </c>
      <c r="W57" s="12">
        <f>'Payroll Worksheet'!AD57*'Payroll Worksheet'!$F57</f>
        <v>0</v>
      </c>
      <c r="X57" s="12">
        <f>'Payroll Worksheet'!AE57*'Payroll Worksheet'!$F57</f>
        <v>0</v>
      </c>
      <c r="Y57" s="12">
        <f>'Payroll Worksheet'!AF57*'Payroll Worksheet'!$F57</f>
        <v>0</v>
      </c>
      <c r="Z57" s="12">
        <f>'Payroll Worksheet'!AG57*'Payroll Worksheet'!$F57</f>
        <v>0</v>
      </c>
      <c r="AA57" s="12">
        <f>'Payroll Worksheet'!AH57*'Payroll Worksheet'!$F57</f>
        <v>0</v>
      </c>
      <c r="AB57" s="12">
        <f>'Payroll Worksheet'!AI57*'Payroll Worksheet'!$F57</f>
        <v>0</v>
      </c>
      <c r="AC57" s="12">
        <f>'Payroll Worksheet'!AJ57*'Payroll Worksheet'!$F57</f>
        <v>0</v>
      </c>
      <c r="AD57" s="12">
        <f>'Payroll Worksheet'!AK57*'Payroll Worksheet'!$F57</f>
        <v>0</v>
      </c>
      <c r="AE57" s="12">
        <f>'Payroll Worksheet'!AL57*'Payroll Worksheet'!$F57</f>
        <v>0</v>
      </c>
      <c r="AF57" s="12">
        <f>'Payroll Worksheet'!AM57*'Payroll Worksheet'!$F57</f>
        <v>0</v>
      </c>
      <c r="AG57" s="12">
        <f>'Payroll Worksheet'!AN57*'Payroll Worksheet'!$F57</f>
        <v>0</v>
      </c>
      <c r="AH57" s="12">
        <f>'Payroll Worksheet'!AO57*'Payroll Worksheet'!$F57</f>
        <v>0</v>
      </c>
      <c r="AI57" s="12">
        <f>'Payroll Worksheet'!AP57*'Payroll Worksheet'!$F57</f>
        <v>0</v>
      </c>
      <c r="AJ57" s="12">
        <f>'Payroll Worksheet'!AQ57*'Payroll Worksheet'!$F57</f>
        <v>0</v>
      </c>
      <c r="AK57" s="12">
        <f>'Payroll Worksheet'!AR57*'Payroll Worksheet'!$F57</f>
        <v>0</v>
      </c>
      <c r="AL57" s="12">
        <f>'Payroll Worksheet'!AS57*'Payroll Worksheet'!$F57</f>
        <v>0</v>
      </c>
      <c r="AM57" s="12">
        <f>'Payroll Worksheet'!AT57*'Payroll Worksheet'!$F57</f>
        <v>0</v>
      </c>
      <c r="AN57" s="12">
        <f>'Payroll Worksheet'!AU57*'Payroll Worksheet'!$F57</f>
        <v>0</v>
      </c>
      <c r="AO57" s="12">
        <f>'Payroll Worksheet'!AV57*'Payroll Worksheet'!$F57</f>
        <v>0</v>
      </c>
    </row>
    <row r="58" spans="1:41" x14ac:dyDescent="0.25">
      <c r="A58" s="68">
        <f>'Payroll Worksheet'!A58</f>
        <v>0</v>
      </c>
      <c r="B58" s="12">
        <f>'Payroll Worksheet'!I58*'Payroll Worksheet'!$F58</f>
        <v>0</v>
      </c>
      <c r="C58" s="12">
        <f>'Payroll Worksheet'!J58*'Payroll Worksheet'!$F58</f>
        <v>0</v>
      </c>
      <c r="D58" s="12">
        <f>'Payroll Worksheet'!K58*'Payroll Worksheet'!$F58</f>
        <v>0</v>
      </c>
      <c r="E58" s="12">
        <f>'Payroll Worksheet'!L58*'Payroll Worksheet'!$F58</f>
        <v>0</v>
      </c>
      <c r="F58" s="12">
        <f>'Payroll Worksheet'!M58*'Payroll Worksheet'!$F58</f>
        <v>0</v>
      </c>
      <c r="G58" s="12">
        <f>'Payroll Worksheet'!N58*'Payroll Worksheet'!$F58</f>
        <v>0</v>
      </c>
      <c r="H58" s="12">
        <f>'Payroll Worksheet'!O58*'Payroll Worksheet'!$F58</f>
        <v>0</v>
      </c>
      <c r="I58" s="12">
        <f>'Payroll Worksheet'!P58*'Payroll Worksheet'!$F58</f>
        <v>0</v>
      </c>
      <c r="J58" s="12">
        <f>'Payroll Worksheet'!Q58*'Payroll Worksheet'!$F58</f>
        <v>0</v>
      </c>
      <c r="K58" s="12">
        <f>'Payroll Worksheet'!R58*'Payroll Worksheet'!$F58</f>
        <v>0</v>
      </c>
      <c r="L58" s="12">
        <f>'Payroll Worksheet'!S58*'Payroll Worksheet'!$F58</f>
        <v>0</v>
      </c>
      <c r="M58" s="12">
        <f>'Payroll Worksheet'!T58*'Payroll Worksheet'!$F58</f>
        <v>0</v>
      </c>
      <c r="N58" s="12">
        <f>'Payroll Worksheet'!U58*'Payroll Worksheet'!$F58</f>
        <v>0</v>
      </c>
      <c r="O58" s="12">
        <f>'Payroll Worksheet'!V58*'Payroll Worksheet'!$F58</f>
        <v>0</v>
      </c>
      <c r="P58" s="12">
        <f>'Payroll Worksheet'!W58*'Payroll Worksheet'!$F58</f>
        <v>0</v>
      </c>
      <c r="Q58" s="12">
        <f>'Payroll Worksheet'!X58*'Payroll Worksheet'!$F58</f>
        <v>0</v>
      </c>
      <c r="R58" s="12">
        <f>'Payroll Worksheet'!Y58*'Payroll Worksheet'!$F58</f>
        <v>0</v>
      </c>
      <c r="S58" s="12">
        <f>'Payroll Worksheet'!Z58*'Payroll Worksheet'!$F58</f>
        <v>0</v>
      </c>
      <c r="T58" s="12">
        <f>'Payroll Worksheet'!AA58*'Payroll Worksheet'!$F58</f>
        <v>0</v>
      </c>
      <c r="U58" s="12">
        <f>'Payroll Worksheet'!AB58*'Payroll Worksheet'!$F58</f>
        <v>0</v>
      </c>
      <c r="V58" s="12">
        <f>'Payroll Worksheet'!AC58*'Payroll Worksheet'!$F58</f>
        <v>0</v>
      </c>
      <c r="W58" s="12">
        <f>'Payroll Worksheet'!AD58*'Payroll Worksheet'!$F58</f>
        <v>0</v>
      </c>
      <c r="X58" s="12">
        <f>'Payroll Worksheet'!AE58*'Payroll Worksheet'!$F58</f>
        <v>0</v>
      </c>
      <c r="Y58" s="12">
        <f>'Payroll Worksheet'!AF58*'Payroll Worksheet'!$F58</f>
        <v>0</v>
      </c>
      <c r="Z58" s="12">
        <f>'Payroll Worksheet'!AG58*'Payroll Worksheet'!$F58</f>
        <v>0</v>
      </c>
      <c r="AA58" s="12">
        <f>'Payroll Worksheet'!AH58*'Payroll Worksheet'!$F58</f>
        <v>0</v>
      </c>
      <c r="AB58" s="12">
        <f>'Payroll Worksheet'!AI58*'Payroll Worksheet'!$F58</f>
        <v>0</v>
      </c>
      <c r="AC58" s="12">
        <f>'Payroll Worksheet'!AJ58*'Payroll Worksheet'!$F58</f>
        <v>0</v>
      </c>
      <c r="AD58" s="12">
        <f>'Payroll Worksheet'!AK58*'Payroll Worksheet'!$F58</f>
        <v>0</v>
      </c>
      <c r="AE58" s="12">
        <f>'Payroll Worksheet'!AL58*'Payroll Worksheet'!$F58</f>
        <v>0</v>
      </c>
      <c r="AF58" s="12">
        <f>'Payroll Worksheet'!AM58*'Payroll Worksheet'!$F58</f>
        <v>0</v>
      </c>
      <c r="AG58" s="12">
        <f>'Payroll Worksheet'!AN58*'Payroll Worksheet'!$F58</f>
        <v>0</v>
      </c>
      <c r="AH58" s="12">
        <f>'Payroll Worksheet'!AO58*'Payroll Worksheet'!$F58</f>
        <v>0</v>
      </c>
      <c r="AI58" s="12">
        <f>'Payroll Worksheet'!AP58*'Payroll Worksheet'!$F58</f>
        <v>0</v>
      </c>
      <c r="AJ58" s="12">
        <f>'Payroll Worksheet'!AQ58*'Payroll Worksheet'!$F58</f>
        <v>0</v>
      </c>
      <c r="AK58" s="12">
        <f>'Payroll Worksheet'!AR58*'Payroll Worksheet'!$F58</f>
        <v>0</v>
      </c>
      <c r="AL58" s="12">
        <f>'Payroll Worksheet'!AS58*'Payroll Worksheet'!$F58</f>
        <v>0</v>
      </c>
      <c r="AM58" s="12">
        <f>'Payroll Worksheet'!AT58*'Payroll Worksheet'!$F58</f>
        <v>0</v>
      </c>
      <c r="AN58" s="12">
        <f>'Payroll Worksheet'!AU58*'Payroll Worksheet'!$F58</f>
        <v>0</v>
      </c>
      <c r="AO58" s="12">
        <f>'Payroll Worksheet'!AV58*'Payroll Worksheet'!$F58</f>
        <v>0</v>
      </c>
    </row>
    <row r="59" spans="1:41" x14ac:dyDescent="0.25">
      <c r="A59" s="68">
        <f>'Payroll Worksheet'!A59</f>
        <v>0</v>
      </c>
      <c r="B59" s="12">
        <f>'Payroll Worksheet'!I59*'Payroll Worksheet'!$F59</f>
        <v>0</v>
      </c>
      <c r="C59" s="12">
        <f>'Payroll Worksheet'!J59*'Payroll Worksheet'!$F59</f>
        <v>0</v>
      </c>
      <c r="D59" s="12">
        <f>'Payroll Worksheet'!K59*'Payroll Worksheet'!$F59</f>
        <v>0</v>
      </c>
      <c r="E59" s="12">
        <f>'Payroll Worksheet'!L59*'Payroll Worksheet'!$F59</f>
        <v>0</v>
      </c>
      <c r="F59" s="12">
        <f>'Payroll Worksheet'!M59*'Payroll Worksheet'!$F59</f>
        <v>0</v>
      </c>
      <c r="G59" s="12">
        <f>'Payroll Worksheet'!N59*'Payroll Worksheet'!$F59</f>
        <v>0</v>
      </c>
      <c r="H59" s="12">
        <f>'Payroll Worksheet'!O59*'Payroll Worksheet'!$F59</f>
        <v>0</v>
      </c>
      <c r="I59" s="12">
        <f>'Payroll Worksheet'!P59*'Payroll Worksheet'!$F59</f>
        <v>0</v>
      </c>
      <c r="J59" s="12">
        <f>'Payroll Worksheet'!Q59*'Payroll Worksheet'!$F59</f>
        <v>0</v>
      </c>
      <c r="K59" s="12">
        <f>'Payroll Worksheet'!R59*'Payroll Worksheet'!$F59</f>
        <v>0</v>
      </c>
      <c r="L59" s="12">
        <f>'Payroll Worksheet'!S59*'Payroll Worksheet'!$F59</f>
        <v>0</v>
      </c>
      <c r="M59" s="12">
        <f>'Payroll Worksheet'!T59*'Payroll Worksheet'!$F59</f>
        <v>0</v>
      </c>
      <c r="N59" s="12">
        <f>'Payroll Worksheet'!U59*'Payroll Worksheet'!$F59</f>
        <v>0</v>
      </c>
      <c r="O59" s="12">
        <f>'Payroll Worksheet'!V59*'Payroll Worksheet'!$F59</f>
        <v>0</v>
      </c>
      <c r="P59" s="12">
        <f>'Payroll Worksheet'!W59*'Payroll Worksheet'!$F59</f>
        <v>0</v>
      </c>
      <c r="Q59" s="12">
        <f>'Payroll Worksheet'!X59*'Payroll Worksheet'!$F59</f>
        <v>0</v>
      </c>
      <c r="R59" s="12">
        <f>'Payroll Worksheet'!Y59*'Payroll Worksheet'!$F59</f>
        <v>0</v>
      </c>
      <c r="S59" s="12">
        <f>'Payroll Worksheet'!Z59*'Payroll Worksheet'!$F59</f>
        <v>0</v>
      </c>
      <c r="T59" s="12">
        <f>'Payroll Worksheet'!AA59*'Payroll Worksheet'!$F59</f>
        <v>0</v>
      </c>
      <c r="U59" s="12">
        <f>'Payroll Worksheet'!AB59*'Payroll Worksheet'!$F59</f>
        <v>0</v>
      </c>
      <c r="V59" s="12">
        <f>'Payroll Worksheet'!AC59*'Payroll Worksheet'!$F59</f>
        <v>0</v>
      </c>
      <c r="W59" s="12">
        <f>'Payroll Worksheet'!AD59*'Payroll Worksheet'!$F59</f>
        <v>0</v>
      </c>
      <c r="X59" s="12">
        <f>'Payroll Worksheet'!AE59*'Payroll Worksheet'!$F59</f>
        <v>0</v>
      </c>
      <c r="Y59" s="12">
        <f>'Payroll Worksheet'!AF59*'Payroll Worksheet'!$F59</f>
        <v>0</v>
      </c>
      <c r="Z59" s="12">
        <f>'Payroll Worksheet'!AG59*'Payroll Worksheet'!$F59</f>
        <v>0</v>
      </c>
      <c r="AA59" s="12">
        <f>'Payroll Worksheet'!AH59*'Payroll Worksheet'!$F59</f>
        <v>0</v>
      </c>
      <c r="AB59" s="12">
        <f>'Payroll Worksheet'!AI59*'Payroll Worksheet'!$F59</f>
        <v>0</v>
      </c>
      <c r="AC59" s="12">
        <f>'Payroll Worksheet'!AJ59*'Payroll Worksheet'!$F59</f>
        <v>0</v>
      </c>
      <c r="AD59" s="12">
        <f>'Payroll Worksheet'!AK59*'Payroll Worksheet'!$F59</f>
        <v>0</v>
      </c>
      <c r="AE59" s="12">
        <f>'Payroll Worksheet'!AL59*'Payroll Worksheet'!$F59</f>
        <v>0</v>
      </c>
      <c r="AF59" s="12">
        <f>'Payroll Worksheet'!AM59*'Payroll Worksheet'!$F59</f>
        <v>0</v>
      </c>
      <c r="AG59" s="12">
        <f>'Payroll Worksheet'!AN59*'Payroll Worksheet'!$F59</f>
        <v>0</v>
      </c>
      <c r="AH59" s="12">
        <f>'Payroll Worksheet'!AO59*'Payroll Worksheet'!$F59</f>
        <v>0</v>
      </c>
      <c r="AI59" s="12">
        <f>'Payroll Worksheet'!AP59*'Payroll Worksheet'!$F59</f>
        <v>0</v>
      </c>
      <c r="AJ59" s="12">
        <f>'Payroll Worksheet'!AQ59*'Payroll Worksheet'!$F59</f>
        <v>0</v>
      </c>
      <c r="AK59" s="12">
        <f>'Payroll Worksheet'!AR59*'Payroll Worksheet'!$F59</f>
        <v>0</v>
      </c>
      <c r="AL59" s="12">
        <f>'Payroll Worksheet'!AS59*'Payroll Worksheet'!$F59</f>
        <v>0</v>
      </c>
      <c r="AM59" s="12">
        <f>'Payroll Worksheet'!AT59*'Payroll Worksheet'!$F59</f>
        <v>0</v>
      </c>
      <c r="AN59" s="12">
        <f>'Payroll Worksheet'!AU59*'Payroll Worksheet'!$F59</f>
        <v>0</v>
      </c>
      <c r="AO59" s="12">
        <f>'Payroll Worksheet'!AV59*'Payroll Worksheet'!$F59</f>
        <v>0</v>
      </c>
    </row>
    <row r="60" spans="1:41" x14ac:dyDescent="0.25">
      <c r="A60" s="68">
        <f>'Payroll Worksheet'!A60</f>
        <v>0</v>
      </c>
      <c r="B60" s="12">
        <f>'Payroll Worksheet'!I60*'Payroll Worksheet'!$F60</f>
        <v>0</v>
      </c>
      <c r="C60" s="12">
        <f>'Payroll Worksheet'!J60*'Payroll Worksheet'!$F60</f>
        <v>0</v>
      </c>
      <c r="D60" s="12">
        <f>'Payroll Worksheet'!K60*'Payroll Worksheet'!$F60</f>
        <v>0</v>
      </c>
      <c r="E60" s="12">
        <f>'Payroll Worksheet'!L60*'Payroll Worksheet'!$F60</f>
        <v>0</v>
      </c>
      <c r="F60" s="12">
        <f>'Payroll Worksheet'!M60*'Payroll Worksheet'!$F60</f>
        <v>0</v>
      </c>
      <c r="G60" s="12">
        <f>'Payroll Worksheet'!N60*'Payroll Worksheet'!$F60</f>
        <v>0</v>
      </c>
      <c r="H60" s="12">
        <f>'Payroll Worksheet'!O60*'Payroll Worksheet'!$F60</f>
        <v>0</v>
      </c>
      <c r="I60" s="12">
        <f>'Payroll Worksheet'!P60*'Payroll Worksheet'!$F60</f>
        <v>0</v>
      </c>
      <c r="J60" s="12">
        <f>'Payroll Worksheet'!Q60*'Payroll Worksheet'!$F60</f>
        <v>0</v>
      </c>
      <c r="K60" s="12">
        <f>'Payroll Worksheet'!R60*'Payroll Worksheet'!$F60</f>
        <v>0</v>
      </c>
      <c r="L60" s="12">
        <f>'Payroll Worksheet'!S60*'Payroll Worksheet'!$F60</f>
        <v>0</v>
      </c>
      <c r="M60" s="12">
        <f>'Payroll Worksheet'!T60*'Payroll Worksheet'!$F60</f>
        <v>0</v>
      </c>
      <c r="N60" s="12">
        <f>'Payroll Worksheet'!U60*'Payroll Worksheet'!$F60</f>
        <v>0</v>
      </c>
      <c r="O60" s="12">
        <f>'Payroll Worksheet'!V60*'Payroll Worksheet'!$F60</f>
        <v>0</v>
      </c>
      <c r="P60" s="12">
        <f>'Payroll Worksheet'!W60*'Payroll Worksheet'!$F60</f>
        <v>0</v>
      </c>
      <c r="Q60" s="12">
        <f>'Payroll Worksheet'!X60*'Payroll Worksheet'!$F60</f>
        <v>0</v>
      </c>
      <c r="R60" s="12">
        <f>'Payroll Worksheet'!Y60*'Payroll Worksheet'!$F60</f>
        <v>0</v>
      </c>
      <c r="S60" s="12">
        <f>'Payroll Worksheet'!Z60*'Payroll Worksheet'!$F60</f>
        <v>0</v>
      </c>
      <c r="T60" s="12">
        <f>'Payroll Worksheet'!AA60*'Payroll Worksheet'!$F60</f>
        <v>0</v>
      </c>
      <c r="U60" s="12">
        <f>'Payroll Worksheet'!AB60*'Payroll Worksheet'!$F60</f>
        <v>0</v>
      </c>
      <c r="V60" s="12">
        <f>'Payroll Worksheet'!AC60*'Payroll Worksheet'!$F60</f>
        <v>0</v>
      </c>
      <c r="W60" s="12">
        <f>'Payroll Worksheet'!AD60*'Payroll Worksheet'!$F60</f>
        <v>0</v>
      </c>
      <c r="X60" s="12">
        <f>'Payroll Worksheet'!AE60*'Payroll Worksheet'!$F60</f>
        <v>0</v>
      </c>
      <c r="Y60" s="12">
        <f>'Payroll Worksheet'!AF60*'Payroll Worksheet'!$F60</f>
        <v>0</v>
      </c>
      <c r="Z60" s="12">
        <f>'Payroll Worksheet'!AG60*'Payroll Worksheet'!$F60</f>
        <v>0</v>
      </c>
      <c r="AA60" s="12">
        <f>'Payroll Worksheet'!AH60*'Payroll Worksheet'!$F60</f>
        <v>0</v>
      </c>
      <c r="AB60" s="12">
        <f>'Payroll Worksheet'!AI60*'Payroll Worksheet'!$F60</f>
        <v>0</v>
      </c>
      <c r="AC60" s="12">
        <f>'Payroll Worksheet'!AJ60*'Payroll Worksheet'!$F60</f>
        <v>0</v>
      </c>
      <c r="AD60" s="12">
        <f>'Payroll Worksheet'!AK60*'Payroll Worksheet'!$F60</f>
        <v>0</v>
      </c>
      <c r="AE60" s="12">
        <f>'Payroll Worksheet'!AL60*'Payroll Worksheet'!$F60</f>
        <v>0</v>
      </c>
      <c r="AF60" s="12">
        <f>'Payroll Worksheet'!AM60*'Payroll Worksheet'!$F60</f>
        <v>0</v>
      </c>
      <c r="AG60" s="12">
        <f>'Payroll Worksheet'!AN60*'Payroll Worksheet'!$F60</f>
        <v>0</v>
      </c>
      <c r="AH60" s="12">
        <f>'Payroll Worksheet'!AO60*'Payroll Worksheet'!$F60</f>
        <v>0</v>
      </c>
      <c r="AI60" s="12">
        <f>'Payroll Worksheet'!AP60*'Payroll Worksheet'!$F60</f>
        <v>0</v>
      </c>
      <c r="AJ60" s="12">
        <f>'Payroll Worksheet'!AQ60*'Payroll Worksheet'!$F60</f>
        <v>0</v>
      </c>
      <c r="AK60" s="12">
        <f>'Payroll Worksheet'!AR60*'Payroll Worksheet'!$F60</f>
        <v>0</v>
      </c>
      <c r="AL60" s="12">
        <f>'Payroll Worksheet'!AS60*'Payroll Worksheet'!$F60</f>
        <v>0</v>
      </c>
      <c r="AM60" s="12">
        <f>'Payroll Worksheet'!AT60*'Payroll Worksheet'!$F60</f>
        <v>0</v>
      </c>
      <c r="AN60" s="12">
        <f>'Payroll Worksheet'!AU60*'Payroll Worksheet'!$F60</f>
        <v>0</v>
      </c>
      <c r="AO60" s="12">
        <f>'Payroll Worksheet'!AV60*'Payroll Worksheet'!$F60</f>
        <v>0</v>
      </c>
    </row>
    <row r="61" spans="1:41" x14ac:dyDescent="0.25">
      <c r="A61" s="68">
        <f>'Payroll Worksheet'!A61</f>
        <v>0</v>
      </c>
      <c r="B61" s="12">
        <f>'Payroll Worksheet'!I61*'Payroll Worksheet'!$F61</f>
        <v>0</v>
      </c>
      <c r="C61" s="12">
        <f>'Payroll Worksheet'!J61*'Payroll Worksheet'!$F61</f>
        <v>0</v>
      </c>
      <c r="D61" s="12">
        <f>'Payroll Worksheet'!K61*'Payroll Worksheet'!$F61</f>
        <v>0</v>
      </c>
      <c r="E61" s="12">
        <f>'Payroll Worksheet'!L61*'Payroll Worksheet'!$F61</f>
        <v>0</v>
      </c>
      <c r="F61" s="12">
        <f>'Payroll Worksheet'!M61*'Payroll Worksheet'!$F61</f>
        <v>0</v>
      </c>
      <c r="G61" s="12">
        <f>'Payroll Worksheet'!N61*'Payroll Worksheet'!$F61</f>
        <v>0</v>
      </c>
      <c r="H61" s="12">
        <f>'Payroll Worksheet'!O61*'Payroll Worksheet'!$F61</f>
        <v>0</v>
      </c>
      <c r="I61" s="12">
        <f>'Payroll Worksheet'!P61*'Payroll Worksheet'!$F61</f>
        <v>0</v>
      </c>
      <c r="J61" s="12">
        <f>'Payroll Worksheet'!Q61*'Payroll Worksheet'!$F61</f>
        <v>0</v>
      </c>
      <c r="K61" s="12">
        <f>'Payroll Worksheet'!R61*'Payroll Worksheet'!$F61</f>
        <v>0</v>
      </c>
      <c r="L61" s="12">
        <f>'Payroll Worksheet'!S61*'Payroll Worksheet'!$F61</f>
        <v>0</v>
      </c>
      <c r="M61" s="12">
        <f>'Payroll Worksheet'!T61*'Payroll Worksheet'!$F61</f>
        <v>0</v>
      </c>
      <c r="N61" s="12">
        <f>'Payroll Worksheet'!U61*'Payroll Worksheet'!$F61</f>
        <v>0</v>
      </c>
      <c r="O61" s="12">
        <f>'Payroll Worksheet'!V61*'Payroll Worksheet'!$F61</f>
        <v>0</v>
      </c>
      <c r="P61" s="12">
        <f>'Payroll Worksheet'!W61*'Payroll Worksheet'!$F61</f>
        <v>0</v>
      </c>
      <c r="Q61" s="12">
        <f>'Payroll Worksheet'!X61*'Payroll Worksheet'!$F61</f>
        <v>0</v>
      </c>
      <c r="R61" s="12">
        <f>'Payroll Worksheet'!Y61*'Payroll Worksheet'!$F61</f>
        <v>0</v>
      </c>
      <c r="S61" s="12">
        <f>'Payroll Worksheet'!Z61*'Payroll Worksheet'!$F61</f>
        <v>0</v>
      </c>
      <c r="T61" s="12">
        <f>'Payroll Worksheet'!AA61*'Payroll Worksheet'!$F61</f>
        <v>0</v>
      </c>
      <c r="U61" s="12">
        <f>'Payroll Worksheet'!AB61*'Payroll Worksheet'!$F61</f>
        <v>0</v>
      </c>
      <c r="V61" s="12">
        <f>'Payroll Worksheet'!AC61*'Payroll Worksheet'!$F61</f>
        <v>0</v>
      </c>
      <c r="W61" s="12">
        <f>'Payroll Worksheet'!AD61*'Payroll Worksheet'!$F61</f>
        <v>0</v>
      </c>
      <c r="X61" s="12">
        <f>'Payroll Worksheet'!AE61*'Payroll Worksheet'!$F61</f>
        <v>0</v>
      </c>
      <c r="Y61" s="12">
        <f>'Payroll Worksheet'!AF61*'Payroll Worksheet'!$F61</f>
        <v>0</v>
      </c>
      <c r="Z61" s="12">
        <f>'Payroll Worksheet'!AG61*'Payroll Worksheet'!$F61</f>
        <v>0</v>
      </c>
      <c r="AA61" s="12">
        <f>'Payroll Worksheet'!AH61*'Payroll Worksheet'!$F61</f>
        <v>0</v>
      </c>
      <c r="AB61" s="12">
        <f>'Payroll Worksheet'!AI61*'Payroll Worksheet'!$F61</f>
        <v>0</v>
      </c>
      <c r="AC61" s="12">
        <f>'Payroll Worksheet'!AJ61*'Payroll Worksheet'!$F61</f>
        <v>0</v>
      </c>
      <c r="AD61" s="12">
        <f>'Payroll Worksheet'!AK61*'Payroll Worksheet'!$F61</f>
        <v>0</v>
      </c>
      <c r="AE61" s="12">
        <f>'Payroll Worksheet'!AL61*'Payroll Worksheet'!$F61</f>
        <v>0</v>
      </c>
      <c r="AF61" s="12">
        <f>'Payroll Worksheet'!AM61*'Payroll Worksheet'!$F61</f>
        <v>0</v>
      </c>
      <c r="AG61" s="12">
        <f>'Payroll Worksheet'!AN61*'Payroll Worksheet'!$F61</f>
        <v>0</v>
      </c>
      <c r="AH61" s="12">
        <f>'Payroll Worksheet'!AO61*'Payroll Worksheet'!$F61</f>
        <v>0</v>
      </c>
      <c r="AI61" s="12">
        <f>'Payroll Worksheet'!AP61*'Payroll Worksheet'!$F61</f>
        <v>0</v>
      </c>
      <c r="AJ61" s="12">
        <f>'Payroll Worksheet'!AQ61*'Payroll Worksheet'!$F61</f>
        <v>0</v>
      </c>
      <c r="AK61" s="12">
        <f>'Payroll Worksheet'!AR61*'Payroll Worksheet'!$F61</f>
        <v>0</v>
      </c>
      <c r="AL61" s="12">
        <f>'Payroll Worksheet'!AS61*'Payroll Worksheet'!$F61</f>
        <v>0</v>
      </c>
      <c r="AM61" s="12">
        <f>'Payroll Worksheet'!AT61*'Payroll Worksheet'!$F61</f>
        <v>0</v>
      </c>
      <c r="AN61" s="12">
        <f>'Payroll Worksheet'!AU61*'Payroll Worksheet'!$F61</f>
        <v>0</v>
      </c>
      <c r="AO61" s="12">
        <f>'Payroll Worksheet'!AV61*'Payroll Worksheet'!$F61</f>
        <v>0</v>
      </c>
    </row>
    <row r="62" spans="1:41" x14ac:dyDescent="0.25">
      <c r="A62" s="68">
        <f>'Payroll Worksheet'!A62</f>
        <v>0</v>
      </c>
      <c r="B62" s="12">
        <f>'Payroll Worksheet'!I62*'Payroll Worksheet'!$F62</f>
        <v>0</v>
      </c>
      <c r="C62" s="12">
        <f>'Payroll Worksheet'!J62*'Payroll Worksheet'!$F62</f>
        <v>0</v>
      </c>
      <c r="D62" s="12">
        <f>'Payroll Worksheet'!K62*'Payroll Worksheet'!$F62</f>
        <v>0</v>
      </c>
      <c r="E62" s="12">
        <f>'Payroll Worksheet'!L62*'Payroll Worksheet'!$F62</f>
        <v>0</v>
      </c>
      <c r="F62" s="12">
        <f>'Payroll Worksheet'!M62*'Payroll Worksheet'!$F62</f>
        <v>0</v>
      </c>
      <c r="G62" s="12">
        <f>'Payroll Worksheet'!N62*'Payroll Worksheet'!$F62</f>
        <v>0</v>
      </c>
      <c r="H62" s="12">
        <f>'Payroll Worksheet'!O62*'Payroll Worksheet'!$F62</f>
        <v>0</v>
      </c>
      <c r="I62" s="12">
        <f>'Payroll Worksheet'!P62*'Payroll Worksheet'!$F62</f>
        <v>0</v>
      </c>
      <c r="J62" s="12">
        <f>'Payroll Worksheet'!Q62*'Payroll Worksheet'!$F62</f>
        <v>0</v>
      </c>
      <c r="K62" s="12">
        <f>'Payroll Worksheet'!R62*'Payroll Worksheet'!$F62</f>
        <v>0</v>
      </c>
      <c r="L62" s="12">
        <f>'Payroll Worksheet'!S62*'Payroll Worksheet'!$F62</f>
        <v>0</v>
      </c>
      <c r="M62" s="12">
        <f>'Payroll Worksheet'!T62*'Payroll Worksheet'!$F62</f>
        <v>0</v>
      </c>
      <c r="N62" s="12">
        <f>'Payroll Worksheet'!U62*'Payroll Worksheet'!$F62</f>
        <v>0</v>
      </c>
      <c r="O62" s="12">
        <f>'Payroll Worksheet'!V62*'Payroll Worksheet'!$F62</f>
        <v>0</v>
      </c>
      <c r="P62" s="12">
        <f>'Payroll Worksheet'!W62*'Payroll Worksheet'!$F62</f>
        <v>0</v>
      </c>
      <c r="Q62" s="12">
        <f>'Payroll Worksheet'!X62*'Payroll Worksheet'!$F62</f>
        <v>0</v>
      </c>
      <c r="R62" s="12">
        <f>'Payroll Worksheet'!Y62*'Payroll Worksheet'!$F62</f>
        <v>0</v>
      </c>
      <c r="S62" s="12">
        <f>'Payroll Worksheet'!Z62*'Payroll Worksheet'!$F62</f>
        <v>0</v>
      </c>
      <c r="T62" s="12">
        <f>'Payroll Worksheet'!AA62*'Payroll Worksheet'!$F62</f>
        <v>0</v>
      </c>
      <c r="U62" s="12">
        <f>'Payroll Worksheet'!AB62*'Payroll Worksheet'!$F62</f>
        <v>0</v>
      </c>
      <c r="V62" s="12">
        <f>'Payroll Worksheet'!AC62*'Payroll Worksheet'!$F62</f>
        <v>0</v>
      </c>
      <c r="W62" s="12">
        <f>'Payroll Worksheet'!AD62*'Payroll Worksheet'!$F62</f>
        <v>0</v>
      </c>
      <c r="X62" s="12">
        <f>'Payroll Worksheet'!AE62*'Payroll Worksheet'!$F62</f>
        <v>0</v>
      </c>
      <c r="Y62" s="12">
        <f>'Payroll Worksheet'!AF62*'Payroll Worksheet'!$F62</f>
        <v>0</v>
      </c>
      <c r="Z62" s="12">
        <f>'Payroll Worksheet'!AG62*'Payroll Worksheet'!$F62</f>
        <v>0</v>
      </c>
      <c r="AA62" s="12">
        <f>'Payroll Worksheet'!AH62*'Payroll Worksheet'!$F62</f>
        <v>0</v>
      </c>
      <c r="AB62" s="12">
        <f>'Payroll Worksheet'!AI62*'Payroll Worksheet'!$F62</f>
        <v>0</v>
      </c>
      <c r="AC62" s="12">
        <f>'Payroll Worksheet'!AJ62*'Payroll Worksheet'!$F62</f>
        <v>0</v>
      </c>
      <c r="AD62" s="12">
        <f>'Payroll Worksheet'!AK62*'Payroll Worksheet'!$F62</f>
        <v>0</v>
      </c>
      <c r="AE62" s="12">
        <f>'Payroll Worksheet'!AL62*'Payroll Worksheet'!$F62</f>
        <v>0</v>
      </c>
      <c r="AF62" s="12">
        <f>'Payroll Worksheet'!AM62*'Payroll Worksheet'!$F62</f>
        <v>0</v>
      </c>
      <c r="AG62" s="12">
        <f>'Payroll Worksheet'!AN62*'Payroll Worksheet'!$F62</f>
        <v>0</v>
      </c>
      <c r="AH62" s="12">
        <f>'Payroll Worksheet'!AO62*'Payroll Worksheet'!$F62</f>
        <v>0</v>
      </c>
      <c r="AI62" s="12">
        <f>'Payroll Worksheet'!AP62*'Payroll Worksheet'!$F62</f>
        <v>0</v>
      </c>
      <c r="AJ62" s="12">
        <f>'Payroll Worksheet'!AQ62*'Payroll Worksheet'!$F62</f>
        <v>0</v>
      </c>
      <c r="AK62" s="12">
        <f>'Payroll Worksheet'!AR62*'Payroll Worksheet'!$F62</f>
        <v>0</v>
      </c>
      <c r="AL62" s="12">
        <f>'Payroll Worksheet'!AS62*'Payroll Worksheet'!$F62</f>
        <v>0</v>
      </c>
      <c r="AM62" s="12">
        <f>'Payroll Worksheet'!AT62*'Payroll Worksheet'!$F62</f>
        <v>0</v>
      </c>
      <c r="AN62" s="12">
        <f>'Payroll Worksheet'!AU62*'Payroll Worksheet'!$F62</f>
        <v>0</v>
      </c>
      <c r="AO62" s="12">
        <f>'Payroll Worksheet'!AV62*'Payroll Worksheet'!$F62</f>
        <v>0</v>
      </c>
    </row>
    <row r="63" spans="1:41" x14ac:dyDescent="0.25">
      <c r="A63" s="68">
        <f>'Payroll Worksheet'!A63</f>
        <v>0</v>
      </c>
      <c r="B63" s="12">
        <f>'Payroll Worksheet'!I63*'Payroll Worksheet'!$F63</f>
        <v>0</v>
      </c>
      <c r="C63" s="12">
        <f>'Payroll Worksheet'!J63*'Payroll Worksheet'!$F63</f>
        <v>0</v>
      </c>
      <c r="D63" s="12">
        <f>'Payroll Worksheet'!K63*'Payroll Worksheet'!$F63</f>
        <v>0</v>
      </c>
      <c r="E63" s="12">
        <f>'Payroll Worksheet'!L63*'Payroll Worksheet'!$F63</f>
        <v>0</v>
      </c>
      <c r="F63" s="12">
        <f>'Payroll Worksheet'!M63*'Payroll Worksheet'!$F63</f>
        <v>0</v>
      </c>
      <c r="G63" s="12">
        <f>'Payroll Worksheet'!N63*'Payroll Worksheet'!$F63</f>
        <v>0</v>
      </c>
      <c r="H63" s="12">
        <f>'Payroll Worksheet'!O63*'Payroll Worksheet'!$F63</f>
        <v>0</v>
      </c>
      <c r="I63" s="12">
        <f>'Payroll Worksheet'!P63*'Payroll Worksheet'!$F63</f>
        <v>0</v>
      </c>
      <c r="J63" s="12">
        <f>'Payroll Worksheet'!Q63*'Payroll Worksheet'!$F63</f>
        <v>0</v>
      </c>
      <c r="K63" s="12">
        <f>'Payroll Worksheet'!R63*'Payroll Worksheet'!$F63</f>
        <v>0</v>
      </c>
      <c r="L63" s="12">
        <f>'Payroll Worksheet'!S63*'Payroll Worksheet'!$F63</f>
        <v>0</v>
      </c>
      <c r="M63" s="12">
        <f>'Payroll Worksheet'!T63*'Payroll Worksheet'!$F63</f>
        <v>0</v>
      </c>
      <c r="N63" s="12">
        <f>'Payroll Worksheet'!U63*'Payroll Worksheet'!$F63</f>
        <v>0</v>
      </c>
      <c r="O63" s="12">
        <f>'Payroll Worksheet'!V63*'Payroll Worksheet'!$F63</f>
        <v>0</v>
      </c>
      <c r="P63" s="12">
        <f>'Payroll Worksheet'!W63*'Payroll Worksheet'!$F63</f>
        <v>0</v>
      </c>
      <c r="Q63" s="12">
        <f>'Payroll Worksheet'!X63*'Payroll Worksheet'!$F63</f>
        <v>0</v>
      </c>
      <c r="R63" s="12">
        <f>'Payroll Worksheet'!Y63*'Payroll Worksheet'!$F63</f>
        <v>0</v>
      </c>
      <c r="S63" s="12">
        <f>'Payroll Worksheet'!Z63*'Payroll Worksheet'!$F63</f>
        <v>0</v>
      </c>
      <c r="T63" s="12">
        <f>'Payroll Worksheet'!AA63*'Payroll Worksheet'!$F63</f>
        <v>0</v>
      </c>
      <c r="U63" s="12">
        <f>'Payroll Worksheet'!AB63*'Payroll Worksheet'!$F63</f>
        <v>0</v>
      </c>
      <c r="V63" s="12">
        <f>'Payroll Worksheet'!AC63*'Payroll Worksheet'!$F63</f>
        <v>0</v>
      </c>
      <c r="W63" s="12">
        <f>'Payroll Worksheet'!AD63*'Payroll Worksheet'!$F63</f>
        <v>0</v>
      </c>
      <c r="X63" s="12">
        <f>'Payroll Worksheet'!AE63*'Payroll Worksheet'!$F63</f>
        <v>0</v>
      </c>
      <c r="Y63" s="12">
        <f>'Payroll Worksheet'!AF63*'Payroll Worksheet'!$F63</f>
        <v>0</v>
      </c>
      <c r="Z63" s="12">
        <f>'Payroll Worksheet'!AG63*'Payroll Worksheet'!$F63</f>
        <v>0</v>
      </c>
      <c r="AA63" s="12">
        <f>'Payroll Worksheet'!AH63*'Payroll Worksheet'!$F63</f>
        <v>0</v>
      </c>
      <c r="AB63" s="12">
        <f>'Payroll Worksheet'!AI63*'Payroll Worksheet'!$F63</f>
        <v>0</v>
      </c>
      <c r="AC63" s="12">
        <f>'Payroll Worksheet'!AJ63*'Payroll Worksheet'!$F63</f>
        <v>0</v>
      </c>
      <c r="AD63" s="12">
        <f>'Payroll Worksheet'!AK63*'Payroll Worksheet'!$F63</f>
        <v>0</v>
      </c>
      <c r="AE63" s="12">
        <f>'Payroll Worksheet'!AL63*'Payroll Worksheet'!$F63</f>
        <v>0</v>
      </c>
      <c r="AF63" s="12">
        <f>'Payroll Worksheet'!AM63*'Payroll Worksheet'!$F63</f>
        <v>0</v>
      </c>
      <c r="AG63" s="12">
        <f>'Payroll Worksheet'!AN63*'Payroll Worksheet'!$F63</f>
        <v>0</v>
      </c>
      <c r="AH63" s="12">
        <f>'Payroll Worksheet'!AO63*'Payroll Worksheet'!$F63</f>
        <v>0</v>
      </c>
      <c r="AI63" s="12">
        <f>'Payroll Worksheet'!AP63*'Payroll Worksheet'!$F63</f>
        <v>0</v>
      </c>
      <c r="AJ63" s="12">
        <f>'Payroll Worksheet'!AQ63*'Payroll Worksheet'!$F63</f>
        <v>0</v>
      </c>
      <c r="AK63" s="12">
        <f>'Payroll Worksheet'!AR63*'Payroll Worksheet'!$F63</f>
        <v>0</v>
      </c>
      <c r="AL63" s="12">
        <f>'Payroll Worksheet'!AS63*'Payroll Worksheet'!$F63</f>
        <v>0</v>
      </c>
      <c r="AM63" s="12">
        <f>'Payroll Worksheet'!AT63*'Payroll Worksheet'!$F63</f>
        <v>0</v>
      </c>
      <c r="AN63" s="12">
        <f>'Payroll Worksheet'!AU63*'Payroll Worksheet'!$F63</f>
        <v>0</v>
      </c>
      <c r="AO63" s="12">
        <f>'Payroll Worksheet'!AV63*'Payroll Worksheet'!$F63</f>
        <v>0</v>
      </c>
    </row>
    <row r="64" spans="1:41" x14ac:dyDescent="0.25">
      <c r="A64" s="68">
        <f>'Payroll Worksheet'!A64</f>
        <v>0</v>
      </c>
      <c r="B64" s="12">
        <f>'Payroll Worksheet'!I64*'Payroll Worksheet'!$F64</f>
        <v>0</v>
      </c>
      <c r="C64" s="12">
        <f>'Payroll Worksheet'!J64*'Payroll Worksheet'!$F64</f>
        <v>0</v>
      </c>
      <c r="D64" s="12">
        <f>'Payroll Worksheet'!K64*'Payroll Worksheet'!$F64</f>
        <v>0</v>
      </c>
      <c r="E64" s="12">
        <f>'Payroll Worksheet'!L64*'Payroll Worksheet'!$F64</f>
        <v>0</v>
      </c>
      <c r="F64" s="12">
        <f>'Payroll Worksheet'!M64*'Payroll Worksheet'!$F64</f>
        <v>0</v>
      </c>
      <c r="G64" s="12">
        <f>'Payroll Worksheet'!N64*'Payroll Worksheet'!$F64</f>
        <v>0</v>
      </c>
      <c r="H64" s="12">
        <f>'Payroll Worksheet'!O64*'Payroll Worksheet'!$F64</f>
        <v>0</v>
      </c>
      <c r="I64" s="12">
        <f>'Payroll Worksheet'!P64*'Payroll Worksheet'!$F64</f>
        <v>0</v>
      </c>
      <c r="J64" s="12">
        <f>'Payroll Worksheet'!Q64*'Payroll Worksheet'!$F64</f>
        <v>0</v>
      </c>
      <c r="K64" s="12">
        <f>'Payroll Worksheet'!R64*'Payroll Worksheet'!$F64</f>
        <v>0</v>
      </c>
      <c r="L64" s="12">
        <f>'Payroll Worksheet'!S64*'Payroll Worksheet'!$F64</f>
        <v>0</v>
      </c>
      <c r="M64" s="12">
        <f>'Payroll Worksheet'!T64*'Payroll Worksheet'!$F64</f>
        <v>0</v>
      </c>
      <c r="N64" s="12">
        <f>'Payroll Worksheet'!U64*'Payroll Worksheet'!$F64</f>
        <v>0</v>
      </c>
      <c r="O64" s="12">
        <f>'Payroll Worksheet'!V64*'Payroll Worksheet'!$F64</f>
        <v>0</v>
      </c>
      <c r="P64" s="12">
        <f>'Payroll Worksheet'!W64*'Payroll Worksheet'!$F64</f>
        <v>0</v>
      </c>
      <c r="Q64" s="12">
        <f>'Payroll Worksheet'!X64*'Payroll Worksheet'!$F64</f>
        <v>0</v>
      </c>
      <c r="R64" s="12">
        <f>'Payroll Worksheet'!Y64*'Payroll Worksheet'!$F64</f>
        <v>0</v>
      </c>
      <c r="S64" s="12">
        <f>'Payroll Worksheet'!Z64*'Payroll Worksheet'!$F64</f>
        <v>0</v>
      </c>
      <c r="T64" s="12">
        <f>'Payroll Worksheet'!AA64*'Payroll Worksheet'!$F64</f>
        <v>0</v>
      </c>
      <c r="U64" s="12">
        <f>'Payroll Worksheet'!AB64*'Payroll Worksheet'!$F64</f>
        <v>0</v>
      </c>
      <c r="V64" s="12">
        <f>'Payroll Worksheet'!AC64*'Payroll Worksheet'!$F64</f>
        <v>0</v>
      </c>
      <c r="W64" s="12">
        <f>'Payroll Worksheet'!AD64*'Payroll Worksheet'!$F64</f>
        <v>0</v>
      </c>
      <c r="X64" s="12">
        <f>'Payroll Worksheet'!AE64*'Payroll Worksheet'!$F64</f>
        <v>0</v>
      </c>
      <c r="Y64" s="12">
        <f>'Payroll Worksheet'!AF64*'Payroll Worksheet'!$F64</f>
        <v>0</v>
      </c>
      <c r="Z64" s="12">
        <f>'Payroll Worksheet'!AG64*'Payroll Worksheet'!$F64</f>
        <v>0</v>
      </c>
      <c r="AA64" s="12">
        <f>'Payroll Worksheet'!AH64*'Payroll Worksheet'!$F64</f>
        <v>0</v>
      </c>
      <c r="AB64" s="12">
        <f>'Payroll Worksheet'!AI64*'Payroll Worksheet'!$F64</f>
        <v>0</v>
      </c>
      <c r="AC64" s="12">
        <f>'Payroll Worksheet'!AJ64*'Payroll Worksheet'!$F64</f>
        <v>0</v>
      </c>
      <c r="AD64" s="12">
        <f>'Payroll Worksheet'!AK64*'Payroll Worksheet'!$F64</f>
        <v>0</v>
      </c>
      <c r="AE64" s="12">
        <f>'Payroll Worksheet'!AL64*'Payroll Worksheet'!$F64</f>
        <v>0</v>
      </c>
      <c r="AF64" s="12">
        <f>'Payroll Worksheet'!AM64*'Payroll Worksheet'!$F64</f>
        <v>0</v>
      </c>
      <c r="AG64" s="12">
        <f>'Payroll Worksheet'!AN64*'Payroll Worksheet'!$F64</f>
        <v>0</v>
      </c>
      <c r="AH64" s="12">
        <f>'Payroll Worksheet'!AO64*'Payroll Worksheet'!$F64</f>
        <v>0</v>
      </c>
      <c r="AI64" s="12">
        <f>'Payroll Worksheet'!AP64*'Payroll Worksheet'!$F64</f>
        <v>0</v>
      </c>
      <c r="AJ64" s="12">
        <f>'Payroll Worksheet'!AQ64*'Payroll Worksheet'!$F64</f>
        <v>0</v>
      </c>
      <c r="AK64" s="12">
        <f>'Payroll Worksheet'!AR64*'Payroll Worksheet'!$F64</f>
        <v>0</v>
      </c>
      <c r="AL64" s="12">
        <f>'Payroll Worksheet'!AS64*'Payroll Worksheet'!$F64</f>
        <v>0</v>
      </c>
      <c r="AM64" s="12">
        <f>'Payroll Worksheet'!AT64*'Payroll Worksheet'!$F64</f>
        <v>0</v>
      </c>
      <c r="AN64" s="12">
        <f>'Payroll Worksheet'!AU64*'Payroll Worksheet'!$F64</f>
        <v>0</v>
      </c>
      <c r="AO64" s="12">
        <f>'Payroll Worksheet'!AV64*'Payroll Worksheet'!$F64</f>
        <v>0</v>
      </c>
    </row>
    <row r="65" spans="1:41" x14ac:dyDescent="0.25">
      <c r="A65" s="68">
        <f>'Payroll Worksheet'!A65</f>
        <v>0</v>
      </c>
      <c r="B65" s="12">
        <f>'Payroll Worksheet'!I65*'Payroll Worksheet'!$F65</f>
        <v>0</v>
      </c>
      <c r="C65" s="12">
        <f>'Payroll Worksheet'!J65*'Payroll Worksheet'!$F65</f>
        <v>0</v>
      </c>
      <c r="D65" s="12">
        <f>'Payroll Worksheet'!K65*'Payroll Worksheet'!$F65</f>
        <v>0</v>
      </c>
      <c r="E65" s="12">
        <f>'Payroll Worksheet'!L65*'Payroll Worksheet'!$F65</f>
        <v>0</v>
      </c>
      <c r="F65" s="12">
        <f>'Payroll Worksheet'!M65*'Payroll Worksheet'!$F65</f>
        <v>0</v>
      </c>
      <c r="G65" s="12">
        <f>'Payroll Worksheet'!N65*'Payroll Worksheet'!$F65</f>
        <v>0</v>
      </c>
      <c r="H65" s="12">
        <f>'Payroll Worksheet'!O65*'Payroll Worksheet'!$F65</f>
        <v>0</v>
      </c>
      <c r="I65" s="12">
        <f>'Payroll Worksheet'!P65*'Payroll Worksheet'!$F65</f>
        <v>0</v>
      </c>
      <c r="J65" s="12">
        <f>'Payroll Worksheet'!Q65*'Payroll Worksheet'!$F65</f>
        <v>0</v>
      </c>
      <c r="K65" s="12">
        <f>'Payroll Worksheet'!R65*'Payroll Worksheet'!$F65</f>
        <v>0</v>
      </c>
      <c r="L65" s="12">
        <f>'Payroll Worksheet'!S65*'Payroll Worksheet'!$F65</f>
        <v>0</v>
      </c>
      <c r="M65" s="12">
        <f>'Payroll Worksheet'!T65*'Payroll Worksheet'!$F65</f>
        <v>0</v>
      </c>
      <c r="N65" s="12">
        <f>'Payroll Worksheet'!U65*'Payroll Worksheet'!$F65</f>
        <v>0</v>
      </c>
      <c r="O65" s="12">
        <f>'Payroll Worksheet'!V65*'Payroll Worksheet'!$F65</f>
        <v>0</v>
      </c>
      <c r="P65" s="12">
        <f>'Payroll Worksheet'!W65*'Payroll Worksheet'!$F65</f>
        <v>0</v>
      </c>
      <c r="Q65" s="12">
        <f>'Payroll Worksheet'!X65*'Payroll Worksheet'!$F65</f>
        <v>0</v>
      </c>
      <c r="R65" s="12">
        <f>'Payroll Worksheet'!Y65*'Payroll Worksheet'!$F65</f>
        <v>0</v>
      </c>
      <c r="S65" s="12">
        <f>'Payroll Worksheet'!Z65*'Payroll Worksheet'!$F65</f>
        <v>0</v>
      </c>
      <c r="T65" s="12">
        <f>'Payroll Worksheet'!AA65*'Payroll Worksheet'!$F65</f>
        <v>0</v>
      </c>
      <c r="U65" s="12">
        <f>'Payroll Worksheet'!AB65*'Payroll Worksheet'!$F65</f>
        <v>0</v>
      </c>
      <c r="V65" s="12">
        <f>'Payroll Worksheet'!AC65*'Payroll Worksheet'!$F65</f>
        <v>0</v>
      </c>
      <c r="W65" s="12">
        <f>'Payroll Worksheet'!AD65*'Payroll Worksheet'!$F65</f>
        <v>0</v>
      </c>
      <c r="X65" s="12">
        <f>'Payroll Worksheet'!AE65*'Payroll Worksheet'!$F65</f>
        <v>0</v>
      </c>
      <c r="Y65" s="12">
        <f>'Payroll Worksheet'!AF65*'Payroll Worksheet'!$F65</f>
        <v>0</v>
      </c>
      <c r="Z65" s="12">
        <f>'Payroll Worksheet'!AG65*'Payroll Worksheet'!$F65</f>
        <v>0</v>
      </c>
      <c r="AA65" s="12">
        <f>'Payroll Worksheet'!AH65*'Payroll Worksheet'!$F65</f>
        <v>0</v>
      </c>
      <c r="AB65" s="12">
        <f>'Payroll Worksheet'!AI65*'Payroll Worksheet'!$F65</f>
        <v>0</v>
      </c>
      <c r="AC65" s="12">
        <f>'Payroll Worksheet'!AJ65*'Payroll Worksheet'!$F65</f>
        <v>0</v>
      </c>
      <c r="AD65" s="12">
        <f>'Payroll Worksheet'!AK65*'Payroll Worksheet'!$F65</f>
        <v>0</v>
      </c>
      <c r="AE65" s="12">
        <f>'Payroll Worksheet'!AL65*'Payroll Worksheet'!$F65</f>
        <v>0</v>
      </c>
      <c r="AF65" s="12">
        <f>'Payroll Worksheet'!AM65*'Payroll Worksheet'!$F65</f>
        <v>0</v>
      </c>
      <c r="AG65" s="12">
        <f>'Payroll Worksheet'!AN65*'Payroll Worksheet'!$F65</f>
        <v>0</v>
      </c>
      <c r="AH65" s="12">
        <f>'Payroll Worksheet'!AO65*'Payroll Worksheet'!$F65</f>
        <v>0</v>
      </c>
      <c r="AI65" s="12">
        <f>'Payroll Worksheet'!AP65*'Payroll Worksheet'!$F65</f>
        <v>0</v>
      </c>
      <c r="AJ65" s="12">
        <f>'Payroll Worksheet'!AQ65*'Payroll Worksheet'!$F65</f>
        <v>0</v>
      </c>
      <c r="AK65" s="12">
        <f>'Payroll Worksheet'!AR65*'Payroll Worksheet'!$F65</f>
        <v>0</v>
      </c>
      <c r="AL65" s="12">
        <f>'Payroll Worksheet'!AS65*'Payroll Worksheet'!$F65</f>
        <v>0</v>
      </c>
      <c r="AM65" s="12">
        <f>'Payroll Worksheet'!AT65*'Payroll Worksheet'!$F65</f>
        <v>0</v>
      </c>
      <c r="AN65" s="12">
        <f>'Payroll Worksheet'!AU65*'Payroll Worksheet'!$F65</f>
        <v>0</v>
      </c>
      <c r="AO65" s="12">
        <f>'Payroll Worksheet'!AV65*'Payroll Worksheet'!$F65</f>
        <v>0</v>
      </c>
    </row>
    <row r="66" spans="1:41" x14ac:dyDescent="0.25">
      <c r="A66" s="68">
        <f>'Payroll Worksheet'!A66</f>
        <v>0</v>
      </c>
      <c r="B66" s="12">
        <f>'Payroll Worksheet'!I66*'Payroll Worksheet'!$F66</f>
        <v>0</v>
      </c>
      <c r="C66" s="12">
        <f>'Payroll Worksheet'!J66*'Payroll Worksheet'!$F66</f>
        <v>0</v>
      </c>
      <c r="D66" s="12">
        <f>'Payroll Worksheet'!K66*'Payroll Worksheet'!$F66</f>
        <v>0</v>
      </c>
      <c r="E66" s="12">
        <f>'Payroll Worksheet'!L66*'Payroll Worksheet'!$F66</f>
        <v>0</v>
      </c>
      <c r="F66" s="12">
        <f>'Payroll Worksheet'!M66*'Payroll Worksheet'!$F66</f>
        <v>0</v>
      </c>
      <c r="G66" s="12">
        <f>'Payroll Worksheet'!N66*'Payroll Worksheet'!$F66</f>
        <v>0</v>
      </c>
      <c r="H66" s="12">
        <f>'Payroll Worksheet'!O66*'Payroll Worksheet'!$F66</f>
        <v>0</v>
      </c>
      <c r="I66" s="12">
        <f>'Payroll Worksheet'!P66*'Payroll Worksheet'!$F66</f>
        <v>0</v>
      </c>
      <c r="J66" s="12">
        <f>'Payroll Worksheet'!Q66*'Payroll Worksheet'!$F66</f>
        <v>0</v>
      </c>
      <c r="K66" s="12">
        <f>'Payroll Worksheet'!R66*'Payroll Worksheet'!$F66</f>
        <v>0</v>
      </c>
      <c r="L66" s="12">
        <f>'Payroll Worksheet'!S66*'Payroll Worksheet'!$F66</f>
        <v>0</v>
      </c>
      <c r="M66" s="12">
        <f>'Payroll Worksheet'!T66*'Payroll Worksheet'!$F66</f>
        <v>0</v>
      </c>
      <c r="N66" s="12">
        <f>'Payroll Worksheet'!U66*'Payroll Worksheet'!$F66</f>
        <v>0</v>
      </c>
      <c r="O66" s="12">
        <f>'Payroll Worksheet'!V66*'Payroll Worksheet'!$F66</f>
        <v>0</v>
      </c>
      <c r="P66" s="12">
        <f>'Payroll Worksheet'!W66*'Payroll Worksheet'!$F66</f>
        <v>0</v>
      </c>
      <c r="Q66" s="12">
        <f>'Payroll Worksheet'!X66*'Payroll Worksheet'!$F66</f>
        <v>0</v>
      </c>
      <c r="R66" s="12">
        <f>'Payroll Worksheet'!Y66*'Payroll Worksheet'!$F66</f>
        <v>0</v>
      </c>
      <c r="S66" s="12">
        <f>'Payroll Worksheet'!Z66*'Payroll Worksheet'!$F66</f>
        <v>0</v>
      </c>
      <c r="T66" s="12">
        <f>'Payroll Worksheet'!AA66*'Payroll Worksheet'!$F66</f>
        <v>0</v>
      </c>
      <c r="U66" s="12">
        <f>'Payroll Worksheet'!AB66*'Payroll Worksheet'!$F66</f>
        <v>0</v>
      </c>
      <c r="V66" s="12">
        <f>'Payroll Worksheet'!AC66*'Payroll Worksheet'!$F66</f>
        <v>0</v>
      </c>
      <c r="W66" s="12">
        <f>'Payroll Worksheet'!AD66*'Payroll Worksheet'!$F66</f>
        <v>0</v>
      </c>
      <c r="X66" s="12">
        <f>'Payroll Worksheet'!AE66*'Payroll Worksheet'!$F66</f>
        <v>0</v>
      </c>
      <c r="Y66" s="12">
        <f>'Payroll Worksheet'!AF66*'Payroll Worksheet'!$F66</f>
        <v>0</v>
      </c>
      <c r="Z66" s="12">
        <f>'Payroll Worksheet'!AG66*'Payroll Worksheet'!$F66</f>
        <v>0</v>
      </c>
      <c r="AA66" s="12">
        <f>'Payroll Worksheet'!AH66*'Payroll Worksheet'!$F66</f>
        <v>0</v>
      </c>
      <c r="AB66" s="12">
        <f>'Payroll Worksheet'!AI66*'Payroll Worksheet'!$F66</f>
        <v>0</v>
      </c>
      <c r="AC66" s="12">
        <f>'Payroll Worksheet'!AJ66*'Payroll Worksheet'!$F66</f>
        <v>0</v>
      </c>
      <c r="AD66" s="12">
        <f>'Payroll Worksheet'!AK66*'Payroll Worksheet'!$F66</f>
        <v>0</v>
      </c>
      <c r="AE66" s="12">
        <f>'Payroll Worksheet'!AL66*'Payroll Worksheet'!$F66</f>
        <v>0</v>
      </c>
      <c r="AF66" s="12">
        <f>'Payroll Worksheet'!AM66*'Payroll Worksheet'!$F66</f>
        <v>0</v>
      </c>
      <c r="AG66" s="12">
        <f>'Payroll Worksheet'!AN66*'Payroll Worksheet'!$F66</f>
        <v>0</v>
      </c>
      <c r="AH66" s="12">
        <f>'Payroll Worksheet'!AO66*'Payroll Worksheet'!$F66</f>
        <v>0</v>
      </c>
      <c r="AI66" s="12">
        <f>'Payroll Worksheet'!AP66*'Payroll Worksheet'!$F66</f>
        <v>0</v>
      </c>
      <c r="AJ66" s="12">
        <f>'Payroll Worksheet'!AQ66*'Payroll Worksheet'!$F66</f>
        <v>0</v>
      </c>
      <c r="AK66" s="12">
        <f>'Payroll Worksheet'!AR66*'Payroll Worksheet'!$F66</f>
        <v>0</v>
      </c>
      <c r="AL66" s="12">
        <f>'Payroll Worksheet'!AS66*'Payroll Worksheet'!$F66</f>
        <v>0</v>
      </c>
      <c r="AM66" s="12">
        <f>'Payroll Worksheet'!AT66*'Payroll Worksheet'!$F66</f>
        <v>0</v>
      </c>
      <c r="AN66" s="12">
        <f>'Payroll Worksheet'!AU66*'Payroll Worksheet'!$F66</f>
        <v>0</v>
      </c>
      <c r="AO66" s="12">
        <f>'Payroll Worksheet'!AV66*'Payroll Worksheet'!$F66</f>
        <v>0</v>
      </c>
    </row>
    <row r="67" spans="1:41" x14ac:dyDescent="0.25">
      <c r="A67" s="68">
        <f>'Payroll Worksheet'!A67</f>
        <v>0</v>
      </c>
      <c r="B67" s="12">
        <f>'Payroll Worksheet'!I67*'Payroll Worksheet'!$F67</f>
        <v>0</v>
      </c>
      <c r="C67" s="12">
        <f>'Payroll Worksheet'!J67*'Payroll Worksheet'!$F67</f>
        <v>0</v>
      </c>
      <c r="D67" s="12">
        <f>'Payroll Worksheet'!K67*'Payroll Worksheet'!$F67</f>
        <v>0</v>
      </c>
      <c r="E67" s="12">
        <f>'Payroll Worksheet'!L67*'Payroll Worksheet'!$F67</f>
        <v>0</v>
      </c>
      <c r="F67" s="12">
        <f>'Payroll Worksheet'!M67*'Payroll Worksheet'!$F67</f>
        <v>0</v>
      </c>
      <c r="G67" s="12">
        <f>'Payroll Worksheet'!N67*'Payroll Worksheet'!$F67</f>
        <v>0</v>
      </c>
      <c r="H67" s="12">
        <f>'Payroll Worksheet'!O67*'Payroll Worksheet'!$F67</f>
        <v>0</v>
      </c>
      <c r="I67" s="12">
        <f>'Payroll Worksheet'!P67*'Payroll Worksheet'!$F67</f>
        <v>0</v>
      </c>
      <c r="J67" s="12">
        <f>'Payroll Worksheet'!Q67*'Payroll Worksheet'!$F67</f>
        <v>0</v>
      </c>
      <c r="K67" s="12">
        <f>'Payroll Worksheet'!R67*'Payroll Worksheet'!$F67</f>
        <v>0</v>
      </c>
      <c r="L67" s="12">
        <f>'Payroll Worksheet'!S67*'Payroll Worksheet'!$F67</f>
        <v>0</v>
      </c>
      <c r="M67" s="12">
        <f>'Payroll Worksheet'!T67*'Payroll Worksheet'!$F67</f>
        <v>0</v>
      </c>
      <c r="N67" s="12">
        <f>'Payroll Worksheet'!U67*'Payroll Worksheet'!$F67</f>
        <v>0</v>
      </c>
      <c r="O67" s="12">
        <f>'Payroll Worksheet'!V67*'Payroll Worksheet'!$F67</f>
        <v>0</v>
      </c>
      <c r="P67" s="12">
        <f>'Payroll Worksheet'!W67*'Payroll Worksheet'!$F67</f>
        <v>0</v>
      </c>
      <c r="Q67" s="12">
        <f>'Payroll Worksheet'!X67*'Payroll Worksheet'!$F67</f>
        <v>0</v>
      </c>
      <c r="R67" s="12">
        <f>'Payroll Worksheet'!Y67*'Payroll Worksheet'!$F67</f>
        <v>0</v>
      </c>
      <c r="S67" s="12">
        <f>'Payroll Worksheet'!Z67*'Payroll Worksheet'!$F67</f>
        <v>0</v>
      </c>
      <c r="T67" s="12">
        <f>'Payroll Worksheet'!AA67*'Payroll Worksheet'!$F67</f>
        <v>0</v>
      </c>
      <c r="U67" s="12">
        <f>'Payroll Worksheet'!AB67*'Payroll Worksheet'!$F67</f>
        <v>0</v>
      </c>
      <c r="V67" s="12">
        <f>'Payroll Worksheet'!AC67*'Payroll Worksheet'!$F67</f>
        <v>0</v>
      </c>
      <c r="W67" s="12">
        <f>'Payroll Worksheet'!AD67*'Payroll Worksheet'!$F67</f>
        <v>0</v>
      </c>
      <c r="X67" s="12">
        <f>'Payroll Worksheet'!AE67*'Payroll Worksheet'!$F67</f>
        <v>0</v>
      </c>
      <c r="Y67" s="12">
        <f>'Payroll Worksheet'!AF67*'Payroll Worksheet'!$F67</f>
        <v>0</v>
      </c>
      <c r="Z67" s="12">
        <f>'Payroll Worksheet'!AG67*'Payroll Worksheet'!$F67</f>
        <v>0</v>
      </c>
      <c r="AA67" s="12">
        <f>'Payroll Worksheet'!AH67*'Payroll Worksheet'!$F67</f>
        <v>0</v>
      </c>
      <c r="AB67" s="12">
        <f>'Payroll Worksheet'!AI67*'Payroll Worksheet'!$F67</f>
        <v>0</v>
      </c>
      <c r="AC67" s="12">
        <f>'Payroll Worksheet'!AJ67*'Payroll Worksheet'!$F67</f>
        <v>0</v>
      </c>
      <c r="AD67" s="12">
        <f>'Payroll Worksheet'!AK67*'Payroll Worksheet'!$F67</f>
        <v>0</v>
      </c>
      <c r="AE67" s="12">
        <f>'Payroll Worksheet'!AL67*'Payroll Worksheet'!$F67</f>
        <v>0</v>
      </c>
      <c r="AF67" s="12">
        <f>'Payroll Worksheet'!AM67*'Payroll Worksheet'!$F67</f>
        <v>0</v>
      </c>
      <c r="AG67" s="12">
        <f>'Payroll Worksheet'!AN67*'Payroll Worksheet'!$F67</f>
        <v>0</v>
      </c>
      <c r="AH67" s="12">
        <f>'Payroll Worksheet'!AO67*'Payroll Worksheet'!$F67</f>
        <v>0</v>
      </c>
      <c r="AI67" s="12">
        <f>'Payroll Worksheet'!AP67*'Payroll Worksheet'!$F67</f>
        <v>0</v>
      </c>
      <c r="AJ67" s="12">
        <f>'Payroll Worksheet'!AQ67*'Payroll Worksheet'!$F67</f>
        <v>0</v>
      </c>
      <c r="AK67" s="12">
        <f>'Payroll Worksheet'!AR67*'Payroll Worksheet'!$F67</f>
        <v>0</v>
      </c>
      <c r="AL67" s="12">
        <f>'Payroll Worksheet'!AS67*'Payroll Worksheet'!$F67</f>
        <v>0</v>
      </c>
      <c r="AM67" s="12">
        <f>'Payroll Worksheet'!AT67*'Payroll Worksheet'!$F67</f>
        <v>0</v>
      </c>
      <c r="AN67" s="12">
        <f>'Payroll Worksheet'!AU67*'Payroll Worksheet'!$F67</f>
        <v>0</v>
      </c>
      <c r="AO67" s="12">
        <f>'Payroll Worksheet'!AV67*'Payroll Worksheet'!$F67</f>
        <v>0</v>
      </c>
    </row>
    <row r="68" spans="1:41" x14ac:dyDescent="0.25">
      <c r="A68" s="68">
        <f>'Payroll Worksheet'!A68</f>
        <v>0</v>
      </c>
      <c r="B68" s="12">
        <f>'Payroll Worksheet'!I68*'Payroll Worksheet'!$F68</f>
        <v>0</v>
      </c>
      <c r="C68" s="12">
        <f>'Payroll Worksheet'!J68*'Payroll Worksheet'!$F68</f>
        <v>0</v>
      </c>
      <c r="D68" s="12">
        <f>'Payroll Worksheet'!K68*'Payroll Worksheet'!$F68</f>
        <v>0</v>
      </c>
      <c r="E68" s="12">
        <f>'Payroll Worksheet'!L68*'Payroll Worksheet'!$F68</f>
        <v>0</v>
      </c>
      <c r="F68" s="12">
        <f>'Payroll Worksheet'!M68*'Payroll Worksheet'!$F68</f>
        <v>0</v>
      </c>
      <c r="G68" s="12">
        <f>'Payroll Worksheet'!N68*'Payroll Worksheet'!$F68</f>
        <v>0</v>
      </c>
      <c r="H68" s="12">
        <f>'Payroll Worksheet'!O68*'Payroll Worksheet'!$F68</f>
        <v>0</v>
      </c>
      <c r="I68" s="12">
        <f>'Payroll Worksheet'!P68*'Payroll Worksheet'!$F68</f>
        <v>0</v>
      </c>
      <c r="J68" s="12">
        <f>'Payroll Worksheet'!Q68*'Payroll Worksheet'!$F68</f>
        <v>0</v>
      </c>
      <c r="K68" s="12">
        <f>'Payroll Worksheet'!R68*'Payroll Worksheet'!$F68</f>
        <v>0</v>
      </c>
      <c r="L68" s="12">
        <f>'Payroll Worksheet'!S68*'Payroll Worksheet'!$F68</f>
        <v>0</v>
      </c>
      <c r="M68" s="12">
        <f>'Payroll Worksheet'!T68*'Payroll Worksheet'!$F68</f>
        <v>0</v>
      </c>
      <c r="N68" s="12">
        <f>'Payroll Worksheet'!U68*'Payroll Worksheet'!$F68</f>
        <v>0</v>
      </c>
      <c r="O68" s="12">
        <f>'Payroll Worksheet'!V68*'Payroll Worksheet'!$F68</f>
        <v>0</v>
      </c>
      <c r="P68" s="12">
        <f>'Payroll Worksheet'!W68*'Payroll Worksheet'!$F68</f>
        <v>0</v>
      </c>
      <c r="Q68" s="12">
        <f>'Payroll Worksheet'!X68*'Payroll Worksheet'!$F68</f>
        <v>0</v>
      </c>
      <c r="R68" s="12">
        <f>'Payroll Worksheet'!Y68*'Payroll Worksheet'!$F68</f>
        <v>0</v>
      </c>
      <c r="S68" s="12">
        <f>'Payroll Worksheet'!Z68*'Payroll Worksheet'!$F68</f>
        <v>0</v>
      </c>
      <c r="T68" s="12">
        <f>'Payroll Worksheet'!AA68*'Payroll Worksheet'!$F68</f>
        <v>0</v>
      </c>
      <c r="U68" s="12">
        <f>'Payroll Worksheet'!AB68*'Payroll Worksheet'!$F68</f>
        <v>0</v>
      </c>
      <c r="V68" s="12">
        <f>'Payroll Worksheet'!AC68*'Payroll Worksheet'!$F68</f>
        <v>0</v>
      </c>
      <c r="W68" s="12">
        <f>'Payroll Worksheet'!AD68*'Payroll Worksheet'!$F68</f>
        <v>0</v>
      </c>
      <c r="X68" s="12">
        <f>'Payroll Worksheet'!AE68*'Payroll Worksheet'!$F68</f>
        <v>0</v>
      </c>
      <c r="Y68" s="12">
        <f>'Payroll Worksheet'!AF68*'Payroll Worksheet'!$F68</f>
        <v>0</v>
      </c>
      <c r="Z68" s="12">
        <f>'Payroll Worksheet'!AG68*'Payroll Worksheet'!$F68</f>
        <v>0</v>
      </c>
      <c r="AA68" s="12">
        <f>'Payroll Worksheet'!AH68*'Payroll Worksheet'!$F68</f>
        <v>0</v>
      </c>
      <c r="AB68" s="12">
        <f>'Payroll Worksheet'!AI68*'Payroll Worksheet'!$F68</f>
        <v>0</v>
      </c>
      <c r="AC68" s="12">
        <f>'Payroll Worksheet'!AJ68*'Payroll Worksheet'!$F68</f>
        <v>0</v>
      </c>
      <c r="AD68" s="12">
        <f>'Payroll Worksheet'!AK68*'Payroll Worksheet'!$F68</f>
        <v>0</v>
      </c>
      <c r="AE68" s="12">
        <f>'Payroll Worksheet'!AL68*'Payroll Worksheet'!$F68</f>
        <v>0</v>
      </c>
      <c r="AF68" s="12">
        <f>'Payroll Worksheet'!AM68*'Payroll Worksheet'!$F68</f>
        <v>0</v>
      </c>
      <c r="AG68" s="12">
        <f>'Payroll Worksheet'!AN68*'Payroll Worksheet'!$F68</f>
        <v>0</v>
      </c>
      <c r="AH68" s="12">
        <f>'Payroll Worksheet'!AO68*'Payroll Worksheet'!$F68</f>
        <v>0</v>
      </c>
      <c r="AI68" s="12">
        <f>'Payroll Worksheet'!AP68*'Payroll Worksheet'!$F68</f>
        <v>0</v>
      </c>
      <c r="AJ68" s="12">
        <f>'Payroll Worksheet'!AQ68*'Payroll Worksheet'!$F68</f>
        <v>0</v>
      </c>
      <c r="AK68" s="12">
        <f>'Payroll Worksheet'!AR68*'Payroll Worksheet'!$F68</f>
        <v>0</v>
      </c>
      <c r="AL68" s="12">
        <f>'Payroll Worksheet'!AS68*'Payroll Worksheet'!$F68</f>
        <v>0</v>
      </c>
      <c r="AM68" s="12">
        <f>'Payroll Worksheet'!AT68*'Payroll Worksheet'!$F68</f>
        <v>0</v>
      </c>
      <c r="AN68" s="12">
        <f>'Payroll Worksheet'!AU68*'Payroll Worksheet'!$F68</f>
        <v>0</v>
      </c>
      <c r="AO68" s="12">
        <f>'Payroll Worksheet'!AV68*'Payroll Worksheet'!$F68</f>
        <v>0</v>
      </c>
    </row>
    <row r="69" spans="1:41" x14ac:dyDescent="0.25">
      <c r="A69" s="68">
        <f>'Payroll Worksheet'!A69</f>
        <v>0</v>
      </c>
      <c r="B69" s="12">
        <f>'Payroll Worksheet'!I69*'Payroll Worksheet'!$F69</f>
        <v>0</v>
      </c>
      <c r="C69" s="12">
        <f>'Payroll Worksheet'!J69*'Payroll Worksheet'!$F69</f>
        <v>0</v>
      </c>
      <c r="D69" s="12">
        <f>'Payroll Worksheet'!K69*'Payroll Worksheet'!$F69</f>
        <v>0</v>
      </c>
      <c r="E69" s="12">
        <f>'Payroll Worksheet'!L69*'Payroll Worksheet'!$F69</f>
        <v>0</v>
      </c>
      <c r="F69" s="12">
        <f>'Payroll Worksheet'!M69*'Payroll Worksheet'!$F69</f>
        <v>0</v>
      </c>
      <c r="G69" s="12">
        <f>'Payroll Worksheet'!N69*'Payroll Worksheet'!$F69</f>
        <v>0</v>
      </c>
      <c r="H69" s="12">
        <f>'Payroll Worksheet'!O69*'Payroll Worksheet'!$F69</f>
        <v>0</v>
      </c>
      <c r="I69" s="12">
        <f>'Payroll Worksheet'!P69*'Payroll Worksheet'!$F69</f>
        <v>0</v>
      </c>
      <c r="J69" s="12">
        <f>'Payroll Worksheet'!Q69*'Payroll Worksheet'!$F69</f>
        <v>0</v>
      </c>
      <c r="K69" s="12">
        <f>'Payroll Worksheet'!R69*'Payroll Worksheet'!$F69</f>
        <v>0</v>
      </c>
      <c r="L69" s="12">
        <f>'Payroll Worksheet'!S69*'Payroll Worksheet'!$F69</f>
        <v>0</v>
      </c>
      <c r="M69" s="12">
        <f>'Payroll Worksheet'!T69*'Payroll Worksheet'!$F69</f>
        <v>0</v>
      </c>
      <c r="N69" s="12">
        <f>'Payroll Worksheet'!U69*'Payroll Worksheet'!$F69</f>
        <v>0</v>
      </c>
      <c r="O69" s="12">
        <f>'Payroll Worksheet'!V69*'Payroll Worksheet'!$F69</f>
        <v>0</v>
      </c>
      <c r="P69" s="12">
        <f>'Payroll Worksheet'!W69*'Payroll Worksheet'!$F69</f>
        <v>0</v>
      </c>
      <c r="Q69" s="12">
        <f>'Payroll Worksheet'!X69*'Payroll Worksheet'!$F69</f>
        <v>0</v>
      </c>
      <c r="R69" s="12">
        <f>'Payroll Worksheet'!Y69*'Payroll Worksheet'!$F69</f>
        <v>0</v>
      </c>
      <c r="S69" s="12">
        <f>'Payroll Worksheet'!Z69*'Payroll Worksheet'!$F69</f>
        <v>0</v>
      </c>
      <c r="T69" s="12">
        <f>'Payroll Worksheet'!AA69*'Payroll Worksheet'!$F69</f>
        <v>0</v>
      </c>
      <c r="U69" s="12">
        <f>'Payroll Worksheet'!AB69*'Payroll Worksheet'!$F69</f>
        <v>0</v>
      </c>
      <c r="V69" s="12">
        <f>'Payroll Worksheet'!AC69*'Payroll Worksheet'!$F69</f>
        <v>0</v>
      </c>
      <c r="W69" s="12">
        <f>'Payroll Worksheet'!AD69*'Payroll Worksheet'!$F69</f>
        <v>0</v>
      </c>
      <c r="X69" s="12">
        <f>'Payroll Worksheet'!AE69*'Payroll Worksheet'!$F69</f>
        <v>0</v>
      </c>
      <c r="Y69" s="12">
        <f>'Payroll Worksheet'!AF69*'Payroll Worksheet'!$F69</f>
        <v>0</v>
      </c>
      <c r="Z69" s="12">
        <f>'Payroll Worksheet'!AG69*'Payroll Worksheet'!$F69</f>
        <v>0</v>
      </c>
      <c r="AA69" s="12">
        <f>'Payroll Worksheet'!AH69*'Payroll Worksheet'!$F69</f>
        <v>0</v>
      </c>
      <c r="AB69" s="12">
        <f>'Payroll Worksheet'!AI69*'Payroll Worksheet'!$F69</f>
        <v>0</v>
      </c>
      <c r="AC69" s="12">
        <f>'Payroll Worksheet'!AJ69*'Payroll Worksheet'!$F69</f>
        <v>0</v>
      </c>
      <c r="AD69" s="12">
        <f>'Payroll Worksheet'!AK69*'Payroll Worksheet'!$F69</f>
        <v>0</v>
      </c>
      <c r="AE69" s="12">
        <f>'Payroll Worksheet'!AL69*'Payroll Worksheet'!$F69</f>
        <v>0</v>
      </c>
      <c r="AF69" s="12">
        <f>'Payroll Worksheet'!AM69*'Payroll Worksheet'!$F69</f>
        <v>0</v>
      </c>
      <c r="AG69" s="12">
        <f>'Payroll Worksheet'!AN69*'Payroll Worksheet'!$F69</f>
        <v>0</v>
      </c>
      <c r="AH69" s="12">
        <f>'Payroll Worksheet'!AO69*'Payroll Worksheet'!$F69</f>
        <v>0</v>
      </c>
      <c r="AI69" s="12">
        <f>'Payroll Worksheet'!AP69*'Payroll Worksheet'!$F69</f>
        <v>0</v>
      </c>
      <c r="AJ69" s="12">
        <f>'Payroll Worksheet'!AQ69*'Payroll Worksheet'!$F69</f>
        <v>0</v>
      </c>
      <c r="AK69" s="12">
        <f>'Payroll Worksheet'!AR69*'Payroll Worksheet'!$F69</f>
        <v>0</v>
      </c>
      <c r="AL69" s="12">
        <f>'Payroll Worksheet'!AS69*'Payroll Worksheet'!$F69</f>
        <v>0</v>
      </c>
      <c r="AM69" s="12">
        <f>'Payroll Worksheet'!AT69*'Payroll Worksheet'!$F69</f>
        <v>0</v>
      </c>
      <c r="AN69" s="12">
        <f>'Payroll Worksheet'!AU69*'Payroll Worksheet'!$F69</f>
        <v>0</v>
      </c>
      <c r="AO69" s="12">
        <f>'Payroll Worksheet'!AV69*'Payroll Worksheet'!$F69</f>
        <v>0</v>
      </c>
    </row>
    <row r="70" spans="1:41" x14ac:dyDescent="0.25">
      <c r="A70" s="68">
        <f>'Payroll Worksheet'!A70</f>
        <v>0</v>
      </c>
      <c r="B70" s="12">
        <f>'Payroll Worksheet'!I70*'Payroll Worksheet'!$F70</f>
        <v>0</v>
      </c>
      <c r="C70" s="12">
        <f>'Payroll Worksheet'!J70*'Payroll Worksheet'!$F70</f>
        <v>0</v>
      </c>
      <c r="D70" s="12">
        <f>'Payroll Worksheet'!K70*'Payroll Worksheet'!$F70</f>
        <v>0</v>
      </c>
      <c r="E70" s="12">
        <f>'Payroll Worksheet'!L70*'Payroll Worksheet'!$F70</f>
        <v>0</v>
      </c>
      <c r="F70" s="12">
        <f>'Payroll Worksheet'!M70*'Payroll Worksheet'!$F70</f>
        <v>0</v>
      </c>
      <c r="G70" s="12">
        <f>'Payroll Worksheet'!N70*'Payroll Worksheet'!$F70</f>
        <v>0</v>
      </c>
      <c r="H70" s="12">
        <f>'Payroll Worksheet'!O70*'Payroll Worksheet'!$F70</f>
        <v>0</v>
      </c>
      <c r="I70" s="12">
        <f>'Payroll Worksheet'!P70*'Payroll Worksheet'!$F70</f>
        <v>0</v>
      </c>
      <c r="J70" s="12">
        <f>'Payroll Worksheet'!Q70*'Payroll Worksheet'!$F70</f>
        <v>0</v>
      </c>
      <c r="K70" s="12">
        <f>'Payroll Worksheet'!R70*'Payroll Worksheet'!$F70</f>
        <v>0</v>
      </c>
      <c r="L70" s="12">
        <f>'Payroll Worksheet'!S70*'Payroll Worksheet'!$F70</f>
        <v>0</v>
      </c>
      <c r="M70" s="12">
        <f>'Payroll Worksheet'!T70*'Payroll Worksheet'!$F70</f>
        <v>0</v>
      </c>
      <c r="N70" s="12">
        <f>'Payroll Worksheet'!U70*'Payroll Worksheet'!$F70</f>
        <v>0</v>
      </c>
      <c r="O70" s="12">
        <f>'Payroll Worksheet'!V70*'Payroll Worksheet'!$F70</f>
        <v>0</v>
      </c>
      <c r="P70" s="12">
        <f>'Payroll Worksheet'!W70*'Payroll Worksheet'!$F70</f>
        <v>0</v>
      </c>
      <c r="Q70" s="12">
        <f>'Payroll Worksheet'!X70*'Payroll Worksheet'!$F70</f>
        <v>0</v>
      </c>
      <c r="R70" s="12">
        <f>'Payroll Worksheet'!Y70*'Payroll Worksheet'!$F70</f>
        <v>0</v>
      </c>
      <c r="S70" s="12">
        <f>'Payroll Worksheet'!Z70*'Payroll Worksheet'!$F70</f>
        <v>0</v>
      </c>
      <c r="T70" s="12">
        <f>'Payroll Worksheet'!AA70*'Payroll Worksheet'!$F70</f>
        <v>0</v>
      </c>
      <c r="U70" s="12">
        <f>'Payroll Worksheet'!AB70*'Payroll Worksheet'!$F70</f>
        <v>0</v>
      </c>
      <c r="V70" s="12">
        <f>'Payroll Worksheet'!AC70*'Payroll Worksheet'!$F70</f>
        <v>0</v>
      </c>
      <c r="W70" s="12">
        <f>'Payroll Worksheet'!AD70*'Payroll Worksheet'!$F70</f>
        <v>0</v>
      </c>
      <c r="X70" s="12">
        <f>'Payroll Worksheet'!AE70*'Payroll Worksheet'!$F70</f>
        <v>0</v>
      </c>
      <c r="Y70" s="12">
        <f>'Payroll Worksheet'!AF70*'Payroll Worksheet'!$F70</f>
        <v>0</v>
      </c>
      <c r="Z70" s="12">
        <f>'Payroll Worksheet'!AG70*'Payroll Worksheet'!$F70</f>
        <v>0</v>
      </c>
      <c r="AA70" s="12">
        <f>'Payroll Worksheet'!AH70*'Payroll Worksheet'!$F70</f>
        <v>0</v>
      </c>
      <c r="AB70" s="12">
        <f>'Payroll Worksheet'!AI70*'Payroll Worksheet'!$F70</f>
        <v>0</v>
      </c>
      <c r="AC70" s="12">
        <f>'Payroll Worksheet'!AJ70*'Payroll Worksheet'!$F70</f>
        <v>0</v>
      </c>
      <c r="AD70" s="12">
        <f>'Payroll Worksheet'!AK70*'Payroll Worksheet'!$F70</f>
        <v>0</v>
      </c>
      <c r="AE70" s="12">
        <f>'Payroll Worksheet'!AL70*'Payroll Worksheet'!$F70</f>
        <v>0</v>
      </c>
      <c r="AF70" s="12">
        <f>'Payroll Worksheet'!AM70*'Payroll Worksheet'!$F70</f>
        <v>0</v>
      </c>
      <c r="AG70" s="12">
        <f>'Payroll Worksheet'!AN70*'Payroll Worksheet'!$F70</f>
        <v>0</v>
      </c>
      <c r="AH70" s="12">
        <f>'Payroll Worksheet'!AO70*'Payroll Worksheet'!$F70</f>
        <v>0</v>
      </c>
      <c r="AI70" s="12">
        <f>'Payroll Worksheet'!AP70*'Payroll Worksheet'!$F70</f>
        <v>0</v>
      </c>
      <c r="AJ70" s="12">
        <f>'Payroll Worksheet'!AQ70*'Payroll Worksheet'!$F70</f>
        <v>0</v>
      </c>
      <c r="AK70" s="12">
        <f>'Payroll Worksheet'!AR70*'Payroll Worksheet'!$F70</f>
        <v>0</v>
      </c>
      <c r="AL70" s="12">
        <f>'Payroll Worksheet'!AS70*'Payroll Worksheet'!$F70</f>
        <v>0</v>
      </c>
      <c r="AM70" s="12">
        <f>'Payroll Worksheet'!AT70*'Payroll Worksheet'!$F70</f>
        <v>0</v>
      </c>
      <c r="AN70" s="12">
        <f>'Payroll Worksheet'!AU70*'Payroll Worksheet'!$F70</f>
        <v>0</v>
      </c>
      <c r="AO70" s="12">
        <f>'Payroll Worksheet'!AV70*'Payroll Worksheet'!$F70</f>
        <v>0</v>
      </c>
    </row>
    <row r="71" spans="1:41" x14ac:dyDescent="0.25">
      <c r="A71" s="68">
        <f>'Payroll Worksheet'!A71</f>
        <v>0</v>
      </c>
      <c r="B71" s="12">
        <f>'Payroll Worksheet'!I71*'Payroll Worksheet'!$F71</f>
        <v>0</v>
      </c>
      <c r="C71" s="12">
        <f>'Payroll Worksheet'!J71*'Payroll Worksheet'!$F71</f>
        <v>0</v>
      </c>
      <c r="D71" s="12">
        <f>'Payroll Worksheet'!K71*'Payroll Worksheet'!$F71</f>
        <v>0</v>
      </c>
      <c r="E71" s="12">
        <f>'Payroll Worksheet'!L71*'Payroll Worksheet'!$F71</f>
        <v>0</v>
      </c>
      <c r="F71" s="12">
        <f>'Payroll Worksheet'!M71*'Payroll Worksheet'!$F71</f>
        <v>0</v>
      </c>
      <c r="G71" s="12">
        <f>'Payroll Worksheet'!N71*'Payroll Worksheet'!$F71</f>
        <v>0</v>
      </c>
      <c r="H71" s="12">
        <f>'Payroll Worksheet'!O71*'Payroll Worksheet'!$F71</f>
        <v>0</v>
      </c>
      <c r="I71" s="12">
        <f>'Payroll Worksheet'!P71*'Payroll Worksheet'!$F71</f>
        <v>0</v>
      </c>
      <c r="J71" s="12">
        <f>'Payroll Worksheet'!Q71*'Payroll Worksheet'!$F71</f>
        <v>0</v>
      </c>
      <c r="K71" s="12">
        <f>'Payroll Worksheet'!R71*'Payroll Worksheet'!$F71</f>
        <v>0</v>
      </c>
      <c r="L71" s="12">
        <f>'Payroll Worksheet'!S71*'Payroll Worksheet'!$F71</f>
        <v>0</v>
      </c>
      <c r="M71" s="12">
        <f>'Payroll Worksheet'!T71*'Payroll Worksheet'!$F71</f>
        <v>0</v>
      </c>
      <c r="N71" s="12">
        <f>'Payroll Worksheet'!U71*'Payroll Worksheet'!$F71</f>
        <v>0</v>
      </c>
      <c r="O71" s="12">
        <f>'Payroll Worksheet'!V71*'Payroll Worksheet'!$F71</f>
        <v>0</v>
      </c>
      <c r="P71" s="12">
        <f>'Payroll Worksheet'!W71*'Payroll Worksheet'!$F71</f>
        <v>0</v>
      </c>
      <c r="Q71" s="12">
        <f>'Payroll Worksheet'!X71*'Payroll Worksheet'!$F71</f>
        <v>0</v>
      </c>
      <c r="R71" s="12">
        <f>'Payroll Worksheet'!Y71*'Payroll Worksheet'!$F71</f>
        <v>0</v>
      </c>
      <c r="S71" s="12">
        <f>'Payroll Worksheet'!Z71*'Payroll Worksheet'!$F71</f>
        <v>0</v>
      </c>
      <c r="T71" s="12">
        <f>'Payroll Worksheet'!AA71*'Payroll Worksheet'!$F71</f>
        <v>0</v>
      </c>
      <c r="U71" s="12">
        <f>'Payroll Worksheet'!AB71*'Payroll Worksheet'!$F71</f>
        <v>0</v>
      </c>
      <c r="V71" s="12">
        <f>'Payroll Worksheet'!AC71*'Payroll Worksheet'!$F71</f>
        <v>0</v>
      </c>
      <c r="W71" s="12">
        <f>'Payroll Worksheet'!AD71*'Payroll Worksheet'!$F71</f>
        <v>0</v>
      </c>
      <c r="X71" s="12">
        <f>'Payroll Worksheet'!AE71*'Payroll Worksheet'!$F71</f>
        <v>0</v>
      </c>
      <c r="Y71" s="12">
        <f>'Payroll Worksheet'!AF71*'Payroll Worksheet'!$F71</f>
        <v>0</v>
      </c>
      <c r="Z71" s="12">
        <f>'Payroll Worksheet'!AG71*'Payroll Worksheet'!$F71</f>
        <v>0</v>
      </c>
      <c r="AA71" s="12">
        <f>'Payroll Worksheet'!AH71*'Payroll Worksheet'!$F71</f>
        <v>0</v>
      </c>
      <c r="AB71" s="12">
        <f>'Payroll Worksheet'!AI71*'Payroll Worksheet'!$F71</f>
        <v>0</v>
      </c>
      <c r="AC71" s="12">
        <f>'Payroll Worksheet'!AJ71*'Payroll Worksheet'!$F71</f>
        <v>0</v>
      </c>
      <c r="AD71" s="12">
        <f>'Payroll Worksheet'!AK71*'Payroll Worksheet'!$F71</f>
        <v>0</v>
      </c>
      <c r="AE71" s="12">
        <f>'Payroll Worksheet'!AL71*'Payroll Worksheet'!$F71</f>
        <v>0</v>
      </c>
      <c r="AF71" s="12">
        <f>'Payroll Worksheet'!AM71*'Payroll Worksheet'!$F71</f>
        <v>0</v>
      </c>
      <c r="AG71" s="12">
        <f>'Payroll Worksheet'!AN71*'Payroll Worksheet'!$F71</f>
        <v>0</v>
      </c>
      <c r="AH71" s="12">
        <f>'Payroll Worksheet'!AO71*'Payroll Worksheet'!$F71</f>
        <v>0</v>
      </c>
      <c r="AI71" s="12">
        <f>'Payroll Worksheet'!AP71*'Payroll Worksheet'!$F71</f>
        <v>0</v>
      </c>
      <c r="AJ71" s="12">
        <f>'Payroll Worksheet'!AQ71*'Payroll Worksheet'!$F71</f>
        <v>0</v>
      </c>
      <c r="AK71" s="12">
        <f>'Payroll Worksheet'!AR71*'Payroll Worksheet'!$F71</f>
        <v>0</v>
      </c>
      <c r="AL71" s="12">
        <f>'Payroll Worksheet'!AS71*'Payroll Worksheet'!$F71</f>
        <v>0</v>
      </c>
      <c r="AM71" s="12">
        <f>'Payroll Worksheet'!AT71*'Payroll Worksheet'!$F71</f>
        <v>0</v>
      </c>
      <c r="AN71" s="12">
        <f>'Payroll Worksheet'!AU71*'Payroll Worksheet'!$F71</f>
        <v>0</v>
      </c>
      <c r="AO71" s="12">
        <f>'Payroll Worksheet'!AV71*'Payroll Worksheet'!$F71</f>
        <v>0</v>
      </c>
    </row>
    <row r="72" spans="1:41" x14ac:dyDescent="0.25">
      <c r="A72" s="68">
        <f>'Payroll Worksheet'!A72</f>
        <v>0</v>
      </c>
      <c r="B72" s="12">
        <f>'Payroll Worksheet'!I72*'Payroll Worksheet'!$F72</f>
        <v>0</v>
      </c>
      <c r="C72" s="12">
        <f>'Payroll Worksheet'!J72*'Payroll Worksheet'!$F72</f>
        <v>0</v>
      </c>
      <c r="D72" s="12">
        <f>'Payroll Worksheet'!K72*'Payroll Worksheet'!$F72</f>
        <v>0</v>
      </c>
      <c r="E72" s="12">
        <f>'Payroll Worksheet'!L72*'Payroll Worksheet'!$F72</f>
        <v>0</v>
      </c>
      <c r="F72" s="12">
        <f>'Payroll Worksheet'!M72*'Payroll Worksheet'!$F72</f>
        <v>0</v>
      </c>
      <c r="G72" s="12">
        <f>'Payroll Worksheet'!N72*'Payroll Worksheet'!$F72</f>
        <v>0</v>
      </c>
      <c r="H72" s="12">
        <f>'Payroll Worksheet'!O72*'Payroll Worksheet'!$F72</f>
        <v>0</v>
      </c>
      <c r="I72" s="12">
        <f>'Payroll Worksheet'!P72*'Payroll Worksheet'!$F72</f>
        <v>0</v>
      </c>
      <c r="J72" s="12">
        <f>'Payroll Worksheet'!Q72*'Payroll Worksheet'!$F72</f>
        <v>0</v>
      </c>
      <c r="K72" s="12">
        <f>'Payroll Worksheet'!R72*'Payroll Worksheet'!$F72</f>
        <v>0</v>
      </c>
      <c r="L72" s="12">
        <f>'Payroll Worksheet'!S72*'Payroll Worksheet'!$F72</f>
        <v>0</v>
      </c>
      <c r="M72" s="12">
        <f>'Payroll Worksheet'!T72*'Payroll Worksheet'!$F72</f>
        <v>0</v>
      </c>
      <c r="N72" s="12">
        <f>'Payroll Worksheet'!U72*'Payroll Worksheet'!$F72</f>
        <v>0</v>
      </c>
      <c r="O72" s="12">
        <f>'Payroll Worksheet'!V72*'Payroll Worksheet'!$F72</f>
        <v>0</v>
      </c>
      <c r="P72" s="12">
        <f>'Payroll Worksheet'!W72*'Payroll Worksheet'!$F72</f>
        <v>0</v>
      </c>
      <c r="Q72" s="12">
        <f>'Payroll Worksheet'!X72*'Payroll Worksheet'!$F72</f>
        <v>0</v>
      </c>
      <c r="R72" s="12">
        <f>'Payroll Worksheet'!Y72*'Payroll Worksheet'!$F72</f>
        <v>0</v>
      </c>
      <c r="S72" s="12">
        <f>'Payroll Worksheet'!Z72*'Payroll Worksheet'!$F72</f>
        <v>0</v>
      </c>
      <c r="T72" s="12">
        <f>'Payroll Worksheet'!AA72*'Payroll Worksheet'!$F72</f>
        <v>0</v>
      </c>
      <c r="U72" s="12">
        <f>'Payroll Worksheet'!AB72*'Payroll Worksheet'!$F72</f>
        <v>0</v>
      </c>
      <c r="V72" s="12">
        <f>'Payroll Worksheet'!AC72*'Payroll Worksheet'!$F72</f>
        <v>0</v>
      </c>
      <c r="W72" s="12">
        <f>'Payroll Worksheet'!AD72*'Payroll Worksheet'!$F72</f>
        <v>0</v>
      </c>
      <c r="X72" s="12">
        <f>'Payroll Worksheet'!AE72*'Payroll Worksheet'!$F72</f>
        <v>0</v>
      </c>
      <c r="Y72" s="12">
        <f>'Payroll Worksheet'!AF72*'Payroll Worksheet'!$F72</f>
        <v>0</v>
      </c>
      <c r="Z72" s="12">
        <f>'Payroll Worksheet'!AG72*'Payroll Worksheet'!$F72</f>
        <v>0</v>
      </c>
      <c r="AA72" s="12">
        <f>'Payroll Worksheet'!AH72*'Payroll Worksheet'!$F72</f>
        <v>0</v>
      </c>
      <c r="AB72" s="12">
        <f>'Payroll Worksheet'!AI72*'Payroll Worksheet'!$F72</f>
        <v>0</v>
      </c>
      <c r="AC72" s="12">
        <f>'Payroll Worksheet'!AJ72*'Payroll Worksheet'!$F72</f>
        <v>0</v>
      </c>
      <c r="AD72" s="12">
        <f>'Payroll Worksheet'!AK72*'Payroll Worksheet'!$F72</f>
        <v>0</v>
      </c>
      <c r="AE72" s="12">
        <f>'Payroll Worksheet'!AL72*'Payroll Worksheet'!$F72</f>
        <v>0</v>
      </c>
      <c r="AF72" s="12">
        <f>'Payroll Worksheet'!AM72*'Payroll Worksheet'!$F72</f>
        <v>0</v>
      </c>
      <c r="AG72" s="12">
        <f>'Payroll Worksheet'!AN72*'Payroll Worksheet'!$F72</f>
        <v>0</v>
      </c>
      <c r="AH72" s="12">
        <f>'Payroll Worksheet'!AO72*'Payroll Worksheet'!$F72</f>
        <v>0</v>
      </c>
      <c r="AI72" s="12">
        <f>'Payroll Worksheet'!AP72*'Payroll Worksheet'!$F72</f>
        <v>0</v>
      </c>
      <c r="AJ72" s="12">
        <f>'Payroll Worksheet'!AQ72*'Payroll Worksheet'!$F72</f>
        <v>0</v>
      </c>
      <c r="AK72" s="12">
        <f>'Payroll Worksheet'!AR72*'Payroll Worksheet'!$F72</f>
        <v>0</v>
      </c>
      <c r="AL72" s="12">
        <f>'Payroll Worksheet'!AS72*'Payroll Worksheet'!$F72</f>
        <v>0</v>
      </c>
      <c r="AM72" s="12">
        <f>'Payroll Worksheet'!AT72*'Payroll Worksheet'!$F72</f>
        <v>0</v>
      </c>
      <c r="AN72" s="12">
        <f>'Payroll Worksheet'!AU72*'Payroll Worksheet'!$F72</f>
        <v>0</v>
      </c>
      <c r="AO72" s="12">
        <f>'Payroll Worksheet'!AV72*'Payroll Worksheet'!$F72</f>
        <v>0</v>
      </c>
    </row>
    <row r="73" spans="1:41" x14ac:dyDescent="0.25">
      <c r="A73" s="68">
        <f>'Payroll Worksheet'!A73</f>
        <v>0</v>
      </c>
      <c r="B73" s="12">
        <f>'Payroll Worksheet'!I73*'Payroll Worksheet'!$F73</f>
        <v>0</v>
      </c>
      <c r="C73" s="12">
        <f>'Payroll Worksheet'!J73*'Payroll Worksheet'!$F73</f>
        <v>0</v>
      </c>
      <c r="D73" s="12">
        <f>'Payroll Worksheet'!K73*'Payroll Worksheet'!$F73</f>
        <v>0</v>
      </c>
      <c r="E73" s="12">
        <f>'Payroll Worksheet'!L73*'Payroll Worksheet'!$F73</f>
        <v>0</v>
      </c>
      <c r="F73" s="12">
        <f>'Payroll Worksheet'!M73*'Payroll Worksheet'!$F73</f>
        <v>0</v>
      </c>
      <c r="G73" s="12">
        <f>'Payroll Worksheet'!N73*'Payroll Worksheet'!$F73</f>
        <v>0</v>
      </c>
      <c r="H73" s="12">
        <f>'Payroll Worksheet'!O73*'Payroll Worksheet'!$F73</f>
        <v>0</v>
      </c>
      <c r="I73" s="12">
        <f>'Payroll Worksheet'!P73*'Payroll Worksheet'!$F73</f>
        <v>0</v>
      </c>
      <c r="J73" s="12">
        <f>'Payroll Worksheet'!Q73*'Payroll Worksheet'!$F73</f>
        <v>0</v>
      </c>
      <c r="K73" s="12">
        <f>'Payroll Worksheet'!R73*'Payroll Worksheet'!$F73</f>
        <v>0</v>
      </c>
      <c r="L73" s="12">
        <f>'Payroll Worksheet'!S73*'Payroll Worksheet'!$F73</f>
        <v>0</v>
      </c>
      <c r="M73" s="12">
        <f>'Payroll Worksheet'!T73*'Payroll Worksheet'!$F73</f>
        <v>0</v>
      </c>
      <c r="N73" s="12">
        <f>'Payroll Worksheet'!U73*'Payroll Worksheet'!$F73</f>
        <v>0</v>
      </c>
      <c r="O73" s="12">
        <f>'Payroll Worksheet'!V73*'Payroll Worksheet'!$F73</f>
        <v>0</v>
      </c>
      <c r="P73" s="12">
        <f>'Payroll Worksheet'!W73*'Payroll Worksheet'!$F73</f>
        <v>0</v>
      </c>
      <c r="Q73" s="12">
        <f>'Payroll Worksheet'!X73*'Payroll Worksheet'!$F73</f>
        <v>0</v>
      </c>
      <c r="R73" s="12">
        <f>'Payroll Worksheet'!Y73*'Payroll Worksheet'!$F73</f>
        <v>0</v>
      </c>
      <c r="S73" s="12">
        <f>'Payroll Worksheet'!Z73*'Payroll Worksheet'!$F73</f>
        <v>0</v>
      </c>
      <c r="T73" s="12">
        <f>'Payroll Worksheet'!AA73*'Payroll Worksheet'!$F73</f>
        <v>0</v>
      </c>
      <c r="U73" s="12">
        <f>'Payroll Worksheet'!AB73*'Payroll Worksheet'!$F73</f>
        <v>0</v>
      </c>
      <c r="V73" s="12">
        <f>'Payroll Worksheet'!AC73*'Payroll Worksheet'!$F73</f>
        <v>0</v>
      </c>
      <c r="W73" s="12">
        <f>'Payroll Worksheet'!AD73*'Payroll Worksheet'!$F73</f>
        <v>0</v>
      </c>
      <c r="X73" s="12">
        <f>'Payroll Worksheet'!AE73*'Payroll Worksheet'!$F73</f>
        <v>0</v>
      </c>
      <c r="Y73" s="12">
        <f>'Payroll Worksheet'!AF73*'Payroll Worksheet'!$F73</f>
        <v>0</v>
      </c>
      <c r="Z73" s="12">
        <f>'Payroll Worksheet'!AG73*'Payroll Worksheet'!$F73</f>
        <v>0</v>
      </c>
      <c r="AA73" s="12">
        <f>'Payroll Worksheet'!AH73*'Payroll Worksheet'!$F73</f>
        <v>0</v>
      </c>
      <c r="AB73" s="12">
        <f>'Payroll Worksheet'!AI73*'Payroll Worksheet'!$F73</f>
        <v>0</v>
      </c>
      <c r="AC73" s="12">
        <f>'Payroll Worksheet'!AJ73*'Payroll Worksheet'!$F73</f>
        <v>0</v>
      </c>
      <c r="AD73" s="12">
        <f>'Payroll Worksheet'!AK73*'Payroll Worksheet'!$F73</f>
        <v>0</v>
      </c>
      <c r="AE73" s="12">
        <f>'Payroll Worksheet'!AL73*'Payroll Worksheet'!$F73</f>
        <v>0</v>
      </c>
      <c r="AF73" s="12">
        <f>'Payroll Worksheet'!AM73*'Payroll Worksheet'!$F73</f>
        <v>0</v>
      </c>
      <c r="AG73" s="12">
        <f>'Payroll Worksheet'!AN73*'Payroll Worksheet'!$F73</f>
        <v>0</v>
      </c>
      <c r="AH73" s="12">
        <f>'Payroll Worksheet'!AO73*'Payroll Worksheet'!$F73</f>
        <v>0</v>
      </c>
      <c r="AI73" s="12">
        <f>'Payroll Worksheet'!AP73*'Payroll Worksheet'!$F73</f>
        <v>0</v>
      </c>
      <c r="AJ73" s="12">
        <f>'Payroll Worksheet'!AQ73*'Payroll Worksheet'!$F73</f>
        <v>0</v>
      </c>
      <c r="AK73" s="12">
        <f>'Payroll Worksheet'!AR73*'Payroll Worksheet'!$F73</f>
        <v>0</v>
      </c>
      <c r="AL73" s="12">
        <f>'Payroll Worksheet'!AS73*'Payroll Worksheet'!$F73</f>
        <v>0</v>
      </c>
      <c r="AM73" s="12">
        <f>'Payroll Worksheet'!AT73*'Payroll Worksheet'!$F73</f>
        <v>0</v>
      </c>
      <c r="AN73" s="12">
        <f>'Payroll Worksheet'!AU73*'Payroll Worksheet'!$F73</f>
        <v>0</v>
      </c>
      <c r="AO73" s="12">
        <f>'Payroll Worksheet'!AV73*'Payroll Worksheet'!$F73</f>
        <v>0</v>
      </c>
    </row>
    <row r="74" spans="1:41" x14ac:dyDescent="0.25">
      <c r="A74" s="68">
        <f>'Payroll Worksheet'!A74</f>
        <v>0</v>
      </c>
      <c r="B74" s="12">
        <f>'Payroll Worksheet'!I74*'Payroll Worksheet'!$F74</f>
        <v>0</v>
      </c>
      <c r="C74" s="12">
        <f>'Payroll Worksheet'!J74*'Payroll Worksheet'!$F74</f>
        <v>0</v>
      </c>
      <c r="D74" s="12">
        <f>'Payroll Worksheet'!K74*'Payroll Worksheet'!$F74</f>
        <v>0</v>
      </c>
      <c r="E74" s="12">
        <f>'Payroll Worksheet'!L74*'Payroll Worksheet'!$F74</f>
        <v>0</v>
      </c>
      <c r="F74" s="12">
        <f>'Payroll Worksheet'!M74*'Payroll Worksheet'!$F74</f>
        <v>0</v>
      </c>
      <c r="G74" s="12">
        <f>'Payroll Worksheet'!N74*'Payroll Worksheet'!$F74</f>
        <v>0</v>
      </c>
      <c r="H74" s="12">
        <f>'Payroll Worksheet'!O74*'Payroll Worksheet'!$F74</f>
        <v>0</v>
      </c>
      <c r="I74" s="12">
        <f>'Payroll Worksheet'!P74*'Payroll Worksheet'!$F74</f>
        <v>0</v>
      </c>
      <c r="J74" s="12">
        <f>'Payroll Worksheet'!Q74*'Payroll Worksheet'!$F74</f>
        <v>0</v>
      </c>
      <c r="K74" s="12">
        <f>'Payroll Worksheet'!R74*'Payroll Worksheet'!$F74</f>
        <v>0</v>
      </c>
      <c r="L74" s="12">
        <f>'Payroll Worksheet'!S74*'Payroll Worksheet'!$F74</f>
        <v>0</v>
      </c>
      <c r="M74" s="12">
        <f>'Payroll Worksheet'!T74*'Payroll Worksheet'!$F74</f>
        <v>0</v>
      </c>
      <c r="N74" s="12">
        <f>'Payroll Worksheet'!U74*'Payroll Worksheet'!$F74</f>
        <v>0</v>
      </c>
      <c r="O74" s="12">
        <f>'Payroll Worksheet'!V74*'Payroll Worksheet'!$F74</f>
        <v>0</v>
      </c>
      <c r="P74" s="12">
        <f>'Payroll Worksheet'!W74*'Payroll Worksheet'!$F74</f>
        <v>0</v>
      </c>
      <c r="Q74" s="12">
        <f>'Payroll Worksheet'!X74*'Payroll Worksheet'!$F74</f>
        <v>0</v>
      </c>
      <c r="R74" s="12">
        <f>'Payroll Worksheet'!Y74*'Payroll Worksheet'!$F74</f>
        <v>0</v>
      </c>
      <c r="S74" s="12">
        <f>'Payroll Worksheet'!Z74*'Payroll Worksheet'!$F74</f>
        <v>0</v>
      </c>
      <c r="T74" s="12">
        <f>'Payroll Worksheet'!AA74*'Payroll Worksheet'!$F74</f>
        <v>0</v>
      </c>
      <c r="U74" s="12">
        <f>'Payroll Worksheet'!AB74*'Payroll Worksheet'!$F74</f>
        <v>0</v>
      </c>
      <c r="V74" s="12">
        <f>'Payroll Worksheet'!AC74*'Payroll Worksheet'!$F74</f>
        <v>0</v>
      </c>
      <c r="W74" s="12">
        <f>'Payroll Worksheet'!AD74*'Payroll Worksheet'!$F74</f>
        <v>0</v>
      </c>
      <c r="X74" s="12">
        <f>'Payroll Worksheet'!AE74*'Payroll Worksheet'!$F74</f>
        <v>0</v>
      </c>
      <c r="Y74" s="12">
        <f>'Payroll Worksheet'!AF74*'Payroll Worksheet'!$F74</f>
        <v>0</v>
      </c>
      <c r="Z74" s="12">
        <f>'Payroll Worksheet'!AG74*'Payroll Worksheet'!$F74</f>
        <v>0</v>
      </c>
      <c r="AA74" s="12">
        <f>'Payroll Worksheet'!AH74*'Payroll Worksheet'!$F74</f>
        <v>0</v>
      </c>
      <c r="AB74" s="12">
        <f>'Payroll Worksheet'!AI74*'Payroll Worksheet'!$F74</f>
        <v>0</v>
      </c>
      <c r="AC74" s="12">
        <f>'Payroll Worksheet'!AJ74*'Payroll Worksheet'!$F74</f>
        <v>0</v>
      </c>
      <c r="AD74" s="12">
        <f>'Payroll Worksheet'!AK74*'Payroll Worksheet'!$F74</f>
        <v>0</v>
      </c>
      <c r="AE74" s="12">
        <f>'Payroll Worksheet'!AL74*'Payroll Worksheet'!$F74</f>
        <v>0</v>
      </c>
      <c r="AF74" s="12">
        <f>'Payroll Worksheet'!AM74*'Payroll Worksheet'!$F74</f>
        <v>0</v>
      </c>
      <c r="AG74" s="12">
        <f>'Payroll Worksheet'!AN74*'Payroll Worksheet'!$F74</f>
        <v>0</v>
      </c>
      <c r="AH74" s="12">
        <f>'Payroll Worksheet'!AO74*'Payroll Worksheet'!$F74</f>
        <v>0</v>
      </c>
      <c r="AI74" s="12">
        <f>'Payroll Worksheet'!AP74*'Payroll Worksheet'!$F74</f>
        <v>0</v>
      </c>
      <c r="AJ74" s="12">
        <f>'Payroll Worksheet'!AQ74*'Payroll Worksheet'!$F74</f>
        <v>0</v>
      </c>
      <c r="AK74" s="12">
        <f>'Payroll Worksheet'!AR74*'Payroll Worksheet'!$F74</f>
        <v>0</v>
      </c>
      <c r="AL74" s="12">
        <f>'Payroll Worksheet'!AS74*'Payroll Worksheet'!$F74</f>
        <v>0</v>
      </c>
      <c r="AM74" s="12">
        <f>'Payroll Worksheet'!AT74*'Payroll Worksheet'!$F74</f>
        <v>0</v>
      </c>
      <c r="AN74" s="12">
        <f>'Payroll Worksheet'!AU74*'Payroll Worksheet'!$F74</f>
        <v>0</v>
      </c>
      <c r="AO74" s="12">
        <f>'Payroll Worksheet'!AV74*'Payroll Worksheet'!$F74</f>
        <v>0</v>
      </c>
    </row>
    <row r="75" spans="1:41" x14ac:dyDescent="0.25">
      <c r="A75" s="68">
        <f>'Payroll Worksheet'!A75</f>
        <v>0</v>
      </c>
      <c r="B75" s="12">
        <f>'Payroll Worksheet'!I75*'Payroll Worksheet'!$F75</f>
        <v>0</v>
      </c>
      <c r="C75" s="12">
        <f>'Payroll Worksheet'!J75*'Payroll Worksheet'!$F75</f>
        <v>0</v>
      </c>
      <c r="D75" s="12">
        <f>'Payroll Worksheet'!K75*'Payroll Worksheet'!$F75</f>
        <v>0</v>
      </c>
      <c r="E75" s="12">
        <f>'Payroll Worksheet'!L75*'Payroll Worksheet'!$F75</f>
        <v>0</v>
      </c>
      <c r="F75" s="12">
        <f>'Payroll Worksheet'!M75*'Payroll Worksheet'!$F75</f>
        <v>0</v>
      </c>
      <c r="G75" s="12">
        <f>'Payroll Worksheet'!N75*'Payroll Worksheet'!$F75</f>
        <v>0</v>
      </c>
      <c r="H75" s="12">
        <f>'Payroll Worksheet'!O75*'Payroll Worksheet'!$F75</f>
        <v>0</v>
      </c>
      <c r="I75" s="12">
        <f>'Payroll Worksheet'!P75*'Payroll Worksheet'!$F75</f>
        <v>0</v>
      </c>
      <c r="J75" s="12">
        <f>'Payroll Worksheet'!Q75*'Payroll Worksheet'!$F75</f>
        <v>0</v>
      </c>
      <c r="K75" s="12">
        <f>'Payroll Worksheet'!R75*'Payroll Worksheet'!$F75</f>
        <v>0</v>
      </c>
      <c r="L75" s="12">
        <f>'Payroll Worksheet'!S75*'Payroll Worksheet'!$F75</f>
        <v>0</v>
      </c>
      <c r="M75" s="12">
        <f>'Payroll Worksheet'!T75*'Payroll Worksheet'!$F75</f>
        <v>0</v>
      </c>
      <c r="N75" s="12">
        <f>'Payroll Worksheet'!U75*'Payroll Worksheet'!$F75</f>
        <v>0</v>
      </c>
      <c r="O75" s="12">
        <f>'Payroll Worksheet'!V75*'Payroll Worksheet'!$F75</f>
        <v>0</v>
      </c>
      <c r="P75" s="12">
        <f>'Payroll Worksheet'!W75*'Payroll Worksheet'!$F75</f>
        <v>0</v>
      </c>
      <c r="Q75" s="12">
        <f>'Payroll Worksheet'!X75*'Payroll Worksheet'!$F75</f>
        <v>0</v>
      </c>
      <c r="R75" s="12">
        <f>'Payroll Worksheet'!Y75*'Payroll Worksheet'!$F75</f>
        <v>0</v>
      </c>
      <c r="S75" s="12">
        <f>'Payroll Worksheet'!Z75*'Payroll Worksheet'!$F75</f>
        <v>0</v>
      </c>
      <c r="T75" s="12">
        <f>'Payroll Worksheet'!AA75*'Payroll Worksheet'!$F75</f>
        <v>0</v>
      </c>
      <c r="U75" s="12">
        <f>'Payroll Worksheet'!AB75*'Payroll Worksheet'!$F75</f>
        <v>0</v>
      </c>
      <c r="V75" s="12">
        <f>'Payroll Worksheet'!AC75*'Payroll Worksheet'!$F75</f>
        <v>0</v>
      </c>
      <c r="W75" s="12">
        <f>'Payroll Worksheet'!AD75*'Payroll Worksheet'!$F75</f>
        <v>0</v>
      </c>
      <c r="X75" s="12">
        <f>'Payroll Worksheet'!AE75*'Payroll Worksheet'!$F75</f>
        <v>0</v>
      </c>
      <c r="Y75" s="12">
        <f>'Payroll Worksheet'!AF75*'Payroll Worksheet'!$F75</f>
        <v>0</v>
      </c>
      <c r="Z75" s="12">
        <f>'Payroll Worksheet'!AG75*'Payroll Worksheet'!$F75</f>
        <v>0</v>
      </c>
      <c r="AA75" s="12">
        <f>'Payroll Worksheet'!AH75*'Payroll Worksheet'!$F75</f>
        <v>0</v>
      </c>
      <c r="AB75" s="12">
        <f>'Payroll Worksheet'!AI75*'Payroll Worksheet'!$F75</f>
        <v>0</v>
      </c>
      <c r="AC75" s="12">
        <f>'Payroll Worksheet'!AJ75*'Payroll Worksheet'!$F75</f>
        <v>0</v>
      </c>
      <c r="AD75" s="12">
        <f>'Payroll Worksheet'!AK75*'Payroll Worksheet'!$F75</f>
        <v>0</v>
      </c>
      <c r="AE75" s="12">
        <f>'Payroll Worksheet'!AL75*'Payroll Worksheet'!$F75</f>
        <v>0</v>
      </c>
      <c r="AF75" s="12">
        <f>'Payroll Worksheet'!AM75*'Payroll Worksheet'!$F75</f>
        <v>0</v>
      </c>
      <c r="AG75" s="12">
        <f>'Payroll Worksheet'!AN75*'Payroll Worksheet'!$F75</f>
        <v>0</v>
      </c>
      <c r="AH75" s="12">
        <f>'Payroll Worksheet'!AO75*'Payroll Worksheet'!$F75</f>
        <v>0</v>
      </c>
      <c r="AI75" s="12">
        <f>'Payroll Worksheet'!AP75*'Payroll Worksheet'!$F75</f>
        <v>0</v>
      </c>
      <c r="AJ75" s="12">
        <f>'Payroll Worksheet'!AQ75*'Payroll Worksheet'!$F75</f>
        <v>0</v>
      </c>
      <c r="AK75" s="12">
        <f>'Payroll Worksheet'!AR75*'Payroll Worksheet'!$F75</f>
        <v>0</v>
      </c>
      <c r="AL75" s="12">
        <f>'Payroll Worksheet'!AS75*'Payroll Worksheet'!$F75</f>
        <v>0</v>
      </c>
      <c r="AM75" s="12">
        <f>'Payroll Worksheet'!AT75*'Payroll Worksheet'!$F75</f>
        <v>0</v>
      </c>
      <c r="AN75" s="12">
        <f>'Payroll Worksheet'!AU75*'Payroll Worksheet'!$F75</f>
        <v>0</v>
      </c>
      <c r="AO75" s="12">
        <f>'Payroll Worksheet'!AV75*'Payroll Worksheet'!$F75</f>
        <v>0</v>
      </c>
    </row>
    <row r="76" spans="1:41" x14ac:dyDescent="0.25">
      <c r="A76" s="68">
        <f>'Payroll Worksheet'!A76</f>
        <v>0</v>
      </c>
      <c r="B76" s="12">
        <f>'Payroll Worksheet'!I76*'Payroll Worksheet'!$F76</f>
        <v>0</v>
      </c>
      <c r="C76" s="12">
        <f>'Payroll Worksheet'!J76*'Payroll Worksheet'!$F76</f>
        <v>0</v>
      </c>
      <c r="D76" s="12">
        <f>'Payroll Worksheet'!K76*'Payroll Worksheet'!$F76</f>
        <v>0</v>
      </c>
      <c r="E76" s="12">
        <f>'Payroll Worksheet'!L76*'Payroll Worksheet'!$F76</f>
        <v>0</v>
      </c>
      <c r="F76" s="12">
        <f>'Payroll Worksheet'!M76*'Payroll Worksheet'!$F76</f>
        <v>0</v>
      </c>
      <c r="G76" s="12">
        <f>'Payroll Worksheet'!N76*'Payroll Worksheet'!$F76</f>
        <v>0</v>
      </c>
      <c r="H76" s="12">
        <f>'Payroll Worksheet'!O76*'Payroll Worksheet'!$F76</f>
        <v>0</v>
      </c>
      <c r="I76" s="12">
        <f>'Payroll Worksheet'!P76*'Payroll Worksheet'!$F76</f>
        <v>0</v>
      </c>
      <c r="J76" s="12">
        <f>'Payroll Worksheet'!Q76*'Payroll Worksheet'!$F76</f>
        <v>0</v>
      </c>
      <c r="K76" s="12">
        <f>'Payroll Worksheet'!R76*'Payroll Worksheet'!$F76</f>
        <v>0</v>
      </c>
      <c r="L76" s="12">
        <f>'Payroll Worksheet'!S76*'Payroll Worksheet'!$F76</f>
        <v>0</v>
      </c>
      <c r="M76" s="12">
        <f>'Payroll Worksheet'!T76*'Payroll Worksheet'!$F76</f>
        <v>0</v>
      </c>
      <c r="N76" s="12">
        <f>'Payroll Worksheet'!U76*'Payroll Worksheet'!$F76</f>
        <v>0</v>
      </c>
      <c r="O76" s="12">
        <f>'Payroll Worksheet'!V76*'Payroll Worksheet'!$F76</f>
        <v>0</v>
      </c>
      <c r="P76" s="12">
        <f>'Payroll Worksheet'!W76*'Payroll Worksheet'!$F76</f>
        <v>0</v>
      </c>
      <c r="Q76" s="12">
        <f>'Payroll Worksheet'!X76*'Payroll Worksheet'!$F76</f>
        <v>0</v>
      </c>
      <c r="R76" s="12">
        <f>'Payroll Worksheet'!Y76*'Payroll Worksheet'!$F76</f>
        <v>0</v>
      </c>
      <c r="S76" s="12">
        <f>'Payroll Worksheet'!Z76*'Payroll Worksheet'!$F76</f>
        <v>0</v>
      </c>
      <c r="T76" s="12">
        <f>'Payroll Worksheet'!AA76*'Payroll Worksheet'!$F76</f>
        <v>0</v>
      </c>
      <c r="U76" s="12">
        <f>'Payroll Worksheet'!AB76*'Payroll Worksheet'!$F76</f>
        <v>0</v>
      </c>
      <c r="V76" s="12">
        <f>'Payroll Worksheet'!AC76*'Payroll Worksheet'!$F76</f>
        <v>0</v>
      </c>
      <c r="W76" s="12">
        <f>'Payroll Worksheet'!AD76*'Payroll Worksheet'!$F76</f>
        <v>0</v>
      </c>
      <c r="X76" s="12">
        <f>'Payroll Worksheet'!AE76*'Payroll Worksheet'!$F76</f>
        <v>0</v>
      </c>
      <c r="Y76" s="12">
        <f>'Payroll Worksheet'!AF76*'Payroll Worksheet'!$F76</f>
        <v>0</v>
      </c>
      <c r="Z76" s="12">
        <f>'Payroll Worksheet'!AG76*'Payroll Worksheet'!$F76</f>
        <v>0</v>
      </c>
      <c r="AA76" s="12">
        <f>'Payroll Worksheet'!AH76*'Payroll Worksheet'!$F76</f>
        <v>0</v>
      </c>
      <c r="AB76" s="12">
        <f>'Payroll Worksheet'!AI76*'Payroll Worksheet'!$F76</f>
        <v>0</v>
      </c>
      <c r="AC76" s="12">
        <f>'Payroll Worksheet'!AJ76*'Payroll Worksheet'!$F76</f>
        <v>0</v>
      </c>
      <c r="AD76" s="12">
        <f>'Payroll Worksheet'!AK76*'Payroll Worksheet'!$F76</f>
        <v>0</v>
      </c>
      <c r="AE76" s="12">
        <f>'Payroll Worksheet'!AL76*'Payroll Worksheet'!$F76</f>
        <v>0</v>
      </c>
      <c r="AF76" s="12">
        <f>'Payroll Worksheet'!AM76*'Payroll Worksheet'!$F76</f>
        <v>0</v>
      </c>
      <c r="AG76" s="12">
        <f>'Payroll Worksheet'!AN76*'Payroll Worksheet'!$F76</f>
        <v>0</v>
      </c>
      <c r="AH76" s="12">
        <f>'Payroll Worksheet'!AO76*'Payroll Worksheet'!$F76</f>
        <v>0</v>
      </c>
      <c r="AI76" s="12">
        <f>'Payroll Worksheet'!AP76*'Payroll Worksheet'!$F76</f>
        <v>0</v>
      </c>
      <c r="AJ76" s="12">
        <f>'Payroll Worksheet'!AQ76*'Payroll Worksheet'!$F76</f>
        <v>0</v>
      </c>
      <c r="AK76" s="12">
        <f>'Payroll Worksheet'!AR76*'Payroll Worksheet'!$F76</f>
        <v>0</v>
      </c>
      <c r="AL76" s="12">
        <f>'Payroll Worksheet'!AS76*'Payroll Worksheet'!$F76</f>
        <v>0</v>
      </c>
      <c r="AM76" s="12">
        <f>'Payroll Worksheet'!AT76*'Payroll Worksheet'!$F76</f>
        <v>0</v>
      </c>
      <c r="AN76" s="12">
        <f>'Payroll Worksheet'!AU76*'Payroll Worksheet'!$F76</f>
        <v>0</v>
      </c>
      <c r="AO76" s="12">
        <f>'Payroll Worksheet'!AV76*'Payroll Worksheet'!$F76</f>
        <v>0</v>
      </c>
    </row>
    <row r="77" spans="1:41" x14ac:dyDescent="0.25">
      <c r="A77" s="68">
        <f>'Payroll Worksheet'!A77</f>
        <v>0</v>
      </c>
      <c r="B77" s="12">
        <f>'Payroll Worksheet'!I77*'Payroll Worksheet'!$F77</f>
        <v>0</v>
      </c>
      <c r="C77" s="12">
        <f>'Payroll Worksheet'!J77*'Payroll Worksheet'!$F77</f>
        <v>0</v>
      </c>
      <c r="D77" s="12">
        <f>'Payroll Worksheet'!K77*'Payroll Worksheet'!$F77</f>
        <v>0</v>
      </c>
      <c r="E77" s="12">
        <f>'Payroll Worksheet'!L77*'Payroll Worksheet'!$F77</f>
        <v>0</v>
      </c>
      <c r="F77" s="12">
        <f>'Payroll Worksheet'!M77*'Payroll Worksheet'!$F77</f>
        <v>0</v>
      </c>
      <c r="G77" s="12">
        <f>'Payroll Worksheet'!N77*'Payroll Worksheet'!$F77</f>
        <v>0</v>
      </c>
      <c r="H77" s="12">
        <f>'Payroll Worksheet'!O77*'Payroll Worksheet'!$F77</f>
        <v>0</v>
      </c>
      <c r="I77" s="12">
        <f>'Payroll Worksheet'!P77*'Payroll Worksheet'!$F77</f>
        <v>0</v>
      </c>
      <c r="J77" s="12">
        <f>'Payroll Worksheet'!Q77*'Payroll Worksheet'!$F77</f>
        <v>0</v>
      </c>
      <c r="K77" s="12">
        <f>'Payroll Worksheet'!R77*'Payroll Worksheet'!$F77</f>
        <v>0</v>
      </c>
      <c r="L77" s="12">
        <f>'Payroll Worksheet'!S77*'Payroll Worksheet'!$F77</f>
        <v>0</v>
      </c>
      <c r="M77" s="12">
        <f>'Payroll Worksheet'!T77*'Payroll Worksheet'!$F77</f>
        <v>0</v>
      </c>
      <c r="N77" s="12">
        <f>'Payroll Worksheet'!U77*'Payroll Worksheet'!$F77</f>
        <v>0</v>
      </c>
      <c r="O77" s="12">
        <f>'Payroll Worksheet'!V77*'Payroll Worksheet'!$F77</f>
        <v>0</v>
      </c>
      <c r="P77" s="12">
        <f>'Payroll Worksheet'!W77*'Payroll Worksheet'!$F77</f>
        <v>0</v>
      </c>
      <c r="Q77" s="12">
        <f>'Payroll Worksheet'!X77*'Payroll Worksheet'!$F77</f>
        <v>0</v>
      </c>
      <c r="R77" s="12">
        <f>'Payroll Worksheet'!Y77*'Payroll Worksheet'!$F77</f>
        <v>0</v>
      </c>
      <c r="S77" s="12">
        <f>'Payroll Worksheet'!Z77*'Payroll Worksheet'!$F77</f>
        <v>0</v>
      </c>
      <c r="T77" s="12">
        <f>'Payroll Worksheet'!AA77*'Payroll Worksheet'!$F77</f>
        <v>0</v>
      </c>
      <c r="U77" s="12">
        <f>'Payroll Worksheet'!AB77*'Payroll Worksheet'!$F77</f>
        <v>0</v>
      </c>
      <c r="V77" s="12">
        <f>'Payroll Worksheet'!AC77*'Payroll Worksheet'!$F77</f>
        <v>0</v>
      </c>
      <c r="W77" s="12">
        <f>'Payroll Worksheet'!AD77*'Payroll Worksheet'!$F77</f>
        <v>0</v>
      </c>
      <c r="X77" s="12">
        <f>'Payroll Worksheet'!AE77*'Payroll Worksheet'!$F77</f>
        <v>0</v>
      </c>
      <c r="Y77" s="12">
        <f>'Payroll Worksheet'!AF77*'Payroll Worksheet'!$F77</f>
        <v>0</v>
      </c>
      <c r="Z77" s="12">
        <f>'Payroll Worksheet'!AG77*'Payroll Worksheet'!$F77</f>
        <v>0</v>
      </c>
      <c r="AA77" s="12">
        <f>'Payroll Worksheet'!AH77*'Payroll Worksheet'!$F77</f>
        <v>0</v>
      </c>
      <c r="AB77" s="12">
        <f>'Payroll Worksheet'!AI77*'Payroll Worksheet'!$F77</f>
        <v>0</v>
      </c>
      <c r="AC77" s="12">
        <f>'Payroll Worksheet'!AJ77*'Payroll Worksheet'!$F77</f>
        <v>0</v>
      </c>
      <c r="AD77" s="12">
        <f>'Payroll Worksheet'!AK77*'Payroll Worksheet'!$F77</f>
        <v>0</v>
      </c>
      <c r="AE77" s="12">
        <f>'Payroll Worksheet'!AL77*'Payroll Worksheet'!$F77</f>
        <v>0</v>
      </c>
      <c r="AF77" s="12">
        <f>'Payroll Worksheet'!AM77*'Payroll Worksheet'!$F77</f>
        <v>0</v>
      </c>
      <c r="AG77" s="12">
        <f>'Payroll Worksheet'!AN77*'Payroll Worksheet'!$F77</f>
        <v>0</v>
      </c>
      <c r="AH77" s="12">
        <f>'Payroll Worksheet'!AO77*'Payroll Worksheet'!$F77</f>
        <v>0</v>
      </c>
      <c r="AI77" s="12">
        <f>'Payroll Worksheet'!AP77*'Payroll Worksheet'!$F77</f>
        <v>0</v>
      </c>
      <c r="AJ77" s="12">
        <f>'Payroll Worksheet'!AQ77*'Payroll Worksheet'!$F77</f>
        <v>0</v>
      </c>
      <c r="AK77" s="12">
        <f>'Payroll Worksheet'!AR77*'Payroll Worksheet'!$F77</f>
        <v>0</v>
      </c>
      <c r="AL77" s="12">
        <f>'Payroll Worksheet'!AS77*'Payroll Worksheet'!$F77</f>
        <v>0</v>
      </c>
      <c r="AM77" s="12">
        <f>'Payroll Worksheet'!AT77*'Payroll Worksheet'!$F77</f>
        <v>0</v>
      </c>
      <c r="AN77" s="12">
        <f>'Payroll Worksheet'!AU77*'Payroll Worksheet'!$F77</f>
        <v>0</v>
      </c>
      <c r="AO77" s="12">
        <f>'Payroll Worksheet'!AV77*'Payroll Worksheet'!$F77</f>
        <v>0</v>
      </c>
    </row>
    <row r="78" spans="1:41" x14ac:dyDescent="0.25">
      <c r="A78" s="68">
        <f>'Payroll Worksheet'!A78</f>
        <v>0</v>
      </c>
      <c r="B78" s="12">
        <f>'Payroll Worksheet'!I78*'Payroll Worksheet'!$F78</f>
        <v>0</v>
      </c>
      <c r="C78" s="12">
        <f>'Payroll Worksheet'!J78*'Payroll Worksheet'!$F78</f>
        <v>0</v>
      </c>
      <c r="D78" s="12">
        <f>'Payroll Worksheet'!K78*'Payroll Worksheet'!$F78</f>
        <v>0</v>
      </c>
      <c r="E78" s="12">
        <f>'Payroll Worksheet'!L78*'Payroll Worksheet'!$F78</f>
        <v>0</v>
      </c>
      <c r="F78" s="12">
        <f>'Payroll Worksheet'!M78*'Payroll Worksheet'!$F78</f>
        <v>0</v>
      </c>
      <c r="G78" s="12">
        <f>'Payroll Worksheet'!N78*'Payroll Worksheet'!$F78</f>
        <v>0</v>
      </c>
      <c r="H78" s="12">
        <f>'Payroll Worksheet'!O78*'Payroll Worksheet'!$F78</f>
        <v>0</v>
      </c>
      <c r="I78" s="12">
        <f>'Payroll Worksheet'!P78*'Payroll Worksheet'!$F78</f>
        <v>0</v>
      </c>
      <c r="J78" s="12">
        <f>'Payroll Worksheet'!Q78*'Payroll Worksheet'!$F78</f>
        <v>0</v>
      </c>
      <c r="K78" s="12">
        <f>'Payroll Worksheet'!R78*'Payroll Worksheet'!$F78</f>
        <v>0</v>
      </c>
      <c r="L78" s="12">
        <f>'Payroll Worksheet'!S78*'Payroll Worksheet'!$F78</f>
        <v>0</v>
      </c>
      <c r="M78" s="12">
        <f>'Payroll Worksheet'!T78*'Payroll Worksheet'!$F78</f>
        <v>0</v>
      </c>
      <c r="N78" s="12">
        <f>'Payroll Worksheet'!U78*'Payroll Worksheet'!$F78</f>
        <v>0</v>
      </c>
      <c r="O78" s="12">
        <f>'Payroll Worksheet'!V78*'Payroll Worksheet'!$F78</f>
        <v>0</v>
      </c>
      <c r="P78" s="12">
        <f>'Payroll Worksheet'!W78*'Payroll Worksheet'!$F78</f>
        <v>0</v>
      </c>
      <c r="Q78" s="12">
        <f>'Payroll Worksheet'!X78*'Payroll Worksheet'!$F78</f>
        <v>0</v>
      </c>
      <c r="R78" s="12">
        <f>'Payroll Worksheet'!Y78*'Payroll Worksheet'!$F78</f>
        <v>0</v>
      </c>
      <c r="S78" s="12">
        <f>'Payroll Worksheet'!Z78*'Payroll Worksheet'!$F78</f>
        <v>0</v>
      </c>
      <c r="T78" s="12">
        <f>'Payroll Worksheet'!AA78*'Payroll Worksheet'!$F78</f>
        <v>0</v>
      </c>
      <c r="U78" s="12">
        <f>'Payroll Worksheet'!AB78*'Payroll Worksheet'!$F78</f>
        <v>0</v>
      </c>
      <c r="V78" s="12">
        <f>'Payroll Worksheet'!AC78*'Payroll Worksheet'!$F78</f>
        <v>0</v>
      </c>
      <c r="W78" s="12">
        <f>'Payroll Worksheet'!AD78*'Payroll Worksheet'!$F78</f>
        <v>0</v>
      </c>
      <c r="X78" s="12">
        <f>'Payroll Worksheet'!AE78*'Payroll Worksheet'!$F78</f>
        <v>0</v>
      </c>
      <c r="Y78" s="12">
        <f>'Payroll Worksheet'!AF78*'Payroll Worksheet'!$F78</f>
        <v>0</v>
      </c>
      <c r="Z78" s="12">
        <f>'Payroll Worksheet'!AG78*'Payroll Worksheet'!$F78</f>
        <v>0</v>
      </c>
      <c r="AA78" s="12">
        <f>'Payroll Worksheet'!AH78*'Payroll Worksheet'!$F78</f>
        <v>0</v>
      </c>
      <c r="AB78" s="12">
        <f>'Payroll Worksheet'!AI78*'Payroll Worksheet'!$F78</f>
        <v>0</v>
      </c>
      <c r="AC78" s="12">
        <f>'Payroll Worksheet'!AJ78*'Payroll Worksheet'!$F78</f>
        <v>0</v>
      </c>
      <c r="AD78" s="12">
        <f>'Payroll Worksheet'!AK78*'Payroll Worksheet'!$F78</f>
        <v>0</v>
      </c>
      <c r="AE78" s="12">
        <f>'Payroll Worksheet'!AL78*'Payroll Worksheet'!$F78</f>
        <v>0</v>
      </c>
      <c r="AF78" s="12">
        <f>'Payroll Worksheet'!AM78*'Payroll Worksheet'!$F78</f>
        <v>0</v>
      </c>
      <c r="AG78" s="12">
        <f>'Payroll Worksheet'!AN78*'Payroll Worksheet'!$F78</f>
        <v>0</v>
      </c>
      <c r="AH78" s="12">
        <f>'Payroll Worksheet'!AO78*'Payroll Worksheet'!$F78</f>
        <v>0</v>
      </c>
      <c r="AI78" s="12">
        <f>'Payroll Worksheet'!AP78*'Payroll Worksheet'!$F78</f>
        <v>0</v>
      </c>
      <c r="AJ78" s="12">
        <f>'Payroll Worksheet'!AQ78*'Payroll Worksheet'!$F78</f>
        <v>0</v>
      </c>
      <c r="AK78" s="12">
        <f>'Payroll Worksheet'!AR78*'Payroll Worksheet'!$F78</f>
        <v>0</v>
      </c>
      <c r="AL78" s="12">
        <f>'Payroll Worksheet'!AS78*'Payroll Worksheet'!$F78</f>
        <v>0</v>
      </c>
      <c r="AM78" s="12">
        <f>'Payroll Worksheet'!AT78*'Payroll Worksheet'!$F78</f>
        <v>0</v>
      </c>
      <c r="AN78" s="12">
        <f>'Payroll Worksheet'!AU78*'Payroll Worksheet'!$F78</f>
        <v>0</v>
      </c>
      <c r="AO78" s="12">
        <f>'Payroll Worksheet'!AV78*'Payroll Worksheet'!$F78</f>
        <v>0</v>
      </c>
    </row>
    <row r="79" spans="1:41" x14ac:dyDescent="0.25">
      <c r="A79" s="68">
        <f>'Payroll Worksheet'!A79</f>
        <v>0</v>
      </c>
      <c r="B79" s="12">
        <f>'Payroll Worksheet'!I79*'Payroll Worksheet'!$F79</f>
        <v>0</v>
      </c>
      <c r="C79" s="12">
        <f>'Payroll Worksheet'!J79*'Payroll Worksheet'!$F79</f>
        <v>0</v>
      </c>
      <c r="D79" s="12">
        <f>'Payroll Worksheet'!K79*'Payroll Worksheet'!$F79</f>
        <v>0</v>
      </c>
      <c r="E79" s="12">
        <f>'Payroll Worksheet'!L79*'Payroll Worksheet'!$F79</f>
        <v>0</v>
      </c>
      <c r="F79" s="12">
        <f>'Payroll Worksheet'!M79*'Payroll Worksheet'!$F79</f>
        <v>0</v>
      </c>
      <c r="G79" s="12">
        <f>'Payroll Worksheet'!N79*'Payroll Worksheet'!$F79</f>
        <v>0</v>
      </c>
      <c r="H79" s="12">
        <f>'Payroll Worksheet'!O79*'Payroll Worksheet'!$F79</f>
        <v>0</v>
      </c>
      <c r="I79" s="12">
        <f>'Payroll Worksheet'!P79*'Payroll Worksheet'!$F79</f>
        <v>0</v>
      </c>
      <c r="J79" s="12">
        <f>'Payroll Worksheet'!Q79*'Payroll Worksheet'!$F79</f>
        <v>0</v>
      </c>
      <c r="K79" s="12">
        <f>'Payroll Worksheet'!R79*'Payroll Worksheet'!$F79</f>
        <v>0</v>
      </c>
      <c r="L79" s="12">
        <f>'Payroll Worksheet'!S79*'Payroll Worksheet'!$F79</f>
        <v>0</v>
      </c>
      <c r="M79" s="12">
        <f>'Payroll Worksheet'!T79*'Payroll Worksheet'!$F79</f>
        <v>0</v>
      </c>
      <c r="N79" s="12">
        <f>'Payroll Worksheet'!U79*'Payroll Worksheet'!$F79</f>
        <v>0</v>
      </c>
      <c r="O79" s="12">
        <f>'Payroll Worksheet'!V79*'Payroll Worksheet'!$F79</f>
        <v>0</v>
      </c>
      <c r="P79" s="12">
        <f>'Payroll Worksheet'!W79*'Payroll Worksheet'!$F79</f>
        <v>0</v>
      </c>
      <c r="Q79" s="12">
        <f>'Payroll Worksheet'!X79*'Payroll Worksheet'!$F79</f>
        <v>0</v>
      </c>
      <c r="R79" s="12">
        <f>'Payroll Worksheet'!Y79*'Payroll Worksheet'!$F79</f>
        <v>0</v>
      </c>
      <c r="S79" s="12">
        <f>'Payroll Worksheet'!Z79*'Payroll Worksheet'!$F79</f>
        <v>0</v>
      </c>
      <c r="T79" s="12">
        <f>'Payroll Worksheet'!AA79*'Payroll Worksheet'!$F79</f>
        <v>0</v>
      </c>
      <c r="U79" s="12">
        <f>'Payroll Worksheet'!AB79*'Payroll Worksheet'!$F79</f>
        <v>0</v>
      </c>
      <c r="V79" s="12">
        <f>'Payroll Worksheet'!AC79*'Payroll Worksheet'!$F79</f>
        <v>0</v>
      </c>
      <c r="W79" s="12">
        <f>'Payroll Worksheet'!AD79*'Payroll Worksheet'!$F79</f>
        <v>0</v>
      </c>
      <c r="X79" s="12">
        <f>'Payroll Worksheet'!AE79*'Payroll Worksheet'!$F79</f>
        <v>0</v>
      </c>
      <c r="Y79" s="12">
        <f>'Payroll Worksheet'!AF79*'Payroll Worksheet'!$F79</f>
        <v>0</v>
      </c>
      <c r="Z79" s="12">
        <f>'Payroll Worksheet'!AG79*'Payroll Worksheet'!$F79</f>
        <v>0</v>
      </c>
      <c r="AA79" s="12">
        <f>'Payroll Worksheet'!AH79*'Payroll Worksheet'!$F79</f>
        <v>0</v>
      </c>
      <c r="AB79" s="12">
        <f>'Payroll Worksheet'!AI79*'Payroll Worksheet'!$F79</f>
        <v>0</v>
      </c>
      <c r="AC79" s="12">
        <f>'Payroll Worksheet'!AJ79*'Payroll Worksheet'!$F79</f>
        <v>0</v>
      </c>
      <c r="AD79" s="12">
        <f>'Payroll Worksheet'!AK79*'Payroll Worksheet'!$F79</f>
        <v>0</v>
      </c>
      <c r="AE79" s="12">
        <f>'Payroll Worksheet'!AL79*'Payroll Worksheet'!$F79</f>
        <v>0</v>
      </c>
      <c r="AF79" s="12">
        <f>'Payroll Worksheet'!AM79*'Payroll Worksheet'!$F79</f>
        <v>0</v>
      </c>
      <c r="AG79" s="12">
        <f>'Payroll Worksheet'!AN79*'Payroll Worksheet'!$F79</f>
        <v>0</v>
      </c>
      <c r="AH79" s="12">
        <f>'Payroll Worksheet'!AO79*'Payroll Worksheet'!$F79</f>
        <v>0</v>
      </c>
      <c r="AI79" s="12">
        <f>'Payroll Worksheet'!AP79*'Payroll Worksheet'!$F79</f>
        <v>0</v>
      </c>
      <c r="AJ79" s="12">
        <f>'Payroll Worksheet'!AQ79*'Payroll Worksheet'!$F79</f>
        <v>0</v>
      </c>
      <c r="AK79" s="12">
        <f>'Payroll Worksheet'!AR79*'Payroll Worksheet'!$F79</f>
        <v>0</v>
      </c>
      <c r="AL79" s="12">
        <f>'Payroll Worksheet'!AS79*'Payroll Worksheet'!$F79</f>
        <v>0</v>
      </c>
      <c r="AM79" s="12">
        <f>'Payroll Worksheet'!AT79*'Payroll Worksheet'!$F79</f>
        <v>0</v>
      </c>
      <c r="AN79" s="12">
        <f>'Payroll Worksheet'!AU79*'Payroll Worksheet'!$F79</f>
        <v>0</v>
      </c>
      <c r="AO79" s="12">
        <f>'Payroll Worksheet'!AV79*'Payroll Worksheet'!$F79</f>
        <v>0</v>
      </c>
    </row>
    <row r="80" spans="1:41" x14ac:dyDescent="0.25">
      <c r="A80" s="68">
        <f>'Payroll Worksheet'!A80</f>
        <v>0</v>
      </c>
      <c r="B80" s="12">
        <f>'Payroll Worksheet'!I80*'Payroll Worksheet'!$F80</f>
        <v>0</v>
      </c>
      <c r="C80" s="12">
        <f>'Payroll Worksheet'!J80*'Payroll Worksheet'!$F80</f>
        <v>0</v>
      </c>
      <c r="D80" s="12">
        <f>'Payroll Worksheet'!K80*'Payroll Worksheet'!$F80</f>
        <v>0</v>
      </c>
      <c r="E80" s="12">
        <f>'Payroll Worksheet'!L80*'Payroll Worksheet'!$F80</f>
        <v>0</v>
      </c>
      <c r="F80" s="12">
        <f>'Payroll Worksheet'!M80*'Payroll Worksheet'!$F80</f>
        <v>0</v>
      </c>
      <c r="G80" s="12">
        <f>'Payroll Worksheet'!N80*'Payroll Worksheet'!$F80</f>
        <v>0</v>
      </c>
      <c r="H80" s="12">
        <f>'Payroll Worksheet'!O80*'Payroll Worksheet'!$F80</f>
        <v>0</v>
      </c>
      <c r="I80" s="12">
        <f>'Payroll Worksheet'!P80*'Payroll Worksheet'!$F80</f>
        <v>0</v>
      </c>
      <c r="J80" s="12">
        <f>'Payroll Worksheet'!Q80*'Payroll Worksheet'!$F80</f>
        <v>0</v>
      </c>
      <c r="K80" s="12">
        <f>'Payroll Worksheet'!R80*'Payroll Worksheet'!$F80</f>
        <v>0</v>
      </c>
      <c r="L80" s="12">
        <f>'Payroll Worksheet'!S80*'Payroll Worksheet'!$F80</f>
        <v>0</v>
      </c>
      <c r="M80" s="12">
        <f>'Payroll Worksheet'!T80*'Payroll Worksheet'!$F80</f>
        <v>0</v>
      </c>
      <c r="N80" s="12">
        <f>'Payroll Worksheet'!U80*'Payroll Worksheet'!$F80</f>
        <v>0</v>
      </c>
      <c r="O80" s="12">
        <f>'Payroll Worksheet'!V80*'Payroll Worksheet'!$F80</f>
        <v>0</v>
      </c>
      <c r="P80" s="12">
        <f>'Payroll Worksheet'!W80*'Payroll Worksheet'!$F80</f>
        <v>0</v>
      </c>
      <c r="Q80" s="12">
        <f>'Payroll Worksheet'!X80*'Payroll Worksheet'!$F80</f>
        <v>0</v>
      </c>
      <c r="R80" s="12">
        <f>'Payroll Worksheet'!Y80*'Payroll Worksheet'!$F80</f>
        <v>0</v>
      </c>
      <c r="S80" s="12">
        <f>'Payroll Worksheet'!Z80*'Payroll Worksheet'!$F80</f>
        <v>0</v>
      </c>
      <c r="T80" s="12">
        <f>'Payroll Worksheet'!AA80*'Payroll Worksheet'!$F80</f>
        <v>0</v>
      </c>
      <c r="U80" s="12">
        <f>'Payroll Worksheet'!AB80*'Payroll Worksheet'!$F80</f>
        <v>0</v>
      </c>
      <c r="V80" s="12">
        <f>'Payroll Worksheet'!AC80*'Payroll Worksheet'!$F80</f>
        <v>0</v>
      </c>
      <c r="W80" s="12">
        <f>'Payroll Worksheet'!AD80*'Payroll Worksheet'!$F80</f>
        <v>0</v>
      </c>
      <c r="X80" s="12">
        <f>'Payroll Worksheet'!AE80*'Payroll Worksheet'!$F80</f>
        <v>0</v>
      </c>
      <c r="Y80" s="12">
        <f>'Payroll Worksheet'!AF80*'Payroll Worksheet'!$F80</f>
        <v>0</v>
      </c>
      <c r="Z80" s="12">
        <f>'Payroll Worksheet'!AG80*'Payroll Worksheet'!$F80</f>
        <v>0</v>
      </c>
      <c r="AA80" s="12">
        <f>'Payroll Worksheet'!AH80*'Payroll Worksheet'!$F80</f>
        <v>0</v>
      </c>
      <c r="AB80" s="12">
        <f>'Payroll Worksheet'!AI80*'Payroll Worksheet'!$F80</f>
        <v>0</v>
      </c>
      <c r="AC80" s="12">
        <f>'Payroll Worksheet'!AJ80*'Payroll Worksheet'!$F80</f>
        <v>0</v>
      </c>
      <c r="AD80" s="12">
        <f>'Payroll Worksheet'!AK80*'Payroll Worksheet'!$F80</f>
        <v>0</v>
      </c>
      <c r="AE80" s="12">
        <f>'Payroll Worksheet'!AL80*'Payroll Worksheet'!$F80</f>
        <v>0</v>
      </c>
      <c r="AF80" s="12">
        <f>'Payroll Worksheet'!AM80*'Payroll Worksheet'!$F80</f>
        <v>0</v>
      </c>
      <c r="AG80" s="12">
        <f>'Payroll Worksheet'!AN80*'Payroll Worksheet'!$F80</f>
        <v>0</v>
      </c>
      <c r="AH80" s="12">
        <f>'Payroll Worksheet'!AO80*'Payroll Worksheet'!$F80</f>
        <v>0</v>
      </c>
      <c r="AI80" s="12">
        <f>'Payroll Worksheet'!AP80*'Payroll Worksheet'!$F80</f>
        <v>0</v>
      </c>
      <c r="AJ80" s="12">
        <f>'Payroll Worksheet'!AQ80*'Payroll Worksheet'!$F80</f>
        <v>0</v>
      </c>
      <c r="AK80" s="12">
        <f>'Payroll Worksheet'!AR80*'Payroll Worksheet'!$F80</f>
        <v>0</v>
      </c>
      <c r="AL80" s="12">
        <f>'Payroll Worksheet'!AS80*'Payroll Worksheet'!$F80</f>
        <v>0</v>
      </c>
      <c r="AM80" s="12">
        <f>'Payroll Worksheet'!AT80*'Payroll Worksheet'!$F80</f>
        <v>0</v>
      </c>
      <c r="AN80" s="12">
        <f>'Payroll Worksheet'!AU80*'Payroll Worksheet'!$F80</f>
        <v>0</v>
      </c>
      <c r="AO80" s="12">
        <f>'Payroll Worksheet'!AV80*'Payroll Worksheet'!$F80</f>
        <v>0</v>
      </c>
    </row>
    <row r="81" spans="1:41" x14ac:dyDescent="0.25">
      <c r="A81" s="68">
        <f>'Payroll Worksheet'!A81</f>
        <v>0</v>
      </c>
      <c r="B81" s="12">
        <f>'Payroll Worksheet'!I81*'Payroll Worksheet'!$F81</f>
        <v>0</v>
      </c>
      <c r="C81" s="12">
        <f>'Payroll Worksheet'!J81*'Payroll Worksheet'!$F81</f>
        <v>0</v>
      </c>
      <c r="D81" s="12">
        <f>'Payroll Worksheet'!K81*'Payroll Worksheet'!$F81</f>
        <v>0</v>
      </c>
      <c r="E81" s="12">
        <f>'Payroll Worksheet'!L81*'Payroll Worksheet'!$F81</f>
        <v>0</v>
      </c>
      <c r="F81" s="12">
        <f>'Payroll Worksheet'!M81*'Payroll Worksheet'!$F81</f>
        <v>0</v>
      </c>
      <c r="G81" s="12">
        <f>'Payroll Worksheet'!N81*'Payroll Worksheet'!$F81</f>
        <v>0</v>
      </c>
      <c r="H81" s="12">
        <f>'Payroll Worksheet'!O81*'Payroll Worksheet'!$F81</f>
        <v>0</v>
      </c>
      <c r="I81" s="12">
        <f>'Payroll Worksheet'!P81*'Payroll Worksheet'!$F81</f>
        <v>0</v>
      </c>
      <c r="J81" s="12">
        <f>'Payroll Worksheet'!Q81*'Payroll Worksheet'!$F81</f>
        <v>0</v>
      </c>
      <c r="K81" s="12">
        <f>'Payroll Worksheet'!R81*'Payroll Worksheet'!$F81</f>
        <v>0</v>
      </c>
      <c r="L81" s="12">
        <f>'Payroll Worksheet'!S81*'Payroll Worksheet'!$F81</f>
        <v>0</v>
      </c>
      <c r="M81" s="12">
        <f>'Payroll Worksheet'!T81*'Payroll Worksheet'!$F81</f>
        <v>0</v>
      </c>
      <c r="N81" s="12">
        <f>'Payroll Worksheet'!U81*'Payroll Worksheet'!$F81</f>
        <v>0</v>
      </c>
      <c r="O81" s="12">
        <f>'Payroll Worksheet'!V81*'Payroll Worksheet'!$F81</f>
        <v>0</v>
      </c>
      <c r="P81" s="12">
        <f>'Payroll Worksheet'!W81*'Payroll Worksheet'!$F81</f>
        <v>0</v>
      </c>
      <c r="Q81" s="12">
        <f>'Payroll Worksheet'!X81*'Payroll Worksheet'!$F81</f>
        <v>0</v>
      </c>
      <c r="R81" s="12">
        <f>'Payroll Worksheet'!Y81*'Payroll Worksheet'!$F81</f>
        <v>0</v>
      </c>
      <c r="S81" s="12">
        <f>'Payroll Worksheet'!Z81*'Payroll Worksheet'!$F81</f>
        <v>0</v>
      </c>
      <c r="T81" s="12">
        <f>'Payroll Worksheet'!AA81*'Payroll Worksheet'!$F81</f>
        <v>0</v>
      </c>
      <c r="U81" s="12">
        <f>'Payroll Worksheet'!AB81*'Payroll Worksheet'!$F81</f>
        <v>0</v>
      </c>
      <c r="V81" s="12">
        <f>'Payroll Worksheet'!AC81*'Payroll Worksheet'!$F81</f>
        <v>0</v>
      </c>
      <c r="W81" s="12">
        <f>'Payroll Worksheet'!AD81*'Payroll Worksheet'!$F81</f>
        <v>0</v>
      </c>
      <c r="X81" s="12">
        <f>'Payroll Worksheet'!AE81*'Payroll Worksheet'!$F81</f>
        <v>0</v>
      </c>
      <c r="Y81" s="12">
        <f>'Payroll Worksheet'!AF81*'Payroll Worksheet'!$F81</f>
        <v>0</v>
      </c>
      <c r="Z81" s="12">
        <f>'Payroll Worksheet'!AG81*'Payroll Worksheet'!$F81</f>
        <v>0</v>
      </c>
      <c r="AA81" s="12">
        <f>'Payroll Worksheet'!AH81*'Payroll Worksheet'!$F81</f>
        <v>0</v>
      </c>
      <c r="AB81" s="12">
        <f>'Payroll Worksheet'!AI81*'Payroll Worksheet'!$F81</f>
        <v>0</v>
      </c>
      <c r="AC81" s="12">
        <f>'Payroll Worksheet'!AJ81*'Payroll Worksheet'!$F81</f>
        <v>0</v>
      </c>
      <c r="AD81" s="12">
        <f>'Payroll Worksheet'!AK81*'Payroll Worksheet'!$F81</f>
        <v>0</v>
      </c>
      <c r="AE81" s="12">
        <f>'Payroll Worksheet'!AL81*'Payroll Worksheet'!$F81</f>
        <v>0</v>
      </c>
      <c r="AF81" s="12">
        <f>'Payroll Worksheet'!AM81*'Payroll Worksheet'!$F81</f>
        <v>0</v>
      </c>
      <c r="AG81" s="12">
        <f>'Payroll Worksheet'!AN81*'Payroll Worksheet'!$F81</f>
        <v>0</v>
      </c>
      <c r="AH81" s="12">
        <f>'Payroll Worksheet'!AO81*'Payroll Worksheet'!$F81</f>
        <v>0</v>
      </c>
      <c r="AI81" s="12">
        <f>'Payroll Worksheet'!AP81*'Payroll Worksheet'!$F81</f>
        <v>0</v>
      </c>
      <c r="AJ81" s="12">
        <f>'Payroll Worksheet'!AQ81*'Payroll Worksheet'!$F81</f>
        <v>0</v>
      </c>
      <c r="AK81" s="12">
        <f>'Payroll Worksheet'!AR81*'Payroll Worksheet'!$F81</f>
        <v>0</v>
      </c>
      <c r="AL81" s="12">
        <f>'Payroll Worksheet'!AS81*'Payroll Worksheet'!$F81</f>
        <v>0</v>
      </c>
      <c r="AM81" s="12">
        <f>'Payroll Worksheet'!AT81*'Payroll Worksheet'!$F81</f>
        <v>0</v>
      </c>
      <c r="AN81" s="12">
        <f>'Payroll Worksheet'!AU81*'Payroll Worksheet'!$F81</f>
        <v>0</v>
      </c>
      <c r="AO81" s="12">
        <f>'Payroll Worksheet'!AV81*'Payroll Worksheet'!$F81</f>
        <v>0</v>
      </c>
    </row>
    <row r="82" spans="1:41" x14ac:dyDescent="0.25">
      <c r="A82" s="68">
        <f>'Payroll Worksheet'!A82</f>
        <v>0</v>
      </c>
      <c r="B82" s="12">
        <f>'Payroll Worksheet'!I82*'Payroll Worksheet'!$F82</f>
        <v>0</v>
      </c>
      <c r="C82" s="12">
        <f>'Payroll Worksheet'!J82*'Payroll Worksheet'!$F82</f>
        <v>0</v>
      </c>
      <c r="D82" s="12">
        <f>'Payroll Worksheet'!K82*'Payroll Worksheet'!$F82</f>
        <v>0</v>
      </c>
      <c r="E82" s="12">
        <f>'Payroll Worksheet'!L82*'Payroll Worksheet'!$F82</f>
        <v>0</v>
      </c>
      <c r="F82" s="12">
        <f>'Payroll Worksheet'!M82*'Payroll Worksheet'!$F82</f>
        <v>0</v>
      </c>
      <c r="G82" s="12">
        <f>'Payroll Worksheet'!N82*'Payroll Worksheet'!$F82</f>
        <v>0</v>
      </c>
      <c r="H82" s="12">
        <f>'Payroll Worksheet'!O82*'Payroll Worksheet'!$F82</f>
        <v>0</v>
      </c>
      <c r="I82" s="12">
        <f>'Payroll Worksheet'!P82*'Payroll Worksheet'!$F82</f>
        <v>0</v>
      </c>
      <c r="J82" s="12">
        <f>'Payroll Worksheet'!Q82*'Payroll Worksheet'!$F82</f>
        <v>0</v>
      </c>
      <c r="K82" s="12">
        <f>'Payroll Worksheet'!R82*'Payroll Worksheet'!$F82</f>
        <v>0</v>
      </c>
      <c r="L82" s="12">
        <f>'Payroll Worksheet'!S82*'Payroll Worksheet'!$F82</f>
        <v>0</v>
      </c>
      <c r="M82" s="12">
        <f>'Payroll Worksheet'!T82*'Payroll Worksheet'!$F82</f>
        <v>0</v>
      </c>
      <c r="N82" s="12">
        <f>'Payroll Worksheet'!U82*'Payroll Worksheet'!$F82</f>
        <v>0</v>
      </c>
      <c r="O82" s="12">
        <f>'Payroll Worksheet'!V82*'Payroll Worksheet'!$F82</f>
        <v>0</v>
      </c>
      <c r="P82" s="12">
        <f>'Payroll Worksheet'!W82*'Payroll Worksheet'!$F82</f>
        <v>0</v>
      </c>
      <c r="Q82" s="12">
        <f>'Payroll Worksheet'!X82*'Payroll Worksheet'!$F82</f>
        <v>0</v>
      </c>
      <c r="R82" s="12">
        <f>'Payroll Worksheet'!Y82*'Payroll Worksheet'!$F82</f>
        <v>0</v>
      </c>
      <c r="S82" s="12">
        <f>'Payroll Worksheet'!Z82*'Payroll Worksheet'!$F82</f>
        <v>0</v>
      </c>
      <c r="T82" s="12">
        <f>'Payroll Worksheet'!AA82*'Payroll Worksheet'!$F82</f>
        <v>0</v>
      </c>
      <c r="U82" s="12">
        <f>'Payroll Worksheet'!AB82*'Payroll Worksheet'!$F82</f>
        <v>0</v>
      </c>
      <c r="V82" s="12">
        <f>'Payroll Worksheet'!AC82*'Payroll Worksheet'!$F82</f>
        <v>0</v>
      </c>
      <c r="W82" s="12">
        <f>'Payroll Worksheet'!AD82*'Payroll Worksheet'!$F82</f>
        <v>0</v>
      </c>
      <c r="X82" s="12">
        <f>'Payroll Worksheet'!AE82*'Payroll Worksheet'!$F82</f>
        <v>0</v>
      </c>
      <c r="Y82" s="12">
        <f>'Payroll Worksheet'!AF82*'Payroll Worksheet'!$F82</f>
        <v>0</v>
      </c>
      <c r="Z82" s="12">
        <f>'Payroll Worksheet'!AG82*'Payroll Worksheet'!$F82</f>
        <v>0</v>
      </c>
      <c r="AA82" s="12">
        <f>'Payroll Worksheet'!AH82*'Payroll Worksheet'!$F82</f>
        <v>0</v>
      </c>
      <c r="AB82" s="12">
        <f>'Payroll Worksheet'!AI82*'Payroll Worksheet'!$F82</f>
        <v>0</v>
      </c>
      <c r="AC82" s="12">
        <f>'Payroll Worksheet'!AJ82*'Payroll Worksheet'!$F82</f>
        <v>0</v>
      </c>
      <c r="AD82" s="12">
        <f>'Payroll Worksheet'!AK82*'Payroll Worksheet'!$F82</f>
        <v>0</v>
      </c>
      <c r="AE82" s="12">
        <f>'Payroll Worksheet'!AL82*'Payroll Worksheet'!$F82</f>
        <v>0</v>
      </c>
      <c r="AF82" s="12">
        <f>'Payroll Worksheet'!AM82*'Payroll Worksheet'!$F82</f>
        <v>0</v>
      </c>
      <c r="AG82" s="12">
        <f>'Payroll Worksheet'!AN82*'Payroll Worksheet'!$F82</f>
        <v>0</v>
      </c>
      <c r="AH82" s="12">
        <f>'Payroll Worksheet'!AO82*'Payroll Worksheet'!$F82</f>
        <v>0</v>
      </c>
      <c r="AI82" s="12">
        <f>'Payroll Worksheet'!AP82*'Payroll Worksheet'!$F82</f>
        <v>0</v>
      </c>
      <c r="AJ82" s="12">
        <f>'Payroll Worksheet'!AQ82*'Payroll Worksheet'!$F82</f>
        <v>0</v>
      </c>
      <c r="AK82" s="12">
        <f>'Payroll Worksheet'!AR82*'Payroll Worksheet'!$F82</f>
        <v>0</v>
      </c>
      <c r="AL82" s="12">
        <f>'Payroll Worksheet'!AS82*'Payroll Worksheet'!$F82</f>
        <v>0</v>
      </c>
      <c r="AM82" s="12">
        <f>'Payroll Worksheet'!AT82*'Payroll Worksheet'!$F82</f>
        <v>0</v>
      </c>
      <c r="AN82" s="12">
        <f>'Payroll Worksheet'!AU82*'Payroll Worksheet'!$F82</f>
        <v>0</v>
      </c>
      <c r="AO82" s="12">
        <f>'Payroll Worksheet'!AV82*'Payroll Worksheet'!$F82</f>
        <v>0</v>
      </c>
    </row>
    <row r="83" spans="1:41" x14ac:dyDescent="0.25">
      <c r="A83" s="68">
        <f>'Payroll Worksheet'!A83</f>
        <v>0</v>
      </c>
      <c r="B83" s="12">
        <f>'Payroll Worksheet'!I83*'Payroll Worksheet'!$F83</f>
        <v>0</v>
      </c>
      <c r="C83" s="12">
        <f>'Payroll Worksheet'!J83*'Payroll Worksheet'!$F83</f>
        <v>0</v>
      </c>
      <c r="D83" s="12">
        <f>'Payroll Worksheet'!K83*'Payroll Worksheet'!$F83</f>
        <v>0</v>
      </c>
      <c r="E83" s="12">
        <f>'Payroll Worksheet'!L83*'Payroll Worksheet'!$F83</f>
        <v>0</v>
      </c>
      <c r="F83" s="12">
        <f>'Payroll Worksheet'!M83*'Payroll Worksheet'!$F83</f>
        <v>0</v>
      </c>
      <c r="G83" s="12">
        <f>'Payroll Worksheet'!N83*'Payroll Worksheet'!$F83</f>
        <v>0</v>
      </c>
      <c r="H83" s="12">
        <f>'Payroll Worksheet'!O83*'Payroll Worksheet'!$F83</f>
        <v>0</v>
      </c>
      <c r="I83" s="12">
        <f>'Payroll Worksheet'!P83*'Payroll Worksheet'!$F83</f>
        <v>0</v>
      </c>
      <c r="J83" s="12">
        <f>'Payroll Worksheet'!Q83*'Payroll Worksheet'!$F83</f>
        <v>0</v>
      </c>
      <c r="K83" s="12">
        <f>'Payroll Worksheet'!R83*'Payroll Worksheet'!$F83</f>
        <v>0</v>
      </c>
      <c r="L83" s="12">
        <f>'Payroll Worksheet'!S83*'Payroll Worksheet'!$F83</f>
        <v>0</v>
      </c>
      <c r="M83" s="12">
        <f>'Payroll Worksheet'!T83*'Payroll Worksheet'!$F83</f>
        <v>0</v>
      </c>
      <c r="N83" s="12">
        <f>'Payroll Worksheet'!U83*'Payroll Worksheet'!$F83</f>
        <v>0</v>
      </c>
      <c r="O83" s="12">
        <f>'Payroll Worksheet'!V83*'Payroll Worksheet'!$F83</f>
        <v>0</v>
      </c>
      <c r="P83" s="12">
        <f>'Payroll Worksheet'!W83*'Payroll Worksheet'!$F83</f>
        <v>0</v>
      </c>
      <c r="Q83" s="12">
        <f>'Payroll Worksheet'!X83*'Payroll Worksheet'!$F83</f>
        <v>0</v>
      </c>
      <c r="R83" s="12">
        <f>'Payroll Worksheet'!Y83*'Payroll Worksheet'!$F83</f>
        <v>0</v>
      </c>
      <c r="S83" s="12">
        <f>'Payroll Worksheet'!Z83*'Payroll Worksheet'!$F83</f>
        <v>0</v>
      </c>
      <c r="T83" s="12">
        <f>'Payroll Worksheet'!AA83*'Payroll Worksheet'!$F83</f>
        <v>0</v>
      </c>
      <c r="U83" s="12">
        <f>'Payroll Worksheet'!AB83*'Payroll Worksheet'!$F83</f>
        <v>0</v>
      </c>
      <c r="V83" s="12">
        <f>'Payroll Worksheet'!AC83*'Payroll Worksheet'!$F83</f>
        <v>0</v>
      </c>
      <c r="W83" s="12">
        <f>'Payroll Worksheet'!AD83*'Payroll Worksheet'!$F83</f>
        <v>0</v>
      </c>
      <c r="X83" s="12">
        <f>'Payroll Worksheet'!AE83*'Payroll Worksheet'!$F83</f>
        <v>0</v>
      </c>
      <c r="Y83" s="12">
        <f>'Payroll Worksheet'!AF83*'Payroll Worksheet'!$F83</f>
        <v>0</v>
      </c>
      <c r="Z83" s="12">
        <f>'Payroll Worksheet'!AG83*'Payroll Worksheet'!$F83</f>
        <v>0</v>
      </c>
      <c r="AA83" s="12">
        <f>'Payroll Worksheet'!AH83*'Payroll Worksheet'!$F83</f>
        <v>0</v>
      </c>
      <c r="AB83" s="12">
        <f>'Payroll Worksheet'!AI83*'Payroll Worksheet'!$F83</f>
        <v>0</v>
      </c>
      <c r="AC83" s="12">
        <f>'Payroll Worksheet'!AJ83*'Payroll Worksheet'!$F83</f>
        <v>0</v>
      </c>
      <c r="AD83" s="12">
        <f>'Payroll Worksheet'!AK83*'Payroll Worksheet'!$F83</f>
        <v>0</v>
      </c>
      <c r="AE83" s="12">
        <f>'Payroll Worksheet'!AL83*'Payroll Worksheet'!$F83</f>
        <v>0</v>
      </c>
      <c r="AF83" s="12">
        <f>'Payroll Worksheet'!AM83*'Payroll Worksheet'!$F83</f>
        <v>0</v>
      </c>
      <c r="AG83" s="12">
        <f>'Payroll Worksheet'!AN83*'Payroll Worksheet'!$F83</f>
        <v>0</v>
      </c>
      <c r="AH83" s="12">
        <f>'Payroll Worksheet'!AO83*'Payroll Worksheet'!$F83</f>
        <v>0</v>
      </c>
      <c r="AI83" s="12">
        <f>'Payroll Worksheet'!AP83*'Payroll Worksheet'!$F83</f>
        <v>0</v>
      </c>
      <c r="AJ83" s="12">
        <f>'Payroll Worksheet'!AQ83*'Payroll Worksheet'!$F83</f>
        <v>0</v>
      </c>
      <c r="AK83" s="12">
        <f>'Payroll Worksheet'!AR83*'Payroll Worksheet'!$F83</f>
        <v>0</v>
      </c>
      <c r="AL83" s="12">
        <f>'Payroll Worksheet'!AS83*'Payroll Worksheet'!$F83</f>
        <v>0</v>
      </c>
      <c r="AM83" s="12">
        <f>'Payroll Worksheet'!AT83*'Payroll Worksheet'!$F83</f>
        <v>0</v>
      </c>
      <c r="AN83" s="12">
        <f>'Payroll Worksheet'!AU83*'Payroll Worksheet'!$F83</f>
        <v>0</v>
      </c>
      <c r="AO83" s="12">
        <f>'Payroll Worksheet'!AV83*'Payroll Worksheet'!$F83</f>
        <v>0</v>
      </c>
    </row>
    <row r="84" spans="1:41" x14ac:dyDescent="0.25">
      <c r="A84" s="68">
        <f>'Payroll Worksheet'!A84</f>
        <v>0</v>
      </c>
      <c r="B84" s="12">
        <f>'Payroll Worksheet'!I84*'Payroll Worksheet'!$F84</f>
        <v>0</v>
      </c>
      <c r="C84" s="12">
        <f>'Payroll Worksheet'!J84*'Payroll Worksheet'!$F84</f>
        <v>0</v>
      </c>
      <c r="D84" s="12">
        <f>'Payroll Worksheet'!K84*'Payroll Worksheet'!$F84</f>
        <v>0</v>
      </c>
      <c r="E84" s="12">
        <f>'Payroll Worksheet'!L84*'Payroll Worksheet'!$F84</f>
        <v>0</v>
      </c>
      <c r="F84" s="12">
        <f>'Payroll Worksheet'!M84*'Payroll Worksheet'!$F84</f>
        <v>0</v>
      </c>
      <c r="G84" s="12">
        <f>'Payroll Worksheet'!N84*'Payroll Worksheet'!$F84</f>
        <v>0</v>
      </c>
      <c r="H84" s="12">
        <f>'Payroll Worksheet'!O84*'Payroll Worksheet'!$F84</f>
        <v>0</v>
      </c>
      <c r="I84" s="12">
        <f>'Payroll Worksheet'!P84*'Payroll Worksheet'!$F84</f>
        <v>0</v>
      </c>
      <c r="J84" s="12">
        <f>'Payroll Worksheet'!Q84*'Payroll Worksheet'!$F84</f>
        <v>0</v>
      </c>
      <c r="K84" s="12">
        <f>'Payroll Worksheet'!R84*'Payroll Worksheet'!$F84</f>
        <v>0</v>
      </c>
      <c r="L84" s="12">
        <f>'Payroll Worksheet'!S84*'Payroll Worksheet'!$F84</f>
        <v>0</v>
      </c>
      <c r="M84" s="12">
        <f>'Payroll Worksheet'!T84*'Payroll Worksheet'!$F84</f>
        <v>0</v>
      </c>
      <c r="N84" s="12">
        <f>'Payroll Worksheet'!U84*'Payroll Worksheet'!$F84</f>
        <v>0</v>
      </c>
      <c r="O84" s="12">
        <f>'Payroll Worksheet'!V84*'Payroll Worksheet'!$F84</f>
        <v>0</v>
      </c>
      <c r="P84" s="12">
        <f>'Payroll Worksheet'!W84*'Payroll Worksheet'!$F84</f>
        <v>0</v>
      </c>
      <c r="Q84" s="12">
        <f>'Payroll Worksheet'!X84*'Payroll Worksheet'!$F84</f>
        <v>0</v>
      </c>
      <c r="R84" s="12">
        <f>'Payroll Worksheet'!Y84*'Payroll Worksheet'!$F84</f>
        <v>0</v>
      </c>
      <c r="S84" s="12">
        <f>'Payroll Worksheet'!Z84*'Payroll Worksheet'!$F84</f>
        <v>0</v>
      </c>
      <c r="T84" s="12">
        <f>'Payroll Worksheet'!AA84*'Payroll Worksheet'!$F84</f>
        <v>0</v>
      </c>
      <c r="U84" s="12">
        <f>'Payroll Worksheet'!AB84*'Payroll Worksheet'!$F84</f>
        <v>0</v>
      </c>
      <c r="V84" s="12">
        <f>'Payroll Worksheet'!AC84*'Payroll Worksheet'!$F84</f>
        <v>0</v>
      </c>
      <c r="W84" s="12">
        <f>'Payroll Worksheet'!AD84*'Payroll Worksheet'!$F84</f>
        <v>0</v>
      </c>
      <c r="X84" s="12">
        <f>'Payroll Worksheet'!AE84*'Payroll Worksheet'!$F84</f>
        <v>0</v>
      </c>
      <c r="Y84" s="12">
        <f>'Payroll Worksheet'!AF84*'Payroll Worksheet'!$F84</f>
        <v>0</v>
      </c>
      <c r="Z84" s="12">
        <f>'Payroll Worksheet'!AG84*'Payroll Worksheet'!$F84</f>
        <v>0</v>
      </c>
      <c r="AA84" s="12">
        <f>'Payroll Worksheet'!AH84*'Payroll Worksheet'!$F84</f>
        <v>0</v>
      </c>
      <c r="AB84" s="12">
        <f>'Payroll Worksheet'!AI84*'Payroll Worksheet'!$F84</f>
        <v>0</v>
      </c>
      <c r="AC84" s="12">
        <f>'Payroll Worksheet'!AJ84*'Payroll Worksheet'!$F84</f>
        <v>0</v>
      </c>
      <c r="AD84" s="12">
        <f>'Payroll Worksheet'!AK84*'Payroll Worksheet'!$F84</f>
        <v>0</v>
      </c>
      <c r="AE84" s="12">
        <f>'Payroll Worksheet'!AL84*'Payroll Worksheet'!$F84</f>
        <v>0</v>
      </c>
      <c r="AF84" s="12">
        <f>'Payroll Worksheet'!AM84*'Payroll Worksheet'!$F84</f>
        <v>0</v>
      </c>
      <c r="AG84" s="12">
        <f>'Payroll Worksheet'!AN84*'Payroll Worksheet'!$F84</f>
        <v>0</v>
      </c>
      <c r="AH84" s="12">
        <f>'Payroll Worksheet'!AO84*'Payroll Worksheet'!$F84</f>
        <v>0</v>
      </c>
      <c r="AI84" s="12">
        <f>'Payroll Worksheet'!AP84*'Payroll Worksheet'!$F84</f>
        <v>0</v>
      </c>
      <c r="AJ84" s="12">
        <f>'Payroll Worksheet'!AQ84*'Payroll Worksheet'!$F84</f>
        <v>0</v>
      </c>
      <c r="AK84" s="12">
        <f>'Payroll Worksheet'!AR84*'Payroll Worksheet'!$F84</f>
        <v>0</v>
      </c>
      <c r="AL84" s="12">
        <f>'Payroll Worksheet'!AS84*'Payroll Worksheet'!$F84</f>
        <v>0</v>
      </c>
      <c r="AM84" s="12">
        <f>'Payroll Worksheet'!AT84*'Payroll Worksheet'!$F84</f>
        <v>0</v>
      </c>
      <c r="AN84" s="12">
        <f>'Payroll Worksheet'!AU84*'Payroll Worksheet'!$F84</f>
        <v>0</v>
      </c>
      <c r="AO84" s="12">
        <f>'Payroll Worksheet'!AV84*'Payroll Worksheet'!$F84</f>
        <v>0</v>
      </c>
    </row>
    <row r="85" spans="1:41" x14ac:dyDescent="0.25">
      <c r="A85" s="68">
        <f>'Payroll Worksheet'!A85</f>
        <v>0</v>
      </c>
      <c r="B85" s="12">
        <f>'Payroll Worksheet'!I85*'Payroll Worksheet'!$F85</f>
        <v>0</v>
      </c>
      <c r="C85" s="12">
        <f>'Payroll Worksheet'!J85*'Payroll Worksheet'!$F85</f>
        <v>0</v>
      </c>
      <c r="D85" s="12">
        <f>'Payroll Worksheet'!K85*'Payroll Worksheet'!$F85</f>
        <v>0</v>
      </c>
      <c r="E85" s="12">
        <f>'Payroll Worksheet'!L85*'Payroll Worksheet'!$F85</f>
        <v>0</v>
      </c>
      <c r="F85" s="12">
        <f>'Payroll Worksheet'!M85*'Payroll Worksheet'!$F85</f>
        <v>0</v>
      </c>
      <c r="G85" s="12">
        <f>'Payroll Worksheet'!N85*'Payroll Worksheet'!$F85</f>
        <v>0</v>
      </c>
      <c r="H85" s="12">
        <f>'Payroll Worksheet'!O85*'Payroll Worksheet'!$F85</f>
        <v>0</v>
      </c>
      <c r="I85" s="12">
        <f>'Payroll Worksheet'!P85*'Payroll Worksheet'!$F85</f>
        <v>0</v>
      </c>
      <c r="J85" s="12">
        <f>'Payroll Worksheet'!Q85*'Payroll Worksheet'!$F85</f>
        <v>0</v>
      </c>
      <c r="K85" s="12">
        <f>'Payroll Worksheet'!R85*'Payroll Worksheet'!$F85</f>
        <v>0</v>
      </c>
      <c r="L85" s="12">
        <f>'Payroll Worksheet'!S85*'Payroll Worksheet'!$F85</f>
        <v>0</v>
      </c>
      <c r="M85" s="12">
        <f>'Payroll Worksheet'!T85*'Payroll Worksheet'!$F85</f>
        <v>0</v>
      </c>
      <c r="N85" s="12">
        <f>'Payroll Worksheet'!U85*'Payroll Worksheet'!$F85</f>
        <v>0</v>
      </c>
      <c r="O85" s="12">
        <f>'Payroll Worksheet'!V85*'Payroll Worksheet'!$F85</f>
        <v>0</v>
      </c>
      <c r="P85" s="12">
        <f>'Payroll Worksheet'!W85*'Payroll Worksheet'!$F85</f>
        <v>0</v>
      </c>
      <c r="Q85" s="12">
        <f>'Payroll Worksheet'!X85*'Payroll Worksheet'!$F85</f>
        <v>0</v>
      </c>
      <c r="R85" s="12">
        <f>'Payroll Worksheet'!Y85*'Payroll Worksheet'!$F85</f>
        <v>0</v>
      </c>
      <c r="S85" s="12">
        <f>'Payroll Worksheet'!Z85*'Payroll Worksheet'!$F85</f>
        <v>0</v>
      </c>
      <c r="T85" s="12">
        <f>'Payroll Worksheet'!AA85*'Payroll Worksheet'!$F85</f>
        <v>0</v>
      </c>
      <c r="U85" s="12">
        <f>'Payroll Worksheet'!AB85*'Payroll Worksheet'!$F85</f>
        <v>0</v>
      </c>
      <c r="V85" s="12">
        <f>'Payroll Worksheet'!AC85*'Payroll Worksheet'!$F85</f>
        <v>0</v>
      </c>
      <c r="W85" s="12">
        <f>'Payroll Worksheet'!AD85*'Payroll Worksheet'!$F85</f>
        <v>0</v>
      </c>
      <c r="X85" s="12">
        <f>'Payroll Worksheet'!AE85*'Payroll Worksheet'!$F85</f>
        <v>0</v>
      </c>
      <c r="Y85" s="12">
        <f>'Payroll Worksheet'!AF85*'Payroll Worksheet'!$F85</f>
        <v>0</v>
      </c>
      <c r="Z85" s="12">
        <f>'Payroll Worksheet'!AG85*'Payroll Worksheet'!$F85</f>
        <v>0</v>
      </c>
      <c r="AA85" s="12">
        <f>'Payroll Worksheet'!AH85*'Payroll Worksheet'!$F85</f>
        <v>0</v>
      </c>
      <c r="AB85" s="12">
        <f>'Payroll Worksheet'!AI85*'Payroll Worksheet'!$F85</f>
        <v>0</v>
      </c>
      <c r="AC85" s="12">
        <f>'Payroll Worksheet'!AJ85*'Payroll Worksheet'!$F85</f>
        <v>0</v>
      </c>
      <c r="AD85" s="12">
        <f>'Payroll Worksheet'!AK85*'Payroll Worksheet'!$F85</f>
        <v>0</v>
      </c>
      <c r="AE85" s="12">
        <f>'Payroll Worksheet'!AL85*'Payroll Worksheet'!$F85</f>
        <v>0</v>
      </c>
      <c r="AF85" s="12">
        <f>'Payroll Worksheet'!AM85*'Payroll Worksheet'!$F85</f>
        <v>0</v>
      </c>
      <c r="AG85" s="12">
        <f>'Payroll Worksheet'!AN85*'Payroll Worksheet'!$F85</f>
        <v>0</v>
      </c>
      <c r="AH85" s="12">
        <f>'Payroll Worksheet'!AO85*'Payroll Worksheet'!$F85</f>
        <v>0</v>
      </c>
      <c r="AI85" s="12">
        <f>'Payroll Worksheet'!AP85*'Payroll Worksheet'!$F85</f>
        <v>0</v>
      </c>
      <c r="AJ85" s="12">
        <f>'Payroll Worksheet'!AQ85*'Payroll Worksheet'!$F85</f>
        <v>0</v>
      </c>
      <c r="AK85" s="12">
        <f>'Payroll Worksheet'!AR85*'Payroll Worksheet'!$F85</f>
        <v>0</v>
      </c>
      <c r="AL85" s="12">
        <f>'Payroll Worksheet'!AS85*'Payroll Worksheet'!$F85</f>
        <v>0</v>
      </c>
      <c r="AM85" s="12">
        <f>'Payroll Worksheet'!AT85*'Payroll Worksheet'!$F85</f>
        <v>0</v>
      </c>
      <c r="AN85" s="12">
        <f>'Payroll Worksheet'!AU85*'Payroll Worksheet'!$F85</f>
        <v>0</v>
      </c>
      <c r="AO85" s="12">
        <f>'Payroll Worksheet'!AV85*'Payroll Worksheet'!$F85</f>
        <v>0</v>
      </c>
    </row>
    <row r="86" spans="1:41" x14ac:dyDescent="0.25">
      <c r="A86" s="68">
        <f>'Payroll Worksheet'!A86</f>
        <v>0</v>
      </c>
      <c r="B86" s="12">
        <f>'Payroll Worksheet'!I86*'Payroll Worksheet'!$F86</f>
        <v>0</v>
      </c>
      <c r="C86" s="12">
        <f>'Payroll Worksheet'!J86*'Payroll Worksheet'!$F86</f>
        <v>0</v>
      </c>
      <c r="D86" s="12">
        <f>'Payroll Worksheet'!K86*'Payroll Worksheet'!$F86</f>
        <v>0</v>
      </c>
      <c r="E86" s="12">
        <f>'Payroll Worksheet'!L86*'Payroll Worksheet'!$F86</f>
        <v>0</v>
      </c>
      <c r="F86" s="12">
        <f>'Payroll Worksheet'!M86*'Payroll Worksheet'!$F86</f>
        <v>0</v>
      </c>
      <c r="G86" s="12">
        <f>'Payroll Worksheet'!N86*'Payroll Worksheet'!$F86</f>
        <v>0</v>
      </c>
      <c r="H86" s="12">
        <f>'Payroll Worksheet'!O86*'Payroll Worksheet'!$F86</f>
        <v>0</v>
      </c>
      <c r="I86" s="12">
        <f>'Payroll Worksheet'!P86*'Payroll Worksheet'!$F86</f>
        <v>0</v>
      </c>
      <c r="J86" s="12">
        <f>'Payroll Worksheet'!Q86*'Payroll Worksheet'!$F86</f>
        <v>0</v>
      </c>
      <c r="K86" s="12">
        <f>'Payroll Worksheet'!R86*'Payroll Worksheet'!$F86</f>
        <v>0</v>
      </c>
      <c r="L86" s="12">
        <f>'Payroll Worksheet'!S86*'Payroll Worksheet'!$F86</f>
        <v>0</v>
      </c>
      <c r="M86" s="12">
        <f>'Payroll Worksheet'!T86*'Payroll Worksheet'!$F86</f>
        <v>0</v>
      </c>
      <c r="N86" s="12">
        <f>'Payroll Worksheet'!U86*'Payroll Worksheet'!$F86</f>
        <v>0</v>
      </c>
      <c r="O86" s="12">
        <f>'Payroll Worksheet'!V86*'Payroll Worksheet'!$F86</f>
        <v>0</v>
      </c>
      <c r="P86" s="12">
        <f>'Payroll Worksheet'!W86*'Payroll Worksheet'!$F86</f>
        <v>0</v>
      </c>
      <c r="Q86" s="12">
        <f>'Payroll Worksheet'!X86*'Payroll Worksheet'!$F86</f>
        <v>0</v>
      </c>
      <c r="R86" s="12">
        <f>'Payroll Worksheet'!Y86*'Payroll Worksheet'!$F86</f>
        <v>0</v>
      </c>
      <c r="S86" s="12">
        <f>'Payroll Worksheet'!Z86*'Payroll Worksheet'!$F86</f>
        <v>0</v>
      </c>
      <c r="T86" s="12">
        <f>'Payroll Worksheet'!AA86*'Payroll Worksheet'!$F86</f>
        <v>0</v>
      </c>
      <c r="U86" s="12">
        <f>'Payroll Worksheet'!AB86*'Payroll Worksheet'!$F86</f>
        <v>0</v>
      </c>
      <c r="V86" s="12">
        <f>'Payroll Worksheet'!AC86*'Payroll Worksheet'!$F86</f>
        <v>0</v>
      </c>
      <c r="W86" s="12">
        <f>'Payroll Worksheet'!AD86*'Payroll Worksheet'!$F86</f>
        <v>0</v>
      </c>
      <c r="X86" s="12">
        <f>'Payroll Worksheet'!AE86*'Payroll Worksheet'!$F86</f>
        <v>0</v>
      </c>
      <c r="Y86" s="12">
        <f>'Payroll Worksheet'!AF86*'Payroll Worksheet'!$F86</f>
        <v>0</v>
      </c>
      <c r="Z86" s="12">
        <f>'Payroll Worksheet'!AG86*'Payroll Worksheet'!$F86</f>
        <v>0</v>
      </c>
      <c r="AA86" s="12">
        <f>'Payroll Worksheet'!AH86*'Payroll Worksheet'!$F86</f>
        <v>0</v>
      </c>
      <c r="AB86" s="12">
        <f>'Payroll Worksheet'!AI86*'Payroll Worksheet'!$F86</f>
        <v>0</v>
      </c>
      <c r="AC86" s="12">
        <f>'Payroll Worksheet'!AJ86*'Payroll Worksheet'!$F86</f>
        <v>0</v>
      </c>
      <c r="AD86" s="12">
        <f>'Payroll Worksheet'!AK86*'Payroll Worksheet'!$F86</f>
        <v>0</v>
      </c>
      <c r="AE86" s="12">
        <f>'Payroll Worksheet'!AL86*'Payroll Worksheet'!$F86</f>
        <v>0</v>
      </c>
      <c r="AF86" s="12">
        <f>'Payroll Worksheet'!AM86*'Payroll Worksheet'!$F86</f>
        <v>0</v>
      </c>
      <c r="AG86" s="12">
        <f>'Payroll Worksheet'!AN86*'Payroll Worksheet'!$F86</f>
        <v>0</v>
      </c>
      <c r="AH86" s="12">
        <f>'Payroll Worksheet'!AO86*'Payroll Worksheet'!$F86</f>
        <v>0</v>
      </c>
      <c r="AI86" s="12">
        <f>'Payroll Worksheet'!AP86*'Payroll Worksheet'!$F86</f>
        <v>0</v>
      </c>
      <c r="AJ86" s="12">
        <f>'Payroll Worksheet'!AQ86*'Payroll Worksheet'!$F86</f>
        <v>0</v>
      </c>
      <c r="AK86" s="12">
        <f>'Payroll Worksheet'!AR86*'Payroll Worksheet'!$F86</f>
        <v>0</v>
      </c>
      <c r="AL86" s="12">
        <f>'Payroll Worksheet'!AS86*'Payroll Worksheet'!$F86</f>
        <v>0</v>
      </c>
      <c r="AM86" s="12">
        <f>'Payroll Worksheet'!AT86*'Payroll Worksheet'!$F86</f>
        <v>0</v>
      </c>
      <c r="AN86" s="12">
        <f>'Payroll Worksheet'!AU86*'Payroll Worksheet'!$F86</f>
        <v>0</v>
      </c>
      <c r="AO86" s="12">
        <f>'Payroll Worksheet'!AV86*'Payroll Worksheet'!$F86</f>
        <v>0</v>
      </c>
    </row>
    <row r="87" spans="1:41" x14ac:dyDescent="0.25">
      <c r="A87" s="68">
        <f>'Payroll Worksheet'!A87</f>
        <v>0</v>
      </c>
      <c r="B87" s="12">
        <f>'Payroll Worksheet'!I87*'Payroll Worksheet'!$F87</f>
        <v>0</v>
      </c>
      <c r="C87" s="12">
        <f>'Payroll Worksheet'!J87*'Payroll Worksheet'!$F87</f>
        <v>0</v>
      </c>
      <c r="D87" s="12">
        <f>'Payroll Worksheet'!K87*'Payroll Worksheet'!$F87</f>
        <v>0</v>
      </c>
      <c r="E87" s="12">
        <f>'Payroll Worksheet'!L87*'Payroll Worksheet'!$F87</f>
        <v>0</v>
      </c>
      <c r="F87" s="12">
        <f>'Payroll Worksheet'!M87*'Payroll Worksheet'!$F87</f>
        <v>0</v>
      </c>
      <c r="G87" s="12">
        <f>'Payroll Worksheet'!N87*'Payroll Worksheet'!$F87</f>
        <v>0</v>
      </c>
      <c r="H87" s="12">
        <f>'Payroll Worksheet'!O87*'Payroll Worksheet'!$F87</f>
        <v>0</v>
      </c>
      <c r="I87" s="12">
        <f>'Payroll Worksheet'!P87*'Payroll Worksheet'!$F87</f>
        <v>0</v>
      </c>
      <c r="J87" s="12">
        <f>'Payroll Worksheet'!Q87*'Payroll Worksheet'!$F87</f>
        <v>0</v>
      </c>
      <c r="K87" s="12">
        <f>'Payroll Worksheet'!R87*'Payroll Worksheet'!$F87</f>
        <v>0</v>
      </c>
      <c r="L87" s="12">
        <f>'Payroll Worksheet'!S87*'Payroll Worksheet'!$F87</f>
        <v>0</v>
      </c>
      <c r="M87" s="12">
        <f>'Payroll Worksheet'!T87*'Payroll Worksheet'!$F87</f>
        <v>0</v>
      </c>
      <c r="N87" s="12">
        <f>'Payroll Worksheet'!U87*'Payroll Worksheet'!$F87</f>
        <v>0</v>
      </c>
      <c r="O87" s="12">
        <f>'Payroll Worksheet'!V87*'Payroll Worksheet'!$F87</f>
        <v>0</v>
      </c>
      <c r="P87" s="12">
        <f>'Payroll Worksheet'!W87*'Payroll Worksheet'!$F87</f>
        <v>0</v>
      </c>
      <c r="Q87" s="12">
        <f>'Payroll Worksheet'!X87*'Payroll Worksheet'!$F87</f>
        <v>0</v>
      </c>
      <c r="R87" s="12">
        <f>'Payroll Worksheet'!Y87*'Payroll Worksheet'!$F87</f>
        <v>0</v>
      </c>
      <c r="S87" s="12">
        <f>'Payroll Worksheet'!Z87*'Payroll Worksheet'!$F87</f>
        <v>0</v>
      </c>
      <c r="T87" s="12">
        <f>'Payroll Worksheet'!AA87*'Payroll Worksheet'!$F87</f>
        <v>0</v>
      </c>
      <c r="U87" s="12">
        <f>'Payroll Worksheet'!AB87*'Payroll Worksheet'!$F87</f>
        <v>0</v>
      </c>
      <c r="V87" s="12">
        <f>'Payroll Worksheet'!AC87*'Payroll Worksheet'!$F87</f>
        <v>0</v>
      </c>
      <c r="W87" s="12">
        <f>'Payroll Worksheet'!AD87*'Payroll Worksheet'!$F87</f>
        <v>0</v>
      </c>
      <c r="X87" s="12">
        <f>'Payroll Worksheet'!AE87*'Payroll Worksheet'!$F87</f>
        <v>0</v>
      </c>
      <c r="Y87" s="12">
        <f>'Payroll Worksheet'!AF87*'Payroll Worksheet'!$F87</f>
        <v>0</v>
      </c>
      <c r="Z87" s="12">
        <f>'Payroll Worksheet'!AG87*'Payroll Worksheet'!$F87</f>
        <v>0</v>
      </c>
      <c r="AA87" s="12">
        <f>'Payroll Worksheet'!AH87*'Payroll Worksheet'!$F87</f>
        <v>0</v>
      </c>
      <c r="AB87" s="12">
        <f>'Payroll Worksheet'!AI87*'Payroll Worksheet'!$F87</f>
        <v>0</v>
      </c>
      <c r="AC87" s="12">
        <f>'Payroll Worksheet'!AJ87*'Payroll Worksheet'!$F87</f>
        <v>0</v>
      </c>
      <c r="AD87" s="12">
        <f>'Payroll Worksheet'!AK87*'Payroll Worksheet'!$F87</f>
        <v>0</v>
      </c>
      <c r="AE87" s="12">
        <f>'Payroll Worksheet'!AL87*'Payroll Worksheet'!$F87</f>
        <v>0</v>
      </c>
      <c r="AF87" s="12">
        <f>'Payroll Worksheet'!AM87*'Payroll Worksheet'!$F87</f>
        <v>0</v>
      </c>
      <c r="AG87" s="12">
        <f>'Payroll Worksheet'!AN87*'Payroll Worksheet'!$F87</f>
        <v>0</v>
      </c>
      <c r="AH87" s="12">
        <f>'Payroll Worksheet'!AO87*'Payroll Worksheet'!$F87</f>
        <v>0</v>
      </c>
      <c r="AI87" s="12">
        <f>'Payroll Worksheet'!AP87*'Payroll Worksheet'!$F87</f>
        <v>0</v>
      </c>
      <c r="AJ87" s="12">
        <f>'Payroll Worksheet'!AQ87*'Payroll Worksheet'!$F87</f>
        <v>0</v>
      </c>
      <c r="AK87" s="12">
        <f>'Payroll Worksheet'!AR87*'Payroll Worksheet'!$F87</f>
        <v>0</v>
      </c>
      <c r="AL87" s="12">
        <f>'Payroll Worksheet'!AS87*'Payroll Worksheet'!$F87</f>
        <v>0</v>
      </c>
      <c r="AM87" s="12">
        <f>'Payroll Worksheet'!AT87*'Payroll Worksheet'!$F87</f>
        <v>0</v>
      </c>
      <c r="AN87" s="12">
        <f>'Payroll Worksheet'!AU87*'Payroll Worksheet'!$F87</f>
        <v>0</v>
      </c>
      <c r="AO87" s="12">
        <f>'Payroll Worksheet'!AV87*'Payroll Worksheet'!$F87</f>
        <v>0</v>
      </c>
    </row>
    <row r="88" spans="1:41" x14ac:dyDescent="0.25">
      <c r="A88" s="68">
        <f>'Payroll Worksheet'!A88</f>
        <v>0</v>
      </c>
      <c r="B88" s="12">
        <f>'Payroll Worksheet'!I88*'Payroll Worksheet'!$F88</f>
        <v>0</v>
      </c>
      <c r="C88" s="12">
        <f>'Payroll Worksheet'!J88*'Payroll Worksheet'!$F88</f>
        <v>0</v>
      </c>
      <c r="D88" s="12">
        <f>'Payroll Worksheet'!K88*'Payroll Worksheet'!$F88</f>
        <v>0</v>
      </c>
      <c r="E88" s="12">
        <f>'Payroll Worksheet'!L88*'Payroll Worksheet'!$F88</f>
        <v>0</v>
      </c>
      <c r="F88" s="12">
        <f>'Payroll Worksheet'!M88*'Payroll Worksheet'!$F88</f>
        <v>0</v>
      </c>
      <c r="G88" s="12">
        <f>'Payroll Worksheet'!N88*'Payroll Worksheet'!$F88</f>
        <v>0</v>
      </c>
      <c r="H88" s="12">
        <f>'Payroll Worksheet'!O88*'Payroll Worksheet'!$F88</f>
        <v>0</v>
      </c>
      <c r="I88" s="12">
        <f>'Payroll Worksheet'!P88*'Payroll Worksheet'!$F88</f>
        <v>0</v>
      </c>
      <c r="J88" s="12">
        <f>'Payroll Worksheet'!Q88*'Payroll Worksheet'!$F88</f>
        <v>0</v>
      </c>
      <c r="K88" s="12">
        <f>'Payroll Worksheet'!R88*'Payroll Worksheet'!$F88</f>
        <v>0</v>
      </c>
      <c r="L88" s="12">
        <f>'Payroll Worksheet'!S88*'Payroll Worksheet'!$F88</f>
        <v>0</v>
      </c>
      <c r="M88" s="12">
        <f>'Payroll Worksheet'!T88*'Payroll Worksheet'!$F88</f>
        <v>0</v>
      </c>
      <c r="N88" s="12">
        <f>'Payroll Worksheet'!U88*'Payroll Worksheet'!$F88</f>
        <v>0</v>
      </c>
      <c r="O88" s="12">
        <f>'Payroll Worksheet'!V88*'Payroll Worksheet'!$F88</f>
        <v>0</v>
      </c>
      <c r="P88" s="12">
        <f>'Payroll Worksheet'!W88*'Payroll Worksheet'!$F88</f>
        <v>0</v>
      </c>
      <c r="Q88" s="12">
        <f>'Payroll Worksheet'!X88*'Payroll Worksheet'!$F88</f>
        <v>0</v>
      </c>
      <c r="R88" s="12">
        <f>'Payroll Worksheet'!Y88*'Payroll Worksheet'!$F88</f>
        <v>0</v>
      </c>
      <c r="S88" s="12">
        <f>'Payroll Worksheet'!Z88*'Payroll Worksheet'!$F88</f>
        <v>0</v>
      </c>
      <c r="T88" s="12">
        <f>'Payroll Worksheet'!AA88*'Payroll Worksheet'!$F88</f>
        <v>0</v>
      </c>
      <c r="U88" s="12">
        <f>'Payroll Worksheet'!AB88*'Payroll Worksheet'!$F88</f>
        <v>0</v>
      </c>
      <c r="V88" s="12">
        <f>'Payroll Worksheet'!AC88*'Payroll Worksheet'!$F88</f>
        <v>0</v>
      </c>
      <c r="W88" s="12">
        <f>'Payroll Worksheet'!AD88*'Payroll Worksheet'!$F88</f>
        <v>0</v>
      </c>
      <c r="X88" s="12">
        <f>'Payroll Worksheet'!AE88*'Payroll Worksheet'!$F88</f>
        <v>0</v>
      </c>
      <c r="Y88" s="12">
        <f>'Payroll Worksheet'!AF88*'Payroll Worksheet'!$F88</f>
        <v>0</v>
      </c>
      <c r="Z88" s="12">
        <f>'Payroll Worksheet'!AG88*'Payroll Worksheet'!$F88</f>
        <v>0</v>
      </c>
      <c r="AA88" s="12">
        <f>'Payroll Worksheet'!AH88*'Payroll Worksheet'!$F88</f>
        <v>0</v>
      </c>
      <c r="AB88" s="12">
        <f>'Payroll Worksheet'!AI88*'Payroll Worksheet'!$F88</f>
        <v>0</v>
      </c>
      <c r="AC88" s="12">
        <f>'Payroll Worksheet'!AJ88*'Payroll Worksheet'!$F88</f>
        <v>0</v>
      </c>
      <c r="AD88" s="12">
        <f>'Payroll Worksheet'!AK88*'Payroll Worksheet'!$F88</f>
        <v>0</v>
      </c>
      <c r="AE88" s="12">
        <f>'Payroll Worksheet'!AL88*'Payroll Worksheet'!$F88</f>
        <v>0</v>
      </c>
      <c r="AF88" s="12">
        <f>'Payroll Worksheet'!AM88*'Payroll Worksheet'!$F88</f>
        <v>0</v>
      </c>
      <c r="AG88" s="12">
        <f>'Payroll Worksheet'!AN88*'Payroll Worksheet'!$F88</f>
        <v>0</v>
      </c>
      <c r="AH88" s="12">
        <f>'Payroll Worksheet'!AO88*'Payroll Worksheet'!$F88</f>
        <v>0</v>
      </c>
      <c r="AI88" s="12">
        <f>'Payroll Worksheet'!AP88*'Payroll Worksheet'!$F88</f>
        <v>0</v>
      </c>
      <c r="AJ88" s="12">
        <f>'Payroll Worksheet'!AQ88*'Payroll Worksheet'!$F88</f>
        <v>0</v>
      </c>
      <c r="AK88" s="12">
        <f>'Payroll Worksheet'!AR88*'Payroll Worksheet'!$F88</f>
        <v>0</v>
      </c>
      <c r="AL88" s="12">
        <f>'Payroll Worksheet'!AS88*'Payroll Worksheet'!$F88</f>
        <v>0</v>
      </c>
      <c r="AM88" s="12">
        <f>'Payroll Worksheet'!AT88*'Payroll Worksheet'!$F88</f>
        <v>0</v>
      </c>
      <c r="AN88" s="12">
        <f>'Payroll Worksheet'!AU88*'Payroll Worksheet'!$F88</f>
        <v>0</v>
      </c>
      <c r="AO88" s="12">
        <f>'Payroll Worksheet'!AV88*'Payroll Worksheet'!$F88</f>
        <v>0</v>
      </c>
    </row>
    <row r="89" spans="1:41" x14ac:dyDescent="0.25">
      <c r="A89" s="68">
        <f>'Payroll Worksheet'!A89</f>
        <v>0</v>
      </c>
      <c r="B89" s="12">
        <f>'Payroll Worksheet'!I89*'Payroll Worksheet'!$F89</f>
        <v>0</v>
      </c>
      <c r="C89" s="12">
        <f>'Payroll Worksheet'!J89*'Payroll Worksheet'!$F89</f>
        <v>0</v>
      </c>
      <c r="D89" s="12">
        <f>'Payroll Worksheet'!K89*'Payroll Worksheet'!$F89</f>
        <v>0</v>
      </c>
      <c r="E89" s="12">
        <f>'Payroll Worksheet'!L89*'Payroll Worksheet'!$F89</f>
        <v>0</v>
      </c>
      <c r="F89" s="12">
        <f>'Payroll Worksheet'!M89*'Payroll Worksheet'!$F89</f>
        <v>0</v>
      </c>
      <c r="G89" s="12">
        <f>'Payroll Worksheet'!N89*'Payroll Worksheet'!$F89</f>
        <v>0</v>
      </c>
      <c r="H89" s="12">
        <f>'Payroll Worksheet'!O89*'Payroll Worksheet'!$F89</f>
        <v>0</v>
      </c>
      <c r="I89" s="12">
        <f>'Payroll Worksheet'!P89*'Payroll Worksheet'!$F89</f>
        <v>0</v>
      </c>
      <c r="J89" s="12">
        <f>'Payroll Worksheet'!Q89*'Payroll Worksheet'!$F89</f>
        <v>0</v>
      </c>
      <c r="K89" s="12">
        <f>'Payroll Worksheet'!R89*'Payroll Worksheet'!$F89</f>
        <v>0</v>
      </c>
      <c r="L89" s="12">
        <f>'Payroll Worksheet'!S89*'Payroll Worksheet'!$F89</f>
        <v>0</v>
      </c>
      <c r="M89" s="12">
        <f>'Payroll Worksheet'!T89*'Payroll Worksheet'!$F89</f>
        <v>0</v>
      </c>
      <c r="N89" s="12">
        <f>'Payroll Worksheet'!U89*'Payroll Worksheet'!$F89</f>
        <v>0</v>
      </c>
      <c r="O89" s="12">
        <f>'Payroll Worksheet'!V89*'Payroll Worksheet'!$F89</f>
        <v>0</v>
      </c>
      <c r="P89" s="12">
        <f>'Payroll Worksheet'!W89*'Payroll Worksheet'!$F89</f>
        <v>0</v>
      </c>
      <c r="Q89" s="12">
        <f>'Payroll Worksheet'!X89*'Payroll Worksheet'!$F89</f>
        <v>0</v>
      </c>
      <c r="R89" s="12">
        <f>'Payroll Worksheet'!Y89*'Payroll Worksheet'!$F89</f>
        <v>0</v>
      </c>
      <c r="S89" s="12">
        <f>'Payroll Worksheet'!Z89*'Payroll Worksheet'!$F89</f>
        <v>0</v>
      </c>
      <c r="T89" s="12">
        <f>'Payroll Worksheet'!AA89*'Payroll Worksheet'!$F89</f>
        <v>0</v>
      </c>
      <c r="U89" s="12">
        <f>'Payroll Worksheet'!AB89*'Payroll Worksheet'!$F89</f>
        <v>0</v>
      </c>
      <c r="V89" s="12">
        <f>'Payroll Worksheet'!AC89*'Payroll Worksheet'!$F89</f>
        <v>0</v>
      </c>
      <c r="W89" s="12">
        <f>'Payroll Worksheet'!AD89*'Payroll Worksheet'!$F89</f>
        <v>0</v>
      </c>
      <c r="X89" s="12">
        <f>'Payroll Worksheet'!AE89*'Payroll Worksheet'!$F89</f>
        <v>0</v>
      </c>
      <c r="Y89" s="12">
        <f>'Payroll Worksheet'!AF89*'Payroll Worksheet'!$F89</f>
        <v>0</v>
      </c>
      <c r="Z89" s="12">
        <f>'Payroll Worksheet'!AG89*'Payroll Worksheet'!$F89</f>
        <v>0</v>
      </c>
      <c r="AA89" s="12">
        <f>'Payroll Worksheet'!AH89*'Payroll Worksheet'!$F89</f>
        <v>0</v>
      </c>
      <c r="AB89" s="12">
        <f>'Payroll Worksheet'!AI89*'Payroll Worksheet'!$F89</f>
        <v>0</v>
      </c>
      <c r="AC89" s="12">
        <f>'Payroll Worksheet'!AJ89*'Payroll Worksheet'!$F89</f>
        <v>0</v>
      </c>
      <c r="AD89" s="12">
        <f>'Payroll Worksheet'!AK89*'Payroll Worksheet'!$F89</f>
        <v>0</v>
      </c>
      <c r="AE89" s="12">
        <f>'Payroll Worksheet'!AL89*'Payroll Worksheet'!$F89</f>
        <v>0</v>
      </c>
      <c r="AF89" s="12">
        <f>'Payroll Worksheet'!AM89*'Payroll Worksheet'!$F89</f>
        <v>0</v>
      </c>
      <c r="AG89" s="12">
        <f>'Payroll Worksheet'!AN89*'Payroll Worksheet'!$F89</f>
        <v>0</v>
      </c>
      <c r="AH89" s="12">
        <f>'Payroll Worksheet'!AO89*'Payroll Worksheet'!$F89</f>
        <v>0</v>
      </c>
      <c r="AI89" s="12">
        <f>'Payroll Worksheet'!AP89*'Payroll Worksheet'!$F89</f>
        <v>0</v>
      </c>
      <c r="AJ89" s="12">
        <f>'Payroll Worksheet'!AQ89*'Payroll Worksheet'!$F89</f>
        <v>0</v>
      </c>
      <c r="AK89" s="12">
        <f>'Payroll Worksheet'!AR89*'Payroll Worksheet'!$F89</f>
        <v>0</v>
      </c>
      <c r="AL89" s="12">
        <f>'Payroll Worksheet'!AS89*'Payroll Worksheet'!$F89</f>
        <v>0</v>
      </c>
      <c r="AM89" s="12">
        <f>'Payroll Worksheet'!AT89*'Payroll Worksheet'!$F89</f>
        <v>0</v>
      </c>
      <c r="AN89" s="12">
        <f>'Payroll Worksheet'!AU89*'Payroll Worksheet'!$F89</f>
        <v>0</v>
      </c>
      <c r="AO89" s="12">
        <f>'Payroll Worksheet'!AV89*'Payroll Worksheet'!$F89</f>
        <v>0</v>
      </c>
    </row>
    <row r="90" spans="1:41" x14ac:dyDescent="0.25">
      <c r="A90" s="68">
        <f>'Payroll Worksheet'!A90</f>
        <v>0</v>
      </c>
      <c r="B90" s="12">
        <f>'Payroll Worksheet'!I90*'Payroll Worksheet'!$F90</f>
        <v>0</v>
      </c>
      <c r="C90" s="12">
        <f>'Payroll Worksheet'!J90*'Payroll Worksheet'!$F90</f>
        <v>0</v>
      </c>
      <c r="D90" s="12">
        <f>'Payroll Worksheet'!K90*'Payroll Worksheet'!$F90</f>
        <v>0</v>
      </c>
      <c r="E90" s="12">
        <f>'Payroll Worksheet'!L90*'Payroll Worksheet'!$F90</f>
        <v>0</v>
      </c>
      <c r="F90" s="12">
        <f>'Payroll Worksheet'!M90*'Payroll Worksheet'!$F90</f>
        <v>0</v>
      </c>
      <c r="G90" s="12">
        <f>'Payroll Worksheet'!N90*'Payroll Worksheet'!$F90</f>
        <v>0</v>
      </c>
      <c r="H90" s="12">
        <f>'Payroll Worksheet'!O90*'Payroll Worksheet'!$F90</f>
        <v>0</v>
      </c>
      <c r="I90" s="12">
        <f>'Payroll Worksheet'!P90*'Payroll Worksheet'!$F90</f>
        <v>0</v>
      </c>
      <c r="J90" s="12">
        <f>'Payroll Worksheet'!Q90*'Payroll Worksheet'!$F90</f>
        <v>0</v>
      </c>
      <c r="K90" s="12">
        <f>'Payroll Worksheet'!R90*'Payroll Worksheet'!$F90</f>
        <v>0</v>
      </c>
      <c r="L90" s="12">
        <f>'Payroll Worksheet'!S90*'Payroll Worksheet'!$F90</f>
        <v>0</v>
      </c>
      <c r="M90" s="12">
        <f>'Payroll Worksheet'!T90*'Payroll Worksheet'!$F90</f>
        <v>0</v>
      </c>
      <c r="N90" s="12">
        <f>'Payroll Worksheet'!U90*'Payroll Worksheet'!$F90</f>
        <v>0</v>
      </c>
      <c r="O90" s="12">
        <f>'Payroll Worksheet'!V90*'Payroll Worksheet'!$F90</f>
        <v>0</v>
      </c>
      <c r="P90" s="12">
        <f>'Payroll Worksheet'!W90*'Payroll Worksheet'!$F90</f>
        <v>0</v>
      </c>
      <c r="Q90" s="12">
        <f>'Payroll Worksheet'!X90*'Payroll Worksheet'!$F90</f>
        <v>0</v>
      </c>
      <c r="R90" s="12">
        <f>'Payroll Worksheet'!Y90*'Payroll Worksheet'!$F90</f>
        <v>0</v>
      </c>
      <c r="S90" s="12">
        <f>'Payroll Worksheet'!Z90*'Payroll Worksheet'!$F90</f>
        <v>0</v>
      </c>
      <c r="T90" s="12">
        <f>'Payroll Worksheet'!AA90*'Payroll Worksheet'!$F90</f>
        <v>0</v>
      </c>
      <c r="U90" s="12">
        <f>'Payroll Worksheet'!AB90*'Payroll Worksheet'!$F90</f>
        <v>0</v>
      </c>
      <c r="V90" s="12">
        <f>'Payroll Worksheet'!AC90*'Payroll Worksheet'!$F90</f>
        <v>0</v>
      </c>
      <c r="W90" s="12">
        <f>'Payroll Worksheet'!AD90*'Payroll Worksheet'!$F90</f>
        <v>0</v>
      </c>
      <c r="X90" s="12">
        <f>'Payroll Worksheet'!AE90*'Payroll Worksheet'!$F90</f>
        <v>0</v>
      </c>
      <c r="Y90" s="12">
        <f>'Payroll Worksheet'!AF90*'Payroll Worksheet'!$F90</f>
        <v>0</v>
      </c>
      <c r="Z90" s="12">
        <f>'Payroll Worksheet'!AG90*'Payroll Worksheet'!$F90</f>
        <v>0</v>
      </c>
      <c r="AA90" s="12">
        <f>'Payroll Worksheet'!AH90*'Payroll Worksheet'!$F90</f>
        <v>0</v>
      </c>
      <c r="AB90" s="12">
        <f>'Payroll Worksheet'!AI90*'Payroll Worksheet'!$F90</f>
        <v>0</v>
      </c>
      <c r="AC90" s="12">
        <f>'Payroll Worksheet'!AJ90*'Payroll Worksheet'!$F90</f>
        <v>0</v>
      </c>
      <c r="AD90" s="12">
        <f>'Payroll Worksheet'!AK90*'Payroll Worksheet'!$F90</f>
        <v>0</v>
      </c>
      <c r="AE90" s="12">
        <f>'Payroll Worksheet'!AL90*'Payroll Worksheet'!$F90</f>
        <v>0</v>
      </c>
      <c r="AF90" s="12">
        <f>'Payroll Worksheet'!AM90*'Payroll Worksheet'!$F90</f>
        <v>0</v>
      </c>
      <c r="AG90" s="12">
        <f>'Payroll Worksheet'!AN90*'Payroll Worksheet'!$F90</f>
        <v>0</v>
      </c>
      <c r="AH90" s="12">
        <f>'Payroll Worksheet'!AO90*'Payroll Worksheet'!$F90</f>
        <v>0</v>
      </c>
      <c r="AI90" s="12">
        <f>'Payroll Worksheet'!AP90*'Payroll Worksheet'!$F90</f>
        <v>0</v>
      </c>
      <c r="AJ90" s="12">
        <f>'Payroll Worksheet'!AQ90*'Payroll Worksheet'!$F90</f>
        <v>0</v>
      </c>
      <c r="AK90" s="12">
        <f>'Payroll Worksheet'!AR90*'Payroll Worksheet'!$F90</f>
        <v>0</v>
      </c>
      <c r="AL90" s="12">
        <f>'Payroll Worksheet'!AS90*'Payroll Worksheet'!$F90</f>
        <v>0</v>
      </c>
      <c r="AM90" s="12">
        <f>'Payroll Worksheet'!AT90*'Payroll Worksheet'!$F90</f>
        <v>0</v>
      </c>
      <c r="AN90" s="12">
        <f>'Payroll Worksheet'!AU90*'Payroll Worksheet'!$F90</f>
        <v>0</v>
      </c>
      <c r="AO90" s="12">
        <f>'Payroll Worksheet'!AV90*'Payroll Worksheet'!$F90</f>
        <v>0</v>
      </c>
    </row>
    <row r="91" spans="1:41" x14ac:dyDescent="0.25">
      <c r="A91" s="68">
        <f>'Payroll Worksheet'!A91</f>
        <v>0</v>
      </c>
      <c r="B91" s="12">
        <f>'Payroll Worksheet'!I91*'Payroll Worksheet'!$F91</f>
        <v>0</v>
      </c>
      <c r="C91" s="12">
        <f>'Payroll Worksheet'!J91*'Payroll Worksheet'!$F91</f>
        <v>0</v>
      </c>
      <c r="D91" s="12">
        <f>'Payroll Worksheet'!K91*'Payroll Worksheet'!$F91</f>
        <v>0</v>
      </c>
      <c r="E91" s="12">
        <f>'Payroll Worksheet'!L91*'Payroll Worksheet'!$F91</f>
        <v>0</v>
      </c>
      <c r="F91" s="12">
        <f>'Payroll Worksheet'!M91*'Payroll Worksheet'!$F91</f>
        <v>0</v>
      </c>
      <c r="G91" s="12">
        <f>'Payroll Worksheet'!N91*'Payroll Worksheet'!$F91</f>
        <v>0</v>
      </c>
      <c r="H91" s="12">
        <f>'Payroll Worksheet'!O91*'Payroll Worksheet'!$F91</f>
        <v>0</v>
      </c>
      <c r="I91" s="12">
        <f>'Payroll Worksheet'!P91*'Payroll Worksheet'!$F91</f>
        <v>0</v>
      </c>
      <c r="J91" s="12">
        <f>'Payroll Worksheet'!Q91*'Payroll Worksheet'!$F91</f>
        <v>0</v>
      </c>
      <c r="K91" s="12">
        <f>'Payroll Worksheet'!R91*'Payroll Worksheet'!$F91</f>
        <v>0</v>
      </c>
      <c r="L91" s="12">
        <f>'Payroll Worksheet'!S91*'Payroll Worksheet'!$F91</f>
        <v>0</v>
      </c>
      <c r="M91" s="12">
        <f>'Payroll Worksheet'!T91*'Payroll Worksheet'!$F91</f>
        <v>0</v>
      </c>
      <c r="N91" s="12">
        <f>'Payroll Worksheet'!U91*'Payroll Worksheet'!$F91</f>
        <v>0</v>
      </c>
      <c r="O91" s="12">
        <f>'Payroll Worksheet'!V91*'Payroll Worksheet'!$F91</f>
        <v>0</v>
      </c>
      <c r="P91" s="12">
        <f>'Payroll Worksheet'!W91*'Payroll Worksheet'!$F91</f>
        <v>0</v>
      </c>
      <c r="Q91" s="12">
        <f>'Payroll Worksheet'!X91*'Payroll Worksheet'!$F91</f>
        <v>0</v>
      </c>
      <c r="R91" s="12">
        <f>'Payroll Worksheet'!Y91*'Payroll Worksheet'!$F91</f>
        <v>0</v>
      </c>
      <c r="S91" s="12">
        <f>'Payroll Worksheet'!Z91*'Payroll Worksheet'!$F91</f>
        <v>0</v>
      </c>
      <c r="T91" s="12">
        <f>'Payroll Worksheet'!AA91*'Payroll Worksheet'!$F91</f>
        <v>0</v>
      </c>
      <c r="U91" s="12">
        <f>'Payroll Worksheet'!AB91*'Payroll Worksheet'!$F91</f>
        <v>0</v>
      </c>
      <c r="V91" s="12">
        <f>'Payroll Worksheet'!AC91*'Payroll Worksheet'!$F91</f>
        <v>0</v>
      </c>
      <c r="W91" s="12">
        <f>'Payroll Worksheet'!AD91*'Payroll Worksheet'!$F91</f>
        <v>0</v>
      </c>
      <c r="X91" s="12">
        <f>'Payroll Worksheet'!AE91*'Payroll Worksheet'!$F91</f>
        <v>0</v>
      </c>
      <c r="Y91" s="12">
        <f>'Payroll Worksheet'!AF91*'Payroll Worksheet'!$F91</f>
        <v>0</v>
      </c>
      <c r="Z91" s="12">
        <f>'Payroll Worksheet'!AG91*'Payroll Worksheet'!$F91</f>
        <v>0</v>
      </c>
      <c r="AA91" s="12">
        <f>'Payroll Worksheet'!AH91*'Payroll Worksheet'!$F91</f>
        <v>0</v>
      </c>
      <c r="AB91" s="12">
        <f>'Payroll Worksheet'!AI91*'Payroll Worksheet'!$F91</f>
        <v>0</v>
      </c>
      <c r="AC91" s="12">
        <f>'Payroll Worksheet'!AJ91*'Payroll Worksheet'!$F91</f>
        <v>0</v>
      </c>
      <c r="AD91" s="12">
        <f>'Payroll Worksheet'!AK91*'Payroll Worksheet'!$F91</f>
        <v>0</v>
      </c>
      <c r="AE91" s="12">
        <f>'Payroll Worksheet'!AL91*'Payroll Worksheet'!$F91</f>
        <v>0</v>
      </c>
      <c r="AF91" s="12">
        <f>'Payroll Worksheet'!AM91*'Payroll Worksheet'!$F91</f>
        <v>0</v>
      </c>
      <c r="AG91" s="12">
        <f>'Payroll Worksheet'!AN91*'Payroll Worksheet'!$F91</f>
        <v>0</v>
      </c>
      <c r="AH91" s="12">
        <f>'Payroll Worksheet'!AO91*'Payroll Worksheet'!$F91</f>
        <v>0</v>
      </c>
      <c r="AI91" s="12">
        <f>'Payroll Worksheet'!AP91*'Payroll Worksheet'!$F91</f>
        <v>0</v>
      </c>
      <c r="AJ91" s="12">
        <f>'Payroll Worksheet'!AQ91*'Payroll Worksheet'!$F91</f>
        <v>0</v>
      </c>
      <c r="AK91" s="12">
        <f>'Payroll Worksheet'!AR91*'Payroll Worksheet'!$F91</f>
        <v>0</v>
      </c>
      <c r="AL91" s="12">
        <f>'Payroll Worksheet'!AS91*'Payroll Worksheet'!$F91</f>
        <v>0</v>
      </c>
      <c r="AM91" s="12">
        <f>'Payroll Worksheet'!AT91*'Payroll Worksheet'!$F91</f>
        <v>0</v>
      </c>
      <c r="AN91" s="12">
        <f>'Payroll Worksheet'!AU91*'Payroll Worksheet'!$F91</f>
        <v>0</v>
      </c>
      <c r="AO91" s="12">
        <f>'Payroll Worksheet'!AV91*'Payroll Worksheet'!$F91</f>
        <v>0</v>
      </c>
    </row>
    <row r="92" spans="1:41" x14ac:dyDescent="0.25">
      <c r="A92" s="68">
        <f>'Payroll Worksheet'!A92</f>
        <v>0</v>
      </c>
      <c r="B92" s="12">
        <f>'Payroll Worksheet'!I92*'Payroll Worksheet'!$F92</f>
        <v>0</v>
      </c>
      <c r="C92" s="12">
        <f>'Payroll Worksheet'!J92*'Payroll Worksheet'!$F92</f>
        <v>0</v>
      </c>
      <c r="D92" s="12">
        <f>'Payroll Worksheet'!K92*'Payroll Worksheet'!$F92</f>
        <v>0</v>
      </c>
      <c r="E92" s="12">
        <f>'Payroll Worksheet'!L92*'Payroll Worksheet'!$F92</f>
        <v>0</v>
      </c>
      <c r="F92" s="12">
        <f>'Payroll Worksheet'!M92*'Payroll Worksheet'!$F92</f>
        <v>0</v>
      </c>
      <c r="G92" s="12">
        <f>'Payroll Worksheet'!N92*'Payroll Worksheet'!$F92</f>
        <v>0</v>
      </c>
      <c r="H92" s="12">
        <f>'Payroll Worksheet'!O92*'Payroll Worksheet'!$F92</f>
        <v>0</v>
      </c>
      <c r="I92" s="12">
        <f>'Payroll Worksheet'!P92*'Payroll Worksheet'!$F92</f>
        <v>0</v>
      </c>
      <c r="J92" s="12">
        <f>'Payroll Worksheet'!Q92*'Payroll Worksheet'!$F92</f>
        <v>0</v>
      </c>
      <c r="K92" s="12">
        <f>'Payroll Worksheet'!R92*'Payroll Worksheet'!$F92</f>
        <v>0</v>
      </c>
      <c r="L92" s="12">
        <f>'Payroll Worksheet'!S92*'Payroll Worksheet'!$F92</f>
        <v>0</v>
      </c>
      <c r="M92" s="12">
        <f>'Payroll Worksheet'!T92*'Payroll Worksheet'!$F92</f>
        <v>0</v>
      </c>
      <c r="N92" s="12">
        <f>'Payroll Worksheet'!U92*'Payroll Worksheet'!$F92</f>
        <v>0</v>
      </c>
      <c r="O92" s="12">
        <f>'Payroll Worksheet'!V92*'Payroll Worksheet'!$F92</f>
        <v>0</v>
      </c>
      <c r="P92" s="12">
        <f>'Payroll Worksheet'!W92*'Payroll Worksheet'!$F92</f>
        <v>0</v>
      </c>
      <c r="Q92" s="12">
        <f>'Payroll Worksheet'!X92*'Payroll Worksheet'!$F92</f>
        <v>0</v>
      </c>
      <c r="R92" s="12">
        <f>'Payroll Worksheet'!Y92*'Payroll Worksheet'!$F92</f>
        <v>0</v>
      </c>
      <c r="S92" s="12">
        <f>'Payroll Worksheet'!Z92*'Payroll Worksheet'!$F92</f>
        <v>0</v>
      </c>
      <c r="T92" s="12">
        <f>'Payroll Worksheet'!AA92*'Payroll Worksheet'!$F92</f>
        <v>0</v>
      </c>
      <c r="U92" s="12">
        <f>'Payroll Worksheet'!AB92*'Payroll Worksheet'!$F92</f>
        <v>0</v>
      </c>
      <c r="V92" s="12">
        <f>'Payroll Worksheet'!AC92*'Payroll Worksheet'!$F92</f>
        <v>0</v>
      </c>
      <c r="W92" s="12">
        <f>'Payroll Worksheet'!AD92*'Payroll Worksheet'!$F92</f>
        <v>0</v>
      </c>
      <c r="X92" s="12">
        <f>'Payroll Worksheet'!AE92*'Payroll Worksheet'!$F92</f>
        <v>0</v>
      </c>
      <c r="Y92" s="12">
        <f>'Payroll Worksheet'!AF92*'Payroll Worksheet'!$F92</f>
        <v>0</v>
      </c>
      <c r="Z92" s="12">
        <f>'Payroll Worksheet'!AG92*'Payroll Worksheet'!$F92</f>
        <v>0</v>
      </c>
      <c r="AA92" s="12">
        <f>'Payroll Worksheet'!AH92*'Payroll Worksheet'!$F92</f>
        <v>0</v>
      </c>
      <c r="AB92" s="12">
        <f>'Payroll Worksheet'!AI92*'Payroll Worksheet'!$F92</f>
        <v>0</v>
      </c>
      <c r="AC92" s="12">
        <f>'Payroll Worksheet'!AJ92*'Payroll Worksheet'!$F92</f>
        <v>0</v>
      </c>
      <c r="AD92" s="12">
        <f>'Payroll Worksheet'!AK92*'Payroll Worksheet'!$F92</f>
        <v>0</v>
      </c>
      <c r="AE92" s="12">
        <f>'Payroll Worksheet'!AL92*'Payroll Worksheet'!$F92</f>
        <v>0</v>
      </c>
      <c r="AF92" s="12">
        <f>'Payroll Worksheet'!AM92*'Payroll Worksheet'!$F92</f>
        <v>0</v>
      </c>
      <c r="AG92" s="12">
        <f>'Payroll Worksheet'!AN92*'Payroll Worksheet'!$F92</f>
        <v>0</v>
      </c>
      <c r="AH92" s="12">
        <f>'Payroll Worksheet'!AO92*'Payroll Worksheet'!$F92</f>
        <v>0</v>
      </c>
      <c r="AI92" s="12">
        <f>'Payroll Worksheet'!AP92*'Payroll Worksheet'!$F92</f>
        <v>0</v>
      </c>
      <c r="AJ92" s="12">
        <f>'Payroll Worksheet'!AQ92*'Payroll Worksheet'!$F92</f>
        <v>0</v>
      </c>
      <c r="AK92" s="12">
        <f>'Payroll Worksheet'!AR92*'Payroll Worksheet'!$F92</f>
        <v>0</v>
      </c>
      <c r="AL92" s="12">
        <f>'Payroll Worksheet'!AS92*'Payroll Worksheet'!$F92</f>
        <v>0</v>
      </c>
      <c r="AM92" s="12">
        <f>'Payroll Worksheet'!AT92*'Payroll Worksheet'!$F92</f>
        <v>0</v>
      </c>
      <c r="AN92" s="12">
        <f>'Payroll Worksheet'!AU92*'Payroll Worksheet'!$F92</f>
        <v>0</v>
      </c>
      <c r="AO92" s="12">
        <f>'Payroll Worksheet'!AV92*'Payroll Worksheet'!$F92</f>
        <v>0</v>
      </c>
    </row>
    <row r="93" spans="1:41" x14ac:dyDescent="0.25">
      <c r="A93" s="68">
        <f>'Payroll Worksheet'!A93</f>
        <v>0</v>
      </c>
      <c r="B93" s="12">
        <f>'Payroll Worksheet'!I93*'Payroll Worksheet'!$F93</f>
        <v>0</v>
      </c>
      <c r="C93" s="12">
        <f>'Payroll Worksheet'!J93*'Payroll Worksheet'!$F93</f>
        <v>0</v>
      </c>
      <c r="D93" s="12">
        <f>'Payroll Worksheet'!K93*'Payroll Worksheet'!$F93</f>
        <v>0</v>
      </c>
      <c r="E93" s="12">
        <f>'Payroll Worksheet'!L93*'Payroll Worksheet'!$F93</f>
        <v>0</v>
      </c>
      <c r="F93" s="12">
        <f>'Payroll Worksheet'!M93*'Payroll Worksheet'!$F93</f>
        <v>0</v>
      </c>
      <c r="G93" s="12">
        <f>'Payroll Worksheet'!N93*'Payroll Worksheet'!$F93</f>
        <v>0</v>
      </c>
      <c r="H93" s="12">
        <f>'Payroll Worksheet'!O93*'Payroll Worksheet'!$F93</f>
        <v>0</v>
      </c>
      <c r="I93" s="12">
        <f>'Payroll Worksheet'!P93*'Payroll Worksheet'!$F93</f>
        <v>0</v>
      </c>
      <c r="J93" s="12">
        <f>'Payroll Worksheet'!Q93*'Payroll Worksheet'!$F93</f>
        <v>0</v>
      </c>
      <c r="K93" s="12">
        <f>'Payroll Worksheet'!R93*'Payroll Worksheet'!$F93</f>
        <v>0</v>
      </c>
      <c r="L93" s="12">
        <f>'Payroll Worksheet'!S93*'Payroll Worksheet'!$F93</f>
        <v>0</v>
      </c>
      <c r="M93" s="12">
        <f>'Payroll Worksheet'!T93*'Payroll Worksheet'!$F93</f>
        <v>0</v>
      </c>
      <c r="N93" s="12">
        <f>'Payroll Worksheet'!U93*'Payroll Worksheet'!$F93</f>
        <v>0</v>
      </c>
      <c r="O93" s="12">
        <f>'Payroll Worksheet'!V93*'Payroll Worksheet'!$F93</f>
        <v>0</v>
      </c>
      <c r="P93" s="12">
        <f>'Payroll Worksheet'!W93*'Payroll Worksheet'!$F93</f>
        <v>0</v>
      </c>
      <c r="Q93" s="12">
        <f>'Payroll Worksheet'!X93*'Payroll Worksheet'!$F93</f>
        <v>0</v>
      </c>
      <c r="R93" s="12">
        <f>'Payroll Worksheet'!Y93*'Payroll Worksheet'!$F93</f>
        <v>0</v>
      </c>
      <c r="S93" s="12">
        <f>'Payroll Worksheet'!Z93*'Payroll Worksheet'!$F93</f>
        <v>0</v>
      </c>
      <c r="T93" s="12">
        <f>'Payroll Worksheet'!AA93*'Payroll Worksheet'!$F93</f>
        <v>0</v>
      </c>
      <c r="U93" s="12">
        <f>'Payroll Worksheet'!AB93*'Payroll Worksheet'!$F93</f>
        <v>0</v>
      </c>
      <c r="V93" s="12">
        <f>'Payroll Worksheet'!AC93*'Payroll Worksheet'!$F93</f>
        <v>0</v>
      </c>
      <c r="W93" s="12">
        <f>'Payroll Worksheet'!AD93*'Payroll Worksheet'!$F93</f>
        <v>0</v>
      </c>
      <c r="X93" s="12">
        <f>'Payroll Worksheet'!AE93*'Payroll Worksheet'!$F93</f>
        <v>0</v>
      </c>
      <c r="Y93" s="12">
        <f>'Payroll Worksheet'!AF93*'Payroll Worksheet'!$F93</f>
        <v>0</v>
      </c>
      <c r="Z93" s="12">
        <f>'Payroll Worksheet'!AG93*'Payroll Worksheet'!$F93</f>
        <v>0</v>
      </c>
      <c r="AA93" s="12">
        <f>'Payroll Worksheet'!AH93*'Payroll Worksheet'!$F93</f>
        <v>0</v>
      </c>
      <c r="AB93" s="12">
        <f>'Payroll Worksheet'!AI93*'Payroll Worksheet'!$F93</f>
        <v>0</v>
      </c>
      <c r="AC93" s="12">
        <f>'Payroll Worksheet'!AJ93*'Payroll Worksheet'!$F93</f>
        <v>0</v>
      </c>
      <c r="AD93" s="12">
        <f>'Payroll Worksheet'!AK93*'Payroll Worksheet'!$F93</f>
        <v>0</v>
      </c>
      <c r="AE93" s="12">
        <f>'Payroll Worksheet'!AL93*'Payroll Worksheet'!$F93</f>
        <v>0</v>
      </c>
      <c r="AF93" s="12">
        <f>'Payroll Worksheet'!AM93*'Payroll Worksheet'!$F93</f>
        <v>0</v>
      </c>
      <c r="AG93" s="12">
        <f>'Payroll Worksheet'!AN93*'Payroll Worksheet'!$F93</f>
        <v>0</v>
      </c>
      <c r="AH93" s="12">
        <f>'Payroll Worksheet'!AO93*'Payroll Worksheet'!$F93</f>
        <v>0</v>
      </c>
      <c r="AI93" s="12">
        <f>'Payroll Worksheet'!AP93*'Payroll Worksheet'!$F93</f>
        <v>0</v>
      </c>
      <c r="AJ93" s="12">
        <f>'Payroll Worksheet'!AQ93*'Payroll Worksheet'!$F93</f>
        <v>0</v>
      </c>
      <c r="AK93" s="12">
        <f>'Payroll Worksheet'!AR93*'Payroll Worksheet'!$F93</f>
        <v>0</v>
      </c>
      <c r="AL93" s="12">
        <f>'Payroll Worksheet'!AS93*'Payroll Worksheet'!$F93</f>
        <v>0</v>
      </c>
      <c r="AM93" s="12">
        <f>'Payroll Worksheet'!AT93*'Payroll Worksheet'!$F93</f>
        <v>0</v>
      </c>
      <c r="AN93" s="12">
        <f>'Payroll Worksheet'!AU93*'Payroll Worksheet'!$F93</f>
        <v>0</v>
      </c>
      <c r="AO93" s="12">
        <f>'Payroll Worksheet'!AV93*'Payroll Worksheet'!$F93</f>
        <v>0</v>
      </c>
    </row>
    <row r="94" spans="1:41" x14ac:dyDescent="0.25">
      <c r="A94" s="68">
        <f>'Payroll Worksheet'!A94</f>
        <v>0</v>
      </c>
      <c r="B94" s="12">
        <f>'Payroll Worksheet'!I94*'Payroll Worksheet'!$F94</f>
        <v>0</v>
      </c>
      <c r="C94" s="12">
        <f>'Payroll Worksheet'!J94*'Payroll Worksheet'!$F94</f>
        <v>0</v>
      </c>
      <c r="D94" s="12">
        <f>'Payroll Worksheet'!K94*'Payroll Worksheet'!$F94</f>
        <v>0</v>
      </c>
      <c r="E94" s="12">
        <f>'Payroll Worksheet'!L94*'Payroll Worksheet'!$F94</f>
        <v>0</v>
      </c>
      <c r="F94" s="12">
        <f>'Payroll Worksheet'!M94*'Payroll Worksheet'!$F94</f>
        <v>0</v>
      </c>
      <c r="G94" s="12">
        <f>'Payroll Worksheet'!N94*'Payroll Worksheet'!$F94</f>
        <v>0</v>
      </c>
      <c r="H94" s="12">
        <f>'Payroll Worksheet'!O94*'Payroll Worksheet'!$F94</f>
        <v>0</v>
      </c>
      <c r="I94" s="12">
        <f>'Payroll Worksheet'!P94*'Payroll Worksheet'!$F94</f>
        <v>0</v>
      </c>
      <c r="J94" s="12">
        <f>'Payroll Worksheet'!Q94*'Payroll Worksheet'!$F94</f>
        <v>0</v>
      </c>
      <c r="K94" s="12">
        <f>'Payroll Worksheet'!R94*'Payroll Worksheet'!$F94</f>
        <v>0</v>
      </c>
      <c r="L94" s="12">
        <f>'Payroll Worksheet'!S94*'Payroll Worksheet'!$F94</f>
        <v>0</v>
      </c>
      <c r="M94" s="12">
        <f>'Payroll Worksheet'!T94*'Payroll Worksheet'!$F94</f>
        <v>0</v>
      </c>
      <c r="N94" s="12">
        <f>'Payroll Worksheet'!U94*'Payroll Worksheet'!$F94</f>
        <v>0</v>
      </c>
      <c r="O94" s="12">
        <f>'Payroll Worksheet'!V94*'Payroll Worksheet'!$F94</f>
        <v>0</v>
      </c>
      <c r="P94" s="12">
        <f>'Payroll Worksheet'!W94*'Payroll Worksheet'!$F94</f>
        <v>0</v>
      </c>
      <c r="Q94" s="12">
        <f>'Payroll Worksheet'!X94*'Payroll Worksheet'!$F94</f>
        <v>0</v>
      </c>
      <c r="R94" s="12">
        <f>'Payroll Worksheet'!Y94*'Payroll Worksheet'!$F94</f>
        <v>0</v>
      </c>
      <c r="S94" s="12">
        <f>'Payroll Worksheet'!Z94*'Payroll Worksheet'!$F94</f>
        <v>0</v>
      </c>
      <c r="T94" s="12">
        <f>'Payroll Worksheet'!AA94*'Payroll Worksheet'!$F94</f>
        <v>0</v>
      </c>
      <c r="U94" s="12">
        <f>'Payroll Worksheet'!AB94*'Payroll Worksheet'!$F94</f>
        <v>0</v>
      </c>
      <c r="V94" s="12">
        <f>'Payroll Worksheet'!AC94*'Payroll Worksheet'!$F94</f>
        <v>0</v>
      </c>
      <c r="W94" s="12">
        <f>'Payroll Worksheet'!AD94*'Payroll Worksheet'!$F94</f>
        <v>0</v>
      </c>
      <c r="X94" s="12">
        <f>'Payroll Worksheet'!AE94*'Payroll Worksheet'!$F94</f>
        <v>0</v>
      </c>
      <c r="Y94" s="12">
        <f>'Payroll Worksheet'!AF94*'Payroll Worksheet'!$F94</f>
        <v>0</v>
      </c>
      <c r="Z94" s="12">
        <f>'Payroll Worksheet'!AG94*'Payroll Worksheet'!$F94</f>
        <v>0</v>
      </c>
      <c r="AA94" s="12">
        <f>'Payroll Worksheet'!AH94*'Payroll Worksheet'!$F94</f>
        <v>0</v>
      </c>
      <c r="AB94" s="12">
        <f>'Payroll Worksheet'!AI94*'Payroll Worksheet'!$F94</f>
        <v>0</v>
      </c>
      <c r="AC94" s="12">
        <f>'Payroll Worksheet'!AJ94*'Payroll Worksheet'!$F94</f>
        <v>0</v>
      </c>
      <c r="AD94" s="12">
        <f>'Payroll Worksheet'!AK94*'Payroll Worksheet'!$F94</f>
        <v>0</v>
      </c>
      <c r="AE94" s="12">
        <f>'Payroll Worksheet'!AL94*'Payroll Worksheet'!$F94</f>
        <v>0</v>
      </c>
      <c r="AF94" s="12">
        <f>'Payroll Worksheet'!AM94*'Payroll Worksheet'!$F94</f>
        <v>0</v>
      </c>
      <c r="AG94" s="12">
        <f>'Payroll Worksheet'!AN94*'Payroll Worksheet'!$F94</f>
        <v>0</v>
      </c>
      <c r="AH94" s="12">
        <f>'Payroll Worksheet'!AO94*'Payroll Worksheet'!$F94</f>
        <v>0</v>
      </c>
      <c r="AI94" s="12">
        <f>'Payroll Worksheet'!AP94*'Payroll Worksheet'!$F94</f>
        <v>0</v>
      </c>
      <c r="AJ94" s="12">
        <f>'Payroll Worksheet'!AQ94*'Payroll Worksheet'!$F94</f>
        <v>0</v>
      </c>
      <c r="AK94" s="12">
        <f>'Payroll Worksheet'!AR94*'Payroll Worksheet'!$F94</f>
        <v>0</v>
      </c>
      <c r="AL94" s="12">
        <f>'Payroll Worksheet'!AS94*'Payroll Worksheet'!$F94</f>
        <v>0</v>
      </c>
      <c r="AM94" s="12">
        <f>'Payroll Worksheet'!AT94*'Payroll Worksheet'!$F94</f>
        <v>0</v>
      </c>
      <c r="AN94" s="12">
        <f>'Payroll Worksheet'!AU94*'Payroll Worksheet'!$F94</f>
        <v>0</v>
      </c>
      <c r="AO94" s="12">
        <f>'Payroll Worksheet'!AV94*'Payroll Worksheet'!$F94</f>
        <v>0</v>
      </c>
    </row>
    <row r="95" spans="1:41" x14ac:dyDescent="0.25">
      <c r="A95" s="68">
        <f>'Payroll Worksheet'!A95</f>
        <v>0</v>
      </c>
      <c r="B95" s="12">
        <f>'Payroll Worksheet'!I95*'Payroll Worksheet'!$F95</f>
        <v>0</v>
      </c>
      <c r="C95" s="12">
        <f>'Payroll Worksheet'!J95*'Payroll Worksheet'!$F95</f>
        <v>0</v>
      </c>
      <c r="D95" s="12">
        <f>'Payroll Worksheet'!K95*'Payroll Worksheet'!$F95</f>
        <v>0</v>
      </c>
      <c r="E95" s="12">
        <f>'Payroll Worksheet'!L95*'Payroll Worksheet'!$F95</f>
        <v>0</v>
      </c>
      <c r="F95" s="12">
        <f>'Payroll Worksheet'!M95*'Payroll Worksheet'!$F95</f>
        <v>0</v>
      </c>
      <c r="G95" s="12">
        <f>'Payroll Worksheet'!N95*'Payroll Worksheet'!$F95</f>
        <v>0</v>
      </c>
      <c r="H95" s="12">
        <f>'Payroll Worksheet'!O95*'Payroll Worksheet'!$F95</f>
        <v>0</v>
      </c>
      <c r="I95" s="12">
        <f>'Payroll Worksheet'!P95*'Payroll Worksheet'!$F95</f>
        <v>0</v>
      </c>
      <c r="J95" s="12">
        <f>'Payroll Worksheet'!Q95*'Payroll Worksheet'!$F95</f>
        <v>0</v>
      </c>
      <c r="K95" s="12">
        <f>'Payroll Worksheet'!R95*'Payroll Worksheet'!$F95</f>
        <v>0</v>
      </c>
      <c r="L95" s="12">
        <f>'Payroll Worksheet'!S95*'Payroll Worksheet'!$F95</f>
        <v>0</v>
      </c>
      <c r="M95" s="12">
        <f>'Payroll Worksheet'!T95*'Payroll Worksheet'!$F95</f>
        <v>0</v>
      </c>
      <c r="N95" s="12">
        <f>'Payroll Worksheet'!U95*'Payroll Worksheet'!$F95</f>
        <v>0</v>
      </c>
      <c r="O95" s="12">
        <f>'Payroll Worksheet'!V95*'Payroll Worksheet'!$F95</f>
        <v>0</v>
      </c>
      <c r="P95" s="12">
        <f>'Payroll Worksheet'!W95*'Payroll Worksheet'!$F95</f>
        <v>0</v>
      </c>
      <c r="Q95" s="12">
        <f>'Payroll Worksheet'!X95*'Payroll Worksheet'!$F95</f>
        <v>0</v>
      </c>
      <c r="R95" s="12">
        <f>'Payroll Worksheet'!Y95*'Payroll Worksheet'!$F95</f>
        <v>0</v>
      </c>
      <c r="S95" s="12">
        <f>'Payroll Worksheet'!Z95*'Payroll Worksheet'!$F95</f>
        <v>0</v>
      </c>
      <c r="T95" s="12">
        <f>'Payroll Worksheet'!AA95*'Payroll Worksheet'!$F95</f>
        <v>0</v>
      </c>
      <c r="U95" s="12">
        <f>'Payroll Worksheet'!AB95*'Payroll Worksheet'!$F95</f>
        <v>0</v>
      </c>
      <c r="V95" s="12">
        <f>'Payroll Worksheet'!AC95*'Payroll Worksheet'!$F95</f>
        <v>0</v>
      </c>
      <c r="W95" s="12">
        <f>'Payroll Worksheet'!AD95*'Payroll Worksheet'!$F95</f>
        <v>0</v>
      </c>
      <c r="X95" s="12">
        <f>'Payroll Worksheet'!AE95*'Payroll Worksheet'!$F95</f>
        <v>0</v>
      </c>
      <c r="Y95" s="12">
        <f>'Payroll Worksheet'!AF95*'Payroll Worksheet'!$F95</f>
        <v>0</v>
      </c>
      <c r="Z95" s="12">
        <f>'Payroll Worksheet'!AG95*'Payroll Worksheet'!$F95</f>
        <v>0</v>
      </c>
      <c r="AA95" s="12">
        <f>'Payroll Worksheet'!AH95*'Payroll Worksheet'!$F95</f>
        <v>0</v>
      </c>
      <c r="AB95" s="12">
        <f>'Payroll Worksheet'!AI95*'Payroll Worksheet'!$F95</f>
        <v>0</v>
      </c>
      <c r="AC95" s="12">
        <f>'Payroll Worksheet'!AJ95*'Payroll Worksheet'!$F95</f>
        <v>0</v>
      </c>
      <c r="AD95" s="12">
        <f>'Payroll Worksheet'!AK95*'Payroll Worksheet'!$F95</f>
        <v>0</v>
      </c>
      <c r="AE95" s="12">
        <f>'Payroll Worksheet'!AL95*'Payroll Worksheet'!$F95</f>
        <v>0</v>
      </c>
      <c r="AF95" s="12">
        <f>'Payroll Worksheet'!AM95*'Payroll Worksheet'!$F95</f>
        <v>0</v>
      </c>
      <c r="AG95" s="12">
        <f>'Payroll Worksheet'!AN95*'Payroll Worksheet'!$F95</f>
        <v>0</v>
      </c>
      <c r="AH95" s="12">
        <f>'Payroll Worksheet'!AO95*'Payroll Worksheet'!$F95</f>
        <v>0</v>
      </c>
      <c r="AI95" s="12">
        <f>'Payroll Worksheet'!AP95*'Payroll Worksheet'!$F95</f>
        <v>0</v>
      </c>
      <c r="AJ95" s="12">
        <f>'Payroll Worksheet'!AQ95*'Payroll Worksheet'!$F95</f>
        <v>0</v>
      </c>
      <c r="AK95" s="12">
        <f>'Payroll Worksheet'!AR95*'Payroll Worksheet'!$F95</f>
        <v>0</v>
      </c>
      <c r="AL95" s="12">
        <f>'Payroll Worksheet'!AS95*'Payroll Worksheet'!$F95</f>
        <v>0</v>
      </c>
      <c r="AM95" s="12">
        <f>'Payroll Worksheet'!AT95*'Payroll Worksheet'!$F95</f>
        <v>0</v>
      </c>
      <c r="AN95" s="12">
        <f>'Payroll Worksheet'!AU95*'Payroll Worksheet'!$F95</f>
        <v>0</v>
      </c>
      <c r="AO95" s="12">
        <f>'Payroll Worksheet'!AV95*'Payroll Worksheet'!$F95</f>
        <v>0</v>
      </c>
    </row>
    <row r="96" spans="1:41" x14ac:dyDescent="0.25">
      <c r="A96" s="68">
        <f>'Payroll Worksheet'!A96</f>
        <v>0</v>
      </c>
      <c r="B96" s="12">
        <f>'Payroll Worksheet'!I96*'Payroll Worksheet'!$F96</f>
        <v>0</v>
      </c>
      <c r="C96" s="12">
        <f>'Payroll Worksheet'!J96*'Payroll Worksheet'!$F96</f>
        <v>0</v>
      </c>
      <c r="D96" s="12">
        <f>'Payroll Worksheet'!K96*'Payroll Worksheet'!$F96</f>
        <v>0</v>
      </c>
      <c r="E96" s="12">
        <f>'Payroll Worksheet'!L96*'Payroll Worksheet'!$F96</f>
        <v>0</v>
      </c>
      <c r="F96" s="12">
        <f>'Payroll Worksheet'!M96*'Payroll Worksheet'!$F96</f>
        <v>0</v>
      </c>
      <c r="G96" s="12">
        <f>'Payroll Worksheet'!N96*'Payroll Worksheet'!$F96</f>
        <v>0</v>
      </c>
      <c r="H96" s="12">
        <f>'Payroll Worksheet'!O96*'Payroll Worksheet'!$F96</f>
        <v>0</v>
      </c>
      <c r="I96" s="12">
        <f>'Payroll Worksheet'!P96*'Payroll Worksheet'!$F96</f>
        <v>0</v>
      </c>
      <c r="J96" s="12">
        <f>'Payroll Worksheet'!Q96*'Payroll Worksheet'!$F96</f>
        <v>0</v>
      </c>
      <c r="K96" s="12">
        <f>'Payroll Worksheet'!R96*'Payroll Worksheet'!$F96</f>
        <v>0</v>
      </c>
      <c r="L96" s="12">
        <f>'Payroll Worksheet'!S96*'Payroll Worksheet'!$F96</f>
        <v>0</v>
      </c>
      <c r="M96" s="12">
        <f>'Payroll Worksheet'!T96*'Payroll Worksheet'!$F96</f>
        <v>0</v>
      </c>
      <c r="N96" s="12">
        <f>'Payroll Worksheet'!U96*'Payroll Worksheet'!$F96</f>
        <v>0</v>
      </c>
      <c r="O96" s="12">
        <f>'Payroll Worksheet'!V96*'Payroll Worksheet'!$F96</f>
        <v>0</v>
      </c>
      <c r="P96" s="12">
        <f>'Payroll Worksheet'!W96*'Payroll Worksheet'!$F96</f>
        <v>0</v>
      </c>
      <c r="Q96" s="12">
        <f>'Payroll Worksheet'!X96*'Payroll Worksheet'!$F96</f>
        <v>0</v>
      </c>
      <c r="R96" s="12">
        <f>'Payroll Worksheet'!Y96*'Payroll Worksheet'!$F96</f>
        <v>0</v>
      </c>
      <c r="S96" s="12">
        <f>'Payroll Worksheet'!Z96*'Payroll Worksheet'!$F96</f>
        <v>0</v>
      </c>
      <c r="T96" s="12">
        <f>'Payroll Worksheet'!AA96*'Payroll Worksheet'!$F96</f>
        <v>0</v>
      </c>
      <c r="U96" s="12">
        <f>'Payroll Worksheet'!AB96*'Payroll Worksheet'!$F96</f>
        <v>0</v>
      </c>
      <c r="V96" s="12">
        <f>'Payroll Worksheet'!AC96*'Payroll Worksheet'!$F96</f>
        <v>0</v>
      </c>
      <c r="W96" s="12">
        <f>'Payroll Worksheet'!AD96*'Payroll Worksheet'!$F96</f>
        <v>0</v>
      </c>
      <c r="X96" s="12">
        <f>'Payroll Worksheet'!AE96*'Payroll Worksheet'!$F96</f>
        <v>0</v>
      </c>
      <c r="Y96" s="12">
        <f>'Payroll Worksheet'!AF96*'Payroll Worksheet'!$F96</f>
        <v>0</v>
      </c>
      <c r="Z96" s="12">
        <f>'Payroll Worksheet'!AG96*'Payroll Worksheet'!$F96</f>
        <v>0</v>
      </c>
      <c r="AA96" s="12">
        <f>'Payroll Worksheet'!AH96*'Payroll Worksheet'!$F96</f>
        <v>0</v>
      </c>
      <c r="AB96" s="12">
        <f>'Payroll Worksheet'!AI96*'Payroll Worksheet'!$F96</f>
        <v>0</v>
      </c>
      <c r="AC96" s="12">
        <f>'Payroll Worksheet'!AJ96*'Payroll Worksheet'!$F96</f>
        <v>0</v>
      </c>
      <c r="AD96" s="12">
        <f>'Payroll Worksheet'!AK96*'Payroll Worksheet'!$F96</f>
        <v>0</v>
      </c>
      <c r="AE96" s="12">
        <f>'Payroll Worksheet'!AL96*'Payroll Worksheet'!$F96</f>
        <v>0</v>
      </c>
      <c r="AF96" s="12">
        <f>'Payroll Worksheet'!AM96*'Payroll Worksheet'!$F96</f>
        <v>0</v>
      </c>
      <c r="AG96" s="12">
        <f>'Payroll Worksheet'!AN96*'Payroll Worksheet'!$F96</f>
        <v>0</v>
      </c>
      <c r="AH96" s="12">
        <f>'Payroll Worksheet'!AO96*'Payroll Worksheet'!$F96</f>
        <v>0</v>
      </c>
      <c r="AI96" s="12">
        <f>'Payroll Worksheet'!AP96*'Payroll Worksheet'!$F96</f>
        <v>0</v>
      </c>
      <c r="AJ96" s="12">
        <f>'Payroll Worksheet'!AQ96*'Payroll Worksheet'!$F96</f>
        <v>0</v>
      </c>
      <c r="AK96" s="12">
        <f>'Payroll Worksheet'!AR96*'Payroll Worksheet'!$F96</f>
        <v>0</v>
      </c>
      <c r="AL96" s="12">
        <f>'Payroll Worksheet'!AS96*'Payroll Worksheet'!$F96</f>
        <v>0</v>
      </c>
      <c r="AM96" s="12">
        <f>'Payroll Worksheet'!AT96*'Payroll Worksheet'!$F96</f>
        <v>0</v>
      </c>
      <c r="AN96" s="12">
        <f>'Payroll Worksheet'!AU96*'Payroll Worksheet'!$F96</f>
        <v>0</v>
      </c>
      <c r="AO96" s="12">
        <f>'Payroll Worksheet'!AV96*'Payroll Worksheet'!$F96</f>
        <v>0</v>
      </c>
    </row>
    <row r="97" spans="1:41" x14ac:dyDescent="0.25">
      <c r="A97" s="68">
        <f>'Payroll Worksheet'!A97</f>
        <v>0</v>
      </c>
      <c r="B97" s="12">
        <f>'Payroll Worksheet'!I97*'Payroll Worksheet'!$F97</f>
        <v>0</v>
      </c>
      <c r="C97" s="12">
        <f>'Payroll Worksheet'!J97*'Payroll Worksheet'!$F97</f>
        <v>0</v>
      </c>
      <c r="D97" s="12">
        <f>'Payroll Worksheet'!K97*'Payroll Worksheet'!$F97</f>
        <v>0</v>
      </c>
      <c r="E97" s="12">
        <f>'Payroll Worksheet'!L97*'Payroll Worksheet'!$F97</f>
        <v>0</v>
      </c>
      <c r="F97" s="12">
        <f>'Payroll Worksheet'!M97*'Payroll Worksheet'!$F97</f>
        <v>0</v>
      </c>
      <c r="G97" s="12">
        <f>'Payroll Worksheet'!N97*'Payroll Worksheet'!$F97</f>
        <v>0</v>
      </c>
      <c r="H97" s="12">
        <f>'Payroll Worksheet'!O97*'Payroll Worksheet'!$F97</f>
        <v>0</v>
      </c>
      <c r="I97" s="12">
        <f>'Payroll Worksheet'!P97*'Payroll Worksheet'!$F97</f>
        <v>0</v>
      </c>
      <c r="J97" s="12">
        <f>'Payroll Worksheet'!Q97*'Payroll Worksheet'!$F97</f>
        <v>0</v>
      </c>
      <c r="K97" s="12">
        <f>'Payroll Worksheet'!R97*'Payroll Worksheet'!$F97</f>
        <v>0</v>
      </c>
      <c r="L97" s="12">
        <f>'Payroll Worksheet'!S97*'Payroll Worksheet'!$F97</f>
        <v>0</v>
      </c>
      <c r="M97" s="12">
        <f>'Payroll Worksheet'!T97*'Payroll Worksheet'!$F97</f>
        <v>0</v>
      </c>
      <c r="N97" s="12">
        <f>'Payroll Worksheet'!U97*'Payroll Worksheet'!$F97</f>
        <v>0</v>
      </c>
      <c r="O97" s="12">
        <f>'Payroll Worksheet'!V97*'Payroll Worksheet'!$F97</f>
        <v>0</v>
      </c>
      <c r="P97" s="12">
        <f>'Payroll Worksheet'!W97*'Payroll Worksheet'!$F97</f>
        <v>0</v>
      </c>
      <c r="Q97" s="12">
        <f>'Payroll Worksheet'!X97*'Payroll Worksheet'!$F97</f>
        <v>0</v>
      </c>
      <c r="R97" s="12">
        <f>'Payroll Worksheet'!Y97*'Payroll Worksheet'!$F97</f>
        <v>0</v>
      </c>
      <c r="S97" s="12">
        <f>'Payroll Worksheet'!Z97*'Payroll Worksheet'!$F97</f>
        <v>0</v>
      </c>
      <c r="T97" s="12">
        <f>'Payroll Worksheet'!AA97*'Payroll Worksheet'!$F97</f>
        <v>0</v>
      </c>
      <c r="U97" s="12">
        <f>'Payroll Worksheet'!AB97*'Payroll Worksheet'!$F97</f>
        <v>0</v>
      </c>
      <c r="V97" s="12">
        <f>'Payroll Worksheet'!AC97*'Payroll Worksheet'!$F97</f>
        <v>0</v>
      </c>
      <c r="W97" s="12">
        <f>'Payroll Worksheet'!AD97*'Payroll Worksheet'!$F97</f>
        <v>0</v>
      </c>
      <c r="X97" s="12">
        <f>'Payroll Worksheet'!AE97*'Payroll Worksheet'!$F97</f>
        <v>0</v>
      </c>
      <c r="Y97" s="12">
        <f>'Payroll Worksheet'!AF97*'Payroll Worksheet'!$F97</f>
        <v>0</v>
      </c>
      <c r="Z97" s="12">
        <f>'Payroll Worksheet'!AG97*'Payroll Worksheet'!$F97</f>
        <v>0</v>
      </c>
      <c r="AA97" s="12">
        <f>'Payroll Worksheet'!AH97*'Payroll Worksheet'!$F97</f>
        <v>0</v>
      </c>
      <c r="AB97" s="12">
        <f>'Payroll Worksheet'!AI97*'Payroll Worksheet'!$F97</f>
        <v>0</v>
      </c>
      <c r="AC97" s="12">
        <f>'Payroll Worksheet'!AJ97*'Payroll Worksheet'!$F97</f>
        <v>0</v>
      </c>
      <c r="AD97" s="12">
        <f>'Payroll Worksheet'!AK97*'Payroll Worksheet'!$F97</f>
        <v>0</v>
      </c>
      <c r="AE97" s="12">
        <f>'Payroll Worksheet'!AL97*'Payroll Worksheet'!$F97</f>
        <v>0</v>
      </c>
      <c r="AF97" s="12">
        <f>'Payroll Worksheet'!AM97*'Payroll Worksheet'!$F97</f>
        <v>0</v>
      </c>
      <c r="AG97" s="12">
        <f>'Payroll Worksheet'!AN97*'Payroll Worksheet'!$F97</f>
        <v>0</v>
      </c>
      <c r="AH97" s="12">
        <f>'Payroll Worksheet'!AO97*'Payroll Worksheet'!$F97</f>
        <v>0</v>
      </c>
      <c r="AI97" s="12">
        <f>'Payroll Worksheet'!AP97*'Payroll Worksheet'!$F97</f>
        <v>0</v>
      </c>
      <c r="AJ97" s="12">
        <f>'Payroll Worksheet'!AQ97*'Payroll Worksheet'!$F97</f>
        <v>0</v>
      </c>
      <c r="AK97" s="12">
        <f>'Payroll Worksheet'!AR97*'Payroll Worksheet'!$F97</f>
        <v>0</v>
      </c>
      <c r="AL97" s="12">
        <f>'Payroll Worksheet'!AS97*'Payroll Worksheet'!$F97</f>
        <v>0</v>
      </c>
      <c r="AM97" s="12">
        <f>'Payroll Worksheet'!AT97*'Payroll Worksheet'!$F97</f>
        <v>0</v>
      </c>
      <c r="AN97" s="12">
        <f>'Payroll Worksheet'!AU97*'Payroll Worksheet'!$F97</f>
        <v>0</v>
      </c>
      <c r="AO97" s="12">
        <f>'Payroll Worksheet'!AV97*'Payroll Worksheet'!$F97</f>
        <v>0</v>
      </c>
    </row>
    <row r="98" spans="1:41" x14ac:dyDescent="0.25">
      <c r="A98" s="68">
        <f>'Payroll Worksheet'!A98</f>
        <v>0</v>
      </c>
      <c r="B98" s="12">
        <f>'Payroll Worksheet'!I98*'Payroll Worksheet'!$F98</f>
        <v>0</v>
      </c>
      <c r="C98" s="12">
        <f>'Payroll Worksheet'!J98*'Payroll Worksheet'!$F98</f>
        <v>0</v>
      </c>
      <c r="D98" s="12">
        <f>'Payroll Worksheet'!K98*'Payroll Worksheet'!$F98</f>
        <v>0</v>
      </c>
      <c r="E98" s="12">
        <f>'Payroll Worksheet'!L98*'Payroll Worksheet'!$F98</f>
        <v>0</v>
      </c>
      <c r="F98" s="12">
        <f>'Payroll Worksheet'!M98*'Payroll Worksheet'!$F98</f>
        <v>0</v>
      </c>
      <c r="G98" s="12">
        <f>'Payroll Worksheet'!N98*'Payroll Worksheet'!$F98</f>
        <v>0</v>
      </c>
      <c r="H98" s="12">
        <f>'Payroll Worksheet'!O98*'Payroll Worksheet'!$F98</f>
        <v>0</v>
      </c>
      <c r="I98" s="12">
        <f>'Payroll Worksheet'!P98*'Payroll Worksheet'!$F98</f>
        <v>0</v>
      </c>
      <c r="J98" s="12">
        <f>'Payroll Worksheet'!Q98*'Payroll Worksheet'!$F98</f>
        <v>0</v>
      </c>
      <c r="K98" s="12">
        <f>'Payroll Worksheet'!R98*'Payroll Worksheet'!$F98</f>
        <v>0</v>
      </c>
      <c r="L98" s="12">
        <f>'Payroll Worksheet'!S98*'Payroll Worksheet'!$F98</f>
        <v>0</v>
      </c>
      <c r="M98" s="12">
        <f>'Payroll Worksheet'!T98*'Payroll Worksheet'!$F98</f>
        <v>0</v>
      </c>
      <c r="N98" s="12">
        <f>'Payroll Worksheet'!U98*'Payroll Worksheet'!$F98</f>
        <v>0</v>
      </c>
      <c r="O98" s="12">
        <f>'Payroll Worksheet'!V98*'Payroll Worksheet'!$F98</f>
        <v>0</v>
      </c>
      <c r="P98" s="12">
        <f>'Payroll Worksheet'!W98*'Payroll Worksheet'!$F98</f>
        <v>0</v>
      </c>
      <c r="Q98" s="12">
        <f>'Payroll Worksheet'!X98*'Payroll Worksheet'!$F98</f>
        <v>0</v>
      </c>
      <c r="R98" s="12">
        <f>'Payroll Worksheet'!Y98*'Payroll Worksheet'!$F98</f>
        <v>0</v>
      </c>
      <c r="S98" s="12">
        <f>'Payroll Worksheet'!Z98*'Payroll Worksheet'!$F98</f>
        <v>0</v>
      </c>
      <c r="T98" s="12">
        <f>'Payroll Worksheet'!AA98*'Payroll Worksheet'!$F98</f>
        <v>0</v>
      </c>
      <c r="U98" s="12">
        <f>'Payroll Worksheet'!AB98*'Payroll Worksheet'!$F98</f>
        <v>0</v>
      </c>
      <c r="V98" s="12">
        <f>'Payroll Worksheet'!AC98*'Payroll Worksheet'!$F98</f>
        <v>0</v>
      </c>
      <c r="W98" s="12">
        <f>'Payroll Worksheet'!AD98*'Payroll Worksheet'!$F98</f>
        <v>0</v>
      </c>
      <c r="X98" s="12">
        <f>'Payroll Worksheet'!AE98*'Payroll Worksheet'!$F98</f>
        <v>0</v>
      </c>
      <c r="Y98" s="12">
        <f>'Payroll Worksheet'!AF98*'Payroll Worksheet'!$F98</f>
        <v>0</v>
      </c>
      <c r="Z98" s="12">
        <f>'Payroll Worksheet'!AG98*'Payroll Worksheet'!$F98</f>
        <v>0</v>
      </c>
      <c r="AA98" s="12">
        <f>'Payroll Worksheet'!AH98*'Payroll Worksheet'!$F98</f>
        <v>0</v>
      </c>
      <c r="AB98" s="12">
        <f>'Payroll Worksheet'!AI98*'Payroll Worksheet'!$F98</f>
        <v>0</v>
      </c>
      <c r="AC98" s="12">
        <f>'Payroll Worksheet'!AJ98*'Payroll Worksheet'!$F98</f>
        <v>0</v>
      </c>
      <c r="AD98" s="12">
        <f>'Payroll Worksheet'!AK98*'Payroll Worksheet'!$F98</f>
        <v>0</v>
      </c>
      <c r="AE98" s="12">
        <f>'Payroll Worksheet'!AL98*'Payroll Worksheet'!$F98</f>
        <v>0</v>
      </c>
      <c r="AF98" s="12">
        <f>'Payroll Worksheet'!AM98*'Payroll Worksheet'!$F98</f>
        <v>0</v>
      </c>
      <c r="AG98" s="12">
        <f>'Payroll Worksheet'!AN98*'Payroll Worksheet'!$F98</f>
        <v>0</v>
      </c>
      <c r="AH98" s="12">
        <f>'Payroll Worksheet'!AO98*'Payroll Worksheet'!$F98</f>
        <v>0</v>
      </c>
      <c r="AI98" s="12">
        <f>'Payroll Worksheet'!AP98*'Payroll Worksheet'!$F98</f>
        <v>0</v>
      </c>
      <c r="AJ98" s="12">
        <f>'Payroll Worksheet'!AQ98*'Payroll Worksheet'!$F98</f>
        <v>0</v>
      </c>
      <c r="AK98" s="12">
        <f>'Payroll Worksheet'!AR98*'Payroll Worksheet'!$F98</f>
        <v>0</v>
      </c>
      <c r="AL98" s="12">
        <f>'Payroll Worksheet'!AS98*'Payroll Worksheet'!$F98</f>
        <v>0</v>
      </c>
      <c r="AM98" s="12">
        <f>'Payroll Worksheet'!AT98*'Payroll Worksheet'!$F98</f>
        <v>0</v>
      </c>
      <c r="AN98" s="12">
        <f>'Payroll Worksheet'!AU98*'Payroll Worksheet'!$F98</f>
        <v>0</v>
      </c>
      <c r="AO98" s="12">
        <f>'Payroll Worksheet'!AV98*'Payroll Worksheet'!$F98</f>
        <v>0</v>
      </c>
    </row>
    <row r="99" spans="1:41" x14ac:dyDescent="0.25">
      <c r="A99" s="68">
        <f>'Payroll Worksheet'!A99</f>
        <v>0</v>
      </c>
      <c r="B99" s="12">
        <f>'Payroll Worksheet'!I99*'Payroll Worksheet'!$F99</f>
        <v>0</v>
      </c>
      <c r="C99" s="12">
        <f>'Payroll Worksheet'!J99*'Payroll Worksheet'!$F99</f>
        <v>0</v>
      </c>
      <c r="D99" s="12">
        <f>'Payroll Worksheet'!K99*'Payroll Worksheet'!$F99</f>
        <v>0</v>
      </c>
      <c r="E99" s="12">
        <f>'Payroll Worksheet'!L99*'Payroll Worksheet'!$F99</f>
        <v>0</v>
      </c>
      <c r="F99" s="12">
        <f>'Payroll Worksheet'!M99*'Payroll Worksheet'!$F99</f>
        <v>0</v>
      </c>
      <c r="G99" s="12">
        <f>'Payroll Worksheet'!N99*'Payroll Worksheet'!$F99</f>
        <v>0</v>
      </c>
      <c r="H99" s="12">
        <f>'Payroll Worksheet'!O99*'Payroll Worksheet'!$F99</f>
        <v>0</v>
      </c>
      <c r="I99" s="12">
        <f>'Payroll Worksheet'!P99*'Payroll Worksheet'!$F99</f>
        <v>0</v>
      </c>
      <c r="J99" s="12">
        <f>'Payroll Worksheet'!Q99*'Payroll Worksheet'!$F99</f>
        <v>0</v>
      </c>
      <c r="K99" s="12">
        <f>'Payroll Worksheet'!R99*'Payroll Worksheet'!$F99</f>
        <v>0</v>
      </c>
      <c r="L99" s="12">
        <f>'Payroll Worksheet'!S99*'Payroll Worksheet'!$F99</f>
        <v>0</v>
      </c>
      <c r="M99" s="12">
        <f>'Payroll Worksheet'!T99*'Payroll Worksheet'!$F99</f>
        <v>0</v>
      </c>
      <c r="N99" s="12">
        <f>'Payroll Worksheet'!U99*'Payroll Worksheet'!$F99</f>
        <v>0</v>
      </c>
      <c r="O99" s="12">
        <f>'Payroll Worksheet'!V99*'Payroll Worksheet'!$F99</f>
        <v>0</v>
      </c>
      <c r="P99" s="12">
        <f>'Payroll Worksheet'!W99*'Payroll Worksheet'!$F99</f>
        <v>0</v>
      </c>
      <c r="Q99" s="12">
        <f>'Payroll Worksheet'!X99*'Payroll Worksheet'!$F99</f>
        <v>0</v>
      </c>
      <c r="R99" s="12">
        <f>'Payroll Worksheet'!Y99*'Payroll Worksheet'!$F99</f>
        <v>0</v>
      </c>
      <c r="S99" s="12">
        <f>'Payroll Worksheet'!Z99*'Payroll Worksheet'!$F99</f>
        <v>0</v>
      </c>
      <c r="T99" s="12">
        <f>'Payroll Worksheet'!AA99*'Payroll Worksheet'!$F99</f>
        <v>0</v>
      </c>
      <c r="U99" s="12">
        <f>'Payroll Worksheet'!AB99*'Payroll Worksheet'!$F99</f>
        <v>0</v>
      </c>
      <c r="V99" s="12">
        <f>'Payroll Worksheet'!AC99*'Payroll Worksheet'!$F99</f>
        <v>0</v>
      </c>
      <c r="W99" s="12">
        <f>'Payroll Worksheet'!AD99*'Payroll Worksheet'!$F99</f>
        <v>0</v>
      </c>
      <c r="X99" s="12">
        <f>'Payroll Worksheet'!AE99*'Payroll Worksheet'!$F99</f>
        <v>0</v>
      </c>
      <c r="Y99" s="12">
        <f>'Payroll Worksheet'!AF99*'Payroll Worksheet'!$F99</f>
        <v>0</v>
      </c>
      <c r="Z99" s="12">
        <f>'Payroll Worksheet'!AG99*'Payroll Worksheet'!$F99</f>
        <v>0</v>
      </c>
      <c r="AA99" s="12">
        <f>'Payroll Worksheet'!AH99*'Payroll Worksheet'!$F99</f>
        <v>0</v>
      </c>
      <c r="AB99" s="12">
        <f>'Payroll Worksheet'!AI99*'Payroll Worksheet'!$F99</f>
        <v>0</v>
      </c>
      <c r="AC99" s="12">
        <f>'Payroll Worksheet'!AJ99*'Payroll Worksheet'!$F99</f>
        <v>0</v>
      </c>
      <c r="AD99" s="12">
        <f>'Payroll Worksheet'!AK99*'Payroll Worksheet'!$F99</f>
        <v>0</v>
      </c>
      <c r="AE99" s="12">
        <f>'Payroll Worksheet'!AL99*'Payroll Worksheet'!$F99</f>
        <v>0</v>
      </c>
      <c r="AF99" s="12">
        <f>'Payroll Worksheet'!AM99*'Payroll Worksheet'!$F99</f>
        <v>0</v>
      </c>
      <c r="AG99" s="12">
        <f>'Payroll Worksheet'!AN99*'Payroll Worksheet'!$F99</f>
        <v>0</v>
      </c>
      <c r="AH99" s="12">
        <f>'Payroll Worksheet'!AO99*'Payroll Worksheet'!$F99</f>
        <v>0</v>
      </c>
      <c r="AI99" s="12">
        <f>'Payroll Worksheet'!AP99*'Payroll Worksheet'!$F99</f>
        <v>0</v>
      </c>
      <c r="AJ99" s="12">
        <f>'Payroll Worksheet'!AQ99*'Payroll Worksheet'!$F99</f>
        <v>0</v>
      </c>
      <c r="AK99" s="12">
        <f>'Payroll Worksheet'!AR99*'Payroll Worksheet'!$F99</f>
        <v>0</v>
      </c>
      <c r="AL99" s="12">
        <f>'Payroll Worksheet'!AS99*'Payroll Worksheet'!$F99</f>
        <v>0</v>
      </c>
      <c r="AM99" s="12">
        <f>'Payroll Worksheet'!AT99*'Payroll Worksheet'!$F99</f>
        <v>0</v>
      </c>
      <c r="AN99" s="12">
        <f>'Payroll Worksheet'!AU99*'Payroll Worksheet'!$F99</f>
        <v>0</v>
      </c>
      <c r="AO99" s="12">
        <f>'Payroll Worksheet'!AV99*'Payroll Worksheet'!$F99</f>
        <v>0</v>
      </c>
    </row>
    <row r="100" spans="1:41" x14ac:dyDescent="0.25">
      <c r="A100" s="68">
        <f>'Payroll Worksheet'!A100</f>
        <v>0</v>
      </c>
      <c r="B100" s="12">
        <f>'Payroll Worksheet'!I100*'Payroll Worksheet'!$F100</f>
        <v>0</v>
      </c>
      <c r="C100" s="12">
        <f>'Payroll Worksheet'!J100*'Payroll Worksheet'!$F100</f>
        <v>0</v>
      </c>
      <c r="D100" s="12">
        <f>'Payroll Worksheet'!K100*'Payroll Worksheet'!$F100</f>
        <v>0</v>
      </c>
      <c r="E100" s="12">
        <f>'Payroll Worksheet'!L100*'Payroll Worksheet'!$F100</f>
        <v>0</v>
      </c>
      <c r="F100" s="12">
        <f>'Payroll Worksheet'!M100*'Payroll Worksheet'!$F100</f>
        <v>0</v>
      </c>
      <c r="G100" s="12">
        <f>'Payroll Worksheet'!N100*'Payroll Worksheet'!$F100</f>
        <v>0</v>
      </c>
      <c r="H100" s="12">
        <f>'Payroll Worksheet'!O100*'Payroll Worksheet'!$F100</f>
        <v>0</v>
      </c>
      <c r="I100" s="12">
        <f>'Payroll Worksheet'!P100*'Payroll Worksheet'!$F100</f>
        <v>0</v>
      </c>
      <c r="J100" s="12">
        <f>'Payroll Worksheet'!Q100*'Payroll Worksheet'!$F100</f>
        <v>0</v>
      </c>
      <c r="K100" s="12">
        <f>'Payroll Worksheet'!R100*'Payroll Worksheet'!$F100</f>
        <v>0</v>
      </c>
      <c r="L100" s="12">
        <f>'Payroll Worksheet'!S100*'Payroll Worksheet'!$F100</f>
        <v>0</v>
      </c>
      <c r="M100" s="12">
        <f>'Payroll Worksheet'!T100*'Payroll Worksheet'!$F100</f>
        <v>0</v>
      </c>
      <c r="N100" s="12">
        <f>'Payroll Worksheet'!U100*'Payroll Worksheet'!$F100</f>
        <v>0</v>
      </c>
      <c r="O100" s="12">
        <f>'Payroll Worksheet'!V100*'Payroll Worksheet'!$F100</f>
        <v>0</v>
      </c>
      <c r="P100" s="12">
        <f>'Payroll Worksheet'!W100*'Payroll Worksheet'!$F100</f>
        <v>0</v>
      </c>
      <c r="Q100" s="12">
        <f>'Payroll Worksheet'!X100*'Payroll Worksheet'!$F100</f>
        <v>0</v>
      </c>
      <c r="R100" s="12">
        <f>'Payroll Worksheet'!Y100*'Payroll Worksheet'!$F100</f>
        <v>0</v>
      </c>
      <c r="S100" s="12">
        <f>'Payroll Worksheet'!Z100*'Payroll Worksheet'!$F100</f>
        <v>0</v>
      </c>
      <c r="T100" s="12">
        <f>'Payroll Worksheet'!AA100*'Payroll Worksheet'!$F100</f>
        <v>0</v>
      </c>
      <c r="U100" s="12">
        <f>'Payroll Worksheet'!AB100*'Payroll Worksheet'!$F100</f>
        <v>0</v>
      </c>
      <c r="V100" s="12">
        <f>'Payroll Worksheet'!AC100*'Payroll Worksheet'!$F100</f>
        <v>0</v>
      </c>
      <c r="W100" s="12">
        <f>'Payroll Worksheet'!AD100*'Payroll Worksheet'!$F100</f>
        <v>0</v>
      </c>
      <c r="X100" s="12">
        <f>'Payroll Worksheet'!AE100*'Payroll Worksheet'!$F100</f>
        <v>0</v>
      </c>
      <c r="Y100" s="12">
        <f>'Payroll Worksheet'!AF100*'Payroll Worksheet'!$F100</f>
        <v>0</v>
      </c>
      <c r="Z100" s="12">
        <f>'Payroll Worksheet'!AG100*'Payroll Worksheet'!$F100</f>
        <v>0</v>
      </c>
      <c r="AA100" s="12">
        <f>'Payroll Worksheet'!AH100*'Payroll Worksheet'!$F100</f>
        <v>0</v>
      </c>
      <c r="AB100" s="12">
        <f>'Payroll Worksheet'!AI100*'Payroll Worksheet'!$F100</f>
        <v>0</v>
      </c>
      <c r="AC100" s="12">
        <f>'Payroll Worksheet'!AJ100*'Payroll Worksheet'!$F100</f>
        <v>0</v>
      </c>
      <c r="AD100" s="12">
        <f>'Payroll Worksheet'!AK100*'Payroll Worksheet'!$F100</f>
        <v>0</v>
      </c>
      <c r="AE100" s="12">
        <f>'Payroll Worksheet'!AL100*'Payroll Worksheet'!$F100</f>
        <v>0</v>
      </c>
      <c r="AF100" s="12">
        <f>'Payroll Worksheet'!AM100*'Payroll Worksheet'!$F100</f>
        <v>0</v>
      </c>
      <c r="AG100" s="12">
        <f>'Payroll Worksheet'!AN100*'Payroll Worksheet'!$F100</f>
        <v>0</v>
      </c>
      <c r="AH100" s="12">
        <f>'Payroll Worksheet'!AO100*'Payroll Worksheet'!$F100</f>
        <v>0</v>
      </c>
      <c r="AI100" s="12">
        <f>'Payroll Worksheet'!AP100*'Payroll Worksheet'!$F100</f>
        <v>0</v>
      </c>
      <c r="AJ100" s="12">
        <f>'Payroll Worksheet'!AQ100*'Payroll Worksheet'!$F100</f>
        <v>0</v>
      </c>
      <c r="AK100" s="12">
        <f>'Payroll Worksheet'!AR100*'Payroll Worksheet'!$F100</f>
        <v>0</v>
      </c>
      <c r="AL100" s="12">
        <f>'Payroll Worksheet'!AS100*'Payroll Worksheet'!$F100</f>
        <v>0</v>
      </c>
      <c r="AM100" s="12">
        <f>'Payroll Worksheet'!AT100*'Payroll Worksheet'!$F100</f>
        <v>0</v>
      </c>
      <c r="AN100" s="12">
        <f>'Payroll Worksheet'!AU100*'Payroll Worksheet'!$F100</f>
        <v>0</v>
      </c>
      <c r="AO100" s="12">
        <f>'Payroll Worksheet'!AV100*'Payroll Worksheet'!$F100</f>
        <v>0</v>
      </c>
    </row>
    <row r="101" spans="1:41" x14ac:dyDescent="0.25">
      <c r="A101" s="68">
        <f>'Payroll Worksheet'!A101</f>
        <v>0</v>
      </c>
      <c r="B101" s="12">
        <f>'Payroll Worksheet'!I101*'Payroll Worksheet'!$F101</f>
        <v>0</v>
      </c>
      <c r="C101" s="12">
        <f>'Payroll Worksheet'!J101*'Payroll Worksheet'!$F101</f>
        <v>0</v>
      </c>
      <c r="D101" s="12">
        <f>'Payroll Worksheet'!K101*'Payroll Worksheet'!$F101</f>
        <v>0</v>
      </c>
      <c r="E101" s="12">
        <f>'Payroll Worksheet'!L101*'Payroll Worksheet'!$F101</f>
        <v>0</v>
      </c>
      <c r="F101" s="12">
        <f>'Payroll Worksheet'!M101*'Payroll Worksheet'!$F101</f>
        <v>0</v>
      </c>
      <c r="G101" s="12">
        <f>'Payroll Worksheet'!N101*'Payroll Worksheet'!$F101</f>
        <v>0</v>
      </c>
      <c r="H101" s="12">
        <f>'Payroll Worksheet'!O101*'Payroll Worksheet'!$F101</f>
        <v>0</v>
      </c>
      <c r="I101" s="12">
        <f>'Payroll Worksheet'!P101*'Payroll Worksheet'!$F101</f>
        <v>0</v>
      </c>
      <c r="J101" s="12">
        <f>'Payroll Worksheet'!Q101*'Payroll Worksheet'!$F101</f>
        <v>0</v>
      </c>
      <c r="K101" s="12">
        <f>'Payroll Worksheet'!R101*'Payroll Worksheet'!$F101</f>
        <v>0</v>
      </c>
      <c r="L101" s="12">
        <f>'Payroll Worksheet'!S101*'Payroll Worksheet'!$F101</f>
        <v>0</v>
      </c>
      <c r="M101" s="12">
        <f>'Payroll Worksheet'!T101*'Payroll Worksheet'!$F101</f>
        <v>0</v>
      </c>
      <c r="N101" s="12">
        <f>'Payroll Worksheet'!U101*'Payroll Worksheet'!$F101</f>
        <v>0</v>
      </c>
      <c r="O101" s="12">
        <f>'Payroll Worksheet'!V101*'Payroll Worksheet'!$F101</f>
        <v>0</v>
      </c>
      <c r="P101" s="12">
        <f>'Payroll Worksheet'!W101*'Payroll Worksheet'!$F101</f>
        <v>0</v>
      </c>
      <c r="Q101" s="12">
        <f>'Payroll Worksheet'!X101*'Payroll Worksheet'!$F101</f>
        <v>0</v>
      </c>
      <c r="R101" s="12">
        <f>'Payroll Worksheet'!Y101*'Payroll Worksheet'!$F101</f>
        <v>0</v>
      </c>
      <c r="S101" s="12">
        <f>'Payroll Worksheet'!Z101*'Payroll Worksheet'!$F101</f>
        <v>0</v>
      </c>
      <c r="T101" s="12">
        <f>'Payroll Worksheet'!AA101*'Payroll Worksheet'!$F101</f>
        <v>0</v>
      </c>
      <c r="U101" s="12">
        <f>'Payroll Worksheet'!AB101*'Payroll Worksheet'!$F101</f>
        <v>0</v>
      </c>
      <c r="V101" s="12">
        <f>'Payroll Worksheet'!AC101*'Payroll Worksheet'!$F101</f>
        <v>0</v>
      </c>
      <c r="W101" s="12">
        <f>'Payroll Worksheet'!AD101*'Payroll Worksheet'!$F101</f>
        <v>0</v>
      </c>
      <c r="X101" s="12">
        <f>'Payroll Worksheet'!AE101*'Payroll Worksheet'!$F101</f>
        <v>0</v>
      </c>
      <c r="Y101" s="12">
        <f>'Payroll Worksheet'!AF101*'Payroll Worksheet'!$F101</f>
        <v>0</v>
      </c>
      <c r="Z101" s="12">
        <f>'Payroll Worksheet'!AG101*'Payroll Worksheet'!$F101</f>
        <v>0</v>
      </c>
      <c r="AA101" s="12">
        <f>'Payroll Worksheet'!AH101*'Payroll Worksheet'!$F101</f>
        <v>0</v>
      </c>
      <c r="AB101" s="12">
        <f>'Payroll Worksheet'!AI101*'Payroll Worksheet'!$F101</f>
        <v>0</v>
      </c>
      <c r="AC101" s="12">
        <f>'Payroll Worksheet'!AJ101*'Payroll Worksheet'!$F101</f>
        <v>0</v>
      </c>
      <c r="AD101" s="12">
        <f>'Payroll Worksheet'!AK101*'Payroll Worksheet'!$F101</f>
        <v>0</v>
      </c>
      <c r="AE101" s="12">
        <f>'Payroll Worksheet'!AL101*'Payroll Worksheet'!$F101</f>
        <v>0</v>
      </c>
      <c r="AF101" s="12">
        <f>'Payroll Worksheet'!AM101*'Payroll Worksheet'!$F101</f>
        <v>0</v>
      </c>
      <c r="AG101" s="12">
        <f>'Payroll Worksheet'!AN101*'Payroll Worksheet'!$F101</f>
        <v>0</v>
      </c>
      <c r="AH101" s="12">
        <f>'Payroll Worksheet'!AO101*'Payroll Worksheet'!$F101</f>
        <v>0</v>
      </c>
      <c r="AI101" s="12">
        <f>'Payroll Worksheet'!AP101*'Payroll Worksheet'!$F101</f>
        <v>0</v>
      </c>
      <c r="AJ101" s="12">
        <f>'Payroll Worksheet'!AQ101*'Payroll Worksheet'!$F101</f>
        <v>0</v>
      </c>
      <c r="AK101" s="12">
        <f>'Payroll Worksheet'!AR101*'Payroll Worksheet'!$F101</f>
        <v>0</v>
      </c>
      <c r="AL101" s="12">
        <f>'Payroll Worksheet'!AS101*'Payroll Worksheet'!$F101</f>
        <v>0</v>
      </c>
      <c r="AM101" s="12">
        <f>'Payroll Worksheet'!AT101*'Payroll Worksheet'!$F101</f>
        <v>0</v>
      </c>
      <c r="AN101" s="12">
        <f>'Payroll Worksheet'!AU101*'Payroll Worksheet'!$F101</f>
        <v>0</v>
      </c>
      <c r="AO101" s="12">
        <f>'Payroll Worksheet'!AV101*'Payroll Worksheet'!$F101</f>
        <v>0</v>
      </c>
    </row>
    <row r="102" spans="1:41" x14ac:dyDescent="0.25">
      <c r="A102" s="68">
        <f>'Payroll Worksheet'!A102</f>
        <v>0</v>
      </c>
      <c r="B102" s="12">
        <f>'Payroll Worksheet'!I102*'Payroll Worksheet'!$F102</f>
        <v>0</v>
      </c>
      <c r="C102" s="12">
        <f>'Payroll Worksheet'!J102*'Payroll Worksheet'!$F102</f>
        <v>0</v>
      </c>
      <c r="D102" s="12">
        <f>'Payroll Worksheet'!K102*'Payroll Worksheet'!$F102</f>
        <v>0</v>
      </c>
      <c r="E102" s="12">
        <f>'Payroll Worksheet'!L102*'Payroll Worksheet'!$F102</f>
        <v>0</v>
      </c>
      <c r="F102" s="12">
        <f>'Payroll Worksheet'!M102*'Payroll Worksheet'!$F102</f>
        <v>0</v>
      </c>
      <c r="G102" s="12">
        <f>'Payroll Worksheet'!N102*'Payroll Worksheet'!$F102</f>
        <v>0</v>
      </c>
      <c r="H102" s="12">
        <f>'Payroll Worksheet'!O102*'Payroll Worksheet'!$F102</f>
        <v>0</v>
      </c>
      <c r="I102" s="12">
        <f>'Payroll Worksheet'!P102*'Payroll Worksheet'!$F102</f>
        <v>0</v>
      </c>
      <c r="J102" s="12">
        <f>'Payroll Worksheet'!Q102*'Payroll Worksheet'!$F102</f>
        <v>0</v>
      </c>
      <c r="K102" s="12">
        <f>'Payroll Worksheet'!R102*'Payroll Worksheet'!$F102</f>
        <v>0</v>
      </c>
      <c r="L102" s="12">
        <f>'Payroll Worksheet'!S102*'Payroll Worksheet'!$F102</f>
        <v>0</v>
      </c>
      <c r="M102" s="12">
        <f>'Payroll Worksheet'!T102*'Payroll Worksheet'!$F102</f>
        <v>0</v>
      </c>
      <c r="N102" s="12">
        <f>'Payroll Worksheet'!U102*'Payroll Worksheet'!$F102</f>
        <v>0</v>
      </c>
      <c r="O102" s="12">
        <f>'Payroll Worksheet'!V102*'Payroll Worksheet'!$F102</f>
        <v>0</v>
      </c>
      <c r="P102" s="12">
        <f>'Payroll Worksheet'!W102*'Payroll Worksheet'!$F102</f>
        <v>0</v>
      </c>
      <c r="Q102" s="12">
        <f>'Payroll Worksheet'!X102*'Payroll Worksheet'!$F102</f>
        <v>0</v>
      </c>
      <c r="R102" s="12">
        <f>'Payroll Worksheet'!Y102*'Payroll Worksheet'!$F102</f>
        <v>0</v>
      </c>
      <c r="S102" s="12">
        <f>'Payroll Worksheet'!Z102*'Payroll Worksheet'!$F102</f>
        <v>0</v>
      </c>
      <c r="T102" s="12">
        <f>'Payroll Worksheet'!AA102*'Payroll Worksheet'!$F102</f>
        <v>0</v>
      </c>
      <c r="U102" s="12">
        <f>'Payroll Worksheet'!AB102*'Payroll Worksheet'!$F102</f>
        <v>0</v>
      </c>
      <c r="V102" s="12">
        <f>'Payroll Worksheet'!AC102*'Payroll Worksheet'!$F102</f>
        <v>0</v>
      </c>
      <c r="W102" s="12">
        <f>'Payroll Worksheet'!AD102*'Payroll Worksheet'!$F102</f>
        <v>0</v>
      </c>
      <c r="X102" s="12">
        <f>'Payroll Worksheet'!AE102*'Payroll Worksheet'!$F102</f>
        <v>0</v>
      </c>
      <c r="Y102" s="12">
        <f>'Payroll Worksheet'!AF102*'Payroll Worksheet'!$F102</f>
        <v>0</v>
      </c>
      <c r="Z102" s="12">
        <f>'Payroll Worksheet'!AG102*'Payroll Worksheet'!$F102</f>
        <v>0</v>
      </c>
      <c r="AA102" s="12">
        <f>'Payroll Worksheet'!AH102*'Payroll Worksheet'!$F102</f>
        <v>0</v>
      </c>
      <c r="AB102" s="12">
        <f>'Payroll Worksheet'!AI102*'Payroll Worksheet'!$F102</f>
        <v>0</v>
      </c>
      <c r="AC102" s="12">
        <f>'Payroll Worksheet'!AJ102*'Payroll Worksheet'!$F102</f>
        <v>0</v>
      </c>
      <c r="AD102" s="12">
        <f>'Payroll Worksheet'!AK102*'Payroll Worksheet'!$F102</f>
        <v>0</v>
      </c>
      <c r="AE102" s="12">
        <f>'Payroll Worksheet'!AL102*'Payroll Worksheet'!$F102</f>
        <v>0</v>
      </c>
      <c r="AF102" s="12">
        <f>'Payroll Worksheet'!AM102*'Payroll Worksheet'!$F102</f>
        <v>0</v>
      </c>
      <c r="AG102" s="12">
        <f>'Payroll Worksheet'!AN102*'Payroll Worksheet'!$F102</f>
        <v>0</v>
      </c>
      <c r="AH102" s="12">
        <f>'Payroll Worksheet'!AO102*'Payroll Worksheet'!$F102</f>
        <v>0</v>
      </c>
      <c r="AI102" s="12">
        <f>'Payroll Worksheet'!AP102*'Payroll Worksheet'!$F102</f>
        <v>0</v>
      </c>
      <c r="AJ102" s="12">
        <f>'Payroll Worksheet'!AQ102*'Payroll Worksheet'!$F102</f>
        <v>0</v>
      </c>
      <c r="AK102" s="12">
        <f>'Payroll Worksheet'!AR102*'Payroll Worksheet'!$F102</f>
        <v>0</v>
      </c>
      <c r="AL102" s="12">
        <f>'Payroll Worksheet'!AS102*'Payroll Worksheet'!$F102</f>
        <v>0</v>
      </c>
      <c r="AM102" s="12">
        <f>'Payroll Worksheet'!AT102*'Payroll Worksheet'!$F102</f>
        <v>0</v>
      </c>
      <c r="AN102" s="12">
        <f>'Payroll Worksheet'!AU102*'Payroll Worksheet'!$F102</f>
        <v>0</v>
      </c>
      <c r="AO102" s="12">
        <f>'Payroll Worksheet'!AV102*'Payroll Worksheet'!$F102</f>
        <v>0</v>
      </c>
    </row>
    <row r="103" spans="1:41" x14ac:dyDescent="0.25">
      <c r="A103" s="68">
        <f>'Payroll Worksheet'!A103</f>
        <v>0</v>
      </c>
      <c r="B103" s="12">
        <f>'Payroll Worksheet'!I103*'Payroll Worksheet'!$F103</f>
        <v>0</v>
      </c>
      <c r="C103" s="12">
        <f>'Payroll Worksheet'!J103*'Payroll Worksheet'!$F103</f>
        <v>0</v>
      </c>
      <c r="D103" s="12">
        <f>'Payroll Worksheet'!K103*'Payroll Worksheet'!$F103</f>
        <v>0</v>
      </c>
      <c r="E103" s="12">
        <f>'Payroll Worksheet'!L103*'Payroll Worksheet'!$F103</f>
        <v>0</v>
      </c>
      <c r="F103" s="12">
        <f>'Payroll Worksheet'!M103*'Payroll Worksheet'!$F103</f>
        <v>0</v>
      </c>
      <c r="G103" s="12">
        <f>'Payroll Worksheet'!N103*'Payroll Worksheet'!$F103</f>
        <v>0</v>
      </c>
      <c r="H103" s="12">
        <f>'Payroll Worksheet'!O103*'Payroll Worksheet'!$F103</f>
        <v>0</v>
      </c>
      <c r="I103" s="12">
        <f>'Payroll Worksheet'!P103*'Payroll Worksheet'!$F103</f>
        <v>0</v>
      </c>
      <c r="J103" s="12">
        <f>'Payroll Worksheet'!Q103*'Payroll Worksheet'!$F103</f>
        <v>0</v>
      </c>
      <c r="K103" s="12">
        <f>'Payroll Worksheet'!R103*'Payroll Worksheet'!$F103</f>
        <v>0</v>
      </c>
      <c r="L103" s="12">
        <f>'Payroll Worksheet'!S103*'Payroll Worksheet'!$F103</f>
        <v>0</v>
      </c>
      <c r="M103" s="12">
        <f>'Payroll Worksheet'!T103*'Payroll Worksheet'!$F103</f>
        <v>0</v>
      </c>
      <c r="N103" s="12">
        <f>'Payroll Worksheet'!U103*'Payroll Worksheet'!$F103</f>
        <v>0</v>
      </c>
      <c r="O103" s="12">
        <f>'Payroll Worksheet'!V103*'Payroll Worksheet'!$F103</f>
        <v>0</v>
      </c>
      <c r="P103" s="12">
        <f>'Payroll Worksheet'!W103*'Payroll Worksheet'!$F103</f>
        <v>0</v>
      </c>
      <c r="Q103" s="12">
        <f>'Payroll Worksheet'!X103*'Payroll Worksheet'!$F103</f>
        <v>0</v>
      </c>
      <c r="R103" s="12">
        <f>'Payroll Worksheet'!Y103*'Payroll Worksheet'!$F103</f>
        <v>0</v>
      </c>
      <c r="S103" s="12">
        <f>'Payroll Worksheet'!Z103*'Payroll Worksheet'!$F103</f>
        <v>0</v>
      </c>
      <c r="T103" s="12">
        <f>'Payroll Worksheet'!AA103*'Payroll Worksheet'!$F103</f>
        <v>0</v>
      </c>
      <c r="U103" s="12">
        <f>'Payroll Worksheet'!AB103*'Payroll Worksheet'!$F103</f>
        <v>0</v>
      </c>
      <c r="V103" s="12">
        <f>'Payroll Worksheet'!AC103*'Payroll Worksheet'!$F103</f>
        <v>0</v>
      </c>
      <c r="W103" s="12">
        <f>'Payroll Worksheet'!AD103*'Payroll Worksheet'!$F103</f>
        <v>0</v>
      </c>
      <c r="X103" s="12">
        <f>'Payroll Worksheet'!AE103*'Payroll Worksheet'!$F103</f>
        <v>0</v>
      </c>
      <c r="Y103" s="12">
        <f>'Payroll Worksheet'!AF103*'Payroll Worksheet'!$F103</f>
        <v>0</v>
      </c>
      <c r="Z103" s="12">
        <f>'Payroll Worksheet'!AG103*'Payroll Worksheet'!$F103</f>
        <v>0</v>
      </c>
      <c r="AA103" s="12">
        <f>'Payroll Worksheet'!AH103*'Payroll Worksheet'!$F103</f>
        <v>0</v>
      </c>
      <c r="AB103" s="12">
        <f>'Payroll Worksheet'!AI103*'Payroll Worksheet'!$F103</f>
        <v>0</v>
      </c>
      <c r="AC103" s="12">
        <f>'Payroll Worksheet'!AJ103*'Payroll Worksheet'!$F103</f>
        <v>0</v>
      </c>
      <c r="AD103" s="12">
        <f>'Payroll Worksheet'!AK103*'Payroll Worksheet'!$F103</f>
        <v>0</v>
      </c>
      <c r="AE103" s="12">
        <f>'Payroll Worksheet'!AL103*'Payroll Worksheet'!$F103</f>
        <v>0</v>
      </c>
      <c r="AF103" s="12">
        <f>'Payroll Worksheet'!AM103*'Payroll Worksheet'!$F103</f>
        <v>0</v>
      </c>
      <c r="AG103" s="12">
        <f>'Payroll Worksheet'!AN103*'Payroll Worksheet'!$F103</f>
        <v>0</v>
      </c>
      <c r="AH103" s="12">
        <f>'Payroll Worksheet'!AO103*'Payroll Worksheet'!$F103</f>
        <v>0</v>
      </c>
      <c r="AI103" s="12">
        <f>'Payroll Worksheet'!AP103*'Payroll Worksheet'!$F103</f>
        <v>0</v>
      </c>
      <c r="AJ103" s="12">
        <f>'Payroll Worksheet'!AQ103*'Payroll Worksheet'!$F103</f>
        <v>0</v>
      </c>
      <c r="AK103" s="12">
        <f>'Payroll Worksheet'!AR103*'Payroll Worksheet'!$F103</f>
        <v>0</v>
      </c>
      <c r="AL103" s="12">
        <f>'Payroll Worksheet'!AS103*'Payroll Worksheet'!$F103</f>
        <v>0</v>
      </c>
      <c r="AM103" s="12">
        <f>'Payroll Worksheet'!AT103*'Payroll Worksheet'!$F103</f>
        <v>0</v>
      </c>
      <c r="AN103" s="12">
        <f>'Payroll Worksheet'!AU103*'Payroll Worksheet'!$F103</f>
        <v>0</v>
      </c>
      <c r="AO103" s="12">
        <f>'Payroll Worksheet'!AV103*'Payroll Worksheet'!$F103</f>
        <v>0</v>
      </c>
    </row>
    <row r="104" spans="1:41" x14ac:dyDescent="0.25">
      <c r="A104" s="68">
        <f>'Payroll Worksheet'!A104</f>
        <v>0</v>
      </c>
      <c r="B104" s="12">
        <f>'Payroll Worksheet'!I104*'Payroll Worksheet'!$F104</f>
        <v>0</v>
      </c>
      <c r="C104" s="12">
        <f>'Payroll Worksheet'!J104*'Payroll Worksheet'!$F104</f>
        <v>0</v>
      </c>
      <c r="D104" s="12">
        <f>'Payroll Worksheet'!K104*'Payroll Worksheet'!$F104</f>
        <v>0</v>
      </c>
      <c r="E104" s="12">
        <f>'Payroll Worksheet'!L104*'Payroll Worksheet'!$F104</f>
        <v>0</v>
      </c>
      <c r="F104" s="12">
        <f>'Payroll Worksheet'!M104*'Payroll Worksheet'!$F104</f>
        <v>0</v>
      </c>
      <c r="G104" s="12">
        <f>'Payroll Worksheet'!N104*'Payroll Worksheet'!$F104</f>
        <v>0</v>
      </c>
      <c r="H104" s="12">
        <f>'Payroll Worksheet'!O104*'Payroll Worksheet'!$F104</f>
        <v>0</v>
      </c>
      <c r="I104" s="12">
        <f>'Payroll Worksheet'!P104*'Payroll Worksheet'!$F104</f>
        <v>0</v>
      </c>
      <c r="J104" s="12">
        <f>'Payroll Worksheet'!Q104*'Payroll Worksheet'!$F104</f>
        <v>0</v>
      </c>
      <c r="K104" s="12">
        <f>'Payroll Worksheet'!R104*'Payroll Worksheet'!$F104</f>
        <v>0</v>
      </c>
      <c r="L104" s="12">
        <f>'Payroll Worksheet'!S104*'Payroll Worksheet'!$F104</f>
        <v>0</v>
      </c>
      <c r="M104" s="12">
        <f>'Payroll Worksheet'!T104*'Payroll Worksheet'!$F104</f>
        <v>0</v>
      </c>
      <c r="N104" s="12">
        <f>'Payroll Worksheet'!U104*'Payroll Worksheet'!$F104</f>
        <v>0</v>
      </c>
      <c r="O104" s="12">
        <f>'Payroll Worksheet'!V104*'Payroll Worksheet'!$F104</f>
        <v>0</v>
      </c>
      <c r="P104" s="12">
        <f>'Payroll Worksheet'!W104*'Payroll Worksheet'!$F104</f>
        <v>0</v>
      </c>
      <c r="Q104" s="12">
        <f>'Payroll Worksheet'!X104*'Payroll Worksheet'!$F104</f>
        <v>0</v>
      </c>
      <c r="R104" s="12">
        <f>'Payroll Worksheet'!Y104*'Payroll Worksheet'!$F104</f>
        <v>0</v>
      </c>
      <c r="S104" s="12">
        <f>'Payroll Worksheet'!Z104*'Payroll Worksheet'!$F104</f>
        <v>0</v>
      </c>
      <c r="T104" s="12">
        <f>'Payroll Worksheet'!AA104*'Payroll Worksheet'!$F104</f>
        <v>0</v>
      </c>
      <c r="U104" s="12">
        <f>'Payroll Worksheet'!AB104*'Payroll Worksheet'!$F104</f>
        <v>0</v>
      </c>
      <c r="V104" s="12">
        <f>'Payroll Worksheet'!AC104*'Payroll Worksheet'!$F104</f>
        <v>0</v>
      </c>
      <c r="W104" s="12">
        <f>'Payroll Worksheet'!AD104*'Payroll Worksheet'!$F104</f>
        <v>0</v>
      </c>
      <c r="X104" s="12">
        <f>'Payroll Worksheet'!AE104*'Payroll Worksheet'!$F104</f>
        <v>0</v>
      </c>
      <c r="Y104" s="12">
        <f>'Payroll Worksheet'!AF104*'Payroll Worksheet'!$F104</f>
        <v>0</v>
      </c>
      <c r="Z104" s="12">
        <f>'Payroll Worksheet'!AG104*'Payroll Worksheet'!$F104</f>
        <v>0</v>
      </c>
      <c r="AA104" s="12">
        <f>'Payroll Worksheet'!AH104*'Payroll Worksheet'!$F104</f>
        <v>0</v>
      </c>
      <c r="AB104" s="12">
        <f>'Payroll Worksheet'!AI104*'Payroll Worksheet'!$F104</f>
        <v>0</v>
      </c>
      <c r="AC104" s="12">
        <f>'Payroll Worksheet'!AJ104*'Payroll Worksheet'!$F104</f>
        <v>0</v>
      </c>
      <c r="AD104" s="12">
        <f>'Payroll Worksheet'!AK104*'Payroll Worksheet'!$F104</f>
        <v>0</v>
      </c>
      <c r="AE104" s="12">
        <f>'Payroll Worksheet'!AL104*'Payroll Worksheet'!$F104</f>
        <v>0</v>
      </c>
      <c r="AF104" s="12">
        <f>'Payroll Worksheet'!AM104*'Payroll Worksheet'!$F104</f>
        <v>0</v>
      </c>
      <c r="AG104" s="12">
        <f>'Payroll Worksheet'!AN104*'Payroll Worksheet'!$F104</f>
        <v>0</v>
      </c>
      <c r="AH104" s="12">
        <f>'Payroll Worksheet'!AO104*'Payroll Worksheet'!$F104</f>
        <v>0</v>
      </c>
      <c r="AI104" s="12">
        <f>'Payroll Worksheet'!AP104*'Payroll Worksheet'!$F104</f>
        <v>0</v>
      </c>
      <c r="AJ104" s="12">
        <f>'Payroll Worksheet'!AQ104*'Payroll Worksheet'!$F104</f>
        <v>0</v>
      </c>
      <c r="AK104" s="12">
        <f>'Payroll Worksheet'!AR104*'Payroll Worksheet'!$F104</f>
        <v>0</v>
      </c>
      <c r="AL104" s="12">
        <f>'Payroll Worksheet'!AS104*'Payroll Worksheet'!$F104</f>
        <v>0</v>
      </c>
      <c r="AM104" s="12">
        <f>'Payroll Worksheet'!AT104*'Payroll Worksheet'!$F104</f>
        <v>0</v>
      </c>
      <c r="AN104" s="12">
        <f>'Payroll Worksheet'!AU104*'Payroll Worksheet'!$F104</f>
        <v>0</v>
      </c>
      <c r="AO104" s="12">
        <f>'Payroll Worksheet'!AV104*'Payroll Worksheet'!$F104</f>
        <v>0</v>
      </c>
    </row>
    <row r="105" spans="1:41" x14ac:dyDescent="0.25">
      <c r="A105" s="68">
        <f>'Payroll Worksheet'!A105</f>
        <v>0</v>
      </c>
      <c r="B105" s="12">
        <f>'Payroll Worksheet'!I105*'Payroll Worksheet'!$F105</f>
        <v>0</v>
      </c>
      <c r="C105" s="12">
        <f>'Payroll Worksheet'!J105*'Payroll Worksheet'!$F105</f>
        <v>0</v>
      </c>
      <c r="D105" s="12">
        <f>'Payroll Worksheet'!K105*'Payroll Worksheet'!$F105</f>
        <v>0</v>
      </c>
      <c r="E105" s="12">
        <f>'Payroll Worksheet'!L105*'Payroll Worksheet'!$F105</f>
        <v>0</v>
      </c>
      <c r="F105" s="12">
        <f>'Payroll Worksheet'!M105*'Payroll Worksheet'!$F105</f>
        <v>0</v>
      </c>
      <c r="G105" s="12">
        <f>'Payroll Worksheet'!N105*'Payroll Worksheet'!$F105</f>
        <v>0</v>
      </c>
      <c r="H105" s="12">
        <f>'Payroll Worksheet'!O105*'Payroll Worksheet'!$F105</f>
        <v>0</v>
      </c>
      <c r="I105" s="12">
        <f>'Payroll Worksheet'!P105*'Payroll Worksheet'!$F105</f>
        <v>0</v>
      </c>
      <c r="J105" s="12">
        <f>'Payroll Worksheet'!Q105*'Payroll Worksheet'!$F105</f>
        <v>0</v>
      </c>
      <c r="K105" s="12">
        <f>'Payroll Worksheet'!R105*'Payroll Worksheet'!$F105</f>
        <v>0</v>
      </c>
      <c r="L105" s="12">
        <f>'Payroll Worksheet'!S105*'Payroll Worksheet'!$F105</f>
        <v>0</v>
      </c>
      <c r="M105" s="12">
        <f>'Payroll Worksheet'!T105*'Payroll Worksheet'!$F105</f>
        <v>0</v>
      </c>
      <c r="N105" s="12">
        <f>'Payroll Worksheet'!U105*'Payroll Worksheet'!$F105</f>
        <v>0</v>
      </c>
      <c r="O105" s="12">
        <f>'Payroll Worksheet'!V105*'Payroll Worksheet'!$F105</f>
        <v>0</v>
      </c>
      <c r="P105" s="12">
        <f>'Payroll Worksheet'!W105*'Payroll Worksheet'!$F105</f>
        <v>0</v>
      </c>
      <c r="Q105" s="12">
        <f>'Payroll Worksheet'!X105*'Payroll Worksheet'!$F105</f>
        <v>0</v>
      </c>
      <c r="R105" s="12">
        <f>'Payroll Worksheet'!Y105*'Payroll Worksheet'!$F105</f>
        <v>0</v>
      </c>
      <c r="S105" s="12">
        <f>'Payroll Worksheet'!Z105*'Payroll Worksheet'!$F105</f>
        <v>0</v>
      </c>
      <c r="T105" s="12">
        <f>'Payroll Worksheet'!AA105*'Payroll Worksheet'!$F105</f>
        <v>0</v>
      </c>
      <c r="U105" s="12">
        <f>'Payroll Worksheet'!AB105*'Payroll Worksheet'!$F105</f>
        <v>0</v>
      </c>
      <c r="V105" s="12">
        <f>'Payroll Worksheet'!AC105*'Payroll Worksheet'!$F105</f>
        <v>0</v>
      </c>
      <c r="W105" s="12">
        <f>'Payroll Worksheet'!AD105*'Payroll Worksheet'!$F105</f>
        <v>0</v>
      </c>
      <c r="X105" s="12">
        <f>'Payroll Worksheet'!AE105*'Payroll Worksheet'!$F105</f>
        <v>0</v>
      </c>
      <c r="Y105" s="12">
        <f>'Payroll Worksheet'!AF105*'Payroll Worksheet'!$F105</f>
        <v>0</v>
      </c>
      <c r="Z105" s="12">
        <f>'Payroll Worksheet'!AG105*'Payroll Worksheet'!$F105</f>
        <v>0</v>
      </c>
      <c r="AA105" s="12">
        <f>'Payroll Worksheet'!AH105*'Payroll Worksheet'!$F105</f>
        <v>0</v>
      </c>
      <c r="AB105" s="12">
        <f>'Payroll Worksheet'!AI105*'Payroll Worksheet'!$F105</f>
        <v>0</v>
      </c>
      <c r="AC105" s="12">
        <f>'Payroll Worksheet'!AJ105*'Payroll Worksheet'!$F105</f>
        <v>0</v>
      </c>
      <c r="AD105" s="12">
        <f>'Payroll Worksheet'!AK105*'Payroll Worksheet'!$F105</f>
        <v>0</v>
      </c>
      <c r="AE105" s="12">
        <f>'Payroll Worksheet'!AL105*'Payroll Worksheet'!$F105</f>
        <v>0</v>
      </c>
      <c r="AF105" s="12">
        <f>'Payroll Worksheet'!AM105*'Payroll Worksheet'!$F105</f>
        <v>0</v>
      </c>
      <c r="AG105" s="12">
        <f>'Payroll Worksheet'!AN105*'Payroll Worksheet'!$F105</f>
        <v>0</v>
      </c>
      <c r="AH105" s="12">
        <f>'Payroll Worksheet'!AO105*'Payroll Worksheet'!$F105</f>
        <v>0</v>
      </c>
      <c r="AI105" s="12">
        <f>'Payroll Worksheet'!AP105*'Payroll Worksheet'!$F105</f>
        <v>0</v>
      </c>
      <c r="AJ105" s="12">
        <f>'Payroll Worksheet'!AQ105*'Payroll Worksheet'!$F105</f>
        <v>0</v>
      </c>
      <c r="AK105" s="12">
        <f>'Payroll Worksheet'!AR105*'Payroll Worksheet'!$F105</f>
        <v>0</v>
      </c>
      <c r="AL105" s="12">
        <f>'Payroll Worksheet'!AS105*'Payroll Worksheet'!$F105</f>
        <v>0</v>
      </c>
      <c r="AM105" s="12">
        <f>'Payroll Worksheet'!AT105*'Payroll Worksheet'!$F105</f>
        <v>0</v>
      </c>
      <c r="AN105" s="12">
        <f>'Payroll Worksheet'!AU105*'Payroll Worksheet'!$F105</f>
        <v>0</v>
      </c>
      <c r="AO105" s="12">
        <f>'Payroll Worksheet'!AV105*'Payroll Worksheet'!$F105</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C17B0-9427-4806-B8DB-FB8CCF8E308A}">
  <sheetPr>
    <tabColor theme="0" tint="-0.34998626667073579"/>
  </sheetPr>
  <dimension ref="A1:N47"/>
  <sheetViews>
    <sheetView showGridLines="0" topLeftCell="A25" zoomScale="85" zoomScaleNormal="85" workbookViewId="0">
      <selection activeCell="C16" sqref="C16"/>
    </sheetView>
  </sheetViews>
  <sheetFormatPr defaultRowHeight="15" x14ac:dyDescent="0.25"/>
  <cols>
    <col min="1" max="1" width="80.140625" customWidth="1"/>
    <col min="2" max="2" width="14.7109375" bestFit="1" customWidth="1"/>
    <col min="3" max="13" width="12.140625" customWidth="1"/>
  </cols>
  <sheetData>
    <row r="1" spans="1:14" s="125" customFormat="1" x14ac:dyDescent="0.25"/>
    <row r="2" spans="1:14" x14ac:dyDescent="0.25">
      <c r="A2" s="126" t="s">
        <v>184</v>
      </c>
      <c r="B2" s="127"/>
    </row>
    <row r="3" spans="1:14" x14ac:dyDescent="0.25">
      <c r="A3" s="3" t="s">
        <v>7</v>
      </c>
      <c r="B3" s="127"/>
    </row>
    <row r="4" spans="1:14" x14ac:dyDescent="0.25">
      <c r="A4" s="3" t="s">
        <v>1</v>
      </c>
      <c r="B4" s="8">
        <f>MONTH(B3)</f>
        <v>1</v>
      </c>
      <c r="C4" s="9"/>
      <c r="D4" s="9"/>
      <c r="E4" s="9"/>
      <c r="F4" s="9"/>
      <c r="G4" s="9"/>
      <c r="H4" s="9"/>
      <c r="I4" s="9"/>
      <c r="J4" s="9"/>
      <c r="K4" s="9"/>
      <c r="L4" s="9"/>
      <c r="M4" s="9"/>
      <c r="N4" s="2"/>
    </row>
    <row r="5" spans="1:14" x14ac:dyDescent="0.25">
      <c r="A5" s="3"/>
    </row>
    <row r="6" spans="1:14" x14ac:dyDescent="0.25">
      <c r="A6" s="3" t="s">
        <v>3</v>
      </c>
    </row>
    <row r="7" spans="1:14" x14ac:dyDescent="0.25">
      <c r="A7" s="4" t="s">
        <v>10</v>
      </c>
      <c r="B7" s="5"/>
    </row>
    <row r="8" spans="1:14" x14ac:dyDescent="0.25">
      <c r="A8" s="4" t="s">
        <v>72</v>
      </c>
      <c r="B8" s="5"/>
    </row>
    <row r="9" spans="1:14" x14ac:dyDescent="0.25">
      <c r="A9" s="4" t="s">
        <v>73</v>
      </c>
      <c r="B9" s="5"/>
    </row>
    <row r="10" spans="1:14" x14ac:dyDescent="0.25">
      <c r="A10" s="4" t="s">
        <v>95</v>
      </c>
      <c r="B10" s="5"/>
      <c r="C10" s="5"/>
    </row>
    <row r="11" spans="1:14" x14ac:dyDescent="0.25">
      <c r="A11" s="4" t="s">
        <v>96</v>
      </c>
      <c r="B11" s="5"/>
      <c r="C11" s="5"/>
    </row>
    <row r="12" spans="1:14" x14ac:dyDescent="0.25">
      <c r="A12" s="4" t="s">
        <v>97</v>
      </c>
      <c r="B12" s="5"/>
    </row>
    <row r="13" spans="1:14" x14ac:dyDescent="0.25">
      <c r="A13" s="4" t="s">
        <v>110</v>
      </c>
      <c r="B13" s="63">
        <f>'OPEX Worsheet'!C30</f>
        <v>0</v>
      </c>
    </row>
    <row r="14" spans="1:14" x14ac:dyDescent="0.25">
      <c r="A14" s="4" t="s">
        <v>4</v>
      </c>
      <c r="B14" s="63">
        <f>'OPEX Worsheet'!C36</f>
        <v>0</v>
      </c>
    </row>
    <row r="15" spans="1:14" x14ac:dyDescent="0.25">
      <c r="A15" s="4" t="s">
        <v>6</v>
      </c>
      <c r="B15" s="6"/>
    </row>
    <row r="16" spans="1:14" x14ac:dyDescent="0.25">
      <c r="A16" s="4" t="s">
        <v>70</v>
      </c>
      <c r="B16" s="5"/>
    </row>
    <row r="17" spans="1:13" x14ac:dyDescent="0.25">
      <c r="A17" s="4" t="s">
        <v>71</v>
      </c>
      <c r="B17" s="52">
        <f>B16*B15</f>
        <v>0</v>
      </c>
    </row>
    <row r="18" spans="1:13" x14ac:dyDescent="0.25">
      <c r="A18" s="3"/>
    </row>
    <row r="19" spans="1:13" x14ac:dyDescent="0.25">
      <c r="A19" s="3"/>
      <c r="B19" s="1">
        <f>B4</f>
        <v>1</v>
      </c>
      <c r="C19" s="1">
        <f>IF(B19=12,1,B19+1)</f>
        <v>2</v>
      </c>
      <c r="D19" s="1">
        <f t="shared" ref="D19:M19" si="0">IF(C19=12,1,C19+1)</f>
        <v>3</v>
      </c>
      <c r="E19" s="1">
        <f t="shared" si="0"/>
        <v>4</v>
      </c>
      <c r="F19" s="1">
        <f t="shared" si="0"/>
        <v>5</v>
      </c>
      <c r="G19" s="1">
        <f t="shared" si="0"/>
        <v>6</v>
      </c>
      <c r="H19" s="1">
        <f t="shared" si="0"/>
        <v>7</v>
      </c>
      <c r="I19" s="1">
        <f t="shared" si="0"/>
        <v>8</v>
      </c>
      <c r="J19" s="1">
        <f t="shared" si="0"/>
        <v>9</v>
      </c>
      <c r="K19" s="1">
        <f t="shared" si="0"/>
        <v>10</v>
      </c>
      <c r="L19" s="1">
        <f t="shared" si="0"/>
        <v>11</v>
      </c>
      <c r="M19" s="1">
        <f t="shared" si="0"/>
        <v>12</v>
      </c>
    </row>
    <row r="20" spans="1:13" x14ac:dyDescent="0.25">
      <c r="A20" s="3" t="s">
        <v>0</v>
      </c>
      <c r="B20" s="5"/>
      <c r="C20" s="5"/>
      <c r="D20" s="5"/>
      <c r="E20" s="5"/>
      <c r="F20" s="5"/>
      <c r="G20" s="5"/>
      <c r="H20" s="5"/>
      <c r="I20" s="5"/>
      <c r="J20" s="5"/>
      <c r="K20" s="5"/>
      <c r="L20" s="5"/>
      <c r="M20" s="5"/>
    </row>
    <row r="21" spans="1:13" x14ac:dyDescent="0.25">
      <c r="A21" s="3"/>
    </row>
    <row r="22" spans="1:13" x14ac:dyDescent="0.25">
      <c r="A22" s="3"/>
      <c r="B22" s="1">
        <f>B19</f>
        <v>1</v>
      </c>
      <c r="C22" s="1">
        <f t="shared" ref="C22:F22" si="1">C19</f>
        <v>2</v>
      </c>
      <c r="D22" s="1">
        <f t="shared" si="1"/>
        <v>3</v>
      </c>
      <c r="E22" s="1">
        <f t="shared" si="1"/>
        <v>4</v>
      </c>
      <c r="F22" s="1">
        <f t="shared" si="1"/>
        <v>5</v>
      </c>
      <c r="G22" s="1">
        <f t="shared" ref="G22:M22" si="2">G19</f>
        <v>6</v>
      </c>
      <c r="H22" s="1">
        <f t="shared" si="2"/>
        <v>7</v>
      </c>
      <c r="I22" s="1">
        <f t="shared" si="2"/>
        <v>8</v>
      </c>
      <c r="J22" s="1">
        <f t="shared" si="2"/>
        <v>9</v>
      </c>
      <c r="K22" s="1">
        <f t="shared" si="2"/>
        <v>10</v>
      </c>
      <c r="L22" s="1">
        <f t="shared" si="2"/>
        <v>11</v>
      </c>
      <c r="M22" s="1">
        <f t="shared" si="2"/>
        <v>12</v>
      </c>
    </row>
    <row r="23" spans="1:13" x14ac:dyDescent="0.25">
      <c r="A23" s="3" t="s">
        <v>5</v>
      </c>
      <c r="B23" s="6"/>
      <c r="C23" s="6"/>
      <c r="D23" s="6"/>
      <c r="E23" s="6"/>
      <c r="F23" s="6"/>
      <c r="G23" s="6"/>
      <c r="H23" s="6"/>
      <c r="I23" s="6"/>
      <c r="J23" s="6"/>
      <c r="K23" s="6"/>
      <c r="L23" s="6"/>
      <c r="M23" s="6"/>
    </row>
    <row r="25" spans="1:13" x14ac:dyDescent="0.25">
      <c r="A25" s="3" t="s">
        <v>2</v>
      </c>
      <c r="B25" s="6"/>
    </row>
    <row r="26" spans="1:13" x14ac:dyDescent="0.25">
      <c r="A26" s="3" t="s">
        <v>43</v>
      </c>
      <c r="B26" s="7"/>
    </row>
    <row r="27" spans="1:13" x14ac:dyDescent="0.25">
      <c r="A27" s="3"/>
    </row>
    <row r="28" spans="1:13" s="1" customFormat="1" x14ac:dyDescent="0.25">
      <c r="B28" s="1">
        <f>B22</f>
        <v>1</v>
      </c>
      <c r="C28" s="1">
        <f t="shared" ref="C28:M28" si="3">C22</f>
        <v>2</v>
      </c>
      <c r="D28" s="1">
        <f t="shared" si="3"/>
        <v>3</v>
      </c>
      <c r="E28" s="1">
        <f t="shared" si="3"/>
        <v>4</v>
      </c>
      <c r="F28" s="1">
        <f t="shared" si="3"/>
        <v>5</v>
      </c>
      <c r="G28" s="1">
        <f t="shared" si="3"/>
        <v>6</v>
      </c>
      <c r="H28" s="1">
        <f t="shared" si="3"/>
        <v>7</v>
      </c>
      <c r="I28" s="1">
        <f t="shared" si="3"/>
        <v>8</v>
      </c>
      <c r="J28" s="1">
        <f t="shared" si="3"/>
        <v>9</v>
      </c>
      <c r="K28" s="1">
        <f t="shared" si="3"/>
        <v>10</v>
      </c>
      <c r="L28" s="1">
        <f t="shared" si="3"/>
        <v>11</v>
      </c>
      <c r="M28" s="1">
        <f t="shared" si="3"/>
        <v>12</v>
      </c>
    </row>
    <row r="29" spans="1:13" s="1" customFormat="1" x14ac:dyDescent="0.25">
      <c r="A29" s="3" t="s">
        <v>149</v>
      </c>
      <c r="B29" s="105">
        <f>B30*12/52</f>
        <v>0</v>
      </c>
      <c r="C29" s="105">
        <f t="shared" ref="C29:M29" si="4">C30*12/52</f>
        <v>0</v>
      </c>
      <c r="D29" s="105">
        <f t="shared" si="4"/>
        <v>0</v>
      </c>
      <c r="E29" s="105">
        <f t="shared" si="4"/>
        <v>0</v>
      </c>
      <c r="F29" s="105">
        <f t="shared" si="4"/>
        <v>0</v>
      </c>
      <c r="G29" s="105">
        <f t="shared" si="4"/>
        <v>0</v>
      </c>
      <c r="H29" s="105">
        <f t="shared" si="4"/>
        <v>0</v>
      </c>
      <c r="I29" s="105">
        <f t="shared" si="4"/>
        <v>0</v>
      </c>
      <c r="J29" s="105">
        <f t="shared" si="4"/>
        <v>0</v>
      </c>
      <c r="K29" s="105">
        <f t="shared" si="4"/>
        <v>0</v>
      </c>
      <c r="L29" s="105">
        <f t="shared" si="4"/>
        <v>0</v>
      </c>
      <c r="M29" s="105">
        <f t="shared" si="4"/>
        <v>0</v>
      </c>
    </row>
    <row r="30" spans="1:13" s="1" customFormat="1" x14ac:dyDescent="0.25">
      <c r="A30" s="3" t="s">
        <v>20</v>
      </c>
      <c r="B30" s="6"/>
      <c r="C30" s="6"/>
      <c r="D30" s="6"/>
      <c r="E30" s="6"/>
      <c r="F30" s="6"/>
      <c r="G30" s="6"/>
      <c r="H30" s="6"/>
      <c r="I30" s="6"/>
      <c r="J30" s="6"/>
      <c r="K30" s="6"/>
      <c r="L30" s="6"/>
      <c r="M30" s="6"/>
    </row>
    <row r="31" spans="1:13" x14ac:dyDescent="0.25">
      <c r="A31" s="3" t="s">
        <v>150</v>
      </c>
      <c r="B31" s="106">
        <f>COUNTIF(Projection!2:2,'Data Inputs'!B28)</f>
        <v>5</v>
      </c>
      <c r="C31" s="106">
        <f>COUNTIF(Projection!2:2,'Data Inputs'!C28)</f>
        <v>4</v>
      </c>
      <c r="D31" s="106">
        <f>COUNTIF(Projection!2:2,'Data Inputs'!D28)</f>
        <v>5</v>
      </c>
      <c r="E31" s="106">
        <f>COUNTIF(Projection!2:2,'Data Inputs'!E28)</f>
        <v>4</v>
      </c>
      <c r="F31" s="106">
        <f>COUNTIF(Projection!2:2,'Data Inputs'!F28)</f>
        <v>4</v>
      </c>
      <c r="G31" s="106">
        <f>COUNTIF(Projection!2:2,'Data Inputs'!G28)</f>
        <v>5</v>
      </c>
      <c r="H31" s="106">
        <f>COUNTIF(Projection!2:2,'Data Inputs'!H28)</f>
        <v>4</v>
      </c>
      <c r="I31" s="106">
        <f>COUNTIF(Projection!2:2,'Data Inputs'!I28)</f>
        <v>4</v>
      </c>
      <c r="J31" s="106">
        <f>COUNTIF(Projection!2:2,'Data Inputs'!J28)</f>
        <v>1</v>
      </c>
      <c r="K31" s="106">
        <f>COUNTIF(Projection!2:2,'Data Inputs'!K28)</f>
        <v>0</v>
      </c>
      <c r="L31" s="106">
        <f>COUNTIF(Projection!2:2,'Data Inputs'!L28)</f>
        <v>0</v>
      </c>
      <c r="M31" s="106">
        <f>COUNTIF(Projection!2:2,'Data Inputs'!M28)</f>
        <v>0</v>
      </c>
    </row>
    <row r="32" spans="1:13" x14ac:dyDescent="0.25">
      <c r="A32" s="3" t="s">
        <v>151</v>
      </c>
      <c r="B32" s="105">
        <f>B31*B29</f>
        <v>0</v>
      </c>
      <c r="C32" s="105">
        <f>MIN(B32+(C31*C29),1)</f>
        <v>0</v>
      </c>
      <c r="D32" s="105">
        <f t="shared" ref="D32:M32" si="5">MIN(C32+(D31*D29),1)</f>
        <v>0</v>
      </c>
      <c r="E32" s="105">
        <f t="shared" si="5"/>
        <v>0</v>
      </c>
      <c r="F32" s="105">
        <f t="shared" si="5"/>
        <v>0</v>
      </c>
      <c r="G32" s="105">
        <f t="shared" si="5"/>
        <v>0</v>
      </c>
      <c r="H32" s="105">
        <f t="shared" si="5"/>
        <v>0</v>
      </c>
      <c r="I32" s="105">
        <f t="shared" si="5"/>
        <v>0</v>
      </c>
      <c r="J32" s="105">
        <f t="shared" si="5"/>
        <v>0</v>
      </c>
      <c r="K32" s="105">
        <f t="shared" si="5"/>
        <v>0</v>
      </c>
      <c r="L32" s="105">
        <f t="shared" si="5"/>
        <v>0</v>
      </c>
      <c r="M32" s="105">
        <f t="shared" si="5"/>
        <v>0</v>
      </c>
    </row>
    <row r="34" spans="1:13" x14ac:dyDescent="0.25">
      <c r="A34" s="3" t="s">
        <v>41</v>
      </c>
      <c r="B34" s="6"/>
    </row>
    <row r="35" spans="1:13" x14ac:dyDescent="0.25">
      <c r="A35" s="3" t="s">
        <v>42</v>
      </c>
      <c r="B35" s="7"/>
    </row>
    <row r="37" spans="1:13" s="1" customFormat="1" x14ac:dyDescent="0.25">
      <c r="B37" s="1">
        <f>B28</f>
        <v>1</v>
      </c>
      <c r="C37" s="1">
        <f t="shared" ref="C37:M37" si="6">C28</f>
        <v>2</v>
      </c>
      <c r="D37" s="1">
        <f t="shared" si="6"/>
        <v>3</v>
      </c>
      <c r="E37" s="1">
        <f t="shared" si="6"/>
        <v>4</v>
      </c>
      <c r="F37" s="1">
        <f t="shared" si="6"/>
        <v>5</v>
      </c>
      <c r="G37" s="1">
        <f t="shared" si="6"/>
        <v>6</v>
      </c>
      <c r="H37" s="1">
        <f t="shared" si="6"/>
        <v>7</v>
      </c>
      <c r="I37" s="1">
        <f t="shared" si="6"/>
        <v>8</v>
      </c>
      <c r="J37" s="1">
        <f t="shared" si="6"/>
        <v>9</v>
      </c>
      <c r="K37" s="1">
        <f t="shared" si="6"/>
        <v>10</v>
      </c>
      <c r="L37" s="1">
        <f t="shared" si="6"/>
        <v>11</v>
      </c>
      <c r="M37" s="1">
        <f t="shared" si="6"/>
        <v>12</v>
      </c>
    </row>
    <row r="38" spans="1:13" s="1" customFormat="1" x14ac:dyDescent="0.25">
      <c r="A38" s="3" t="s">
        <v>152</v>
      </c>
      <c r="B38" s="107">
        <f>B39*12/52</f>
        <v>0</v>
      </c>
      <c r="C38" s="107">
        <f t="shared" ref="C38:M38" si="7">C39*12/52</f>
        <v>0</v>
      </c>
      <c r="D38" s="107">
        <f t="shared" si="7"/>
        <v>0</v>
      </c>
      <c r="E38" s="107">
        <f t="shared" si="7"/>
        <v>0</v>
      </c>
      <c r="F38" s="107">
        <f t="shared" si="7"/>
        <v>0</v>
      </c>
      <c r="G38" s="107">
        <f t="shared" si="7"/>
        <v>0</v>
      </c>
      <c r="H38" s="107">
        <f t="shared" si="7"/>
        <v>0</v>
      </c>
      <c r="I38" s="107">
        <f t="shared" si="7"/>
        <v>0</v>
      </c>
      <c r="J38" s="107">
        <f t="shared" si="7"/>
        <v>0</v>
      </c>
      <c r="K38" s="107">
        <f t="shared" si="7"/>
        <v>0</v>
      </c>
      <c r="L38" s="107">
        <f t="shared" si="7"/>
        <v>0</v>
      </c>
      <c r="M38" s="107">
        <f t="shared" si="7"/>
        <v>0</v>
      </c>
    </row>
    <row r="39" spans="1:13" s="1" customFormat="1" x14ac:dyDescent="0.25">
      <c r="A39" s="3" t="s">
        <v>46</v>
      </c>
      <c r="B39" s="6"/>
      <c r="C39" s="6"/>
      <c r="D39" s="6"/>
      <c r="E39" s="6"/>
      <c r="F39" s="6"/>
      <c r="G39" s="6"/>
      <c r="H39" s="6"/>
      <c r="I39" s="6"/>
      <c r="J39" s="6"/>
      <c r="K39" s="6"/>
      <c r="L39" s="6"/>
      <c r="M39" s="6"/>
    </row>
    <row r="40" spans="1:13" x14ac:dyDescent="0.25">
      <c r="A40" s="3" t="s">
        <v>150</v>
      </c>
      <c r="B40" s="106">
        <f>B31</f>
        <v>5</v>
      </c>
      <c r="C40" s="106">
        <f>C31</f>
        <v>4</v>
      </c>
      <c r="D40" s="106">
        <f t="shared" ref="D40:M40" si="8">D31</f>
        <v>5</v>
      </c>
      <c r="E40" s="106">
        <f t="shared" si="8"/>
        <v>4</v>
      </c>
      <c r="F40" s="106">
        <f t="shared" si="8"/>
        <v>4</v>
      </c>
      <c r="G40" s="106">
        <f t="shared" si="8"/>
        <v>5</v>
      </c>
      <c r="H40" s="106">
        <f t="shared" si="8"/>
        <v>4</v>
      </c>
      <c r="I40" s="106">
        <f t="shared" si="8"/>
        <v>4</v>
      </c>
      <c r="J40" s="106">
        <f t="shared" si="8"/>
        <v>1</v>
      </c>
      <c r="K40" s="106">
        <f t="shared" si="8"/>
        <v>0</v>
      </c>
      <c r="L40" s="106">
        <f t="shared" si="8"/>
        <v>0</v>
      </c>
      <c r="M40" s="106">
        <f t="shared" si="8"/>
        <v>0</v>
      </c>
    </row>
    <row r="41" spans="1:13" x14ac:dyDescent="0.25">
      <c r="A41" s="3" t="s">
        <v>151</v>
      </c>
      <c r="B41" s="105">
        <f>B40*B38</f>
        <v>0</v>
      </c>
      <c r="C41" s="105">
        <f>B41+(C40*C38)</f>
        <v>0</v>
      </c>
      <c r="D41" s="105">
        <f t="shared" ref="D41:M41" si="9">MIN(C41+(D40*D38),1)</f>
        <v>0</v>
      </c>
      <c r="E41" s="105">
        <f t="shared" si="9"/>
        <v>0</v>
      </c>
      <c r="F41" s="105">
        <f t="shared" si="9"/>
        <v>0</v>
      </c>
      <c r="G41" s="105">
        <f t="shared" si="9"/>
        <v>0</v>
      </c>
      <c r="H41" s="105">
        <f t="shared" si="9"/>
        <v>0</v>
      </c>
      <c r="I41" s="105">
        <f t="shared" si="9"/>
        <v>0</v>
      </c>
      <c r="J41" s="105">
        <f t="shared" si="9"/>
        <v>0</v>
      </c>
      <c r="K41" s="105">
        <f t="shared" si="9"/>
        <v>0</v>
      </c>
      <c r="L41" s="105">
        <f t="shared" si="9"/>
        <v>0</v>
      </c>
      <c r="M41" s="105">
        <f t="shared" si="9"/>
        <v>0</v>
      </c>
    </row>
    <row r="42" spans="1:13" x14ac:dyDescent="0.25">
      <c r="B42" s="17"/>
      <c r="C42" s="17"/>
      <c r="D42" s="17"/>
      <c r="E42" s="17"/>
      <c r="F42" s="17"/>
      <c r="G42" s="17"/>
      <c r="H42" s="17"/>
      <c r="I42" s="17"/>
      <c r="J42" s="17"/>
      <c r="K42" s="17"/>
      <c r="L42" s="17"/>
      <c r="M42" s="17"/>
    </row>
    <row r="43" spans="1:13" x14ac:dyDescent="0.25">
      <c r="A43" s="3" t="s">
        <v>146</v>
      </c>
      <c r="B43" s="6"/>
      <c r="C43" s="17"/>
      <c r="D43" s="17"/>
    </row>
    <row r="46" spans="1:13" x14ac:dyDescent="0.25">
      <c r="A46" s="3" t="s">
        <v>153</v>
      </c>
      <c r="B46" s="7"/>
    </row>
    <row r="47" spans="1:13" x14ac:dyDescent="0.25">
      <c r="A47" s="3" t="s">
        <v>154</v>
      </c>
      <c r="B47" s="7"/>
    </row>
  </sheetData>
  <dataValidations count="2">
    <dataValidation type="list" allowBlank="1" showInputMessage="1" showErrorMessage="1" sqref="B26" xr:uid="{9EA1E65D-B1C8-4AF1-ABCB-264CD6CF7E4A}">
      <formula1>"15,30,45,60,75,90,120,150"</formula1>
    </dataValidation>
    <dataValidation type="list" allowBlank="1" showInputMessage="1" showErrorMessage="1" sqref="B35" xr:uid="{902A6841-3A34-4C97-90A2-7556C8FCD286}">
      <formula1>"15,30,45,60"</formula1>
    </dataValidation>
  </dataValidations>
  <pageMargins left="0.7" right="0.7" top="0.75" bottom="0.75" header="0.3" footer="0.3"/>
  <pageSetup orientation="portrait" r:id="rId1"/>
  <ignoredErrors>
    <ignoredError sqref="B4 B17 B40:M40"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24522-C829-4A5A-A856-DBA8935B35D0}">
  <dimension ref="A1:BX47"/>
  <sheetViews>
    <sheetView showGridLines="0" zoomScale="110" zoomScaleNormal="110" workbookViewId="0">
      <pane xSplit="2" ySplit="3" topLeftCell="C4" activePane="bottomRight" state="frozen"/>
      <selection pane="topRight" activeCell="B1" sqref="B1"/>
      <selection pane="bottomLeft" activeCell="A3" sqref="A3"/>
      <selection pane="bottomRight" activeCell="F12" sqref="F12"/>
    </sheetView>
  </sheetViews>
  <sheetFormatPr defaultColWidth="9.140625" defaultRowHeight="12.75" x14ac:dyDescent="0.2"/>
  <cols>
    <col min="1" max="1" width="3.7109375" style="16" customWidth="1"/>
    <col min="2" max="2" width="30" style="10" customWidth="1"/>
    <col min="3" max="28" width="10" style="10" bestFit="1" customWidth="1"/>
    <col min="29" max="30" width="10.7109375" style="10" bestFit="1" customWidth="1"/>
    <col min="31" max="38" width="11" style="10" bestFit="1" customWidth="1"/>
    <col min="39" max="42" width="11.42578125" style="10" customWidth="1"/>
    <col min="43" max="16384" width="9.140625" style="10"/>
  </cols>
  <sheetData>
    <row r="1" spans="1:76" s="13" customFormat="1" x14ac:dyDescent="0.2">
      <c r="A1" s="14"/>
      <c r="C1" s="13">
        <v>1</v>
      </c>
      <c r="D1" s="13">
        <f>C1+1</f>
        <v>2</v>
      </c>
      <c r="E1" s="13">
        <f t="shared" ref="E1:AL1" si="0">D1+1</f>
        <v>3</v>
      </c>
      <c r="F1" s="13">
        <f t="shared" si="0"/>
        <v>4</v>
      </c>
      <c r="G1" s="13">
        <f t="shared" si="0"/>
        <v>5</v>
      </c>
      <c r="H1" s="13">
        <f t="shared" si="0"/>
        <v>6</v>
      </c>
      <c r="I1" s="13">
        <f t="shared" si="0"/>
        <v>7</v>
      </c>
      <c r="J1" s="13">
        <f t="shared" si="0"/>
        <v>8</v>
      </c>
      <c r="K1" s="13">
        <f t="shared" si="0"/>
        <v>9</v>
      </c>
      <c r="L1" s="13">
        <f t="shared" si="0"/>
        <v>10</v>
      </c>
      <c r="M1" s="13">
        <f t="shared" si="0"/>
        <v>11</v>
      </c>
      <c r="N1" s="13">
        <f t="shared" si="0"/>
        <v>12</v>
      </c>
      <c r="O1" s="13">
        <f t="shared" si="0"/>
        <v>13</v>
      </c>
      <c r="P1" s="13">
        <f t="shared" si="0"/>
        <v>14</v>
      </c>
      <c r="Q1" s="13">
        <f t="shared" si="0"/>
        <v>15</v>
      </c>
      <c r="R1" s="13">
        <f t="shared" si="0"/>
        <v>16</v>
      </c>
      <c r="S1" s="13">
        <f t="shared" si="0"/>
        <v>17</v>
      </c>
      <c r="T1" s="13">
        <f t="shared" si="0"/>
        <v>18</v>
      </c>
      <c r="U1" s="13">
        <f t="shared" si="0"/>
        <v>19</v>
      </c>
      <c r="V1" s="13">
        <f t="shared" si="0"/>
        <v>20</v>
      </c>
      <c r="W1" s="13">
        <f t="shared" si="0"/>
        <v>21</v>
      </c>
      <c r="X1" s="13">
        <f t="shared" si="0"/>
        <v>22</v>
      </c>
      <c r="Y1" s="13">
        <f t="shared" si="0"/>
        <v>23</v>
      </c>
      <c r="Z1" s="13">
        <f t="shared" si="0"/>
        <v>24</v>
      </c>
      <c r="AA1" s="13">
        <f t="shared" si="0"/>
        <v>25</v>
      </c>
      <c r="AB1" s="13">
        <f t="shared" si="0"/>
        <v>26</v>
      </c>
      <c r="AC1" s="13">
        <f t="shared" si="0"/>
        <v>27</v>
      </c>
      <c r="AD1" s="13">
        <f t="shared" si="0"/>
        <v>28</v>
      </c>
      <c r="AE1" s="13">
        <f t="shared" si="0"/>
        <v>29</v>
      </c>
      <c r="AF1" s="13">
        <f t="shared" si="0"/>
        <v>30</v>
      </c>
      <c r="AG1" s="13">
        <f t="shared" si="0"/>
        <v>31</v>
      </c>
      <c r="AH1" s="13">
        <f t="shared" si="0"/>
        <v>32</v>
      </c>
      <c r="AI1" s="13">
        <f t="shared" si="0"/>
        <v>33</v>
      </c>
      <c r="AJ1" s="13">
        <f t="shared" si="0"/>
        <v>34</v>
      </c>
      <c r="AK1" s="13">
        <f t="shared" si="0"/>
        <v>35</v>
      </c>
      <c r="AL1" s="13">
        <f t="shared" si="0"/>
        <v>36</v>
      </c>
    </row>
    <row r="2" spans="1:76" s="13" customFormat="1" x14ac:dyDescent="0.2">
      <c r="C2" s="13">
        <f>MONTH(C3)</f>
        <v>1</v>
      </c>
      <c r="D2" s="13">
        <f t="shared" ref="D2:Y2" si="1">MONTH(D3)</f>
        <v>1</v>
      </c>
      <c r="E2" s="13">
        <f t="shared" si="1"/>
        <v>1</v>
      </c>
      <c r="F2" s="13">
        <f t="shared" si="1"/>
        <v>1</v>
      </c>
      <c r="G2" s="13">
        <f t="shared" si="1"/>
        <v>1</v>
      </c>
      <c r="H2" s="13">
        <f t="shared" si="1"/>
        <v>2</v>
      </c>
      <c r="I2" s="13">
        <f t="shared" si="1"/>
        <v>2</v>
      </c>
      <c r="J2" s="13">
        <f t="shared" si="1"/>
        <v>2</v>
      </c>
      <c r="K2" s="13">
        <f t="shared" si="1"/>
        <v>2</v>
      </c>
      <c r="L2" s="13">
        <f t="shared" si="1"/>
        <v>3</v>
      </c>
      <c r="M2" s="13">
        <f t="shared" si="1"/>
        <v>3</v>
      </c>
      <c r="N2" s="13">
        <f t="shared" si="1"/>
        <v>3</v>
      </c>
      <c r="O2" s="13">
        <f t="shared" si="1"/>
        <v>3</v>
      </c>
      <c r="P2" s="13">
        <f t="shared" si="1"/>
        <v>3</v>
      </c>
      <c r="Q2" s="13">
        <f t="shared" si="1"/>
        <v>4</v>
      </c>
      <c r="R2" s="13">
        <f t="shared" si="1"/>
        <v>4</v>
      </c>
      <c r="S2" s="13">
        <f t="shared" si="1"/>
        <v>4</v>
      </c>
      <c r="T2" s="13">
        <f t="shared" si="1"/>
        <v>4</v>
      </c>
      <c r="U2" s="13">
        <f t="shared" si="1"/>
        <v>5</v>
      </c>
      <c r="V2" s="13">
        <f t="shared" si="1"/>
        <v>5</v>
      </c>
      <c r="W2" s="13">
        <f t="shared" si="1"/>
        <v>5</v>
      </c>
      <c r="X2" s="13">
        <f t="shared" si="1"/>
        <v>5</v>
      </c>
      <c r="Y2" s="13">
        <f t="shared" si="1"/>
        <v>6</v>
      </c>
      <c r="Z2" s="13">
        <f t="shared" ref="Z2" si="2">MONTH(Z3)</f>
        <v>6</v>
      </c>
      <c r="AA2" s="13">
        <f t="shared" ref="AA2" si="3">MONTH(AA3)</f>
        <v>6</v>
      </c>
      <c r="AB2" s="13">
        <f t="shared" ref="AB2" si="4">MONTH(AB3)</f>
        <v>6</v>
      </c>
      <c r="AC2" s="13">
        <f t="shared" ref="AC2" si="5">MONTH(AC3)</f>
        <v>6</v>
      </c>
      <c r="AD2" s="13">
        <f t="shared" ref="AD2" si="6">MONTH(AD3)</f>
        <v>7</v>
      </c>
      <c r="AE2" s="13">
        <f t="shared" ref="AE2" si="7">MONTH(AE3)</f>
        <v>7</v>
      </c>
      <c r="AF2" s="13">
        <f t="shared" ref="AF2" si="8">MONTH(AF3)</f>
        <v>7</v>
      </c>
      <c r="AG2" s="13">
        <f t="shared" ref="AG2" si="9">MONTH(AG3)</f>
        <v>7</v>
      </c>
      <c r="AH2" s="13">
        <f t="shared" ref="AH2" si="10">MONTH(AH3)</f>
        <v>8</v>
      </c>
      <c r="AI2" s="13">
        <f t="shared" ref="AI2" si="11">MONTH(AI3)</f>
        <v>8</v>
      </c>
      <c r="AJ2" s="13">
        <f t="shared" ref="AJ2" si="12">MONTH(AJ3)</f>
        <v>8</v>
      </c>
      <c r="AK2" s="13">
        <f t="shared" ref="AK2" si="13">MONTH(AK3)</f>
        <v>8</v>
      </c>
      <c r="AL2" s="13">
        <f t="shared" ref="AL2" si="14">MONTH(AL3)</f>
        <v>9</v>
      </c>
    </row>
    <row r="3" spans="1:76" s="23" customFormat="1" ht="15.75" customHeight="1" x14ac:dyDescent="0.25">
      <c r="B3" s="23" t="s">
        <v>8</v>
      </c>
      <c r="C3" s="138">
        <f>'Data Inputs'!B3</f>
        <v>0</v>
      </c>
      <c r="D3" s="49">
        <f>C3+7</f>
        <v>7</v>
      </c>
      <c r="E3" s="49">
        <f t="shared" ref="E3:Y3" si="15">D3+7</f>
        <v>14</v>
      </c>
      <c r="F3" s="49">
        <f t="shared" si="15"/>
        <v>21</v>
      </c>
      <c r="G3" s="49">
        <f t="shared" si="15"/>
        <v>28</v>
      </c>
      <c r="H3" s="49">
        <f t="shared" si="15"/>
        <v>35</v>
      </c>
      <c r="I3" s="49">
        <f t="shared" si="15"/>
        <v>42</v>
      </c>
      <c r="J3" s="49">
        <f t="shared" si="15"/>
        <v>49</v>
      </c>
      <c r="K3" s="49">
        <f t="shared" si="15"/>
        <v>56</v>
      </c>
      <c r="L3" s="49">
        <f t="shared" si="15"/>
        <v>63</v>
      </c>
      <c r="M3" s="49">
        <f t="shared" si="15"/>
        <v>70</v>
      </c>
      <c r="N3" s="49">
        <f t="shared" si="15"/>
        <v>77</v>
      </c>
      <c r="O3" s="49">
        <f t="shared" si="15"/>
        <v>84</v>
      </c>
      <c r="P3" s="49">
        <f t="shared" si="15"/>
        <v>91</v>
      </c>
      <c r="Q3" s="49">
        <f t="shared" si="15"/>
        <v>98</v>
      </c>
      <c r="R3" s="49">
        <f t="shared" si="15"/>
        <v>105</v>
      </c>
      <c r="S3" s="49">
        <f t="shared" si="15"/>
        <v>112</v>
      </c>
      <c r="T3" s="49">
        <f t="shared" si="15"/>
        <v>119</v>
      </c>
      <c r="U3" s="49">
        <f t="shared" si="15"/>
        <v>126</v>
      </c>
      <c r="V3" s="49">
        <f t="shared" si="15"/>
        <v>133</v>
      </c>
      <c r="W3" s="49">
        <f t="shared" si="15"/>
        <v>140</v>
      </c>
      <c r="X3" s="49">
        <f t="shared" si="15"/>
        <v>147</v>
      </c>
      <c r="Y3" s="49">
        <f t="shared" si="15"/>
        <v>154</v>
      </c>
      <c r="Z3" s="49">
        <f t="shared" ref="Z3:AL3" si="16">Y3+7</f>
        <v>161</v>
      </c>
      <c r="AA3" s="49">
        <f t="shared" si="16"/>
        <v>168</v>
      </c>
      <c r="AB3" s="49">
        <f t="shared" si="16"/>
        <v>175</v>
      </c>
      <c r="AC3" s="49">
        <f t="shared" si="16"/>
        <v>182</v>
      </c>
      <c r="AD3" s="49">
        <f t="shared" si="16"/>
        <v>189</v>
      </c>
      <c r="AE3" s="49">
        <f t="shared" si="16"/>
        <v>196</v>
      </c>
      <c r="AF3" s="49">
        <f t="shared" si="16"/>
        <v>203</v>
      </c>
      <c r="AG3" s="49">
        <f t="shared" si="16"/>
        <v>210</v>
      </c>
      <c r="AH3" s="49">
        <f t="shared" si="16"/>
        <v>217</v>
      </c>
      <c r="AI3" s="49">
        <f t="shared" si="16"/>
        <v>224</v>
      </c>
      <c r="AJ3" s="49">
        <f t="shared" si="16"/>
        <v>231</v>
      </c>
      <c r="AK3" s="49">
        <f t="shared" si="16"/>
        <v>238</v>
      </c>
      <c r="AL3" s="49">
        <f t="shared" si="16"/>
        <v>245</v>
      </c>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row>
    <row r="5" spans="1:76" s="32" customFormat="1" ht="13.5" thickBot="1" x14ac:dyDescent="0.25">
      <c r="A5" s="31" t="s">
        <v>13</v>
      </c>
    </row>
    <row r="6" spans="1:76" x14ac:dyDescent="0.2">
      <c r="B6" s="10" t="s">
        <v>15</v>
      </c>
      <c r="C6" s="12">
        <f>HLOOKUP(Projection!C2,'Data Inputs'!$B$19:$M$20,2)*HLOOKUP(C2,'Data Inputs'!$B$22:$M$23,2)*12/52</f>
        <v>0</v>
      </c>
      <c r="D6" s="12">
        <f>HLOOKUP(Projection!D2,'Data Inputs'!$B$19:$M$20,2)*HLOOKUP(D2,'Data Inputs'!$B$22:$M$23,2)*12/52</f>
        <v>0</v>
      </c>
      <c r="E6" s="12">
        <f>HLOOKUP(Projection!E2,'Data Inputs'!$B$19:$M$20,2)*HLOOKUP(E2,'Data Inputs'!$B$22:$M$23,2)*12/52</f>
        <v>0</v>
      </c>
      <c r="F6" s="12">
        <f>HLOOKUP(Projection!F2,'Data Inputs'!$B$19:$M$20,2)*HLOOKUP(F2,'Data Inputs'!$B$22:$M$23,2)*12/52</f>
        <v>0</v>
      </c>
      <c r="G6" s="12">
        <f>HLOOKUP(Projection!G2,'Data Inputs'!$B$19:$M$20,2)*HLOOKUP(G2,'Data Inputs'!$B$22:$M$23,2)*12/52</f>
        <v>0</v>
      </c>
      <c r="H6" s="12">
        <f>HLOOKUP(Projection!H2,'Data Inputs'!$B$19:$M$20,2)*HLOOKUP(H2,'Data Inputs'!$B$22:$M$23,2)*12/52</f>
        <v>0</v>
      </c>
      <c r="I6" s="12">
        <f>HLOOKUP(Projection!I2,'Data Inputs'!$B$19:$M$20,2)*HLOOKUP(I2,'Data Inputs'!$B$22:$M$23,2)*12/52</f>
        <v>0</v>
      </c>
      <c r="J6" s="12">
        <f>HLOOKUP(Projection!J2,'Data Inputs'!$B$19:$M$20,2)*HLOOKUP(J2,'Data Inputs'!$B$22:$M$23,2)*12/52</f>
        <v>0</v>
      </c>
      <c r="K6" s="12">
        <f>HLOOKUP(Projection!K2,'Data Inputs'!$B$19:$M$20,2)*HLOOKUP(K2,'Data Inputs'!$B$22:$M$23,2)*12/52</f>
        <v>0</v>
      </c>
      <c r="L6" s="12">
        <f>HLOOKUP(Projection!L2,'Data Inputs'!$B$19:$M$20,2)*HLOOKUP(L2,'Data Inputs'!$B$22:$M$23,2)*12/52</f>
        <v>0</v>
      </c>
      <c r="M6" s="12">
        <f>HLOOKUP(Projection!M2,'Data Inputs'!$B$19:$M$20,2)*HLOOKUP(M2,'Data Inputs'!$B$22:$M$23,2)*12/52</f>
        <v>0</v>
      </c>
      <c r="N6" s="12">
        <f>HLOOKUP(Projection!N2,'Data Inputs'!$B$19:$M$20,2)*HLOOKUP(N2,'Data Inputs'!$B$22:$M$23,2)*12/52</f>
        <v>0</v>
      </c>
      <c r="O6" s="12">
        <f>HLOOKUP(Projection!O2,'Data Inputs'!$B$19:$M$20,2)*HLOOKUP(O2,'Data Inputs'!$B$22:$M$23,2)*12/52</f>
        <v>0</v>
      </c>
      <c r="P6" s="12">
        <f>HLOOKUP(Projection!P2,'Data Inputs'!$B$19:$M$20,2)*HLOOKUP(P2,'Data Inputs'!$B$22:$M$23,2)*12/52</f>
        <v>0</v>
      </c>
      <c r="Q6" s="12">
        <f>HLOOKUP(Projection!Q2,'Data Inputs'!$B$19:$M$20,2)*HLOOKUP(Q2,'Data Inputs'!$B$22:$M$23,2)*12/52</f>
        <v>0</v>
      </c>
      <c r="R6" s="12">
        <f>HLOOKUP(Projection!R2,'Data Inputs'!$B$19:$M$20,2)*HLOOKUP(R2,'Data Inputs'!$B$22:$M$23,2)*12/52</f>
        <v>0</v>
      </c>
      <c r="S6" s="12">
        <f>HLOOKUP(Projection!S2,'Data Inputs'!$B$19:$M$20,2)*HLOOKUP(S2,'Data Inputs'!$B$22:$M$23,2)*12/52</f>
        <v>0</v>
      </c>
      <c r="T6" s="12">
        <f>HLOOKUP(Projection!T2,'Data Inputs'!$B$19:$M$20,2)*HLOOKUP(T2,'Data Inputs'!$B$22:$M$23,2)*12/52</f>
        <v>0</v>
      </c>
      <c r="U6" s="12">
        <f>HLOOKUP(Projection!U2,'Data Inputs'!$B$19:$M$20,2)*HLOOKUP(U2,'Data Inputs'!$B$22:$M$23,2)*12/52</f>
        <v>0</v>
      </c>
      <c r="V6" s="12">
        <f>HLOOKUP(Projection!V2,'Data Inputs'!$B$19:$M$20,2)*HLOOKUP(V2,'Data Inputs'!$B$22:$M$23,2)*12/52</f>
        <v>0</v>
      </c>
      <c r="W6" s="12">
        <f>HLOOKUP(Projection!W2,'Data Inputs'!$B$19:$M$20,2)*HLOOKUP(W2,'Data Inputs'!$B$22:$M$23,2)*12/52</f>
        <v>0</v>
      </c>
      <c r="X6" s="12">
        <f>HLOOKUP(Projection!X2,'Data Inputs'!$B$19:$M$20,2)*HLOOKUP(X2,'Data Inputs'!$B$22:$M$23,2)*12/52</f>
        <v>0</v>
      </c>
      <c r="Y6" s="12">
        <f>HLOOKUP(Projection!Y2,'Data Inputs'!$B$19:$M$20,2)*HLOOKUP(Y2,'Data Inputs'!$B$22:$M$23,2)*12/52</f>
        <v>0</v>
      </c>
      <c r="Z6" s="12">
        <f>HLOOKUP(Projection!Z2,'Data Inputs'!$B$19:$M$20,2)*HLOOKUP(Z2,'Data Inputs'!$B$22:$M$23,2)*12/52</f>
        <v>0</v>
      </c>
      <c r="AA6" s="12">
        <f>HLOOKUP(Projection!AA2,'Data Inputs'!$B$19:$M$20,2)*HLOOKUP(AA2,'Data Inputs'!$B$22:$M$23,2)*12/52</f>
        <v>0</v>
      </c>
      <c r="AB6" s="12">
        <f>HLOOKUP(Projection!AB2,'Data Inputs'!$B$19:$M$20,2)*HLOOKUP(AB2,'Data Inputs'!$B$22:$M$23,2)*12/52</f>
        <v>0</v>
      </c>
      <c r="AC6" s="12">
        <f>HLOOKUP(Projection!AC2,'Data Inputs'!$B$19:$M$20,2)*HLOOKUP(AC2,'Data Inputs'!$B$22:$M$23,2)*12/52</f>
        <v>0</v>
      </c>
      <c r="AD6" s="12">
        <f>HLOOKUP(Projection!AD2,'Data Inputs'!$B$19:$M$20,2)*HLOOKUP(AD2,'Data Inputs'!$B$22:$M$23,2)*12/52</f>
        <v>0</v>
      </c>
      <c r="AE6" s="12">
        <f>HLOOKUP(Projection!AE2,'Data Inputs'!$B$19:$M$20,2)*HLOOKUP(AE2,'Data Inputs'!$B$22:$M$23,2)*12/52</f>
        <v>0</v>
      </c>
      <c r="AF6" s="12">
        <f>HLOOKUP(Projection!AF2,'Data Inputs'!$B$19:$M$20,2)*HLOOKUP(AF2,'Data Inputs'!$B$22:$M$23,2)*12/52</f>
        <v>0</v>
      </c>
      <c r="AG6" s="12">
        <f>HLOOKUP(Projection!AG2,'Data Inputs'!$B$19:$M$20,2)*HLOOKUP(AG2,'Data Inputs'!$B$22:$M$23,2)*12/52</f>
        <v>0</v>
      </c>
      <c r="AH6" s="12">
        <f>HLOOKUP(Projection!AH2,'Data Inputs'!$B$19:$M$20,2)*HLOOKUP(AH2,'Data Inputs'!$B$22:$M$23,2)*12/52</f>
        <v>0</v>
      </c>
      <c r="AI6" s="12">
        <f>HLOOKUP(Projection!AI2,'Data Inputs'!$B$19:$M$20,2)*HLOOKUP(AI2,'Data Inputs'!$B$22:$M$23,2)*12/52</f>
        <v>0</v>
      </c>
      <c r="AJ6" s="12">
        <f>HLOOKUP(Projection!AJ2,'Data Inputs'!$B$19:$M$20,2)*HLOOKUP(AJ2,'Data Inputs'!$B$22:$M$23,2)*12/52</f>
        <v>0</v>
      </c>
      <c r="AK6" s="12">
        <f>HLOOKUP(Projection!AK2,'Data Inputs'!$B$19:$M$20,2)*HLOOKUP(AK2,'Data Inputs'!$B$22:$M$23,2)*12/52</f>
        <v>0</v>
      </c>
      <c r="AL6" s="12">
        <f>HLOOKUP(Projection!AL2,'Data Inputs'!$B$19:$M$20,2)*HLOOKUP(AL2,'Data Inputs'!$B$22:$M$23,2)*12/52</f>
        <v>0</v>
      </c>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row>
    <row r="7" spans="1:76" x14ac:dyDescent="0.2">
      <c r="B7" s="10" t="s">
        <v>16</v>
      </c>
      <c r="C7" s="12">
        <f>'Data Inputs'!$B$15*Projection!C6</f>
        <v>0</v>
      </c>
      <c r="D7" s="12">
        <f>'Data Inputs'!$B$15*Projection!D6</f>
        <v>0</v>
      </c>
      <c r="E7" s="12">
        <f>'Data Inputs'!$B$15*Projection!E6</f>
        <v>0</v>
      </c>
      <c r="F7" s="12">
        <f>'Data Inputs'!$B$15*Projection!F6</f>
        <v>0</v>
      </c>
      <c r="G7" s="12">
        <f>'Data Inputs'!$B$15*Projection!G6</f>
        <v>0</v>
      </c>
      <c r="H7" s="12">
        <f>'Data Inputs'!$B$15*Projection!H6</f>
        <v>0</v>
      </c>
      <c r="I7" s="12">
        <f>'Data Inputs'!$B$15*Projection!I6</f>
        <v>0</v>
      </c>
      <c r="J7" s="12">
        <f>'Data Inputs'!$B$15*Projection!J6</f>
        <v>0</v>
      </c>
      <c r="K7" s="12">
        <f>'Data Inputs'!$B$15*Projection!K6</f>
        <v>0</v>
      </c>
      <c r="L7" s="12">
        <f>'Data Inputs'!$B$15*Projection!L6</f>
        <v>0</v>
      </c>
      <c r="M7" s="12">
        <f>'Data Inputs'!$B$15*Projection!M6</f>
        <v>0</v>
      </c>
      <c r="N7" s="12">
        <f>'Data Inputs'!$B$15*Projection!N6</f>
        <v>0</v>
      </c>
      <c r="O7" s="12">
        <f>'Data Inputs'!$B$15*Projection!O6</f>
        <v>0</v>
      </c>
      <c r="P7" s="12">
        <f>'Data Inputs'!$B$15*Projection!P6</f>
        <v>0</v>
      </c>
      <c r="Q7" s="12">
        <f>'Data Inputs'!$B$15*Projection!Q6</f>
        <v>0</v>
      </c>
      <c r="R7" s="12">
        <f>'Data Inputs'!$B$15*Projection!R6</f>
        <v>0</v>
      </c>
      <c r="S7" s="12">
        <f>'Data Inputs'!$B$15*Projection!S6</f>
        <v>0</v>
      </c>
      <c r="T7" s="12">
        <f>'Data Inputs'!$B$15*Projection!T6</f>
        <v>0</v>
      </c>
      <c r="U7" s="12">
        <f>'Data Inputs'!$B$15*Projection!U6</f>
        <v>0</v>
      </c>
      <c r="V7" s="12">
        <f>'Data Inputs'!$B$15*Projection!V6</f>
        <v>0</v>
      </c>
      <c r="W7" s="12">
        <f>'Data Inputs'!$B$15*Projection!W6</f>
        <v>0</v>
      </c>
      <c r="X7" s="12">
        <f>'Data Inputs'!$B$15*Projection!X6</f>
        <v>0</v>
      </c>
      <c r="Y7" s="12">
        <f>'Data Inputs'!$B$15*Projection!Y6</f>
        <v>0</v>
      </c>
      <c r="Z7" s="12">
        <f>'Data Inputs'!$B$15*Projection!Z6</f>
        <v>0</v>
      </c>
      <c r="AA7" s="12">
        <f>'Data Inputs'!$B$15*Projection!AA6</f>
        <v>0</v>
      </c>
      <c r="AB7" s="12">
        <f>'Data Inputs'!$B$15*Projection!AB6</f>
        <v>0</v>
      </c>
      <c r="AC7" s="12">
        <f>'Data Inputs'!$B$15*Projection!AC6</f>
        <v>0</v>
      </c>
      <c r="AD7" s="12">
        <f>'Data Inputs'!$B$15*Projection!AD6</f>
        <v>0</v>
      </c>
      <c r="AE7" s="12">
        <f>'Data Inputs'!$B$15*Projection!AE6</f>
        <v>0</v>
      </c>
      <c r="AF7" s="12">
        <f>'Data Inputs'!$B$15*Projection!AF6</f>
        <v>0</v>
      </c>
      <c r="AG7" s="12">
        <f>'Data Inputs'!$B$15*Projection!AG6</f>
        <v>0</v>
      </c>
      <c r="AH7" s="12">
        <f>'Data Inputs'!$B$15*Projection!AH6</f>
        <v>0</v>
      </c>
      <c r="AI7" s="12">
        <f>'Data Inputs'!$B$15*Projection!AI6</f>
        <v>0</v>
      </c>
      <c r="AJ7" s="12">
        <f>'Data Inputs'!$B$15*Projection!AJ6</f>
        <v>0</v>
      </c>
      <c r="AK7" s="12">
        <f>'Data Inputs'!$B$15*Projection!AK6</f>
        <v>0</v>
      </c>
      <c r="AL7" s="12">
        <f>'Data Inputs'!$B$15*Projection!AL6</f>
        <v>0</v>
      </c>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row>
    <row r="8" spans="1:76" x14ac:dyDescent="0.2">
      <c r="B8" s="10" t="s">
        <v>14</v>
      </c>
      <c r="C8" s="12">
        <f>'Data Inputs'!B9</f>
        <v>0</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row>
    <row r="9" spans="1:76" x14ac:dyDescent="0.2">
      <c r="B9" s="10" t="s">
        <v>17</v>
      </c>
      <c r="C9" s="12">
        <f>'Data Inputs'!C10</f>
        <v>0</v>
      </c>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row>
    <row r="10" spans="1:76" x14ac:dyDescent="0.2">
      <c r="B10" s="10" t="s">
        <v>45</v>
      </c>
      <c r="C10" s="12">
        <f>'Data Inputs'!C11+'Data Inputs'!B12</f>
        <v>0</v>
      </c>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row>
    <row r="11" spans="1:76" x14ac:dyDescent="0.2">
      <c r="B11" s="10" t="s">
        <v>18</v>
      </c>
      <c r="C11" s="12">
        <f>C6*'Data Inputs'!$B$25</f>
        <v>0</v>
      </c>
      <c r="D11" s="12">
        <f>D6*'Data Inputs'!$B$25</f>
        <v>0</v>
      </c>
      <c r="E11" s="12">
        <f>E6*'Data Inputs'!$B$25</f>
        <v>0</v>
      </c>
      <c r="F11" s="12">
        <f>F6*'Data Inputs'!$B$25</f>
        <v>0</v>
      </c>
      <c r="G11" s="12">
        <f>G6*'Data Inputs'!$B$25</f>
        <v>0</v>
      </c>
      <c r="H11" s="12">
        <f>H6*'Data Inputs'!$B$25</f>
        <v>0</v>
      </c>
      <c r="I11" s="12">
        <f>I6*'Data Inputs'!$B$25</f>
        <v>0</v>
      </c>
      <c r="J11" s="12">
        <f>J6*'Data Inputs'!$B$25</f>
        <v>0</v>
      </c>
      <c r="K11" s="12">
        <f>K6*'Data Inputs'!$B$25</f>
        <v>0</v>
      </c>
      <c r="L11" s="12">
        <f>L6*'Data Inputs'!$B$25</f>
        <v>0</v>
      </c>
      <c r="M11" s="12">
        <f>M6*'Data Inputs'!$B$25</f>
        <v>0</v>
      </c>
      <c r="N11" s="12">
        <f>N6*'Data Inputs'!$B$25</f>
        <v>0</v>
      </c>
      <c r="O11" s="12">
        <f>O6*'Data Inputs'!$B$25</f>
        <v>0</v>
      </c>
      <c r="P11" s="12">
        <f>P6*'Data Inputs'!$B$25</f>
        <v>0</v>
      </c>
      <c r="Q11" s="12">
        <f>Q6*'Data Inputs'!$B$25</f>
        <v>0</v>
      </c>
      <c r="R11" s="12">
        <f>R6*'Data Inputs'!$B$25</f>
        <v>0</v>
      </c>
      <c r="S11" s="12">
        <f>S6*'Data Inputs'!$B$25</f>
        <v>0</v>
      </c>
      <c r="T11" s="12">
        <f>T6*'Data Inputs'!$B$25</f>
        <v>0</v>
      </c>
      <c r="U11" s="12">
        <f>U6*'Data Inputs'!$B$25</f>
        <v>0</v>
      </c>
      <c r="V11" s="12">
        <f>V6*'Data Inputs'!$B$25</f>
        <v>0</v>
      </c>
      <c r="W11" s="12">
        <f>W6*'Data Inputs'!$B$25</f>
        <v>0</v>
      </c>
      <c r="X11" s="12">
        <f>X6*'Data Inputs'!$B$25</f>
        <v>0</v>
      </c>
      <c r="Y11" s="12">
        <f>Y6*'Data Inputs'!$B$25</f>
        <v>0</v>
      </c>
      <c r="Z11" s="12">
        <f>Z6*'Data Inputs'!$B$25</f>
        <v>0</v>
      </c>
      <c r="AA11" s="12">
        <f>AA6*'Data Inputs'!$B$25</f>
        <v>0</v>
      </c>
      <c r="AB11" s="12">
        <f>AB6*'Data Inputs'!$B$25</f>
        <v>0</v>
      </c>
      <c r="AC11" s="12">
        <f>AC6*'Data Inputs'!$B$25</f>
        <v>0</v>
      </c>
      <c r="AD11" s="12">
        <f>AD6*'Data Inputs'!$B$25</f>
        <v>0</v>
      </c>
      <c r="AE11" s="12">
        <f>AE6*'Data Inputs'!$B$25</f>
        <v>0</v>
      </c>
      <c r="AF11" s="12">
        <f>AF6*'Data Inputs'!$B$25</f>
        <v>0</v>
      </c>
      <c r="AG11" s="12">
        <f>AG6*'Data Inputs'!$B$25</f>
        <v>0</v>
      </c>
      <c r="AH11" s="12">
        <f>AH6*'Data Inputs'!$B$25</f>
        <v>0</v>
      </c>
      <c r="AI11" s="12">
        <f>AI6*'Data Inputs'!$B$25</f>
        <v>0</v>
      </c>
      <c r="AJ11" s="12">
        <f>AJ6*'Data Inputs'!$B$25</f>
        <v>0</v>
      </c>
      <c r="AK11" s="12">
        <f>AK6*'Data Inputs'!$B$25</f>
        <v>0</v>
      </c>
      <c r="AL11" s="12">
        <f>AL6*'Data Inputs'!$B$25</f>
        <v>0</v>
      </c>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row>
    <row r="12" spans="1:76" s="21" customFormat="1" x14ac:dyDescent="0.2">
      <c r="A12" s="20"/>
      <c r="B12" s="21" t="s">
        <v>19</v>
      </c>
      <c r="C12" s="22">
        <f>C7*'Data Inputs'!$B$34</f>
        <v>0</v>
      </c>
      <c r="D12" s="22">
        <f>D7*'Data Inputs'!$B$34</f>
        <v>0</v>
      </c>
      <c r="E12" s="22">
        <f>E7*'Data Inputs'!$B$34</f>
        <v>0</v>
      </c>
      <c r="F12" s="22">
        <f>F7*'Data Inputs'!$B$34</f>
        <v>0</v>
      </c>
      <c r="G12" s="22">
        <f>G7*'Data Inputs'!$B$34</f>
        <v>0</v>
      </c>
      <c r="H12" s="22">
        <f>H7*'Data Inputs'!$B$34</f>
        <v>0</v>
      </c>
      <c r="I12" s="22">
        <f>I7*'Data Inputs'!$B$34</f>
        <v>0</v>
      </c>
      <c r="J12" s="22">
        <f>J7*'Data Inputs'!$B$34</f>
        <v>0</v>
      </c>
      <c r="K12" s="22">
        <f>K7*'Data Inputs'!$B$34</f>
        <v>0</v>
      </c>
      <c r="L12" s="22">
        <f>L7*'Data Inputs'!$B$34</f>
        <v>0</v>
      </c>
      <c r="M12" s="22">
        <f>M7*'Data Inputs'!$B$34</f>
        <v>0</v>
      </c>
      <c r="N12" s="22">
        <f>N7*'Data Inputs'!$B$34</f>
        <v>0</v>
      </c>
      <c r="O12" s="22">
        <f>O7*'Data Inputs'!$B$34</f>
        <v>0</v>
      </c>
      <c r="P12" s="22">
        <f>P7*'Data Inputs'!$B$34</f>
        <v>0</v>
      </c>
      <c r="Q12" s="22">
        <f>Q7*'Data Inputs'!$B$34</f>
        <v>0</v>
      </c>
      <c r="R12" s="22">
        <f>R7*'Data Inputs'!$B$34</f>
        <v>0</v>
      </c>
      <c r="S12" s="22">
        <f>S7*'Data Inputs'!$B$34</f>
        <v>0</v>
      </c>
      <c r="T12" s="22">
        <f>T7*'Data Inputs'!$B$34</f>
        <v>0</v>
      </c>
      <c r="U12" s="22">
        <f>U7*'Data Inputs'!$B$34</f>
        <v>0</v>
      </c>
      <c r="V12" s="22">
        <f>V7*'Data Inputs'!$B$34</f>
        <v>0</v>
      </c>
      <c r="W12" s="22">
        <f>W7*'Data Inputs'!$B$34</f>
        <v>0</v>
      </c>
      <c r="X12" s="22">
        <f>X7*'Data Inputs'!$B$34</f>
        <v>0</v>
      </c>
      <c r="Y12" s="22">
        <f>Y7*'Data Inputs'!$B$34</f>
        <v>0</v>
      </c>
      <c r="Z12" s="22">
        <f>Z7*'Data Inputs'!$B$34</f>
        <v>0</v>
      </c>
      <c r="AA12" s="22">
        <f>AA7*'Data Inputs'!$B$34</f>
        <v>0</v>
      </c>
      <c r="AB12" s="22">
        <f>AB7*'Data Inputs'!$B$34</f>
        <v>0</v>
      </c>
      <c r="AC12" s="22">
        <f>AC7*'Data Inputs'!$B$34</f>
        <v>0</v>
      </c>
      <c r="AD12" s="22">
        <f>AD7*'Data Inputs'!$B$34</f>
        <v>0</v>
      </c>
      <c r="AE12" s="22">
        <f>AE7*'Data Inputs'!$B$34</f>
        <v>0</v>
      </c>
      <c r="AF12" s="22">
        <f>AF7*'Data Inputs'!$B$34</f>
        <v>0</v>
      </c>
      <c r="AG12" s="22">
        <f>AG7*'Data Inputs'!$B$34</f>
        <v>0</v>
      </c>
      <c r="AH12" s="22">
        <f>AH7*'Data Inputs'!$B$34</f>
        <v>0</v>
      </c>
      <c r="AI12" s="22">
        <f>AI7*'Data Inputs'!$B$34</f>
        <v>0</v>
      </c>
      <c r="AJ12" s="22">
        <f>AJ7*'Data Inputs'!$B$34</f>
        <v>0</v>
      </c>
      <c r="AK12" s="22">
        <f>AK7*'Data Inputs'!$B$34</f>
        <v>0</v>
      </c>
      <c r="AL12" s="22">
        <f>AL7*'Data Inputs'!$B$34</f>
        <v>0</v>
      </c>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row>
    <row r="13" spans="1:76" x14ac:dyDescent="0.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row>
    <row r="14" spans="1:76" s="32" customFormat="1" ht="13.5" thickBot="1" x14ac:dyDescent="0.25">
      <c r="A14" s="31" t="s">
        <v>49</v>
      </c>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row>
    <row r="15" spans="1:76" x14ac:dyDescent="0.2">
      <c r="B15" s="10" t="s">
        <v>9</v>
      </c>
      <c r="C15" s="12">
        <f>'Data Inputs'!B7</f>
        <v>0</v>
      </c>
      <c r="D15" s="12">
        <f>C39</f>
        <v>0</v>
      </c>
      <c r="E15" s="12">
        <f t="shared" ref="E15:Y15" si="17">D39</f>
        <v>0</v>
      </c>
      <c r="F15" s="12">
        <f t="shared" si="17"/>
        <v>0</v>
      </c>
      <c r="G15" s="12">
        <f t="shared" si="17"/>
        <v>0</v>
      </c>
      <c r="H15" s="12">
        <f>G39</f>
        <v>0</v>
      </c>
      <c r="I15" s="12">
        <f t="shared" si="17"/>
        <v>0</v>
      </c>
      <c r="J15" s="12">
        <f t="shared" si="17"/>
        <v>0</v>
      </c>
      <c r="K15" s="12">
        <f t="shared" si="17"/>
        <v>0</v>
      </c>
      <c r="L15" s="12">
        <f t="shared" si="17"/>
        <v>0</v>
      </c>
      <c r="M15" s="12">
        <f t="shared" si="17"/>
        <v>0</v>
      </c>
      <c r="N15" s="12">
        <f t="shared" si="17"/>
        <v>0</v>
      </c>
      <c r="O15" s="12">
        <f t="shared" si="17"/>
        <v>0</v>
      </c>
      <c r="P15" s="12">
        <f t="shared" si="17"/>
        <v>0</v>
      </c>
      <c r="Q15" s="12">
        <f t="shared" si="17"/>
        <v>0</v>
      </c>
      <c r="R15" s="12">
        <f t="shared" si="17"/>
        <v>0</v>
      </c>
      <c r="S15" s="12">
        <f t="shared" si="17"/>
        <v>0</v>
      </c>
      <c r="T15" s="12">
        <f t="shared" si="17"/>
        <v>0</v>
      </c>
      <c r="U15" s="12">
        <f t="shared" si="17"/>
        <v>0</v>
      </c>
      <c r="V15" s="12">
        <f t="shared" si="17"/>
        <v>0</v>
      </c>
      <c r="W15" s="12">
        <f t="shared" si="17"/>
        <v>0</v>
      </c>
      <c r="X15" s="12">
        <f t="shared" si="17"/>
        <v>0</v>
      </c>
      <c r="Y15" s="12">
        <f t="shared" si="17"/>
        <v>0</v>
      </c>
      <c r="Z15" s="12">
        <f t="shared" ref="Z15:AL15" si="18">Y39</f>
        <v>0</v>
      </c>
      <c r="AA15" s="12">
        <f t="shared" si="18"/>
        <v>0</v>
      </c>
      <c r="AB15" s="12">
        <f t="shared" si="18"/>
        <v>0</v>
      </c>
      <c r="AC15" s="12">
        <f t="shared" si="18"/>
        <v>0</v>
      </c>
      <c r="AD15" s="12">
        <f t="shared" si="18"/>
        <v>0</v>
      </c>
      <c r="AE15" s="12">
        <f t="shared" si="18"/>
        <v>0</v>
      </c>
      <c r="AF15" s="12">
        <f t="shared" si="18"/>
        <v>0</v>
      </c>
      <c r="AG15" s="12">
        <f t="shared" si="18"/>
        <v>0</v>
      </c>
      <c r="AH15" s="12">
        <f t="shared" si="18"/>
        <v>0</v>
      </c>
      <c r="AI15" s="12">
        <f t="shared" si="18"/>
        <v>0</v>
      </c>
      <c r="AJ15" s="12">
        <f t="shared" si="18"/>
        <v>0</v>
      </c>
      <c r="AK15" s="12">
        <f t="shared" si="18"/>
        <v>0</v>
      </c>
      <c r="AL15" s="12">
        <f t="shared" si="18"/>
        <v>0</v>
      </c>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row>
    <row r="16" spans="1:76" x14ac:dyDescent="0.2">
      <c r="B16" s="10" t="s">
        <v>35</v>
      </c>
      <c r="C16" s="12">
        <f>C8</f>
        <v>0</v>
      </c>
      <c r="D16" s="12">
        <f>C42</f>
        <v>0</v>
      </c>
      <c r="E16" s="12">
        <f t="shared" ref="E16:Y16" si="19">D42</f>
        <v>0</v>
      </c>
      <c r="F16" s="12">
        <f t="shared" si="19"/>
        <v>0</v>
      </c>
      <c r="G16" s="12">
        <f t="shared" si="19"/>
        <v>0</v>
      </c>
      <c r="H16" s="12">
        <f t="shared" si="19"/>
        <v>0</v>
      </c>
      <c r="I16" s="12">
        <f t="shared" si="19"/>
        <v>0</v>
      </c>
      <c r="J16" s="12">
        <f t="shared" si="19"/>
        <v>0</v>
      </c>
      <c r="K16" s="12">
        <f t="shared" si="19"/>
        <v>0</v>
      </c>
      <c r="L16" s="12">
        <f t="shared" si="19"/>
        <v>0</v>
      </c>
      <c r="M16" s="12">
        <f t="shared" si="19"/>
        <v>0</v>
      </c>
      <c r="N16" s="12">
        <f t="shared" si="19"/>
        <v>0</v>
      </c>
      <c r="O16" s="12">
        <f t="shared" si="19"/>
        <v>0</v>
      </c>
      <c r="P16" s="12">
        <f t="shared" si="19"/>
        <v>0</v>
      </c>
      <c r="Q16" s="12">
        <f t="shared" si="19"/>
        <v>0</v>
      </c>
      <c r="R16" s="12">
        <f t="shared" si="19"/>
        <v>0</v>
      </c>
      <c r="S16" s="12">
        <f t="shared" si="19"/>
        <v>0</v>
      </c>
      <c r="T16" s="12">
        <f t="shared" si="19"/>
        <v>0</v>
      </c>
      <c r="U16" s="12">
        <f t="shared" si="19"/>
        <v>0</v>
      </c>
      <c r="V16" s="12">
        <f t="shared" si="19"/>
        <v>0</v>
      </c>
      <c r="W16" s="12">
        <f t="shared" si="19"/>
        <v>0</v>
      </c>
      <c r="X16" s="12">
        <f t="shared" si="19"/>
        <v>0</v>
      </c>
      <c r="Y16" s="12">
        <f t="shared" si="19"/>
        <v>0</v>
      </c>
      <c r="Z16" s="12">
        <f t="shared" ref="Z16:AL16" si="20">Y42</f>
        <v>0</v>
      </c>
      <c r="AA16" s="12">
        <f t="shared" si="20"/>
        <v>0</v>
      </c>
      <c r="AB16" s="12">
        <f t="shared" si="20"/>
        <v>0</v>
      </c>
      <c r="AC16" s="12">
        <f t="shared" si="20"/>
        <v>0</v>
      </c>
      <c r="AD16" s="12">
        <f t="shared" si="20"/>
        <v>0</v>
      </c>
      <c r="AE16" s="12">
        <f t="shared" si="20"/>
        <v>0</v>
      </c>
      <c r="AF16" s="12">
        <f t="shared" si="20"/>
        <v>0</v>
      </c>
      <c r="AG16" s="12">
        <f t="shared" si="20"/>
        <v>0</v>
      </c>
      <c r="AH16" s="12">
        <f t="shared" si="20"/>
        <v>0</v>
      </c>
      <c r="AI16" s="12">
        <f t="shared" si="20"/>
        <v>0</v>
      </c>
      <c r="AJ16" s="12">
        <f t="shared" si="20"/>
        <v>0</v>
      </c>
      <c r="AK16" s="12">
        <f t="shared" si="20"/>
        <v>0</v>
      </c>
      <c r="AL16" s="12">
        <f t="shared" si="20"/>
        <v>0</v>
      </c>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row>
    <row r="17" spans="1:76" x14ac:dyDescent="0.2">
      <c r="B17" s="10" t="s">
        <v>37</v>
      </c>
      <c r="C17" s="12">
        <f>C9</f>
        <v>0</v>
      </c>
      <c r="D17" s="12">
        <f>C43</f>
        <v>0</v>
      </c>
      <c r="E17" s="12">
        <f t="shared" ref="E17:Y17" si="21">D43</f>
        <v>0</v>
      </c>
      <c r="F17" s="12">
        <f t="shared" si="21"/>
        <v>0</v>
      </c>
      <c r="G17" s="12">
        <f t="shared" si="21"/>
        <v>0</v>
      </c>
      <c r="H17" s="12">
        <f t="shared" si="21"/>
        <v>0</v>
      </c>
      <c r="I17" s="12">
        <f t="shared" si="21"/>
        <v>0</v>
      </c>
      <c r="J17" s="12">
        <f t="shared" si="21"/>
        <v>0</v>
      </c>
      <c r="K17" s="12">
        <f t="shared" si="21"/>
        <v>0</v>
      </c>
      <c r="L17" s="12">
        <f t="shared" si="21"/>
        <v>0</v>
      </c>
      <c r="M17" s="12">
        <f t="shared" si="21"/>
        <v>0</v>
      </c>
      <c r="N17" s="12">
        <f t="shared" si="21"/>
        <v>0</v>
      </c>
      <c r="O17" s="12">
        <f t="shared" si="21"/>
        <v>0</v>
      </c>
      <c r="P17" s="12">
        <f t="shared" si="21"/>
        <v>0</v>
      </c>
      <c r="Q17" s="12">
        <f t="shared" si="21"/>
        <v>0</v>
      </c>
      <c r="R17" s="12">
        <f t="shared" si="21"/>
        <v>0</v>
      </c>
      <c r="S17" s="12">
        <f t="shared" si="21"/>
        <v>0</v>
      </c>
      <c r="T17" s="12">
        <f t="shared" si="21"/>
        <v>0</v>
      </c>
      <c r="U17" s="12">
        <f t="shared" si="21"/>
        <v>0</v>
      </c>
      <c r="V17" s="12">
        <f t="shared" si="21"/>
        <v>0</v>
      </c>
      <c r="W17" s="12">
        <f t="shared" si="21"/>
        <v>0</v>
      </c>
      <c r="X17" s="12">
        <f t="shared" si="21"/>
        <v>0</v>
      </c>
      <c r="Y17" s="12">
        <f t="shared" si="21"/>
        <v>0</v>
      </c>
      <c r="Z17" s="12">
        <f t="shared" ref="Z17:AL17" si="22">Y43</f>
        <v>0</v>
      </c>
      <c r="AA17" s="12">
        <f t="shared" si="22"/>
        <v>0</v>
      </c>
      <c r="AB17" s="12">
        <f t="shared" si="22"/>
        <v>0</v>
      </c>
      <c r="AC17" s="12">
        <f t="shared" si="22"/>
        <v>0</v>
      </c>
      <c r="AD17" s="12">
        <f t="shared" si="22"/>
        <v>0</v>
      </c>
      <c r="AE17" s="12">
        <f t="shared" si="22"/>
        <v>0</v>
      </c>
      <c r="AF17" s="12">
        <f t="shared" si="22"/>
        <v>0</v>
      </c>
      <c r="AG17" s="12">
        <f t="shared" si="22"/>
        <v>0</v>
      </c>
      <c r="AH17" s="12">
        <f t="shared" si="22"/>
        <v>0</v>
      </c>
      <c r="AI17" s="12">
        <f t="shared" si="22"/>
        <v>0</v>
      </c>
      <c r="AJ17" s="12">
        <f t="shared" si="22"/>
        <v>0</v>
      </c>
      <c r="AK17" s="12">
        <f t="shared" si="22"/>
        <v>0</v>
      </c>
      <c r="AL17" s="12">
        <f t="shared" si="22"/>
        <v>0</v>
      </c>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row>
    <row r="18" spans="1:76" x14ac:dyDescent="0.2">
      <c r="B18" s="10" t="s">
        <v>50</v>
      </c>
      <c r="C18" s="12">
        <f>C10</f>
        <v>0</v>
      </c>
      <c r="D18" s="12">
        <f>C44</f>
        <v>0</v>
      </c>
      <c r="E18" s="12">
        <f t="shared" ref="E18:Y18" si="23">D44</f>
        <v>0</v>
      </c>
      <c r="F18" s="12">
        <f t="shared" si="23"/>
        <v>0</v>
      </c>
      <c r="G18" s="12">
        <f t="shared" si="23"/>
        <v>0</v>
      </c>
      <c r="H18" s="12">
        <f t="shared" si="23"/>
        <v>0</v>
      </c>
      <c r="I18" s="12">
        <f t="shared" si="23"/>
        <v>0</v>
      </c>
      <c r="J18" s="12">
        <f t="shared" si="23"/>
        <v>0</v>
      </c>
      <c r="K18" s="12">
        <f t="shared" si="23"/>
        <v>0</v>
      </c>
      <c r="L18" s="12">
        <f t="shared" si="23"/>
        <v>0</v>
      </c>
      <c r="M18" s="12">
        <f t="shared" si="23"/>
        <v>0</v>
      </c>
      <c r="N18" s="12">
        <f t="shared" si="23"/>
        <v>0</v>
      </c>
      <c r="O18" s="12">
        <f t="shared" si="23"/>
        <v>0</v>
      </c>
      <c r="P18" s="12">
        <f t="shared" si="23"/>
        <v>0</v>
      </c>
      <c r="Q18" s="12">
        <f t="shared" si="23"/>
        <v>0</v>
      </c>
      <c r="R18" s="12">
        <f t="shared" si="23"/>
        <v>0</v>
      </c>
      <c r="S18" s="12">
        <f t="shared" si="23"/>
        <v>0</v>
      </c>
      <c r="T18" s="12">
        <f t="shared" si="23"/>
        <v>0</v>
      </c>
      <c r="U18" s="12">
        <f t="shared" si="23"/>
        <v>0</v>
      </c>
      <c r="V18" s="12">
        <f t="shared" si="23"/>
        <v>0</v>
      </c>
      <c r="W18" s="12">
        <f t="shared" si="23"/>
        <v>0</v>
      </c>
      <c r="X18" s="12">
        <f t="shared" si="23"/>
        <v>0</v>
      </c>
      <c r="Y18" s="12">
        <f t="shared" si="23"/>
        <v>0</v>
      </c>
      <c r="Z18" s="12">
        <f t="shared" ref="Z18:AL18" si="24">Y44</f>
        <v>0</v>
      </c>
      <c r="AA18" s="12">
        <f t="shared" si="24"/>
        <v>0</v>
      </c>
      <c r="AB18" s="12">
        <f t="shared" si="24"/>
        <v>0</v>
      </c>
      <c r="AC18" s="12">
        <f t="shared" si="24"/>
        <v>0</v>
      </c>
      <c r="AD18" s="12">
        <f t="shared" si="24"/>
        <v>0</v>
      </c>
      <c r="AE18" s="12">
        <f t="shared" si="24"/>
        <v>0</v>
      </c>
      <c r="AF18" s="12">
        <f t="shared" si="24"/>
        <v>0</v>
      </c>
      <c r="AG18" s="12">
        <f t="shared" si="24"/>
        <v>0</v>
      </c>
      <c r="AH18" s="12">
        <f t="shared" si="24"/>
        <v>0</v>
      </c>
      <c r="AI18" s="12">
        <f t="shared" si="24"/>
        <v>0</v>
      </c>
      <c r="AJ18" s="12">
        <f t="shared" si="24"/>
        <v>0</v>
      </c>
      <c r="AK18" s="12">
        <f t="shared" si="24"/>
        <v>0</v>
      </c>
      <c r="AL18" s="12">
        <f t="shared" si="24"/>
        <v>0</v>
      </c>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row>
    <row r="19" spans="1:76" x14ac:dyDescent="0.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row>
    <row r="20" spans="1:76" s="32" customFormat="1" ht="13.5" thickBot="1" x14ac:dyDescent="0.25">
      <c r="A20" s="31" t="s">
        <v>11</v>
      </c>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row>
    <row r="21" spans="1:76" x14ac:dyDescent="0.2">
      <c r="B21" s="10" t="s">
        <v>23</v>
      </c>
      <c r="C21" s="12">
        <f>(1-'Data Inputs'!$B$25)*Projection!C6</f>
        <v>0</v>
      </c>
      <c r="D21" s="12">
        <f>(1-'Data Inputs'!$B$25)*Projection!D6</f>
        <v>0</v>
      </c>
      <c r="E21" s="12">
        <f>(1-'Data Inputs'!$B$25)*Projection!E6</f>
        <v>0</v>
      </c>
      <c r="F21" s="12">
        <f>(1-'Data Inputs'!$B$25)*Projection!F6</f>
        <v>0</v>
      </c>
      <c r="G21" s="12">
        <f>(1-'Data Inputs'!$B$25)*Projection!G6</f>
        <v>0</v>
      </c>
      <c r="H21" s="12">
        <f>(1-'Data Inputs'!$B$25)*Projection!H6</f>
        <v>0</v>
      </c>
      <c r="I21" s="12">
        <f>(1-'Data Inputs'!$B$25)*Projection!I6</f>
        <v>0</v>
      </c>
      <c r="J21" s="12">
        <f>(1-'Data Inputs'!$B$25)*Projection!J6</f>
        <v>0</v>
      </c>
      <c r="K21" s="12">
        <f>(1-'Data Inputs'!$B$25)*Projection!K6</f>
        <v>0</v>
      </c>
      <c r="L21" s="12">
        <f>(1-'Data Inputs'!$B$25)*Projection!L6</f>
        <v>0</v>
      </c>
      <c r="M21" s="12">
        <f>(1-'Data Inputs'!$B$25)*Projection!M6</f>
        <v>0</v>
      </c>
      <c r="N21" s="12">
        <f>(1-'Data Inputs'!$B$25)*Projection!N6</f>
        <v>0</v>
      </c>
      <c r="O21" s="12">
        <f>(1-'Data Inputs'!$B$25)*Projection!O6</f>
        <v>0</v>
      </c>
      <c r="P21" s="12">
        <f>(1-'Data Inputs'!$B$25)*Projection!P6</f>
        <v>0</v>
      </c>
      <c r="Q21" s="12">
        <f>(1-'Data Inputs'!$B$25)*Projection!Q6</f>
        <v>0</v>
      </c>
      <c r="R21" s="12">
        <f>(1-'Data Inputs'!$B$25)*Projection!R6</f>
        <v>0</v>
      </c>
      <c r="S21" s="12">
        <f>(1-'Data Inputs'!$B$25)*Projection!S6</f>
        <v>0</v>
      </c>
      <c r="T21" s="12">
        <f>(1-'Data Inputs'!$B$25)*Projection!T6</f>
        <v>0</v>
      </c>
      <c r="U21" s="12">
        <f>(1-'Data Inputs'!$B$25)*Projection!U6</f>
        <v>0</v>
      </c>
      <c r="V21" s="12">
        <f>(1-'Data Inputs'!$B$25)*Projection!V6</f>
        <v>0</v>
      </c>
      <c r="W21" s="12">
        <f>(1-'Data Inputs'!$B$25)*Projection!W6</f>
        <v>0</v>
      </c>
      <c r="X21" s="12">
        <f>(1-'Data Inputs'!$B$25)*Projection!X6</f>
        <v>0</v>
      </c>
      <c r="Y21" s="12">
        <f>(1-'Data Inputs'!$B$25)*Projection!Y6</f>
        <v>0</v>
      </c>
      <c r="Z21" s="12">
        <f>(1-'Data Inputs'!$B$25)*Projection!Z6</f>
        <v>0</v>
      </c>
      <c r="AA21" s="12">
        <f>(1-'Data Inputs'!$B$25)*Projection!AA6</f>
        <v>0</v>
      </c>
      <c r="AB21" s="12">
        <f>(1-'Data Inputs'!$B$25)*Projection!AB6</f>
        <v>0</v>
      </c>
      <c r="AC21" s="12">
        <f>(1-'Data Inputs'!$B$25)*Projection!AC6</f>
        <v>0</v>
      </c>
      <c r="AD21" s="12">
        <f>(1-'Data Inputs'!$B$25)*Projection!AD6</f>
        <v>0</v>
      </c>
      <c r="AE21" s="12">
        <f>(1-'Data Inputs'!$B$25)*Projection!AE6</f>
        <v>0</v>
      </c>
      <c r="AF21" s="12">
        <f>(1-'Data Inputs'!$B$25)*Projection!AF6</f>
        <v>0</v>
      </c>
      <c r="AG21" s="12">
        <f>(1-'Data Inputs'!$B$25)*Projection!AG6</f>
        <v>0</v>
      </c>
      <c r="AH21" s="12">
        <f>(1-'Data Inputs'!$B$25)*Projection!AH6</f>
        <v>0</v>
      </c>
      <c r="AI21" s="12">
        <f>(1-'Data Inputs'!$B$25)*Projection!AI6</f>
        <v>0</v>
      </c>
      <c r="AJ21" s="12">
        <f>(1-'Data Inputs'!$B$25)*Projection!AJ6</f>
        <v>0</v>
      </c>
      <c r="AK21" s="12">
        <f>(1-'Data Inputs'!$B$25)*Projection!AK6</f>
        <v>0</v>
      </c>
      <c r="AL21" s="12">
        <f>(1-'Data Inputs'!$B$25)*Projection!AL6</f>
        <v>0</v>
      </c>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row>
    <row r="22" spans="1:76" x14ac:dyDescent="0.2">
      <c r="B22" s="10" t="s">
        <v>21</v>
      </c>
      <c r="C22" s="12">
        <f>HLOOKUP(C2,'Data Inputs'!$B$28:$M$30,2)*$C$9</f>
        <v>0</v>
      </c>
      <c r="D22" s="12">
        <f>IF(C23+HLOOKUP(D2,'Data Inputs'!$B$28:$M$30,2)*$C$9&gt;$C$9,$C$9-C23,HLOOKUP(D2,'Data Inputs'!$B$28:$M$30,2)*$C$9)</f>
        <v>0</v>
      </c>
      <c r="E22" s="12">
        <f>IF(D23+HLOOKUP(E2,'Data Inputs'!$B$28:$M$30,2)*$C$9&gt;$C$9,$C$9-D23,HLOOKUP(E2,'Data Inputs'!$B$28:$M$30,2)*$C$9)</f>
        <v>0</v>
      </c>
      <c r="F22" s="12">
        <f>IF(E23+HLOOKUP(F2,'Data Inputs'!$B$28:$M$30,2)*$C$9&gt;$C$9,$C$9-E23,HLOOKUP(F2,'Data Inputs'!$B$28:$M$30,2)*$C$9)</f>
        <v>0</v>
      </c>
      <c r="G22" s="12">
        <f>IF(F23+HLOOKUP(G2,'Data Inputs'!$B$28:$M$30,2)*$C$9&gt;$C$9,$C$9-F23,HLOOKUP(G2,'Data Inputs'!$B$28:$M$30,2)*$C$9)</f>
        <v>0</v>
      </c>
      <c r="H22" s="12">
        <f>IF(G23+HLOOKUP(H2,'Data Inputs'!$B$28:$M$30,2)*$C$9&gt;$C$9,$C$9-G23,HLOOKUP(H2,'Data Inputs'!$B$28:$M$30,2)*$C$9)</f>
        <v>0</v>
      </c>
      <c r="I22" s="12">
        <f>IF(H23+HLOOKUP(I2,'Data Inputs'!$B$28:$M$30,2)*$C$9&gt;$C$9,$C$9-H23,HLOOKUP(I2,'Data Inputs'!$B$28:$M$30,2)*$C$9)</f>
        <v>0</v>
      </c>
      <c r="J22" s="12">
        <f>IF(I23+HLOOKUP(J2,'Data Inputs'!$B$28:$M$30,2)*$C$9&gt;$C$9,$C$9-I23,HLOOKUP(J2,'Data Inputs'!$B$28:$M$30,2)*$C$9)</f>
        <v>0</v>
      </c>
      <c r="K22" s="12">
        <f>IF(J23+HLOOKUP(K2,'Data Inputs'!$B$28:$M$30,2)*$C$9&gt;$C$9,$C$9-J23,HLOOKUP(K2,'Data Inputs'!$B$28:$M$30,2)*$C$9)</f>
        <v>0</v>
      </c>
      <c r="L22" s="12">
        <f>IF(K23+HLOOKUP(L2,'Data Inputs'!$B$28:$M$30,2)*$C$9&gt;$C$9,$C$9-K23,HLOOKUP(L2,'Data Inputs'!$B$28:$M$30,2)*$C$9)</f>
        <v>0</v>
      </c>
      <c r="M22" s="12">
        <f>IF(L23+HLOOKUP(M2,'Data Inputs'!$B$28:$M$30,2)*$C$9&gt;$C$9,$C$9-L23,HLOOKUP(M2,'Data Inputs'!$B$28:$M$30,2)*$C$9)</f>
        <v>0</v>
      </c>
      <c r="N22" s="12">
        <f>IF(M23+HLOOKUP(N2,'Data Inputs'!$B$28:$M$30,2)*$C$9&gt;$C$9,$C$9-M23,HLOOKUP(N2,'Data Inputs'!$B$28:$M$30,2)*$C$9)</f>
        <v>0</v>
      </c>
      <c r="O22" s="12">
        <f>IF(N23+HLOOKUP(O2,'Data Inputs'!$B$28:$M$30,2)*$C$9&gt;$C$9,$C$9-N23,HLOOKUP(O2,'Data Inputs'!$B$28:$M$30,2)*$C$9)</f>
        <v>0</v>
      </c>
      <c r="P22" s="12">
        <f>IF(O23+HLOOKUP(P2,'Data Inputs'!$B$28:$M$30,2)*$C$9&gt;$C$9,$C$9-O23,HLOOKUP(P2,'Data Inputs'!$B$28:$M$30,2)*$C$9)</f>
        <v>0</v>
      </c>
      <c r="Q22" s="12">
        <f>IF(P23+HLOOKUP(Q2,'Data Inputs'!$B$28:$M$30,2)*$C$9&gt;$C$9,$C$9-P23,HLOOKUP(Q2,'Data Inputs'!$B$28:$M$30,2)*$C$9)</f>
        <v>0</v>
      </c>
      <c r="R22" s="12">
        <f>IF(Q23+HLOOKUP(R2,'Data Inputs'!$B$28:$M$30,2)*$C$9&gt;$C$9,$C$9-Q23,HLOOKUP(R2,'Data Inputs'!$B$28:$M$30,2)*$C$9)</f>
        <v>0</v>
      </c>
      <c r="S22" s="12">
        <f>IF(R23+HLOOKUP(S2,'Data Inputs'!$B$28:$M$30,2)*$C$9&gt;$C$9,$C$9-R23,HLOOKUP(S2,'Data Inputs'!$B$28:$M$30,2)*$C$9)</f>
        <v>0</v>
      </c>
      <c r="T22" s="12">
        <f>IF(S23+HLOOKUP(T2,'Data Inputs'!$B$28:$M$30,2)*$C$9&gt;$C$9,$C$9-S23,HLOOKUP(T2,'Data Inputs'!$B$28:$M$30,2)*$C$9)</f>
        <v>0</v>
      </c>
      <c r="U22" s="12">
        <f>IF(T23+HLOOKUP(U2,'Data Inputs'!$B$28:$M$30,2)*$C$9&gt;$C$9,$C$9-T23,HLOOKUP(U2,'Data Inputs'!$B$28:$M$30,2)*$C$9)</f>
        <v>0</v>
      </c>
      <c r="V22" s="12">
        <f>IF(U23+HLOOKUP(V2,'Data Inputs'!$B$28:$M$30,2)*$C$9&gt;$C$9,$C$9-U23,HLOOKUP(V2,'Data Inputs'!$B$28:$M$30,2)*$C$9)</f>
        <v>0</v>
      </c>
      <c r="W22" s="12">
        <f>IF(V23+HLOOKUP(W2,'Data Inputs'!$B$28:$M$30,2)*$C$9&gt;$C$9,$C$9-V23,HLOOKUP(W2,'Data Inputs'!$B$28:$M$30,2)*$C$9)</f>
        <v>0</v>
      </c>
      <c r="X22" s="12">
        <f>IF(W23+HLOOKUP(X2,'Data Inputs'!$B$28:$M$30,2)*$C$9&gt;$C$9,$C$9-W23,HLOOKUP(X2,'Data Inputs'!$B$28:$M$30,2)*$C$9)</f>
        <v>0</v>
      </c>
      <c r="Y22" s="12">
        <f>IF(X23+HLOOKUP(Y2,'Data Inputs'!$B$28:$M$30,2)*$C$9&gt;$C$9,$C$9-X23,HLOOKUP(Y2,'Data Inputs'!$B$28:$M$30,2)*$C$9)</f>
        <v>0</v>
      </c>
      <c r="Z22" s="12">
        <f>IF(Y23+HLOOKUP(Z2,'Data Inputs'!$B$28:$M$30,2)*$C$9&gt;$C$9,$C$9-Y23,HLOOKUP(Z2,'Data Inputs'!$B$28:$M$30,2)*$C$9)</f>
        <v>0</v>
      </c>
      <c r="AA22" s="12">
        <f>IF(Z23+HLOOKUP(AA2,'Data Inputs'!$B$28:$M$30,2)*$C$9&gt;$C$9,$C$9-Z23,HLOOKUP(AA2,'Data Inputs'!$B$28:$M$30,2)*$C$9)</f>
        <v>0</v>
      </c>
      <c r="AB22" s="12">
        <f>IF(AA23+HLOOKUP(AB2,'Data Inputs'!$B$28:$M$30,2)*$C$9&gt;$C$9,$C$9-AA23,HLOOKUP(AB2,'Data Inputs'!$B$28:$M$30,2)*$C$9)</f>
        <v>0</v>
      </c>
      <c r="AC22" s="12">
        <f>IF(AB23+HLOOKUP(AC2,'Data Inputs'!$B$28:$M$30,2)*$C$9&gt;$C$9,$C$9-AB23,HLOOKUP(AC2,'Data Inputs'!$B$28:$M$30,2)*$C$9)</f>
        <v>0</v>
      </c>
      <c r="AD22" s="12">
        <f>IF(AC23+HLOOKUP(AD2,'Data Inputs'!$B$28:$M$30,2)*$C$9&gt;$C$9,$C$9-AC23,HLOOKUP(AD2,'Data Inputs'!$B$28:$M$30,2)*$C$9)</f>
        <v>0</v>
      </c>
      <c r="AE22" s="12">
        <f>IF(AD23+HLOOKUP(AE2,'Data Inputs'!$B$28:$M$30,2)*$C$9&gt;$C$9,$C$9-AD23,HLOOKUP(AE2,'Data Inputs'!$B$28:$M$30,2)*$C$9)</f>
        <v>0</v>
      </c>
      <c r="AF22" s="12">
        <f>IF(AE23+HLOOKUP(AF2,'Data Inputs'!$B$28:$M$30,2)*$C$9&gt;$C$9,$C$9-AE23,HLOOKUP(AF2,'Data Inputs'!$B$28:$M$30,2)*$C$9)</f>
        <v>0</v>
      </c>
      <c r="AG22" s="12">
        <f>IF(AF23+HLOOKUP(AG2,'Data Inputs'!$B$28:$M$30,2)*$C$9&gt;$C$9,$C$9-AF23,HLOOKUP(AG2,'Data Inputs'!$B$28:$M$30,2)*$C$9)</f>
        <v>0</v>
      </c>
      <c r="AH22" s="12">
        <f>IF(AG23+HLOOKUP(AH2,'Data Inputs'!$B$28:$M$30,2)*$C$9&gt;$C$9,$C$9-AG23,HLOOKUP(AH2,'Data Inputs'!$B$28:$M$30,2)*$C$9)</f>
        <v>0</v>
      </c>
      <c r="AI22" s="12">
        <f>IF(AH23+HLOOKUP(AI2,'Data Inputs'!$B$28:$M$30,2)*$C$9&gt;$C$9,$C$9-AH23,HLOOKUP(AI2,'Data Inputs'!$B$28:$M$30,2)*$C$9)</f>
        <v>0</v>
      </c>
      <c r="AJ22" s="12">
        <f>IF(AI23+HLOOKUP(AJ2,'Data Inputs'!$B$28:$M$30,2)*$C$9&gt;$C$9,$C$9-AI23,HLOOKUP(AJ2,'Data Inputs'!$B$28:$M$30,2)*$C$9)</f>
        <v>0</v>
      </c>
      <c r="AK22" s="12">
        <f>IF(AJ23+HLOOKUP(AK2,'Data Inputs'!$B$28:$M$30,2)*$C$9&gt;$C$9,$C$9-AJ23,HLOOKUP(AK2,'Data Inputs'!$B$28:$M$30,2)*$C$9)</f>
        <v>0</v>
      </c>
      <c r="AL22" s="12">
        <f>IF(AK23+HLOOKUP(AL2,'Data Inputs'!$B$28:$M$30,2)*$C$9&gt;$C$9,$C$9-AK23,HLOOKUP(AL2,'Data Inputs'!$B$28:$M$30,2)*$C$9)</f>
        <v>0</v>
      </c>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row>
    <row r="23" spans="1:76" hidden="1" x14ac:dyDescent="0.2">
      <c r="B23" s="10" t="s">
        <v>24</v>
      </c>
      <c r="C23" s="12">
        <f>C22</f>
        <v>0</v>
      </c>
      <c r="D23" s="12">
        <f>C23+D22</f>
        <v>0</v>
      </c>
      <c r="E23" s="12">
        <f t="shared" ref="E23:F23" si="25">D23+E22</f>
        <v>0</v>
      </c>
      <c r="F23" s="12">
        <f t="shared" si="25"/>
        <v>0</v>
      </c>
      <c r="G23" s="12">
        <f t="shared" ref="G23" si="26">F23+G22</f>
        <v>0</v>
      </c>
      <c r="H23" s="12">
        <f t="shared" ref="H23" si="27">G23+H22</f>
        <v>0</v>
      </c>
      <c r="I23" s="12">
        <f t="shared" ref="I23" si="28">H23+I22</f>
        <v>0</v>
      </c>
      <c r="J23" s="12">
        <f t="shared" ref="J23" si="29">I23+J22</f>
        <v>0</v>
      </c>
      <c r="K23" s="12">
        <f t="shared" ref="K23" si="30">J23+K22</f>
        <v>0</v>
      </c>
      <c r="L23" s="12">
        <f t="shared" ref="L23" si="31">K23+L22</f>
        <v>0</v>
      </c>
      <c r="M23" s="12">
        <f t="shared" ref="M23" si="32">L23+M22</f>
        <v>0</v>
      </c>
      <c r="N23" s="12">
        <f t="shared" ref="N23" si="33">M23+N22</f>
        <v>0</v>
      </c>
      <c r="O23" s="12">
        <f t="shared" ref="O23" si="34">N23+O22</f>
        <v>0</v>
      </c>
      <c r="P23" s="12">
        <f t="shared" ref="P23" si="35">O23+P22</f>
        <v>0</v>
      </c>
      <c r="Q23" s="12">
        <f t="shared" ref="Q23" si="36">P23+Q22</f>
        <v>0</v>
      </c>
      <c r="R23" s="12">
        <f t="shared" ref="R23" si="37">Q23+R22</f>
        <v>0</v>
      </c>
      <c r="S23" s="12">
        <f t="shared" ref="S23" si="38">R23+S22</f>
        <v>0</v>
      </c>
      <c r="T23" s="12">
        <f t="shared" ref="T23" si="39">S23+T22</f>
        <v>0</v>
      </c>
      <c r="U23" s="12">
        <f t="shared" ref="U23" si="40">T23+U22</f>
        <v>0</v>
      </c>
      <c r="V23" s="12">
        <f t="shared" ref="V23" si="41">U23+V22</f>
        <v>0</v>
      </c>
      <c r="W23" s="12">
        <f t="shared" ref="W23" si="42">V23+W22</f>
        <v>0</v>
      </c>
      <c r="X23" s="12">
        <f t="shared" ref="X23" si="43">W23+X22</f>
        <v>0</v>
      </c>
      <c r="Y23" s="12">
        <f t="shared" ref="Y23" si="44">X23+Y22</f>
        <v>0</v>
      </c>
      <c r="Z23" s="12">
        <f t="shared" ref="Z23" si="45">Y23+Z22</f>
        <v>0</v>
      </c>
      <c r="AA23" s="12">
        <f t="shared" ref="AA23" si="46">Z23+AA22</f>
        <v>0</v>
      </c>
      <c r="AB23" s="12">
        <f t="shared" ref="AB23" si="47">AA23+AB22</f>
        <v>0</v>
      </c>
      <c r="AC23" s="12">
        <f t="shared" ref="AC23" si="48">AB23+AC22</f>
        <v>0</v>
      </c>
      <c r="AD23" s="12">
        <f t="shared" ref="AD23" si="49">AC23+AD22</f>
        <v>0</v>
      </c>
      <c r="AE23" s="12">
        <f t="shared" ref="AE23" si="50">AD23+AE22</f>
        <v>0</v>
      </c>
      <c r="AF23" s="12">
        <f t="shared" ref="AF23" si="51">AE23+AF22</f>
        <v>0</v>
      </c>
      <c r="AG23" s="12">
        <f t="shared" ref="AG23" si="52">AF23+AG22</f>
        <v>0</v>
      </c>
      <c r="AH23" s="12">
        <f t="shared" ref="AH23" si="53">AG23+AH22</f>
        <v>0</v>
      </c>
      <c r="AI23" s="12">
        <f t="shared" ref="AI23" si="54">AH23+AI22</f>
        <v>0</v>
      </c>
      <c r="AJ23" s="12">
        <f t="shared" ref="AJ23" si="55">AI23+AJ22</f>
        <v>0</v>
      </c>
      <c r="AK23" s="12">
        <f t="shared" ref="AK23" si="56">AJ23+AK22</f>
        <v>0</v>
      </c>
      <c r="AL23" s="12">
        <f t="shared" ref="AL23" si="57">AK23+AL22</f>
        <v>0</v>
      </c>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row>
    <row r="24" spans="1:76" x14ac:dyDescent="0.2">
      <c r="B24" s="10" t="s">
        <v>22</v>
      </c>
      <c r="C24" s="12"/>
      <c r="D24" s="12"/>
      <c r="E24" s="12"/>
      <c r="F24" s="12">
        <f>IF('Data Inputs'!$B$26=15,Projection!C11,0)</f>
        <v>0</v>
      </c>
      <c r="G24" s="12">
        <f>IF('Data Inputs'!$B$26=15,Projection!D11,0)</f>
        <v>0</v>
      </c>
      <c r="H24" s="12">
        <f>IF('Data Inputs'!$B$26=15,Projection!E11,IF('Data Inputs'!$B$26=30,Projection!C11,0))</f>
        <v>0</v>
      </c>
      <c r="I24" s="12">
        <f>IF('Data Inputs'!$B$26=15,Projection!F11,IF('Data Inputs'!$B$26=30,Projection!D11,0))</f>
        <v>0</v>
      </c>
      <c r="J24" s="12">
        <f>IF('Data Inputs'!$B$26=15,Projection!G11,IF('Data Inputs'!$B$26=30,Projection!E11,IF('Data Inputs'!$B$26=45,Projection!C11,0)))</f>
        <v>0</v>
      </c>
      <c r="K24" s="12">
        <f>IF('Data Inputs'!$B$26=15,Projection!H11,IF('Data Inputs'!$B$26=30,Projection!F11,IF('Data Inputs'!$B$26=45,Projection!D11,0)))</f>
        <v>0</v>
      </c>
      <c r="L24" s="12">
        <f>IF('Data Inputs'!$B$26=15,Projection!I11,IF('Data Inputs'!$B$26=30,Projection!G11,IF('Data Inputs'!$B$26=45,Projection!E11,IF('Data Inputs'!$B$26=60,Projection!C11,0))))</f>
        <v>0</v>
      </c>
      <c r="M24" s="12">
        <f>IF('Data Inputs'!$B$26=15,Projection!J11,IF('Data Inputs'!$B$26=30,Projection!H11,IF('Data Inputs'!$B$26=45,Projection!F11,IF('Data Inputs'!$B$26=60,Projection!D11,0))))</f>
        <v>0</v>
      </c>
      <c r="N24" s="12">
        <f>IF('Data Inputs'!$B$26=15,Projection!K11,IF('Data Inputs'!$B$26=30,Projection!I11,IF('Data Inputs'!$B$26=45,Projection!G11,IF('Data Inputs'!$B$26=60,Projection!E11,IF('Data Inputs'!$B$26=75,Projection!C11,0)))))</f>
        <v>0</v>
      </c>
      <c r="O24" s="12">
        <f>IF('Data Inputs'!$B$26=15,Projection!L11,IF('Data Inputs'!$B$26=30,Projection!J11,IF('Data Inputs'!$B$26=45,Projection!H11,IF('Data Inputs'!$B$26=60,Projection!F11,IF('Data Inputs'!$B$26=75,Projection!D11,0)))))</f>
        <v>0</v>
      </c>
      <c r="P24" s="12">
        <f>IF('Data Inputs'!$B$26=15,Projection!M11,IF('Data Inputs'!$B$26=30,Projection!K11,IF('Data Inputs'!$B$26=45,Projection!I11,IF('Data Inputs'!$B$26=60,Projection!G11,IF('Data Inputs'!$B$26=75,Projection!E11,IF('Data Inputs'!$B$26=90,Projection!C11,0))))))</f>
        <v>0</v>
      </c>
      <c r="Q24" s="12">
        <f>IF('Data Inputs'!$B$26=15,Projection!N11,IF('Data Inputs'!$B$26=30,Projection!L11,IF('Data Inputs'!$B$26=45,Projection!J11,IF('Data Inputs'!$B$26=60,Projection!H11,IF('Data Inputs'!$B$26=75,Projection!F11,IF('Data Inputs'!$B$26=90,Projection!D11,0))))))</f>
        <v>0</v>
      </c>
      <c r="R24" s="12">
        <f>IF('Data Inputs'!$B$26=15,Projection!O11,IF('Data Inputs'!$B$26=30,Projection!M11,IF('Data Inputs'!$B$26=45,Projection!K11,IF('Data Inputs'!$B$26=60,Projection!I11,IF('Data Inputs'!$B$26=75,Projection!G11,IF('Data Inputs'!$B$26=90,Projection!E11,0))))))</f>
        <v>0</v>
      </c>
      <c r="S24" s="12">
        <f>IF('Data Inputs'!$B$26=15,Projection!P11,IF('Data Inputs'!$B$26=30,Projection!N11,IF('Data Inputs'!$B$26=45,Projection!L11,IF('Data Inputs'!$B$26=60,Projection!J11,IF('Data Inputs'!$B$26=75,Projection!H11,IF('Data Inputs'!$B$26=90,Projection!F11,0))))))</f>
        <v>0</v>
      </c>
      <c r="T24" s="12">
        <f>IF('Data Inputs'!$B$26=15,Projection!Q11,IF('Data Inputs'!$B$26=30,Projection!O11,IF('Data Inputs'!$B$26=45,Projection!M11,IF('Data Inputs'!$B$26=60,Projection!K11,IF('Data Inputs'!$B$26=75,Projection!I11,IF('Data Inputs'!$B$26=90,Projection!G11,0))))))</f>
        <v>0</v>
      </c>
      <c r="U24" s="12">
        <f>IF('Data Inputs'!$B$26=15,Projection!R11,IF('Data Inputs'!$B$26=30,Projection!P11,IF('Data Inputs'!$B$26=45,Projection!N11,IF('Data Inputs'!$B$26=60,Projection!L11,IF('Data Inputs'!$B$26=75,Projection!J11,IF('Data Inputs'!$B$26=90,Projection!H11,IF('Data Inputs'!$B$26=120,Projection!C11,0)))))))</f>
        <v>0</v>
      </c>
      <c r="V24" s="12">
        <f>IF('Data Inputs'!$B$26=15,Projection!S11,IF('Data Inputs'!$B$26=30,Projection!Q11,IF('Data Inputs'!$B$26=45,Projection!O11,IF('Data Inputs'!$B$26=60,Projection!M11,IF('Data Inputs'!$B$26=75,Projection!K11,IF('Data Inputs'!$B$26=90,Projection!I11,IF('Data Inputs'!$B$26=120,Projection!D11,0)))))))</f>
        <v>0</v>
      </c>
      <c r="W24" s="12">
        <f>IF('Data Inputs'!$B$26=15,Projection!T11,IF('Data Inputs'!$B$26=30,Projection!R11,IF('Data Inputs'!$B$26=45,Projection!P11,IF('Data Inputs'!$B$26=60,Projection!N11,IF('Data Inputs'!$B$26=75,Projection!L11,IF('Data Inputs'!$B$26=90,Projection!J11,IF('Data Inputs'!$B$26=120,Projection!E11,0)))))))</f>
        <v>0</v>
      </c>
      <c r="X24" s="12">
        <f>IF('Data Inputs'!$B$26=15,Projection!U11,IF('Data Inputs'!$B$26=30,Projection!S11,IF('Data Inputs'!$B$26=45,Projection!Q11,IF('Data Inputs'!$B$26=60,Projection!O11,IF('Data Inputs'!$B$26=75,Projection!M11,IF('Data Inputs'!$B$26=90,Projection!K11,IF('Data Inputs'!$B$26=120,Projection!F11,0)))))))</f>
        <v>0</v>
      </c>
      <c r="Y24" s="12">
        <f>IF('Data Inputs'!$B$26=15,Projection!V11,IF('Data Inputs'!$B$26=30,Projection!T11,IF('Data Inputs'!$B$26=45,Projection!R11,IF('Data Inputs'!$B$26=60,Projection!P11,IF('Data Inputs'!$B$26=75,Projection!N11,IF('Data Inputs'!$B$26=90,Projection!L11,IF('Data Inputs'!$B$26=120,Projection!G11,0)))))))</f>
        <v>0</v>
      </c>
      <c r="Z24" s="12">
        <f>IF('Data Inputs'!$B$26=15,Projection!W11,IF('Data Inputs'!$B$26=30,Projection!U11,IF('Data Inputs'!$B$26=45,Projection!S11,IF('Data Inputs'!$B$26=60,Projection!Q11,IF('Data Inputs'!$B$26=75,Projection!O11,IF('Data Inputs'!$B$26=90,Projection!M11,IF('Data Inputs'!$B$26=120,Projection!H11,0)))))))</f>
        <v>0</v>
      </c>
      <c r="AA24" s="12">
        <f>IF('Data Inputs'!$B$26=15,Projection!X11,IF('Data Inputs'!$B$26=30,Projection!V11,IF('Data Inputs'!$B$26=45,Projection!T11,IF('Data Inputs'!$B$26=60,Projection!R11,IF('Data Inputs'!$B$26=75,Projection!P11,IF('Data Inputs'!$B$26=90,Projection!N11,IF('Data Inputs'!$B$26=120,Projection!I11,0)))))))</f>
        <v>0</v>
      </c>
      <c r="AB24" s="12">
        <f>IF('Data Inputs'!$B$26=15,Projection!Y11,IF('Data Inputs'!$B$26=30,Projection!W11,IF('Data Inputs'!$B$26=45,Projection!U11,IF('Data Inputs'!$B$26=60,Projection!S11,IF('Data Inputs'!$B$26=75,Projection!Q11,IF('Data Inputs'!$B$26=90,Projection!O11,IF('Data Inputs'!$B$26=120,Projection!J11,0)))))))</f>
        <v>0</v>
      </c>
      <c r="AC24" s="12">
        <f>IF('Data Inputs'!$B$26=15,Projection!Z11,IF('Data Inputs'!$B$26=30,Projection!X11,IF('Data Inputs'!$B$26=45,Projection!V11,IF('Data Inputs'!$B$26=60,Projection!T11,IF('Data Inputs'!$B$26=75,Projection!R11,IF('Data Inputs'!$B$26=90,Projection!P11,IF('Data Inputs'!$B$26=120,Projection!K11,0)))))))</f>
        <v>0</v>
      </c>
      <c r="AD24" s="12">
        <f>IF('Data Inputs'!$B$26=15,Projection!AA11,IF('Data Inputs'!$B$26=30,Projection!Y11,IF('Data Inputs'!$B$26=45,Projection!W11,IF('Data Inputs'!$B$26=60,Projection!U11,IF('Data Inputs'!$B$26=75,Projection!S11,IF('Data Inputs'!$B$26=90,Projection!Q11,IF('Data Inputs'!$B$26=120,Projection!L11,0)))))))</f>
        <v>0</v>
      </c>
      <c r="AE24" s="12">
        <f>IF('Data Inputs'!$B$26=15,Projection!AB11,IF('Data Inputs'!$B$26=30,Projection!Z11,IF('Data Inputs'!$B$26=45,Projection!X11,IF('Data Inputs'!$B$26=60,Projection!V11,IF('Data Inputs'!$B$26=75,Projection!T11,IF('Data Inputs'!$B$26=90,Projection!R11,IF('Data Inputs'!$B$26=120,Projection!M11,0)))))))</f>
        <v>0</v>
      </c>
      <c r="AF24" s="12">
        <f>IF('Data Inputs'!$B$26=15,Projection!AC11,IF('Data Inputs'!$B$26=30,Projection!AA11,IF('Data Inputs'!$B$26=45,Projection!Y11,IF('Data Inputs'!$B$26=60,Projection!W11,IF('Data Inputs'!$B$26=75,Projection!U11,IF('Data Inputs'!$B$26=90,Projection!S11,IF('Data Inputs'!$B$26=120,Projection!N11,0)))))))</f>
        <v>0</v>
      </c>
      <c r="AG24" s="12">
        <f>IF('Data Inputs'!$B$26=15,Projection!AD11,IF('Data Inputs'!$B$26=30,Projection!AB11,IF('Data Inputs'!$B$26=45,Projection!Z11,IF('Data Inputs'!$B$26=60,Projection!X11,IF('Data Inputs'!$B$26=75,Projection!V11,IF('Data Inputs'!$B$26=90,Projection!T11,IF('Data Inputs'!$B$26=120,Projection!O11,0)))))))</f>
        <v>0</v>
      </c>
      <c r="AH24" s="12">
        <f>IF('Data Inputs'!$B$26=15,Projection!AE11,IF('Data Inputs'!$B$26=30,Projection!AC11,IF('Data Inputs'!$B$26=45,Projection!AA11,IF('Data Inputs'!$B$26=60,Projection!Y11,IF('Data Inputs'!$B$26=75,Projection!W11,IF('Data Inputs'!$B$26=90,Projection!U11,IF('Data Inputs'!$B$26=120,Projection!P11,0)))))))</f>
        <v>0</v>
      </c>
      <c r="AI24" s="12">
        <f>IF('Data Inputs'!$B$26=15,Projection!AF11,IF('Data Inputs'!$B$26=30,Projection!AD11,IF('Data Inputs'!$B$26=45,Projection!AB11,IF('Data Inputs'!$B$26=60,Projection!Z11,IF('Data Inputs'!$B$26=75,Projection!X11,IF('Data Inputs'!$B$26=90,Projection!V11,IF('Data Inputs'!$B$26=120,Projection!Q11,0)))))))</f>
        <v>0</v>
      </c>
      <c r="AJ24" s="12">
        <f>IF('Data Inputs'!$B$26=15,Projection!AG11,IF('Data Inputs'!$B$26=30,Projection!AE11,IF('Data Inputs'!$B$26=45,Projection!AC11,IF('Data Inputs'!$B$26=60,Projection!AA11,IF('Data Inputs'!$B$26=75,Projection!Y11,IF('Data Inputs'!$B$26=90,Projection!W11,IF('Data Inputs'!$B$26=120,Projection!R11,0)))))))</f>
        <v>0</v>
      </c>
      <c r="AK24" s="12">
        <f>IF('Data Inputs'!$B$26=15,Projection!AH11,IF('Data Inputs'!$B$26=30,Projection!AF11,IF('Data Inputs'!$B$26=45,Projection!AD11,IF('Data Inputs'!$B$26=60,Projection!AB11,IF('Data Inputs'!$B$26=75,Projection!Z11,IF('Data Inputs'!$B$26=90,Projection!X11,IF('Data Inputs'!$B$26=120,Projection!S11,0)))))))</f>
        <v>0</v>
      </c>
      <c r="AL24" s="12">
        <f>IF('Data Inputs'!$B$26=15,Projection!AI11,IF('Data Inputs'!$B$26=30,Projection!AG11,IF('Data Inputs'!$B$26=45,Projection!AE11,IF('Data Inputs'!$B$26=60,Projection!AC11,IF('Data Inputs'!$B$26=75,Projection!AA11,IF('Data Inputs'!$B$26=90,Projection!Y11,IF('Data Inputs'!$B$26=120,Projection!T11,0)))))))</f>
        <v>0</v>
      </c>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row>
    <row r="25" spans="1:76" s="21" customFormat="1" x14ac:dyDescent="0.2">
      <c r="A25" s="20"/>
      <c r="B25" s="21" t="s">
        <v>12</v>
      </c>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row>
    <row r="26" spans="1:76" s="34" customFormat="1" ht="15" customHeight="1" x14ac:dyDescent="0.25">
      <c r="A26" s="34" t="s">
        <v>25</v>
      </c>
      <c r="C26" s="35">
        <f t="shared" ref="C26:Y26" si="58">SUM(C21:C25)-C23</f>
        <v>0</v>
      </c>
      <c r="D26" s="35">
        <f t="shared" si="58"/>
        <v>0</v>
      </c>
      <c r="E26" s="35">
        <f t="shared" si="58"/>
        <v>0</v>
      </c>
      <c r="F26" s="35">
        <f t="shared" si="58"/>
        <v>0</v>
      </c>
      <c r="G26" s="35">
        <f t="shared" si="58"/>
        <v>0</v>
      </c>
      <c r="H26" s="35">
        <f t="shared" si="58"/>
        <v>0</v>
      </c>
      <c r="I26" s="35">
        <f t="shared" si="58"/>
        <v>0</v>
      </c>
      <c r="J26" s="35">
        <f t="shared" si="58"/>
        <v>0</v>
      </c>
      <c r="K26" s="35">
        <f t="shared" si="58"/>
        <v>0</v>
      </c>
      <c r="L26" s="35">
        <f t="shared" si="58"/>
        <v>0</v>
      </c>
      <c r="M26" s="35">
        <f t="shared" si="58"/>
        <v>0</v>
      </c>
      <c r="N26" s="35">
        <f t="shared" si="58"/>
        <v>0</v>
      </c>
      <c r="O26" s="35">
        <f t="shared" si="58"/>
        <v>0</v>
      </c>
      <c r="P26" s="35">
        <f t="shared" si="58"/>
        <v>0</v>
      </c>
      <c r="Q26" s="35">
        <f t="shared" si="58"/>
        <v>0</v>
      </c>
      <c r="R26" s="35">
        <f t="shared" si="58"/>
        <v>0</v>
      </c>
      <c r="S26" s="35">
        <f t="shared" si="58"/>
        <v>0</v>
      </c>
      <c r="T26" s="35">
        <f t="shared" si="58"/>
        <v>0</v>
      </c>
      <c r="U26" s="35">
        <f t="shared" si="58"/>
        <v>0</v>
      </c>
      <c r="V26" s="35">
        <f t="shared" si="58"/>
        <v>0</v>
      </c>
      <c r="W26" s="35">
        <f t="shared" si="58"/>
        <v>0</v>
      </c>
      <c r="X26" s="35">
        <f t="shared" si="58"/>
        <v>0</v>
      </c>
      <c r="Y26" s="35">
        <f t="shared" si="58"/>
        <v>0</v>
      </c>
      <c r="Z26" s="35">
        <f t="shared" ref="Z26:AL26" si="59">SUM(Z21:Z25)-Z23</f>
        <v>0</v>
      </c>
      <c r="AA26" s="35">
        <f t="shared" si="59"/>
        <v>0</v>
      </c>
      <c r="AB26" s="35">
        <f t="shared" si="59"/>
        <v>0</v>
      </c>
      <c r="AC26" s="35">
        <f t="shared" si="59"/>
        <v>0</v>
      </c>
      <c r="AD26" s="35">
        <f t="shared" si="59"/>
        <v>0</v>
      </c>
      <c r="AE26" s="35">
        <f t="shared" si="59"/>
        <v>0</v>
      </c>
      <c r="AF26" s="35">
        <f t="shared" si="59"/>
        <v>0</v>
      </c>
      <c r="AG26" s="35">
        <f t="shared" si="59"/>
        <v>0</v>
      </c>
      <c r="AH26" s="35">
        <f t="shared" si="59"/>
        <v>0</v>
      </c>
      <c r="AI26" s="35">
        <f t="shared" si="59"/>
        <v>0</v>
      </c>
      <c r="AJ26" s="35">
        <f t="shared" si="59"/>
        <v>0</v>
      </c>
      <c r="AK26" s="35">
        <f t="shared" si="59"/>
        <v>0</v>
      </c>
      <c r="AL26" s="35">
        <f t="shared" si="59"/>
        <v>0</v>
      </c>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row>
    <row r="27" spans="1:76" x14ac:dyDescent="0.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row>
    <row r="28" spans="1:76" s="32" customFormat="1" ht="13.5" thickBot="1" x14ac:dyDescent="0.25">
      <c r="A28" s="31" t="s">
        <v>28</v>
      </c>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row>
    <row r="29" spans="1:76" x14ac:dyDescent="0.2">
      <c r="B29" s="10" t="s">
        <v>106</v>
      </c>
      <c r="C29" s="12">
        <f>'Payroll Roll Up'!B1</f>
        <v>0</v>
      </c>
      <c r="D29" s="12">
        <f>'Payroll Roll Up'!C1</f>
        <v>0</v>
      </c>
      <c r="E29" s="12">
        <f>'Payroll Roll Up'!D1</f>
        <v>0</v>
      </c>
      <c r="F29" s="12">
        <f>'Payroll Roll Up'!E1</f>
        <v>0</v>
      </c>
      <c r="G29" s="12">
        <f>'Payroll Roll Up'!F1</f>
        <v>0</v>
      </c>
      <c r="H29" s="12">
        <f>'Payroll Roll Up'!G1</f>
        <v>0</v>
      </c>
      <c r="I29" s="12">
        <f>'Payroll Roll Up'!H1</f>
        <v>0</v>
      </c>
      <c r="J29" s="12">
        <f>'Payroll Roll Up'!I1</f>
        <v>0</v>
      </c>
      <c r="K29" s="12">
        <f>'Payroll Roll Up'!J1</f>
        <v>0</v>
      </c>
      <c r="L29" s="12">
        <f>'Payroll Roll Up'!K1</f>
        <v>0</v>
      </c>
      <c r="M29" s="12">
        <f>'Payroll Roll Up'!L1</f>
        <v>0</v>
      </c>
      <c r="N29" s="12">
        <f>'Payroll Roll Up'!M1</f>
        <v>0</v>
      </c>
      <c r="O29" s="12">
        <f>'Payroll Roll Up'!N1</f>
        <v>0</v>
      </c>
      <c r="P29" s="12">
        <f>'Payroll Roll Up'!O1</f>
        <v>0</v>
      </c>
      <c r="Q29" s="12">
        <f>'Payroll Roll Up'!P1</f>
        <v>0</v>
      </c>
      <c r="R29" s="12">
        <f>'Payroll Roll Up'!Q1</f>
        <v>0</v>
      </c>
      <c r="S29" s="12">
        <f>'Payroll Roll Up'!R1</f>
        <v>0</v>
      </c>
      <c r="T29" s="12">
        <f>'Payroll Roll Up'!S1</f>
        <v>0</v>
      </c>
      <c r="U29" s="12">
        <f>'Payroll Roll Up'!T1</f>
        <v>0</v>
      </c>
      <c r="V29" s="12">
        <f>'Payroll Roll Up'!U1</f>
        <v>0</v>
      </c>
      <c r="W29" s="12">
        <f>'Payroll Roll Up'!V1</f>
        <v>0</v>
      </c>
      <c r="X29" s="12">
        <f>'Payroll Roll Up'!W1</f>
        <v>0</v>
      </c>
      <c r="Y29" s="12">
        <f>'Payroll Roll Up'!X1</f>
        <v>0</v>
      </c>
      <c r="Z29" s="12">
        <f>'Payroll Roll Up'!Y1</f>
        <v>0</v>
      </c>
      <c r="AA29" s="12">
        <f>'Payroll Roll Up'!Z1</f>
        <v>0</v>
      </c>
      <c r="AB29" s="12">
        <f>'Payroll Roll Up'!AA1</f>
        <v>0</v>
      </c>
      <c r="AC29" s="12">
        <f>'Payroll Roll Up'!AB1</f>
        <v>0</v>
      </c>
      <c r="AD29" s="12">
        <f>'Payroll Roll Up'!AC1</f>
        <v>0</v>
      </c>
      <c r="AE29" s="12">
        <f>'Payroll Roll Up'!AD1</f>
        <v>0</v>
      </c>
      <c r="AF29" s="12">
        <f>'Payroll Roll Up'!AE1</f>
        <v>0</v>
      </c>
      <c r="AG29" s="12">
        <f>'Payroll Roll Up'!AF1</f>
        <v>0</v>
      </c>
      <c r="AH29" s="12">
        <f>'Payroll Roll Up'!AG1</f>
        <v>0</v>
      </c>
      <c r="AI29" s="12">
        <f>'Payroll Roll Up'!AH1</f>
        <v>0</v>
      </c>
      <c r="AJ29" s="12">
        <f>'Payroll Roll Up'!AI1</f>
        <v>0</v>
      </c>
      <c r="AK29" s="12">
        <f>'Payroll Roll Up'!AJ1</f>
        <v>0</v>
      </c>
      <c r="AL29" s="12">
        <f>'Payroll Roll Up'!AK1</f>
        <v>0</v>
      </c>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row>
    <row r="30" spans="1:76" x14ac:dyDescent="0.2">
      <c r="B30" s="10" t="s">
        <v>110</v>
      </c>
      <c r="C30" s="12">
        <f>'OPEX Worsheet'!$D$30/52</f>
        <v>0</v>
      </c>
      <c r="D30" s="12">
        <f>'OPEX Worsheet'!$D$30/52</f>
        <v>0</v>
      </c>
      <c r="E30" s="12">
        <f>'OPEX Worsheet'!$D$30/52</f>
        <v>0</v>
      </c>
      <c r="F30" s="12">
        <f>'OPEX Worsheet'!$D$30/52</f>
        <v>0</v>
      </c>
      <c r="G30" s="12">
        <f>'OPEX Worsheet'!$D$30/52</f>
        <v>0</v>
      </c>
      <c r="H30" s="12">
        <f>'OPEX Worsheet'!$D$30/52</f>
        <v>0</v>
      </c>
      <c r="I30" s="12">
        <f>'OPEX Worsheet'!$D$30/52</f>
        <v>0</v>
      </c>
      <c r="J30" s="12">
        <f>'OPEX Worsheet'!$D$30/52</f>
        <v>0</v>
      </c>
      <c r="K30" s="12">
        <f>'OPEX Worsheet'!$D$30/52</f>
        <v>0</v>
      </c>
      <c r="L30" s="12">
        <f>'OPEX Worsheet'!$D$30/52</f>
        <v>0</v>
      </c>
      <c r="M30" s="12">
        <f>'OPEX Worsheet'!$D$30/52</f>
        <v>0</v>
      </c>
      <c r="N30" s="12">
        <f>'OPEX Worsheet'!$D$30/52</f>
        <v>0</v>
      </c>
      <c r="O30" s="12">
        <f>'OPEX Worsheet'!$D$30/52</f>
        <v>0</v>
      </c>
      <c r="P30" s="12">
        <f>'OPEX Worsheet'!$D$30/52</f>
        <v>0</v>
      </c>
      <c r="Q30" s="12">
        <f>'OPEX Worsheet'!$D$30/52</f>
        <v>0</v>
      </c>
      <c r="R30" s="12">
        <f>'OPEX Worsheet'!$D$30/52</f>
        <v>0</v>
      </c>
      <c r="S30" s="12">
        <f>'OPEX Worsheet'!$D$30/52</f>
        <v>0</v>
      </c>
      <c r="T30" s="12">
        <f>'OPEX Worsheet'!$D$30/52</f>
        <v>0</v>
      </c>
      <c r="U30" s="12">
        <f>'OPEX Worsheet'!$D$30/52</f>
        <v>0</v>
      </c>
      <c r="V30" s="12">
        <f>'OPEX Worsheet'!$D$30/52</f>
        <v>0</v>
      </c>
      <c r="W30" s="12">
        <f>'OPEX Worsheet'!$D$30/52</f>
        <v>0</v>
      </c>
      <c r="X30" s="12">
        <f>'OPEX Worsheet'!$D$30/52</f>
        <v>0</v>
      </c>
      <c r="Y30" s="12">
        <f>'OPEX Worsheet'!$D$30/52</f>
        <v>0</v>
      </c>
      <c r="Z30" s="12">
        <f>'OPEX Worsheet'!$D$30/52</f>
        <v>0</v>
      </c>
      <c r="AA30" s="12">
        <f>'OPEX Worsheet'!$D$30/52</f>
        <v>0</v>
      </c>
      <c r="AB30" s="12">
        <f>'OPEX Worsheet'!$D$30/52</f>
        <v>0</v>
      </c>
      <c r="AC30" s="12">
        <f>'OPEX Worsheet'!$D$30/52</f>
        <v>0</v>
      </c>
      <c r="AD30" s="12">
        <f>'OPEX Worsheet'!$D$30/52</f>
        <v>0</v>
      </c>
      <c r="AE30" s="12">
        <f>'OPEX Worsheet'!$D$30/52</f>
        <v>0</v>
      </c>
      <c r="AF30" s="12">
        <f>'OPEX Worsheet'!$D$30/52</f>
        <v>0</v>
      </c>
      <c r="AG30" s="12">
        <f>'OPEX Worsheet'!$D$30/52</f>
        <v>0</v>
      </c>
      <c r="AH30" s="12">
        <f>'OPEX Worsheet'!$D$30/52</f>
        <v>0</v>
      </c>
      <c r="AI30" s="12">
        <f>'OPEX Worsheet'!$D$30/52</f>
        <v>0</v>
      </c>
      <c r="AJ30" s="12">
        <f>'OPEX Worsheet'!$D$30/52</f>
        <v>0</v>
      </c>
      <c r="AK30" s="12">
        <f>'OPEX Worsheet'!$D$30/52</f>
        <v>0</v>
      </c>
      <c r="AL30" s="12">
        <f>'OPEX Worsheet'!$D$30/52</f>
        <v>0</v>
      </c>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row>
    <row r="31" spans="1:76" x14ac:dyDescent="0.2">
      <c r="B31" s="10" t="s">
        <v>44</v>
      </c>
      <c r="C31" s="12">
        <f>HLOOKUP(C2,'Data Inputs'!$B$37:$M$39,2)*C10</f>
        <v>0</v>
      </c>
      <c r="D31" s="12">
        <f>IF(C32+HLOOKUP(C2,'Data Inputs'!$B$37:$M$39,2)*$C$10&gt;$C$10,$C$10-C32,HLOOKUP(C2,'Data Inputs'!$B$37:$M$39,2)*$C$10)</f>
        <v>0</v>
      </c>
      <c r="E31" s="12">
        <f>IF(D32+HLOOKUP(D2,'Data Inputs'!$B$37:$M$39,2)*$C$10&gt;$C$10,$C$10-D32,HLOOKUP(D2,'Data Inputs'!$B$37:$M$39,2)*$C$10)</f>
        <v>0</v>
      </c>
      <c r="F31" s="12">
        <f>IF(E32+HLOOKUP(E2,'Data Inputs'!$B$37:$M$39,2)*$C$10&gt;$C$10,$C$10-E32,HLOOKUP(E2,'Data Inputs'!$B$37:$M$39,2)*$C$10)</f>
        <v>0</v>
      </c>
      <c r="G31" s="12">
        <f>IF(F32+HLOOKUP(F2,'Data Inputs'!$B$37:$M$39,2)*$C$10&gt;$C$10,$C$10-F32,HLOOKUP(F2,'Data Inputs'!$B$37:$M$39,2)*$C$10)</f>
        <v>0</v>
      </c>
      <c r="H31" s="12">
        <f>IF(G32+HLOOKUP(G2,'Data Inputs'!$B$37:$M$39,2)*$C$10&gt;$C$10,$C$10-G32,HLOOKUP(G2,'Data Inputs'!$B$37:$M$39,2)*$C$10)</f>
        <v>0</v>
      </c>
      <c r="I31" s="12">
        <f>IF(H32+HLOOKUP(H2,'Data Inputs'!$B$37:$M$39,2)*$C$10&gt;$C$10,$C$10-H32,HLOOKUP(H2,'Data Inputs'!$B$37:$M$39,2)*$C$10)</f>
        <v>0</v>
      </c>
      <c r="J31" s="12">
        <f>IF(I32+HLOOKUP(I2,'Data Inputs'!$B$37:$M$39,2)*$C$10&gt;$C$10,$C$10-I32,HLOOKUP(I2,'Data Inputs'!$B$37:$M$39,2)*$C$10)</f>
        <v>0</v>
      </c>
      <c r="K31" s="12">
        <f>IF(J32+HLOOKUP(J2,'Data Inputs'!$B$37:$M$39,2)*$C$10&gt;$C$10,$C$10-J32,HLOOKUP(J2,'Data Inputs'!$B$37:$M$39,2)*$C$10)</f>
        <v>0</v>
      </c>
      <c r="L31" s="12">
        <f>IF(K32+HLOOKUP(K2,'Data Inputs'!$B$37:$M$39,2)*$C$10&gt;$C$10,$C$10-K32,HLOOKUP(K2,'Data Inputs'!$B$37:$M$39,2)*$C$10)</f>
        <v>0</v>
      </c>
      <c r="M31" s="12">
        <f>IF(L32+HLOOKUP(L2,'Data Inputs'!$B$37:$M$39,2)*$C$10&gt;$C$10,$C$10-L32,HLOOKUP(L2,'Data Inputs'!$B$37:$M$39,2)*$C$10)</f>
        <v>0</v>
      </c>
      <c r="N31" s="12">
        <f>IF(M32+HLOOKUP(M2,'Data Inputs'!$B$37:$M$39,2)*$C$10&gt;$C$10,$C$10-M32,HLOOKUP(M2,'Data Inputs'!$B$37:$M$39,2)*$C$10)</f>
        <v>0</v>
      </c>
      <c r="O31" s="12">
        <f>IF(N32+HLOOKUP(N2,'Data Inputs'!$B$37:$M$39,2)*$C$10&gt;$C$10,$C$10-N32,HLOOKUP(N2,'Data Inputs'!$B$37:$M$39,2)*$C$10)</f>
        <v>0</v>
      </c>
      <c r="P31" s="12">
        <f>IF(O32+HLOOKUP(O2,'Data Inputs'!$B$37:$M$39,2)*$C$10&gt;$C$10,$C$10-O32,HLOOKUP(O2,'Data Inputs'!$B$37:$M$39,2)*$C$10)</f>
        <v>0</v>
      </c>
      <c r="Q31" s="12">
        <f>IF(P32+HLOOKUP(P2,'Data Inputs'!$B$37:$M$39,2)*$C$10&gt;$C$10,$C$10-P32,HLOOKUP(P2,'Data Inputs'!$B$37:$M$39,2)*$C$10)</f>
        <v>0</v>
      </c>
      <c r="R31" s="12">
        <f>IF(Q32+HLOOKUP(Q2,'Data Inputs'!$B$37:$M$39,2)*$C$10&gt;$C$10,$C$10-Q32,HLOOKUP(Q2,'Data Inputs'!$B$37:$M$39,2)*$C$10)</f>
        <v>0</v>
      </c>
      <c r="S31" s="12">
        <f>IF(R32+HLOOKUP(R2,'Data Inputs'!$B$37:$M$39,2)*$C$10&gt;$C$10,$C$10-R32,HLOOKUP(R2,'Data Inputs'!$B$37:$M$39,2)*$C$10)</f>
        <v>0</v>
      </c>
      <c r="T31" s="12">
        <f>IF(S32+HLOOKUP(S2,'Data Inputs'!$B$37:$M$39,2)*$C$10&gt;$C$10,$C$10-S32,HLOOKUP(S2,'Data Inputs'!$B$37:$M$39,2)*$C$10)</f>
        <v>0</v>
      </c>
      <c r="U31" s="12">
        <f>IF(T32+HLOOKUP(T2,'Data Inputs'!$B$37:$M$39,2)*$C$10&gt;$C$10,$C$10-T32,HLOOKUP(T2,'Data Inputs'!$B$37:$M$39,2)*$C$10)</f>
        <v>0</v>
      </c>
      <c r="V31" s="12">
        <f>IF(U32+HLOOKUP(U2,'Data Inputs'!$B$37:$M$39,2)*$C$10&gt;$C$10,$C$10-U32,HLOOKUP(U2,'Data Inputs'!$B$37:$M$39,2)*$C$10)</f>
        <v>0</v>
      </c>
      <c r="W31" s="12">
        <f>IF(V32+HLOOKUP(V2,'Data Inputs'!$B$37:$M$39,2)*$C$10&gt;$C$10,$C$10-V32,HLOOKUP(V2,'Data Inputs'!$B$37:$M$39,2)*$C$10)</f>
        <v>0</v>
      </c>
      <c r="X31" s="12">
        <f>IF(W32+HLOOKUP(W2,'Data Inputs'!$B$37:$M$39,2)*$C$10&gt;$C$10,$C$10-W32,HLOOKUP(W2,'Data Inputs'!$B$37:$M$39,2)*$C$10)</f>
        <v>0</v>
      </c>
      <c r="Y31" s="12">
        <f>IF(X32+HLOOKUP(X2,'Data Inputs'!$B$37:$M$39,2)*$C$10&gt;$C$10,$C$10-X32,HLOOKUP(X2,'Data Inputs'!$B$37:$M$39,2)*$C$10)</f>
        <v>0</v>
      </c>
      <c r="Z31" s="12">
        <f>IF(Y32+HLOOKUP(Y2,'Data Inputs'!$B$37:$M$39,2)*$C$10&gt;$C$10,$C$10-Y32,HLOOKUP(Y2,'Data Inputs'!$B$37:$M$39,2)*$C$10)</f>
        <v>0</v>
      </c>
      <c r="AA31" s="12">
        <f>IF(Z32+HLOOKUP(Z2,'Data Inputs'!$B$37:$M$39,2)*$C$10&gt;$C$10,$C$10-Z32,HLOOKUP(Z2,'Data Inputs'!$B$37:$M$39,2)*$C$10)</f>
        <v>0</v>
      </c>
      <c r="AB31" s="12">
        <f>IF(AA32+HLOOKUP(AA2,'Data Inputs'!$B$37:$M$39,2)*$C$10&gt;$C$10,$C$10-AA32,HLOOKUP(AA2,'Data Inputs'!$B$37:$M$39,2)*$C$10)</f>
        <v>0</v>
      </c>
      <c r="AC31" s="12">
        <f>IF(AB32+HLOOKUP(AB2,'Data Inputs'!$B$37:$M$39,2)*$C$10&gt;$C$10,$C$10-AB32,HLOOKUP(AB2,'Data Inputs'!$B$37:$M$39,2)*$C$10)</f>
        <v>0</v>
      </c>
      <c r="AD31" s="12">
        <f>IF(AC32+HLOOKUP(AC2,'Data Inputs'!$B$37:$M$39,2)*$C$10&gt;$C$10,$C$10-AC32,HLOOKUP(AC2,'Data Inputs'!$B$37:$M$39,2)*$C$10)</f>
        <v>0</v>
      </c>
      <c r="AE31" s="12">
        <f>IF(AD32+HLOOKUP(AD2,'Data Inputs'!$B$37:$M$39,2)*$C$10&gt;$C$10,$C$10-AD32,HLOOKUP(AD2,'Data Inputs'!$B$37:$M$39,2)*$C$10)</f>
        <v>0</v>
      </c>
      <c r="AF31" s="12">
        <f>IF(AE32+HLOOKUP(AE2,'Data Inputs'!$B$37:$M$39,2)*$C$10&gt;$C$10,$C$10-AE32,HLOOKUP(AE2,'Data Inputs'!$B$37:$M$39,2)*$C$10)</f>
        <v>0</v>
      </c>
      <c r="AG31" s="12">
        <f>IF(AF32+HLOOKUP(AF2,'Data Inputs'!$B$37:$M$39,2)*$C$10&gt;$C$10,$C$10-AF32,HLOOKUP(AF2,'Data Inputs'!$B$37:$M$39,2)*$C$10)</f>
        <v>0</v>
      </c>
      <c r="AH31" s="12">
        <f>IF(AG32+HLOOKUP(AG2,'Data Inputs'!$B$37:$M$39,2)*$C$10&gt;$C$10,$C$10-AG32,HLOOKUP(AG2,'Data Inputs'!$B$37:$M$39,2)*$C$10)</f>
        <v>0</v>
      </c>
      <c r="AI31" s="12">
        <f>IF(AH32+HLOOKUP(AH2,'Data Inputs'!$B$37:$M$39,2)*$C$10&gt;$C$10,$C$10-AH32,HLOOKUP(AH2,'Data Inputs'!$B$37:$M$39,2)*$C$10)</f>
        <v>0</v>
      </c>
      <c r="AJ31" s="12">
        <f>IF(AI32+HLOOKUP(AI2,'Data Inputs'!$B$37:$M$39,2)*$C$10&gt;$C$10,$C$10-AI32,HLOOKUP(AI2,'Data Inputs'!$B$37:$M$39,2)*$C$10)</f>
        <v>0</v>
      </c>
      <c r="AK31" s="12">
        <f>IF(AJ32+HLOOKUP(AJ2,'Data Inputs'!$B$37:$M$39,2)*$C$10&gt;$C$10,$C$10-AJ32,HLOOKUP(AJ2,'Data Inputs'!$B$37:$M$39,2)*$C$10)</f>
        <v>0</v>
      </c>
      <c r="AL31" s="12">
        <f>IF(AK32+HLOOKUP(AK2,'Data Inputs'!$B$37:$M$39,2)*$C$10&gt;$C$10,$C$10-AK32,HLOOKUP(AK2,'Data Inputs'!$B$37:$M$39,2)*$C$10)</f>
        <v>0</v>
      </c>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row>
    <row r="32" spans="1:76" ht="12" customHeight="1" x14ac:dyDescent="0.2">
      <c r="B32" s="10" t="s">
        <v>40</v>
      </c>
      <c r="C32" s="12">
        <f>C31</f>
        <v>0</v>
      </c>
      <c r="D32" s="12">
        <f>C32+D31</f>
        <v>0</v>
      </c>
      <c r="E32" s="12">
        <f t="shared" ref="E32:Y32" si="60">D32+E31</f>
        <v>0</v>
      </c>
      <c r="F32" s="12">
        <f t="shared" si="60"/>
        <v>0</v>
      </c>
      <c r="G32" s="12">
        <f t="shared" si="60"/>
        <v>0</v>
      </c>
      <c r="H32" s="12">
        <f t="shared" si="60"/>
        <v>0</v>
      </c>
      <c r="I32" s="12">
        <f t="shared" si="60"/>
        <v>0</v>
      </c>
      <c r="J32" s="12">
        <f t="shared" si="60"/>
        <v>0</v>
      </c>
      <c r="K32" s="12">
        <f t="shared" si="60"/>
        <v>0</v>
      </c>
      <c r="L32" s="12">
        <f t="shared" si="60"/>
        <v>0</v>
      </c>
      <c r="M32" s="12">
        <f t="shared" si="60"/>
        <v>0</v>
      </c>
      <c r="N32" s="12">
        <f t="shared" si="60"/>
        <v>0</v>
      </c>
      <c r="O32" s="12">
        <f t="shared" si="60"/>
        <v>0</v>
      </c>
      <c r="P32" s="12">
        <f t="shared" si="60"/>
        <v>0</v>
      </c>
      <c r="Q32" s="12">
        <f t="shared" si="60"/>
        <v>0</v>
      </c>
      <c r="R32" s="12">
        <f t="shared" si="60"/>
        <v>0</v>
      </c>
      <c r="S32" s="12">
        <f t="shared" si="60"/>
        <v>0</v>
      </c>
      <c r="T32" s="12">
        <f t="shared" si="60"/>
        <v>0</v>
      </c>
      <c r="U32" s="12">
        <f t="shared" si="60"/>
        <v>0</v>
      </c>
      <c r="V32" s="12">
        <f t="shared" si="60"/>
        <v>0</v>
      </c>
      <c r="W32" s="12">
        <f t="shared" si="60"/>
        <v>0</v>
      </c>
      <c r="X32" s="12">
        <f t="shared" si="60"/>
        <v>0</v>
      </c>
      <c r="Y32" s="12">
        <f t="shared" si="60"/>
        <v>0</v>
      </c>
      <c r="Z32" s="12">
        <f t="shared" ref="Z32" si="61">Y32+Z31</f>
        <v>0</v>
      </c>
      <c r="AA32" s="12">
        <f t="shared" ref="AA32" si="62">Z32+AA31</f>
        <v>0</v>
      </c>
      <c r="AB32" s="12">
        <f t="shared" ref="AB32" si="63">AA32+AB31</f>
        <v>0</v>
      </c>
      <c r="AC32" s="12">
        <f t="shared" ref="AC32" si="64">AB32+AC31</f>
        <v>0</v>
      </c>
      <c r="AD32" s="12">
        <f t="shared" ref="AD32" si="65">AC32+AD31</f>
        <v>0</v>
      </c>
      <c r="AE32" s="12">
        <f t="shared" ref="AE32" si="66">AD32+AE31</f>
        <v>0</v>
      </c>
      <c r="AF32" s="12">
        <f t="shared" ref="AF32" si="67">AE32+AF31</f>
        <v>0</v>
      </c>
      <c r="AG32" s="12">
        <f t="shared" ref="AG32" si="68">AF32+AG31</f>
        <v>0</v>
      </c>
      <c r="AH32" s="12">
        <f t="shared" ref="AH32" si="69">AG32+AH31</f>
        <v>0</v>
      </c>
      <c r="AI32" s="12">
        <f t="shared" ref="AI32" si="70">AH32+AI31</f>
        <v>0</v>
      </c>
      <c r="AJ32" s="12">
        <f t="shared" ref="AJ32" si="71">AI32+AJ31</f>
        <v>0</v>
      </c>
      <c r="AK32" s="12">
        <f t="shared" ref="AK32" si="72">AJ32+AK31</f>
        <v>0</v>
      </c>
      <c r="AL32" s="12">
        <f t="shared" ref="AL32" si="73">AK32+AL31</f>
        <v>0</v>
      </c>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row>
    <row r="33" spans="1:76" x14ac:dyDescent="0.2">
      <c r="B33" s="10" t="s">
        <v>30</v>
      </c>
      <c r="C33" s="12"/>
      <c r="D33" s="12"/>
      <c r="E33" s="12"/>
      <c r="F33" s="12">
        <f>IF('Data Inputs'!$B$35=15,Projection!C12,0)</f>
        <v>0</v>
      </c>
      <c r="G33" s="12">
        <f>IF('Data Inputs'!$B$35=15,Projection!D12,0)</f>
        <v>0</v>
      </c>
      <c r="H33" s="12">
        <f>IF('Data Inputs'!$B$35=15,Projection!C12,IF('Data Inputs'!$B$35=30,C12,0))</f>
        <v>0</v>
      </c>
      <c r="I33" s="12">
        <f>IF('Data Inputs'!$B$35=15,Projection!D12,IF('Data Inputs'!$B$35=30,D12,0))</f>
        <v>0</v>
      </c>
      <c r="J33" s="12">
        <f>IF('Data Inputs'!$B$35=15,Projection!G12,IF('Data Inputs'!$B$35=30,E12,IF('Data Inputs'!$B$35=45,C12,0)))</f>
        <v>0</v>
      </c>
      <c r="K33" s="12">
        <f>IF('Data Inputs'!$B$35=15,Projection!H12,IF('Data Inputs'!$B$35=30,F12,IF('Data Inputs'!$B$35=45,D12,0)))</f>
        <v>0</v>
      </c>
      <c r="L33" s="12">
        <f>IF('Data Inputs'!$B$35=15,Projection!I12,IF('Data Inputs'!$B$35=30,G12,IF('Data Inputs'!$B$35=45,E12,IF('Data Inputs'!$B$35=60,C12,0))))</f>
        <v>0</v>
      </c>
      <c r="M33" s="12">
        <f>IF('Data Inputs'!$B$35=15,Projection!J12,IF('Data Inputs'!$B$35=30,H12,IF('Data Inputs'!$B$35=45,F12,IF('Data Inputs'!$B$35=60,D12,0))))</f>
        <v>0</v>
      </c>
      <c r="N33" s="12">
        <f>IF('Data Inputs'!$B$35=15,Projection!K12,IF('Data Inputs'!$B$35=30,I12,IF('Data Inputs'!$B$35=45,G12,IF('Data Inputs'!$B$35=60,E12,0))))</f>
        <v>0</v>
      </c>
      <c r="O33" s="12">
        <f>IF('Data Inputs'!$B$35=15,Projection!L12,IF('Data Inputs'!$B$35=30,J12,IF('Data Inputs'!$B$35=45,H12,IF('Data Inputs'!$B$35=60,F12,0))))</f>
        <v>0</v>
      </c>
      <c r="P33" s="12">
        <f>IF('Data Inputs'!$B$35=15,Projection!M12,IF('Data Inputs'!$B$35=30,K12,IF('Data Inputs'!$B$35=45,I12,IF('Data Inputs'!$B$35=60,G12,0))))</f>
        <v>0</v>
      </c>
      <c r="Q33" s="12">
        <f>IF('Data Inputs'!$B$35=15,Projection!N12,IF('Data Inputs'!$B$35=30,L12,IF('Data Inputs'!$B$35=45,J12,IF('Data Inputs'!$B$35=60,H12,0))))</f>
        <v>0</v>
      </c>
      <c r="R33" s="12">
        <f>IF('Data Inputs'!$B$35=15,Projection!O12,IF('Data Inputs'!$B$35=30,M12,IF('Data Inputs'!$B$35=45,K12,IF('Data Inputs'!$B$35=60,I12,0))))</f>
        <v>0</v>
      </c>
      <c r="S33" s="12">
        <f>IF('Data Inputs'!$B$35=15,Projection!P12,IF('Data Inputs'!$B$35=30,N12,IF('Data Inputs'!$B$35=45,L12,IF('Data Inputs'!$B$35=60,J12,0))))</f>
        <v>0</v>
      </c>
      <c r="T33" s="12">
        <f>IF('Data Inputs'!$B$35=15,Projection!Q12,IF('Data Inputs'!$B$35=30,O12,IF('Data Inputs'!$B$35=45,M12,IF('Data Inputs'!$B$35=60,K12,0))))</f>
        <v>0</v>
      </c>
      <c r="U33" s="12">
        <f>IF('Data Inputs'!$B$35=15,Projection!R12,IF('Data Inputs'!$B$35=30,P12,IF('Data Inputs'!$B$35=45,N12,IF('Data Inputs'!$B$35=60,L12,0))))</f>
        <v>0</v>
      </c>
      <c r="V33" s="12">
        <f>IF('Data Inputs'!$B$35=15,Projection!S12,IF('Data Inputs'!$B$35=30,Q12,IF('Data Inputs'!$B$35=45,O12,IF('Data Inputs'!$B$35=60,M12,0))))</f>
        <v>0</v>
      </c>
      <c r="W33" s="12">
        <f>IF('Data Inputs'!$B$35=15,Projection!T12,IF('Data Inputs'!$B$35=30,R12,IF('Data Inputs'!$B$35=45,P12,IF('Data Inputs'!$B$35=60,N12,0))))</f>
        <v>0</v>
      </c>
      <c r="X33" s="12">
        <f>IF('Data Inputs'!$B$35=15,Projection!U12,IF('Data Inputs'!$B$35=30,S12,IF('Data Inputs'!$B$35=45,Q12,IF('Data Inputs'!$B$35=60,O12,0))))</f>
        <v>0</v>
      </c>
      <c r="Y33" s="12">
        <f>IF('Data Inputs'!$B$35=15,Projection!V12,IF('Data Inputs'!$B$35=30,T12,IF('Data Inputs'!$B$35=45,R12,IF('Data Inputs'!$B$35=60,P12,0))))</f>
        <v>0</v>
      </c>
      <c r="Z33" s="12">
        <f>IF('Data Inputs'!$B$35=15,Projection!W12,IF('Data Inputs'!$B$35=30,U12,IF('Data Inputs'!$B$35=45,S12,IF('Data Inputs'!$B$35=60,Q12,0))))</f>
        <v>0</v>
      </c>
      <c r="AA33" s="12">
        <f>IF('Data Inputs'!$B$35=15,Projection!X12,IF('Data Inputs'!$B$35=30,V12,IF('Data Inputs'!$B$35=45,T12,IF('Data Inputs'!$B$35=60,R12,0))))</f>
        <v>0</v>
      </c>
      <c r="AB33" s="12">
        <f>IF('Data Inputs'!$B$35=15,Projection!Y12,IF('Data Inputs'!$B$35=30,W12,IF('Data Inputs'!$B$35=45,U12,IF('Data Inputs'!$B$35=60,S12,0))))</f>
        <v>0</v>
      </c>
      <c r="AC33" s="12">
        <f>IF('Data Inputs'!$B$35=15,Projection!Z12,IF('Data Inputs'!$B$35=30,X12,IF('Data Inputs'!$B$35=45,V12,IF('Data Inputs'!$B$35=60,T12,0))))</f>
        <v>0</v>
      </c>
      <c r="AD33" s="12">
        <f>IF('Data Inputs'!$B$35=15,Projection!AA12,IF('Data Inputs'!$B$35=30,Y12,IF('Data Inputs'!$B$35=45,W12,IF('Data Inputs'!$B$35=60,U12,0))))</f>
        <v>0</v>
      </c>
      <c r="AE33" s="12">
        <f>IF('Data Inputs'!$B$35=15,Projection!AB12,IF('Data Inputs'!$B$35=30,Z12,IF('Data Inputs'!$B$35=45,X12,IF('Data Inputs'!$B$35=60,V12,0))))</f>
        <v>0</v>
      </c>
      <c r="AF33" s="12">
        <f>IF('Data Inputs'!$B$35=15,Projection!AC12,IF('Data Inputs'!$B$35=30,AA12,IF('Data Inputs'!$B$35=45,Y12,IF('Data Inputs'!$B$35=60,W12,0))))</f>
        <v>0</v>
      </c>
      <c r="AG33" s="12">
        <f>IF('Data Inputs'!$B$35=15,Projection!AD12,IF('Data Inputs'!$B$35=30,AB12,IF('Data Inputs'!$B$35=45,Z12,IF('Data Inputs'!$B$35=60,X12,0))))</f>
        <v>0</v>
      </c>
      <c r="AH33" s="12">
        <f>IF('Data Inputs'!$B$35=15,Projection!AE12,IF('Data Inputs'!$B$35=30,AC12,IF('Data Inputs'!$B$35=45,AA12,IF('Data Inputs'!$B$35=60,Y12,0))))</f>
        <v>0</v>
      </c>
      <c r="AI33" s="12">
        <f>IF('Data Inputs'!$B$35=15,Projection!AF12,IF('Data Inputs'!$B$35=30,AD12,IF('Data Inputs'!$B$35=45,AB12,IF('Data Inputs'!$B$35=60,Z12,0))))</f>
        <v>0</v>
      </c>
      <c r="AJ33" s="12">
        <f>IF('Data Inputs'!$B$35=15,Projection!AG12,IF('Data Inputs'!$B$35=30,AE12,IF('Data Inputs'!$B$35=45,AC12,IF('Data Inputs'!$B$35=60,AA12,0))))</f>
        <v>0</v>
      </c>
      <c r="AK33" s="12">
        <f>IF('Data Inputs'!$B$35=15,Projection!AH12,IF('Data Inputs'!$B$35=30,AF12,IF('Data Inputs'!$B$35=45,AD12,IF('Data Inputs'!$B$35=60,AB12,0))))</f>
        <v>0</v>
      </c>
      <c r="AL33" s="12">
        <f>IF('Data Inputs'!$B$35=15,Projection!AI12,IF('Data Inputs'!$B$35=30,AG12,IF('Data Inputs'!$B$35=45,AE12,IF('Data Inputs'!$B$35=60,AC12,0))))</f>
        <v>0</v>
      </c>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row>
    <row r="34" spans="1:76" x14ac:dyDescent="0.2">
      <c r="B34" s="10" t="s">
        <v>29</v>
      </c>
      <c r="C34" s="12">
        <f>C7-C12</f>
        <v>0</v>
      </c>
      <c r="D34" s="12">
        <f t="shared" ref="D34:Y34" si="74">D7-D12</f>
        <v>0</v>
      </c>
      <c r="E34" s="12">
        <f t="shared" si="74"/>
        <v>0</v>
      </c>
      <c r="F34" s="12">
        <f t="shared" si="74"/>
        <v>0</v>
      </c>
      <c r="G34" s="12">
        <f t="shared" si="74"/>
        <v>0</v>
      </c>
      <c r="H34" s="12">
        <f>H7-H12</f>
        <v>0</v>
      </c>
      <c r="I34" s="12">
        <f t="shared" si="74"/>
        <v>0</v>
      </c>
      <c r="J34" s="12">
        <f t="shared" si="74"/>
        <v>0</v>
      </c>
      <c r="K34" s="12">
        <f t="shared" si="74"/>
        <v>0</v>
      </c>
      <c r="L34" s="12">
        <f t="shared" si="74"/>
        <v>0</v>
      </c>
      <c r="M34" s="12">
        <f t="shared" si="74"/>
        <v>0</v>
      </c>
      <c r="N34" s="12">
        <f t="shared" si="74"/>
        <v>0</v>
      </c>
      <c r="O34" s="12">
        <f t="shared" si="74"/>
        <v>0</v>
      </c>
      <c r="P34" s="12">
        <f t="shared" si="74"/>
        <v>0</v>
      </c>
      <c r="Q34" s="12">
        <f t="shared" si="74"/>
        <v>0</v>
      </c>
      <c r="R34" s="12">
        <f t="shared" si="74"/>
        <v>0</v>
      </c>
      <c r="S34" s="12">
        <f t="shared" si="74"/>
        <v>0</v>
      </c>
      <c r="T34" s="12">
        <f t="shared" si="74"/>
        <v>0</v>
      </c>
      <c r="U34" s="12">
        <f t="shared" si="74"/>
        <v>0</v>
      </c>
      <c r="V34" s="12">
        <f t="shared" si="74"/>
        <v>0</v>
      </c>
      <c r="W34" s="12">
        <f t="shared" si="74"/>
        <v>0</v>
      </c>
      <c r="X34" s="12">
        <f t="shared" si="74"/>
        <v>0</v>
      </c>
      <c r="Y34" s="12">
        <f t="shared" si="74"/>
        <v>0</v>
      </c>
      <c r="Z34" s="12">
        <f t="shared" ref="Z34:AL34" si="75">Z7-Z12</f>
        <v>0</v>
      </c>
      <c r="AA34" s="12">
        <f t="shared" si="75"/>
        <v>0</v>
      </c>
      <c r="AB34" s="12">
        <f t="shared" si="75"/>
        <v>0</v>
      </c>
      <c r="AC34" s="12">
        <f t="shared" si="75"/>
        <v>0</v>
      </c>
      <c r="AD34" s="12">
        <f t="shared" si="75"/>
        <v>0</v>
      </c>
      <c r="AE34" s="12">
        <f t="shared" si="75"/>
        <v>0</v>
      </c>
      <c r="AF34" s="12">
        <f t="shared" si="75"/>
        <v>0</v>
      </c>
      <c r="AG34" s="12">
        <f t="shared" si="75"/>
        <v>0</v>
      </c>
      <c r="AH34" s="12">
        <f t="shared" si="75"/>
        <v>0</v>
      </c>
      <c r="AI34" s="12">
        <f t="shared" si="75"/>
        <v>0</v>
      </c>
      <c r="AJ34" s="12">
        <f t="shared" si="75"/>
        <v>0</v>
      </c>
      <c r="AK34" s="12">
        <f t="shared" si="75"/>
        <v>0</v>
      </c>
      <c r="AL34" s="12">
        <f t="shared" si="75"/>
        <v>0</v>
      </c>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row>
    <row r="35" spans="1:76" x14ac:dyDescent="0.2">
      <c r="B35" s="10" t="s">
        <v>31</v>
      </c>
      <c r="C35" s="12">
        <f>'Data Inputs'!$B$14*12/52</f>
        <v>0</v>
      </c>
      <c r="D35" s="12">
        <f>'Data Inputs'!$B$14*12/52</f>
        <v>0</v>
      </c>
      <c r="E35" s="12">
        <f>'Data Inputs'!$B$14*12/52</f>
        <v>0</v>
      </c>
      <c r="F35" s="12">
        <f>'Data Inputs'!$B$14*12/52</f>
        <v>0</v>
      </c>
      <c r="G35" s="12">
        <f>'Data Inputs'!$B$14*12/52</f>
        <v>0</v>
      </c>
      <c r="H35" s="12">
        <f>'Data Inputs'!$B$14*12/52</f>
        <v>0</v>
      </c>
      <c r="I35" s="12">
        <f>'Data Inputs'!$B$14*12/52</f>
        <v>0</v>
      </c>
      <c r="J35" s="12">
        <f>'Data Inputs'!$B$14*12/52</f>
        <v>0</v>
      </c>
      <c r="K35" s="12">
        <f>'Data Inputs'!$B$14*12/52</f>
        <v>0</v>
      </c>
      <c r="L35" s="12">
        <f>'Data Inputs'!$B$14*12/52</f>
        <v>0</v>
      </c>
      <c r="M35" s="12">
        <f>'Data Inputs'!$B$14*12/52</f>
        <v>0</v>
      </c>
      <c r="N35" s="12">
        <f>'Data Inputs'!$B$14*12/52</f>
        <v>0</v>
      </c>
      <c r="O35" s="12">
        <f>'Data Inputs'!$B$14*12/52</f>
        <v>0</v>
      </c>
      <c r="P35" s="12">
        <f>'Data Inputs'!$B$14*12/52</f>
        <v>0</v>
      </c>
      <c r="Q35" s="12">
        <f>'Data Inputs'!$B$14*12/52</f>
        <v>0</v>
      </c>
      <c r="R35" s="12">
        <f>'Data Inputs'!$B$14*12/52</f>
        <v>0</v>
      </c>
      <c r="S35" s="12">
        <f>'Data Inputs'!$B$14*12/52</f>
        <v>0</v>
      </c>
      <c r="T35" s="12">
        <f>'Data Inputs'!$B$14*12/52</f>
        <v>0</v>
      </c>
      <c r="U35" s="12">
        <f>'Data Inputs'!$B$14*12/52</f>
        <v>0</v>
      </c>
      <c r="V35" s="12">
        <f>'Data Inputs'!$B$14*12/52</f>
        <v>0</v>
      </c>
      <c r="W35" s="12">
        <f>'Data Inputs'!$B$14*12/52</f>
        <v>0</v>
      </c>
      <c r="X35" s="12">
        <f>'Data Inputs'!$B$14*12/52</f>
        <v>0</v>
      </c>
      <c r="Y35" s="12">
        <f>'Data Inputs'!$B$14*12/52</f>
        <v>0</v>
      </c>
      <c r="Z35" s="12">
        <f>'Data Inputs'!$B$14*12/52</f>
        <v>0</v>
      </c>
      <c r="AA35" s="12">
        <f>'Data Inputs'!$B$14*12/52</f>
        <v>0</v>
      </c>
      <c r="AB35" s="12">
        <f>'Data Inputs'!$B$14*12/52</f>
        <v>0</v>
      </c>
      <c r="AC35" s="12">
        <f>'Data Inputs'!$B$14*12/52</f>
        <v>0</v>
      </c>
      <c r="AD35" s="12">
        <f>'Data Inputs'!$B$14*12/52</f>
        <v>0</v>
      </c>
      <c r="AE35" s="12">
        <f>'Data Inputs'!$B$14*12/52</f>
        <v>0</v>
      </c>
      <c r="AF35" s="12">
        <f>'Data Inputs'!$B$14*12/52</f>
        <v>0</v>
      </c>
      <c r="AG35" s="12">
        <f>'Data Inputs'!$B$14*12/52</f>
        <v>0</v>
      </c>
      <c r="AH35" s="12">
        <f>'Data Inputs'!$B$14*12/52</f>
        <v>0</v>
      </c>
      <c r="AI35" s="12">
        <f>'Data Inputs'!$B$14*12/52</f>
        <v>0</v>
      </c>
      <c r="AJ35" s="12">
        <f>'Data Inputs'!$B$14*12/52</f>
        <v>0</v>
      </c>
      <c r="AK35" s="12">
        <f>'Data Inputs'!$B$14*12/52</f>
        <v>0</v>
      </c>
      <c r="AL35" s="12">
        <f>'Data Inputs'!$B$14*12/52</f>
        <v>0</v>
      </c>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row>
    <row r="36" spans="1:76" s="34" customFormat="1" ht="17.25" customHeight="1" x14ac:dyDescent="0.25">
      <c r="A36" s="34" t="s">
        <v>33</v>
      </c>
      <c r="C36" s="35">
        <f>SUM(C29:C35)-C32</f>
        <v>0</v>
      </c>
      <c r="D36" s="35">
        <f t="shared" ref="D36:AL36" si="76">SUM(D29:D35)-D32</f>
        <v>0</v>
      </c>
      <c r="E36" s="35">
        <f t="shared" si="76"/>
        <v>0</v>
      </c>
      <c r="F36" s="35">
        <f t="shared" si="76"/>
        <v>0</v>
      </c>
      <c r="G36" s="35">
        <f t="shared" si="76"/>
        <v>0</v>
      </c>
      <c r="H36" s="35">
        <f t="shared" si="76"/>
        <v>0</v>
      </c>
      <c r="I36" s="35">
        <f t="shared" si="76"/>
        <v>0</v>
      </c>
      <c r="J36" s="35">
        <f t="shared" si="76"/>
        <v>0</v>
      </c>
      <c r="K36" s="35">
        <f t="shared" si="76"/>
        <v>0</v>
      </c>
      <c r="L36" s="35">
        <f t="shared" si="76"/>
        <v>0</v>
      </c>
      <c r="M36" s="35">
        <f t="shared" si="76"/>
        <v>0</v>
      </c>
      <c r="N36" s="35">
        <f t="shared" si="76"/>
        <v>0</v>
      </c>
      <c r="O36" s="35">
        <f t="shared" si="76"/>
        <v>0</v>
      </c>
      <c r="P36" s="35">
        <f t="shared" si="76"/>
        <v>0</v>
      </c>
      <c r="Q36" s="35">
        <f t="shared" si="76"/>
        <v>0</v>
      </c>
      <c r="R36" s="35">
        <f t="shared" si="76"/>
        <v>0</v>
      </c>
      <c r="S36" s="35">
        <f t="shared" si="76"/>
        <v>0</v>
      </c>
      <c r="T36" s="35">
        <f t="shared" si="76"/>
        <v>0</v>
      </c>
      <c r="U36" s="35">
        <f t="shared" si="76"/>
        <v>0</v>
      </c>
      <c r="V36" s="35">
        <f t="shared" si="76"/>
        <v>0</v>
      </c>
      <c r="W36" s="35">
        <f t="shared" si="76"/>
        <v>0</v>
      </c>
      <c r="X36" s="35">
        <f t="shared" si="76"/>
        <v>0</v>
      </c>
      <c r="Y36" s="35">
        <f t="shared" si="76"/>
        <v>0</v>
      </c>
      <c r="Z36" s="35">
        <f t="shared" si="76"/>
        <v>0</v>
      </c>
      <c r="AA36" s="35">
        <f t="shared" si="76"/>
        <v>0</v>
      </c>
      <c r="AB36" s="35">
        <f t="shared" si="76"/>
        <v>0</v>
      </c>
      <c r="AC36" s="35">
        <f t="shared" si="76"/>
        <v>0</v>
      </c>
      <c r="AD36" s="35">
        <f t="shared" si="76"/>
        <v>0</v>
      </c>
      <c r="AE36" s="35">
        <f t="shared" si="76"/>
        <v>0</v>
      </c>
      <c r="AF36" s="35">
        <f t="shared" si="76"/>
        <v>0</v>
      </c>
      <c r="AG36" s="35">
        <f t="shared" si="76"/>
        <v>0</v>
      </c>
      <c r="AH36" s="35">
        <f t="shared" si="76"/>
        <v>0</v>
      </c>
      <c r="AI36" s="35">
        <f t="shared" si="76"/>
        <v>0</v>
      </c>
      <c r="AJ36" s="35">
        <f t="shared" si="76"/>
        <v>0</v>
      </c>
      <c r="AK36" s="35">
        <f t="shared" si="76"/>
        <v>0</v>
      </c>
      <c r="AL36" s="35">
        <f t="shared" si="76"/>
        <v>0</v>
      </c>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row>
    <row r="37" spans="1:76" x14ac:dyDescent="0.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row>
    <row r="38" spans="1:76" s="24" customFormat="1" ht="16.5" customHeight="1" x14ac:dyDescent="0.25">
      <c r="A38" s="23"/>
      <c r="B38" s="23" t="s">
        <v>34</v>
      </c>
      <c r="C38" s="36">
        <f>C26-C36</f>
        <v>0</v>
      </c>
      <c r="D38" s="36">
        <f>D26-D36</f>
        <v>0</v>
      </c>
      <c r="E38" s="36">
        <f t="shared" ref="E38:Y38" si="77">E26-E36</f>
        <v>0</v>
      </c>
      <c r="F38" s="36">
        <f t="shared" si="77"/>
        <v>0</v>
      </c>
      <c r="G38" s="36">
        <f t="shared" si="77"/>
        <v>0</v>
      </c>
      <c r="H38" s="36">
        <f t="shared" si="77"/>
        <v>0</v>
      </c>
      <c r="I38" s="36">
        <f t="shared" si="77"/>
        <v>0</v>
      </c>
      <c r="J38" s="36">
        <f t="shared" si="77"/>
        <v>0</v>
      </c>
      <c r="K38" s="36">
        <f t="shared" si="77"/>
        <v>0</v>
      </c>
      <c r="L38" s="36">
        <f t="shared" si="77"/>
        <v>0</v>
      </c>
      <c r="M38" s="36">
        <f t="shared" si="77"/>
        <v>0</v>
      </c>
      <c r="N38" s="36">
        <f t="shared" si="77"/>
        <v>0</v>
      </c>
      <c r="O38" s="36">
        <f t="shared" si="77"/>
        <v>0</v>
      </c>
      <c r="P38" s="36">
        <f t="shared" si="77"/>
        <v>0</v>
      </c>
      <c r="Q38" s="36">
        <f t="shared" si="77"/>
        <v>0</v>
      </c>
      <c r="R38" s="36">
        <f t="shared" si="77"/>
        <v>0</v>
      </c>
      <c r="S38" s="36">
        <f t="shared" si="77"/>
        <v>0</v>
      </c>
      <c r="T38" s="36">
        <f t="shared" si="77"/>
        <v>0</v>
      </c>
      <c r="U38" s="36">
        <f t="shared" si="77"/>
        <v>0</v>
      </c>
      <c r="V38" s="36">
        <f t="shared" si="77"/>
        <v>0</v>
      </c>
      <c r="W38" s="36">
        <f t="shared" si="77"/>
        <v>0</v>
      </c>
      <c r="X38" s="36">
        <f t="shared" si="77"/>
        <v>0</v>
      </c>
      <c r="Y38" s="36">
        <f t="shared" si="77"/>
        <v>0</v>
      </c>
      <c r="Z38" s="36">
        <f t="shared" ref="Z38:AL38" si="78">Z26-Z36</f>
        <v>0</v>
      </c>
      <c r="AA38" s="36">
        <f t="shared" si="78"/>
        <v>0</v>
      </c>
      <c r="AB38" s="36">
        <f t="shared" si="78"/>
        <v>0</v>
      </c>
      <c r="AC38" s="36">
        <f t="shared" si="78"/>
        <v>0</v>
      </c>
      <c r="AD38" s="36">
        <f t="shared" si="78"/>
        <v>0</v>
      </c>
      <c r="AE38" s="36">
        <f t="shared" si="78"/>
        <v>0</v>
      </c>
      <c r="AF38" s="36">
        <f t="shared" si="78"/>
        <v>0</v>
      </c>
      <c r="AG38" s="36">
        <f t="shared" si="78"/>
        <v>0</v>
      </c>
      <c r="AH38" s="36">
        <f t="shared" si="78"/>
        <v>0</v>
      </c>
      <c r="AI38" s="36">
        <f t="shared" si="78"/>
        <v>0</v>
      </c>
      <c r="AJ38" s="36">
        <f t="shared" si="78"/>
        <v>0</v>
      </c>
      <c r="AK38" s="36">
        <f t="shared" si="78"/>
        <v>0</v>
      </c>
      <c r="AL38" s="36">
        <f t="shared" si="78"/>
        <v>0</v>
      </c>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row>
    <row r="39" spans="1:76" s="34" customFormat="1" ht="17.25" customHeight="1" x14ac:dyDescent="0.25">
      <c r="B39" s="34" t="s">
        <v>47</v>
      </c>
      <c r="C39" s="35">
        <f>C15+C38</f>
        <v>0</v>
      </c>
      <c r="D39" s="35">
        <f>D15+D38</f>
        <v>0</v>
      </c>
      <c r="E39" s="35">
        <f t="shared" ref="E39:Y39" si="79">E15+E38</f>
        <v>0</v>
      </c>
      <c r="F39" s="35">
        <f t="shared" si="79"/>
        <v>0</v>
      </c>
      <c r="G39" s="35">
        <f t="shared" si="79"/>
        <v>0</v>
      </c>
      <c r="H39" s="35">
        <f t="shared" si="79"/>
        <v>0</v>
      </c>
      <c r="I39" s="35">
        <f t="shared" si="79"/>
        <v>0</v>
      </c>
      <c r="J39" s="35">
        <f t="shared" si="79"/>
        <v>0</v>
      </c>
      <c r="K39" s="35">
        <f t="shared" si="79"/>
        <v>0</v>
      </c>
      <c r="L39" s="35">
        <f t="shared" si="79"/>
        <v>0</v>
      </c>
      <c r="M39" s="35">
        <f t="shared" si="79"/>
        <v>0</v>
      </c>
      <c r="N39" s="35">
        <f t="shared" si="79"/>
        <v>0</v>
      </c>
      <c r="O39" s="35">
        <f t="shared" si="79"/>
        <v>0</v>
      </c>
      <c r="P39" s="35">
        <f t="shared" si="79"/>
        <v>0</v>
      </c>
      <c r="Q39" s="35">
        <f t="shared" si="79"/>
        <v>0</v>
      </c>
      <c r="R39" s="35">
        <f t="shared" si="79"/>
        <v>0</v>
      </c>
      <c r="S39" s="35">
        <f t="shared" si="79"/>
        <v>0</v>
      </c>
      <c r="T39" s="35">
        <f t="shared" si="79"/>
        <v>0</v>
      </c>
      <c r="U39" s="35">
        <f t="shared" si="79"/>
        <v>0</v>
      </c>
      <c r="V39" s="35">
        <f t="shared" si="79"/>
        <v>0</v>
      </c>
      <c r="W39" s="35">
        <f t="shared" si="79"/>
        <v>0</v>
      </c>
      <c r="X39" s="35">
        <f t="shared" si="79"/>
        <v>0</v>
      </c>
      <c r="Y39" s="35">
        <f t="shared" si="79"/>
        <v>0</v>
      </c>
      <c r="Z39" s="35">
        <f t="shared" ref="Z39" si="80">Z15+Z38</f>
        <v>0</v>
      </c>
      <c r="AA39" s="35">
        <f t="shared" ref="AA39" si="81">AA15+AA38</f>
        <v>0</v>
      </c>
      <c r="AB39" s="35">
        <f t="shared" ref="AB39" si="82">AB15+AB38</f>
        <v>0</v>
      </c>
      <c r="AC39" s="35">
        <f t="shared" ref="AC39" si="83">AC15+AC38</f>
        <v>0</v>
      </c>
      <c r="AD39" s="35">
        <f t="shared" ref="AD39" si="84">AD15+AD38</f>
        <v>0</v>
      </c>
      <c r="AE39" s="35">
        <f t="shared" ref="AE39" si="85">AE15+AE38</f>
        <v>0</v>
      </c>
      <c r="AF39" s="35">
        <f t="shared" ref="AF39" si="86">AF15+AF38</f>
        <v>0</v>
      </c>
      <c r="AG39" s="35">
        <f t="shared" ref="AG39" si="87">AG15+AG38</f>
        <v>0</v>
      </c>
      <c r="AH39" s="35">
        <f t="shared" ref="AH39" si="88">AH15+AH38</f>
        <v>0</v>
      </c>
      <c r="AI39" s="35">
        <f t="shared" ref="AI39" si="89">AI15+AI38</f>
        <v>0</v>
      </c>
      <c r="AJ39" s="35">
        <f t="shared" ref="AJ39" si="90">AJ15+AJ38</f>
        <v>0</v>
      </c>
      <c r="AK39" s="35">
        <f t="shared" ref="AK39" si="91">AK15+AK38</f>
        <v>0</v>
      </c>
      <c r="AL39" s="35">
        <f t="shared" ref="AL39" si="92">AL15+AL38</f>
        <v>0</v>
      </c>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row>
    <row r="40" spans="1:76" x14ac:dyDescent="0.2">
      <c r="B40" s="16"/>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row>
    <row r="41" spans="1:76" s="38" customFormat="1" ht="15.75" customHeight="1" thickBot="1" x14ac:dyDescent="0.3">
      <c r="A41" s="37" t="s">
        <v>52</v>
      </c>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row>
    <row r="42" spans="1:76" ht="14.25" customHeight="1" x14ac:dyDescent="0.2">
      <c r="B42" s="10" t="s">
        <v>36</v>
      </c>
      <c r="C42" s="12">
        <f>C16-C25</f>
        <v>0</v>
      </c>
      <c r="D42" s="12">
        <f t="shared" ref="D42:Y42" si="93">D16-D25</f>
        <v>0</v>
      </c>
      <c r="E42" s="12">
        <f t="shared" si="93"/>
        <v>0</v>
      </c>
      <c r="F42" s="12">
        <f t="shared" si="93"/>
        <v>0</v>
      </c>
      <c r="G42" s="12">
        <f t="shared" si="93"/>
        <v>0</v>
      </c>
      <c r="H42" s="12">
        <f t="shared" si="93"/>
        <v>0</v>
      </c>
      <c r="I42" s="12">
        <f t="shared" si="93"/>
        <v>0</v>
      </c>
      <c r="J42" s="12">
        <f t="shared" si="93"/>
        <v>0</v>
      </c>
      <c r="K42" s="12">
        <f t="shared" si="93"/>
        <v>0</v>
      </c>
      <c r="L42" s="12">
        <f t="shared" si="93"/>
        <v>0</v>
      </c>
      <c r="M42" s="12">
        <f t="shared" si="93"/>
        <v>0</v>
      </c>
      <c r="N42" s="12">
        <f t="shared" si="93"/>
        <v>0</v>
      </c>
      <c r="O42" s="12">
        <f t="shared" si="93"/>
        <v>0</v>
      </c>
      <c r="P42" s="12">
        <f t="shared" si="93"/>
        <v>0</v>
      </c>
      <c r="Q42" s="12">
        <f t="shared" si="93"/>
        <v>0</v>
      </c>
      <c r="R42" s="12">
        <f t="shared" si="93"/>
        <v>0</v>
      </c>
      <c r="S42" s="12">
        <f t="shared" si="93"/>
        <v>0</v>
      </c>
      <c r="T42" s="12">
        <f t="shared" si="93"/>
        <v>0</v>
      </c>
      <c r="U42" s="12">
        <f t="shared" si="93"/>
        <v>0</v>
      </c>
      <c r="V42" s="12">
        <f t="shared" si="93"/>
        <v>0</v>
      </c>
      <c r="W42" s="12">
        <f t="shared" si="93"/>
        <v>0</v>
      </c>
      <c r="X42" s="12">
        <f t="shared" si="93"/>
        <v>0</v>
      </c>
      <c r="Y42" s="12">
        <f t="shared" si="93"/>
        <v>0</v>
      </c>
      <c r="Z42" s="12">
        <f t="shared" ref="Z42:AL42" si="94">Z16-Z25</f>
        <v>0</v>
      </c>
      <c r="AA42" s="12">
        <f t="shared" si="94"/>
        <v>0</v>
      </c>
      <c r="AB42" s="12">
        <f t="shared" si="94"/>
        <v>0</v>
      </c>
      <c r="AC42" s="12">
        <f t="shared" si="94"/>
        <v>0</v>
      </c>
      <c r="AD42" s="12">
        <f t="shared" si="94"/>
        <v>0</v>
      </c>
      <c r="AE42" s="12">
        <f t="shared" si="94"/>
        <v>0</v>
      </c>
      <c r="AF42" s="12">
        <f t="shared" si="94"/>
        <v>0</v>
      </c>
      <c r="AG42" s="12">
        <f t="shared" si="94"/>
        <v>0</v>
      </c>
      <c r="AH42" s="12">
        <f t="shared" si="94"/>
        <v>0</v>
      </c>
      <c r="AI42" s="12">
        <f t="shared" si="94"/>
        <v>0</v>
      </c>
      <c r="AJ42" s="12">
        <f t="shared" si="94"/>
        <v>0</v>
      </c>
      <c r="AK42" s="12">
        <f t="shared" si="94"/>
        <v>0</v>
      </c>
      <c r="AL42" s="12">
        <f t="shared" si="94"/>
        <v>0</v>
      </c>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row>
    <row r="43" spans="1:76" x14ac:dyDescent="0.2">
      <c r="B43" s="10" t="s">
        <v>38</v>
      </c>
      <c r="C43" s="12">
        <f>C17+(C6-C21)-C22-C24</f>
        <v>0</v>
      </c>
      <c r="D43" s="12">
        <f t="shared" ref="D43:Y43" si="95">D17+(D6-D21)-D22-D24</f>
        <v>0</v>
      </c>
      <c r="E43" s="12">
        <f t="shared" si="95"/>
        <v>0</v>
      </c>
      <c r="F43" s="12">
        <f t="shared" si="95"/>
        <v>0</v>
      </c>
      <c r="G43" s="12">
        <f t="shared" si="95"/>
        <v>0</v>
      </c>
      <c r="H43" s="12">
        <f t="shared" si="95"/>
        <v>0</v>
      </c>
      <c r="I43" s="12">
        <f t="shared" si="95"/>
        <v>0</v>
      </c>
      <c r="J43" s="12">
        <f t="shared" si="95"/>
        <v>0</v>
      </c>
      <c r="K43" s="12">
        <f t="shared" si="95"/>
        <v>0</v>
      </c>
      <c r="L43" s="12">
        <f t="shared" si="95"/>
        <v>0</v>
      </c>
      <c r="M43" s="12">
        <f t="shared" si="95"/>
        <v>0</v>
      </c>
      <c r="N43" s="12">
        <f t="shared" si="95"/>
        <v>0</v>
      </c>
      <c r="O43" s="12">
        <f t="shared" si="95"/>
        <v>0</v>
      </c>
      <c r="P43" s="12">
        <f t="shared" si="95"/>
        <v>0</v>
      </c>
      <c r="Q43" s="12">
        <f t="shared" si="95"/>
        <v>0</v>
      </c>
      <c r="R43" s="12">
        <f t="shared" si="95"/>
        <v>0</v>
      </c>
      <c r="S43" s="12">
        <f t="shared" si="95"/>
        <v>0</v>
      </c>
      <c r="T43" s="12">
        <f t="shared" si="95"/>
        <v>0</v>
      </c>
      <c r="U43" s="12">
        <f t="shared" si="95"/>
        <v>0</v>
      </c>
      <c r="V43" s="12">
        <f t="shared" si="95"/>
        <v>0</v>
      </c>
      <c r="W43" s="12">
        <f t="shared" si="95"/>
        <v>0</v>
      </c>
      <c r="X43" s="12">
        <f t="shared" si="95"/>
        <v>0</v>
      </c>
      <c r="Y43" s="12">
        <f t="shared" si="95"/>
        <v>0</v>
      </c>
      <c r="Z43" s="12">
        <f t="shared" ref="Z43:AL43" si="96">Z17+(Z6-Z21)-Z22-Z24</f>
        <v>0</v>
      </c>
      <c r="AA43" s="12">
        <f t="shared" si="96"/>
        <v>0</v>
      </c>
      <c r="AB43" s="12">
        <f t="shared" si="96"/>
        <v>0</v>
      </c>
      <c r="AC43" s="12">
        <f t="shared" si="96"/>
        <v>0</v>
      </c>
      <c r="AD43" s="12">
        <f t="shared" si="96"/>
        <v>0</v>
      </c>
      <c r="AE43" s="12">
        <f t="shared" si="96"/>
        <v>0</v>
      </c>
      <c r="AF43" s="12">
        <f t="shared" si="96"/>
        <v>0</v>
      </c>
      <c r="AG43" s="12">
        <f t="shared" si="96"/>
        <v>0</v>
      </c>
      <c r="AH43" s="12">
        <f t="shared" si="96"/>
        <v>0</v>
      </c>
      <c r="AI43" s="12">
        <f t="shared" si="96"/>
        <v>0</v>
      </c>
      <c r="AJ43" s="12">
        <f t="shared" si="96"/>
        <v>0</v>
      </c>
      <c r="AK43" s="12">
        <f t="shared" si="96"/>
        <v>0</v>
      </c>
      <c r="AL43" s="12">
        <f t="shared" si="96"/>
        <v>0</v>
      </c>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row>
    <row r="44" spans="1:76" x14ac:dyDescent="0.2">
      <c r="B44" s="10" t="s">
        <v>51</v>
      </c>
      <c r="C44" s="12">
        <f>C18+C12-C31-C33-C34</f>
        <v>0</v>
      </c>
      <c r="D44" s="12">
        <f t="shared" ref="D44:Y44" si="97">D18+D12-D31-D33-D34</f>
        <v>0</v>
      </c>
      <c r="E44" s="12">
        <f t="shared" si="97"/>
        <v>0</v>
      </c>
      <c r="F44" s="12">
        <f t="shared" si="97"/>
        <v>0</v>
      </c>
      <c r="G44" s="12">
        <f t="shared" si="97"/>
        <v>0</v>
      </c>
      <c r="H44" s="12">
        <f t="shared" si="97"/>
        <v>0</v>
      </c>
      <c r="I44" s="12">
        <f t="shared" si="97"/>
        <v>0</v>
      </c>
      <c r="J44" s="12">
        <f t="shared" si="97"/>
        <v>0</v>
      </c>
      <c r="K44" s="12">
        <f t="shared" si="97"/>
        <v>0</v>
      </c>
      <c r="L44" s="12">
        <f t="shared" si="97"/>
        <v>0</v>
      </c>
      <c r="M44" s="12">
        <f t="shared" si="97"/>
        <v>0</v>
      </c>
      <c r="N44" s="12">
        <f t="shared" si="97"/>
        <v>0</v>
      </c>
      <c r="O44" s="12">
        <f t="shared" si="97"/>
        <v>0</v>
      </c>
      <c r="P44" s="12">
        <f t="shared" si="97"/>
        <v>0</v>
      </c>
      <c r="Q44" s="12">
        <f t="shared" si="97"/>
        <v>0</v>
      </c>
      <c r="R44" s="12">
        <f t="shared" si="97"/>
        <v>0</v>
      </c>
      <c r="S44" s="12">
        <f t="shared" si="97"/>
        <v>0</v>
      </c>
      <c r="T44" s="12">
        <f t="shared" si="97"/>
        <v>0</v>
      </c>
      <c r="U44" s="12">
        <f t="shared" si="97"/>
        <v>0</v>
      </c>
      <c r="V44" s="12">
        <f t="shared" si="97"/>
        <v>0</v>
      </c>
      <c r="W44" s="12">
        <f t="shared" si="97"/>
        <v>0</v>
      </c>
      <c r="X44" s="12">
        <f t="shared" si="97"/>
        <v>0</v>
      </c>
      <c r="Y44" s="12">
        <f t="shared" si="97"/>
        <v>0</v>
      </c>
      <c r="Z44" s="12">
        <f t="shared" ref="Z44:AL44" si="98">Z18+Z12-Z31-Z33-Z34</f>
        <v>0</v>
      </c>
      <c r="AA44" s="12">
        <f t="shared" si="98"/>
        <v>0</v>
      </c>
      <c r="AB44" s="12">
        <f t="shared" si="98"/>
        <v>0</v>
      </c>
      <c r="AC44" s="12">
        <f t="shared" si="98"/>
        <v>0</v>
      </c>
      <c r="AD44" s="12">
        <f t="shared" si="98"/>
        <v>0</v>
      </c>
      <c r="AE44" s="12">
        <f t="shared" si="98"/>
        <v>0</v>
      </c>
      <c r="AF44" s="12">
        <f t="shared" si="98"/>
        <v>0</v>
      </c>
      <c r="AG44" s="12">
        <f t="shared" si="98"/>
        <v>0</v>
      </c>
      <c r="AH44" s="12">
        <f t="shared" si="98"/>
        <v>0</v>
      </c>
      <c r="AI44" s="12">
        <f t="shared" si="98"/>
        <v>0</v>
      </c>
      <c r="AJ44" s="12">
        <f t="shared" si="98"/>
        <v>0</v>
      </c>
      <c r="AK44" s="12">
        <f t="shared" si="98"/>
        <v>0</v>
      </c>
      <c r="AL44" s="12">
        <f t="shared" si="98"/>
        <v>0</v>
      </c>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row>
    <row r="45" spans="1:76" x14ac:dyDescent="0.2">
      <c r="C45" s="12"/>
      <c r="D45" s="12"/>
      <c r="E45" s="12"/>
      <c r="F45" s="12"/>
      <c r="G45" s="12"/>
      <c r="H45" s="12"/>
      <c r="I45" s="12"/>
      <c r="J45" s="12"/>
      <c r="K45" s="12"/>
      <c r="L45" s="12"/>
      <c r="M45" s="12"/>
      <c r="N45" s="12"/>
      <c r="O45" s="12"/>
      <c r="P45" s="12"/>
      <c r="Q45" s="12"/>
      <c r="R45" s="12"/>
      <c r="S45" s="12"/>
      <c r="T45" s="12"/>
      <c r="U45" s="12"/>
      <c r="V45" s="12"/>
      <c r="W45" s="12"/>
      <c r="X45" s="12"/>
      <c r="Y45" s="12"/>
    </row>
    <row r="46" spans="1:76" x14ac:dyDescent="0.2">
      <c r="C46" s="12"/>
      <c r="D46" s="12"/>
      <c r="E46" s="12"/>
      <c r="F46" s="12"/>
      <c r="G46" s="12"/>
      <c r="H46" s="12"/>
      <c r="I46" s="12"/>
      <c r="J46" s="12"/>
      <c r="K46" s="12"/>
      <c r="L46" s="12"/>
      <c r="M46" s="12"/>
      <c r="N46" s="12"/>
      <c r="O46" s="12"/>
      <c r="P46" s="12"/>
      <c r="Q46" s="12"/>
      <c r="R46" s="12"/>
      <c r="S46" s="12"/>
      <c r="T46" s="12"/>
      <c r="U46" s="12"/>
      <c r="V46" s="12"/>
      <c r="W46" s="12"/>
      <c r="X46" s="12"/>
      <c r="Y46" s="12"/>
    </row>
    <row r="47" spans="1:76" x14ac:dyDescent="0.2">
      <c r="C47" s="12"/>
      <c r="D47" s="12"/>
      <c r="E47" s="12"/>
      <c r="F47" s="12"/>
      <c r="G47" s="12"/>
      <c r="H47" s="12"/>
      <c r="I47" s="12"/>
      <c r="J47" s="12"/>
      <c r="K47" s="12"/>
      <c r="L47" s="12"/>
      <c r="M47" s="12"/>
      <c r="N47" s="12"/>
      <c r="O47" s="12"/>
      <c r="P47" s="12"/>
      <c r="Q47" s="12"/>
      <c r="R47" s="12"/>
      <c r="S47" s="12"/>
      <c r="T47" s="12"/>
      <c r="U47" s="12"/>
      <c r="V47" s="12"/>
      <c r="W47" s="12"/>
      <c r="X47" s="12"/>
      <c r="Y47" s="12"/>
    </row>
  </sheetData>
  <conditionalFormatting sqref="A39:XFD39">
    <cfRule type="cellIs" dxfId="3" priority="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81C2C-E0BA-422E-AB5C-18A29D478D2F}">
  <dimension ref="A1:AQ50"/>
  <sheetViews>
    <sheetView showGridLines="0" zoomScale="110" zoomScaleNormal="110" workbookViewId="0">
      <pane xSplit="2" ySplit="3" topLeftCell="C68" activePane="bottomRight" state="frozen"/>
      <selection pane="topRight" activeCell="C1" sqref="C1"/>
      <selection pane="bottomLeft" activeCell="A3" sqref="A3"/>
      <selection pane="bottomRight" activeCell="O37" sqref="O37"/>
    </sheetView>
  </sheetViews>
  <sheetFormatPr defaultColWidth="9.140625" defaultRowHeight="12.75" outlineLevelRow="1" x14ac:dyDescent="0.2"/>
  <cols>
    <col min="1" max="1" width="17" style="10" bestFit="1" customWidth="1"/>
    <col min="2" max="2" width="38.42578125" style="10" bestFit="1" customWidth="1"/>
    <col min="3" max="4" width="10" style="10" bestFit="1" customWidth="1"/>
    <col min="5" max="28" width="10.5703125" style="10" bestFit="1" customWidth="1"/>
    <col min="29" max="31" width="10.7109375" style="10" bestFit="1" customWidth="1"/>
    <col min="32" max="32" width="10.5703125" style="10" customWidth="1"/>
    <col min="33" max="35" width="10.7109375" style="10" bestFit="1" customWidth="1"/>
    <col min="36" max="36" width="10.5703125" style="10" customWidth="1"/>
    <col min="37" max="39" width="10.7109375" style="10" bestFit="1" customWidth="1"/>
    <col min="40" max="43" width="10.5703125" style="10" customWidth="1"/>
    <col min="44" max="16384" width="9.140625" style="10"/>
  </cols>
  <sheetData>
    <row r="1" spans="1:43" x14ac:dyDescent="0.2">
      <c r="A1" s="16"/>
      <c r="C1" s="10">
        <v>1</v>
      </c>
      <c r="D1" s="10">
        <f>C1+1</f>
        <v>2</v>
      </c>
      <c r="E1" s="10">
        <f t="shared" ref="E1:AL1" si="0">D1+1</f>
        <v>3</v>
      </c>
      <c r="F1" s="10">
        <f t="shared" si="0"/>
        <v>4</v>
      </c>
      <c r="G1" s="10">
        <f t="shared" si="0"/>
        <v>5</v>
      </c>
      <c r="H1" s="10">
        <f t="shared" si="0"/>
        <v>6</v>
      </c>
      <c r="I1" s="10">
        <f t="shared" si="0"/>
        <v>7</v>
      </c>
      <c r="J1" s="10">
        <f t="shared" si="0"/>
        <v>8</v>
      </c>
      <c r="K1" s="10">
        <f t="shared" si="0"/>
        <v>9</v>
      </c>
      <c r="L1" s="10">
        <f t="shared" si="0"/>
        <v>10</v>
      </c>
      <c r="M1" s="10">
        <f t="shared" si="0"/>
        <v>11</v>
      </c>
      <c r="N1" s="10">
        <f t="shared" si="0"/>
        <v>12</v>
      </c>
      <c r="O1" s="10">
        <f t="shared" si="0"/>
        <v>13</v>
      </c>
      <c r="P1" s="10">
        <f t="shared" si="0"/>
        <v>14</v>
      </c>
      <c r="Q1" s="10">
        <f t="shared" si="0"/>
        <v>15</v>
      </c>
      <c r="R1" s="10">
        <f t="shared" si="0"/>
        <v>16</v>
      </c>
      <c r="S1" s="10">
        <f t="shared" si="0"/>
        <v>17</v>
      </c>
      <c r="T1" s="10">
        <f t="shared" si="0"/>
        <v>18</v>
      </c>
      <c r="U1" s="10">
        <f t="shared" si="0"/>
        <v>19</v>
      </c>
      <c r="V1" s="10">
        <f t="shared" si="0"/>
        <v>20</v>
      </c>
      <c r="W1" s="10">
        <f t="shared" si="0"/>
        <v>21</v>
      </c>
      <c r="X1" s="10">
        <f t="shared" si="0"/>
        <v>22</v>
      </c>
      <c r="Y1" s="10">
        <f t="shared" si="0"/>
        <v>23</v>
      </c>
      <c r="Z1" s="10">
        <f t="shared" si="0"/>
        <v>24</v>
      </c>
      <c r="AA1" s="10">
        <f t="shared" si="0"/>
        <v>25</v>
      </c>
      <c r="AB1" s="10">
        <f t="shared" si="0"/>
        <v>26</v>
      </c>
      <c r="AC1" s="10">
        <f t="shared" si="0"/>
        <v>27</v>
      </c>
      <c r="AD1" s="10">
        <f t="shared" si="0"/>
        <v>28</v>
      </c>
      <c r="AE1" s="10">
        <f t="shared" si="0"/>
        <v>29</v>
      </c>
      <c r="AF1" s="10">
        <f t="shared" si="0"/>
        <v>30</v>
      </c>
      <c r="AG1" s="10">
        <f t="shared" si="0"/>
        <v>31</v>
      </c>
      <c r="AH1" s="10">
        <f t="shared" si="0"/>
        <v>32</v>
      </c>
      <c r="AI1" s="10">
        <f t="shared" si="0"/>
        <v>33</v>
      </c>
      <c r="AJ1" s="10">
        <f t="shared" si="0"/>
        <v>34</v>
      </c>
      <c r="AK1" s="10">
        <f t="shared" si="0"/>
        <v>35</v>
      </c>
      <c r="AL1" s="10">
        <f t="shared" si="0"/>
        <v>36</v>
      </c>
    </row>
    <row r="2" spans="1:43" x14ac:dyDescent="0.2">
      <c r="A2" s="16"/>
      <c r="C2" s="10">
        <f>MONTH(C3)</f>
        <v>1</v>
      </c>
      <c r="D2" s="10">
        <f t="shared" ref="D2:AL2" si="1">MONTH(D3)</f>
        <v>1</v>
      </c>
      <c r="E2" s="10">
        <f t="shared" si="1"/>
        <v>1</v>
      </c>
      <c r="F2" s="10">
        <f t="shared" si="1"/>
        <v>1</v>
      </c>
      <c r="G2" s="10">
        <f t="shared" si="1"/>
        <v>1</v>
      </c>
      <c r="H2" s="10">
        <f t="shared" si="1"/>
        <v>2</v>
      </c>
      <c r="I2" s="10">
        <f t="shared" si="1"/>
        <v>2</v>
      </c>
      <c r="J2" s="10">
        <f t="shared" si="1"/>
        <v>2</v>
      </c>
      <c r="K2" s="10">
        <f t="shared" si="1"/>
        <v>2</v>
      </c>
      <c r="L2" s="10">
        <f t="shared" si="1"/>
        <v>3</v>
      </c>
      <c r="M2" s="10">
        <f t="shared" si="1"/>
        <v>3</v>
      </c>
      <c r="N2" s="10">
        <f t="shared" si="1"/>
        <v>3</v>
      </c>
      <c r="O2" s="10">
        <f t="shared" si="1"/>
        <v>3</v>
      </c>
      <c r="P2" s="10">
        <f t="shared" si="1"/>
        <v>3</v>
      </c>
      <c r="Q2" s="10">
        <f t="shared" si="1"/>
        <v>4</v>
      </c>
      <c r="R2" s="10">
        <f t="shared" si="1"/>
        <v>4</v>
      </c>
      <c r="S2" s="10">
        <f t="shared" si="1"/>
        <v>4</v>
      </c>
      <c r="T2" s="10">
        <f t="shared" si="1"/>
        <v>4</v>
      </c>
      <c r="U2" s="10">
        <f t="shared" si="1"/>
        <v>5</v>
      </c>
      <c r="V2" s="10">
        <f t="shared" si="1"/>
        <v>5</v>
      </c>
      <c r="W2" s="10">
        <f t="shared" si="1"/>
        <v>5</v>
      </c>
      <c r="X2" s="10">
        <f t="shared" si="1"/>
        <v>5</v>
      </c>
      <c r="Y2" s="10">
        <f t="shared" si="1"/>
        <v>6</v>
      </c>
      <c r="Z2" s="10">
        <f t="shared" si="1"/>
        <v>6</v>
      </c>
      <c r="AA2" s="10">
        <f t="shared" si="1"/>
        <v>6</v>
      </c>
      <c r="AB2" s="10">
        <f t="shared" si="1"/>
        <v>6</v>
      </c>
      <c r="AC2" s="10">
        <f t="shared" si="1"/>
        <v>6</v>
      </c>
      <c r="AD2" s="10">
        <f t="shared" si="1"/>
        <v>7</v>
      </c>
      <c r="AE2" s="10">
        <f t="shared" si="1"/>
        <v>7</v>
      </c>
      <c r="AF2" s="10">
        <f t="shared" si="1"/>
        <v>7</v>
      </c>
      <c r="AG2" s="10">
        <f t="shared" si="1"/>
        <v>7</v>
      </c>
      <c r="AH2" s="10">
        <f t="shared" si="1"/>
        <v>8</v>
      </c>
      <c r="AI2" s="10">
        <f t="shared" si="1"/>
        <v>8</v>
      </c>
      <c r="AJ2" s="10">
        <f t="shared" si="1"/>
        <v>8</v>
      </c>
      <c r="AK2" s="10">
        <f t="shared" si="1"/>
        <v>8</v>
      </c>
      <c r="AL2" s="10">
        <f t="shared" si="1"/>
        <v>9</v>
      </c>
    </row>
    <row r="3" spans="1:43" s="47" customFormat="1" x14ac:dyDescent="0.2">
      <c r="B3" s="47" t="s">
        <v>8</v>
      </c>
      <c r="C3" s="48">
        <f>'Data Inputs'!B3</f>
        <v>0</v>
      </c>
      <c r="D3" s="48">
        <f>C3+7</f>
        <v>7</v>
      </c>
      <c r="E3" s="48">
        <f t="shared" ref="E3:AE3" si="2">D3+7</f>
        <v>14</v>
      </c>
      <c r="F3" s="48">
        <f t="shared" si="2"/>
        <v>21</v>
      </c>
      <c r="G3" s="48">
        <f t="shared" si="2"/>
        <v>28</v>
      </c>
      <c r="H3" s="48">
        <f t="shared" si="2"/>
        <v>35</v>
      </c>
      <c r="I3" s="48">
        <f t="shared" si="2"/>
        <v>42</v>
      </c>
      <c r="J3" s="48">
        <f t="shared" si="2"/>
        <v>49</v>
      </c>
      <c r="K3" s="48">
        <f t="shared" si="2"/>
        <v>56</v>
      </c>
      <c r="L3" s="48">
        <f t="shared" si="2"/>
        <v>63</v>
      </c>
      <c r="M3" s="48">
        <f t="shared" si="2"/>
        <v>70</v>
      </c>
      <c r="N3" s="48">
        <f t="shared" si="2"/>
        <v>77</v>
      </c>
      <c r="O3" s="48">
        <f t="shared" si="2"/>
        <v>84</v>
      </c>
      <c r="P3" s="48">
        <f t="shared" si="2"/>
        <v>91</v>
      </c>
      <c r="Q3" s="48">
        <f t="shared" si="2"/>
        <v>98</v>
      </c>
      <c r="R3" s="48">
        <f t="shared" si="2"/>
        <v>105</v>
      </c>
      <c r="S3" s="48">
        <f t="shared" si="2"/>
        <v>112</v>
      </c>
      <c r="T3" s="48">
        <f t="shared" si="2"/>
        <v>119</v>
      </c>
      <c r="U3" s="48">
        <f t="shared" si="2"/>
        <v>126</v>
      </c>
      <c r="V3" s="48">
        <f t="shared" si="2"/>
        <v>133</v>
      </c>
      <c r="W3" s="48">
        <f t="shared" si="2"/>
        <v>140</v>
      </c>
      <c r="X3" s="48">
        <f t="shared" si="2"/>
        <v>147</v>
      </c>
      <c r="Y3" s="48">
        <f t="shared" si="2"/>
        <v>154</v>
      </c>
      <c r="Z3" s="48">
        <f t="shared" si="2"/>
        <v>161</v>
      </c>
      <c r="AA3" s="48">
        <f t="shared" si="2"/>
        <v>168</v>
      </c>
      <c r="AB3" s="48">
        <f t="shared" si="2"/>
        <v>175</v>
      </c>
      <c r="AC3" s="48">
        <f t="shared" si="2"/>
        <v>182</v>
      </c>
      <c r="AD3" s="48">
        <f t="shared" si="2"/>
        <v>189</v>
      </c>
      <c r="AE3" s="48">
        <f t="shared" si="2"/>
        <v>196</v>
      </c>
      <c r="AF3" s="48">
        <f t="shared" ref="AF3:AQ3" si="3">AE3+7</f>
        <v>203</v>
      </c>
      <c r="AG3" s="48">
        <f t="shared" si="3"/>
        <v>210</v>
      </c>
      <c r="AH3" s="48">
        <f t="shared" si="3"/>
        <v>217</v>
      </c>
      <c r="AI3" s="48">
        <f t="shared" si="3"/>
        <v>224</v>
      </c>
      <c r="AJ3" s="48">
        <f t="shared" si="3"/>
        <v>231</v>
      </c>
      <c r="AK3" s="48">
        <f t="shared" si="3"/>
        <v>238</v>
      </c>
      <c r="AL3" s="48">
        <f t="shared" si="3"/>
        <v>245</v>
      </c>
      <c r="AM3" s="48">
        <f t="shared" si="3"/>
        <v>252</v>
      </c>
      <c r="AN3" s="48">
        <f t="shared" si="3"/>
        <v>259</v>
      </c>
      <c r="AO3" s="48">
        <f t="shared" si="3"/>
        <v>266</v>
      </c>
      <c r="AP3" s="48">
        <f t="shared" si="3"/>
        <v>273</v>
      </c>
      <c r="AQ3" s="48">
        <f t="shared" si="3"/>
        <v>280</v>
      </c>
    </row>
    <row r="5" spans="1:43" s="12" customFormat="1" x14ac:dyDescent="0.2">
      <c r="A5" s="41"/>
      <c r="B5" s="41" t="s">
        <v>26</v>
      </c>
      <c r="C5" s="86">
        <f>C6+C15</f>
        <v>0</v>
      </c>
      <c r="D5" s="86">
        <f t="shared" ref="D5:AQ5" si="4">D6+D15</f>
        <v>0</v>
      </c>
      <c r="E5" s="86">
        <f t="shared" si="4"/>
        <v>0</v>
      </c>
      <c r="F5" s="86">
        <f t="shared" si="4"/>
        <v>0</v>
      </c>
      <c r="G5" s="86">
        <f t="shared" si="4"/>
        <v>0</v>
      </c>
      <c r="H5" s="86">
        <f t="shared" si="4"/>
        <v>0</v>
      </c>
      <c r="I5" s="86">
        <f t="shared" si="4"/>
        <v>0</v>
      </c>
      <c r="J5" s="86">
        <f t="shared" si="4"/>
        <v>0</v>
      </c>
      <c r="K5" s="86">
        <f t="shared" si="4"/>
        <v>0</v>
      </c>
      <c r="L5" s="86">
        <f t="shared" si="4"/>
        <v>0</v>
      </c>
      <c r="M5" s="86">
        <f t="shared" si="4"/>
        <v>0</v>
      </c>
      <c r="N5" s="86">
        <f t="shared" si="4"/>
        <v>0</v>
      </c>
      <c r="O5" s="86">
        <f t="shared" si="4"/>
        <v>0</v>
      </c>
      <c r="P5" s="86">
        <f t="shared" si="4"/>
        <v>0</v>
      </c>
      <c r="Q5" s="86">
        <f t="shared" si="4"/>
        <v>0</v>
      </c>
      <c r="R5" s="86">
        <f t="shared" si="4"/>
        <v>0</v>
      </c>
      <c r="S5" s="86">
        <f t="shared" si="4"/>
        <v>0</v>
      </c>
      <c r="T5" s="86">
        <f t="shared" si="4"/>
        <v>0</v>
      </c>
      <c r="U5" s="86">
        <f t="shared" si="4"/>
        <v>0</v>
      </c>
      <c r="V5" s="86">
        <f t="shared" si="4"/>
        <v>0</v>
      </c>
      <c r="W5" s="86">
        <f t="shared" si="4"/>
        <v>0</v>
      </c>
      <c r="X5" s="86">
        <f t="shared" si="4"/>
        <v>0</v>
      </c>
      <c r="Y5" s="86">
        <f t="shared" si="4"/>
        <v>0</v>
      </c>
      <c r="Z5" s="86">
        <f t="shared" si="4"/>
        <v>0</v>
      </c>
      <c r="AA5" s="86">
        <f t="shared" si="4"/>
        <v>0</v>
      </c>
      <c r="AB5" s="86">
        <f t="shared" si="4"/>
        <v>0</v>
      </c>
      <c r="AC5" s="86">
        <f t="shared" si="4"/>
        <v>0</v>
      </c>
      <c r="AD5" s="86">
        <f t="shared" si="4"/>
        <v>0</v>
      </c>
      <c r="AE5" s="86">
        <f t="shared" si="4"/>
        <v>0</v>
      </c>
      <c r="AF5" s="86">
        <f t="shared" si="4"/>
        <v>0</v>
      </c>
      <c r="AG5" s="86">
        <f t="shared" si="4"/>
        <v>0</v>
      </c>
      <c r="AH5" s="86">
        <f t="shared" si="4"/>
        <v>0</v>
      </c>
      <c r="AI5" s="86">
        <f t="shared" si="4"/>
        <v>0</v>
      </c>
      <c r="AJ5" s="86">
        <f t="shared" si="4"/>
        <v>0</v>
      </c>
      <c r="AK5" s="86">
        <f t="shared" si="4"/>
        <v>0</v>
      </c>
      <c r="AL5" s="86">
        <f t="shared" si="4"/>
        <v>0</v>
      </c>
      <c r="AM5" s="86">
        <f t="shared" si="4"/>
        <v>0</v>
      </c>
      <c r="AN5" s="86">
        <f t="shared" si="4"/>
        <v>0</v>
      </c>
      <c r="AO5" s="86">
        <f t="shared" si="4"/>
        <v>0</v>
      </c>
      <c r="AP5" s="86">
        <f t="shared" si="4"/>
        <v>0</v>
      </c>
      <c r="AQ5" s="86">
        <f t="shared" si="4"/>
        <v>0</v>
      </c>
    </row>
    <row r="6" spans="1:43" s="87" customFormat="1" x14ac:dyDescent="0.2">
      <c r="A6" s="85"/>
      <c r="B6" s="85" t="s">
        <v>39</v>
      </c>
      <c r="C6" s="86">
        <f>SUMIF('AR Journal'!$A:$A,Actual!C3,'AR Journal'!$F:$F)</f>
        <v>0</v>
      </c>
      <c r="D6" s="86">
        <f>SUMIF('AR Journal'!$A:$A,Actual!D3,'AR Journal'!$F:$F)</f>
        <v>0</v>
      </c>
      <c r="E6" s="86">
        <f>SUMIF('AR Journal'!$A:$A,Actual!E3,'AR Journal'!$F:$F)</f>
        <v>0</v>
      </c>
      <c r="F6" s="86">
        <f>SUMIF('AR Journal'!$A:$A,Actual!F3,'AR Journal'!$F:$F)</f>
        <v>0</v>
      </c>
      <c r="G6" s="86">
        <f>SUMIF('AR Journal'!$A:$A,Actual!G3,'AR Journal'!$F:$F)</f>
        <v>0</v>
      </c>
      <c r="H6" s="86">
        <f>SUMIF('AR Journal'!$A:$A,Actual!H3,'AR Journal'!$F:$F)</f>
        <v>0</v>
      </c>
      <c r="I6" s="86">
        <f>SUMIF('AR Journal'!$A:$A,Actual!I3,'AR Journal'!$F:$F)</f>
        <v>0</v>
      </c>
      <c r="J6" s="86">
        <f>SUMIF('AR Journal'!$A:$A,Actual!J3,'AR Journal'!$F:$F)</f>
        <v>0</v>
      </c>
      <c r="K6" s="86">
        <f>SUMIF('AR Journal'!$A:$A,Actual!K3,'AR Journal'!$F:$F)</f>
        <v>0</v>
      </c>
      <c r="L6" s="86">
        <f>SUMIF('AR Journal'!$A:$A,Actual!L3,'AR Journal'!$F:$F)</f>
        <v>0</v>
      </c>
      <c r="M6" s="86">
        <f>SUMIF('AR Journal'!$A:$A,Actual!M3,'AR Journal'!$F:$F)</f>
        <v>0</v>
      </c>
      <c r="N6" s="86">
        <f>SUMIF('AR Journal'!$A:$A,Actual!N3,'AR Journal'!$F:$F)</f>
        <v>0</v>
      </c>
      <c r="O6" s="86">
        <f>SUMIF('AR Journal'!$A:$A,Actual!O3,'AR Journal'!$F:$F)</f>
        <v>0</v>
      </c>
      <c r="P6" s="86">
        <f>SUMIF('AR Journal'!$A:$A,Actual!P3,'AR Journal'!$F:$F)</f>
        <v>0</v>
      </c>
      <c r="Q6" s="86">
        <f>SUMIF('AR Journal'!$A:$A,Actual!Q3,'AR Journal'!$F:$F)</f>
        <v>0</v>
      </c>
      <c r="R6" s="86">
        <f>SUMIF('AR Journal'!$A:$A,Actual!R3,'AR Journal'!$F:$F)</f>
        <v>0</v>
      </c>
      <c r="S6" s="86">
        <f>SUMIF('AR Journal'!$A:$A,Actual!S3,'AR Journal'!$F:$F)</f>
        <v>0</v>
      </c>
      <c r="T6" s="86">
        <f>SUMIF('AR Journal'!$A:$A,Actual!T3,'AR Journal'!$F:$F)</f>
        <v>0</v>
      </c>
      <c r="U6" s="86">
        <f>SUMIF('AR Journal'!$A:$A,Actual!U3,'AR Journal'!$F:$F)</f>
        <v>0</v>
      </c>
      <c r="V6" s="86">
        <f>SUMIF('AR Journal'!$A:$A,Actual!V3,'AR Journal'!$F:$F)</f>
        <v>0</v>
      </c>
      <c r="W6" s="86">
        <f>SUMIF('AR Journal'!$A:$A,Actual!W3,'AR Journal'!$F:$F)</f>
        <v>0</v>
      </c>
      <c r="X6" s="86">
        <f>SUMIF('AR Journal'!$A:$A,Actual!X3,'AR Journal'!$F:$F)</f>
        <v>0</v>
      </c>
      <c r="Y6" s="86">
        <f>SUMIF('AR Journal'!$A:$A,Actual!Y3,'AR Journal'!$F:$F)</f>
        <v>0</v>
      </c>
      <c r="Z6" s="86">
        <f>SUMIF('AR Journal'!$A:$A,Actual!Z3,'AR Journal'!$F:$F)</f>
        <v>0</v>
      </c>
      <c r="AA6" s="86">
        <f>SUMIF('AR Journal'!$A:$A,Actual!AA3,'AR Journal'!$F:$F)</f>
        <v>0</v>
      </c>
      <c r="AB6" s="86">
        <f>SUMIF('AR Journal'!$A:$A,Actual!AB3,'AR Journal'!$F:$F)</f>
        <v>0</v>
      </c>
      <c r="AC6" s="86">
        <f>SUMIF('AR Journal'!$A:$A,Actual!AC3,'AR Journal'!$F:$F)</f>
        <v>0</v>
      </c>
      <c r="AD6" s="86">
        <f>SUMIF('AR Journal'!$A:$A,Actual!AD3,'AR Journal'!$F:$F)</f>
        <v>0</v>
      </c>
      <c r="AE6" s="86">
        <f>SUMIF('AR Journal'!$A:$A,Actual!AE3,'AR Journal'!$F:$F)</f>
        <v>0</v>
      </c>
      <c r="AF6" s="86">
        <f>SUMIF('AR Journal'!$A:$A,Actual!AF3,'AR Journal'!$F:$F)</f>
        <v>0</v>
      </c>
      <c r="AG6" s="86">
        <f>SUMIF('AR Journal'!$A:$A,Actual!AG3,'AR Journal'!$F:$F)</f>
        <v>0</v>
      </c>
      <c r="AH6" s="86">
        <f>SUMIF('AR Journal'!$A:$A,Actual!AH3,'AR Journal'!$F:$F)</f>
        <v>0</v>
      </c>
      <c r="AI6" s="86">
        <f>SUMIF('AR Journal'!$A:$A,Actual!AI3,'AR Journal'!$F:$F)</f>
        <v>0</v>
      </c>
      <c r="AJ6" s="86">
        <f>SUMIF('AR Journal'!$A:$A,Actual!AJ3,'AR Journal'!$F:$F)</f>
        <v>0</v>
      </c>
      <c r="AK6" s="86">
        <f>SUMIF('AR Journal'!$A:$A,Actual!AK3,'AR Journal'!$F:$F)</f>
        <v>0</v>
      </c>
      <c r="AL6" s="86">
        <f>SUMIF('AR Journal'!$A:$A,Actual!AL3,'AR Journal'!$F:$F)</f>
        <v>0</v>
      </c>
      <c r="AM6" s="86">
        <f>SUMIF('AR Journal'!$A:$A,Actual!AM3,'AR Journal'!$F:$F)</f>
        <v>0</v>
      </c>
      <c r="AN6" s="86">
        <f>SUMIF('AR Journal'!$A:$A,Actual!AN3,'AR Journal'!$F:$F)</f>
        <v>0</v>
      </c>
      <c r="AO6" s="86">
        <f>SUMIF('AR Journal'!$A:$A,Actual!AO3,'AR Journal'!$F:$F)</f>
        <v>0</v>
      </c>
      <c r="AP6" s="86">
        <f>SUMIF('AR Journal'!$A:$A,Actual!AP3,'AR Journal'!$F:$F)</f>
        <v>0</v>
      </c>
      <c r="AQ6" s="86">
        <f>SUMIF('AR Journal'!$A:$A,Actual!AQ3,'AR Journal'!$F:$F)</f>
        <v>0</v>
      </c>
    </row>
    <row r="7" spans="1:43" s="12" customFormat="1" x14ac:dyDescent="0.2">
      <c r="A7" s="41"/>
      <c r="B7" s="41" t="s">
        <v>65</v>
      </c>
      <c r="C7" s="86">
        <f>SUMIF('AP and Accrual Journal'!$A:$A,Actual!C3,'AP and Accrual Journal'!$F:$F)</f>
        <v>0</v>
      </c>
      <c r="D7" s="86">
        <f>SUMIF('AP and Accrual Journal'!$A:$A,Actual!D3,'AP and Accrual Journal'!$F:$F)</f>
        <v>0</v>
      </c>
      <c r="E7" s="86">
        <f>SUMIF('AP and Accrual Journal'!$A:$A,Actual!E3,'AP and Accrual Journal'!$F:$F)</f>
        <v>0</v>
      </c>
      <c r="F7" s="86">
        <f>SUMIF('AP and Accrual Journal'!$A:$A,Actual!F3,'AP and Accrual Journal'!$F:$F)</f>
        <v>0</v>
      </c>
      <c r="G7" s="86">
        <f>SUMIF('AP and Accrual Journal'!$A:$A,Actual!G3,'AP and Accrual Journal'!$F:$F)</f>
        <v>0</v>
      </c>
      <c r="H7" s="86">
        <f>SUMIF('AP and Accrual Journal'!$A:$A,Actual!H3,'AP and Accrual Journal'!$F:$F)</f>
        <v>0</v>
      </c>
      <c r="I7" s="86">
        <f>SUMIF('AP and Accrual Journal'!$A:$A,Actual!I3,'AP and Accrual Journal'!$F:$F)</f>
        <v>0</v>
      </c>
      <c r="J7" s="86">
        <f>SUMIF('AP and Accrual Journal'!$A:$A,Actual!J3,'AP and Accrual Journal'!$F:$F)</f>
        <v>0</v>
      </c>
      <c r="K7" s="86">
        <f>SUMIF('AP and Accrual Journal'!$A:$A,Actual!K3,'AP and Accrual Journal'!$F:$F)</f>
        <v>0</v>
      </c>
      <c r="L7" s="86">
        <f>SUMIF('AP and Accrual Journal'!$A:$A,Actual!L3,'AP and Accrual Journal'!$F:$F)</f>
        <v>0</v>
      </c>
      <c r="M7" s="86">
        <f>SUMIF('AP and Accrual Journal'!$A:$A,Actual!M3,'AP and Accrual Journal'!$F:$F)</f>
        <v>0</v>
      </c>
      <c r="N7" s="86">
        <f>SUMIF('AP and Accrual Journal'!$A:$A,Actual!N3,'AP and Accrual Journal'!$F:$F)</f>
        <v>0</v>
      </c>
      <c r="O7" s="86">
        <f>SUMIF('AP and Accrual Journal'!$A:$A,Actual!O3,'AP and Accrual Journal'!$F:$F)</f>
        <v>0</v>
      </c>
      <c r="P7" s="86">
        <f>SUMIF('AP and Accrual Journal'!$A:$A,Actual!P3,'AP and Accrual Journal'!$F:$F)</f>
        <v>0</v>
      </c>
      <c r="Q7" s="86">
        <f>SUMIF('AP and Accrual Journal'!$A:$A,Actual!Q3,'AP and Accrual Journal'!$F:$F)</f>
        <v>0</v>
      </c>
      <c r="R7" s="86">
        <f>SUMIF('AP and Accrual Journal'!$A:$A,Actual!R3,'AP and Accrual Journal'!$F:$F)</f>
        <v>0</v>
      </c>
      <c r="S7" s="86">
        <f>SUMIF('AP and Accrual Journal'!$A:$A,Actual!S3,'AP and Accrual Journal'!$F:$F)</f>
        <v>0</v>
      </c>
      <c r="T7" s="86">
        <f>SUMIF('AP and Accrual Journal'!$A:$A,Actual!T3,'AP and Accrual Journal'!$F:$F)</f>
        <v>0</v>
      </c>
      <c r="U7" s="86">
        <f>SUMIF('AP and Accrual Journal'!$A:$A,Actual!U3,'AP and Accrual Journal'!$F:$F)</f>
        <v>0</v>
      </c>
      <c r="V7" s="86">
        <f>SUMIF('AP and Accrual Journal'!$A:$A,Actual!V3,'AP and Accrual Journal'!$F:$F)</f>
        <v>0</v>
      </c>
      <c r="W7" s="86">
        <f>SUMIF('AP and Accrual Journal'!$A:$A,Actual!W3,'AP and Accrual Journal'!$F:$F)</f>
        <v>0</v>
      </c>
      <c r="X7" s="86">
        <f>SUMIF('AP and Accrual Journal'!$A:$A,Actual!X3,'AP and Accrual Journal'!$F:$F)</f>
        <v>0</v>
      </c>
      <c r="Y7" s="86">
        <f>SUMIF('AP and Accrual Journal'!$A:$A,Actual!Y3,'AP and Accrual Journal'!$F:$F)</f>
        <v>0</v>
      </c>
      <c r="Z7" s="86">
        <f>SUMIF('AP and Accrual Journal'!$A:$A,Actual!Z3,'AP and Accrual Journal'!$F:$F)</f>
        <v>0</v>
      </c>
      <c r="AA7" s="86">
        <f>SUMIF('AP and Accrual Journal'!$A:$A,Actual!AA3,'AP and Accrual Journal'!$F:$F)</f>
        <v>0</v>
      </c>
      <c r="AB7" s="86">
        <f>SUMIF('AP and Accrual Journal'!$A:$A,Actual!AB3,'AP and Accrual Journal'!$F:$F)</f>
        <v>0</v>
      </c>
      <c r="AC7" s="86">
        <f>SUMIF('AP and Accrual Journal'!$A:$A,Actual!AC3,'AP and Accrual Journal'!$F:$F)</f>
        <v>0</v>
      </c>
      <c r="AD7" s="86">
        <f>SUMIF('AP and Accrual Journal'!$A:$A,Actual!AD3,'AP and Accrual Journal'!$F:$F)</f>
        <v>0</v>
      </c>
      <c r="AE7" s="86">
        <f>SUMIF('AP and Accrual Journal'!$A:$A,Actual!AE3,'AP and Accrual Journal'!$F:$F)</f>
        <v>0</v>
      </c>
      <c r="AF7" s="86">
        <f>SUMIF('AP and Accrual Journal'!$A:$A,Actual!AF3,'AP and Accrual Journal'!$F:$F)</f>
        <v>0</v>
      </c>
      <c r="AG7" s="86">
        <f>SUMIF('AP and Accrual Journal'!$A:$A,Actual!AG3,'AP and Accrual Journal'!$F:$F)</f>
        <v>0</v>
      </c>
      <c r="AH7" s="86">
        <f>SUMIF('AP and Accrual Journal'!$A:$A,Actual!AH3,'AP and Accrual Journal'!$F:$F)</f>
        <v>0</v>
      </c>
      <c r="AI7" s="86">
        <f>SUMIF('AP and Accrual Journal'!$A:$A,Actual!AI3,'AP and Accrual Journal'!$F:$F)</f>
        <v>0</v>
      </c>
      <c r="AJ7" s="86">
        <f>SUMIF('AP and Accrual Journal'!$A:$A,Actual!AJ3,'AP and Accrual Journal'!$F:$F)</f>
        <v>0</v>
      </c>
      <c r="AK7" s="86">
        <f>SUMIF('AP and Accrual Journal'!$A:$A,Actual!AK3,'AP and Accrual Journal'!$F:$F)</f>
        <v>0</v>
      </c>
      <c r="AL7" s="86">
        <f>SUMIF('AP and Accrual Journal'!$A:$A,Actual!AL3,'AP and Accrual Journal'!$F:$F)</f>
        <v>0</v>
      </c>
      <c r="AM7" s="86">
        <f>SUMIF('AP and Accrual Journal'!$A:$A,Actual!AM3,'AP and Accrual Journal'!$F:$F)</f>
        <v>0</v>
      </c>
      <c r="AN7" s="86">
        <f>SUMIF('AP and Accrual Journal'!$A:$A,Actual!AN3,'AP and Accrual Journal'!$F:$F)</f>
        <v>0</v>
      </c>
      <c r="AO7" s="86">
        <f>SUMIF('AP and Accrual Journal'!$A:$A,Actual!AO3,'AP and Accrual Journal'!$F:$F)</f>
        <v>0</v>
      </c>
      <c r="AP7" s="86">
        <f>SUMIF('AP and Accrual Journal'!$A:$A,Actual!AP3,'AP and Accrual Journal'!$F:$F)</f>
        <v>0</v>
      </c>
      <c r="AQ7" s="86">
        <f>SUMIF('AP and Accrual Journal'!$A:$A,Actual!AQ3,'AP and Accrual Journal'!$F:$F)</f>
        <v>0</v>
      </c>
    </row>
    <row r="8" spans="1:43" s="12" customFormat="1" x14ac:dyDescent="0.2">
      <c r="A8" s="41"/>
      <c r="B8" s="41"/>
    </row>
    <row r="9" spans="1:43" s="12" customFormat="1" x14ac:dyDescent="0.2">
      <c r="A9" s="41"/>
      <c r="B9" s="41" t="s">
        <v>9</v>
      </c>
      <c r="C9" s="12">
        <f>'Data Inputs'!B7</f>
        <v>0</v>
      </c>
      <c r="D9" s="12">
        <f>C39</f>
        <v>0</v>
      </c>
      <c r="E9" s="12">
        <f t="shared" ref="E9:AE9" si="5">D39</f>
        <v>0</v>
      </c>
      <c r="F9" s="12">
        <f t="shared" si="5"/>
        <v>0</v>
      </c>
      <c r="G9" s="12">
        <f t="shared" si="5"/>
        <v>0</v>
      </c>
      <c r="H9" s="12">
        <f t="shared" si="5"/>
        <v>0</v>
      </c>
      <c r="I9" s="12">
        <f t="shared" si="5"/>
        <v>0</v>
      </c>
      <c r="J9" s="12">
        <f t="shared" si="5"/>
        <v>0</v>
      </c>
      <c r="K9" s="12">
        <f>J39</f>
        <v>0</v>
      </c>
      <c r="L9" s="12">
        <f t="shared" si="5"/>
        <v>0</v>
      </c>
      <c r="M9" s="12">
        <f t="shared" si="5"/>
        <v>0</v>
      </c>
      <c r="N9" s="12">
        <f t="shared" si="5"/>
        <v>0</v>
      </c>
      <c r="O9" s="12">
        <f t="shared" si="5"/>
        <v>0</v>
      </c>
      <c r="P9" s="12">
        <f t="shared" si="5"/>
        <v>0</v>
      </c>
      <c r="Q9" s="12">
        <f t="shared" si="5"/>
        <v>0</v>
      </c>
      <c r="R9" s="12">
        <f t="shared" si="5"/>
        <v>0</v>
      </c>
      <c r="S9" s="12">
        <f t="shared" si="5"/>
        <v>0</v>
      </c>
      <c r="T9" s="12">
        <f t="shared" si="5"/>
        <v>0</v>
      </c>
      <c r="U9" s="12">
        <f t="shared" si="5"/>
        <v>0</v>
      </c>
      <c r="V9" s="12">
        <f t="shared" si="5"/>
        <v>0</v>
      </c>
      <c r="W9" s="12">
        <f t="shared" si="5"/>
        <v>0</v>
      </c>
      <c r="X9" s="12">
        <f t="shared" si="5"/>
        <v>0</v>
      </c>
      <c r="Y9" s="12">
        <f t="shared" si="5"/>
        <v>0</v>
      </c>
      <c r="Z9" s="12">
        <f t="shared" si="5"/>
        <v>0</v>
      </c>
      <c r="AA9" s="12">
        <f t="shared" si="5"/>
        <v>0</v>
      </c>
      <c r="AB9" s="12">
        <f t="shared" si="5"/>
        <v>0</v>
      </c>
      <c r="AC9" s="12">
        <f t="shared" si="5"/>
        <v>0</v>
      </c>
      <c r="AD9" s="12">
        <f t="shared" si="5"/>
        <v>0</v>
      </c>
      <c r="AE9" s="12">
        <f t="shared" si="5"/>
        <v>0</v>
      </c>
      <c r="AF9" s="12">
        <f t="shared" ref="AF9:AQ9" si="6">AE39</f>
        <v>0</v>
      </c>
      <c r="AG9" s="12">
        <f t="shared" si="6"/>
        <v>0</v>
      </c>
      <c r="AH9" s="12">
        <f t="shared" si="6"/>
        <v>0</v>
      </c>
      <c r="AI9" s="12">
        <f t="shared" si="6"/>
        <v>0</v>
      </c>
      <c r="AJ9" s="12">
        <f t="shared" si="6"/>
        <v>0</v>
      </c>
      <c r="AK9" s="12">
        <f t="shared" si="6"/>
        <v>0</v>
      </c>
      <c r="AL9" s="12">
        <f t="shared" si="6"/>
        <v>0</v>
      </c>
      <c r="AM9" s="12">
        <f t="shared" si="6"/>
        <v>0</v>
      </c>
      <c r="AN9" s="12">
        <f t="shared" si="6"/>
        <v>0</v>
      </c>
      <c r="AO9" s="12">
        <f t="shared" si="6"/>
        <v>0</v>
      </c>
      <c r="AP9" s="12">
        <f t="shared" si="6"/>
        <v>0</v>
      </c>
      <c r="AQ9" s="12">
        <f t="shared" si="6"/>
        <v>0</v>
      </c>
    </row>
    <row r="10" spans="1:43" s="12" customFormat="1" x14ac:dyDescent="0.2">
      <c r="A10" s="41"/>
      <c r="B10" s="41" t="s">
        <v>35</v>
      </c>
      <c r="C10" s="12">
        <f>'Data Inputs'!B9</f>
        <v>0</v>
      </c>
      <c r="D10" s="12">
        <f>C42</f>
        <v>0</v>
      </c>
      <c r="E10" s="12">
        <f t="shared" ref="E10:AE10" si="7">D42</f>
        <v>0</v>
      </c>
      <c r="F10" s="12">
        <f t="shared" si="7"/>
        <v>0</v>
      </c>
      <c r="G10" s="12">
        <f t="shared" si="7"/>
        <v>0</v>
      </c>
      <c r="H10" s="12">
        <f t="shared" si="7"/>
        <v>0</v>
      </c>
      <c r="I10" s="12">
        <f t="shared" si="7"/>
        <v>0</v>
      </c>
      <c r="J10" s="12">
        <f t="shared" si="7"/>
        <v>0</v>
      </c>
      <c r="K10" s="12">
        <f t="shared" si="7"/>
        <v>0</v>
      </c>
      <c r="L10" s="12">
        <f t="shared" si="7"/>
        <v>0</v>
      </c>
      <c r="M10" s="12">
        <f t="shared" si="7"/>
        <v>0</v>
      </c>
      <c r="N10" s="12">
        <f t="shared" si="7"/>
        <v>0</v>
      </c>
      <c r="O10" s="12">
        <f t="shared" si="7"/>
        <v>0</v>
      </c>
      <c r="P10" s="12">
        <f t="shared" si="7"/>
        <v>0</v>
      </c>
      <c r="Q10" s="12">
        <f t="shared" si="7"/>
        <v>0</v>
      </c>
      <c r="R10" s="12">
        <f t="shared" si="7"/>
        <v>0</v>
      </c>
      <c r="S10" s="12">
        <f t="shared" si="7"/>
        <v>0</v>
      </c>
      <c r="T10" s="12">
        <f t="shared" si="7"/>
        <v>0</v>
      </c>
      <c r="U10" s="12">
        <f t="shared" si="7"/>
        <v>0</v>
      </c>
      <c r="V10" s="12">
        <f t="shared" si="7"/>
        <v>0</v>
      </c>
      <c r="W10" s="12">
        <f t="shared" si="7"/>
        <v>0</v>
      </c>
      <c r="X10" s="12">
        <f t="shared" si="7"/>
        <v>0</v>
      </c>
      <c r="Y10" s="12">
        <f t="shared" si="7"/>
        <v>0</v>
      </c>
      <c r="Z10" s="12">
        <f t="shared" si="7"/>
        <v>0</v>
      </c>
      <c r="AA10" s="12">
        <f t="shared" si="7"/>
        <v>0</v>
      </c>
      <c r="AB10" s="12">
        <f t="shared" si="7"/>
        <v>0</v>
      </c>
      <c r="AC10" s="12">
        <f t="shared" si="7"/>
        <v>0</v>
      </c>
      <c r="AD10" s="12">
        <f t="shared" si="7"/>
        <v>0</v>
      </c>
      <c r="AE10" s="12">
        <f t="shared" si="7"/>
        <v>0</v>
      </c>
      <c r="AF10" s="12">
        <f t="shared" ref="AF10:AQ10" si="8">AE42</f>
        <v>0</v>
      </c>
      <c r="AG10" s="12">
        <f t="shared" si="8"/>
        <v>0</v>
      </c>
      <c r="AH10" s="12">
        <f t="shared" si="8"/>
        <v>0</v>
      </c>
      <c r="AI10" s="12">
        <f t="shared" si="8"/>
        <v>0</v>
      </c>
      <c r="AJ10" s="12">
        <f t="shared" si="8"/>
        <v>0</v>
      </c>
      <c r="AK10" s="12">
        <f t="shared" si="8"/>
        <v>0</v>
      </c>
      <c r="AL10" s="12">
        <f t="shared" si="8"/>
        <v>0</v>
      </c>
      <c r="AM10" s="12">
        <f t="shared" si="8"/>
        <v>0</v>
      </c>
      <c r="AN10" s="12">
        <f t="shared" si="8"/>
        <v>0</v>
      </c>
      <c r="AO10" s="12">
        <f t="shared" si="8"/>
        <v>0</v>
      </c>
      <c r="AP10" s="12">
        <f t="shared" si="8"/>
        <v>0</v>
      </c>
      <c r="AQ10" s="12">
        <f t="shared" si="8"/>
        <v>0</v>
      </c>
    </row>
    <row r="11" spans="1:43" s="12" customFormat="1" x14ac:dyDescent="0.2">
      <c r="A11" s="41"/>
      <c r="B11" s="41" t="s">
        <v>37</v>
      </c>
      <c r="C11" s="12">
        <f>'Data Inputs'!C10</f>
        <v>0</v>
      </c>
      <c r="D11" s="12">
        <f>C43</f>
        <v>0</v>
      </c>
      <c r="E11" s="12">
        <f t="shared" ref="E11:AE11" si="9">D43</f>
        <v>0</v>
      </c>
      <c r="F11" s="12">
        <f t="shared" si="9"/>
        <v>0</v>
      </c>
      <c r="G11" s="12">
        <f t="shared" si="9"/>
        <v>0</v>
      </c>
      <c r="H11" s="12">
        <f t="shared" si="9"/>
        <v>0</v>
      </c>
      <c r="I11" s="12">
        <f t="shared" si="9"/>
        <v>0</v>
      </c>
      <c r="J11" s="12">
        <f t="shared" si="9"/>
        <v>0</v>
      </c>
      <c r="K11" s="12">
        <f t="shared" si="9"/>
        <v>0</v>
      </c>
      <c r="L11" s="12">
        <f t="shared" si="9"/>
        <v>0</v>
      </c>
      <c r="M11" s="12">
        <f t="shared" si="9"/>
        <v>0</v>
      </c>
      <c r="N11" s="12">
        <f t="shared" si="9"/>
        <v>0</v>
      </c>
      <c r="O11" s="12">
        <f t="shared" si="9"/>
        <v>0</v>
      </c>
      <c r="P11" s="12">
        <f t="shared" si="9"/>
        <v>0</v>
      </c>
      <c r="Q11" s="12">
        <f t="shared" si="9"/>
        <v>0</v>
      </c>
      <c r="R11" s="12">
        <f t="shared" si="9"/>
        <v>0</v>
      </c>
      <c r="S11" s="12">
        <f t="shared" si="9"/>
        <v>0</v>
      </c>
      <c r="T11" s="12">
        <f t="shared" si="9"/>
        <v>0</v>
      </c>
      <c r="U11" s="12">
        <f t="shared" si="9"/>
        <v>0</v>
      </c>
      <c r="V11" s="12">
        <f t="shared" si="9"/>
        <v>0</v>
      </c>
      <c r="W11" s="12">
        <f t="shared" si="9"/>
        <v>0</v>
      </c>
      <c r="X11" s="12">
        <f t="shared" si="9"/>
        <v>0</v>
      </c>
      <c r="Y11" s="12">
        <f t="shared" si="9"/>
        <v>0</v>
      </c>
      <c r="Z11" s="12">
        <f t="shared" si="9"/>
        <v>0</v>
      </c>
      <c r="AA11" s="12">
        <f t="shared" si="9"/>
        <v>0</v>
      </c>
      <c r="AB11" s="12">
        <f t="shared" si="9"/>
        <v>0</v>
      </c>
      <c r="AC11" s="12">
        <f t="shared" si="9"/>
        <v>0</v>
      </c>
      <c r="AD11" s="12">
        <f t="shared" si="9"/>
        <v>0</v>
      </c>
      <c r="AE11" s="12">
        <f t="shared" si="9"/>
        <v>0</v>
      </c>
      <c r="AF11" s="12">
        <f t="shared" ref="AF11:AQ11" si="10">AE43</f>
        <v>0</v>
      </c>
      <c r="AG11" s="12">
        <f t="shared" si="10"/>
        <v>0</v>
      </c>
      <c r="AH11" s="12">
        <f t="shared" si="10"/>
        <v>0</v>
      </c>
      <c r="AI11" s="12">
        <f t="shared" si="10"/>
        <v>0</v>
      </c>
      <c r="AJ11" s="12">
        <f t="shared" si="10"/>
        <v>0</v>
      </c>
      <c r="AK11" s="12">
        <f t="shared" si="10"/>
        <v>0</v>
      </c>
      <c r="AL11" s="12">
        <f t="shared" si="10"/>
        <v>0</v>
      </c>
      <c r="AM11" s="12">
        <f t="shared" si="10"/>
        <v>0</v>
      </c>
      <c r="AN11" s="12">
        <f t="shared" si="10"/>
        <v>0</v>
      </c>
      <c r="AO11" s="12">
        <f t="shared" si="10"/>
        <v>0</v>
      </c>
      <c r="AP11" s="12">
        <f t="shared" si="10"/>
        <v>0</v>
      </c>
      <c r="AQ11" s="12">
        <f t="shared" si="10"/>
        <v>0</v>
      </c>
    </row>
    <row r="12" spans="1:43" s="12" customFormat="1" x14ac:dyDescent="0.2">
      <c r="A12" s="41"/>
      <c r="B12" s="41" t="s">
        <v>50</v>
      </c>
      <c r="C12" s="12">
        <f>'Data Inputs'!C11+'Data Inputs'!B12</f>
        <v>0</v>
      </c>
      <c r="D12" s="12">
        <f>C44</f>
        <v>0</v>
      </c>
      <c r="E12" s="12">
        <f t="shared" ref="E12:AE12" si="11">D44</f>
        <v>0</v>
      </c>
      <c r="F12" s="12">
        <f t="shared" si="11"/>
        <v>0</v>
      </c>
      <c r="G12" s="12">
        <f t="shared" si="11"/>
        <v>0</v>
      </c>
      <c r="H12" s="12">
        <f t="shared" si="11"/>
        <v>0</v>
      </c>
      <c r="I12" s="12">
        <f t="shared" si="11"/>
        <v>0</v>
      </c>
      <c r="J12" s="12">
        <f t="shared" si="11"/>
        <v>0</v>
      </c>
      <c r="K12" s="12">
        <f t="shared" si="11"/>
        <v>0</v>
      </c>
      <c r="L12" s="12">
        <f t="shared" si="11"/>
        <v>0</v>
      </c>
      <c r="M12" s="12">
        <f t="shared" si="11"/>
        <v>0</v>
      </c>
      <c r="N12" s="12">
        <f t="shared" si="11"/>
        <v>0</v>
      </c>
      <c r="O12" s="12">
        <f t="shared" si="11"/>
        <v>0</v>
      </c>
      <c r="P12" s="12">
        <f t="shared" si="11"/>
        <v>0</v>
      </c>
      <c r="Q12" s="12">
        <f t="shared" si="11"/>
        <v>0</v>
      </c>
      <c r="R12" s="12">
        <f t="shared" si="11"/>
        <v>0</v>
      </c>
      <c r="S12" s="12">
        <f t="shared" si="11"/>
        <v>0</v>
      </c>
      <c r="T12" s="12">
        <f t="shared" si="11"/>
        <v>0</v>
      </c>
      <c r="U12" s="12">
        <f t="shared" si="11"/>
        <v>0</v>
      </c>
      <c r="V12" s="12">
        <f t="shared" si="11"/>
        <v>0</v>
      </c>
      <c r="W12" s="12">
        <f t="shared" si="11"/>
        <v>0</v>
      </c>
      <c r="X12" s="12">
        <f t="shared" si="11"/>
        <v>0</v>
      </c>
      <c r="Y12" s="12">
        <f t="shared" si="11"/>
        <v>0</v>
      </c>
      <c r="Z12" s="12">
        <f t="shared" si="11"/>
        <v>0</v>
      </c>
      <c r="AA12" s="12">
        <f t="shared" si="11"/>
        <v>0</v>
      </c>
      <c r="AB12" s="12">
        <f t="shared" si="11"/>
        <v>0</v>
      </c>
      <c r="AC12" s="12">
        <f t="shared" si="11"/>
        <v>0</v>
      </c>
      <c r="AD12" s="12">
        <f t="shared" si="11"/>
        <v>0</v>
      </c>
      <c r="AE12" s="12">
        <f t="shared" si="11"/>
        <v>0</v>
      </c>
      <c r="AF12" s="12">
        <f t="shared" ref="AF12:AQ12" si="12">AE44</f>
        <v>0</v>
      </c>
      <c r="AG12" s="12">
        <f t="shared" si="12"/>
        <v>0</v>
      </c>
      <c r="AH12" s="12">
        <f t="shared" si="12"/>
        <v>0</v>
      </c>
      <c r="AI12" s="12">
        <f t="shared" si="12"/>
        <v>0</v>
      </c>
      <c r="AJ12" s="12">
        <f t="shared" si="12"/>
        <v>0</v>
      </c>
      <c r="AK12" s="12">
        <f t="shared" si="12"/>
        <v>0</v>
      </c>
      <c r="AL12" s="12">
        <f t="shared" si="12"/>
        <v>0</v>
      </c>
      <c r="AM12" s="12">
        <f t="shared" si="12"/>
        <v>0</v>
      </c>
      <c r="AN12" s="12">
        <f t="shared" si="12"/>
        <v>0</v>
      </c>
      <c r="AO12" s="12">
        <f t="shared" si="12"/>
        <v>0</v>
      </c>
      <c r="AP12" s="12">
        <f t="shared" si="12"/>
        <v>0</v>
      </c>
      <c r="AQ12" s="12">
        <f t="shared" si="12"/>
        <v>0</v>
      </c>
    </row>
    <row r="13" spans="1:43" s="12" customFormat="1" x14ac:dyDescent="0.2">
      <c r="A13" s="41"/>
      <c r="B13" s="41"/>
    </row>
    <row r="14" spans="1:43" s="12" customFormat="1" x14ac:dyDescent="0.2">
      <c r="A14" s="42" t="s">
        <v>11</v>
      </c>
      <c r="B14" s="42"/>
    </row>
    <row r="15" spans="1:43" s="12" customFormat="1" x14ac:dyDescent="0.2">
      <c r="A15" s="42"/>
      <c r="B15" s="41" t="s">
        <v>23</v>
      </c>
      <c r="C15" s="86">
        <f>SUMIFS('Cash Inflows'!$F:$F,'Cash Inflows'!$A:$A,Actual!C$3,'Cash Inflows'!$G:$G,Actual!$B15)</f>
        <v>0</v>
      </c>
      <c r="D15" s="86">
        <f>SUMIFS('Cash Inflows'!$F:$F,'Cash Inflows'!$A:$A,Actual!D$3,'Cash Inflows'!$G:$G,Actual!$B15)</f>
        <v>0</v>
      </c>
      <c r="E15" s="86">
        <f>SUMIFS('Cash Inflows'!$F:$F,'Cash Inflows'!$A:$A,Actual!E$3,'Cash Inflows'!$G:$G,Actual!$B15)</f>
        <v>0</v>
      </c>
      <c r="F15" s="86">
        <f>SUMIFS('Cash Inflows'!$F:$F,'Cash Inflows'!$A:$A,Actual!F$3,'Cash Inflows'!$G:$G,Actual!$B15)</f>
        <v>0</v>
      </c>
      <c r="G15" s="86">
        <f>SUMIFS('Cash Inflows'!$F:$F,'Cash Inflows'!$A:$A,Actual!G$3,'Cash Inflows'!$G:$G,Actual!$B15)</f>
        <v>0</v>
      </c>
      <c r="H15" s="86">
        <f>SUMIFS('Cash Inflows'!$F:$F,'Cash Inflows'!$A:$A,Actual!H$3,'Cash Inflows'!$G:$G,Actual!$B15)</f>
        <v>0</v>
      </c>
      <c r="I15" s="86">
        <f>SUMIFS('Cash Inflows'!$F:$F,'Cash Inflows'!$A:$A,Actual!I$3,'Cash Inflows'!$G:$G,Actual!$B15)</f>
        <v>0</v>
      </c>
      <c r="J15" s="86">
        <f>SUMIFS('Cash Inflows'!$F:$F,'Cash Inflows'!$A:$A,Actual!J$3,'Cash Inflows'!$G:$G,Actual!$B15)</f>
        <v>0</v>
      </c>
      <c r="K15" s="86">
        <f>SUMIFS('Cash Inflows'!$F:$F,'Cash Inflows'!$A:$A,Actual!K$3,'Cash Inflows'!$G:$G,Actual!$B15)</f>
        <v>0</v>
      </c>
      <c r="L15" s="86">
        <f>SUMIFS('Cash Inflows'!$F:$F,'Cash Inflows'!$A:$A,Actual!L$3,'Cash Inflows'!$G:$G,Actual!$B15)</f>
        <v>0</v>
      </c>
      <c r="M15" s="86">
        <f>SUMIFS('Cash Inflows'!$F:$F,'Cash Inflows'!$A:$A,Actual!M$3,'Cash Inflows'!$G:$G,Actual!$B15)</f>
        <v>0</v>
      </c>
      <c r="N15" s="86">
        <f>SUMIFS('Cash Inflows'!$F:$F,'Cash Inflows'!$A:$A,Actual!N$3,'Cash Inflows'!$G:$G,Actual!$B15)</f>
        <v>0</v>
      </c>
      <c r="O15" s="86">
        <f>SUMIFS('Cash Inflows'!$F:$F,'Cash Inflows'!$A:$A,Actual!O$3,'Cash Inflows'!$G:$G,Actual!$B15)</f>
        <v>0</v>
      </c>
      <c r="P15" s="86">
        <f>SUMIFS('Cash Inflows'!$F:$F,'Cash Inflows'!$A:$A,Actual!P$3,'Cash Inflows'!$G:$G,Actual!$B15)</f>
        <v>0</v>
      </c>
      <c r="Q15" s="86">
        <f>SUMIFS('Cash Inflows'!$F:$F,'Cash Inflows'!$A:$A,Actual!Q$3,'Cash Inflows'!$G:$G,Actual!$B15)</f>
        <v>0</v>
      </c>
      <c r="R15" s="86">
        <f>SUMIFS('Cash Inflows'!$F:$F,'Cash Inflows'!$A:$A,Actual!R$3,'Cash Inflows'!$G:$G,Actual!$B15)</f>
        <v>0</v>
      </c>
      <c r="S15" s="86">
        <f>SUMIFS('Cash Inflows'!$F:$F,'Cash Inflows'!$A:$A,Actual!S$3,'Cash Inflows'!$G:$G,Actual!$B15)</f>
        <v>0</v>
      </c>
      <c r="T15" s="86">
        <f>SUMIFS('Cash Inflows'!$F:$F,'Cash Inflows'!$A:$A,Actual!T$3,'Cash Inflows'!$G:$G,Actual!$B15)</f>
        <v>0</v>
      </c>
      <c r="U15" s="86">
        <f>SUMIFS('Cash Inflows'!$F:$F,'Cash Inflows'!$A:$A,Actual!U$3,'Cash Inflows'!$G:$G,Actual!$B15)</f>
        <v>0</v>
      </c>
      <c r="V15" s="86">
        <f>SUMIFS('Cash Inflows'!$F:$F,'Cash Inflows'!$A:$A,Actual!V$3,'Cash Inflows'!$G:$G,Actual!$B15)</f>
        <v>0</v>
      </c>
      <c r="W15" s="86">
        <f>SUMIFS('Cash Inflows'!$F:$F,'Cash Inflows'!$A:$A,Actual!W$3,'Cash Inflows'!$G:$G,Actual!$B15)</f>
        <v>0</v>
      </c>
      <c r="X15" s="86">
        <f>SUMIFS('Cash Inflows'!$F:$F,'Cash Inflows'!$A:$A,Actual!X$3,'Cash Inflows'!$G:$G,Actual!$B15)</f>
        <v>0</v>
      </c>
      <c r="Y15" s="86">
        <f>SUMIFS('Cash Inflows'!$F:$F,'Cash Inflows'!$A:$A,Actual!Y$3,'Cash Inflows'!$G:$G,Actual!$B15)</f>
        <v>0</v>
      </c>
      <c r="Z15" s="86">
        <f>SUMIFS('Cash Inflows'!$F:$F,'Cash Inflows'!$A:$A,Actual!Z$3,'Cash Inflows'!$G:$G,Actual!$B15)</f>
        <v>0</v>
      </c>
      <c r="AA15" s="86">
        <f>SUMIFS('Cash Inflows'!$F:$F,'Cash Inflows'!$A:$A,Actual!AA$3,'Cash Inflows'!$G:$G,Actual!$B15)</f>
        <v>0</v>
      </c>
      <c r="AB15" s="86">
        <f>SUMIFS('Cash Inflows'!$F:$F,'Cash Inflows'!$A:$A,Actual!AB$3,'Cash Inflows'!$G:$G,Actual!$B15)</f>
        <v>0</v>
      </c>
      <c r="AC15" s="86">
        <f>SUMIFS('Cash Inflows'!$F:$F,'Cash Inflows'!$A:$A,Actual!AC$3,'Cash Inflows'!$G:$G,Actual!$B15)</f>
        <v>0</v>
      </c>
      <c r="AD15" s="86">
        <f>SUMIFS('Cash Inflows'!$F:$F,'Cash Inflows'!$A:$A,Actual!AD$3,'Cash Inflows'!$G:$G,Actual!$B15)</f>
        <v>0</v>
      </c>
      <c r="AE15" s="86">
        <f>SUMIFS('Cash Inflows'!$F:$F,'Cash Inflows'!$A:$A,Actual!AE$3,'Cash Inflows'!$G:$G,Actual!$B15)</f>
        <v>0</v>
      </c>
      <c r="AF15" s="86">
        <f>SUMIFS('Cash Inflows'!$F:$F,'Cash Inflows'!$A:$A,Actual!AF$3,'Cash Inflows'!$G:$G,Actual!$B15)</f>
        <v>0</v>
      </c>
      <c r="AG15" s="86">
        <f>SUMIFS('Cash Inflows'!$F:$F,'Cash Inflows'!$A:$A,Actual!AG$3,'Cash Inflows'!$G:$G,Actual!$B15)</f>
        <v>0</v>
      </c>
      <c r="AH15" s="86">
        <f>SUMIFS('Cash Inflows'!$F:$F,'Cash Inflows'!$A:$A,Actual!AH$3,'Cash Inflows'!$G:$G,Actual!$B15)</f>
        <v>0</v>
      </c>
      <c r="AI15" s="86">
        <f>SUMIFS('Cash Inflows'!$F:$F,'Cash Inflows'!$A:$A,Actual!AI$3,'Cash Inflows'!$G:$G,Actual!$B15)</f>
        <v>0</v>
      </c>
      <c r="AJ15" s="86">
        <f>SUMIFS('Cash Inflows'!$F:$F,'Cash Inflows'!$A:$A,Actual!AJ$3,'Cash Inflows'!$G:$G,Actual!$B15)</f>
        <v>0</v>
      </c>
      <c r="AK15" s="86">
        <f>SUMIFS('Cash Inflows'!$F:$F,'Cash Inflows'!$A:$A,Actual!AK$3,'Cash Inflows'!$G:$G,Actual!$B15)</f>
        <v>0</v>
      </c>
      <c r="AL15" s="86">
        <f>SUMIFS('Cash Inflows'!$F:$F,'Cash Inflows'!$A:$A,Actual!AL$3,'Cash Inflows'!$G:$G,Actual!$B15)</f>
        <v>0</v>
      </c>
      <c r="AM15" s="86">
        <f>SUMIFS('Cash Inflows'!$F:$F,'Cash Inflows'!$A:$A,Actual!AM$3,'Cash Inflows'!$G:$G,Actual!$B15)</f>
        <v>0</v>
      </c>
      <c r="AN15" s="86">
        <f>SUMIFS('Cash Inflows'!$F:$F,'Cash Inflows'!$A:$A,Actual!AN$3,'Cash Inflows'!$G:$G,Actual!$B15)</f>
        <v>0</v>
      </c>
      <c r="AO15" s="86">
        <f>SUMIFS('Cash Inflows'!$F:$F,'Cash Inflows'!$A:$A,Actual!AO$3,'Cash Inflows'!$G:$G,Actual!$B15)</f>
        <v>0</v>
      </c>
      <c r="AP15" s="86">
        <f>SUMIFS('Cash Inflows'!$F:$F,'Cash Inflows'!$A:$A,Actual!AP$3,'Cash Inflows'!$G:$G,Actual!$B15)</f>
        <v>0</v>
      </c>
      <c r="AQ15" s="86">
        <f>SUMIFS('Cash Inflows'!$F:$F,'Cash Inflows'!$A:$A,Actual!AQ$3,'Cash Inflows'!$G:$G,Actual!$B15)</f>
        <v>0</v>
      </c>
    </row>
    <row r="16" spans="1:43" s="12" customFormat="1" x14ac:dyDescent="0.2">
      <c r="A16" s="42"/>
      <c r="B16" s="41" t="s">
        <v>173</v>
      </c>
      <c r="C16" s="86">
        <f>SUMIFS('Cash Inflows'!$F:$F,'Cash Inflows'!$A:$A,Actual!C$3,'Cash Inflows'!$G:$G,Actual!$B16)</f>
        <v>0</v>
      </c>
      <c r="D16" s="86">
        <f>SUMIFS('Cash Inflows'!$F:$F,'Cash Inflows'!$A:$A,Actual!D$3,'Cash Inflows'!$G:$G,Actual!$B16)</f>
        <v>0</v>
      </c>
      <c r="E16" s="86">
        <f>SUMIFS('Cash Inflows'!$F:$F,'Cash Inflows'!$A:$A,Actual!E$3,'Cash Inflows'!$G:$G,Actual!$B16)</f>
        <v>0</v>
      </c>
      <c r="F16" s="86">
        <f>SUMIFS('Cash Inflows'!$F:$F,'Cash Inflows'!$A:$A,Actual!F$3,'Cash Inflows'!$G:$G,Actual!$B16)</f>
        <v>0</v>
      </c>
      <c r="G16" s="86">
        <f>SUMIFS('Cash Inflows'!$F:$F,'Cash Inflows'!$A:$A,Actual!G$3,'Cash Inflows'!$G:$G,Actual!$B16)</f>
        <v>0</v>
      </c>
      <c r="H16" s="86">
        <f>SUMIFS('Cash Inflows'!$F:$F,'Cash Inflows'!$A:$A,Actual!H$3,'Cash Inflows'!$G:$G,Actual!$B16)</f>
        <v>0</v>
      </c>
      <c r="I16" s="86">
        <f>SUMIFS('Cash Inflows'!$F:$F,'Cash Inflows'!$A:$A,Actual!I$3,'Cash Inflows'!$G:$G,Actual!$B16)</f>
        <v>0</v>
      </c>
      <c r="J16" s="86">
        <f>SUMIFS('Cash Inflows'!$F:$F,'Cash Inflows'!$A:$A,Actual!J$3,'Cash Inflows'!$G:$G,Actual!$B16)</f>
        <v>0</v>
      </c>
      <c r="K16" s="86">
        <f>SUMIFS('Cash Inflows'!$F:$F,'Cash Inflows'!$A:$A,Actual!K$3,'Cash Inflows'!$G:$G,Actual!$B16)</f>
        <v>0</v>
      </c>
      <c r="L16" s="86">
        <f>SUMIFS('Cash Inflows'!$F:$F,'Cash Inflows'!$A:$A,Actual!L$3,'Cash Inflows'!$G:$G,Actual!$B16)</f>
        <v>0</v>
      </c>
      <c r="M16" s="86">
        <f>SUMIFS('Cash Inflows'!$F:$F,'Cash Inflows'!$A:$A,Actual!M$3,'Cash Inflows'!$G:$G,Actual!$B16)</f>
        <v>0</v>
      </c>
      <c r="N16" s="86">
        <f>SUMIFS('Cash Inflows'!$F:$F,'Cash Inflows'!$A:$A,Actual!N$3,'Cash Inflows'!$G:$G,Actual!$B16)</f>
        <v>0</v>
      </c>
      <c r="O16" s="86">
        <f>SUMIFS('Cash Inflows'!$F:$F,'Cash Inflows'!$A:$A,Actual!O$3,'Cash Inflows'!$G:$G,Actual!$B16)</f>
        <v>0</v>
      </c>
      <c r="P16" s="86">
        <f>SUMIFS('Cash Inflows'!$F:$F,'Cash Inflows'!$A:$A,Actual!P$3,'Cash Inflows'!$G:$G,Actual!$B16)</f>
        <v>0</v>
      </c>
      <c r="Q16" s="86">
        <f>SUMIFS('Cash Inflows'!$F:$F,'Cash Inflows'!$A:$A,Actual!Q$3,'Cash Inflows'!$G:$G,Actual!$B16)</f>
        <v>0</v>
      </c>
      <c r="R16" s="86">
        <f>SUMIFS('Cash Inflows'!$F:$F,'Cash Inflows'!$A:$A,Actual!R$3,'Cash Inflows'!$G:$G,Actual!$B16)</f>
        <v>0</v>
      </c>
      <c r="S16" s="86">
        <f>SUMIFS('Cash Inflows'!$F:$F,'Cash Inflows'!$A:$A,Actual!S$3,'Cash Inflows'!$G:$G,Actual!$B16)</f>
        <v>0</v>
      </c>
      <c r="T16" s="86">
        <f>SUMIFS('Cash Inflows'!$F:$F,'Cash Inflows'!$A:$A,Actual!T$3,'Cash Inflows'!$G:$G,Actual!$B16)</f>
        <v>0</v>
      </c>
      <c r="U16" s="86">
        <f>SUMIFS('Cash Inflows'!$F:$F,'Cash Inflows'!$A:$A,Actual!U$3,'Cash Inflows'!$G:$G,Actual!$B16)</f>
        <v>0</v>
      </c>
      <c r="V16" s="86">
        <f>SUMIFS('Cash Inflows'!$F:$F,'Cash Inflows'!$A:$A,Actual!V$3,'Cash Inflows'!$G:$G,Actual!$B16)</f>
        <v>0</v>
      </c>
      <c r="W16" s="86">
        <f>SUMIFS('Cash Inflows'!$F:$F,'Cash Inflows'!$A:$A,Actual!W$3,'Cash Inflows'!$G:$G,Actual!$B16)</f>
        <v>0</v>
      </c>
      <c r="X16" s="86">
        <f>SUMIFS('Cash Inflows'!$F:$F,'Cash Inflows'!$A:$A,Actual!X$3,'Cash Inflows'!$G:$G,Actual!$B16)</f>
        <v>0</v>
      </c>
      <c r="Y16" s="86">
        <f>SUMIFS('Cash Inflows'!$F:$F,'Cash Inflows'!$A:$A,Actual!Y$3,'Cash Inflows'!$G:$G,Actual!$B16)</f>
        <v>0</v>
      </c>
      <c r="Z16" s="86">
        <f>SUMIFS('Cash Inflows'!$F:$F,'Cash Inflows'!$A:$A,Actual!Z$3,'Cash Inflows'!$G:$G,Actual!$B16)</f>
        <v>0</v>
      </c>
      <c r="AA16" s="86">
        <f>SUMIFS('Cash Inflows'!$F:$F,'Cash Inflows'!$A:$A,Actual!AA$3,'Cash Inflows'!$G:$G,Actual!$B16)</f>
        <v>0</v>
      </c>
      <c r="AB16" s="86">
        <f>SUMIFS('Cash Inflows'!$F:$F,'Cash Inflows'!$A:$A,Actual!AB$3,'Cash Inflows'!$G:$G,Actual!$B16)</f>
        <v>0</v>
      </c>
      <c r="AC16" s="86">
        <f>SUMIFS('Cash Inflows'!$F:$F,'Cash Inflows'!$A:$A,Actual!AC$3,'Cash Inflows'!$G:$G,Actual!$B16)</f>
        <v>0</v>
      </c>
      <c r="AD16" s="86">
        <f>SUMIFS('Cash Inflows'!$F:$F,'Cash Inflows'!$A:$A,Actual!AD$3,'Cash Inflows'!$G:$G,Actual!$B16)</f>
        <v>0</v>
      </c>
      <c r="AE16" s="86">
        <f>SUMIFS('Cash Inflows'!$F:$F,'Cash Inflows'!$A:$A,Actual!AE$3,'Cash Inflows'!$G:$G,Actual!$B16)</f>
        <v>0</v>
      </c>
      <c r="AF16" s="86">
        <f>SUMIFS('Cash Inflows'!$F:$F,'Cash Inflows'!$A:$A,Actual!AF$3,'Cash Inflows'!$G:$G,Actual!$B16)</f>
        <v>0</v>
      </c>
      <c r="AG16" s="86">
        <f>SUMIFS('Cash Inflows'!$F:$F,'Cash Inflows'!$A:$A,Actual!AG$3,'Cash Inflows'!$G:$G,Actual!$B16)</f>
        <v>0</v>
      </c>
      <c r="AH16" s="86">
        <f>SUMIFS('Cash Inflows'!$F:$F,'Cash Inflows'!$A:$A,Actual!AH$3,'Cash Inflows'!$G:$G,Actual!$B16)</f>
        <v>0</v>
      </c>
      <c r="AI16" s="86">
        <f>SUMIFS('Cash Inflows'!$F:$F,'Cash Inflows'!$A:$A,Actual!AI$3,'Cash Inflows'!$G:$G,Actual!$B16)</f>
        <v>0</v>
      </c>
      <c r="AJ16" s="86">
        <f>SUMIFS('Cash Inflows'!$F:$F,'Cash Inflows'!$A:$A,Actual!AJ$3,'Cash Inflows'!$G:$G,Actual!$B16)</f>
        <v>0</v>
      </c>
      <c r="AK16" s="86">
        <f>SUMIFS('Cash Inflows'!$F:$F,'Cash Inflows'!$A:$A,Actual!AK$3,'Cash Inflows'!$G:$G,Actual!$B16)</f>
        <v>0</v>
      </c>
      <c r="AL16" s="86">
        <f>SUMIFS('Cash Inflows'!$F:$F,'Cash Inflows'!$A:$A,Actual!AL$3,'Cash Inflows'!$G:$G,Actual!$B16)</f>
        <v>0</v>
      </c>
      <c r="AM16" s="86">
        <f>SUMIFS('Cash Inflows'!$F:$F,'Cash Inflows'!$A:$A,Actual!AM$3,'Cash Inflows'!$G:$G,Actual!$B16)</f>
        <v>0</v>
      </c>
      <c r="AN16" s="86">
        <f>SUMIFS('Cash Inflows'!$F:$F,'Cash Inflows'!$A:$A,Actual!AN$3,'Cash Inflows'!$G:$G,Actual!$B16)</f>
        <v>0</v>
      </c>
      <c r="AO16" s="86">
        <f>SUMIFS('Cash Inflows'!$F:$F,'Cash Inflows'!$A:$A,Actual!AO$3,'Cash Inflows'!$G:$G,Actual!$B16)</f>
        <v>0</v>
      </c>
      <c r="AP16" s="86">
        <f>SUMIFS('Cash Inflows'!$F:$F,'Cash Inflows'!$A:$A,Actual!AP$3,'Cash Inflows'!$G:$G,Actual!$B16)</f>
        <v>0</v>
      </c>
      <c r="AQ16" s="86">
        <f>SUMIFS('Cash Inflows'!$F:$F,'Cash Inflows'!$A:$A,Actual!AQ$3,'Cash Inflows'!$G:$G,Actual!$B16)</f>
        <v>0</v>
      </c>
    </row>
    <row r="17" spans="1:43" s="12" customFormat="1" x14ac:dyDescent="0.2">
      <c r="A17" s="42"/>
      <c r="B17" s="41" t="s">
        <v>182</v>
      </c>
      <c r="C17" s="86">
        <f>SUMIFS('Cash Inflows'!$F:$F,'Cash Inflows'!$A:$A,Actual!C$3,'Cash Inflows'!$G:$G,Actual!$B17)</f>
        <v>0</v>
      </c>
      <c r="D17" s="86">
        <f>SUMIFS('Cash Inflows'!$F:$F,'Cash Inflows'!$A:$A,Actual!D$3,'Cash Inflows'!$G:$G,Actual!$B17)</f>
        <v>0</v>
      </c>
      <c r="E17" s="86">
        <f>SUMIFS('Cash Inflows'!$F:$F,'Cash Inflows'!$A:$A,Actual!E$3,'Cash Inflows'!$G:$G,Actual!$B17)</f>
        <v>0</v>
      </c>
      <c r="F17" s="86">
        <f>SUMIFS('Cash Inflows'!$F:$F,'Cash Inflows'!$A:$A,Actual!F$3,'Cash Inflows'!$G:$G,Actual!$B17)</f>
        <v>0</v>
      </c>
      <c r="G17" s="86">
        <f>SUMIFS('Cash Inflows'!$F:$F,'Cash Inflows'!$A:$A,Actual!G$3,'Cash Inflows'!$G:$G,Actual!$B17)</f>
        <v>0</v>
      </c>
      <c r="H17" s="86">
        <f>SUMIFS('Cash Inflows'!$F:$F,'Cash Inflows'!$A:$A,Actual!H$3,'Cash Inflows'!$G:$G,Actual!$B17)</f>
        <v>0</v>
      </c>
      <c r="I17" s="86">
        <f>SUMIFS('Cash Inflows'!$F:$F,'Cash Inflows'!$A:$A,Actual!I$3,'Cash Inflows'!$G:$G,Actual!$B17)</f>
        <v>0</v>
      </c>
      <c r="J17" s="86">
        <f>SUMIFS('Cash Inflows'!$F:$F,'Cash Inflows'!$A:$A,Actual!J$3,'Cash Inflows'!$G:$G,Actual!$B17)</f>
        <v>0</v>
      </c>
      <c r="K17" s="86">
        <f>SUMIFS('Cash Inflows'!$F:$F,'Cash Inflows'!$A:$A,Actual!K$3,'Cash Inflows'!$G:$G,Actual!$B17)</f>
        <v>0</v>
      </c>
      <c r="L17" s="86">
        <f>SUMIFS('Cash Inflows'!$F:$F,'Cash Inflows'!$A:$A,Actual!L$3,'Cash Inflows'!$G:$G,Actual!$B17)</f>
        <v>0</v>
      </c>
      <c r="M17" s="86">
        <f>SUMIFS('Cash Inflows'!$F:$F,'Cash Inflows'!$A:$A,Actual!M$3,'Cash Inflows'!$G:$G,Actual!$B17)</f>
        <v>0</v>
      </c>
      <c r="N17" s="86">
        <f>SUMIFS('Cash Inflows'!$F:$F,'Cash Inflows'!$A:$A,Actual!N$3,'Cash Inflows'!$G:$G,Actual!$B17)</f>
        <v>0</v>
      </c>
      <c r="O17" s="86">
        <f>SUMIFS('Cash Inflows'!$F:$F,'Cash Inflows'!$A:$A,Actual!O$3,'Cash Inflows'!$G:$G,Actual!$B17)</f>
        <v>0</v>
      </c>
      <c r="P17" s="86">
        <f>SUMIFS('Cash Inflows'!$F:$F,'Cash Inflows'!$A:$A,Actual!P$3,'Cash Inflows'!$G:$G,Actual!$B17)</f>
        <v>0</v>
      </c>
      <c r="Q17" s="86">
        <f>SUMIFS('Cash Inflows'!$F:$F,'Cash Inflows'!$A:$A,Actual!Q$3,'Cash Inflows'!$G:$G,Actual!$B17)</f>
        <v>0</v>
      </c>
      <c r="R17" s="86">
        <f>SUMIFS('Cash Inflows'!$F:$F,'Cash Inflows'!$A:$A,Actual!R$3,'Cash Inflows'!$G:$G,Actual!$B17)</f>
        <v>0</v>
      </c>
      <c r="S17" s="86">
        <f>SUMIFS('Cash Inflows'!$F:$F,'Cash Inflows'!$A:$A,Actual!S$3,'Cash Inflows'!$G:$G,Actual!$B17)</f>
        <v>0</v>
      </c>
      <c r="T17" s="86">
        <f>SUMIFS('Cash Inflows'!$F:$F,'Cash Inflows'!$A:$A,Actual!T$3,'Cash Inflows'!$G:$G,Actual!$B17)</f>
        <v>0</v>
      </c>
      <c r="U17" s="86">
        <f>SUMIFS('Cash Inflows'!$F:$F,'Cash Inflows'!$A:$A,Actual!U$3,'Cash Inflows'!$G:$G,Actual!$B17)</f>
        <v>0</v>
      </c>
      <c r="V17" s="86">
        <f>SUMIFS('Cash Inflows'!$F:$F,'Cash Inflows'!$A:$A,Actual!V$3,'Cash Inflows'!$G:$G,Actual!$B17)</f>
        <v>0</v>
      </c>
      <c r="W17" s="86">
        <f>SUMIFS('Cash Inflows'!$F:$F,'Cash Inflows'!$A:$A,Actual!W$3,'Cash Inflows'!$G:$G,Actual!$B17)</f>
        <v>0</v>
      </c>
      <c r="X17" s="86">
        <f>SUMIFS('Cash Inflows'!$F:$F,'Cash Inflows'!$A:$A,Actual!X$3,'Cash Inflows'!$G:$G,Actual!$B17)</f>
        <v>0</v>
      </c>
      <c r="Y17" s="86">
        <f>SUMIFS('Cash Inflows'!$F:$F,'Cash Inflows'!$A:$A,Actual!Y$3,'Cash Inflows'!$G:$G,Actual!$B17)</f>
        <v>0</v>
      </c>
      <c r="Z17" s="86">
        <f>SUMIFS('Cash Inflows'!$F:$F,'Cash Inflows'!$A:$A,Actual!Z$3,'Cash Inflows'!$G:$G,Actual!$B17)</f>
        <v>0</v>
      </c>
      <c r="AA17" s="86">
        <f>SUMIFS('Cash Inflows'!$F:$F,'Cash Inflows'!$A:$A,Actual!AA$3,'Cash Inflows'!$G:$G,Actual!$B17)</f>
        <v>0</v>
      </c>
      <c r="AB17" s="86">
        <f>SUMIFS('Cash Inflows'!$F:$F,'Cash Inflows'!$A:$A,Actual!AB$3,'Cash Inflows'!$G:$G,Actual!$B17)</f>
        <v>0</v>
      </c>
      <c r="AC17" s="86">
        <f>SUMIFS('Cash Inflows'!$F:$F,'Cash Inflows'!$A:$A,Actual!AC$3,'Cash Inflows'!$G:$G,Actual!$B17)</f>
        <v>0</v>
      </c>
      <c r="AD17" s="86">
        <f>SUMIFS('Cash Inflows'!$F:$F,'Cash Inflows'!$A:$A,Actual!AD$3,'Cash Inflows'!$G:$G,Actual!$B17)</f>
        <v>0</v>
      </c>
      <c r="AE17" s="86">
        <f>SUMIFS('Cash Inflows'!$F:$F,'Cash Inflows'!$A:$A,Actual!AE$3,'Cash Inflows'!$G:$G,Actual!$B17)</f>
        <v>0</v>
      </c>
      <c r="AF17" s="86">
        <f>SUMIFS('Cash Inflows'!$F:$F,'Cash Inflows'!$A:$A,Actual!AF$3,'Cash Inflows'!$G:$G,Actual!$B17)</f>
        <v>0</v>
      </c>
      <c r="AG17" s="86">
        <f>SUMIFS('Cash Inflows'!$F:$F,'Cash Inflows'!$A:$A,Actual!AG$3,'Cash Inflows'!$G:$G,Actual!$B17)</f>
        <v>0</v>
      </c>
      <c r="AH17" s="86">
        <f>SUMIFS('Cash Inflows'!$F:$F,'Cash Inflows'!$A:$A,Actual!AH$3,'Cash Inflows'!$G:$G,Actual!$B17)</f>
        <v>0</v>
      </c>
      <c r="AI17" s="86">
        <f>SUMIFS('Cash Inflows'!$F:$F,'Cash Inflows'!$A:$A,Actual!AI$3,'Cash Inflows'!$G:$G,Actual!$B17)</f>
        <v>0</v>
      </c>
      <c r="AJ17" s="86">
        <f>SUMIFS('Cash Inflows'!$F:$F,'Cash Inflows'!$A:$A,Actual!AJ$3,'Cash Inflows'!$G:$G,Actual!$B17)</f>
        <v>0</v>
      </c>
      <c r="AK17" s="86">
        <f>SUMIFS('Cash Inflows'!$F:$F,'Cash Inflows'!$A:$A,Actual!AK$3,'Cash Inflows'!$G:$G,Actual!$B17)</f>
        <v>0</v>
      </c>
      <c r="AL17" s="86">
        <f>SUMIFS('Cash Inflows'!$F:$F,'Cash Inflows'!$A:$A,Actual!AL$3,'Cash Inflows'!$G:$G,Actual!$B17)</f>
        <v>0</v>
      </c>
      <c r="AM17" s="86">
        <f>SUMIFS('Cash Inflows'!$F:$F,'Cash Inflows'!$A:$A,Actual!AM$3,'Cash Inflows'!$G:$G,Actual!$B17)</f>
        <v>0</v>
      </c>
      <c r="AN17" s="86">
        <f>SUMIFS('Cash Inflows'!$F:$F,'Cash Inflows'!$A:$A,Actual!AN$3,'Cash Inflows'!$G:$G,Actual!$B17)</f>
        <v>0</v>
      </c>
      <c r="AO17" s="86">
        <f>SUMIFS('Cash Inflows'!$F:$F,'Cash Inflows'!$A:$A,Actual!AO$3,'Cash Inflows'!$G:$G,Actual!$B17)</f>
        <v>0</v>
      </c>
      <c r="AP17" s="86">
        <f>SUMIFS('Cash Inflows'!$F:$F,'Cash Inflows'!$A:$A,Actual!AP$3,'Cash Inflows'!$G:$G,Actual!$B17)</f>
        <v>0</v>
      </c>
      <c r="AQ17" s="86">
        <f>SUMIFS('Cash Inflows'!$F:$F,'Cash Inflows'!$A:$A,Actual!AQ$3,'Cash Inflows'!$G:$G,Actual!$B17)</f>
        <v>0</v>
      </c>
    </row>
    <row r="18" spans="1:43" s="12" customFormat="1" x14ac:dyDescent="0.2">
      <c r="A18" s="42"/>
      <c r="B18" s="41" t="s">
        <v>12</v>
      </c>
      <c r="C18" s="86">
        <f>SUMIFS('Cash Inflows'!$F:$F,'Cash Inflows'!$A:$A,Actual!C$3,'Cash Inflows'!$G:$G,Actual!$B18)</f>
        <v>0</v>
      </c>
      <c r="D18" s="86">
        <f>SUMIFS('Cash Inflows'!$F:$F,'Cash Inflows'!$A:$A,Actual!D$3,'Cash Inflows'!$G:$G,Actual!$B18)</f>
        <v>0</v>
      </c>
      <c r="E18" s="86">
        <f>SUMIFS('Cash Inflows'!$F:$F,'Cash Inflows'!$A:$A,Actual!E$3,'Cash Inflows'!$G:$G,Actual!$B18)</f>
        <v>0</v>
      </c>
      <c r="F18" s="86">
        <f>SUMIFS('Cash Inflows'!$F:$F,'Cash Inflows'!$A:$A,Actual!F$3,'Cash Inflows'!$G:$G,Actual!$B18)</f>
        <v>0</v>
      </c>
      <c r="G18" s="86">
        <f>SUMIFS('Cash Inflows'!$F:$F,'Cash Inflows'!$A:$A,Actual!G$3,'Cash Inflows'!$G:$G,Actual!$B18)</f>
        <v>0</v>
      </c>
      <c r="H18" s="86">
        <f>SUMIFS('Cash Inflows'!$F:$F,'Cash Inflows'!$A:$A,Actual!H$3,'Cash Inflows'!$G:$G,Actual!$B18)</f>
        <v>0</v>
      </c>
      <c r="I18" s="86">
        <f>SUMIFS('Cash Inflows'!$F:$F,'Cash Inflows'!$A:$A,Actual!I$3,'Cash Inflows'!$G:$G,Actual!$B18)</f>
        <v>0</v>
      </c>
      <c r="J18" s="86">
        <f>SUMIFS('Cash Inflows'!$F:$F,'Cash Inflows'!$A:$A,Actual!J$3,'Cash Inflows'!$G:$G,Actual!$B18)</f>
        <v>0</v>
      </c>
      <c r="K18" s="86">
        <f>SUMIFS('Cash Inflows'!$F:$F,'Cash Inflows'!$A:$A,Actual!K$3,'Cash Inflows'!$G:$G,Actual!$B18)</f>
        <v>0</v>
      </c>
      <c r="L18" s="86">
        <f>SUMIFS('Cash Inflows'!$F:$F,'Cash Inflows'!$A:$A,Actual!L$3,'Cash Inflows'!$G:$G,Actual!$B18)</f>
        <v>0</v>
      </c>
      <c r="M18" s="86">
        <f>SUMIFS('Cash Inflows'!$F:$F,'Cash Inflows'!$A:$A,Actual!M$3,'Cash Inflows'!$G:$G,Actual!$B18)</f>
        <v>0</v>
      </c>
      <c r="N18" s="86">
        <f>SUMIFS('Cash Inflows'!$F:$F,'Cash Inflows'!$A:$A,Actual!N$3,'Cash Inflows'!$G:$G,Actual!$B18)</f>
        <v>0</v>
      </c>
      <c r="O18" s="86">
        <f>SUMIFS('Cash Inflows'!$F:$F,'Cash Inflows'!$A:$A,Actual!O$3,'Cash Inflows'!$G:$G,Actual!$B18)</f>
        <v>0</v>
      </c>
      <c r="P18" s="86">
        <f>SUMIFS('Cash Inflows'!$F:$F,'Cash Inflows'!$A:$A,Actual!P$3,'Cash Inflows'!$G:$G,Actual!$B18)</f>
        <v>0</v>
      </c>
      <c r="Q18" s="86">
        <f>SUMIFS('Cash Inflows'!$F:$F,'Cash Inflows'!$A:$A,Actual!Q$3,'Cash Inflows'!$G:$G,Actual!$B18)</f>
        <v>0</v>
      </c>
      <c r="R18" s="86">
        <f>SUMIFS('Cash Inflows'!$F:$F,'Cash Inflows'!$A:$A,Actual!R$3,'Cash Inflows'!$G:$G,Actual!$B18)</f>
        <v>0</v>
      </c>
      <c r="S18" s="86">
        <f>SUMIFS('Cash Inflows'!$F:$F,'Cash Inflows'!$A:$A,Actual!S$3,'Cash Inflows'!$G:$G,Actual!$B18)</f>
        <v>0</v>
      </c>
      <c r="T18" s="86">
        <f>SUMIFS('Cash Inflows'!$F:$F,'Cash Inflows'!$A:$A,Actual!T$3,'Cash Inflows'!$G:$G,Actual!$B18)</f>
        <v>0</v>
      </c>
      <c r="U18" s="86">
        <f>SUMIFS('Cash Inflows'!$F:$F,'Cash Inflows'!$A:$A,Actual!U$3,'Cash Inflows'!$G:$G,Actual!$B18)</f>
        <v>0</v>
      </c>
      <c r="V18" s="86">
        <f>SUMIFS('Cash Inflows'!$F:$F,'Cash Inflows'!$A:$A,Actual!V$3,'Cash Inflows'!$G:$G,Actual!$B18)</f>
        <v>0</v>
      </c>
      <c r="W18" s="86">
        <f>SUMIFS('Cash Inflows'!$F:$F,'Cash Inflows'!$A:$A,Actual!W$3,'Cash Inflows'!$G:$G,Actual!$B18)</f>
        <v>0</v>
      </c>
      <c r="X18" s="86">
        <f>SUMIFS('Cash Inflows'!$F:$F,'Cash Inflows'!$A:$A,Actual!X$3,'Cash Inflows'!$G:$G,Actual!$B18)</f>
        <v>0</v>
      </c>
      <c r="Y18" s="86">
        <f>SUMIFS('Cash Inflows'!$F:$F,'Cash Inflows'!$A:$A,Actual!Y$3,'Cash Inflows'!$G:$G,Actual!$B18)</f>
        <v>0</v>
      </c>
      <c r="Z18" s="86">
        <f>SUMIFS('Cash Inflows'!$F:$F,'Cash Inflows'!$A:$A,Actual!Z$3,'Cash Inflows'!$G:$G,Actual!$B18)</f>
        <v>0</v>
      </c>
      <c r="AA18" s="86">
        <f>SUMIFS('Cash Inflows'!$F:$F,'Cash Inflows'!$A:$A,Actual!AA$3,'Cash Inflows'!$G:$G,Actual!$B18)</f>
        <v>0</v>
      </c>
      <c r="AB18" s="86">
        <f>SUMIFS('Cash Inflows'!$F:$F,'Cash Inflows'!$A:$A,Actual!AB$3,'Cash Inflows'!$G:$G,Actual!$B18)</f>
        <v>0</v>
      </c>
      <c r="AC18" s="86">
        <f>SUMIFS('Cash Inflows'!$F:$F,'Cash Inflows'!$A:$A,Actual!AC$3,'Cash Inflows'!$G:$G,Actual!$B18)</f>
        <v>0</v>
      </c>
      <c r="AD18" s="86">
        <f>SUMIFS('Cash Inflows'!$F:$F,'Cash Inflows'!$A:$A,Actual!AD$3,'Cash Inflows'!$G:$G,Actual!$B18)</f>
        <v>0</v>
      </c>
      <c r="AE18" s="86">
        <f>SUMIFS('Cash Inflows'!$F:$F,'Cash Inflows'!$A:$A,Actual!AE$3,'Cash Inflows'!$G:$G,Actual!$B18)</f>
        <v>0</v>
      </c>
      <c r="AF18" s="86">
        <f>SUMIFS('Cash Inflows'!$F:$F,'Cash Inflows'!$A:$A,Actual!AF$3,'Cash Inflows'!$G:$G,Actual!$B18)</f>
        <v>0</v>
      </c>
      <c r="AG18" s="86">
        <f>SUMIFS('Cash Inflows'!$F:$F,'Cash Inflows'!$A:$A,Actual!AG$3,'Cash Inflows'!$G:$G,Actual!$B18)</f>
        <v>0</v>
      </c>
      <c r="AH18" s="86">
        <f>SUMIFS('Cash Inflows'!$F:$F,'Cash Inflows'!$A:$A,Actual!AH$3,'Cash Inflows'!$G:$G,Actual!$B18)</f>
        <v>0</v>
      </c>
      <c r="AI18" s="86">
        <f>SUMIFS('Cash Inflows'!$F:$F,'Cash Inflows'!$A:$A,Actual!AI$3,'Cash Inflows'!$G:$G,Actual!$B18)</f>
        <v>0</v>
      </c>
      <c r="AJ18" s="86">
        <f>SUMIFS('Cash Inflows'!$F:$F,'Cash Inflows'!$A:$A,Actual!AJ$3,'Cash Inflows'!$G:$G,Actual!$B18)</f>
        <v>0</v>
      </c>
      <c r="AK18" s="86">
        <f>SUMIFS('Cash Inflows'!$F:$F,'Cash Inflows'!$A:$A,Actual!AK$3,'Cash Inflows'!$G:$G,Actual!$B18)</f>
        <v>0</v>
      </c>
      <c r="AL18" s="86">
        <f>SUMIFS('Cash Inflows'!$F:$F,'Cash Inflows'!$A:$A,Actual!AL$3,'Cash Inflows'!$G:$G,Actual!$B18)</f>
        <v>0</v>
      </c>
      <c r="AM18" s="86">
        <f>SUMIFS('Cash Inflows'!$F:$F,'Cash Inflows'!$A:$A,Actual!AM$3,'Cash Inflows'!$G:$G,Actual!$B18)</f>
        <v>0</v>
      </c>
      <c r="AN18" s="86">
        <f>SUMIFS('Cash Inflows'!$F:$F,'Cash Inflows'!$A:$A,Actual!AN$3,'Cash Inflows'!$G:$G,Actual!$B18)</f>
        <v>0</v>
      </c>
      <c r="AO18" s="86">
        <f>SUMIFS('Cash Inflows'!$F:$F,'Cash Inflows'!$A:$A,Actual!AO$3,'Cash Inflows'!$G:$G,Actual!$B18)</f>
        <v>0</v>
      </c>
      <c r="AP18" s="86">
        <f>SUMIFS('Cash Inflows'!$F:$F,'Cash Inflows'!$A:$A,Actual!AP$3,'Cash Inflows'!$G:$G,Actual!$B18)</f>
        <v>0</v>
      </c>
      <c r="AQ18" s="86">
        <f>SUMIFS('Cash Inflows'!$F:$F,'Cash Inflows'!$A:$A,Actual!AQ$3,'Cash Inflows'!$G:$G,Actual!$B18)</f>
        <v>0</v>
      </c>
    </row>
    <row r="19" spans="1:43" s="12" customFormat="1" x14ac:dyDescent="0.2">
      <c r="A19" s="42"/>
      <c r="B19" s="41" t="s">
        <v>27</v>
      </c>
      <c r="C19" s="86">
        <f>SUMIFS('Cash Inflows'!$F:$F,'Cash Inflows'!$A:$A,Actual!C$3,'Cash Inflows'!$G:$G,Actual!$B19)</f>
        <v>0</v>
      </c>
      <c r="D19" s="86">
        <f>SUMIFS('Cash Inflows'!$F:$F,'Cash Inflows'!$A:$A,Actual!D$3,'Cash Inflows'!$G:$G,Actual!$B19)</f>
        <v>0</v>
      </c>
      <c r="E19" s="86">
        <f>SUMIFS('Cash Inflows'!$F:$F,'Cash Inflows'!$A:$A,Actual!E$3,'Cash Inflows'!$G:$G,Actual!$B19)</f>
        <v>0</v>
      </c>
      <c r="F19" s="86">
        <f>SUMIFS('Cash Inflows'!$F:$F,'Cash Inflows'!$A:$A,Actual!F$3,'Cash Inflows'!$G:$G,Actual!$B19)</f>
        <v>0</v>
      </c>
      <c r="G19" s="86">
        <f>SUMIFS('Cash Inflows'!$F:$F,'Cash Inflows'!$A:$A,Actual!G$3,'Cash Inflows'!$G:$G,Actual!$B19)</f>
        <v>0</v>
      </c>
      <c r="H19" s="86">
        <f>SUMIFS('Cash Inflows'!$F:$F,'Cash Inflows'!$A:$A,Actual!H$3,'Cash Inflows'!$G:$G,Actual!$B19)</f>
        <v>0</v>
      </c>
      <c r="I19" s="86">
        <f>SUMIFS('Cash Inflows'!$F:$F,'Cash Inflows'!$A:$A,Actual!I$3,'Cash Inflows'!$G:$G,Actual!$B19)</f>
        <v>0</v>
      </c>
      <c r="J19" s="86">
        <f>SUMIFS('Cash Inflows'!$F:$F,'Cash Inflows'!$A:$A,Actual!J$3,'Cash Inflows'!$G:$G,Actual!$B19)</f>
        <v>0</v>
      </c>
      <c r="K19" s="86">
        <f>SUMIFS('Cash Inflows'!$F:$F,'Cash Inflows'!$A:$A,Actual!K$3,'Cash Inflows'!$G:$G,Actual!$B19)</f>
        <v>0</v>
      </c>
      <c r="L19" s="86">
        <f>SUMIFS('Cash Inflows'!$F:$F,'Cash Inflows'!$A:$A,Actual!L$3,'Cash Inflows'!$G:$G,Actual!$B19)</f>
        <v>0</v>
      </c>
      <c r="M19" s="86">
        <f>SUMIFS('Cash Inflows'!$F:$F,'Cash Inflows'!$A:$A,Actual!M$3,'Cash Inflows'!$G:$G,Actual!$B19)</f>
        <v>0</v>
      </c>
      <c r="N19" s="86">
        <f>SUMIFS('Cash Inflows'!$F:$F,'Cash Inflows'!$A:$A,Actual!N$3,'Cash Inflows'!$G:$G,Actual!$B19)</f>
        <v>0</v>
      </c>
      <c r="O19" s="86">
        <f>SUMIFS('Cash Inflows'!$F:$F,'Cash Inflows'!$A:$A,Actual!O$3,'Cash Inflows'!$G:$G,Actual!$B19)</f>
        <v>0</v>
      </c>
      <c r="P19" s="86">
        <f>SUMIFS('Cash Inflows'!$F:$F,'Cash Inflows'!$A:$A,Actual!P$3,'Cash Inflows'!$G:$G,Actual!$B19)</f>
        <v>0</v>
      </c>
      <c r="Q19" s="86">
        <f>SUMIFS('Cash Inflows'!$F:$F,'Cash Inflows'!$A:$A,Actual!Q$3,'Cash Inflows'!$G:$G,Actual!$B19)</f>
        <v>0</v>
      </c>
      <c r="R19" s="86">
        <f>SUMIFS('Cash Inflows'!$F:$F,'Cash Inflows'!$A:$A,Actual!R$3,'Cash Inflows'!$G:$G,Actual!$B19)</f>
        <v>0</v>
      </c>
      <c r="S19" s="86">
        <f>SUMIFS('Cash Inflows'!$F:$F,'Cash Inflows'!$A:$A,Actual!S$3,'Cash Inflows'!$G:$G,Actual!$B19)</f>
        <v>0</v>
      </c>
      <c r="T19" s="86">
        <f>SUMIFS('Cash Inflows'!$F:$F,'Cash Inflows'!$A:$A,Actual!T$3,'Cash Inflows'!$G:$G,Actual!$B19)</f>
        <v>0</v>
      </c>
      <c r="U19" s="86">
        <f>SUMIFS('Cash Inflows'!$F:$F,'Cash Inflows'!$A:$A,Actual!U$3,'Cash Inflows'!$G:$G,Actual!$B19)</f>
        <v>0</v>
      </c>
      <c r="V19" s="86">
        <f>SUMIFS('Cash Inflows'!$F:$F,'Cash Inflows'!$A:$A,Actual!V$3,'Cash Inflows'!$G:$G,Actual!$B19)</f>
        <v>0</v>
      </c>
      <c r="W19" s="86">
        <f>SUMIFS('Cash Inflows'!$F:$F,'Cash Inflows'!$A:$A,Actual!W$3,'Cash Inflows'!$G:$G,Actual!$B19)</f>
        <v>0</v>
      </c>
      <c r="X19" s="86">
        <f>SUMIFS('Cash Inflows'!$F:$F,'Cash Inflows'!$A:$A,Actual!X$3,'Cash Inflows'!$G:$G,Actual!$B19)</f>
        <v>0</v>
      </c>
      <c r="Y19" s="86">
        <f>SUMIFS('Cash Inflows'!$F:$F,'Cash Inflows'!$A:$A,Actual!Y$3,'Cash Inflows'!$G:$G,Actual!$B19)</f>
        <v>0</v>
      </c>
      <c r="Z19" s="86">
        <f>SUMIFS('Cash Inflows'!$F:$F,'Cash Inflows'!$A:$A,Actual!Z$3,'Cash Inflows'!$G:$G,Actual!$B19)</f>
        <v>0</v>
      </c>
      <c r="AA19" s="86">
        <f>SUMIFS('Cash Inflows'!$F:$F,'Cash Inflows'!$A:$A,Actual!AA$3,'Cash Inflows'!$G:$G,Actual!$B19)</f>
        <v>0</v>
      </c>
      <c r="AB19" s="86">
        <f>SUMIFS('Cash Inflows'!$F:$F,'Cash Inflows'!$A:$A,Actual!AB$3,'Cash Inflows'!$G:$G,Actual!$B19)</f>
        <v>0</v>
      </c>
      <c r="AC19" s="86">
        <f>SUMIFS('Cash Inflows'!$F:$F,'Cash Inflows'!$A:$A,Actual!AC$3,'Cash Inflows'!$G:$G,Actual!$B19)</f>
        <v>0</v>
      </c>
      <c r="AD19" s="86">
        <f>SUMIFS('Cash Inflows'!$F:$F,'Cash Inflows'!$A:$A,Actual!AD$3,'Cash Inflows'!$G:$G,Actual!$B19)</f>
        <v>0</v>
      </c>
      <c r="AE19" s="86">
        <f>SUMIFS('Cash Inflows'!$F:$F,'Cash Inflows'!$A:$A,Actual!AE$3,'Cash Inflows'!$G:$G,Actual!$B19)</f>
        <v>0</v>
      </c>
      <c r="AF19" s="86">
        <f>SUMIFS('Cash Inflows'!$F:$F,'Cash Inflows'!$A:$A,Actual!AF$3,'Cash Inflows'!$G:$G,Actual!$B19)</f>
        <v>0</v>
      </c>
      <c r="AG19" s="86">
        <f>SUMIFS('Cash Inflows'!$F:$F,'Cash Inflows'!$A:$A,Actual!AG$3,'Cash Inflows'!$G:$G,Actual!$B19)</f>
        <v>0</v>
      </c>
      <c r="AH19" s="86">
        <f>SUMIFS('Cash Inflows'!$F:$F,'Cash Inflows'!$A:$A,Actual!AH$3,'Cash Inflows'!$G:$G,Actual!$B19)</f>
        <v>0</v>
      </c>
      <c r="AI19" s="86">
        <f>SUMIFS('Cash Inflows'!$F:$F,'Cash Inflows'!$A:$A,Actual!AI$3,'Cash Inflows'!$G:$G,Actual!$B19)</f>
        <v>0</v>
      </c>
      <c r="AJ19" s="86">
        <f>SUMIFS('Cash Inflows'!$F:$F,'Cash Inflows'!$A:$A,Actual!AJ$3,'Cash Inflows'!$G:$G,Actual!$B19)</f>
        <v>0</v>
      </c>
      <c r="AK19" s="86">
        <f>SUMIFS('Cash Inflows'!$F:$F,'Cash Inflows'!$A:$A,Actual!AK$3,'Cash Inflows'!$G:$G,Actual!$B19)</f>
        <v>0</v>
      </c>
      <c r="AL19" s="86">
        <f>SUMIFS('Cash Inflows'!$F:$F,'Cash Inflows'!$A:$A,Actual!AL$3,'Cash Inflows'!$G:$G,Actual!$B19)</f>
        <v>0</v>
      </c>
      <c r="AM19" s="86">
        <f>SUMIFS('Cash Inflows'!$F:$F,'Cash Inflows'!$A:$A,Actual!AM$3,'Cash Inflows'!$G:$G,Actual!$B19)</f>
        <v>0</v>
      </c>
      <c r="AN19" s="86">
        <f>SUMIFS('Cash Inflows'!$F:$F,'Cash Inflows'!$A:$A,Actual!AN$3,'Cash Inflows'!$G:$G,Actual!$B19)</f>
        <v>0</v>
      </c>
      <c r="AO19" s="86">
        <f>SUMIFS('Cash Inflows'!$F:$F,'Cash Inflows'!$A:$A,Actual!AO$3,'Cash Inflows'!$G:$G,Actual!$B19)</f>
        <v>0</v>
      </c>
      <c r="AP19" s="86">
        <f>SUMIFS('Cash Inflows'!$F:$F,'Cash Inflows'!$A:$A,Actual!AP$3,'Cash Inflows'!$G:$G,Actual!$B19)</f>
        <v>0</v>
      </c>
      <c r="AQ19" s="86">
        <f>SUMIFS('Cash Inflows'!$F:$F,'Cash Inflows'!$A:$A,Actual!AQ$3,'Cash Inflows'!$G:$G,Actual!$B19)</f>
        <v>0</v>
      </c>
    </row>
    <row r="20" spans="1:43" s="44" customFormat="1" x14ac:dyDescent="0.2">
      <c r="A20" s="43" t="s">
        <v>25</v>
      </c>
      <c r="B20" s="43"/>
      <c r="C20" s="44">
        <f t="shared" ref="C20:AQ20" si="13">SUM(C15:C19)</f>
        <v>0</v>
      </c>
      <c r="D20" s="44">
        <f t="shared" si="13"/>
        <v>0</v>
      </c>
      <c r="E20" s="44">
        <f t="shared" si="13"/>
        <v>0</v>
      </c>
      <c r="F20" s="44">
        <f t="shared" si="13"/>
        <v>0</v>
      </c>
      <c r="G20" s="44">
        <f t="shared" si="13"/>
        <v>0</v>
      </c>
      <c r="H20" s="44">
        <f t="shared" si="13"/>
        <v>0</v>
      </c>
      <c r="I20" s="44">
        <f t="shared" si="13"/>
        <v>0</v>
      </c>
      <c r="J20" s="44">
        <f t="shared" si="13"/>
        <v>0</v>
      </c>
      <c r="K20" s="44">
        <f t="shared" si="13"/>
        <v>0</v>
      </c>
      <c r="L20" s="44">
        <f t="shared" si="13"/>
        <v>0</v>
      </c>
      <c r="M20" s="44">
        <f t="shared" si="13"/>
        <v>0</v>
      </c>
      <c r="N20" s="44">
        <f t="shared" si="13"/>
        <v>0</v>
      </c>
      <c r="O20" s="44">
        <f t="shared" si="13"/>
        <v>0</v>
      </c>
      <c r="P20" s="44">
        <f t="shared" si="13"/>
        <v>0</v>
      </c>
      <c r="Q20" s="44">
        <f t="shared" si="13"/>
        <v>0</v>
      </c>
      <c r="R20" s="44">
        <f t="shared" si="13"/>
        <v>0</v>
      </c>
      <c r="S20" s="44">
        <f t="shared" si="13"/>
        <v>0</v>
      </c>
      <c r="T20" s="44">
        <f t="shared" si="13"/>
        <v>0</v>
      </c>
      <c r="U20" s="44">
        <f t="shared" si="13"/>
        <v>0</v>
      </c>
      <c r="V20" s="44">
        <f t="shared" si="13"/>
        <v>0</v>
      </c>
      <c r="W20" s="44">
        <f t="shared" si="13"/>
        <v>0</v>
      </c>
      <c r="X20" s="44">
        <f t="shared" si="13"/>
        <v>0</v>
      </c>
      <c r="Y20" s="44">
        <f t="shared" si="13"/>
        <v>0</v>
      </c>
      <c r="Z20" s="44">
        <f t="shared" si="13"/>
        <v>0</v>
      </c>
      <c r="AA20" s="44">
        <f t="shared" si="13"/>
        <v>0</v>
      </c>
      <c r="AB20" s="44">
        <f t="shared" si="13"/>
        <v>0</v>
      </c>
      <c r="AC20" s="44">
        <f t="shared" si="13"/>
        <v>0</v>
      </c>
      <c r="AD20" s="44">
        <f t="shared" si="13"/>
        <v>0</v>
      </c>
      <c r="AE20" s="44">
        <f t="shared" si="13"/>
        <v>0</v>
      </c>
      <c r="AF20" s="44">
        <f t="shared" si="13"/>
        <v>0</v>
      </c>
      <c r="AG20" s="44">
        <f t="shared" si="13"/>
        <v>0</v>
      </c>
      <c r="AH20" s="44">
        <f t="shared" si="13"/>
        <v>0</v>
      </c>
      <c r="AI20" s="44">
        <f t="shared" si="13"/>
        <v>0</v>
      </c>
      <c r="AJ20" s="44">
        <f t="shared" si="13"/>
        <v>0</v>
      </c>
      <c r="AK20" s="44">
        <f t="shared" si="13"/>
        <v>0</v>
      </c>
      <c r="AL20" s="44">
        <f t="shared" si="13"/>
        <v>0</v>
      </c>
      <c r="AM20" s="44">
        <f t="shared" si="13"/>
        <v>0</v>
      </c>
      <c r="AN20" s="44">
        <f t="shared" si="13"/>
        <v>0</v>
      </c>
      <c r="AO20" s="44">
        <f t="shared" si="13"/>
        <v>0</v>
      </c>
      <c r="AP20" s="44">
        <f t="shared" si="13"/>
        <v>0</v>
      </c>
      <c r="AQ20" s="44">
        <f t="shared" si="13"/>
        <v>0</v>
      </c>
    </row>
    <row r="21" spans="1:43" s="12" customFormat="1" x14ac:dyDescent="0.2">
      <c r="A21" s="42"/>
      <c r="B21" s="41" t="s">
        <v>66</v>
      </c>
      <c r="C21" s="12">
        <f>C20-Projection!C26</f>
        <v>0</v>
      </c>
      <c r="D21" s="12">
        <f>D20-Projection!D26</f>
        <v>0</v>
      </c>
      <c r="E21" s="12">
        <f>E20-Projection!E26</f>
        <v>0</v>
      </c>
      <c r="F21" s="12">
        <f>F20-Projection!F26</f>
        <v>0</v>
      </c>
      <c r="G21" s="12">
        <f>G20-Projection!G26</f>
        <v>0</v>
      </c>
      <c r="H21" s="12">
        <f>H20-Projection!H26</f>
        <v>0</v>
      </c>
      <c r="I21" s="12">
        <f>I20-Projection!I26</f>
        <v>0</v>
      </c>
      <c r="J21" s="12">
        <f>J20-Projection!J26</f>
        <v>0</v>
      </c>
      <c r="K21" s="12">
        <f>K20-Projection!K26</f>
        <v>0</v>
      </c>
      <c r="L21" s="12">
        <f>L20-Projection!L26</f>
        <v>0</v>
      </c>
      <c r="M21" s="12">
        <f>M20-Projection!M26</f>
        <v>0</v>
      </c>
      <c r="N21" s="12">
        <f>N20-Projection!N26</f>
        <v>0</v>
      </c>
      <c r="O21" s="12">
        <f>O20-Projection!O26</f>
        <v>0</v>
      </c>
      <c r="P21" s="12">
        <f>P20-Projection!P26</f>
        <v>0</v>
      </c>
      <c r="Q21" s="12">
        <f>Q20-Projection!Q26</f>
        <v>0</v>
      </c>
      <c r="R21" s="12">
        <f>R20-Projection!R26</f>
        <v>0</v>
      </c>
      <c r="S21" s="12">
        <f>S20-Projection!S26</f>
        <v>0</v>
      </c>
      <c r="T21" s="12">
        <f>T20-Projection!T26</f>
        <v>0</v>
      </c>
      <c r="U21" s="12">
        <f>U20-Projection!U26</f>
        <v>0</v>
      </c>
      <c r="V21" s="12">
        <f>V20-Projection!V26</f>
        <v>0</v>
      </c>
      <c r="W21" s="12">
        <f>W20-Projection!W26</f>
        <v>0</v>
      </c>
      <c r="X21" s="12">
        <f>X20-Projection!X26</f>
        <v>0</v>
      </c>
      <c r="Y21" s="12">
        <f>Y20-Projection!Y26</f>
        <v>0</v>
      </c>
      <c r="Z21" s="12">
        <f>Z20-Projection!Z26</f>
        <v>0</v>
      </c>
      <c r="AA21" s="12">
        <f>AA20-Projection!AA26</f>
        <v>0</v>
      </c>
      <c r="AB21" s="12">
        <f>AB20-Projection!AB26</f>
        <v>0</v>
      </c>
      <c r="AC21" s="12">
        <f>AC20-Projection!AC26</f>
        <v>0</v>
      </c>
      <c r="AD21" s="12">
        <f>AD20-Projection!AD26</f>
        <v>0</v>
      </c>
      <c r="AE21" s="12">
        <f>AE20-Projection!AE26</f>
        <v>0</v>
      </c>
      <c r="AF21" s="12">
        <f>AF20-Projection!AF26</f>
        <v>0</v>
      </c>
      <c r="AG21" s="12">
        <f>AG20-Projection!AG26</f>
        <v>0</v>
      </c>
      <c r="AH21" s="12">
        <f>AH20-Projection!AH26</f>
        <v>0</v>
      </c>
      <c r="AI21" s="12">
        <f>AI20-Projection!AI26</f>
        <v>0</v>
      </c>
      <c r="AJ21" s="12">
        <f>AJ20-Projection!AJ26</f>
        <v>0</v>
      </c>
      <c r="AK21" s="12">
        <f>AK20-Projection!AK26</f>
        <v>0</v>
      </c>
      <c r="AL21" s="12">
        <f>AL20-Projection!AL26</f>
        <v>0</v>
      </c>
      <c r="AM21" s="12" t="e">
        <f>AM20-Projection!#REF!</f>
        <v>#REF!</v>
      </c>
      <c r="AN21" s="12" t="e">
        <f>AN20-Projection!#REF!</f>
        <v>#REF!</v>
      </c>
      <c r="AO21" s="12" t="e">
        <f>AO20-Projection!#REF!</f>
        <v>#REF!</v>
      </c>
      <c r="AP21" s="12" t="e">
        <f>AP20-Projection!#REF!</f>
        <v>#REF!</v>
      </c>
      <c r="AQ21" s="12">
        <f>AQ20-Projection!AM26</f>
        <v>0</v>
      </c>
    </row>
    <row r="22" spans="1:43" s="12" customFormat="1" x14ac:dyDescent="0.2">
      <c r="A22" s="42"/>
      <c r="B22" s="42"/>
    </row>
    <row r="23" spans="1:43" s="12" customFormat="1" x14ac:dyDescent="0.2">
      <c r="A23" s="42" t="s">
        <v>28</v>
      </c>
      <c r="B23" s="42"/>
    </row>
    <row r="24" spans="1:43" s="12" customFormat="1" x14ac:dyDescent="0.2">
      <c r="A24" s="42"/>
      <c r="B24" s="41" t="s">
        <v>111</v>
      </c>
      <c r="C24" s="86">
        <f>SUMIFS('Cash Outflows'!$F:$F,'Cash Outflows'!$A:$A,Actual!C$3,'Cash Outflows'!$G:$G,Actual!$B24)</f>
        <v>0</v>
      </c>
      <c r="D24" s="86">
        <f>SUMIFS('Cash Outflows'!$F:$F,'Cash Outflows'!$A:$A,Actual!D$3,'Cash Outflows'!$G:$G,Actual!$B24)</f>
        <v>0</v>
      </c>
      <c r="E24" s="86">
        <f>SUMIFS('Cash Outflows'!$F:$F,'Cash Outflows'!$A:$A,Actual!E$3,'Cash Outflows'!$G:$G,Actual!$B24)</f>
        <v>0</v>
      </c>
      <c r="F24" s="86">
        <f>SUMIFS('Cash Outflows'!$F:$F,'Cash Outflows'!$A:$A,Actual!F$3,'Cash Outflows'!$G:$G,Actual!$B24)</f>
        <v>0</v>
      </c>
      <c r="G24" s="86">
        <f>SUMIFS('Cash Outflows'!$F:$F,'Cash Outflows'!$A:$A,Actual!G$3,'Cash Outflows'!$G:$G,Actual!$B24)</f>
        <v>0</v>
      </c>
      <c r="H24" s="86">
        <f>SUMIFS('Cash Outflows'!$F:$F,'Cash Outflows'!$A:$A,Actual!H$3,'Cash Outflows'!$G:$G,Actual!$B24)</f>
        <v>0</v>
      </c>
      <c r="I24" s="86">
        <f>SUMIFS('Cash Outflows'!$F:$F,'Cash Outflows'!$A:$A,Actual!I$3,'Cash Outflows'!$G:$G,Actual!$B24)</f>
        <v>0</v>
      </c>
      <c r="J24" s="86">
        <f>SUMIFS('Cash Outflows'!$F:$F,'Cash Outflows'!$A:$A,Actual!J$3,'Cash Outflows'!$G:$G,Actual!$B24)</f>
        <v>0</v>
      </c>
      <c r="K24" s="86">
        <f>SUMIFS('Cash Outflows'!$F:$F,'Cash Outflows'!$A:$A,Actual!K$3,'Cash Outflows'!$G:$G,Actual!$B24)</f>
        <v>0</v>
      </c>
      <c r="L24" s="86">
        <f>SUMIFS('Cash Outflows'!$F:$F,'Cash Outflows'!$A:$A,Actual!L$3,'Cash Outflows'!$G:$G,Actual!$B24)</f>
        <v>0</v>
      </c>
      <c r="M24" s="86">
        <f>SUMIFS('Cash Outflows'!$F:$F,'Cash Outflows'!$A:$A,Actual!M$3,'Cash Outflows'!$G:$G,Actual!$B24)</f>
        <v>0</v>
      </c>
      <c r="N24" s="86">
        <f>SUMIFS('Cash Outflows'!$F:$F,'Cash Outflows'!$A:$A,Actual!N$3,'Cash Outflows'!$G:$G,Actual!$B24)</f>
        <v>0</v>
      </c>
      <c r="O24" s="86">
        <f>SUMIFS('Cash Outflows'!$F:$F,'Cash Outflows'!$A:$A,Actual!O$3,'Cash Outflows'!$G:$G,Actual!$B24)</f>
        <v>0</v>
      </c>
      <c r="P24" s="86">
        <f>SUMIFS('Cash Outflows'!$F:$F,'Cash Outflows'!$A:$A,Actual!P$3,'Cash Outflows'!$G:$G,Actual!$B24)</f>
        <v>0</v>
      </c>
      <c r="Q24" s="86">
        <f>SUMIFS('Cash Outflows'!$F:$F,'Cash Outflows'!$A:$A,Actual!Q$3,'Cash Outflows'!$G:$G,Actual!$B24)</f>
        <v>0</v>
      </c>
      <c r="R24" s="86">
        <f>SUMIFS('Cash Outflows'!$F:$F,'Cash Outflows'!$A:$A,Actual!R$3,'Cash Outflows'!$G:$G,Actual!$B24)</f>
        <v>0</v>
      </c>
      <c r="S24" s="86">
        <f>SUMIFS('Cash Outflows'!$F:$F,'Cash Outflows'!$A:$A,Actual!S$3,'Cash Outflows'!$G:$G,Actual!$B24)</f>
        <v>0</v>
      </c>
      <c r="T24" s="86">
        <f>SUMIFS('Cash Outflows'!$F:$F,'Cash Outflows'!$A:$A,Actual!T$3,'Cash Outflows'!$G:$G,Actual!$B24)</f>
        <v>0</v>
      </c>
      <c r="U24" s="86">
        <f>SUMIFS('Cash Outflows'!$F:$F,'Cash Outflows'!$A:$A,Actual!U$3,'Cash Outflows'!$G:$G,Actual!$B24)</f>
        <v>0</v>
      </c>
      <c r="V24" s="86">
        <f>SUMIFS('Cash Outflows'!$F:$F,'Cash Outflows'!$A:$A,Actual!V$3,'Cash Outflows'!$G:$G,Actual!$B24)</f>
        <v>0</v>
      </c>
      <c r="W24" s="86">
        <f>SUMIFS('Cash Outflows'!$F:$F,'Cash Outflows'!$A:$A,Actual!W$3,'Cash Outflows'!$G:$G,Actual!$B24)</f>
        <v>0</v>
      </c>
      <c r="X24" s="86">
        <f>SUMIFS('Cash Outflows'!$F:$F,'Cash Outflows'!$A:$A,Actual!X$3,'Cash Outflows'!$G:$G,Actual!$B24)</f>
        <v>0</v>
      </c>
      <c r="Y24" s="86">
        <f>SUMIFS('Cash Outflows'!$F:$F,'Cash Outflows'!$A:$A,Actual!Y$3,'Cash Outflows'!$G:$G,Actual!$B24)</f>
        <v>0</v>
      </c>
      <c r="Z24" s="86">
        <f>SUMIFS('Cash Outflows'!$F:$F,'Cash Outflows'!$A:$A,Actual!Z$3,'Cash Outflows'!$G:$G,Actual!$B24)</f>
        <v>0</v>
      </c>
      <c r="AA24" s="86">
        <f>SUMIFS('Cash Outflows'!$F:$F,'Cash Outflows'!$A:$A,Actual!AA$3,'Cash Outflows'!$G:$G,Actual!$B24)</f>
        <v>0</v>
      </c>
      <c r="AB24" s="86">
        <f>SUMIFS('Cash Outflows'!$F:$F,'Cash Outflows'!$A:$A,Actual!AB$3,'Cash Outflows'!$G:$G,Actual!$B24)</f>
        <v>0</v>
      </c>
      <c r="AC24" s="86">
        <f>SUMIFS('Cash Outflows'!$F:$F,'Cash Outflows'!$A:$A,Actual!AC$3,'Cash Outflows'!$G:$G,Actual!$B24)</f>
        <v>0</v>
      </c>
      <c r="AD24" s="86">
        <f>SUMIFS('Cash Outflows'!$F:$F,'Cash Outflows'!$A:$A,Actual!AD$3,'Cash Outflows'!$G:$G,Actual!$B24)</f>
        <v>0</v>
      </c>
      <c r="AE24" s="86">
        <f>SUMIFS('Cash Outflows'!$F:$F,'Cash Outflows'!$A:$A,Actual!AE$3,'Cash Outflows'!$G:$G,Actual!$B24)</f>
        <v>0</v>
      </c>
      <c r="AF24" s="86">
        <f>SUMIFS('Cash Outflows'!$F:$F,'Cash Outflows'!$A:$A,Actual!AF$3,'Cash Outflows'!$G:$G,Actual!$B24)</f>
        <v>0</v>
      </c>
      <c r="AG24" s="86">
        <f>SUMIFS('Cash Outflows'!$F:$F,'Cash Outflows'!$A:$A,Actual!AG$3,'Cash Outflows'!$G:$G,Actual!$B24)</f>
        <v>0</v>
      </c>
      <c r="AH24" s="86">
        <f>SUMIFS('Cash Outflows'!$F:$F,'Cash Outflows'!$A:$A,Actual!AH$3,'Cash Outflows'!$G:$G,Actual!$B24)</f>
        <v>0</v>
      </c>
      <c r="AI24" s="86">
        <f>SUMIFS('Cash Outflows'!$F:$F,'Cash Outflows'!$A:$A,Actual!AI$3,'Cash Outflows'!$G:$G,Actual!$B24)</f>
        <v>0</v>
      </c>
      <c r="AJ24" s="86">
        <f>SUMIFS('Cash Outflows'!$F:$F,'Cash Outflows'!$A:$A,Actual!AJ$3,'Cash Outflows'!$G:$G,Actual!$B24)</f>
        <v>0</v>
      </c>
      <c r="AK24" s="86">
        <f>SUMIFS('Cash Outflows'!$F:$F,'Cash Outflows'!$A:$A,Actual!AK$3,'Cash Outflows'!$G:$G,Actual!$B24)</f>
        <v>0</v>
      </c>
      <c r="AL24" s="86">
        <f>SUMIFS('Cash Outflows'!$F:$F,'Cash Outflows'!$A:$A,Actual!AL$3,'Cash Outflows'!$G:$G,Actual!$B24)</f>
        <v>0</v>
      </c>
      <c r="AM24" s="86">
        <f>SUMIFS('Cash Outflows'!$F:$F,'Cash Outflows'!$A:$A,Actual!AM$3,'Cash Outflows'!$G:$G,Actual!$B24)</f>
        <v>0</v>
      </c>
      <c r="AN24" s="86">
        <f>SUMIFS('Cash Outflows'!$F:$F,'Cash Outflows'!$A:$A,Actual!AN$3,'Cash Outflows'!$G:$G,Actual!$B24)</f>
        <v>0</v>
      </c>
      <c r="AO24" s="86">
        <f>SUMIFS('Cash Outflows'!$F:$F,'Cash Outflows'!$A:$A,Actual!AO$3,'Cash Outflows'!$G:$G,Actual!$B24)</f>
        <v>0</v>
      </c>
      <c r="AP24" s="86">
        <f>SUMIFS('Cash Outflows'!$F:$F,'Cash Outflows'!$A:$A,Actual!AP$3,'Cash Outflows'!$G:$G,Actual!$B24)</f>
        <v>0</v>
      </c>
      <c r="AQ24" s="86">
        <f>SUMIFS('Cash Outflows'!$F:$F,'Cash Outflows'!$A:$A,Actual!AQ$3,'Cash Outflows'!$G:$G,Actual!$B24)</f>
        <v>0</v>
      </c>
    </row>
    <row r="25" spans="1:43" s="12" customFormat="1" x14ac:dyDescent="0.2">
      <c r="A25" s="42"/>
      <c r="B25" s="41" t="s">
        <v>110</v>
      </c>
      <c r="C25" s="86">
        <f>SUMIFS('Cash Outflows'!$F:$F,'Cash Outflows'!$A:$A,Actual!C$3,'Cash Outflows'!$G:$G,Actual!$B25)</f>
        <v>0</v>
      </c>
      <c r="D25" s="86">
        <f>SUMIFS('Cash Outflows'!$F:$F,'Cash Outflows'!$A:$A,Actual!D$3,'Cash Outflows'!$G:$G,Actual!$B25)</f>
        <v>0</v>
      </c>
      <c r="E25" s="86">
        <f>SUMIFS('Cash Outflows'!$F:$F,'Cash Outflows'!$A:$A,Actual!E$3,'Cash Outflows'!$G:$G,Actual!$B25)</f>
        <v>0</v>
      </c>
      <c r="F25" s="86">
        <f>SUMIFS('Cash Outflows'!$F:$F,'Cash Outflows'!$A:$A,Actual!F$3,'Cash Outflows'!$G:$G,Actual!$B25)</f>
        <v>0</v>
      </c>
      <c r="G25" s="86">
        <f>SUMIFS('Cash Outflows'!$F:$F,'Cash Outflows'!$A:$A,Actual!G$3,'Cash Outflows'!$G:$G,Actual!$B25)</f>
        <v>0</v>
      </c>
      <c r="H25" s="86">
        <f>SUMIFS('Cash Outflows'!$F:$F,'Cash Outflows'!$A:$A,Actual!H$3,'Cash Outflows'!$G:$G,Actual!$B25)</f>
        <v>0</v>
      </c>
      <c r="I25" s="86">
        <f>SUMIFS('Cash Outflows'!$F:$F,'Cash Outflows'!$A:$A,Actual!I$3,'Cash Outflows'!$G:$G,Actual!$B25)</f>
        <v>0</v>
      </c>
      <c r="J25" s="86">
        <f>SUMIFS('Cash Outflows'!$F:$F,'Cash Outflows'!$A:$A,Actual!J$3,'Cash Outflows'!$G:$G,Actual!$B25)</f>
        <v>0</v>
      </c>
      <c r="K25" s="86">
        <f>SUMIFS('Cash Outflows'!$F:$F,'Cash Outflows'!$A:$A,Actual!K$3,'Cash Outflows'!$G:$G,Actual!$B25)</f>
        <v>0</v>
      </c>
      <c r="L25" s="86">
        <f>SUMIFS('Cash Outflows'!$F:$F,'Cash Outflows'!$A:$A,Actual!L$3,'Cash Outflows'!$G:$G,Actual!$B25)</f>
        <v>0</v>
      </c>
      <c r="M25" s="86">
        <f>SUMIFS('Cash Outflows'!$F:$F,'Cash Outflows'!$A:$A,Actual!M$3,'Cash Outflows'!$G:$G,Actual!$B25)</f>
        <v>0</v>
      </c>
      <c r="N25" s="86">
        <f>SUMIFS('Cash Outflows'!$F:$F,'Cash Outflows'!$A:$A,Actual!N$3,'Cash Outflows'!$G:$G,Actual!$B25)</f>
        <v>0</v>
      </c>
      <c r="O25" s="86">
        <f>SUMIFS('Cash Outflows'!$F:$F,'Cash Outflows'!$A:$A,Actual!O$3,'Cash Outflows'!$G:$G,Actual!$B25)</f>
        <v>0</v>
      </c>
      <c r="P25" s="86">
        <f>SUMIFS('Cash Outflows'!$F:$F,'Cash Outflows'!$A:$A,Actual!P$3,'Cash Outflows'!$G:$G,Actual!$B25)</f>
        <v>0</v>
      </c>
      <c r="Q25" s="86">
        <f>SUMIFS('Cash Outflows'!$F:$F,'Cash Outflows'!$A:$A,Actual!Q$3,'Cash Outflows'!$G:$G,Actual!$B25)</f>
        <v>0</v>
      </c>
      <c r="R25" s="86">
        <f>SUMIFS('Cash Outflows'!$F:$F,'Cash Outflows'!$A:$A,Actual!R$3,'Cash Outflows'!$G:$G,Actual!$B25)</f>
        <v>0</v>
      </c>
      <c r="S25" s="86">
        <f>SUMIFS('Cash Outflows'!$F:$F,'Cash Outflows'!$A:$A,Actual!S$3,'Cash Outflows'!$G:$G,Actual!$B25)</f>
        <v>0</v>
      </c>
      <c r="T25" s="86">
        <f>SUMIFS('Cash Outflows'!$F:$F,'Cash Outflows'!$A:$A,Actual!T$3,'Cash Outflows'!$G:$G,Actual!$B25)</f>
        <v>0</v>
      </c>
      <c r="U25" s="86">
        <f>SUMIFS('Cash Outflows'!$F:$F,'Cash Outflows'!$A:$A,Actual!U$3,'Cash Outflows'!$G:$G,Actual!$B25)</f>
        <v>0</v>
      </c>
      <c r="V25" s="86">
        <f>SUMIFS('Cash Outflows'!$F:$F,'Cash Outflows'!$A:$A,Actual!V$3,'Cash Outflows'!$G:$G,Actual!$B25)</f>
        <v>0</v>
      </c>
      <c r="W25" s="86">
        <f>SUMIFS('Cash Outflows'!$F:$F,'Cash Outflows'!$A:$A,Actual!W$3,'Cash Outflows'!$G:$G,Actual!$B25)</f>
        <v>0</v>
      </c>
      <c r="X25" s="86">
        <f>SUMIFS('Cash Outflows'!$F:$F,'Cash Outflows'!$A:$A,Actual!X$3,'Cash Outflows'!$G:$G,Actual!$B25)</f>
        <v>0</v>
      </c>
      <c r="Y25" s="86">
        <f>SUMIFS('Cash Outflows'!$F:$F,'Cash Outflows'!$A:$A,Actual!Y$3,'Cash Outflows'!$G:$G,Actual!$B25)</f>
        <v>0</v>
      </c>
      <c r="Z25" s="86">
        <f>SUMIFS('Cash Outflows'!$F:$F,'Cash Outflows'!$A:$A,Actual!Z$3,'Cash Outflows'!$G:$G,Actual!$B25)</f>
        <v>0</v>
      </c>
      <c r="AA25" s="86">
        <f>SUMIFS('Cash Outflows'!$F:$F,'Cash Outflows'!$A:$A,Actual!AA$3,'Cash Outflows'!$G:$G,Actual!$B25)</f>
        <v>0</v>
      </c>
      <c r="AB25" s="86">
        <f>SUMIFS('Cash Outflows'!$F:$F,'Cash Outflows'!$A:$A,Actual!AB$3,'Cash Outflows'!$G:$G,Actual!$B25)</f>
        <v>0</v>
      </c>
      <c r="AC25" s="86">
        <f>SUMIFS('Cash Outflows'!$F:$F,'Cash Outflows'!$A:$A,Actual!AC$3,'Cash Outflows'!$G:$G,Actual!$B25)</f>
        <v>0</v>
      </c>
      <c r="AD25" s="86">
        <f>SUMIFS('Cash Outflows'!$F:$F,'Cash Outflows'!$A:$A,Actual!AD$3,'Cash Outflows'!$G:$G,Actual!$B25)</f>
        <v>0</v>
      </c>
      <c r="AE25" s="86">
        <f>SUMIFS('Cash Outflows'!$F:$F,'Cash Outflows'!$A:$A,Actual!AE$3,'Cash Outflows'!$G:$G,Actual!$B25)</f>
        <v>0</v>
      </c>
      <c r="AF25" s="86">
        <f>SUMIFS('Cash Outflows'!$F:$F,'Cash Outflows'!$A:$A,Actual!AF$3,'Cash Outflows'!$G:$G,Actual!$B25)</f>
        <v>0</v>
      </c>
      <c r="AG25" s="86">
        <f>SUMIFS('Cash Outflows'!$F:$F,'Cash Outflows'!$A:$A,Actual!AG$3,'Cash Outflows'!$G:$G,Actual!$B25)</f>
        <v>0</v>
      </c>
      <c r="AH25" s="86">
        <f>SUMIFS('Cash Outflows'!$F:$F,'Cash Outflows'!$A:$A,Actual!AH$3,'Cash Outflows'!$G:$G,Actual!$B25)</f>
        <v>0</v>
      </c>
      <c r="AI25" s="86">
        <f>SUMIFS('Cash Outflows'!$F:$F,'Cash Outflows'!$A:$A,Actual!AI$3,'Cash Outflows'!$G:$G,Actual!$B25)</f>
        <v>0</v>
      </c>
      <c r="AJ25" s="86">
        <f>SUMIFS('Cash Outflows'!$F:$F,'Cash Outflows'!$A:$A,Actual!AJ$3,'Cash Outflows'!$G:$G,Actual!$B25)</f>
        <v>0</v>
      </c>
      <c r="AK25" s="86">
        <f>SUMIFS('Cash Outflows'!$F:$F,'Cash Outflows'!$A:$A,Actual!AK$3,'Cash Outflows'!$G:$G,Actual!$B25)</f>
        <v>0</v>
      </c>
      <c r="AL25" s="86">
        <f>SUMIFS('Cash Outflows'!$F:$F,'Cash Outflows'!$A:$A,Actual!AL$3,'Cash Outflows'!$G:$G,Actual!$B25)</f>
        <v>0</v>
      </c>
      <c r="AM25" s="86">
        <f>SUMIFS('Cash Outflows'!$F:$F,'Cash Outflows'!$A:$A,Actual!AM$3,'Cash Outflows'!$G:$G,Actual!$B25)</f>
        <v>0</v>
      </c>
      <c r="AN25" s="86">
        <f>SUMIFS('Cash Outflows'!$F:$F,'Cash Outflows'!$A:$A,Actual!AN$3,'Cash Outflows'!$G:$G,Actual!$B25)</f>
        <v>0</v>
      </c>
      <c r="AO25" s="86">
        <f>SUMIFS('Cash Outflows'!$F:$F,'Cash Outflows'!$A:$A,Actual!AO$3,'Cash Outflows'!$G:$G,Actual!$B25)</f>
        <v>0</v>
      </c>
      <c r="AP25" s="86">
        <f>SUMIFS('Cash Outflows'!$F:$F,'Cash Outflows'!$A:$A,Actual!AP$3,'Cash Outflows'!$G:$G,Actual!$B25)</f>
        <v>0</v>
      </c>
      <c r="AQ25" s="86">
        <f>SUMIFS('Cash Outflows'!$F:$F,'Cash Outflows'!$A:$A,Actual!AQ$3,'Cash Outflows'!$G:$G,Actual!$B25)</f>
        <v>0</v>
      </c>
    </row>
    <row r="26" spans="1:43" s="12" customFormat="1" x14ac:dyDescent="0.2">
      <c r="A26" s="42"/>
      <c r="B26" s="41" t="s">
        <v>183</v>
      </c>
      <c r="C26" s="86">
        <f>SUMIFS('Cash Outflows'!$F:$F,'Cash Outflows'!$A:$A,Actual!C$3,'Cash Outflows'!$G:$G,Actual!$B26)</f>
        <v>0</v>
      </c>
      <c r="D26" s="86">
        <f>SUMIFS('Cash Outflows'!$F:$F,'Cash Outflows'!$A:$A,Actual!D$3,'Cash Outflows'!$G:$G,Actual!$B26)</f>
        <v>0</v>
      </c>
      <c r="E26" s="86">
        <f>SUMIFS('Cash Outflows'!$F:$F,'Cash Outflows'!$A:$A,Actual!E$3,'Cash Outflows'!$G:$G,Actual!$B26)</f>
        <v>0</v>
      </c>
      <c r="F26" s="86">
        <f>SUMIFS('Cash Outflows'!$F:$F,'Cash Outflows'!$A:$A,Actual!F$3,'Cash Outflows'!$G:$G,Actual!$B26)</f>
        <v>0</v>
      </c>
      <c r="G26" s="86">
        <f>SUMIFS('Cash Outflows'!$F:$F,'Cash Outflows'!$A:$A,Actual!G$3,'Cash Outflows'!$G:$G,Actual!$B26)</f>
        <v>0</v>
      </c>
      <c r="H26" s="86">
        <f>SUMIFS('Cash Outflows'!$F:$F,'Cash Outflows'!$A:$A,Actual!H$3,'Cash Outflows'!$G:$G,Actual!$B26)</f>
        <v>0</v>
      </c>
      <c r="I26" s="86">
        <f>SUMIFS('Cash Outflows'!$F:$F,'Cash Outflows'!$A:$A,Actual!I$3,'Cash Outflows'!$G:$G,Actual!$B26)</f>
        <v>0</v>
      </c>
      <c r="J26" s="86">
        <f>SUMIFS('Cash Outflows'!$F:$F,'Cash Outflows'!$A:$A,Actual!J$3,'Cash Outflows'!$G:$G,Actual!$B26)</f>
        <v>0</v>
      </c>
      <c r="K26" s="86">
        <f>SUMIFS('Cash Outflows'!$F:$F,'Cash Outflows'!$A:$A,Actual!K$3,'Cash Outflows'!$G:$G,Actual!$B26)</f>
        <v>0</v>
      </c>
      <c r="L26" s="86">
        <f>SUMIFS('Cash Outflows'!$F:$F,'Cash Outflows'!$A:$A,Actual!L$3,'Cash Outflows'!$G:$G,Actual!$B26)</f>
        <v>0</v>
      </c>
      <c r="M26" s="86">
        <f>SUMIFS('Cash Outflows'!$F:$F,'Cash Outflows'!$A:$A,Actual!M$3,'Cash Outflows'!$G:$G,Actual!$B26)</f>
        <v>0</v>
      </c>
      <c r="N26" s="86">
        <f>SUMIFS('Cash Outflows'!$F:$F,'Cash Outflows'!$A:$A,Actual!N$3,'Cash Outflows'!$G:$G,Actual!$B26)</f>
        <v>0</v>
      </c>
      <c r="O26" s="86">
        <f>SUMIFS('Cash Outflows'!$F:$F,'Cash Outflows'!$A:$A,Actual!O$3,'Cash Outflows'!$G:$G,Actual!$B26)</f>
        <v>0</v>
      </c>
      <c r="P26" s="86">
        <f>SUMIFS('Cash Outflows'!$F:$F,'Cash Outflows'!$A:$A,Actual!P$3,'Cash Outflows'!$G:$G,Actual!$B26)</f>
        <v>0</v>
      </c>
      <c r="Q26" s="86">
        <f>SUMIFS('Cash Outflows'!$F:$F,'Cash Outflows'!$A:$A,Actual!Q$3,'Cash Outflows'!$G:$G,Actual!$B26)</f>
        <v>0</v>
      </c>
      <c r="R26" s="86">
        <f>SUMIFS('Cash Outflows'!$F:$F,'Cash Outflows'!$A:$A,Actual!R$3,'Cash Outflows'!$G:$G,Actual!$B26)</f>
        <v>0</v>
      </c>
      <c r="S26" s="86">
        <f>SUMIFS('Cash Outflows'!$F:$F,'Cash Outflows'!$A:$A,Actual!S$3,'Cash Outflows'!$G:$G,Actual!$B26)</f>
        <v>0</v>
      </c>
      <c r="T26" s="86">
        <f>SUMIFS('Cash Outflows'!$F:$F,'Cash Outflows'!$A:$A,Actual!T$3,'Cash Outflows'!$G:$G,Actual!$B26)</f>
        <v>0</v>
      </c>
      <c r="U26" s="86">
        <f>SUMIFS('Cash Outflows'!$F:$F,'Cash Outflows'!$A:$A,Actual!U$3,'Cash Outflows'!$G:$G,Actual!$B26)</f>
        <v>0</v>
      </c>
      <c r="V26" s="86">
        <f>SUMIFS('Cash Outflows'!$F:$F,'Cash Outflows'!$A:$A,Actual!V$3,'Cash Outflows'!$G:$G,Actual!$B26)</f>
        <v>0</v>
      </c>
      <c r="W26" s="86">
        <f>SUMIFS('Cash Outflows'!$F:$F,'Cash Outflows'!$A:$A,Actual!W$3,'Cash Outflows'!$G:$G,Actual!$B26)</f>
        <v>0</v>
      </c>
      <c r="X26" s="86">
        <f>SUMIFS('Cash Outflows'!$F:$F,'Cash Outflows'!$A:$A,Actual!X$3,'Cash Outflows'!$G:$G,Actual!$B26)</f>
        <v>0</v>
      </c>
      <c r="Y26" s="86">
        <f>SUMIFS('Cash Outflows'!$F:$F,'Cash Outflows'!$A:$A,Actual!Y$3,'Cash Outflows'!$G:$G,Actual!$B26)</f>
        <v>0</v>
      </c>
      <c r="Z26" s="86">
        <f>SUMIFS('Cash Outflows'!$F:$F,'Cash Outflows'!$A:$A,Actual!Z$3,'Cash Outflows'!$G:$G,Actual!$B26)</f>
        <v>0</v>
      </c>
      <c r="AA26" s="86">
        <f>SUMIFS('Cash Outflows'!$F:$F,'Cash Outflows'!$A:$A,Actual!AA$3,'Cash Outflows'!$G:$G,Actual!$B26)</f>
        <v>0</v>
      </c>
      <c r="AB26" s="86">
        <f>SUMIFS('Cash Outflows'!$F:$F,'Cash Outflows'!$A:$A,Actual!AB$3,'Cash Outflows'!$G:$G,Actual!$B26)</f>
        <v>0</v>
      </c>
      <c r="AC26" s="86">
        <f>SUMIFS('Cash Outflows'!$F:$F,'Cash Outflows'!$A:$A,Actual!AC$3,'Cash Outflows'!$G:$G,Actual!$B26)</f>
        <v>0</v>
      </c>
      <c r="AD26" s="86">
        <f>SUMIFS('Cash Outflows'!$F:$F,'Cash Outflows'!$A:$A,Actual!AD$3,'Cash Outflows'!$G:$G,Actual!$B26)</f>
        <v>0</v>
      </c>
      <c r="AE26" s="86">
        <f>SUMIFS('Cash Outflows'!$F:$F,'Cash Outflows'!$A:$A,Actual!AE$3,'Cash Outflows'!$G:$G,Actual!$B26)</f>
        <v>0</v>
      </c>
      <c r="AF26" s="86">
        <f>SUMIFS('Cash Outflows'!$F:$F,'Cash Outflows'!$A:$A,Actual!AF$3,'Cash Outflows'!$G:$G,Actual!$B26)</f>
        <v>0</v>
      </c>
      <c r="AG26" s="86">
        <f>SUMIFS('Cash Outflows'!$F:$F,'Cash Outflows'!$A:$A,Actual!AG$3,'Cash Outflows'!$G:$G,Actual!$B26)</f>
        <v>0</v>
      </c>
      <c r="AH26" s="86">
        <f>SUMIFS('Cash Outflows'!$F:$F,'Cash Outflows'!$A:$A,Actual!AH$3,'Cash Outflows'!$G:$G,Actual!$B26)</f>
        <v>0</v>
      </c>
      <c r="AI26" s="86">
        <f>SUMIFS('Cash Outflows'!$F:$F,'Cash Outflows'!$A:$A,Actual!AI$3,'Cash Outflows'!$G:$G,Actual!$B26)</f>
        <v>0</v>
      </c>
      <c r="AJ26" s="86">
        <f>SUMIFS('Cash Outflows'!$F:$F,'Cash Outflows'!$A:$A,Actual!AJ$3,'Cash Outflows'!$G:$G,Actual!$B26)</f>
        <v>0</v>
      </c>
      <c r="AK26" s="86">
        <f>SUMIFS('Cash Outflows'!$F:$F,'Cash Outflows'!$A:$A,Actual!AK$3,'Cash Outflows'!$G:$G,Actual!$B26)</f>
        <v>0</v>
      </c>
      <c r="AL26" s="86">
        <f>SUMIFS('Cash Outflows'!$F:$F,'Cash Outflows'!$A:$A,Actual!AL$3,'Cash Outflows'!$G:$G,Actual!$B26)</f>
        <v>0</v>
      </c>
      <c r="AM26" s="86">
        <f>SUMIFS('Cash Outflows'!$F:$F,'Cash Outflows'!$A:$A,Actual!AM$3,'Cash Outflows'!$G:$G,Actual!$B26)</f>
        <v>0</v>
      </c>
      <c r="AN26" s="86">
        <f>SUMIFS('Cash Outflows'!$F:$F,'Cash Outflows'!$A:$A,Actual!AN$3,'Cash Outflows'!$G:$G,Actual!$B26)</f>
        <v>0</v>
      </c>
      <c r="AO26" s="86">
        <f>SUMIFS('Cash Outflows'!$F:$F,'Cash Outflows'!$A:$A,Actual!AO$3,'Cash Outflows'!$G:$G,Actual!$B26)</f>
        <v>0</v>
      </c>
      <c r="AP26" s="86">
        <f>SUMIFS('Cash Outflows'!$F:$F,'Cash Outflows'!$A:$A,Actual!AP$3,'Cash Outflows'!$G:$G,Actual!$B26)</f>
        <v>0</v>
      </c>
      <c r="AQ26" s="86">
        <f>SUMIFS('Cash Outflows'!$F:$F,'Cash Outflows'!$A:$A,Actual!AQ$3,'Cash Outflows'!$G:$G,Actual!$B26)</f>
        <v>0</v>
      </c>
    </row>
    <row r="27" spans="1:43" s="12" customFormat="1" x14ac:dyDescent="0.2">
      <c r="A27" s="42"/>
      <c r="B27" s="41" t="s">
        <v>175</v>
      </c>
      <c r="C27" s="86">
        <f>SUMIFS('Cash Outflows'!$F:$F,'Cash Outflows'!$A:$A,Actual!C$3,'Cash Outflows'!$G:$G,Actual!$B27)</f>
        <v>0</v>
      </c>
      <c r="D27" s="86">
        <f>SUMIFS('Cash Outflows'!$F:$F,'Cash Outflows'!$A:$A,Actual!D$3,'Cash Outflows'!$G:$G,Actual!$B27)</f>
        <v>0</v>
      </c>
      <c r="E27" s="86">
        <f>SUMIFS('Cash Outflows'!$F:$F,'Cash Outflows'!$A:$A,Actual!E$3,'Cash Outflows'!$G:$G,Actual!$B27)</f>
        <v>0</v>
      </c>
      <c r="F27" s="86">
        <f>SUMIFS('Cash Outflows'!$F:$F,'Cash Outflows'!$A:$A,Actual!F$3,'Cash Outflows'!$G:$G,Actual!$B27)</f>
        <v>0</v>
      </c>
      <c r="G27" s="86">
        <f>SUMIFS('Cash Outflows'!$F:$F,'Cash Outflows'!$A:$A,Actual!G$3,'Cash Outflows'!$G:$G,Actual!$B27)</f>
        <v>0</v>
      </c>
      <c r="H27" s="86">
        <f>SUMIFS('Cash Outflows'!$F:$F,'Cash Outflows'!$A:$A,Actual!H$3,'Cash Outflows'!$G:$G,Actual!$B27)</f>
        <v>0</v>
      </c>
      <c r="I27" s="86">
        <f>SUMIFS('Cash Outflows'!$F:$F,'Cash Outflows'!$A:$A,Actual!I$3,'Cash Outflows'!$G:$G,Actual!$B27)</f>
        <v>0</v>
      </c>
      <c r="J27" s="86">
        <f>SUMIFS('Cash Outflows'!$F:$F,'Cash Outflows'!$A:$A,Actual!J$3,'Cash Outflows'!$G:$G,Actual!$B27)</f>
        <v>0</v>
      </c>
      <c r="K27" s="86">
        <f>SUMIFS('Cash Outflows'!$F:$F,'Cash Outflows'!$A:$A,Actual!K$3,'Cash Outflows'!$G:$G,Actual!$B27)</f>
        <v>0</v>
      </c>
      <c r="L27" s="86">
        <f>SUMIFS('Cash Outflows'!$F:$F,'Cash Outflows'!$A:$A,Actual!L$3,'Cash Outflows'!$G:$G,Actual!$B27)</f>
        <v>0</v>
      </c>
      <c r="M27" s="86">
        <f>SUMIFS('Cash Outflows'!$F:$F,'Cash Outflows'!$A:$A,Actual!M$3,'Cash Outflows'!$G:$G,Actual!$B27)</f>
        <v>0</v>
      </c>
      <c r="N27" s="86">
        <f>SUMIFS('Cash Outflows'!$F:$F,'Cash Outflows'!$A:$A,Actual!N$3,'Cash Outflows'!$G:$G,Actual!$B27)</f>
        <v>0</v>
      </c>
      <c r="O27" s="86">
        <f>SUMIFS('Cash Outflows'!$F:$F,'Cash Outflows'!$A:$A,Actual!O$3,'Cash Outflows'!$G:$G,Actual!$B27)</f>
        <v>0</v>
      </c>
      <c r="P27" s="86">
        <f>SUMIFS('Cash Outflows'!$F:$F,'Cash Outflows'!$A:$A,Actual!P$3,'Cash Outflows'!$G:$G,Actual!$B27)</f>
        <v>0</v>
      </c>
      <c r="Q27" s="86">
        <f>SUMIFS('Cash Outflows'!$F:$F,'Cash Outflows'!$A:$A,Actual!Q$3,'Cash Outflows'!$G:$G,Actual!$B27)</f>
        <v>0</v>
      </c>
      <c r="R27" s="86">
        <f>SUMIFS('Cash Outflows'!$F:$F,'Cash Outflows'!$A:$A,Actual!R$3,'Cash Outflows'!$G:$G,Actual!$B27)</f>
        <v>0</v>
      </c>
      <c r="S27" s="86">
        <f>SUMIFS('Cash Outflows'!$F:$F,'Cash Outflows'!$A:$A,Actual!S$3,'Cash Outflows'!$G:$G,Actual!$B27)</f>
        <v>0</v>
      </c>
      <c r="T27" s="86">
        <f>SUMIFS('Cash Outflows'!$F:$F,'Cash Outflows'!$A:$A,Actual!T$3,'Cash Outflows'!$G:$G,Actual!$B27)</f>
        <v>0</v>
      </c>
      <c r="U27" s="86">
        <f>SUMIFS('Cash Outflows'!$F:$F,'Cash Outflows'!$A:$A,Actual!U$3,'Cash Outflows'!$G:$G,Actual!$B27)</f>
        <v>0</v>
      </c>
      <c r="V27" s="86">
        <f>SUMIFS('Cash Outflows'!$F:$F,'Cash Outflows'!$A:$A,Actual!V$3,'Cash Outflows'!$G:$G,Actual!$B27)</f>
        <v>0</v>
      </c>
      <c r="W27" s="86">
        <f>SUMIFS('Cash Outflows'!$F:$F,'Cash Outflows'!$A:$A,Actual!W$3,'Cash Outflows'!$G:$G,Actual!$B27)</f>
        <v>0</v>
      </c>
      <c r="X27" s="86">
        <f>SUMIFS('Cash Outflows'!$F:$F,'Cash Outflows'!$A:$A,Actual!X$3,'Cash Outflows'!$G:$G,Actual!$B27)</f>
        <v>0</v>
      </c>
      <c r="Y27" s="86">
        <f>SUMIFS('Cash Outflows'!$F:$F,'Cash Outflows'!$A:$A,Actual!Y$3,'Cash Outflows'!$G:$G,Actual!$B27)</f>
        <v>0</v>
      </c>
      <c r="Z27" s="86">
        <f>SUMIFS('Cash Outflows'!$F:$F,'Cash Outflows'!$A:$A,Actual!Z$3,'Cash Outflows'!$G:$G,Actual!$B27)</f>
        <v>0</v>
      </c>
      <c r="AA27" s="86">
        <f>SUMIFS('Cash Outflows'!$F:$F,'Cash Outflows'!$A:$A,Actual!AA$3,'Cash Outflows'!$G:$G,Actual!$B27)</f>
        <v>0</v>
      </c>
      <c r="AB27" s="86">
        <f>SUMIFS('Cash Outflows'!$F:$F,'Cash Outflows'!$A:$A,Actual!AB$3,'Cash Outflows'!$G:$G,Actual!$B27)</f>
        <v>0</v>
      </c>
      <c r="AC27" s="86">
        <f>SUMIFS('Cash Outflows'!$F:$F,'Cash Outflows'!$A:$A,Actual!AC$3,'Cash Outflows'!$G:$G,Actual!$B27)</f>
        <v>0</v>
      </c>
      <c r="AD27" s="86">
        <f>SUMIFS('Cash Outflows'!$F:$F,'Cash Outflows'!$A:$A,Actual!AD$3,'Cash Outflows'!$G:$G,Actual!$B27)</f>
        <v>0</v>
      </c>
      <c r="AE27" s="86">
        <f>SUMIFS('Cash Outflows'!$F:$F,'Cash Outflows'!$A:$A,Actual!AE$3,'Cash Outflows'!$G:$G,Actual!$B27)</f>
        <v>0</v>
      </c>
      <c r="AF27" s="86">
        <f>SUMIFS('Cash Outflows'!$F:$F,'Cash Outflows'!$A:$A,Actual!AF$3,'Cash Outflows'!$G:$G,Actual!$B27)</f>
        <v>0</v>
      </c>
      <c r="AG27" s="86">
        <f>SUMIFS('Cash Outflows'!$F:$F,'Cash Outflows'!$A:$A,Actual!AG$3,'Cash Outflows'!$G:$G,Actual!$B27)</f>
        <v>0</v>
      </c>
      <c r="AH27" s="86">
        <f>SUMIFS('Cash Outflows'!$F:$F,'Cash Outflows'!$A:$A,Actual!AH$3,'Cash Outflows'!$G:$G,Actual!$B27)</f>
        <v>0</v>
      </c>
      <c r="AI27" s="86">
        <f>SUMIFS('Cash Outflows'!$F:$F,'Cash Outflows'!$A:$A,Actual!AI$3,'Cash Outflows'!$G:$G,Actual!$B27)</f>
        <v>0</v>
      </c>
      <c r="AJ27" s="86">
        <f>SUMIFS('Cash Outflows'!$F:$F,'Cash Outflows'!$A:$A,Actual!AJ$3,'Cash Outflows'!$G:$G,Actual!$B27)</f>
        <v>0</v>
      </c>
      <c r="AK27" s="86">
        <f>SUMIFS('Cash Outflows'!$F:$F,'Cash Outflows'!$A:$A,Actual!AK$3,'Cash Outflows'!$G:$G,Actual!$B27)</f>
        <v>0</v>
      </c>
      <c r="AL27" s="86">
        <f>SUMIFS('Cash Outflows'!$F:$F,'Cash Outflows'!$A:$A,Actual!AL$3,'Cash Outflows'!$G:$G,Actual!$B27)</f>
        <v>0</v>
      </c>
      <c r="AM27" s="86">
        <f>SUMIFS('Cash Outflows'!$F:$F,'Cash Outflows'!$A:$A,Actual!AM$3,'Cash Outflows'!$G:$G,Actual!$B27)</f>
        <v>0</v>
      </c>
      <c r="AN27" s="86">
        <f>SUMIFS('Cash Outflows'!$F:$F,'Cash Outflows'!$A:$A,Actual!AN$3,'Cash Outflows'!$G:$G,Actual!$B27)</f>
        <v>0</v>
      </c>
      <c r="AO27" s="86">
        <f>SUMIFS('Cash Outflows'!$F:$F,'Cash Outflows'!$A:$A,Actual!AO$3,'Cash Outflows'!$G:$G,Actual!$B27)</f>
        <v>0</v>
      </c>
      <c r="AP27" s="86">
        <f>SUMIFS('Cash Outflows'!$F:$F,'Cash Outflows'!$A:$A,Actual!AP$3,'Cash Outflows'!$G:$G,Actual!$B27)</f>
        <v>0</v>
      </c>
      <c r="AQ27" s="86">
        <f>SUMIFS('Cash Outflows'!$F:$F,'Cash Outflows'!$A:$A,Actual!AQ$3,'Cash Outflows'!$G:$G,Actual!$B27)</f>
        <v>0</v>
      </c>
    </row>
    <row r="28" spans="1:43" s="12" customFormat="1" x14ac:dyDescent="0.2">
      <c r="A28" s="42"/>
      <c r="B28" s="41" t="s">
        <v>174</v>
      </c>
      <c r="C28" s="86">
        <f>SUMIFS('Cash Outflows'!$F:$F,'Cash Outflows'!$A:$A,Actual!C$3,'Cash Outflows'!$G:$G,Actual!$B28)</f>
        <v>0</v>
      </c>
      <c r="D28" s="86">
        <f>SUMIFS('Cash Outflows'!$F:$F,'Cash Outflows'!$A:$A,Actual!D$3,'Cash Outflows'!$G:$G,Actual!$B28)</f>
        <v>0</v>
      </c>
      <c r="E28" s="86">
        <f>SUMIFS('Cash Outflows'!$F:$F,'Cash Outflows'!$A:$A,Actual!E$3,'Cash Outflows'!$G:$G,Actual!$B28)</f>
        <v>0</v>
      </c>
      <c r="F28" s="86">
        <f>SUMIFS('Cash Outflows'!$F:$F,'Cash Outflows'!$A:$A,Actual!F$3,'Cash Outflows'!$G:$G,Actual!$B28)</f>
        <v>0</v>
      </c>
      <c r="G28" s="86">
        <f>SUMIFS('Cash Outflows'!$F:$F,'Cash Outflows'!$A:$A,Actual!G$3,'Cash Outflows'!$G:$G,Actual!$B28)</f>
        <v>0</v>
      </c>
      <c r="H28" s="86">
        <f>SUMIFS('Cash Outflows'!$F:$F,'Cash Outflows'!$A:$A,Actual!H$3,'Cash Outflows'!$G:$G,Actual!$B28)</f>
        <v>0</v>
      </c>
      <c r="I28" s="86">
        <f>SUMIFS('Cash Outflows'!$F:$F,'Cash Outflows'!$A:$A,Actual!I$3,'Cash Outflows'!$G:$G,Actual!$B28)</f>
        <v>0</v>
      </c>
      <c r="J28" s="86">
        <f>SUMIFS('Cash Outflows'!$F:$F,'Cash Outflows'!$A:$A,Actual!J$3,'Cash Outflows'!$G:$G,Actual!$B28)</f>
        <v>0</v>
      </c>
      <c r="K28" s="86">
        <f>SUMIFS('Cash Outflows'!$F:$F,'Cash Outflows'!$A:$A,Actual!K$3,'Cash Outflows'!$G:$G,Actual!$B28)</f>
        <v>0</v>
      </c>
      <c r="L28" s="86">
        <f>SUMIFS('Cash Outflows'!$F:$F,'Cash Outflows'!$A:$A,Actual!L$3,'Cash Outflows'!$G:$G,Actual!$B28)</f>
        <v>0</v>
      </c>
      <c r="M28" s="86">
        <f>SUMIFS('Cash Outflows'!$F:$F,'Cash Outflows'!$A:$A,Actual!M$3,'Cash Outflows'!$G:$G,Actual!$B28)</f>
        <v>0</v>
      </c>
      <c r="N28" s="86">
        <f>SUMIFS('Cash Outflows'!$F:$F,'Cash Outflows'!$A:$A,Actual!N$3,'Cash Outflows'!$G:$G,Actual!$B28)</f>
        <v>0</v>
      </c>
      <c r="O28" s="86">
        <f>SUMIFS('Cash Outflows'!$F:$F,'Cash Outflows'!$A:$A,Actual!O$3,'Cash Outflows'!$G:$G,Actual!$B28)</f>
        <v>0</v>
      </c>
      <c r="P28" s="86">
        <f>SUMIFS('Cash Outflows'!$F:$F,'Cash Outflows'!$A:$A,Actual!P$3,'Cash Outflows'!$G:$G,Actual!$B28)</f>
        <v>0</v>
      </c>
      <c r="Q28" s="86">
        <f>SUMIFS('Cash Outflows'!$F:$F,'Cash Outflows'!$A:$A,Actual!Q$3,'Cash Outflows'!$G:$G,Actual!$B28)</f>
        <v>0</v>
      </c>
      <c r="R28" s="86">
        <f>SUMIFS('Cash Outflows'!$F:$F,'Cash Outflows'!$A:$A,Actual!R$3,'Cash Outflows'!$G:$G,Actual!$B28)</f>
        <v>0</v>
      </c>
      <c r="S28" s="86">
        <f>SUMIFS('Cash Outflows'!$F:$F,'Cash Outflows'!$A:$A,Actual!S$3,'Cash Outflows'!$G:$G,Actual!$B28)</f>
        <v>0</v>
      </c>
      <c r="T28" s="86">
        <f>SUMIFS('Cash Outflows'!$F:$F,'Cash Outflows'!$A:$A,Actual!T$3,'Cash Outflows'!$G:$G,Actual!$B28)</f>
        <v>0</v>
      </c>
      <c r="U28" s="86">
        <f>SUMIFS('Cash Outflows'!$F:$F,'Cash Outflows'!$A:$A,Actual!U$3,'Cash Outflows'!$G:$G,Actual!$B28)</f>
        <v>0</v>
      </c>
      <c r="V28" s="86">
        <f>SUMIFS('Cash Outflows'!$F:$F,'Cash Outflows'!$A:$A,Actual!V$3,'Cash Outflows'!$G:$G,Actual!$B28)</f>
        <v>0</v>
      </c>
      <c r="W28" s="86">
        <f>SUMIFS('Cash Outflows'!$F:$F,'Cash Outflows'!$A:$A,Actual!W$3,'Cash Outflows'!$G:$G,Actual!$B28)</f>
        <v>0</v>
      </c>
      <c r="X28" s="86">
        <f>SUMIFS('Cash Outflows'!$F:$F,'Cash Outflows'!$A:$A,Actual!X$3,'Cash Outflows'!$G:$G,Actual!$B28)</f>
        <v>0</v>
      </c>
      <c r="Y28" s="86">
        <f>SUMIFS('Cash Outflows'!$F:$F,'Cash Outflows'!$A:$A,Actual!Y$3,'Cash Outflows'!$G:$G,Actual!$B28)</f>
        <v>0</v>
      </c>
      <c r="Z28" s="86">
        <f>SUMIFS('Cash Outflows'!$F:$F,'Cash Outflows'!$A:$A,Actual!Z$3,'Cash Outflows'!$G:$G,Actual!$B28)</f>
        <v>0</v>
      </c>
      <c r="AA28" s="86">
        <f>SUMIFS('Cash Outflows'!$F:$F,'Cash Outflows'!$A:$A,Actual!AA$3,'Cash Outflows'!$G:$G,Actual!$B28)</f>
        <v>0</v>
      </c>
      <c r="AB28" s="86">
        <f>SUMIFS('Cash Outflows'!$F:$F,'Cash Outflows'!$A:$A,Actual!AB$3,'Cash Outflows'!$G:$G,Actual!$B28)</f>
        <v>0</v>
      </c>
      <c r="AC28" s="86">
        <f>SUMIFS('Cash Outflows'!$F:$F,'Cash Outflows'!$A:$A,Actual!AC$3,'Cash Outflows'!$G:$G,Actual!$B28)</f>
        <v>0</v>
      </c>
      <c r="AD28" s="86">
        <f>SUMIFS('Cash Outflows'!$F:$F,'Cash Outflows'!$A:$A,Actual!AD$3,'Cash Outflows'!$G:$G,Actual!$B28)</f>
        <v>0</v>
      </c>
      <c r="AE28" s="86">
        <f>SUMIFS('Cash Outflows'!$F:$F,'Cash Outflows'!$A:$A,Actual!AE$3,'Cash Outflows'!$G:$G,Actual!$B28)</f>
        <v>0</v>
      </c>
      <c r="AF28" s="86">
        <f>SUMIFS('Cash Outflows'!$F:$F,'Cash Outflows'!$A:$A,Actual!AF$3,'Cash Outflows'!$G:$G,Actual!$B28)</f>
        <v>0</v>
      </c>
      <c r="AG28" s="86">
        <f>SUMIFS('Cash Outflows'!$F:$F,'Cash Outflows'!$A:$A,Actual!AG$3,'Cash Outflows'!$G:$G,Actual!$B28)</f>
        <v>0</v>
      </c>
      <c r="AH28" s="86">
        <f>SUMIFS('Cash Outflows'!$F:$F,'Cash Outflows'!$A:$A,Actual!AH$3,'Cash Outflows'!$G:$G,Actual!$B28)</f>
        <v>0</v>
      </c>
      <c r="AI28" s="86">
        <f>SUMIFS('Cash Outflows'!$F:$F,'Cash Outflows'!$A:$A,Actual!AI$3,'Cash Outflows'!$G:$G,Actual!$B28)</f>
        <v>0</v>
      </c>
      <c r="AJ28" s="86">
        <f>SUMIFS('Cash Outflows'!$F:$F,'Cash Outflows'!$A:$A,Actual!AJ$3,'Cash Outflows'!$G:$G,Actual!$B28)</f>
        <v>0</v>
      </c>
      <c r="AK28" s="86">
        <f>SUMIFS('Cash Outflows'!$F:$F,'Cash Outflows'!$A:$A,Actual!AK$3,'Cash Outflows'!$G:$G,Actual!$B28)</f>
        <v>0</v>
      </c>
      <c r="AL28" s="86">
        <f>SUMIFS('Cash Outflows'!$F:$F,'Cash Outflows'!$A:$A,Actual!AL$3,'Cash Outflows'!$G:$G,Actual!$B28)</f>
        <v>0</v>
      </c>
      <c r="AM28" s="86">
        <f>SUMIFS('Cash Outflows'!$F:$F,'Cash Outflows'!$A:$A,Actual!AM$3,'Cash Outflows'!$G:$G,Actual!$B28)</f>
        <v>0</v>
      </c>
      <c r="AN28" s="86">
        <f>SUMIFS('Cash Outflows'!$F:$F,'Cash Outflows'!$A:$A,Actual!AN$3,'Cash Outflows'!$G:$G,Actual!$B28)</f>
        <v>0</v>
      </c>
      <c r="AO28" s="86">
        <f>SUMIFS('Cash Outflows'!$F:$F,'Cash Outflows'!$A:$A,Actual!AO$3,'Cash Outflows'!$G:$G,Actual!$B28)</f>
        <v>0</v>
      </c>
      <c r="AP28" s="86">
        <f>SUMIFS('Cash Outflows'!$F:$F,'Cash Outflows'!$A:$A,Actual!AP$3,'Cash Outflows'!$G:$G,Actual!$B28)</f>
        <v>0</v>
      </c>
      <c r="AQ28" s="86">
        <f>SUMIFS('Cash Outflows'!$F:$F,'Cash Outflows'!$A:$A,Actual!AQ$3,'Cash Outflows'!$G:$G,Actual!$B28)</f>
        <v>0</v>
      </c>
    </row>
    <row r="29" spans="1:43" s="12" customFormat="1" x14ac:dyDescent="0.2">
      <c r="A29" s="42"/>
      <c r="B29" s="41" t="s">
        <v>29</v>
      </c>
      <c r="C29" s="86">
        <f>SUMIFS('Cash Outflows'!$F:$F,'Cash Outflows'!$A:$A,Actual!C$3,'Cash Outflows'!$G:$G,Actual!$B29)</f>
        <v>0</v>
      </c>
      <c r="D29" s="86">
        <f>SUMIFS('Cash Outflows'!$F:$F,'Cash Outflows'!$A:$A,Actual!D$3,'Cash Outflows'!$G:$G,Actual!$B29)</f>
        <v>0</v>
      </c>
      <c r="E29" s="86">
        <f>SUMIFS('Cash Outflows'!$F:$F,'Cash Outflows'!$A:$A,Actual!E$3,'Cash Outflows'!$G:$G,Actual!$B29)</f>
        <v>0</v>
      </c>
      <c r="F29" s="86">
        <f>SUMIFS('Cash Outflows'!$F:$F,'Cash Outflows'!$A:$A,Actual!F$3,'Cash Outflows'!$G:$G,Actual!$B29)</f>
        <v>0</v>
      </c>
      <c r="G29" s="86">
        <f>SUMIFS('Cash Outflows'!$F:$F,'Cash Outflows'!$A:$A,Actual!G$3,'Cash Outflows'!$G:$G,Actual!$B29)</f>
        <v>0</v>
      </c>
      <c r="H29" s="86">
        <f>SUMIFS('Cash Outflows'!$F:$F,'Cash Outflows'!$A:$A,Actual!H$3,'Cash Outflows'!$G:$G,Actual!$B29)</f>
        <v>0</v>
      </c>
      <c r="I29" s="86">
        <f>SUMIFS('Cash Outflows'!$F:$F,'Cash Outflows'!$A:$A,Actual!I$3,'Cash Outflows'!$G:$G,Actual!$B29)</f>
        <v>0</v>
      </c>
      <c r="J29" s="86">
        <f>SUMIFS('Cash Outflows'!$F:$F,'Cash Outflows'!$A:$A,Actual!J$3,'Cash Outflows'!$G:$G,Actual!$B29)</f>
        <v>0</v>
      </c>
      <c r="K29" s="86">
        <f>SUMIFS('Cash Outflows'!$F:$F,'Cash Outflows'!$A:$A,Actual!K$3,'Cash Outflows'!$G:$G,Actual!$B29)</f>
        <v>0</v>
      </c>
      <c r="L29" s="86">
        <f>SUMIFS('Cash Outflows'!$F:$F,'Cash Outflows'!$A:$A,Actual!L$3,'Cash Outflows'!$G:$G,Actual!$B29)</f>
        <v>0</v>
      </c>
      <c r="M29" s="86">
        <f>SUMIFS('Cash Outflows'!$F:$F,'Cash Outflows'!$A:$A,Actual!M$3,'Cash Outflows'!$G:$G,Actual!$B29)</f>
        <v>0</v>
      </c>
      <c r="N29" s="86">
        <f>SUMIFS('Cash Outflows'!$F:$F,'Cash Outflows'!$A:$A,Actual!N$3,'Cash Outflows'!$G:$G,Actual!$B29)</f>
        <v>0</v>
      </c>
      <c r="O29" s="86">
        <f>SUMIFS('Cash Outflows'!$F:$F,'Cash Outflows'!$A:$A,Actual!O$3,'Cash Outflows'!$G:$G,Actual!$B29)</f>
        <v>0</v>
      </c>
      <c r="P29" s="86">
        <f>SUMIFS('Cash Outflows'!$F:$F,'Cash Outflows'!$A:$A,Actual!P$3,'Cash Outflows'!$G:$G,Actual!$B29)</f>
        <v>0</v>
      </c>
      <c r="Q29" s="86">
        <f>SUMIFS('Cash Outflows'!$F:$F,'Cash Outflows'!$A:$A,Actual!Q$3,'Cash Outflows'!$G:$G,Actual!$B29)</f>
        <v>0</v>
      </c>
      <c r="R29" s="86">
        <f>SUMIFS('Cash Outflows'!$F:$F,'Cash Outflows'!$A:$A,Actual!R$3,'Cash Outflows'!$G:$G,Actual!$B29)</f>
        <v>0</v>
      </c>
      <c r="S29" s="86">
        <f>SUMIFS('Cash Outflows'!$F:$F,'Cash Outflows'!$A:$A,Actual!S$3,'Cash Outflows'!$G:$G,Actual!$B29)</f>
        <v>0</v>
      </c>
      <c r="T29" s="86">
        <f>SUMIFS('Cash Outflows'!$F:$F,'Cash Outflows'!$A:$A,Actual!T$3,'Cash Outflows'!$G:$G,Actual!$B29)</f>
        <v>0</v>
      </c>
      <c r="U29" s="86">
        <f>SUMIFS('Cash Outflows'!$F:$F,'Cash Outflows'!$A:$A,Actual!U$3,'Cash Outflows'!$G:$G,Actual!$B29)</f>
        <v>0</v>
      </c>
      <c r="V29" s="86">
        <f>SUMIFS('Cash Outflows'!$F:$F,'Cash Outflows'!$A:$A,Actual!V$3,'Cash Outflows'!$G:$G,Actual!$B29)</f>
        <v>0</v>
      </c>
      <c r="W29" s="86">
        <f>SUMIFS('Cash Outflows'!$F:$F,'Cash Outflows'!$A:$A,Actual!W$3,'Cash Outflows'!$G:$G,Actual!$B29)</f>
        <v>0</v>
      </c>
      <c r="X29" s="86">
        <f>SUMIFS('Cash Outflows'!$F:$F,'Cash Outflows'!$A:$A,Actual!X$3,'Cash Outflows'!$G:$G,Actual!$B29)</f>
        <v>0</v>
      </c>
      <c r="Y29" s="86">
        <f>SUMIFS('Cash Outflows'!$F:$F,'Cash Outflows'!$A:$A,Actual!Y$3,'Cash Outflows'!$G:$G,Actual!$B29)</f>
        <v>0</v>
      </c>
      <c r="Z29" s="86">
        <f>SUMIFS('Cash Outflows'!$F:$F,'Cash Outflows'!$A:$A,Actual!Z$3,'Cash Outflows'!$G:$G,Actual!$B29)</f>
        <v>0</v>
      </c>
      <c r="AA29" s="86">
        <f>SUMIFS('Cash Outflows'!$F:$F,'Cash Outflows'!$A:$A,Actual!AA$3,'Cash Outflows'!$G:$G,Actual!$B29)</f>
        <v>0</v>
      </c>
      <c r="AB29" s="86">
        <f>SUMIFS('Cash Outflows'!$F:$F,'Cash Outflows'!$A:$A,Actual!AB$3,'Cash Outflows'!$G:$G,Actual!$B29)</f>
        <v>0</v>
      </c>
      <c r="AC29" s="86">
        <f>SUMIFS('Cash Outflows'!$F:$F,'Cash Outflows'!$A:$A,Actual!AC$3,'Cash Outflows'!$G:$G,Actual!$B29)</f>
        <v>0</v>
      </c>
      <c r="AD29" s="86">
        <f>SUMIFS('Cash Outflows'!$F:$F,'Cash Outflows'!$A:$A,Actual!AD$3,'Cash Outflows'!$G:$G,Actual!$B29)</f>
        <v>0</v>
      </c>
      <c r="AE29" s="86">
        <f>SUMIFS('Cash Outflows'!$F:$F,'Cash Outflows'!$A:$A,Actual!AE$3,'Cash Outflows'!$G:$G,Actual!$B29)</f>
        <v>0</v>
      </c>
      <c r="AF29" s="86">
        <f>SUMIFS('Cash Outflows'!$F:$F,'Cash Outflows'!$A:$A,Actual!AF$3,'Cash Outflows'!$G:$G,Actual!$B29)</f>
        <v>0</v>
      </c>
      <c r="AG29" s="86">
        <f>SUMIFS('Cash Outflows'!$F:$F,'Cash Outflows'!$A:$A,Actual!AG$3,'Cash Outflows'!$G:$G,Actual!$B29)</f>
        <v>0</v>
      </c>
      <c r="AH29" s="86">
        <f>SUMIFS('Cash Outflows'!$F:$F,'Cash Outflows'!$A:$A,Actual!AH$3,'Cash Outflows'!$G:$G,Actual!$B29)</f>
        <v>0</v>
      </c>
      <c r="AI29" s="86">
        <f>SUMIFS('Cash Outflows'!$F:$F,'Cash Outflows'!$A:$A,Actual!AI$3,'Cash Outflows'!$G:$G,Actual!$B29)</f>
        <v>0</v>
      </c>
      <c r="AJ29" s="86">
        <f>SUMIFS('Cash Outflows'!$F:$F,'Cash Outflows'!$A:$A,Actual!AJ$3,'Cash Outflows'!$G:$G,Actual!$B29)</f>
        <v>0</v>
      </c>
      <c r="AK29" s="86">
        <f>SUMIFS('Cash Outflows'!$F:$F,'Cash Outflows'!$A:$A,Actual!AK$3,'Cash Outflows'!$G:$G,Actual!$B29)</f>
        <v>0</v>
      </c>
      <c r="AL29" s="86">
        <f>SUMIFS('Cash Outflows'!$F:$F,'Cash Outflows'!$A:$A,Actual!AL$3,'Cash Outflows'!$G:$G,Actual!$B29)</f>
        <v>0</v>
      </c>
      <c r="AM29" s="86">
        <f>SUMIFS('Cash Outflows'!$F:$F,'Cash Outflows'!$A:$A,Actual!AM$3,'Cash Outflows'!$G:$G,Actual!$B29)</f>
        <v>0</v>
      </c>
      <c r="AN29" s="86">
        <f>SUMIFS('Cash Outflows'!$F:$F,'Cash Outflows'!$A:$A,Actual!AN$3,'Cash Outflows'!$G:$G,Actual!$B29)</f>
        <v>0</v>
      </c>
      <c r="AO29" s="86">
        <f>SUMIFS('Cash Outflows'!$F:$F,'Cash Outflows'!$A:$A,Actual!AO$3,'Cash Outflows'!$G:$G,Actual!$B29)</f>
        <v>0</v>
      </c>
      <c r="AP29" s="86">
        <f>SUMIFS('Cash Outflows'!$F:$F,'Cash Outflows'!$A:$A,Actual!AP$3,'Cash Outflows'!$G:$G,Actual!$B29)</f>
        <v>0</v>
      </c>
      <c r="AQ29" s="86">
        <f>SUMIFS('Cash Outflows'!$F:$F,'Cash Outflows'!$A:$A,Actual!AQ$3,'Cash Outflows'!$G:$G,Actual!$B29)</f>
        <v>0</v>
      </c>
    </row>
    <row r="30" spans="1:43" s="12" customFormat="1" x14ac:dyDescent="0.2">
      <c r="A30" s="42"/>
      <c r="B30" s="41" t="s">
        <v>31</v>
      </c>
      <c r="C30" s="86">
        <f>SUMIFS('Cash Outflows'!$F:$F,'Cash Outflows'!$A:$A,Actual!C$3,'Cash Outflows'!$G:$G,Actual!$B30)</f>
        <v>0</v>
      </c>
      <c r="D30" s="86">
        <f>SUMIFS('Cash Outflows'!$F:$F,'Cash Outflows'!$A:$A,Actual!D$3,'Cash Outflows'!$G:$G,Actual!$B30)</f>
        <v>0</v>
      </c>
      <c r="E30" s="86">
        <f>SUMIFS('Cash Outflows'!$F:$F,'Cash Outflows'!$A:$A,Actual!E$3,'Cash Outflows'!$G:$G,Actual!$B30)</f>
        <v>0</v>
      </c>
      <c r="F30" s="86">
        <f>SUMIFS('Cash Outflows'!$F:$F,'Cash Outflows'!$A:$A,Actual!F$3,'Cash Outflows'!$G:$G,Actual!$B30)</f>
        <v>0</v>
      </c>
      <c r="G30" s="86">
        <f>SUMIFS('Cash Outflows'!$F:$F,'Cash Outflows'!$A:$A,Actual!G$3,'Cash Outflows'!$G:$G,Actual!$B30)</f>
        <v>0</v>
      </c>
      <c r="H30" s="86">
        <f>SUMIFS('Cash Outflows'!$F:$F,'Cash Outflows'!$A:$A,Actual!H$3,'Cash Outflows'!$G:$G,Actual!$B30)</f>
        <v>0</v>
      </c>
      <c r="I30" s="86">
        <f>SUMIFS('Cash Outflows'!$F:$F,'Cash Outflows'!$A:$A,Actual!I$3,'Cash Outflows'!$G:$G,Actual!$B30)</f>
        <v>0</v>
      </c>
      <c r="J30" s="86">
        <f>SUMIFS('Cash Outflows'!$F:$F,'Cash Outflows'!$A:$A,Actual!J$3,'Cash Outflows'!$G:$G,Actual!$B30)</f>
        <v>0</v>
      </c>
      <c r="K30" s="86">
        <f>SUMIFS('Cash Outflows'!$F:$F,'Cash Outflows'!$A:$A,Actual!K$3,'Cash Outflows'!$G:$G,Actual!$B30)</f>
        <v>0</v>
      </c>
      <c r="L30" s="86">
        <f>SUMIFS('Cash Outflows'!$F:$F,'Cash Outflows'!$A:$A,Actual!L$3,'Cash Outflows'!$G:$G,Actual!$B30)</f>
        <v>0</v>
      </c>
      <c r="M30" s="86">
        <f>SUMIFS('Cash Outflows'!$F:$F,'Cash Outflows'!$A:$A,Actual!M$3,'Cash Outflows'!$G:$G,Actual!$B30)</f>
        <v>0</v>
      </c>
      <c r="N30" s="86">
        <f>SUMIFS('Cash Outflows'!$F:$F,'Cash Outflows'!$A:$A,Actual!N$3,'Cash Outflows'!$G:$G,Actual!$B30)</f>
        <v>0</v>
      </c>
      <c r="O30" s="86">
        <f>SUMIFS('Cash Outflows'!$F:$F,'Cash Outflows'!$A:$A,Actual!O$3,'Cash Outflows'!$G:$G,Actual!$B30)</f>
        <v>0</v>
      </c>
      <c r="P30" s="86">
        <f>SUMIFS('Cash Outflows'!$F:$F,'Cash Outflows'!$A:$A,Actual!P$3,'Cash Outflows'!$G:$G,Actual!$B30)</f>
        <v>0</v>
      </c>
      <c r="Q30" s="86">
        <f>SUMIFS('Cash Outflows'!$F:$F,'Cash Outflows'!$A:$A,Actual!Q$3,'Cash Outflows'!$G:$G,Actual!$B30)</f>
        <v>0</v>
      </c>
      <c r="R30" s="86">
        <f>SUMIFS('Cash Outflows'!$F:$F,'Cash Outflows'!$A:$A,Actual!R$3,'Cash Outflows'!$G:$G,Actual!$B30)</f>
        <v>0</v>
      </c>
      <c r="S30" s="86">
        <f>SUMIFS('Cash Outflows'!$F:$F,'Cash Outflows'!$A:$A,Actual!S$3,'Cash Outflows'!$G:$G,Actual!$B30)</f>
        <v>0</v>
      </c>
      <c r="T30" s="86">
        <f>SUMIFS('Cash Outflows'!$F:$F,'Cash Outflows'!$A:$A,Actual!T$3,'Cash Outflows'!$G:$G,Actual!$B30)</f>
        <v>0</v>
      </c>
      <c r="U30" s="86">
        <f>SUMIFS('Cash Outflows'!$F:$F,'Cash Outflows'!$A:$A,Actual!U$3,'Cash Outflows'!$G:$G,Actual!$B30)</f>
        <v>0</v>
      </c>
      <c r="V30" s="86">
        <f>SUMIFS('Cash Outflows'!$F:$F,'Cash Outflows'!$A:$A,Actual!V$3,'Cash Outflows'!$G:$G,Actual!$B30)</f>
        <v>0</v>
      </c>
      <c r="W30" s="86">
        <f>SUMIFS('Cash Outflows'!$F:$F,'Cash Outflows'!$A:$A,Actual!W$3,'Cash Outflows'!$G:$G,Actual!$B30)</f>
        <v>0</v>
      </c>
      <c r="X30" s="86">
        <f>SUMIFS('Cash Outflows'!$F:$F,'Cash Outflows'!$A:$A,Actual!X$3,'Cash Outflows'!$G:$G,Actual!$B30)</f>
        <v>0</v>
      </c>
      <c r="Y30" s="86">
        <f>SUMIFS('Cash Outflows'!$F:$F,'Cash Outflows'!$A:$A,Actual!Y$3,'Cash Outflows'!$G:$G,Actual!$B30)</f>
        <v>0</v>
      </c>
      <c r="Z30" s="86">
        <f>SUMIFS('Cash Outflows'!$F:$F,'Cash Outflows'!$A:$A,Actual!Z$3,'Cash Outflows'!$G:$G,Actual!$B30)</f>
        <v>0</v>
      </c>
      <c r="AA30" s="86">
        <f>SUMIFS('Cash Outflows'!$F:$F,'Cash Outflows'!$A:$A,Actual!AA$3,'Cash Outflows'!$G:$G,Actual!$B30)</f>
        <v>0</v>
      </c>
      <c r="AB30" s="86">
        <f>SUMIFS('Cash Outflows'!$F:$F,'Cash Outflows'!$A:$A,Actual!AB$3,'Cash Outflows'!$G:$G,Actual!$B30)</f>
        <v>0</v>
      </c>
      <c r="AC30" s="86">
        <f>SUMIFS('Cash Outflows'!$F:$F,'Cash Outflows'!$A:$A,Actual!AC$3,'Cash Outflows'!$G:$G,Actual!$B30)</f>
        <v>0</v>
      </c>
      <c r="AD30" s="86">
        <f>SUMIFS('Cash Outflows'!$F:$F,'Cash Outflows'!$A:$A,Actual!AD$3,'Cash Outflows'!$G:$G,Actual!$B30)</f>
        <v>0</v>
      </c>
      <c r="AE30" s="86">
        <f>SUMIFS('Cash Outflows'!$F:$F,'Cash Outflows'!$A:$A,Actual!AE$3,'Cash Outflows'!$G:$G,Actual!$B30)</f>
        <v>0</v>
      </c>
      <c r="AF30" s="86">
        <f>SUMIFS('Cash Outflows'!$F:$F,'Cash Outflows'!$A:$A,Actual!AF$3,'Cash Outflows'!$G:$G,Actual!$B30)</f>
        <v>0</v>
      </c>
      <c r="AG30" s="86">
        <f>SUMIFS('Cash Outflows'!$F:$F,'Cash Outflows'!$A:$A,Actual!AG$3,'Cash Outflows'!$G:$G,Actual!$B30)</f>
        <v>0</v>
      </c>
      <c r="AH30" s="86">
        <f>SUMIFS('Cash Outflows'!$F:$F,'Cash Outflows'!$A:$A,Actual!AH$3,'Cash Outflows'!$G:$G,Actual!$B30)</f>
        <v>0</v>
      </c>
      <c r="AI30" s="86">
        <f>SUMIFS('Cash Outflows'!$F:$F,'Cash Outflows'!$A:$A,Actual!AI$3,'Cash Outflows'!$G:$G,Actual!$B30)</f>
        <v>0</v>
      </c>
      <c r="AJ30" s="86">
        <f>SUMIFS('Cash Outflows'!$F:$F,'Cash Outflows'!$A:$A,Actual!AJ$3,'Cash Outflows'!$G:$G,Actual!$B30)</f>
        <v>0</v>
      </c>
      <c r="AK30" s="86">
        <f>SUMIFS('Cash Outflows'!$F:$F,'Cash Outflows'!$A:$A,Actual!AK$3,'Cash Outflows'!$G:$G,Actual!$B30)</f>
        <v>0</v>
      </c>
      <c r="AL30" s="86">
        <f>SUMIFS('Cash Outflows'!$F:$F,'Cash Outflows'!$A:$A,Actual!AL$3,'Cash Outflows'!$G:$G,Actual!$B30)</f>
        <v>0</v>
      </c>
      <c r="AM30" s="86">
        <f>SUMIFS('Cash Outflows'!$F:$F,'Cash Outflows'!$A:$A,Actual!AM$3,'Cash Outflows'!$G:$G,Actual!$B30)</f>
        <v>0</v>
      </c>
      <c r="AN30" s="86">
        <f>SUMIFS('Cash Outflows'!$F:$F,'Cash Outflows'!$A:$A,Actual!AN$3,'Cash Outflows'!$G:$G,Actual!$B30)</f>
        <v>0</v>
      </c>
      <c r="AO30" s="86">
        <f>SUMIFS('Cash Outflows'!$F:$F,'Cash Outflows'!$A:$A,Actual!AO$3,'Cash Outflows'!$G:$G,Actual!$B30)</f>
        <v>0</v>
      </c>
      <c r="AP30" s="86">
        <f>SUMIFS('Cash Outflows'!$F:$F,'Cash Outflows'!$A:$A,Actual!AP$3,'Cash Outflows'!$G:$G,Actual!$B30)</f>
        <v>0</v>
      </c>
      <c r="AQ30" s="86">
        <f>SUMIFS('Cash Outflows'!$F:$F,'Cash Outflows'!$A:$A,Actual!AQ$3,'Cash Outflows'!$G:$G,Actual!$B30)</f>
        <v>0</v>
      </c>
    </row>
    <row r="31" spans="1:43" s="12" customFormat="1" x14ac:dyDescent="0.2">
      <c r="A31" s="42"/>
      <c r="B31" s="41" t="s">
        <v>67</v>
      </c>
      <c r="C31" s="86">
        <f>SUMIFS('Cash Outflows'!$F:$F,'Cash Outflows'!$A:$A,Actual!C$3,'Cash Outflows'!$G:$G,Actual!$B31)</f>
        <v>0</v>
      </c>
      <c r="D31" s="86">
        <f>SUMIFS('Cash Outflows'!$F:$F,'Cash Outflows'!$A:$A,Actual!D$3,'Cash Outflows'!$G:$G,Actual!$B31)</f>
        <v>0</v>
      </c>
      <c r="E31" s="86">
        <f>SUMIFS('Cash Outflows'!$F:$F,'Cash Outflows'!$A:$A,Actual!E$3,'Cash Outflows'!$G:$G,Actual!$B31)</f>
        <v>0</v>
      </c>
      <c r="F31" s="86">
        <f>SUMIFS('Cash Outflows'!$F:$F,'Cash Outflows'!$A:$A,Actual!F$3,'Cash Outflows'!$G:$G,Actual!$B31)</f>
        <v>0</v>
      </c>
      <c r="G31" s="86">
        <f>SUMIFS('Cash Outflows'!$F:$F,'Cash Outflows'!$A:$A,Actual!G$3,'Cash Outflows'!$G:$G,Actual!$B31)</f>
        <v>0</v>
      </c>
      <c r="H31" s="86">
        <f>SUMIFS('Cash Outflows'!$F:$F,'Cash Outflows'!$A:$A,Actual!H$3,'Cash Outflows'!$G:$G,Actual!$B31)</f>
        <v>0</v>
      </c>
      <c r="I31" s="86">
        <f>SUMIFS('Cash Outflows'!$F:$F,'Cash Outflows'!$A:$A,Actual!I$3,'Cash Outflows'!$G:$G,Actual!$B31)</f>
        <v>0</v>
      </c>
      <c r="J31" s="86">
        <f>SUMIFS('Cash Outflows'!$F:$F,'Cash Outflows'!$A:$A,Actual!J$3,'Cash Outflows'!$G:$G,Actual!$B31)</f>
        <v>0</v>
      </c>
      <c r="K31" s="86">
        <f>SUMIFS('Cash Outflows'!$F:$F,'Cash Outflows'!$A:$A,Actual!K$3,'Cash Outflows'!$G:$G,Actual!$B31)</f>
        <v>0</v>
      </c>
      <c r="L31" s="86">
        <f>SUMIFS('Cash Outflows'!$F:$F,'Cash Outflows'!$A:$A,Actual!L$3,'Cash Outflows'!$G:$G,Actual!$B31)</f>
        <v>0</v>
      </c>
      <c r="M31" s="86">
        <f>SUMIFS('Cash Outflows'!$F:$F,'Cash Outflows'!$A:$A,Actual!M$3,'Cash Outflows'!$G:$G,Actual!$B31)</f>
        <v>0</v>
      </c>
      <c r="N31" s="86">
        <f>SUMIFS('Cash Outflows'!$F:$F,'Cash Outflows'!$A:$A,Actual!N$3,'Cash Outflows'!$G:$G,Actual!$B31)</f>
        <v>0</v>
      </c>
      <c r="O31" s="86">
        <f>SUMIFS('Cash Outflows'!$F:$F,'Cash Outflows'!$A:$A,Actual!O$3,'Cash Outflows'!$G:$G,Actual!$B31)</f>
        <v>0</v>
      </c>
      <c r="P31" s="86">
        <f>SUMIFS('Cash Outflows'!$F:$F,'Cash Outflows'!$A:$A,Actual!P$3,'Cash Outflows'!$G:$G,Actual!$B31)</f>
        <v>0</v>
      </c>
      <c r="Q31" s="86">
        <f>SUMIFS('Cash Outflows'!$F:$F,'Cash Outflows'!$A:$A,Actual!Q$3,'Cash Outflows'!$G:$G,Actual!$B31)</f>
        <v>0</v>
      </c>
      <c r="R31" s="86">
        <f>SUMIFS('Cash Outflows'!$F:$F,'Cash Outflows'!$A:$A,Actual!R$3,'Cash Outflows'!$G:$G,Actual!$B31)</f>
        <v>0</v>
      </c>
      <c r="S31" s="86">
        <f>SUMIFS('Cash Outflows'!$F:$F,'Cash Outflows'!$A:$A,Actual!S$3,'Cash Outflows'!$G:$G,Actual!$B31)</f>
        <v>0</v>
      </c>
      <c r="T31" s="86">
        <f>SUMIFS('Cash Outflows'!$F:$F,'Cash Outflows'!$A:$A,Actual!T$3,'Cash Outflows'!$G:$G,Actual!$B31)</f>
        <v>0</v>
      </c>
      <c r="U31" s="86">
        <f>SUMIFS('Cash Outflows'!$F:$F,'Cash Outflows'!$A:$A,Actual!U$3,'Cash Outflows'!$G:$G,Actual!$B31)</f>
        <v>0</v>
      </c>
      <c r="V31" s="86">
        <f>SUMIFS('Cash Outflows'!$F:$F,'Cash Outflows'!$A:$A,Actual!V$3,'Cash Outflows'!$G:$G,Actual!$B31)</f>
        <v>0</v>
      </c>
      <c r="W31" s="86">
        <f>SUMIFS('Cash Outflows'!$F:$F,'Cash Outflows'!$A:$A,Actual!W$3,'Cash Outflows'!$G:$G,Actual!$B31)</f>
        <v>0</v>
      </c>
      <c r="X31" s="86">
        <f>SUMIFS('Cash Outflows'!$F:$F,'Cash Outflows'!$A:$A,Actual!X$3,'Cash Outflows'!$G:$G,Actual!$B31)</f>
        <v>0</v>
      </c>
      <c r="Y31" s="86">
        <f>SUMIFS('Cash Outflows'!$F:$F,'Cash Outflows'!$A:$A,Actual!Y$3,'Cash Outflows'!$G:$G,Actual!$B31)</f>
        <v>0</v>
      </c>
      <c r="Z31" s="86">
        <f>SUMIFS('Cash Outflows'!$F:$F,'Cash Outflows'!$A:$A,Actual!Z$3,'Cash Outflows'!$G:$G,Actual!$B31)</f>
        <v>0</v>
      </c>
      <c r="AA31" s="86">
        <f>SUMIFS('Cash Outflows'!$F:$F,'Cash Outflows'!$A:$A,Actual!AA$3,'Cash Outflows'!$G:$G,Actual!$B31)</f>
        <v>0</v>
      </c>
      <c r="AB31" s="86">
        <f>SUMIFS('Cash Outflows'!$F:$F,'Cash Outflows'!$A:$A,Actual!AB$3,'Cash Outflows'!$G:$G,Actual!$B31)</f>
        <v>0</v>
      </c>
      <c r="AC31" s="86">
        <f>SUMIFS('Cash Outflows'!$F:$F,'Cash Outflows'!$A:$A,Actual!AC$3,'Cash Outflows'!$G:$G,Actual!$B31)</f>
        <v>0</v>
      </c>
      <c r="AD31" s="86">
        <f>SUMIFS('Cash Outflows'!$F:$F,'Cash Outflows'!$A:$A,Actual!AD$3,'Cash Outflows'!$G:$G,Actual!$B31)</f>
        <v>0</v>
      </c>
      <c r="AE31" s="86">
        <f>SUMIFS('Cash Outflows'!$F:$F,'Cash Outflows'!$A:$A,Actual!AE$3,'Cash Outflows'!$G:$G,Actual!$B31)</f>
        <v>0</v>
      </c>
      <c r="AF31" s="86">
        <f>SUMIFS('Cash Outflows'!$F:$F,'Cash Outflows'!$A:$A,Actual!AF$3,'Cash Outflows'!$G:$G,Actual!$B31)</f>
        <v>0</v>
      </c>
      <c r="AG31" s="86">
        <f>SUMIFS('Cash Outflows'!$F:$F,'Cash Outflows'!$A:$A,Actual!AG$3,'Cash Outflows'!$G:$G,Actual!$B31)</f>
        <v>0</v>
      </c>
      <c r="AH31" s="86">
        <f>SUMIFS('Cash Outflows'!$F:$F,'Cash Outflows'!$A:$A,Actual!AH$3,'Cash Outflows'!$G:$G,Actual!$B31)</f>
        <v>0</v>
      </c>
      <c r="AI31" s="86">
        <f>SUMIFS('Cash Outflows'!$F:$F,'Cash Outflows'!$A:$A,Actual!AI$3,'Cash Outflows'!$G:$G,Actual!$B31)</f>
        <v>0</v>
      </c>
      <c r="AJ31" s="86">
        <f>SUMIFS('Cash Outflows'!$F:$F,'Cash Outflows'!$A:$A,Actual!AJ$3,'Cash Outflows'!$G:$G,Actual!$B31)</f>
        <v>0</v>
      </c>
      <c r="AK31" s="86">
        <f>SUMIFS('Cash Outflows'!$F:$F,'Cash Outflows'!$A:$A,Actual!AK$3,'Cash Outflows'!$G:$G,Actual!$B31)</f>
        <v>0</v>
      </c>
      <c r="AL31" s="86">
        <f>SUMIFS('Cash Outflows'!$F:$F,'Cash Outflows'!$A:$A,Actual!AL$3,'Cash Outflows'!$G:$G,Actual!$B31)</f>
        <v>0</v>
      </c>
      <c r="AM31" s="86">
        <f>SUMIFS('Cash Outflows'!$F:$F,'Cash Outflows'!$A:$A,Actual!AM$3,'Cash Outflows'!$G:$G,Actual!$B31)</f>
        <v>0</v>
      </c>
      <c r="AN31" s="86">
        <f>SUMIFS('Cash Outflows'!$F:$F,'Cash Outflows'!$A:$A,Actual!AN$3,'Cash Outflows'!$G:$G,Actual!$B31)</f>
        <v>0</v>
      </c>
      <c r="AO31" s="86">
        <f>SUMIFS('Cash Outflows'!$F:$F,'Cash Outflows'!$A:$A,Actual!AO$3,'Cash Outflows'!$G:$G,Actual!$B31)</f>
        <v>0</v>
      </c>
      <c r="AP31" s="86">
        <f>SUMIFS('Cash Outflows'!$F:$F,'Cash Outflows'!$A:$A,Actual!AP$3,'Cash Outflows'!$G:$G,Actual!$B31)</f>
        <v>0</v>
      </c>
      <c r="AQ31" s="86">
        <f>SUMIFS('Cash Outflows'!$F:$F,'Cash Outflows'!$A:$A,Actual!AQ$3,'Cash Outflows'!$G:$G,Actual!$B31)</f>
        <v>0</v>
      </c>
    </row>
    <row r="32" spans="1:43" s="12" customFormat="1" x14ac:dyDescent="0.2">
      <c r="A32" s="42"/>
      <c r="B32" s="41" t="s">
        <v>156</v>
      </c>
      <c r="C32" s="86">
        <f>SUMIFS('Cash Outflows'!$F:$F,'Cash Outflows'!$A:$A,Actual!C$3,'Cash Outflows'!$G:$G,Actual!$B32)</f>
        <v>0</v>
      </c>
      <c r="D32" s="86">
        <f>SUMIFS('Cash Outflows'!$F:$F,'Cash Outflows'!$A:$A,Actual!D$3,'Cash Outflows'!$G:$G,Actual!$B32)</f>
        <v>0</v>
      </c>
      <c r="E32" s="86">
        <f>SUMIFS('Cash Outflows'!$F:$F,'Cash Outflows'!$A:$A,Actual!E$3,'Cash Outflows'!$G:$G,Actual!$B32)</f>
        <v>0</v>
      </c>
      <c r="F32" s="86">
        <f>SUMIFS('Cash Outflows'!$F:$F,'Cash Outflows'!$A:$A,Actual!F$3,'Cash Outflows'!$G:$G,Actual!$B32)</f>
        <v>0</v>
      </c>
      <c r="G32" s="86">
        <f>SUMIFS('Cash Outflows'!$F:$F,'Cash Outflows'!$A:$A,Actual!G$3,'Cash Outflows'!$G:$G,Actual!$B32)</f>
        <v>0</v>
      </c>
      <c r="H32" s="86">
        <f>SUMIFS('Cash Outflows'!$F:$F,'Cash Outflows'!$A:$A,Actual!H$3,'Cash Outflows'!$G:$G,Actual!$B32)</f>
        <v>0</v>
      </c>
      <c r="I32" s="86">
        <f>SUMIFS('Cash Outflows'!$F:$F,'Cash Outflows'!$A:$A,Actual!I$3,'Cash Outflows'!$G:$G,Actual!$B32)</f>
        <v>0</v>
      </c>
      <c r="J32" s="86">
        <f>SUMIFS('Cash Outflows'!$F:$F,'Cash Outflows'!$A:$A,Actual!J$3,'Cash Outflows'!$G:$G,Actual!$B32)</f>
        <v>0</v>
      </c>
      <c r="K32" s="86">
        <f>SUMIFS('Cash Outflows'!$F:$F,'Cash Outflows'!$A:$A,Actual!K$3,'Cash Outflows'!$G:$G,Actual!$B32)</f>
        <v>0</v>
      </c>
      <c r="L32" s="86">
        <f>SUMIFS('Cash Outflows'!$F:$F,'Cash Outflows'!$A:$A,Actual!L$3,'Cash Outflows'!$G:$G,Actual!$B32)</f>
        <v>0</v>
      </c>
      <c r="M32" s="86">
        <f>SUMIFS('Cash Outflows'!$F:$F,'Cash Outflows'!$A:$A,Actual!M$3,'Cash Outflows'!$G:$G,Actual!$B32)</f>
        <v>0</v>
      </c>
      <c r="N32" s="86">
        <f>SUMIFS('Cash Outflows'!$F:$F,'Cash Outflows'!$A:$A,Actual!N$3,'Cash Outflows'!$G:$G,Actual!$B32)</f>
        <v>0</v>
      </c>
      <c r="O32" s="86">
        <f>SUMIFS('Cash Outflows'!$F:$F,'Cash Outflows'!$A:$A,Actual!O$3,'Cash Outflows'!$G:$G,Actual!$B32)</f>
        <v>0</v>
      </c>
      <c r="P32" s="86">
        <f>SUMIFS('Cash Outflows'!$F:$F,'Cash Outflows'!$A:$A,Actual!P$3,'Cash Outflows'!$G:$G,Actual!$B32)</f>
        <v>0</v>
      </c>
      <c r="Q32" s="86">
        <f>SUMIFS('Cash Outflows'!$F:$F,'Cash Outflows'!$A:$A,Actual!Q$3,'Cash Outflows'!$G:$G,Actual!$B32)</f>
        <v>0</v>
      </c>
      <c r="R32" s="86">
        <f>SUMIFS('Cash Outflows'!$F:$F,'Cash Outflows'!$A:$A,Actual!R$3,'Cash Outflows'!$G:$G,Actual!$B32)</f>
        <v>0</v>
      </c>
      <c r="S32" s="86">
        <f>SUMIFS('Cash Outflows'!$F:$F,'Cash Outflows'!$A:$A,Actual!S$3,'Cash Outflows'!$G:$G,Actual!$B32)</f>
        <v>0</v>
      </c>
      <c r="T32" s="86">
        <f>SUMIFS('Cash Outflows'!$F:$F,'Cash Outflows'!$A:$A,Actual!T$3,'Cash Outflows'!$G:$G,Actual!$B32)</f>
        <v>0</v>
      </c>
      <c r="U32" s="86">
        <f>SUMIFS('Cash Outflows'!$F:$F,'Cash Outflows'!$A:$A,Actual!U$3,'Cash Outflows'!$G:$G,Actual!$B32)</f>
        <v>0</v>
      </c>
      <c r="V32" s="86">
        <f>SUMIFS('Cash Outflows'!$F:$F,'Cash Outflows'!$A:$A,Actual!V$3,'Cash Outflows'!$G:$G,Actual!$B32)</f>
        <v>0</v>
      </c>
      <c r="W32" s="86">
        <f>SUMIFS('Cash Outflows'!$F:$F,'Cash Outflows'!$A:$A,Actual!W$3,'Cash Outflows'!$G:$G,Actual!$B32)</f>
        <v>0</v>
      </c>
      <c r="X32" s="86">
        <f>SUMIFS('Cash Outflows'!$F:$F,'Cash Outflows'!$A:$A,Actual!X$3,'Cash Outflows'!$G:$G,Actual!$B32)</f>
        <v>0</v>
      </c>
      <c r="Y32" s="86">
        <f>SUMIFS('Cash Outflows'!$F:$F,'Cash Outflows'!$A:$A,Actual!Y$3,'Cash Outflows'!$G:$G,Actual!$B32)</f>
        <v>0</v>
      </c>
      <c r="Z32" s="86">
        <f>SUMIFS('Cash Outflows'!$F:$F,'Cash Outflows'!$A:$A,Actual!Z$3,'Cash Outflows'!$G:$G,Actual!$B32)</f>
        <v>0</v>
      </c>
      <c r="AA32" s="86">
        <f>SUMIFS('Cash Outflows'!$F:$F,'Cash Outflows'!$A:$A,Actual!AA$3,'Cash Outflows'!$G:$G,Actual!$B32)</f>
        <v>0</v>
      </c>
      <c r="AB32" s="86">
        <f>SUMIFS('Cash Outflows'!$F:$F,'Cash Outflows'!$A:$A,Actual!AB$3,'Cash Outflows'!$G:$G,Actual!$B32)</f>
        <v>0</v>
      </c>
      <c r="AC32" s="86">
        <f>SUMIFS('Cash Outflows'!$F:$F,'Cash Outflows'!$A:$A,Actual!AC$3,'Cash Outflows'!$G:$G,Actual!$B32)</f>
        <v>0</v>
      </c>
      <c r="AD32" s="86">
        <f>SUMIFS('Cash Outflows'!$F:$F,'Cash Outflows'!$A:$A,Actual!AD$3,'Cash Outflows'!$G:$G,Actual!$B32)</f>
        <v>0</v>
      </c>
      <c r="AE32" s="86">
        <f>SUMIFS('Cash Outflows'!$F:$F,'Cash Outflows'!$A:$A,Actual!AE$3,'Cash Outflows'!$G:$G,Actual!$B32)</f>
        <v>0</v>
      </c>
      <c r="AF32" s="86">
        <f>SUMIFS('Cash Outflows'!$F:$F,'Cash Outflows'!$A:$A,Actual!AF$3,'Cash Outflows'!$G:$G,Actual!$B32)</f>
        <v>0</v>
      </c>
      <c r="AG32" s="86">
        <f>SUMIFS('Cash Outflows'!$F:$F,'Cash Outflows'!$A:$A,Actual!AG$3,'Cash Outflows'!$G:$G,Actual!$B32)</f>
        <v>0</v>
      </c>
      <c r="AH32" s="86">
        <f>SUMIFS('Cash Outflows'!$F:$F,'Cash Outflows'!$A:$A,Actual!AH$3,'Cash Outflows'!$G:$G,Actual!$B32)</f>
        <v>0</v>
      </c>
      <c r="AI32" s="86">
        <f>SUMIFS('Cash Outflows'!$F:$F,'Cash Outflows'!$A:$A,Actual!AI$3,'Cash Outflows'!$G:$G,Actual!$B32)</f>
        <v>0</v>
      </c>
      <c r="AJ32" s="86">
        <f>SUMIFS('Cash Outflows'!$F:$F,'Cash Outflows'!$A:$A,Actual!AJ$3,'Cash Outflows'!$G:$G,Actual!$B32)</f>
        <v>0</v>
      </c>
      <c r="AK32" s="86">
        <f>SUMIFS('Cash Outflows'!$F:$F,'Cash Outflows'!$A:$A,Actual!AK$3,'Cash Outflows'!$G:$G,Actual!$B32)</f>
        <v>0</v>
      </c>
      <c r="AL32" s="86">
        <f>SUMIFS('Cash Outflows'!$F:$F,'Cash Outflows'!$A:$A,Actual!AL$3,'Cash Outflows'!$G:$G,Actual!$B32)</f>
        <v>0</v>
      </c>
      <c r="AM32" s="86">
        <f>SUMIFS('Cash Outflows'!$F:$F,'Cash Outflows'!$A:$A,Actual!AM$3,'Cash Outflows'!$G:$G,Actual!$B32)</f>
        <v>0</v>
      </c>
      <c r="AN32" s="86">
        <f>SUMIFS('Cash Outflows'!$F:$F,'Cash Outflows'!$A:$A,Actual!AN$3,'Cash Outflows'!$G:$G,Actual!$B32)</f>
        <v>0</v>
      </c>
      <c r="AO32" s="86">
        <f>SUMIFS('Cash Outflows'!$F:$F,'Cash Outflows'!$A:$A,Actual!AO$3,'Cash Outflows'!$G:$G,Actual!$B32)</f>
        <v>0</v>
      </c>
      <c r="AP32" s="86">
        <f>SUMIFS('Cash Outflows'!$F:$F,'Cash Outflows'!$A:$A,Actual!AP$3,'Cash Outflows'!$G:$G,Actual!$B32)</f>
        <v>0</v>
      </c>
      <c r="AQ32" s="86">
        <f>SUMIFS('Cash Outflows'!$F:$F,'Cash Outflows'!$A:$A,Actual!AQ$3,'Cash Outflows'!$G:$G,Actual!$B32)</f>
        <v>0</v>
      </c>
    </row>
    <row r="33" spans="1:43" s="12" customFormat="1" x14ac:dyDescent="0.2">
      <c r="A33" s="42"/>
      <c r="B33" s="41" t="s">
        <v>32</v>
      </c>
      <c r="C33" s="86">
        <f>SUMIFS('Cash Outflows'!$F:$F,'Cash Outflows'!$A:$A,Actual!C$3,'Cash Outflows'!$G:$G,Actual!$B33)</f>
        <v>0</v>
      </c>
      <c r="D33" s="86">
        <f>SUMIFS('Cash Outflows'!$F:$F,'Cash Outflows'!$A:$A,Actual!D$3,'Cash Outflows'!$G:$G,Actual!$B33)</f>
        <v>0</v>
      </c>
      <c r="E33" s="86">
        <f>SUMIFS('Cash Outflows'!$F:$F,'Cash Outflows'!$A:$A,Actual!E$3,'Cash Outflows'!$G:$G,Actual!$B33)</f>
        <v>0</v>
      </c>
      <c r="F33" s="86">
        <f>SUMIFS('Cash Outflows'!$F:$F,'Cash Outflows'!$A:$A,Actual!F$3,'Cash Outflows'!$G:$G,Actual!$B33)</f>
        <v>0</v>
      </c>
      <c r="G33" s="86">
        <f>SUMIFS('Cash Outflows'!$F:$F,'Cash Outflows'!$A:$A,Actual!G$3,'Cash Outflows'!$G:$G,Actual!$B33)</f>
        <v>0</v>
      </c>
      <c r="H33" s="86">
        <f>SUMIFS('Cash Outflows'!$F:$F,'Cash Outflows'!$A:$A,Actual!H$3,'Cash Outflows'!$G:$G,Actual!$B33)</f>
        <v>0</v>
      </c>
      <c r="I33" s="86">
        <f>SUMIFS('Cash Outflows'!$F:$F,'Cash Outflows'!$A:$A,Actual!I$3,'Cash Outflows'!$G:$G,Actual!$B33)</f>
        <v>0</v>
      </c>
      <c r="J33" s="86">
        <f>SUMIFS('Cash Outflows'!$F:$F,'Cash Outflows'!$A:$A,Actual!J$3,'Cash Outflows'!$G:$G,Actual!$B33)</f>
        <v>0</v>
      </c>
      <c r="K33" s="86">
        <f>SUMIFS('Cash Outflows'!$F:$F,'Cash Outflows'!$A:$A,Actual!K$3,'Cash Outflows'!$G:$G,Actual!$B33)</f>
        <v>0</v>
      </c>
      <c r="L33" s="86">
        <f>SUMIFS('Cash Outflows'!$F:$F,'Cash Outflows'!$A:$A,Actual!L$3,'Cash Outflows'!$G:$G,Actual!$B33)</f>
        <v>0</v>
      </c>
      <c r="M33" s="86">
        <f>SUMIFS('Cash Outflows'!$F:$F,'Cash Outflows'!$A:$A,Actual!M$3,'Cash Outflows'!$G:$G,Actual!$B33)</f>
        <v>0</v>
      </c>
      <c r="N33" s="86">
        <f>SUMIFS('Cash Outflows'!$F:$F,'Cash Outflows'!$A:$A,Actual!N$3,'Cash Outflows'!$G:$G,Actual!$B33)</f>
        <v>0</v>
      </c>
      <c r="O33" s="86">
        <f>SUMIFS('Cash Outflows'!$F:$F,'Cash Outflows'!$A:$A,Actual!O$3,'Cash Outflows'!$G:$G,Actual!$B33)</f>
        <v>0</v>
      </c>
      <c r="P33" s="86">
        <f>SUMIFS('Cash Outflows'!$F:$F,'Cash Outflows'!$A:$A,Actual!P$3,'Cash Outflows'!$G:$G,Actual!$B33)</f>
        <v>0</v>
      </c>
      <c r="Q33" s="86">
        <f>SUMIFS('Cash Outflows'!$F:$F,'Cash Outflows'!$A:$A,Actual!Q$3,'Cash Outflows'!$G:$G,Actual!$B33)</f>
        <v>0</v>
      </c>
      <c r="R33" s="86">
        <f>SUMIFS('Cash Outflows'!$F:$F,'Cash Outflows'!$A:$A,Actual!R$3,'Cash Outflows'!$G:$G,Actual!$B33)</f>
        <v>0</v>
      </c>
      <c r="S33" s="86">
        <f>SUMIFS('Cash Outflows'!$F:$F,'Cash Outflows'!$A:$A,Actual!S$3,'Cash Outflows'!$G:$G,Actual!$B33)</f>
        <v>0</v>
      </c>
      <c r="T33" s="86">
        <f>SUMIFS('Cash Outflows'!$F:$F,'Cash Outflows'!$A:$A,Actual!T$3,'Cash Outflows'!$G:$G,Actual!$B33)</f>
        <v>0</v>
      </c>
      <c r="U33" s="86">
        <f>SUMIFS('Cash Outflows'!$F:$F,'Cash Outflows'!$A:$A,Actual!U$3,'Cash Outflows'!$G:$G,Actual!$B33)</f>
        <v>0</v>
      </c>
      <c r="V33" s="86">
        <f>SUMIFS('Cash Outflows'!$F:$F,'Cash Outflows'!$A:$A,Actual!V$3,'Cash Outflows'!$G:$G,Actual!$B33)</f>
        <v>0</v>
      </c>
      <c r="W33" s="86">
        <f>SUMIFS('Cash Outflows'!$F:$F,'Cash Outflows'!$A:$A,Actual!W$3,'Cash Outflows'!$G:$G,Actual!$B33)</f>
        <v>0</v>
      </c>
      <c r="X33" s="86">
        <f>SUMIFS('Cash Outflows'!$F:$F,'Cash Outflows'!$A:$A,Actual!X$3,'Cash Outflows'!$G:$G,Actual!$B33)</f>
        <v>0</v>
      </c>
      <c r="Y33" s="86">
        <f>SUMIFS('Cash Outflows'!$F:$F,'Cash Outflows'!$A:$A,Actual!Y$3,'Cash Outflows'!$G:$G,Actual!$B33)</f>
        <v>0</v>
      </c>
      <c r="Z33" s="86">
        <f>SUMIFS('Cash Outflows'!$F:$F,'Cash Outflows'!$A:$A,Actual!Z$3,'Cash Outflows'!$G:$G,Actual!$B33)</f>
        <v>0</v>
      </c>
      <c r="AA33" s="86">
        <f>SUMIFS('Cash Outflows'!$F:$F,'Cash Outflows'!$A:$A,Actual!AA$3,'Cash Outflows'!$G:$G,Actual!$B33)</f>
        <v>0</v>
      </c>
      <c r="AB33" s="86">
        <f>SUMIFS('Cash Outflows'!$F:$F,'Cash Outflows'!$A:$A,Actual!AB$3,'Cash Outflows'!$G:$G,Actual!$B33)</f>
        <v>0</v>
      </c>
      <c r="AC33" s="86">
        <f>SUMIFS('Cash Outflows'!$F:$F,'Cash Outflows'!$A:$A,Actual!AC$3,'Cash Outflows'!$G:$G,Actual!$B33)</f>
        <v>0</v>
      </c>
      <c r="AD33" s="86">
        <f>SUMIFS('Cash Outflows'!$F:$F,'Cash Outflows'!$A:$A,Actual!AD$3,'Cash Outflows'!$G:$G,Actual!$B33)</f>
        <v>0</v>
      </c>
      <c r="AE33" s="86">
        <f>SUMIFS('Cash Outflows'!$F:$F,'Cash Outflows'!$A:$A,Actual!AE$3,'Cash Outflows'!$G:$G,Actual!$B33)</f>
        <v>0</v>
      </c>
      <c r="AF33" s="86">
        <f>SUMIFS('Cash Outflows'!$F:$F,'Cash Outflows'!$A:$A,Actual!AF$3,'Cash Outflows'!$G:$G,Actual!$B33)</f>
        <v>0</v>
      </c>
      <c r="AG33" s="86">
        <f>SUMIFS('Cash Outflows'!$F:$F,'Cash Outflows'!$A:$A,Actual!AG$3,'Cash Outflows'!$G:$G,Actual!$B33)</f>
        <v>0</v>
      </c>
      <c r="AH33" s="86">
        <f>SUMIFS('Cash Outflows'!$F:$F,'Cash Outflows'!$A:$A,Actual!AH$3,'Cash Outflows'!$G:$G,Actual!$B33)</f>
        <v>0</v>
      </c>
      <c r="AI33" s="86">
        <f>SUMIFS('Cash Outflows'!$F:$F,'Cash Outflows'!$A:$A,Actual!AI$3,'Cash Outflows'!$G:$G,Actual!$B33)</f>
        <v>0</v>
      </c>
      <c r="AJ33" s="86">
        <f>SUMIFS('Cash Outflows'!$F:$F,'Cash Outflows'!$A:$A,Actual!AJ$3,'Cash Outflows'!$G:$G,Actual!$B33)</f>
        <v>0</v>
      </c>
      <c r="AK33" s="86">
        <f>SUMIFS('Cash Outflows'!$F:$F,'Cash Outflows'!$A:$A,Actual!AK$3,'Cash Outflows'!$G:$G,Actual!$B33)</f>
        <v>0</v>
      </c>
      <c r="AL33" s="86">
        <f>SUMIFS('Cash Outflows'!$F:$F,'Cash Outflows'!$A:$A,Actual!AL$3,'Cash Outflows'!$G:$G,Actual!$B33)</f>
        <v>0</v>
      </c>
      <c r="AM33" s="86">
        <f>SUMIFS('Cash Outflows'!$F:$F,'Cash Outflows'!$A:$A,Actual!AM$3,'Cash Outflows'!$G:$G,Actual!$B33)</f>
        <v>0</v>
      </c>
      <c r="AN33" s="86">
        <f>SUMIFS('Cash Outflows'!$F:$F,'Cash Outflows'!$A:$A,Actual!AN$3,'Cash Outflows'!$G:$G,Actual!$B33)</f>
        <v>0</v>
      </c>
      <c r="AO33" s="86">
        <f>SUMIFS('Cash Outflows'!$F:$F,'Cash Outflows'!$A:$A,Actual!AO$3,'Cash Outflows'!$G:$G,Actual!$B33)</f>
        <v>0</v>
      </c>
      <c r="AP33" s="86">
        <f>SUMIFS('Cash Outflows'!$F:$F,'Cash Outflows'!$A:$A,Actual!AP$3,'Cash Outflows'!$G:$G,Actual!$B33)</f>
        <v>0</v>
      </c>
      <c r="AQ33" s="86">
        <f>SUMIFS('Cash Outflows'!$F:$F,'Cash Outflows'!$A:$A,Actual!AQ$3,'Cash Outflows'!$G:$G,Actual!$B33)</f>
        <v>0</v>
      </c>
    </row>
    <row r="34" spans="1:43" s="44" customFormat="1" x14ac:dyDescent="0.2">
      <c r="A34" s="43" t="s">
        <v>33</v>
      </c>
      <c r="B34" s="43"/>
      <c r="C34" s="44">
        <f>SUM(C24:C33)</f>
        <v>0</v>
      </c>
      <c r="D34" s="44">
        <f t="shared" ref="D34:AE34" si="14">SUM(D24:D33)</f>
        <v>0</v>
      </c>
      <c r="E34" s="44">
        <f t="shared" si="14"/>
        <v>0</v>
      </c>
      <c r="F34" s="44">
        <f t="shared" si="14"/>
        <v>0</v>
      </c>
      <c r="G34" s="44">
        <f t="shared" si="14"/>
        <v>0</v>
      </c>
      <c r="H34" s="44">
        <f t="shared" si="14"/>
        <v>0</v>
      </c>
      <c r="I34" s="44">
        <f t="shared" si="14"/>
        <v>0</v>
      </c>
      <c r="J34" s="44">
        <f t="shared" si="14"/>
        <v>0</v>
      </c>
      <c r="K34" s="44">
        <f t="shared" si="14"/>
        <v>0</v>
      </c>
      <c r="L34" s="44">
        <f t="shared" si="14"/>
        <v>0</v>
      </c>
      <c r="M34" s="44">
        <f t="shared" si="14"/>
        <v>0</v>
      </c>
      <c r="N34" s="44">
        <f t="shared" si="14"/>
        <v>0</v>
      </c>
      <c r="O34" s="44">
        <f t="shared" si="14"/>
        <v>0</v>
      </c>
      <c r="P34" s="44">
        <f t="shared" si="14"/>
        <v>0</v>
      </c>
      <c r="Q34" s="44">
        <f t="shared" si="14"/>
        <v>0</v>
      </c>
      <c r="R34" s="44">
        <f t="shared" si="14"/>
        <v>0</v>
      </c>
      <c r="S34" s="44">
        <f t="shared" si="14"/>
        <v>0</v>
      </c>
      <c r="T34" s="44">
        <f t="shared" si="14"/>
        <v>0</v>
      </c>
      <c r="U34" s="44">
        <f t="shared" si="14"/>
        <v>0</v>
      </c>
      <c r="V34" s="44">
        <f t="shared" si="14"/>
        <v>0</v>
      </c>
      <c r="W34" s="44">
        <f t="shared" si="14"/>
        <v>0</v>
      </c>
      <c r="X34" s="44">
        <f t="shared" si="14"/>
        <v>0</v>
      </c>
      <c r="Y34" s="44">
        <f t="shared" si="14"/>
        <v>0</v>
      </c>
      <c r="Z34" s="44">
        <f t="shared" si="14"/>
        <v>0</v>
      </c>
      <c r="AA34" s="44">
        <f t="shared" si="14"/>
        <v>0</v>
      </c>
      <c r="AB34" s="44">
        <f t="shared" si="14"/>
        <v>0</v>
      </c>
      <c r="AC34" s="44">
        <f t="shared" si="14"/>
        <v>0</v>
      </c>
      <c r="AD34" s="44">
        <f t="shared" si="14"/>
        <v>0</v>
      </c>
      <c r="AE34" s="44">
        <f t="shared" si="14"/>
        <v>0</v>
      </c>
      <c r="AF34" s="44">
        <f t="shared" ref="AF34" si="15">SUM(AF24:AF33)</f>
        <v>0</v>
      </c>
      <c r="AG34" s="44">
        <f t="shared" ref="AG34" si="16">SUM(AG24:AG33)</f>
        <v>0</v>
      </c>
      <c r="AH34" s="44">
        <f t="shared" ref="AH34" si="17">SUM(AH24:AH33)</f>
        <v>0</v>
      </c>
      <c r="AI34" s="44">
        <f t="shared" ref="AI34" si="18">SUM(AI24:AI33)</f>
        <v>0</v>
      </c>
      <c r="AJ34" s="44">
        <f t="shared" ref="AJ34" si="19">SUM(AJ24:AJ33)</f>
        <v>0</v>
      </c>
      <c r="AK34" s="44">
        <f t="shared" ref="AK34" si="20">SUM(AK24:AK33)</f>
        <v>0</v>
      </c>
      <c r="AL34" s="44">
        <f t="shared" ref="AL34" si="21">SUM(AL24:AL33)</f>
        <v>0</v>
      </c>
      <c r="AM34" s="44">
        <f t="shared" ref="AM34" si="22">SUM(AM24:AM33)</f>
        <v>0</v>
      </c>
      <c r="AN34" s="44">
        <f t="shared" ref="AN34" si="23">SUM(AN24:AN33)</f>
        <v>0</v>
      </c>
      <c r="AO34" s="44">
        <f t="shared" ref="AO34" si="24">SUM(AO24:AO33)</f>
        <v>0</v>
      </c>
      <c r="AP34" s="44">
        <f t="shared" ref="AP34" si="25">SUM(AP24:AP33)</f>
        <v>0</v>
      </c>
      <c r="AQ34" s="44">
        <f t="shared" ref="AQ34" si="26">SUM(AQ24:AQ33)</f>
        <v>0</v>
      </c>
    </row>
    <row r="35" spans="1:43" s="12" customFormat="1" x14ac:dyDescent="0.2">
      <c r="A35" s="42"/>
      <c r="B35" s="41" t="s">
        <v>66</v>
      </c>
      <c r="C35" s="12">
        <f>C34-Projection!C36</f>
        <v>0</v>
      </c>
      <c r="D35" s="12">
        <f>D34-Projection!D36</f>
        <v>0</v>
      </c>
      <c r="E35" s="12">
        <f>E34-Projection!E36</f>
        <v>0</v>
      </c>
      <c r="F35" s="12">
        <f>F34-Projection!F36</f>
        <v>0</v>
      </c>
      <c r="G35" s="12">
        <f>G34-Projection!G36</f>
        <v>0</v>
      </c>
      <c r="H35" s="12">
        <f>H34-Projection!H36</f>
        <v>0</v>
      </c>
      <c r="I35" s="12">
        <f>I34-Projection!I36</f>
        <v>0</v>
      </c>
      <c r="J35" s="12">
        <f>J34-Projection!J36</f>
        <v>0</v>
      </c>
      <c r="K35" s="12">
        <f>K34-Projection!K36</f>
        <v>0</v>
      </c>
      <c r="L35" s="12">
        <f>L34-Projection!L36</f>
        <v>0</v>
      </c>
      <c r="M35" s="12">
        <f>M34-Projection!M36</f>
        <v>0</v>
      </c>
      <c r="N35" s="12">
        <f>N34-Projection!N36</f>
        <v>0</v>
      </c>
      <c r="O35" s="12">
        <f>O34-Projection!O36</f>
        <v>0</v>
      </c>
      <c r="P35" s="12">
        <f>P34-Projection!P36</f>
        <v>0</v>
      </c>
      <c r="Q35" s="12">
        <f>Q34-Projection!Q36</f>
        <v>0</v>
      </c>
      <c r="R35" s="12">
        <f>R34-Projection!R36</f>
        <v>0</v>
      </c>
      <c r="S35" s="12">
        <f>S34-Projection!S36</f>
        <v>0</v>
      </c>
      <c r="T35" s="12">
        <f>T34-Projection!T36</f>
        <v>0</v>
      </c>
      <c r="U35" s="12">
        <f>U34-Projection!U36</f>
        <v>0</v>
      </c>
      <c r="V35" s="12">
        <f>V34-Projection!V36</f>
        <v>0</v>
      </c>
      <c r="W35" s="12">
        <f>W34-Projection!W36</f>
        <v>0</v>
      </c>
      <c r="X35" s="12">
        <f>X34-Projection!X36</f>
        <v>0</v>
      </c>
      <c r="Y35" s="12">
        <f>Y34-Projection!Y36</f>
        <v>0</v>
      </c>
      <c r="Z35" s="12">
        <f>Z34-Projection!Z36</f>
        <v>0</v>
      </c>
      <c r="AA35" s="12">
        <f>AA34-Projection!AA36</f>
        <v>0</v>
      </c>
      <c r="AB35" s="12">
        <f>AB34-Projection!AB36</f>
        <v>0</v>
      </c>
      <c r="AC35" s="12">
        <f>AC34-Projection!AC36</f>
        <v>0</v>
      </c>
      <c r="AD35" s="12">
        <f>AD34-Projection!AD36</f>
        <v>0</v>
      </c>
      <c r="AE35" s="12">
        <f>AE34-Projection!AE36</f>
        <v>0</v>
      </c>
      <c r="AF35" s="12">
        <f>AF34-Projection!AF36</f>
        <v>0</v>
      </c>
      <c r="AG35" s="12">
        <f>AG34-Projection!AG36</f>
        <v>0</v>
      </c>
      <c r="AH35" s="12">
        <f>AH34-Projection!AH36</f>
        <v>0</v>
      </c>
      <c r="AI35" s="12">
        <f>AI34-Projection!AI36</f>
        <v>0</v>
      </c>
      <c r="AJ35" s="12">
        <f>AJ34-Projection!AJ36</f>
        <v>0</v>
      </c>
      <c r="AK35" s="12">
        <f>AK34-Projection!AK36</f>
        <v>0</v>
      </c>
      <c r="AL35" s="12">
        <f>AL34-Projection!AL36</f>
        <v>0</v>
      </c>
      <c r="AM35" s="12" t="e">
        <f>AM34-Projection!#REF!</f>
        <v>#REF!</v>
      </c>
      <c r="AN35" s="12" t="e">
        <f>AN34-Projection!#REF!</f>
        <v>#REF!</v>
      </c>
      <c r="AO35" s="12" t="e">
        <f>AO34-Projection!#REF!</f>
        <v>#REF!</v>
      </c>
      <c r="AP35" s="12" t="e">
        <f>AP34-Projection!#REF!</f>
        <v>#REF!</v>
      </c>
      <c r="AQ35" s="12">
        <f>AQ34-Projection!AM36</f>
        <v>0</v>
      </c>
    </row>
    <row r="36" spans="1:43" s="12" customFormat="1" x14ac:dyDescent="0.2">
      <c r="A36" s="42"/>
      <c r="B36" s="41"/>
    </row>
    <row r="37" spans="1:43" s="12" customFormat="1" x14ac:dyDescent="0.2">
      <c r="A37" s="42"/>
      <c r="B37" s="41"/>
    </row>
    <row r="38" spans="1:43" s="36" customFormat="1" ht="19.5" customHeight="1" x14ac:dyDescent="0.25">
      <c r="A38" s="45"/>
      <c r="B38" s="45" t="s">
        <v>34</v>
      </c>
      <c r="C38" s="36">
        <f>C20-C34</f>
        <v>0</v>
      </c>
      <c r="D38" s="36">
        <f>D20-D34</f>
        <v>0</v>
      </c>
      <c r="E38" s="36">
        <f t="shared" ref="E38:AE38" si="27">E20-E34</f>
        <v>0</v>
      </c>
      <c r="F38" s="36">
        <f t="shared" si="27"/>
        <v>0</v>
      </c>
      <c r="G38" s="36">
        <f t="shared" si="27"/>
        <v>0</v>
      </c>
      <c r="H38" s="36">
        <f t="shared" si="27"/>
        <v>0</v>
      </c>
      <c r="I38" s="36">
        <f t="shared" si="27"/>
        <v>0</v>
      </c>
      <c r="J38" s="36">
        <f t="shared" si="27"/>
        <v>0</v>
      </c>
      <c r="K38" s="36">
        <f>K20-K34</f>
        <v>0</v>
      </c>
      <c r="L38" s="36">
        <f t="shared" si="27"/>
        <v>0</v>
      </c>
      <c r="M38" s="36">
        <f t="shared" si="27"/>
        <v>0</v>
      </c>
      <c r="N38" s="36">
        <f t="shared" si="27"/>
        <v>0</v>
      </c>
      <c r="O38" s="36">
        <f t="shared" si="27"/>
        <v>0</v>
      </c>
      <c r="P38" s="36">
        <f t="shared" si="27"/>
        <v>0</v>
      </c>
      <c r="Q38" s="36">
        <f t="shared" si="27"/>
        <v>0</v>
      </c>
      <c r="R38" s="36">
        <f t="shared" si="27"/>
        <v>0</v>
      </c>
      <c r="S38" s="36">
        <f t="shared" si="27"/>
        <v>0</v>
      </c>
      <c r="T38" s="36">
        <f t="shared" si="27"/>
        <v>0</v>
      </c>
      <c r="U38" s="36">
        <f t="shared" si="27"/>
        <v>0</v>
      </c>
      <c r="V38" s="36">
        <f t="shared" si="27"/>
        <v>0</v>
      </c>
      <c r="W38" s="36">
        <f t="shared" si="27"/>
        <v>0</v>
      </c>
      <c r="X38" s="36">
        <f t="shared" si="27"/>
        <v>0</v>
      </c>
      <c r="Y38" s="36">
        <f t="shared" si="27"/>
        <v>0</v>
      </c>
      <c r="Z38" s="36">
        <f t="shared" si="27"/>
        <v>0</v>
      </c>
      <c r="AA38" s="36">
        <f t="shared" si="27"/>
        <v>0</v>
      </c>
      <c r="AB38" s="36">
        <f t="shared" si="27"/>
        <v>0</v>
      </c>
      <c r="AC38" s="36">
        <f t="shared" si="27"/>
        <v>0</v>
      </c>
      <c r="AD38" s="36">
        <f t="shared" si="27"/>
        <v>0</v>
      </c>
      <c r="AE38" s="36">
        <f t="shared" si="27"/>
        <v>0</v>
      </c>
      <c r="AF38" s="36">
        <f t="shared" ref="AF38:AQ38" si="28">AF20-AF34</f>
        <v>0</v>
      </c>
      <c r="AG38" s="36">
        <f t="shared" si="28"/>
        <v>0</v>
      </c>
      <c r="AH38" s="36">
        <f t="shared" si="28"/>
        <v>0</v>
      </c>
      <c r="AI38" s="36">
        <f t="shared" si="28"/>
        <v>0</v>
      </c>
      <c r="AJ38" s="36">
        <f t="shared" si="28"/>
        <v>0</v>
      </c>
      <c r="AK38" s="36">
        <f t="shared" si="28"/>
        <v>0</v>
      </c>
      <c r="AL38" s="36">
        <f t="shared" si="28"/>
        <v>0</v>
      </c>
      <c r="AM38" s="36">
        <f t="shared" si="28"/>
        <v>0</v>
      </c>
      <c r="AN38" s="36">
        <f t="shared" si="28"/>
        <v>0</v>
      </c>
      <c r="AO38" s="36">
        <f t="shared" si="28"/>
        <v>0</v>
      </c>
      <c r="AP38" s="36">
        <f t="shared" si="28"/>
        <v>0</v>
      </c>
      <c r="AQ38" s="36">
        <f t="shared" si="28"/>
        <v>0</v>
      </c>
    </row>
    <row r="39" spans="1:43" s="34" customFormat="1" ht="19.5" customHeight="1" x14ac:dyDescent="0.25">
      <c r="B39" s="34" t="s">
        <v>47</v>
      </c>
      <c r="C39" s="35">
        <f t="shared" ref="C39:AQ39" si="29">C9+C38</f>
        <v>0</v>
      </c>
      <c r="D39" s="35">
        <f t="shared" si="29"/>
        <v>0</v>
      </c>
      <c r="E39" s="35">
        <f t="shared" si="29"/>
        <v>0</v>
      </c>
      <c r="F39" s="35">
        <f t="shared" si="29"/>
        <v>0</v>
      </c>
      <c r="G39" s="35">
        <f t="shared" si="29"/>
        <v>0</v>
      </c>
      <c r="H39" s="35">
        <f t="shared" si="29"/>
        <v>0</v>
      </c>
      <c r="I39" s="35">
        <f t="shared" si="29"/>
        <v>0</v>
      </c>
      <c r="J39" s="35">
        <f t="shared" si="29"/>
        <v>0</v>
      </c>
      <c r="K39" s="35">
        <f t="shared" si="29"/>
        <v>0</v>
      </c>
      <c r="L39" s="35">
        <f t="shared" si="29"/>
        <v>0</v>
      </c>
      <c r="M39" s="35">
        <f t="shared" si="29"/>
        <v>0</v>
      </c>
      <c r="N39" s="35">
        <f t="shared" si="29"/>
        <v>0</v>
      </c>
      <c r="O39" s="35">
        <f t="shared" si="29"/>
        <v>0</v>
      </c>
      <c r="P39" s="35">
        <f t="shared" si="29"/>
        <v>0</v>
      </c>
      <c r="Q39" s="35">
        <f t="shared" si="29"/>
        <v>0</v>
      </c>
      <c r="R39" s="35">
        <f t="shared" si="29"/>
        <v>0</v>
      </c>
      <c r="S39" s="35">
        <f t="shared" si="29"/>
        <v>0</v>
      </c>
      <c r="T39" s="35">
        <f t="shared" si="29"/>
        <v>0</v>
      </c>
      <c r="U39" s="35">
        <f t="shared" si="29"/>
        <v>0</v>
      </c>
      <c r="V39" s="35">
        <f t="shared" si="29"/>
        <v>0</v>
      </c>
      <c r="W39" s="35">
        <f t="shared" si="29"/>
        <v>0</v>
      </c>
      <c r="X39" s="35">
        <f t="shared" si="29"/>
        <v>0</v>
      </c>
      <c r="Y39" s="35">
        <f t="shared" si="29"/>
        <v>0</v>
      </c>
      <c r="Z39" s="35">
        <f t="shared" si="29"/>
        <v>0</v>
      </c>
      <c r="AA39" s="35">
        <f t="shared" si="29"/>
        <v>0</v>
      </c>
      <c r="AB39" s="35">
        <f t="shared" si="29"/>
        <v>0</v>
      </c>
      <c r="AC39" s="35">
        <f t="shared" si="29"/>
        <v>0</v>
      </c>
      <c r="AD39" s="35">
        <f t="shared" si="29"/>
        <v>0</v>
      </c>
      <c r="AE39" s="35">
        <f t="shared" si="29"/>
        <v>0</v>
      </c>
      <c r="AF39" s="35">
        <f t="shared" si="29"/>
        <v>0</v>
      </c>
      <c r="AG39" s="35">
        <f t="shared" si="29"/>
        <v>0</v>
      </c>
      <c r="AH39" s="35">
        <f t="shared" si="29"/>
        <v>0</v>
      </c>
      <c r="AI39" s="35">
        <f t="shared" si="29"/>
        <v>0</v>
      </c>
      <c r="AJ39" s="35">
        <f t="shared" si="29"/>
        <v>0</v>
      </c>
      <c r="AK39" s="35">
        <f t="shared" si="29"/>
        <v>0</v>
      </c>
      <c r="AL39" s="35">
        <f t="shared" si="29"/>
        <v>0</v>
      </c>
      <c r="AM39" s="35">
        <f t="shared" si="29"/>
        <v>0</v>
      </c>
      <c r="AN39" s="35">
        <f t="shared" si="29"/>
        <v>0</v>
      </c>
      <c r="AO39" s="35">
        <f t="shared" si="29"/>
        <v>0</v>
      </c>
      <c r="AP39" s="35">
        <f t="shared" si="29"/>
        <v>0</v>
      </c>
      <c r="AQ39" s="35">
        <f t="shared" si="29"/>
        <v>0</v>
      </c>
    </row>
    <row r="40" spans="1:43" s="12" customFormat="1" x14ac:dyDescent="0.2">
      <c r="A40" s="42"/>
      <c r="B40" s="41" t="s">
        <v>66</v>
      </c>
      <c r="C40" s="12">
        <f>C39-Projection!C39</f>
        <v>0</v>
      </c>
      <c r="D40" s="12">
        <f>D39-Projection!D39</f>
        <v>0</v>
      </c>
      <c r="E40" s="12">
        <f>E39-Projection!E39</f>
        <v>0</v>
      </c>
      <c r="F40" s="12">
        <f>F39-Projection!F39</f>
        <v>0</v>
      </c>
      <c r="G40" s="12">
        <f>G39-Projection!G39</f>
        <v>0</v>
      </c>
      <c r="H40" s="12">
        <f>H39-Projection!H39</f>
        <v>0</v>
      </c>
      <c r="I40" s="12">
        <f>I39-Projection!I39</f>
        <v>0</v>
      </c>
      <c r="J40" s="12">
        <f>J39-Projection!J39</f>
        <v>0</v>
      </c>
      <c r="K40" s="12">
        <f>K39-Projection!K39</f>
        <v>0</v>
      </c>
      <c r="L40" s="12">
        <f>L39-Projection!L39</f>
        <v>0</v>
      </c>
      <c r="M40" s="12">
        <f>M39-Projection!M39</f>
        <v>0</v>
      </c>
      <c r="N40" s="12">
        <f>N39-Projection!N39</f>
        <v>0</v>
      </c>
      <c r="O40" s="12">
        <f>O39-Projection!O39</f>
        <v>0</v>
      </c>
      <c r="P40" s="12">
        <f>P39-Projection!P39</f>
        <v>0</v>
      </c>
      <c r="Q40" s="12">
        <f>Q39-Projection!Q39</f>
        <v>0</v>
      </c>
      <c r="R40" s="12">
        <f>R39-Projection!R39</f>
        <v>0</v>
      </c>
      <c r="S40" s="12">
        <f>S39-Projection!S39</f>
        <v>0</v>
      </c>
      <c r="T40" s="12">
        <f>T39-Projection!T39</f>
        <v>0</v>
      </c>
      <c r="U40" s="12">
        <f>U39-Projection!U39</f>
        <v>0</v>
      </c>
      <c r="V40" s="12">
        <f>V39-Projection!V39</f>
        <v>0</v>
      </c>
      <c r="W40" s="12">
        <f>W39-Projection!W39</f>
        <v>0</v>
      </c>
      <c r="X40" s="12">
        <f>X39-Projection!X39</f>
        <v>0</v>
      </c>
      <c r="Y40" s="12">
        <f>Y39-Projection!Y39</f>
        <v>0</v>
      </c>
      <c r="Z40" s="12">
        <f>Z39-Projection!Z39</f>
        <v>0</v>
      </c>
      <c r="AA40" s="12">
        <f>AA39-Projection!AA39</f>
        <v>0</v>
      </c>
      <c r="AB40" s="12">
        <f>AB39-Projection!AB39</f>
        <v>0</v>
      </c>
      <c r="AC40" s="12">
        <f>AC39-Projection!AC39</f>
        <v>0</v>
      </c>
      <c r="AD40" s="12">
        <f>AD39-Projection!AD39</f>
        <v>0</v>
      </c>
      <c r="AE40" s="12">
        <f>AE39-Projection!AE39</f>
        <v>0</v>
      </c>
      <c r="AF40" s="12">
        <f>AF39-Projection!AF39</f>
        <v>0</v>
      </c>
      <c r="AG40" s="12">
        <f>AG39-Projection!AG39</f>
        <v>0</v>
      </c>
      <c r="AH40" s="12">
        <f>AH39-Projection!AH39</f>
        <v>0</v>
      </c>
      <c r="AI40" s="12">
        <f>AI39-Projection!AI39</f>
        <v>0</v>
      </c>
      <c r="AJ40" s="12">
        <f>AJ39-Projection!AJ39</f>
        <v>0</v>
      </c>
      <c r="AK40" s="12">
        <f>AK39-Projection!AK39</f>
        <v>0</v>
      </c>
      <c r="AL40" s="12">
        <f>AL39-Projection!AL39</f>
        <v>0</v>
      </c>
      <c r="AM40" s="12" t="e">
        <f>AM39-Projection!#REF!</f>
        <v>#REF!</v>
      </c>
      <c r="AN40" s="12" t="e">
        <f>AN39-Projection!#REF!</f>
        <v>#REF!</v>
      </c>
      <c r="AO40" s="12" t="e">
        <f>AO39-Projection!#REF!</f>
        <v>#REF!</v>
      </c>
      <c r="AP40" s="12" t="e">
        <f>AP39-Projection!#REF!</f>
        <v>#REF!</v>
      </c>
      <c r="AQ40" s="12">
        <f>AQ39-Projection!AM39</f>
        <v>0</v>
      </c>
    </row>
    <row r="41" spans="1:43" s="12" customFormat="1" x14ac:dyDescent="0.2">
      <c r="A41" s="42"/>
      <c r="B41" s="41"/>
    </row>
    <row r="42" spans="1:43" s="12" customFormat="1" x14ac:dyDescent="0.2">
      <c r="A42" s="42"/>
      <c r="B42" s="41" t="s">
        <v>36</v>
      </c>
      <c r="C42" s="12">
        <f t="shared" ref="C42:AQ42" si="30">C10-C18</f>
        <v>0</v>
      </c>
      <c r="D42" s="12">
        <f t="shared" si="30"/>
        <v>0</v>
      </c>
      <c r="E42" s="12">
        <f t="shared" si="30"/>
        <v>0</v>
      </c>
      <c r="F42" s="12">
        <f t="shared" si="30"/>
        <v>0</v>
      </c>
      <c r="G42" s="12">
        <f t="shared" si="30"/>
        <v>0</v>
      </c>
      <c r="H42" s="12">
        <f t="shared" si="30"/>
        <v>0</v>
      </c>
      <c r="I42" s="12">
        <f t="shared" si="30"/>
        <v>0</v>
      </c>
      <c r="J42" s="12">
        <f t="shared" si="30"/>
        <v>0</v>
      </c>
      <c r="K42" s="12">
        <f t="shared" si="30"/>
        <v>0</v>
      </c>
      <c r="L42" s="12">
        <f t="shared" si="30"/>
        <v>0</v>
      </c>
      <c r="M42" s="12">
        <f t="shared" si="30"/>
        <v>0</v>
      </c>
      <c r="N42" s="12">
        <f t="shared" si="30"/>
        <v>0</v>
      </c>
      <c r="O42" s="12">
        <f t="shared" si="30"/>
        <v>0</v>
      </c>
      <c r="P42" s="12">
        <f t="shared" si="30"/>
        <v>0</v>
      </c>
      <c r="Q42" s="12">
        <f t="shared" si="30"/>
        <v>0</v>
      </c>
      <c r="R42" s="12">
        <f t="shared" si="30"/>
        <v>0</v>
      </c>
      <c r="S42" s="12">
        <f t="shared" si="30"/>
        <v>0</v>
      </c>
      <c r="T42" s="12">
        <f t="shared" si="30"/>
        <v>0</v>
      </c>
      <c r="U42" s="12">
        <f t="shared" si="30"/>
        <v>0</v>
      </c>
      <c r="V42" s="12">
        <f t="shared" si="30"/>
        <v>0</v>
      </c>
      <c r="W42" s="12">
        <f t="shared" si="30"/>
        <v>0</v>
      </c>
      <c r="X42" s="12">
        <f t="shared" si="30"/>
        <v>0</v>
      </c>
      <c r="Y42" s="12">
        <f t="shared" si="30"/>
        <v>0</v>
      </c>
      <c r="Z42" s="12">
        <f t="shared" si="30"/>
        <v>0</v>
      </c>
      <c r="AA42" s="12">
        <f t="shared" si="30"/>
        <v>0</v>
      </c>
      <c r="AB42" s="12">
        <f t="shared" si="30"/>
        <v>0</v>
      </c>
      <c r="AC42" s="12">
        <f t="shared" si="30"/>
        <v>0</v>
      </c>
      <c r="AD42" s="12">
        <f t="shared" si="30"/>
        <v>0</v>
      </c>
      <c r="AE42" s="12">
        <f t="shared" si="30"/>
        <v>0</v>
      </c>
      <c r="AF42" s="12">
        <f t="shared" si="30"/>
        <v>0</v>
      </c>
      <c r="AG42" s="12">
        <f t="shared" si="30"/>
        <v>0</v>
      </c>
      <c r="AH42" s="12">
        <f t="shared" si="30"/>
        <v>0</v>
      </c>
      <c r="AI42" s="12">
        <f t="shared" si="30"/>
        <v>0</v>
      </c>
      <c r="AJ42" s="12">
        <f t="shared" si="30"/>
        <v>0</v>
      </c>
      <c r="AK42" s="12">
        <f t="shared" si="30"/>
        <v>0</v>
      </c>
      <c r="AL42" s="12">
        <f t="shared" si="30"/>
        <v>0</v>
      </c>
      <c r="AM42" s="12">
        <f t="shared" si="30"/>
        <v>0</v>
      </c>
      <c r="AN42" s="12">
        <f t="shared" si="30"/>
        <v>0</v>
      </c>
      <c r="AO42" s="12">
        <f t="shared" si="30"/>
        <v>0</v>
      </c>
      <c r="AP42" s="12">
        <f t="shared" si="30"/>
        <v>0</v>
      </c>
      <c r="AQ42" s="12">
        <f t="shared" si="30"/>
        <v>0</v>
      </c>
    </row>
    <row r="43" spans="1:43" s="12" customFormat="1" x14ac:dyDescent="0.2">
      <c r="A43" s="42"/>
      <c r="B43" s="41" t="s">
        <v>38</v>
      </c>
      <c r="C43" s="12">
        <f t="shared" ref="C43:AQ43" si="31">C11+C6-C16-C17</f>
        <v>0</v>
      </c>
      <c r="D43" s="12">
        <f t="shared" si="31"/>
        <v>0</v>
      </c>
      <c r="E43" s="12">
        <f t="shared" si="31"/>
        <v>0</v>
      </c>
      <c r="F43" s="12">
        <f t="shared" si="31"/>
        <v>0</v>
      </c>
      <c r="G43" s="12">
        <f t="shared" si="31"/>
        <v>0</v>
      </c>
      <c r="H43" s="12">
        <f t="shared" si="31"/>
        <v>0</v>
      </c>
      <c r="I43" s="12">
        <f t="shared" si="31"/>
        <v>0</v>
      </c>
      <c r="J43" s="12">
        <f t="shared" si="31"/>
        <v>0</v>
      </c>
      <c r="K43" s="12">
        <f t="shared" si="31"/>
        <v>0</v>
      </c>
      <c r="L43" s="12">
        <f t="shared" si="31"/>
        <v>0</v>
      </c>
      <c r="M43" s="12">
        <f t="shared" si="31"/>
        <v>0</v>
      </c>
      <c r="N43" s="12">
        <f t="shared" si="31"/>
        <v>0</v>
      </c>
      <c r="O43" s="12">
        <f t="shared" si="31"/>
        <v>0</v>
      </c>
      <c r="P43" s="12">
        <f t="shared" si="31"/>
        <v>0</v>
      </c>
      <c r="Q43" s="12">
        <f t="shared" si="31"/>
        <v>0</v>
      </c>
      <c r="R43" s="12">
        <f t="shared" si="31"/>
        <v>0</v>
      </c>
      <c r="S43" s="12">
        <f t="shared" si="31"/>
        <v>0</v>
      </c>
      <c r="T43" s="12">
        <f t="shared" si="31"/>
        <v>0</v>
      </c>
      <c r="U43" s="12">
        <f t="shared" si="31"/>
        <v>0</v>
      </c>
      <c r="V43" s="12">
        <f t="shared" si="31"/>
        <v>0</v>
      </c>
      <c r="W43" s="12">
        <f t="shared" si="31"/>
        <v>0</v>
      </c>
      <c r="X43" s="12">
        <f t="shared" si="31"/>
        <v>0</v>
      </c>
      <c r="Y43" s="12">
        <f t="shared" si="31"/>
        <v>0</v>
      </c>
      <c r="Z43" s="12">
        <f t="shared" si="31"/>
        <v>0</v>
      </c>
      <c r="AA43" s="12">
        <f t="shared" si="31"/>
        <v>0</v>
      </c>
      <c r="AB43" s="12">
        <f t="shared" si="31"/>
        <v>0</v>
      </c>
      <c r="AC43" s="12">
        <f t="shared" si="31"/>
        <v>0</v>
      </c>
      <c r="AD43" s="12">
        <f t="shared" si="31"/>
        <v>0</v>
      </c>
      <c r="AE43" s="12">
        <f t="shared" si="31"/>
        <v>0</v>
      </c>
      <c r="AF43" s="12">
        <f t="shared" si="31"/>
        <v>0</v>
      </c>
      <c r="AG43" s="12">
        <f t="shared" si="31"/>
        <v>0</v>
      </c>
      <c r="AH43" s="12">
        <f t="shared" si="31"/>
        <v>0</v>
      </c>
      <c r="AI43" s="12">
        <f t="shared" si="31"/>
        <v>0</v>
      </c>
      <c r="AJ43" s="12">
        <f t="shared" si="31"/>
        <v>0</v>
      </c>
      <c r="AK43" s="12">
        <f t="shared" si="31"/>
        <v>0</v>
      </c>
      <c r="AL43" s="12">
        <f t="shared" si="31"/>
        <v>0</v>
      </c>
      <c r="AM43" s="12">
        <f t="shared" si="31"/>
        <v>0</v>
      </c>
      <c r="AN43" s="12">
        <f t="shared" si="31"/>
        <v>0</v>
      </c>
      <c r="AO43" s="12">
        <f t="shared" si="31"/>
        <v>0</v>
      </c>
      <c r="AP43" s="12">
        <f t="shared" si="31"/>
        <v>0</v>
      </c>
      <c r="AQ43" s="12">
        <f t="shared" si="31"/>
        <v>0</v>
      </c>
    </row>
    <row r="44" spans="1:43" s="12" customFormat="1" x14ac:dyDescent="0.2">
      <c r="A44" s="42"/>
      <c r="B44" s="41" t="s">
        <v>48</v>
      </c>
      <c r="C44" s="12">
        <f t="shared" ref="C44:AQ44" si="32">C12+C7-C26-C27-C28</f>
        <v>0</v>
      </c>
      <c r="D44" s="12">
        <f t="shared" si="32"/>
        <v>0</v>
      </c>
      <c r="E44" s="12">
        <f t="shared" si="32"/>
        <v>0</v>
      </c>
      <c r="F44" s="12">
        <f t="shared" si="32"/>
        <v>0</v>
      </c>
      <c r="G44" s="12">
        <f t="shared" si="32"/>
        <v>0</v>
      </c>
      <c r="H44" s="12">
        <f t="shared" si="32"/>
        <v>0</v>
      </c>
      <c r="I44" s="12">
        <f t="shared" si="32"/>
        <v>0</v>
      </c>
      <c r="J44" s="12">
        <f t="shared" si="32"/>
        <v>0</v>
      </c>
      <c r="K44" s="12">
        <f t="shared" si="32"/>
        <v>0</v>
      </c>
      <c r="L44" s="12">
        <f t="shared" si="32"/>
        <v>0</v>
      </c>
      <c r="M44" s="12">
        <f t="shared" si="32"/>
        <v>0</v>
      </c>
      <c r="N44" s="12">
        <f t="shared" si="32"/>
        <v>0</v>
      </c>
      <c r="O44" s="12">
        <f t="shared" si="32"/>
        <v>0</v>
      </c>
      <c r="P44" s="12">
        <f t="shared" si="32"/>
        <v>0</v>
      </c>
      <c r="Q44" s="12">
        <f t="shared" si="32"/>
        <v>0</v>
      </c>
      <c r="R44" s="12">
        <f t="shared" si="32"/>
        <v>0</v>
      </c>
      <c r="S44" s="12">
        <f t="shared" si="32"/>
        <v>0</v>
      </c>
      <c r="T44" s="12">
        <f t="shared" si="32"/>
        <v>0</v>
      </c>
      <c r="U44" s="12">
        <f t="shared" si="32"/>
        <v>0</v>
      </c>
      <c r="V44" s="12">
        <f t="shared" si="32"/>
        <v>0</v>
      </c>
      <c r="W44" s="12">
        <f t="shared" si="32"/>
        <v>0</v>
      </c>
      <c r="X44" s="12">
        <f t="shared" si="32"/>
        <v>0</v>
      </c>
      <c r="Y44" s="12">
        <f t="shared" si="32"/>
        <v>0</v>
      </c>
      <c r="Z44" s="12">
        <f t="shared" si="32"/>
        <v>0</v>
      </c>
      <c r="AA44" s="12">
        <f t="shared" si="32"/>
        <v>0</v>
      </c>
      <c r="AB44" s="12">
        <f t="shared" si="32"/>
        <v>0</v>
      </c>
      <c r="AC44" s="12">
        <f t="shared" si="32"/>
        <v>0</v>
      </c>
      <c r="AD44" s="12">
        <f t="shared" si="32"/>
        <v>0</v>
      </c>
      <c r="AE44" s="12">
        <f t="shared" si="32"/>
        <v>0</v>
      </c>
      <c r="AF44" s="12">
        <f t="shared" si="32"/>
        <v>0</v>
      </c>
      <c r="AG44" s="12">
        <f t="shared" si="32"/>
        <v>0</v>
      </c>
      <c r="AH44" s="12">
        <f t="shared" si="32"/>
        <v>0</v>
      </c>
      <c r="AI44" s="12">
        <f t="shared" si="32"/>
        <v>0</v>
      </c>
      <c r="AJ44" s="12">
        <f t="shared" si="32"/>
        <v>0</v>
      </c>
      <c r="AK44" s="12">
        <f t="shared" si="32"/>
        <v>0</v>
      </c>
      <c r="AL44" s="12">
        <f t="shared" si="32"/>
        <v>0</v>
      </c>
      <c r="AM44" s="12">
        <f t="shared" si="32"/>
        <v>0</v>
      </c>
      <c r="AN44" s="12">
        <f t="shared" si="32"/>
        <v>0</v>
      </c>
      <c r="AO44" s="12">
        <f t="shared" si="32"/>
        <v>0</v>
      </c>
      <c r="AP44" s="12">
        <f t="shared" si="32"/>
        <v>0</v>
      </c>
      <c r="AQ44" s="12">
        <f t="shared" si="32"/>
        <v>0</v>
      </c>
    </row>
    <row r="45" spans="1:43" s="12" customFormat="1" x14ac:dyDescent="0.2">
      <c r="A45" s="42"/>
      <c r="B45" s="42"/>
    </row>
    <row r="46" spans="1:43" s="12" customFormat="1" hidden="1" outlineLevel="1" x14ac:dyDescent="0.2">
      <c r="A46" s="42"/>
      <c r="B46" s="12" t="s">
        <v>123</v>
      </c>
      <c r="C46" s="12">
        <f>SUMIF('AR Journal'!$A:$A,Actual!C3,'AR Journal'!$I:$I)</f>
        <v>0</v>
      </c>
      <c r="D46" s="12">
        <f>SUMIF('AR Journal'!$A:$A,Actual!D3,'AR Journal'!$I:$I)</f>
        <v>0</v>
      </c>
      <c r="E46" s="12">
        <f>SUMIF('AR Journal'!$A:$A,Actual!E3,'AR Journal'!$I:$I)</f>
        <v>0</v>
      </c>
      <c r="F46" s="12">
        <f>SUMIF('AR Journal'!$A:$A,Actual!F3,'AR Journal'!$I:$I)</f>
        <v>0</v>
      </c>
      <c r="G46" s="12">
        <f>SUMIF('AR Journal'!$A:$A,Actual!G3,'AR Journal'!$I:$I)</f>
        <v>0</v>
      </c>
      <c r="H46" s="12">
        <f>SUMIF('AR Journal'!$A:$A,Actual!H3,'AR Journal'!$I:$I)</f>
        <v>0</v>
      </c>
      <c r="I46" s="12">
        <f>SUMIF('AR Journal'!$A:$A,Actual!I3,'AR Journal'!$I:$I)</f>
        <v>0</v>
      </c>
      <c r="J46" s="12">
        <f>SUMIF('AR Journal'!$A:$A,Actual!J3,'AR Journal'!$I:$I)</f>
        <v>0</v>
      </c>
      <c r="K46" s="12">
        <f>SUMIF('AR Journal'!$A:$A,Actual!K3,'AR Journal'!$I:$I)</f>
        <v>0</v>
      </c>
      <c r="L46" s="12">
        <f>SUMIF('AR Journal'!$A:$A,Actual!L3,'AR Journal'!$I:$I)</f>
        <v>0</v>
      </c>
      <c r="M46" s="12">
        <f>SUMIF('AR Journal'!$A:$A,Actual!M3,'AR Journal'!$I:$I)</f>
        <v>0</v>
      </c>
      <c r="N46" s="12">
        <f>SUMIF('AR Journal'!$A:$A,Actual!N3,'AR Journal'!$I:$I)</f>
        <v>0</v>
      </c>
      <c r="O46" s="12">
        <f>SUMIF('AR Journal'!$A:$A,Actual!O3,'AR Journal'!$I:$I)</f>
        <v>0</v>
      </c>
      <c r="P46" s="12">
        <f>SUMIF('AR Journal'!$A:$A,Actual!P3,'AR Journal'!$I:$I)</f>
        <v>0</v>
      </c>
      <c r="Q46" s="12">
        <f>SUMIF('AR Journal'!$A:$A,Actual!Q3,'AR Journal'!$I:$I)</f>
        <v>0</v>
      </c>
      <c r="R46" s="12">
        <f>SUMIF('AR Journal'!$A:$A,Actual!R3,'AR Journal'!$I:$I)</f>
        <v>0</v>
      </c>
      <c r="S46" s="12">
        <f>SUMIF('AR Journal'!$A:$A,Actual!S3,'AR Journal'!$I:$I)</f>
        <v>0</v>
      </c>
      <c r="T46" s="12">
        <f>SUMIF('AR Journal'!$A:$A,Actual!T3,'AR Journal'!$I:$I)</f>
        <v>0</v>
      </c>
      <c r="U46" s="12">
        <f>SUMIF('AR Journal'!$A:$A,Actual!U3,'AR Journal'!$I:$I)</f>
        <v>0</v>
      </c>
      <c r="V46" s="12">
        <f>SUMIF('AR Journal'!$A:$A,Actual!V3,'AR Journal'!$I:$I)</f>
        <v>0</v>
      </c>
      <c r="W46" s="12">
        <f>SUMIF('AR Journal'!$A:$A,Actual!W3,'AR Journal'!$I:$I)</f>
        <v>0</v>
      </c>
      <c r="X46" s="12">
        <f>SUMIF('AR Journal'!$A:$A,Actual!X3,'AR Journal'!$I:$I)</f>
        <v>0</v>
      </c>
      <c r="Y46" s="12">
        <f>SUMIF('AR Journal'!$A:$A,Actual!Y3,'AR Journal'!$I:$I)</f>
        <v>0</v>
      </c>
      <c r="Z46" s="12">
        <f>SUMIF('AR Journal'!$A:$A,Actual!Z3,'AR Journal'!$I:$I)</f>
        <v>0</v>
      </c>
      <c r="AA46" s="12">
        <f>SUMIF('AR Journal'!$A:$A,Actual!AA3,'AR Journal'!$I:$I)</f>
        <v>0</v>
      </c>
      <c r="AB46" s="12">
        <f>SUMIF('AR Journal'!$A:$A,Actual!AB3,'AR Journal'!$I:$I)</f>
        <v>0</v>
      </c>
      <c r="AC46" s="12">
        <f>SUMIF('AR Journal'!$A:$A,Actual!AC3,'AR Journal'!$I:$I)</f>
        <v>0</v>
      </c>
      <c r="AD46" s="12">
        <f>SUMIF('AR Journal'!$A:$A,Actual!AD3,'AR Journal'!$I:$I)</f>
        <v>0</v>
      </c>
      <c r="AE46" s="12">
        <f>SUMIF('AR Journal'!$A:$A,Actual!AE3,'AR Journal'!$I:$I)</f>
        <v>0</v>
      </c>
      <c r="AF46" s="12">
        <f>SUMIF('AR Journal'!$A:$A,Actual!AF3,'AR Journal'!$I:$I)</f>
        <v>0</v>
      </c>
      <c r="AG46" s="12">
        <f>SUMIF('AR Journal'!$A:$A,Actual!AG3,'AR Journal'!$I:$I)</f>
        <v>0</v>
      </c>
      <c r="AH46" s="12">
        <f>SUMIF('AR Journal'!$A:$A,Actual!AH3,'AR Journal'!$I:$I)</f>
        <v>0</v>
      </c>
      <c r="AI46" s="12">
        <f>SUMIF('AR Journal'!$A:$A,Actual!AI3,'AR Journal'!$I:$I)</f>
        <v>0</v>
      </c>
      <c r="AJ46" s="12">
        <f>SUMIF('AR Journal'!$A:$A,Actual!AJ3,'AR Journal'!$I:$I)</f>
        <v>0</v>
      </c>
      <c r="AK46" s="12">
        <f>SUMIF('AR Journal'!$A:$A,Actual!AK3,'AR Journal'!$I:$I)</f>
        <v>0</v>
      </c>
      <c r="AL46" s="12">
        <f>SUMIF('AR Journal'!$A:$A,Actual!AL3,'AR Journal'!$I:$I)</f>
        <v>0</v>
      </c>
      <c r="AM46" s="12">
        <f>SUMIF('AR Journal'!$A:$A,Actual!AM3,'AR Journal'!$I:$I)</f>
        <v>0</v>
      </c>
      <c r="AN46" s="12">
        <f>SUMIF('AR Journal'!$A:$A,Actual!AN3,'AR Journal'!$I:$I)</f>
        <v>0</v>
      </c>
      <c r="AO46" s="12">
        <f>SUMIF('AR Journal'!$A:$A,Actual!AO3,'AR Journal'!$I:$I)</f>
        <v>0</v>
      </c>
      <c r="AP46" s="12">
        <f>SUMIF('AR Journal'!$A:$A,Actual!AP3,'AR Journal'!$I:$I)</f>
        <v>0</v>
      </c>
      <c r="AQ46" s="12">
        <f>SUMIF('AR Journal'!$A:$A,Actual!AQ3,'AR Journal'!$I:$I)</f>
        <v>0</v>
      </c>
    </row>
    <row r="47" spans="1:43" s="12" customFormat="1" hidden="1" outlineLevel="1" x14ac:dyDescent="0.2">
      <c r="A47" s="42"/>
      <c r="B47" s="12" t="s">
        <v>122</v>
      </c>
      <c r="C47" s="12">
        <f>C43-C46</f>
        <v>0</v>
      </c>
      <c r="D47" s="12">
        <f t="shared" ref="D47:AQ47" si="33">D43-D46</f>
        <v>0</v>
      </c>
      <c r="E47" s="12">
        <f t="shared" si="33"/>
        <v>0</v>
      </c>
      <c r="F47" s="12">
        <f t="shared" si="33"/>
        <v>0</v>
      </c>
      <c r="G47" s="12">
        <f t="shared" si="33"/>
        <v>0</v>
      </c>
      <c r="H47" s="12">
        <f t="shared" si="33"/>
        <v>0</v>
      </c>
      <c r="I47" s="12">
        <f t="shared" si="33"/>
        <v>0</v>
      </c>
      <c r="J47" s="12">
        <f t="shared" si="33"/>
        <v>0</v>
      </c>
      <c r="K47" s="12">
        <f t="shared" si="33"/>
        <v>0</v>
      </c>
      <c r="L47" s="12">
        <f t="shared" si="33"/>
        <v>0</v>
      </c>
      <c r="M47" s="12">
        <f t="shared" si="33"/>
        <v>0</v>
      </c>
      <c r="N47" s="12">
        <f t="shared" si="33"/>
        <v>0</v>
      </c>
      <c r="O47" s="12">
        <f t="shared" si="33"/>
        <v>0</v>
      </c>
      <c r="P47" s="12">
        <f t="shared" si="33"/>
        <v>0</v>
      </c>
      <c r="Q47" s="12">
        <f t="shared" si="33"/>
        <v>0</v>
      </c>
      <c r="R47" s="12">
        <f t="shared" si="33"/>
        <v>0</v>
      </c>
      <c r="S47" s="12">
        <f t="shared" si="33"/>
        <v>0</v>
      </c>
      <c r="T47" s="12">
        <f t="shared" si="33"/>
        <v>0</v>
      </c>
      <c r="U47" s="12">
        <f t="shared" si="33"/>
        <v>0</v>
      </c>
      <c r="V47" s="12">
        <f t="shared" si="33"/>
        <v>0</v>
      </c>
      <c r="W47" s="12">
        <f t="shared" si="33"/>
        <v>0</v>
      </c>
      <c r="X47" s="12">
        <f t="shared" si="33"/>
        <v>0</v>
      </c>
      <c r="Y47" s="12">
        <f t="shared" si="33"/>
        <v>0</v>
      </c>
      <c r="Z47" s="12">
        <f t="shared" si="33"/>
        <v>0</v>
      </c>
      <c r="AA47" s="12">
        <f t="shared" si="33"/>
        <v>0</v>
      </c>
      <c r="AB47" s="12">
        <f t="shared" si="33"/>
        <v>0</v>
      </c>
      <c r="AC47" s="12">
        <f t="shared" si="33"/>
        <v>0</v>
      </c>
      <c r="AD47" s="12">
        <f t="shared" si="33"/>
        <v>0</v>
      </c>
      <c r="AE47" s="12">
        <f t="shared" si="33"/>
        <v>0</v>
      </c>
      <c r="AF47" s="12">
        <f t="shared" si="33"/>
        <v>0</v>
      </c>
      <c r="AG47" s="12">
        <f t="shared" si="33"/>
        <v>0</v>
      </c>
      <c r="AH47" s="12">
        <f t="shared" si="33"/>
        <v>0</v>
      </c>
      <c r="AI47" s="12">
        <f t="shared" si="33"/>
        <v>0</v>
      </c>
      <c r="AJ47" s="12">
        <f t="shared" si="33"/>
        <v>0</v>
      </c>
      <c r="AK47" s="12">
        <f t="shared" si="33"/>
        <v>0</v>
      </c>
      <c r="AL47" s="12">
        <f t="shared" si="33"/>
        <v>0</v>
      </c>
      <c r="AM47" s="12">
        <f t="shared" si="33"/>
        <v>0</v>
      </c>
      <c r="AN47" s="12">
        <f t="shared" si="33"/>
        <v>0</v>
      </c>
      <c r="AO47" s="12">
        <f t="shared" si="33"/>
        <v>0</v>
      </c>
      <c r="AP47" s="12">
        <f t="shared" si="33"/>
        <v>0</v>
      </c>
      <c r="AQ47" s="12">
        <f t="shared" si="33"/>
        <v>0</v>
      </c>
    </row>
    <row r="48" spans="1:43" s="12" customFormat="1" hidden="1" outlineLevel="1" x14ac:dyDescent="0.2">
      <c r="B48" s="12" t="s">
        <v>82</v>
      </c>
      <c r="C48" s="12">
        <f>SUMIFS('AP and Accrual Journal'!$I:$I,'AP and Accrual Journal'!$A:$A,Actual!C3)</f>
        <v>0</v>
      </c>
      <c r="D48" s="12">
        <f>SUMIFS('AP and Accrual Journal'!$I:$I,'AP and Accrual Journal'!$A:$A,Actual!D3)</f>
        <v>0</v>
      </c>
      <c r="E48" s="12">
        <f>SUMIFS('AP and Accrual Journal'!$I:$I,'AP and Accrual Journal'!$A:$A,Actual!E3)</f>
        <v>0</v>
      </c>
      <c r="F48" s="12">
        <f>SUMIFS('AP and Accrual Journal'!$I:$I,'AP and Accrual Journal'!$A:$A,Actual!F3)</f>
        <v>0</v>
      </c>
      <c r="G48" s="12">
        <f>SUMIFS('AP and Accrual Journal'!$I:$I,'AP and Accrual Journal'!$A:$A,Actual!G3)</f>
        <v>0</v>
      </c>
      <c r="H48" s="12">
        <f>SUMIFS('AP and Accrual Journal'!$I:$I,'AP and Accrual Journal'!$A:$A,Actual!H3)</f>
        <v>0</v>
      </c>
      <c r="I48" s="12">
        <f>SUMIFS('AP and Accrual Journal'!$I:$I,'AP and Accrual Journal'!$A:$A,Actual!I3)</f>
        <v>0</v>
      </c>
      <c r="J48" s="12">
        <f>SUMIFS('AP and Accrual Journal'!$I:$I,'AP and Accrual Journal'!$A:$A,Actual!J3)</f>
        <v>0</v>
      </c>
      <c r="K48" s="12">
        <f>SUMIFS('AP and Accrual Journal'!$I:$I,'AP and Accrual Journal'!$A:$A,Actual!K3)</f>
        <v>0</v>
      </c>
      <c r="L48" s="12">
        <f>SUMIFS('AP and Accrual Journal'!$I:$I,'AP and Accrual Journal'!$A:$A,Actual!L3)</f>
        <v>0</v>
      </c>
      <c r="M48" s="12">
        <f>SUMIFS('AP and Accrual Journal'!$I:$I,'AP and Accrual Journal'!$A:$A,Actual!M3)</f>
        <v>0</v>
      </c>
      <c r="N48" s="12">
        <f>SUMIFS('AP and Accrual Journal'!$I:$I,'AP and Accrual Journal'!$A:$A,Actual!N3)</f>
        <v>0</v>
      </c>
      <c r="O48" s="12">
        <f>SUMIFS('AP and Accrual Journal'!$I:$I,'AP and Accrual Journal'!$A:$A,Actual!O3)</f>
        <v>0</v>
      </c>
      <c r="P48" s="12">
        <f>SUMIFS('AP and Accrual Journal'!$I:$I,'AP and Accrual Journal'!$A:$A,Actual!P3)</f>
        <v>0</v>
      </c>
      <c r="Q48" s="12">
        <f>SUMIFS('AP and Accrual Journal'!$I:$I,'AP and Accrual Journal'!$A:$A,Actual!Q3)</f>
        <v>0</v>
      </c>
      <c r="R48" s="12">
        <f>SUMIFS('AP and Accrual Journal'!$I:$I,'AP and Accrual Journal'!$A:$A,Actual!R3)</f>
        <v>0</v>
      </c>
      <c r="S48" s="12">
        <f>SUMIFS('AP and Accrual Journal'!$I:$I,'AP and Accrual Journal'!$A:$A,Actual!S3)</f>
        <v>0</v>
      </c>
      <c r="T48" s="12">
        <f>SUMIFS('AP and Accrual Journal'!$I:$I,'AP and Accrual Journal'!$A:$A,Actual!T3)</f>
        <v>0</v>
      </c>
      <c r="U48" s="12">
        <f>SUMIFS('AP and Accrual Journal'!$I:$I,'AP and Accrual Journal'!$A:$A,Actual!U3)</f>
        <v>0</v>
      </c>
      <c r="V48" s="12">
        <f>SUMIFS('AP and Accrual Journal'!$I:$I,'AP and Accrual Journal'!$A:$A,Actual!V3)</f>
        <v>0</v>
      </c>
      <c r="W48" s="12">
        <f>SUMIFS('AP and Accrual Journal'!$I:$I,'AP and Accrual Journal'!$A:$A,Actual!W3)</f>
        <v>0</v>
      </c>
      <c r="X48" s="12">
        <f>SUMIFS('AP and Accrual Journal'!$I:$I,'AP and Accrual Journal'!$A:$A,Actual!X3)</f>
        <v>0</v>
      </c>
      <c r="Y48" s="12">
        <f>SUMIFS('AP and Accrual Journal'!$I:$I,'AP and Accrual Journal'!$A:$A,Actual!Y3)</f>
        <v>0</v>
      </c>
      <c r="Z48" s="12">
        <f>SUMIFS('AP and Accrual Journal'!$I:$I,'AP and Accrual Journal'!$A:$A,Actual!Z3)</f>
        <v>0</v>
      </c>
      <c r="AA48" s="12">
        <f>SUMIFS('AP and Accrual Journal'!$I:$I,'AP and Accrual Journal'!$A:$A,Actual!AA3)</f>
        <v>0</v>
      </c>
      <c r="AB48" s="12">
        <f>SUMIFS('AP and Accrual Journal'!$I:$I,'AP and Accrual Journal'!$A:$A,Actual!AB3)</f>
        <v>0</v>
      </c>
      <c r="AC48" s="12">
        <f>SUMIFS('AP and Accrual Journal'!$I:$I,'AP and Accrual Journal'!$A:$A,Actual!AC3)</f>
        <v>0</v>
      </c>
      <c r="AD48" s="12">
        <f>SUMIFS('AP and Accrual Journal'!$I:$I,'AP and Accrual Journal'!$A:$A,Actual!AD3)</f>
        <v>0</v>
      </c>
      <c r="AE48" s="12">
        <f>SUMIFS('AP and Accrual Journal'!$I:$I,'AP and Accrual Journal'!$A:$A,Actual!AE3)</f>
        <v>0</v>
      </c>
      <c r="AF48" s="12">
        <f>SUMIFS('AP and Accrual Journal'!$I:$I,'AP and Accrual Journal'!$A:$A,Actual!AF3)</f>
        <v>0</v>
      </c>
      <c r="AG48" s="12">
        <f>SUMIFS('AP and Accrual Journal'!$I:$I,'AP and Accrual Journal'!$A:$A,Actual!AG3)</f>
        <v>0</v>
      </c>
      <c r="AH48" s="12">
        <f>SUMIFS('AP and Accrual Journal'!$I:$I,'AP and Accrual Journal'!$A:$A,Actual!AH3)</f>
        <v>0</v>
      </c>
      <c r="AI48" s="12">
        <f>SUMIFS('AP and Accrual Journal'!$I:$I,'AP and Accrual Journal'!$A:$A,Actual!AI3)</f>
        <v>0</v>
      </c>
      <c r="AJ48" s="12">
        <f>SUMIFS('AP and Accrual Journal'!$I:$I,'AP and Accrual Journal'!$A:$A,Actual!AJ3)</f>
        <v>0</v>
      </c>
      <c r="AK48" s="12">
        <f>SUMIFS('AP and Accrual Journal'!$I:$I,'AP and Accrual Journal'!$A:$A,Actual!AK3)</f>
        <v>0</v>
      </c>
      <c r="AL48" s="12">
        <f>SUMIFS('AP and Accrual Journal'!$I:$I,'AP and Accrual Journal'!$A:$A,Actual!AL3)</f>
        <v>0</v>
      </c>
      <c r="AM48" s="12">
        <f>SUMIFS('AP and Accrual Journal'!$I:$I,'AP and Accrual Journal'!$A:$A,Actual!AM3)</f>
        <v>0</v>
      </c>
      <c r="AN48" s="12">
        <f>SUMIFS('AP and Accrual Journal'!$I:$I,'AP and Accrual Journal'!$A:$A,Actual!AN3)</f>
        <v>0</v>
      </c>
      <c r="AO48" s="12">
        <f>SUMIFS('AP and Accrual Journal'!$I:$I,'AP and Accrual Journal'!$A:$A,Actual!AO3)</f>
        <v>0</v>
      </c>
      <c r="AP48" s="12">
        <f>SUMIFS('AP and Accrual Journal'!$I:$I,'AP and Accrual Journal'!$A:$A,Actual!AP3)</f>
        <v>0</v>
      </c>
      <c r="AQ48" s="12">
        <f>SUMIFS('AP and Accrual Journal'!$I:$I,'AP and Accrual Journal'!$A:$A,Actual!AQ3)</f>
        <v>0</v>
      </c>
    </row>
    <row r="49" spans="2:43" s="12" customFormat="1" hidden="1" outlineLevel="1" x14ac:dyDescent="0.2">
      <c r="B49" s="12" t="s">
        <v>85</v>
      </c>
      <c r="C49" s="12">
        <f>C44-C48</f>
        <v>0</v>
      </c>
      <c r="D49" s="12">
        <f t="shared" ref="D49:AQ49" si="34">D44-D48</f>
        <v>0</v>
      </c>
      <c r="E49" s="12">
        <f t="shared" si="34"/>
        <v>0</v>
      </c>
      <c r="F49" s="12">
        <f t="shared" si="34"/>
        <v>0</v>
      </c>
      <c r="G49" s="12">
        <f t="shared" si="34"/>
        <v>0</v>
      </c>
      <c r="H49" s="12">
        <f t="shared" si="34"/>
        <v>0</v>
      </c>
      <c r="I49" s="12">
        <f t="shared" si="34"/>
        <v>0</v>
      </c>
      <c r="J49" s="12">
        <f t="shared" si="34"/>
        <v>0</v>
      </c>
      <c r="K49" s="12">
        <f t="shared" si="34"/>
        <v>0</v>
      </c>
      <c r="L49" s="12">
        <f t="shared" si="34"/>
        <v>0</v>
      </c>
      <c r="M49" s="12">
        <f t="shared" si="34"/>
        <v>0</v>
      </c>
      <c r="N49" s="12">
        <f t="shared" si="34"/>
        <v>0</v>
      </c>
      <c r="O49" s="12">
        <f t="shared" si="34"/>
        <v>0</v>
      </c>
      <c r="P49" s="12">
        <f t="shared" si="34"/>
        <v>0</v>
      </c>
      <c r="Q49" s="12">
        <f t="shared" si="34"/>
        <v>0</v>
      </c>
      <c r="R49" s="12">
        <f t="shared" si="34"/>
        <v>0</v>
      </c>
      <c r="S49" s="12">
        <f t="shared" si="34"/>
        <v>0</v>
      </c>
      <c r="T49" s="12">
        <f t="shared" si="34"/>
        <v>0</v>
      </c>
      <c r="U49" s="12">
        <f t="shared" si="34"/>
        <v>0</v>
      </c>
      <c r="V49" s="12">
        <f t="shared" si="34"/>
        <v>0</v>
      </c>
      <c r="W49" s="12">
        <f t="shared" si="34"/>
        <v>0</v>
      </c>
      <c r="X49" s="12">
        <f t="shared" si="34"/>
        <v>0</v>
      </c>
      <c r="Y49" s="12">
        <f t="shared" si="34"/>
        <v>0</v>
      </c>
      <c r="Z49" s="12">
        <f t="shared" si="34"/>
        <v>0</v>
      </c>
      <c r="AA49" s="12">
        <f t="shared" si="34"/>
        <v>0</v>
      </c>
      <c r="AB49" s="12">
        <f t="shared" si="34"/>
        <v>0</v>
      </c>
      <c r="AC49" s="12">
        <f t="shared" si="34"/>
        <v>0</v>
      </c>
      <c r="AD49" s="12">
        <f t="shared" si="34"/>
        <v>0</v>
      </c>
      <c r="AE49" s="12">
        <f t="shared" si="34"/>
        <v>0</v>
      </c>
      <c r="AF49" s="12">
        <f t="shared" si="34"/>
        <v>0</v>
      </c>
      <c r="AG49" s="12">
        <f t="shared" si="34"/>
        <v>0</v>
      </c>
      <c r="AH49" s="12">
        <f t="shared" si="34"/>
        <v>0</v>
      </c>
      <c r="AI49" s="12">
        <f t="shared" si="34"/>
        <v>0</v>
      </c>
      <c r="AJ49" s="12">
        <f t="shared" si="34"/>
        <v>0</v>
      </c>
      <c r="AK49" s="12">
        <f t="shared" si="34"/>
        <v>0</v>
      </c>
      <c r="AL49" s="12">
        <f t="shared" si="34"/>
        <v>0</v>
      </c>
      <c r="AM49" s="12">
        <f t="shared" si="34"/>
        <v>0</v>
      </c>
      <c r="AN49" s="12">
        <f t="shared" si="34"/>
        <v>0</v>
      </c>
      <c r="AO49" s="12">
        <f t="shared" si="34"/>
        <v>0</v>
      </c>
      <c r="AP49" s="12">
        <f t="shared" si="34"/>
        <v>0</v>
      </c>
      <c r="AQ49" s="12">
        <f t="shared" si="34"/>
        <v>0</v>
      </c>
    </row>
    <row r="50" spans="2:43" collapsed="1" x14ac:dyDescent="0.2"/>
  </sheetData>
  <conditionalFormatting sqref="A39:XFD39 A21:XFD21">
    <cfRule type="cellIs" dxfId="2" priority="3" operator="lessThan">
      <formula>0</formula>
    </cfRule>
  </conditionalFormatting>
  <conditionalFormatting sqref="A35 C35:XFD35">
    <cfRule type="cellIs" dxfId="1" priority="1" operator="greaterThan">
      <formula>0</formula>
    </cfRule>
  </conditionalFormatting>
  <pageMargins left="0.7" right="0.7" top="0.75" bottom="0.75" header="0.3" footer="0.3"/>
  <ignoredErrors>
    <ignoredError sqref="C7"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A371-DA63-4B6B-97AF-809863472045}">
  <dimension ref="A1:BB49"/>
  <sheetViews>
    <sheetView showGridLines="0" zoomScaleNormal="100" workbookViewId="0">
      <pane xSplit="2" ySplit="1" topLeftCell="C2" activePane="bottomRight" state="frozen"/>
      <selection pane="topRight" activeCell="C1" sqref="C1"/>
      <selection pane="bottomLeft" activeCell="A2" sqref="A2"/>
      <selection pane="bottomRight" activeCell="G20" sqref="G20"/>
    </sheetView>
  </sheetViews>
  <sheetFormatPr defaultColWidth="9.140625" defaultRowHeight="12.75" x14ac:dyDescent="0.2"/>
  <cols>
    <col min="1" max="1" width="4.42578125" style="10" customWidth="1"/>
    <col min="2" max="2" width="34.28515625" style="10" customWidth="1"/>
    <col min="3" max="43" width="10.85546875" style="10" customWidth="1"/>
    <col min="44" max="54" width="9.28515625" style="10" bestFit="1" customWidth="1"/>
    <col min="55" max="16384" width="9.140625" style="10"/>
  </cols>
  <sheetData>
    <row r="1" spans="1:54" s="14" customFormat="1" x14ac:dyDescent="0.2">
      <c r="B1" s="14" t="s">
        <v>8</v>
      </c>
      <c r="C1" s="15">
        <f>Actual!C3</f>
        <v>0</v>
      </c>
      <c r="D1" s="15">
        <f>Actual!D3</f>
        <v>7</v>
      </c>
      <c r="E1" s="15">
        <f>Actual!E3</f>
        <v>14</v>
      </c>
      <c r="F1" s="15">
        <f>Actual!F3</f>
        <v>21</v>
      </c>
      <c r="G1" s="15">
        <f>Actual!G3</f>
        <v>28</v>
      </c>
      <c r="H1" s="15">
        <f>Actual!H3</f>
        <v>35</v>
      </c>
      <c r="I1" s="15">
        <f>Actual!I3</f>
        <v>42</v>
      </c>
      <c r="J1" s="15">
        <f>Actual!J3</f>
        <v>49</v>
      </c>
      <c r="K1" s="15">
        <f>Actual!K3</f>
        <v>56</v>
      </c>
      <c r="L1" s="15">
        <f>Actual!L3</f>
        <v>63</v>
      </c>
      <c r="M1" s="15">
        <f>Actual!M3</f>
        <v>70</v>
      </c>
      <c r="N1" s="15">
        <f>Actual!N3</f>
        <v>77</v>
      </c>
      <c r="O1" s="15">
        <f>Actual!O3</f>
        <v>84</v>
      </c>
      <c r="P1" s="15">
        <f>Actual!P3</f>
        <v>91</v>
      </c>
      <c r="Q1" s="15">
        <f>Actual!Q3</f>
        <v>98</v>
      </c>
      <c r="R1" s="15">
        <f>Actual!R3</f>
        <v>105</v>
      </c>
      <c r="S1" s="15">
        <f>Actual!S3</f>
        <v>112</v>
      </c>
      <c r="T1" s="15">
        <f>Actual!T3</f>
        <v>119</v>
      </c>
      <c r="U1" s="15">
        <f>Actual!U3</f>
        <v>126</v>
      </c>
      <c r="V1" s="15">
        <f>Actual!V3</f>
        <v>133</v>
      </c>
      <c r="W1" s="15">
        <f>Actual!W3</f>
        <v>140</v>
      </c>
      <c r="X1" s="15">
        <f>Actual!X3</f>
        <v>147</v>
      </c>
      <c r="Y1" s="15">
        <f>Actual!Y3</f>
        <v>154</v>
      </c>
      <c r="Z1" s="15">
        <f>Actual!Z3</f>
        <v>161</v>
      </c>
      <c r="AA1" s="15">
        <f>Actual!AA3</f>
        <v>168</v>
      </c>
      <c r="AB1" s="15">
        <f>Actual!AB3</f>
        <v>175</v>
      </c>
      <c r="AC1" s="15">
        <f>Actual!AC3</f>
        <v>182</v>
      </c>
      <c r="AD1" s="15">
        <f>Actual!AD3</f>
        <v>189</v>
      </c>
      <c r="AE1" s="15">
        <f>Actual!AE3</f>
        <v>196</v>
      </c>
      <c r="AF1" s="15">
        <f>Actual!AF3</f>
        <v>203</v>
      </c>
      <c r="AG1" s="15">
        <f>Actual!AG3</f>
        <v>210</v>
      </c>
      <c r="AH1" s="15">
        <f>Actual!AH3</f>
        <v>217</v>
      </c>
      <c r="AI1" s="15">
        <f>Actual!AI3</f>
        <v>224</v>
      </c>
      <c r="AJ1" s="15">
        <f>Actual!AJ3</f>
        <v>231</v>
      </c>
      <c r="AK1" s="15">
        <f>Actual!AK3</f>
        <v>238</v>
      </c>
      <c r="AL1" s="15">
        <f>Actual!AL3</f>
        <v>245</v>
      </c>
      <c r="AM1" s="15">
        <f>Actual!AM3</f>
        <v>252</v>
      </c>
      <c r="AN1" s="15">
        <f>Actual!AN3</f>
        <v>259</v>
      </c>
      <c r="AO1" s="15">
        <f>Actual!AO3</f>
        <v>266</v>
      </c>
      <c r="AP1" s="15">
        <f>Actual!AP3</f>
        <v>273</v>
      </c>
      <c r="AQ1" s="15">
        <f>Actual!AQ3</f>
        <v>280</v>
      </c>
      <c r="AR1" s="15"/>
      <c r="AS1" s="15"/>
      <c r="AT1" s="15"/>
      <c r="AU1" s="15"/>
      <c r="AV1" s="15"/>
      <c r="AW1" s="15"/>
      <c r="AX1" s="15"/>
      <c r="AY1" s="15"/>
      <c r="AZ1" s="15"/>
      <c r="BA1" s="15"/>
      <c r="BB1" s="15"/>
    </row>
    <row r="3" spans="1:54" x14ac:dyDescent="0.2">
      <c r="A3" s="155" t="s">
        <v>77</v>
      </c>
      <c r="B3" s="155"/>
    </row>
    <row r="5" spans="1:54" x14ac:dyDescent="0.2">
      <c r="A5" s="23" t="s">
        <v>53</v>
      </c>
      <c r="B5" s="24"/>
    </row>
    <row r="6" spans="1:54" x14ac:dyDescent="0.2">
      <c r="A6" s="23"/>
      <c r="B6" s="24" t="s">
        <v>59</v>
      </c>
      <c r="C6" s="12">
        <f>Projection!C39</f>
        <v>0</v>
      </c>
      <c r="D6" s="12">
        <f>Projection!D39</f>
        <v>0</v>
      </c>
      <c r="E6" s="12">
        <f>Projection!E39</f>
        <v>0</v>
      </c>
      <c r="F6" s="12">
        <f>Projection!F39</f>
        <v>0</v>
      </c>
      <c r="G6" s="12">
        <f>Projection!G39</f>
        <v>0</v>
      </c>
      <c r="H6" s="12">
        <f>Projection!H39</f>
        <v>0</v>
      </c>
      <c r="I6" s="12">
        <f>Projection!I39</f>
        <v>0</v>
      </c>
      <c r="J6" s="12">
        <f>Projection!J39</f>
        <v>0</v>
      </c>
      <c r="K6" s="12">
        <f>Projection!K39</f>
        <v>0</v>
      </c>
      <c r="L6" s="12">
        <f>Projection!L39</f>
        <v>0</v>
      </c>
      <c r="M6" s="12">
        <f>Projection!M39</f>
        <v>0</v>
      </c>
      <c r="N6" s="12">
        <f>Projection!N39</f>
        <v>0</v>
      </c>
      <c r="O6" s="12">
        <f>Projection!O39</f>
        <v>0</v>
      </c>
      <c r="P6" s="12">
        <f>Projection!P39</f>
        <v>0</v>
      </c>
      <c r="Q6" s="12">
        <f>Projection!Q39</f>
        <v>0</v>
      </c>
      <c r="R6" s="12">
        <f>Projection!R39</f>
        <v>0</v>
      </c>
      <c r="S6" s="12">
        <f>Projection!S39</f>
        <v>0</v>
      </c>
      <c r="T6" s="12">
        <f>Projection!T39</f>
        <v>0</v>
      </c>
      <c r="U6" s="12">
        <f>Projection!U39</f>
        <v>0</v>
      </c>
      <c r="V6" s="12">
        <f>Projection!V39</f>
        <v>0</v>
      </c>
      <c r="W6" s="12">
        <f>Projection!W39</f>
        <v>0</v>
      </c>
      <c r="X6" s="12">
        <f>Projection!X39</f>
        <v>0</v>
      </c>
      <c r="Y6" s="12">
        <f>Projection!Y39</f>
        <v>0</v>
      </c>
      <c r="Z6" s="12">
        <f>Projection!Z39</f>
        <v>0</v>
      </c>
      <c r="AA6" s="12">
        <f>Projection!AA39</f>
        <v>0</v>
      </c>
      <c r="AB6" s="12">
        <f>Projection!AB39</f>
        <v>0</v>
      </c>
      <c r="AC6" s="12">
        <f>Projection!AC39</f>
        <v>0</v>
      </c>
      <c r="AD6" s="12">
        <f>Projection!AD39</f>
        <v>0</v>
      </c>
      <c r="AE6" s="12">
        <f>Projection!AE39</f>
        <v>0</v>
      </c>
      <c r="AF6" s="12">
        <f>Projection!AF39</f>
        <v>0</v>
      </c>
      <c r="AG6" s="12">
        <f>Projection!AG39</f>
        <v>0</v>
      </c>
      <c r="AH6" s="12">
        <f>Projection!AH39</f>
        <v>0</v>
      </c>
      <c r="AI6" s="12">
        <f>Projection!AI39</f>
        <v>0</v>
      </c>
      <c r="AJ6" s="12">
        <f>Projection!AJ39</f>
        <v>0</v>
      </c>
      <c r="AK6" s="12">
        <f>Projection!AK39</f>
        <v>0</v>
      </c>
      <c r="AL6" s="12">
        <f>Projection!AL39</f>
        <v>0</v>
      </c>
      <c r="AM6" s="12" t="e">
        <f>Projection!#REF!</f>
        <v>#REF!</v>
      </c>
      <c r="AN6" s="12" t="e">
        <f>Projection!#REF!</f>
        <v>#REF!</v>
      </c>
      <c r="AO6" s="12" t="e">
        <f>Projection!#REF!</f>
        <v>#REF!</v>
      </c>
      <c r="AP6" s="12" t="e">
        <f>Projection!#REF!</f>
        <v>#REF!</v>
      </c>
      <c r="AQ6" s="12">
        <f>Projection!AM39</f>
        <v>0</v>
      </c>
    </row>
    <row r="7" spans="1:54" x14ac:dyDescent="0.2">
      <c r="A7" s="23"/>
      <c r="B7" s="24" t="s">
        <v>58</v>
      </c>
      <c r="C7" s="12">
        <f>Projection!C43</f>
        <v>0</v>
      </c>
      <c r="D7" s="12">
        <f>Projection!D43</f>
        <v>0</v>
      </c>
      <c r="E7" s="12">
        <f>Projection!E43</f>
        <v>0</v>
      </c>
      <c r="F7" s="12">
        <f>Projection!F43</f>
        <v>0</v>
      </c>
      <c r="G7" s="12">
        <f>Projection!G43</f>
        <v>0</v>
      </c>
      <c r="H7" s="12">
        <f>Projection!H43</f>
        <v>0</v>
      </c>
      <c r="I7" s="12">
        <f>Projection!I43</f>
        <v>0</v>
      </c>
      <c r="J7" s="12">
        <f>Projection!J43</f>
        <v>0</v>
      </c>
      <c r="K7" s="12">
        <f>Projection!K43</f>
        <v>0</v>
      </c>
      <c r="L7" s="12">
        <f>Projection!L43</f>
        <v>0</v>
      </c>
      <c r="M7" s="12">
        <f>Projection!M43</f>
        <v>0</v>
      </c>
      <c r="N7" s="12">
        <f>Projection!N43</f>
        <v>0</v>
      </c>
      <c r="O7" s="12">
        <f>Projection!O43</f>
        <v>0</v>
      </c>
      <c r="P7" s="12">
        <f>Projection!P43</f>
        <v>0</v>
      </c>
      <c r="Q7" s="12">
        <f>Projection!Q43</f>
        <v>0</v>
      </c>
      <c r="R7" s="12">
        <f>Projection!R43</f>
        <v>0</v>
      </c>
      <c r="S7" s="12">
        <f>Projection!S43</f>
        <v>0</v>
      </c>
      <c r="T7" s="12">
        <f>Projection!T43</f>
        <v>0</v>
      </c>
      <c r="U7" s="12">
        <f>Projection!U43</f>
        <v>0</v>
      </c>
      <c r="V7" s="12">
        <f>Projection!V43</f>
        <v>0</v>
      </c>
      <c r="W7" s="12">
        <f>Projection!W43</f>
        <v>0</v>
      </c>
      <c r="X7" s="12">
        <f>Projection!X43</f>
        <v>0</v>
      </c>
      <c r="Y7" s="12">
        <f>Projection!Y43</f>
        <v>0</v>
      </c>
      <c r="Z7" s="12">
        <f>Projection!Z43</f>
        <v>0</v>
      </c>
      <c r="AA7" s="12">
        <f>Projection!AA43</f>
        <v>0</v>
      </c>
      <c r="AB7" s="12">
        <f>Projection!AB43</f>
        <v>0</v>
      </c>
      <c r="AC7" s="12">
        <f>Projection!AC43</f>
        <v>0</v>
      </c>
      <c r="AD7" s="12">
        <f>Projection!AD43</f>
        <v>0</v>
      </c>
      <c r="AE7" s="12">
        <f>Projection!AE43</f>
        <v>0</v>
      </c>
      <c r="AF7" s="12">
        <f>Projection!AF43</f>
        <v>0</v>
      </c>
      <c r="AG7" s="12">
        <f>Projection!AG43</f>
        <v>0</v>
      </c>
      <c r="AH7" s="12">
        <f>Projection!AH43</f>
        <v>0</v>
      </c>
      <c r="AI7" s="12">
        <f>Projection!AI43</f>
        <v>0</v>
      </c>
      <c r="AJ7" s="12">
        <f>Projection!AJ43</f>
        <v>0</v>
      </c>
      <c r="AK7" s="12">
        <f>Projection!AK43</f>
        <v>0</v>
      </c>
      <c r="AL7" s="12">
        <f>Projection!AL43</f>
        <v>0</v>
      </c>
      <c r="AM7" s="12" t="e">
        <f>Projection!#REF!</f>
        <v>#REF!</v>
      </c>
      <c r="AN7" s="12" t="e">
        <f>Projection!#REF!</f>
        <v>#REF!</v>
      </c>
      <c r="AO7" s="12" t="e">
        <f>Projection!#REF!</f>
        <v>#REF!</v>
      </c>
      <c r="AP7" s="12" t="e">
        <f>Projection!#REF!</f>
        <v>#REF!</v>
      </c>
      <c r="AQ7" s="12">
        <f>Projection!AM43</f>
        <v>0</v>
      </c>
    </row>
    <row r="8" spans="1:54" x14ac:dyDescent="0.2">
      <c r="A8" s="23"/>
      <c r="B8" s="30" t="s">
        <v>60</v>
      </c>
      <c r="C8" s="12">
        <f>'Data Inputs'!$B$17</f>
        <v>0</v>
      </c>
      <c r="D8" s="12">
        <f>'Data Inputs'!$B$17</f>
        <v>0</v>
      </c>
      <c r="E8" s="12">
        <f>'Data Inputs'!$B$17</f>
        <v>0</v>
      </c>
      <c r="F8" s="12">
        <f>'Data Inputs'!$B$17</f>
        <v>0</v>
      </c>
      <c r="G8" s="12">
        <f>'Data Inputs'!$B$17</f>
        <v>0</v>
      </c>
      <c r="H8" s="12">
        <f>'Data Inputs'!$B$17</f>
        <v>0</v>
      </c>
      <c r="I8" s="12">
        <f>'Data Inputs'!$B$17</f>
        <v>0</v>
      </c>
      <c r="J8" s="12">
        <f>'Data Inputs'!$B$17</f>
        <v>0</v>
      </c>
      <c r="K8" s="12">
        <f>'Data Inputs'!$B$17</f>
        <v>0</v>
      </c>
      <c r="L8" s="12">
        <f>'Data Inputs'!$B$17</f>
        <v>0</v>
      </c>
      <c r="M8" s="12">
        <f>'Data Inputs'!$B$17</f>
        <v>0</v>
      </c>
      <c r="N8" s="12">
        <f>'Data Inputs'!$B$17</f>
        <v>0</v>
      </c>
      <c r="O8" s="12">
        <f>'Data Inputs'!$B$17</f>
        <v>0</v>
      </c>
      <c r="P8" s="12">
        <f>'Data Inputs'!$B$17</f>
        <v>0</v>
      </c>
      <c r="Q8" s="12">
        <f>'Data Inputs'!$B$17</f>
        <v>0</v>
      </c>
      <c r="R8" s="12">
        <f>'Data Inputs'!$B$17</f>
        <v>0</v>
      </c>
      <c r="S8" s="12">
        <f>'Data Inputs'!$B$17</f>
        <v>0</v>
      </c>
      <c r="T8" s="12">
        <f>'Data Inputs'!$B$17</f>
        <v>0</v>
      </c>
      <c r="U8" s="12">
        <f>'Data Inputs'!$B$17</f>
        <v>0</v>
      </c>
      <c r="V8" s="12">
        <f>'Data Inputs'!$B$17</f>
        <v>0</v>
      </c>
      <c r="W8" s="12">
        <f>'Data Inputs'!$B$17</f>
        <v>0</v>
      </c>
      <c r="X8" s="12">
        <f>'Data Inputs'!$B$17</f>
        <v>0</v>
      </c>
      <c r="Y8" s="12">
        <f>'Data Inputs'!$B$17</f>
        <v>0</v>
      </c>
      <c r="Z8" s="12">
        <f>'Data Inputs'!$B$17</f>
        <v>0</v>
      </c>
      <c r="AA8" s="12">
        <f>'Data Inputs'!$B$17</f>
        <v>0</v>
      </c>
      <c r="AB8" s="12">
        <f>'Data Inputs'!$B$17</f>
        <v>0</v>
      </c>
      <c r="AC8" s="12">
        <f>'Data Inputs'!$B$17</f>
        <v>0</v>
      </c>
      <c r="AD8" s="12">
        <f>'Data Inputs'!$B$17</f>
        <v>0</v>
      </c>
      <c r="AE8" s="12">
        <f>'Data Inputs'!$B$17</f>
        <v>0</v>
      </c>
      <c r="AF8" s="12">
        <f>'Data Inputs'!$B$17</f>
        <v>0</v>
      </c>
      <c r="AG8" s="12">
        <f>'Data Inputs'!$B$17</f>
        <v>0</v>
      </c>
      <c r="AH8" s="12">
        <f>'Data Inputs'!$B$17</f>
        <v>0</v>
      </c>
      <c r="AI8" s="12">
        <f>'Data Inputs'!$B$17</f>
        <v>0</v>
      </c>
      <c r="AJ8" s="12">
        <f>'Data Inputs'!$B$17</f>
        <v>0</v>
      </c>
      <c r="AK8" s="12">
        <f>'Data Inputs'!$B$17</f>
        <v>0</v>
      </c>
      <c r="AL8" s="12">
        <f>'Data Inputs'!$B$17</f>
        <v>0</v>
      </c>
      <c r="AM8" s="12">
        <f>'Data Inputs'!$B$17</f>
        <v>0</v>
      </c>
      <c r="AN8" s="12">
        <f>'Data Inputs'!$B$17</f>
        <v>0</v>
      </c>
      <c r="AO8" s="12">
        <f>'Data Inputs'!$B$17</f>
        <v>0</v>
      </c>
      <c r="AP8" s="12">
        <f>'Data Inputs'!$B$17</f>
        <v>0</v>
      </c>
      <c r="AQ8" s="12">
        <f>'Data Inputs'!$B$17</f>
        <v>0</v>
      </c>
    </row>
    <row r="9" spans="1:54" s="18" customFormat="1" x14ac:dyDescent="0.2">
      <c r="A9" s="23"/>
      <c r="B9" s="25" t="s">
        <v>61</v>
      </c>
      <c r="C9" s="19">
        <f>Projection!C42</f>
        <v>0</v>
      </c>
      <c r="D9" s="19">
        <f>Projection!D42</f>
        <v>0</v>
      </c>
      <c r="E9" s="19">
        <f>Projection!E42</f>
        <v>0</v>
      </c>
      <c r="F9" s="19">
        <f>Projection!F42</f>
        <v>0</v>
      </c>
      <c r="G9" s="19">
        <f>Projection!G42</f>
        <v>0</v>
      </c>
      <c r="H9" s="19">
        <f>Projection!H42</f>
        <v>0</v>
      </c>
      <c r="I9" s="19">
        <f>Projection!I42</f>
        <v>0</v>
      </c>
      <c r="J9" s="19">
        <f>Projection!J42</f>
        <v>0</v>
      </c>
      <c r="K9" s="19">
        <f>Projection!K42</f>
        <v>0</v>
      </c>
      <c r="L9" s="19">
        <f>Projection!L42</f>
        <v>0</v>
      </c>
      <c r="M9" s="19">
        <f>Projection!M42</f>
        <v>0</v>
      </c>
      <c r="N9" s="19">
        <f>Projection!N42</f>
        <v>0</v>
      </c>
      <c r="O9" s="19">
        <f>Projection!O42</f>
        <v>0</v>
      </c>
      <c r="P9" s="19">
        <f>Projection!P42</f>
        <v>0</v>
      </c>
      <c r="Q9" s="19">
        <f>Projection!Q42</f>
        <v>0</v>
      </c>
      <c r="R9" s="19">
        <f>Projection!R42</f>
        <v>0</v>
      </c>
      <c r="S9" s="19">
        <f>Projection!S42</f>
        <v>0</v>
      </c>
      <c r="T9" s="19">
        <f>Projection!T42</f>
        <v>0</v>
      </c>
      <c r="U9" s="19">
        <f>Projection!U42</f>
        <v>0</v>
      </c>
      <c r="V9" s="19">
        <f>Projection!V42</f>
        <v>0</v>
      </c>
      <c r="W9" s="19">
        <f>Projection!W42</f>
        <v>0</v>
      </c>
      <c r="X9" s="19">
        <f>Projection!X42</f>
        <v>0</v>
      </c>
      <c r="Y9" s="19">
        <f>Projection!Y42</f>
        <v>0</v>
      </c>
      <c r="Z9" s="19">
        <f>Projection!Z42</f>
        <v>0</v>
      </c>
      <c r="AA9" s="19">
        <f>Projection!AA42</f>
        <v>0</v>
      </c>
      <c r="AB9" s="19">
        <f>Projection!AB42</f>
        <v>0</v>
      </c>
      <c r="AC9" s="19">
        <f>Projection!AC42</f>
        <v>0</v>
      </c>
      <c r="AD9" s="19">
        <f>Projection!AD42</f>
        <v>0</v>
      </c>
      <c r="AE9" s="19">
        <f>Projection!AE42</f>
        <v>0</v>
      </c>
      <c r="AF9" s="19">
        <f>Projection!AF42</f>
        <v>0</v>
      </c>
      <c r="AG9" s="19">
        <f>Projection!AG42</f>
        <v>0</v>
      </c>
      <c r="AH9" s="19">
        <f>Projection!AH42</f>
        <v>0</v>
      </c>
      <c r="AI9" s="19">
        <f>Projection!AI42</f>
        <v>0</v>
      </c>
      <c r="AJ9" s="19">
        <f>Projection!AJ42</f>
        <v>0</v>
      </c>
      <c r="AK9" s="19">
        <f>Projection!AK42</f>
        <v>0</v>
      </c>
      <c r="AL9" s="19">
        <f>Projection!AL42</f>
        <v>0</v>
      </c>
      <c r="AM9" s="19" t="e">
        <f>Projection!#REF!</f>
        <v>#REF!</v>
      </c>
      <c r="AN9" s="19" t="e">
        <f>Projection!#REF!</f>
        <v>#REF!</v>
      </c>
      <c r="AO9" s="19" t="e">
        <f>Projection!#REF!</f>
        <v>#REF!</v>
      </c>
      <c r="AP9" s="19" t="e">
        <f>Projection!#REF!</f>
        <v>#REF!</v>
      </c>
      <c r="AQ9" s="19">
        <f>Projection!AM42</f>
        <v>0</v>
      </c>
    </row>
    <row r="10" spans="1:54" s="51" customFormat="1" ht="13.5" thickBot="1" x14ac:dyDescent="0.25">
      <c r="A10" s="23"/>
      <c r="B10" s="26" t="s">
        <v>54</v>
      </c>
      <c r="C10" s="53">
        <f>SUM(C6:C9)</f>
        <v>0</v>
      </c>
      <c r="D10" s="53">
        <f t="shared" ref="D10:AQ10" si="0">SUM(D6:D9)</f>
        <v>0</v>
      </c>
      <c r="E10" s="53">
        <f t="shared" si="0"/>
        <v>0</v>
      </c>
      <c r="F10" s="53">
        <f t="shared" si="0"/>
        <v>0</v>
      </c>
      <c r="G10" s="53">
        <f t="shared" si="0"/>
        <v>0</v>
      </c>
      <c r="H10" s="53">
        <f t="shared" si="0"/>
        <v>0</v>
      </c>
      <c r="I10" s="53">
        <f t="shared" si="0"/>
        <v>0</v>
      </c>
      <c r="J10" s="53">
        <f t="shared" si="0"/>
        <v>0</v>
      </c>
      <c r="K10" s="53">
        <f t="shared" si="0"/>
        <v>0</v>
      </c>
      <c r="L10" s="53">
        <f t="shared" si="0"/>
        <v>0</v>
      </c>
      <c r="M10" s="53">
        <f t="shared" si="0"/>
        <v>0</v>
      </c>
      <c r="N10" s="53">
        <f t="shared" si="0"/>
        <v>0</v>
      </c>
      <c r="O10" s="53">
        <f t="shared" si="0"/>
        <v>0</v>
      </c>
      <c r="P10" s="53">
        <f t="shared" si="0"/>
        <v>0</v>
      </c>
      <c r="Q10" s="53">
        <f t="shared" si="0"/>
        <v>0</v>
      </c>
      <c r="R10" s="53">
        <f t="shared" si="0"/>
        <v>0</v>
      </c>
      <c r="S10" s="53">
        <f t="shared" si="0"/>
        <v>0</v>
      </c>
      <c r="T10" s="53">
        <f t="shared" si="0"/>
        <v>0</v>
      </c>
      <c r="U10" s="53">
        <f t="shared" si="0"/>
        <v>0</v>
      </c>
      <c r="V10" s="53">
        <f t="shared" si="0"/>
        <v>0</v>
      </c>
      <c r="W10" s="53">
        <f t="shared" si="0"/>
        <v>0</v>
      </c>
      <c r="X10" s="53">
        <f t="shared" si="0"/>
        <v>0</v>
      </c>
      <c r="Y10" s="53">
        <f t="shared" si="0"/>
        <v>0</v>
      </c>
      <c r="Z10" s="53">
        <f t="shared" si="0"/>
        <v>0</v>
      </c>
      <c r="AA10" s="53">
        <f t="shared" si="0"/>
        <v>0</v>
      </c>
      <c r="AB10" s="53">
        <f t="shared" si="0"/>
        <v>0</v>
      </c>
      <c r="AC10" s="53">
        <f t="shared" si="0"/>
        <v>0</v>
      </c>
      <c r="AD10" s="53">
        <f t="shared" si="0"/>
        <v>0</v>
      </c>
      <c r="AE10" s="53">
        <f t="shared" si="0"/>
        <v>0</v>
      </c>
      <c r="AF10" s="53">
        <f t="shared" si="0"/>
        <v>0</v>
      </c>
      <c r="AG10" s="53">
        <f t="shared" si="0"/>
        <v>0</v>
      </c>
      <c r="AH10" s="53">
        <f t="shared" si="0"/>
        <v>0</v>
      </c>
      <c r="AI10" s="53">
        <f t="shared" si="0"/>
        <v>0</v>
      </c>
      <c r="AJ10" s="53">
        <f t="shared" si="0"/>
        <v>0</v>
      </c>
      <c r="AK10" s="53">
        <f t="shared" si="0"/>
        <v>0</v>
      </c>
      <c r="AL10" s="53">
        <f t="shared" si="0"/>
        <v>0</v>
      </c>
      <c r="AM10" s="53" t="e">
        <f t="shared" si="0"/>
        <v>#REF!</v>
      </c>
      <c r="AN10" s="53" t="e">
        <f t="shared" si="0"/>
        <v>#REF!</v>
      </c>
      <c r="AO10" s="53" t="e">
        <f t="shared" si="0"/>
        <v>#REF!</v>
      </c>
      <c r="AP10" s="53" t="e">
        <f t="shared" si="0"/>
        <v>#REF!</v>
      </c>
      <c r="AQ10" s="53">
        <f t="shared" si="0"/>
        <v>0</v>
      </c>
    </row>
    <row r="11" spans="1:54" ht="13.5" thickTop="1" x14ac:dyDescent="0.2">
      <c r="A11" s="23"/>
      <c r="B11" s="24"/>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row>
    <row r="12" spans="1:54" x14ac:dyDescent="0.2">
      <c r="A12" s="23" t="s">
        <v>55</v>
      </c>
      <c r="B12" s="24"/>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row>
    <row r="13" spans="1:54" x14ac:dyDescent="0.2">
      <c r="A13" s="23"/>
      <c r="B13" s="24" t="s">
        <v>68</v>
      </c>
      <c r="C13" s="12">
        <f>Projection!C44</f>
        <v>0</v>
      </c>
      <c r="D13" s="12">
        <f>Projection!D44</f>
        <v>0</v>
      </c>
      <c r="E13" s="12">
        <f>Projection!E44</f>
        <v>0</v>
      </c>
      <c r="F13" s="12">
        <f>Projection!F44</f>
        <v>0</v>
      </c>
      <c r="G13" s="12">
        <f>Projection!G44</f>
        <v>0</v>
      </c>
      <c r="H13" s="12">
        <f>Projection!H44</f>
        <v>0</v>
      </c>
      <c r="I13" s="12">
        <f>Projection!I44</f>
        <v>0</v>
      </c>
      <c r="J13" s="12">
        <f>Projection!J44</f>
        <v>0</v>
      </c>
      <c r="K13" s="12">
        <f>Projection!K44</f>
        <v>0</v>
      </c>
      <c r="L13" s="12">
        <f>Projection!L44</f>
        <v>0</v>
      </c>
      <c r="M13" s="12">
        <f>Projection!M44</f>
        <v>0</v>
      </c>
      <c r="N13" s="12">
        <f>Projection!N44</f>
        <v>0</v>
      </c>
      <c r="O13" s="12">
        <f>Projection!O44</f>
        <v>0</v>
      </c>
      <c r="P13" s="12">
        <f>Projection!P44</f>
        <v>0</v>
      </c>
      <c r="Q13" s="12">
        <f>Projection!Q44</f>
        <v>0</v>
      </c>
      <c r="R13" s="12">
        <f>Projection!R44</f>
        <v>0</v>
      </c>
      <c r="S13" s="12">
        <f>Projection!S44</f>
        <v>0</v>
      </c>
      <c r="T13" s="12">
        <f>Projection!T44</f>
        <v>0</v>
      </c>
      <c r="U13" s="12">
        <f>Projection!U44</f>
        <v>0</v>
      </c>
      <c r="V13" s="12">
        <f>Projection!V44</f>
        <v>0</v>
      </c>
      <c r="W13" s="12">
        <f>Projection!W44</f>
        <v>0</v>
      </c>
      <c r="X13" s="12">
        <f>Projection!X44</f>
        <v>0</v>
      </c>
      <c r="Y13" s="12">
        <f>Projection!Y44</f>
        <v>0</v>
      </c>
      <c r="Z13" s="12">
        <f>Projection!Z44</f>
        <v>0</v>
      </c>
      <c r="AA13" s="12">
        <f>Projection!AA44</f>
        <v>0</v>
      </c>
      <c r="AB13" s="12">
        <f>Projection!AB44</f>
        <v>0</v>
      </c>
      <c r="AC13" s="12">
        <f>Projection!AC44</f>
        <v>0</v>
      </c>
      <c r="AD13" s="12">
        <f>Projection!AD44</f>
        <v>0</v>
      </c>
      <c r="AE13" s="12">
        <f>Projection!AE44</f>
        <v>0</v>
      </c>
      <c r="AF13" s="12">
        <f>Projection!AF44</f>
        <v>0</v>
      </c>
      <c r="AG13" s="12">
        <f>Projection!AG44</f>
        <v>0</v>
      </c>
      <c r="AH13" s="12">
        <f>Projection!AH44</f>
        <v>0</v>
      </c>
      <c r="AI13" s="12">
        <f>Projection!AI44</f>
        <v>0</v>
      </c>
      <c r="AJ13" s="12">
        <f>Projection!AJ44</f>
        <v>0</v>
      </c>
      <c r="AK13" s="12">
        <f>Projection!AK44</f>
        <v>0</v>
      </c>
      <c r="AL13" s="12">
        <f>Projection!AL44</f>
        <v>0</v>
      </c>
      <c r="AM13" s="12" t="e">
        <f>Projection!#REF!</f>
        <v>#REF!</v>
      </c>
      <c r="AN13" s="12" t="e">
        <f>Projection!#REF!</f>
        <v>#REF!</v>
      </c>
      <c r="AO13" s="12" t="e">
        <f>Projection!#REF!</f>
        <v>#REF!</v>
      </c>
      <c r="AP13" s="12" t="e">
        <f>Projection!#REF!</f>
        <v>#REF!</v>
      </c>
      <c r="AQ13" s="12">
        <f>Projection!AM44</f>
        <v>0</v>
      </c>
    </row>
    <row r="14" spans="1:54" s="21" customFormat="1" x14ac:dyDescent="0.2">
      <c r="A14" s="29"/>
      <c r="B14" s="30" t="s">
        <v>74</v>
      </c>
      <c r="C14" s="22">
        <f>('Data Inputs'!$B$8+'Data Inputs'!$B$9)-Projection!C42</f>
        <v>0</v>
      </c>
      <c r="D14" s="22">
        <f>('Data Inputs'!$B$8+'Data Inputs'!$B$9)-Projection!D42</f>
        <v>0</v>
      </c>
      <c r="E14" s="22">
        <f>('Data Inputs'!$B$8+'Data Inputs'!$B$9)-Projection!E42</f>
        <v>0</v>
      </c>
      <c r="F14" s="22">
        <f>('Data Inputs'!$B$8+'Data Inputs'!$B$9)-Projection!F42</f>
        <v>0</v>
      </c>
      <c r="G14" s="22">
        <f>('Data Inputs'!$B$8+'Data Inputs'!$B$9)-Projection!G42</f>
        <v>0</v>
      </c>
      <c r="H14" s="22">
        <f>('Data Inputs'!$B$8+'Data Inputs'!$B$9)-Projection!H42</f>
        <v>0</v>
      </c>
      <c r="I14" s="22">
        <f>('Data Inputs'!$B$8+'Data Inputs'!$B$9)-Projection!I42</f>
        <v>0</v>
      </c>
      <c r="J14" s="22">
        <f>('Data Inputs'!$B$8+'Data Inputs'!$B$9)-Projection!J42</f>
        <v>0</v>
      </c>
      <c r="K14" s="22">
        <f>('Data Inputs'!$B$8+'Data Inputs'!$B$9)-Projection!K42</f>
        <v>0</v>
      </c>
      <c r="L14" s="22">
        <f>('Data Inputs'!$B$8+'Data Inputs'!$B$9)-Projection!L42</f>
        <v>0</v>
      </c>
      <c r="M14" s="22">
        <f>('Data Inputs'!$B$8+'Data Inputs'!$B$9)-Projection!M42</f>
        <v>0</v>
      </c>
      <c r="N14" s="22">
        <f>('Data Inputs'!$B$8+'Data Inputs'!$B$9)-Projection!N42</f>
        <v>0</v>
      </c>
      <c r="O14" s="22">
        <f>('Data Inputs'!$B$8+'Data Inputs'!$B$9)-Projection!O42</f>
        <v>0</v>
      </c>
      <c r="P14" s="22">
        <f>('Data Inputs'!$B$8+'Data Inputs'!$B$9)-Projection!P42</f>
        <v>0</v>
      </c>
      <c r="Q14" s="22">
        <f>('Data Inputs'!$B$8+'Data Inputs'!$B$9)-Projection!Q42</f>
        <v>0</v>
      </c>
      <c r="R14" s="22">
        <f>('Data Inputs'!$B$8+'Data Inputs'!$B$9)-Projection!R42</f>
        <v>0</v>
      </c>
      <c r="S14" s="22">
        <f>('Data Inputs'!$B$8+'Data Inputs'!$B$9)-Projection!S42</f>
        <v>0</v>
      </c>
      <c r="T14" s="22">
        <f>('Data Inputs'!$B$8+'Data Inputs'!$B$9)-Projection!T42</f>
        <v>0</v>
      </c>
      <c r="U14" s="22">
        <f>('Data Inputs'!$B$8+'Data Inputs'!$B$9)-Projection!U42</f>
        <v>0</v>
      </c>
      <c r="V14" s="22">
        <f>('Data Inputs'!$B$8+'Data Inputs'!$B$9)-Projection!V42</f>
        <v>0</v>
      </c>
      <c r="W14" s="22">
        <f>('Data Inputs'!$B$8+'Data Inputs'!$B$9)-Projection!W42</f>
        <v>0</v>
      </c>
      <c r="X14" s="22">
        <f>('Data Inputs'!$B$8+'Data Inputs'!$B$9)-Projection!X42</f>
        <v>0</v>
      </c>
      <c r="Y14" s="22">
        <f>('Data Inputs'!$B$8+'Data Inputs'!$B$9)-Projection!Y42</f>
        <v>0</v>
      </c>
      <c r="Z14" s="22">
        <f>('Data Inputs'!$B$8+'Data Inputs'!$B$9)-Projection!Z42</f>
        <v>0</v>
      </c>
      <c r="AA14" s="22">
        <f>('Data Inputs'!$B$8+'Data Inputs'!$B$9)-Projection!AA42</f>
        <v>0</v>
      </c>
      <c r="AB14" s="22">
        <f>('Data Inputs'!$B$8+'Data Inputs'!$B$9)-Projection!AB42</f>
        <v>0</v>
      </c>
      <c r="AC14" s="22">
        <f>('Data Inputs'!$B$8+'Data Inputs'!$B$9)-Projection!AC42</f>
        <v>0</v>
      </c>
      <c r="AD14" s="22">
        <f>('Data Inputs'!$B$8+'Data Inputs'!$B$9)-Projection!AD42</f>
        <v>0</v>
      </c>
      <c r="AE14" s="22">
        <f>('Data Inputs'!$B$8+'Data Inputs'!$B$9)-Projection!AE42</f>
        <v>0</v>
      </c>
      <c r="AF14" s="22">
        <f>('Data Inputs'!$B$8+'Data Inputs'!$B$9)-Projection!AF42</f>
        <v>0</v>
      </c>
      <c r="AG14" s="22">
        <f>('Data Inputs'!$B$8+'Data Inputs'!$B$9)-Projection!AG42</f>
        <v>0</v>
      </c>
      <c r="AH14" s="22">
        <f>('Data Inputs'!$B$8+'Data Inputs'!$B$9)-Projection!AH42</f>
        <v>0</v>
      </c>
      <c r="AI14" s="22">
        <f>('Data Inputs'!$B$8+'Data Inputs'!$B$9)-Projection!AI42</f>
        <v>0</v>
      </c>
      <c r="AJ14" s="22">
        <f>('Data Inputs'!$B$8+'Data Inputs'!$B$9)-Projection!AJ42</f>
        <v>0</v>
      </c>
      <c r="AK14" s="22">
        <f>('Data Inputs'!$B$8+'Data Inputs'!$B$9)-Projection!AK42</f>
        <v>0</v>
      </c>
      <c r="AL14" s="22">
        <f>('Data Inputs'!$B$8+'Data Inputs'!$B$9)-Projection!AL42</f>
        <v>0</v>
      </c>
      <c r="AM14" s="22" t="e">
        <f>('Data Inputs'!$B$8+'Data Inputs'!$B$9)-Projection!#REF!</f>
        <v>#REF!</v>
      </c>
      <c r="AN14" s="22" t="e">
        <f>('Data Inputs'!$B$8+'Data Inputs'!$B$9)-Projection!#REF!</f>
        <v>#REF!</v>
      </c>
      <c r="AO14" s="22" t="e">
        <f>('Data Inputs'!$B$8+'Data Inputs'!$B$9)-Projection!#REF!</f>
        <v>#REF!</v>
      </c>
      <c r="AP14" s="22" t="e">
        <f>('Data Inputs'!$B$8+'Data Inputs'!$B$9)-Projection!#REF!</f>
        <v>#REF!</v>
      </c>
      <c r="AQ14" s="22">
        <f>('Data Inputs'!$B$8+'Data Inputs'!$B$9)-Projection!AM42</f>
        <v>0</v>
      </c>
    </row>
    <row r="15" spans="1:54" s="21" customFormat="1" x14ac:dyDescent="0.2">
      <c r="A15" s="29"/>
      <c r="B15" s="25" t="s">
        <v>148</v>
      </c>
      <c r="C15" s="19">
        <f>-C14</f>
        <v>0</v>
      </c>
      <c r="D15" s="19">
        <f t="shared" ref="D15:AQ15" si="1">-D14</f>
        <v>0</v>
      </c>
      <c r="E15" s="19">
        <f t="shared" si="1"/>
        <v>0</v>
      </c>
      <c r="F15" s="19">
        <f t="shared" si="1"/>
        <v>0</v>
      </c>
      <c r="G15" s="19">
        <f t="shared" si="1"/>
        <v>0</v>
      </c>
      <c r="H15" s="19">
        <f t="shared" si="1"/>
        <v>0</v>
      </c>
      <c r="I15" s="19">
        <f t="shared" si="1"/>
        <v>0</v>
      </c>
      <c r="J15" s="19">
        <f t="shared" si="1"/>
        <v>0</v>
      </c>
      <c r="K15" s="19">
        <f t="shared" si="1"/>
        <v>0</v>
      </c>
      <c r="L15" s="19">
        <f t="shared" si="1"/>
        <v>0</v>
      </c>
      <c r="M15" s="19">
        <f t="shared" si="1"/>
        <v>0</v>
      </c>
      <c r="N15" s="19">
        <f t="shared" si="1"/>
        <v>0</v>
      </c>
      <c r="O15" s="19">
        <f t="shared" si="1"/>
        <v>0</v>
      </c>
      <c r="P15" s="19">
        <f t="shared" si="1"/>
        <v>0</v>
      </c>
      <c r="Q15" s="19">
        <f t="shared" si="1"/>
        <v>0</v>
      </c>
      <c r="R15" s="19">
        <f t="shared" si="1"/>
        <v>0</v>
      </c>
      <c r="S15" s="19">
        <f t="shared" si="1"/>
        <v>0</v>
      </c>
      <c r="T15" s="19">
        <f t="shared" si="1"/>
        <v>0</v>
      </c>
      <c r="U15" s="19">
        <f t="shared" si="1"/>
        <v>0</v>
      </c>
      <c r="V15" s="19">
        <f t="shared" si="1"/>
        <v>0</v>
      </c>
      <c r="W15" s="19">
        <f t="shared" si="1"/>
        <v>0</v>
      </c>
      <c r="X15" s="19">
        <f t="shared" si="1"/>
        <v>0</v>
      </c>
      <c r="Y15" s="19">
        <f t="shared" si="1"/>
        <v>0</v>
      </c>
      <c r="Z15" s="19">
        <f t="shared" si="1"/>
        <v>0</v>
      </c>
      <c r="AA15" s="19">
        <f t="shared" si="1"/>
        <v>0</v>
      </c>
      <c r="AB15" s="19">
        <f t="shared" si="1"/>
        <v>0</v>
      </c>
      <c r="AC15" s="19">
        <f t="shared" si="1"/>
        <v>0</v>
      </c>
      <c r="AD15" s="19">
        <f t="shared" si="1"/>
        <v>0</v>
      </c>
      <c r="AE15" s="19">
        <f t="shared" si="1"/>
        <v>0</v>
      </c>
      <c r="AF15" s="19">
        <f t="shared" si="1"/>
        <v>0</v>
      </c>
      <c r="AG15" s="19">
        <f t="shared" si="1"/>
        <v>0</v>
      </c>
      <c r="AH15" s="19">
        <f t="shared" si="1"/>
        <v>0</v>
      </c>
      <c r="AI15" s="19">
        <f t="shared" si="1"/>
        <v>0</v>
      </c>
      <c r="AJ15" s="19">
        <f t="shared" si="1"/>
        <v>0</v>
      </c>
      <c r="AK15" s="19">
        <f t="shared" si="1"/>
        <v>0</v>
      </c>
      <c r="AL15" s="19">
        <f t="shared" si="1"/>
        <v>0</v>
      </c>
      <c r="AM15" s="19" t="e">
        <f t="shared" si="1"/>
        <v>#REF!</v>
      </c>
      <c r="AN15" s="19" t="e">
        <f t="shared" si="1"/>
        <v>#REF!</v>
      </c>
      <c r="AO15" s="19" t="e">
        <f t="shared" si="1"/>
        <v>#REF!</v>
      </c>
      <c r="AP15" s="19" t="e">
        <f t="shared" si="1"/>
        <v>#REF!</v>
      </c>
      <c r="AQ15" s="19">
        <f t="shared" si="1"/>
        <v>0</v>
      </c>
    </row>
    <row r="16" spans="1:54" s="51" customFormat="1" ht="13.5" thickBot="1" x14ac:dyDescent="0.25">
      <c r="A16" s="29"/>
      <c r="B16" s="26" t="s">
        <v>56</v>
      </c>
      <c r="C16" s="53">
        <f>SUM(C13:C15)</f>
        <v>0</v>
      </c>
      <c r="D16" s="53">
        <f t="shared" ref="D16:AQ16" si="2">SUM(D13:D15)</f>
        <v>0</v>
      </c>
      <c r="E16" s="53">
        <f t="shared" si="2"/>
        <v>0</v>
      </c>
      <c r="F16" s="53">
        <f t="shared" si="2"/>
        <v>0</v>
      </c>
      <c r="G16" s="53">
        <f t="shared" si="2"/>
        <v>0</v>
      </c>
      <c r="H16" s="53">
        <f t="shared" si="2"/>
        <v>0</v>
      </c>
      <c r="I16" s="53">
        <f t="shared" si="2"/>
        <v>0</v>
      </c>
      <c r="J16" s="53">
        <f t="shared" si="2"/>
        <v>0</v>
      </c>
      <c r="K16" s="53">
        <f t="shared" si="2"/>
        <v>0</v>
      </c>
      <c r="L16" s="53">
        <f t="shared" si="2"/>
        <v>0</v>
      </c>
      <c r="M16" s="53">
        <f t="shared" si="2"/>
        <v>0</v>
      </c>
      <c r="N16" s="53">
        <f t="shared" si="2"/>
        <v>0</v>
      </c>
      <c r="O16" s="53">
        <f t="shared" si="2"/>
        <v>0</v>
      </c>
      <c r="P16" s="53">
        <f t="shared" si="2"/>
        <v>0</v>
      </c>
      <c r="Q16" s="53">
        <f t="shared" si="2"/>
        <v>0</v>
      </c>
      <c r="R16" s="53">
        <f t="shared" si="2"/>
        <v>0</v>
      </c>
      <c r="S16" s="53">
        <f t="shared" si="2"/>
        <v>0</v>
      </c>
      <c r="T16" s="53">
        <f t="shared" si="2"/>
        <v>0</v>
      </c>
      <c r="U16" s="53">
        <f t="shared" si="2"/>
        <v>0</v>
      </c>
      <c r="V16" s="53">
        <f t="shared" si="2"/>
        <v>0</v>
      </c>
      <c r="W16" s="53">
        <f t="shared" si="2"/>
        <v>0</v>
      </c>
      <c r="X16" s="53">
        <f t="shared" si="2"/>
        <v>0</v>
      </c>
      <c r="Y16" s="53">
        <f t="shared" si="2"/>
        <v>0</v>
      </c>
      <c r="Z16" s="53">
        <f t="shared" si="2"/>
        <v>0</v>
      </c>
      <c r="AA16" s="53">
        <f t="shared" si="2"/>
        <v>0</v>
      </c>
      <c r="AB16" s="53">
        <f t="shared" si="2"/>
        <v>0</v>
      </c>
      <c r="AC16" s="53">
        <f t="shared" si="2"/>
        <v>0</v>
      </c>
      <c r="AD16" s="53">
        <f t="shared" si="2"/>
        <v>0</v>
      </c>
      <c r="AE16" s="53">
        <f t="shared" si="2"/>
        <v>0</v>
      </c>
      <c r="AF16" s="53">
        <f t="shared" si="2"/>
        <v>0</v>
      </c>
      <c r="AG16" s="53">
        <f t="shared" si="2"/>
        <v>0</v>
      </c>
      <c r="AH16" s="53">
        <f t="shared" si="2"/>
        <v>0</v>
      </c>
      <c r="AI16" s="53">
        <f t="shared" si="2"/>
        <v>0</v>
      </c>
      <c r="AJ16" s="53">
        <f t="shared" si="2"/>
        <v>0</v>
      </c>
      <c r="AK16" s="53">
        <f t="shared" si="2"/>
        <v>0</v>
      </c>
      <c r="AL16" s="53">
        <f t="shared" si="2"/>
        <v>0</v>
      </c>
      <c r="AM16" s="53" t="e">
        <f t="shared" si="2"/>
        <v>#REF!</v>
      </c>
      <c r="AN16" s="53" t="e">
        <f t="shared" si="2"/>
        <v>#REF!</v>
      </c>
      <c r="AO16" s="53" t="e">
        <f t="shared" si="2"/>
        <v>#REF!</v>
      </c>
      <c r="AP16" s="53" t="e">
        <f t="shared" si="2"/>
        <v>#REF!</v>
      </c>
      <c r="AQ16" s="53">
        <f t="shared" si="2"/>
        <v>0</v>
      </c>
    </row>
    <row r="17" spans="1:43" ht="13.5" thickTop="1" x14ac:dyDescent="0.2">
      <c r="A17" s="29"/>
      <c r="B17" s="24"/>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row>
    <row r="18" spans="1:43" s="51" customFormat="1" ht="13.5" thickBot="1" x14ac:dyDescent="0.25">
      <c r="A18" s="29"/>
      <c r="B18" s="27" t="s">
        <v>75</v>
      </c>
      <c r="C18" s="53">
        <f>C10-C16</f>
        <v>0</v>
      </c>
      <c r="D18" s="53">
        <f t="shared" ref="D18:AQ18" si="3">D10-D16</f>
        <v>0</v>
      </c>
      <c r="E18" s="53">
        <f t="shared" si="3"/>
        <v>0</v>
      </c>
      <c r="F18" s="53">
        <f t="shared" si="3"/>
        <v>0</v>
      </c>
      <c r="G18" s="53">
        <f t="shared" si="3"/>
        <v>0</v>
      </c>
      <c r="H18" s="53">
        <f t="shared" si="3"/>
        <v>0</v>
      </c>
      <c r="I18" s="53">
        <f t="shared" si="3"/>
        <v>0</v>
      </c>
      <c r="J18" s="53">
        <f t="shared" si="3"/>
        <v>0</v>
      </c>
      <c r="K18" s="53">
        <f t="shared" si="3"/>
        <v>0</v>
      </c>
      <c r="L18" s="53">
        <f t="shared" si="3"/>
        <v>0</v>
      </c>
      <c r="M18" s="53">
        <f t="shared" si="3"/>
        <v>0</v>
      </c>
      <c r="N18" s="53">
        <f t="shared" si="3"/>
        <v>0</v>
      </c>
      <c r="O18" s="53">
        <f t="shared" si="3"/>
        <v>0</v>
      </c>
      <c r="P18" s="53">
        <f t="shared" si="3"/>
        <v>0</v>
      </c>
      <c r="Q18" s="53">
        <f t="shared" si="3"/>
        <v>0</v>
      </c>
      <c r="R18" s="53">
        <f t="shared" si="3"/>
        <v>0</v>
      </c>
      <c r="S18" s="53">
        <f t="shared" si="3"/>
        <v>0</v>
      </c>
      <c r="T18" s="53">
        <f t="shared" si="3"/>
        <v>0</v>
      </c>
      <c r="U18" s="53">
        <f t="shared" si="3"/>
        <v>0</v>
      </c>
      <c r="V18" s="53">
        <f t="shared" si="3"/>
        <v>0</v>
      </c>
      <c r="W18" s="53">
        <f t="shared" si="3"/>
        <v>0</v>
      </c>
      <c r="X18" s="53">
        <f t="shared" si="3"/>
        <v>0</v>
      </c>
      <c r="Y18" s="53">
        <f t="shared" si="3"/>
        <v>0</v>
      </c>
      <c r="Z18" s="53">
        <f t="shared" si="3"/>
        <v>0</v>
      </c>
      <c r="AA18" s="53">
        <f t="shared" si="3"/>
        <v>0</v>
      </c>
      <c r="AB18" s="53">
        <f t="shared" si="3"/>
        <v>0</v>
      </c>
      <c r="AC18" s="53">
        <f t="shared" si="3"/>
        <v>0</v>
      </c>
      <c r="AD18" s="53">
        <f t="shared" si="3"/>
        <v>0</v>
      </c>
      <c r="AE18" s="53">
        <f t="shared" si="3"/>
        <v>0</v>
      </c>
      <c r="AF18" s="53">
        <f t="shared" si="3"/>
        <v>0</v>
      </c>
      <c r="AG18" s="53">
        <f t="shared" si="3"/>
        <v>0</v>
      </c>
      <c r="AH18" s="53">
        <f t="shared" si="3"/>
        <v>0</v>
      </c>
      <c r="AI18" s="53">
        <f t="shared" si="3"/>
        <v>0</v>
      </c>
      <c r="AJ18" s="53">
        <f t="shared" si="3"/>
        <v>0</v>
      </c>
      <c r="AK18" s="53">
        <f t="shared" si="3"/>
        <v>0</v>
      </c>
      <c r="AL18" s="53">
        <f t="shared" si="3"/>
        <v>0</v>
      </c>
      <c r="AM18" s="53" t="e">
        <f t="shared" si="3"/>
        <v>#REF!</v>
      </c>
      <c r="AN18" s="53" t="e">
        <f t="shared" si="3"/>
        <v>#REF!</v>
      </c>
      <c r="AO18" s="53" t="e">
        <f t="shared" si="3"/>
        <v>#REF!</v>
      </c>
      <c r="AP18" s="53" t="e">
        <f t="shared" si="3"/>
        <v>#REF!</v>
      </c>
      <c r="AQ18" s="53">
        <f t="shared" si="3"/>
        <v>0</v>
      </c>
    </row>
    <row r="19" spans="1:43" ht="13.5" thickTop="1" x14ac:dyDescent="0.2">
      <c r="A19" s="29"/>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row>
    <row r="20" spans="1:43" x14ac:dyDescent="0.2">
      <c r="A20" s="29"/>
      <c r="B20" s="24" t="s">
        <v>69</v>
      </c>
      <c r="C20" s="12">
        <f>Projection!C21-(Projection!C29+Projection!C34)</f>
        <v>0</v>
      </c>
      <c r="D20" s="12">
        <f>Projection!D21-(Projection!D29+Projection!D34)</f>
        <v>0</v>
      </c>
      <c r="E20" s="12">
        <f>Projection!E21-(Projection!E29+Projection!E34)</f>
        <v>0</v>
      </c>
      <c r="F20" s="12">
        <f>Projection!F21-(Projection!F29+Projection!F34)</f>
        <v>0</v>
      </c>
      <c r="G20" s="12">
        <f>Projection!G21-(Projection!G29+Projection!G34)</f>
        <v>0</v>
      </c>
      <c r="H20" s="12">
        <f>Projection!H21-(Projection!H29+Projection!H34)</f>
        <v>0</v>
      </c>
      <c r="I20" s="12">
        <f>Projection!I21-(Projection!I29+Projection!I34)</f>
        <v>0</v>
      </c>
      <c r="J20" s="12">
        <f>Projection!J21-(Projection!J29+Projection!J34)</f>
        <v>0</v>
      </c>
      <c r="K20" s="12">
        <f>Projection!K21-(Projection!K29+Projection!K34)</f>
        <v>0</v>
      </c>
      <c r="L20" s="12">
        <f>Projection!L21-(Projection!L29+Projection!L34)</f>
        <v>0</v>
      </c>
      <c r="M20" s="12">
        <f>Projection!M21-(Projection!M29+Projection!M34)</f>
        <v>0</v>
      </c>
      <c r="N20" s="12">
        <f>Projection!N21-(Projection!N29+Projection!N34)</f>
        <v>0</v>
      </c>
      <c r="O20" s="12">
        <f>Projection!O21-(Projection!O29+Projection!O34)</f>
        <v>0</v>
      </c>
      <c r="P20" s="12">
        <f>Projection!P21-(Projection!P29+Projection!P34)</f>
        <v>0</v>
      </c>
      <c r="Q20" s="12">
        <f>Projection!Q21-(Projection!Q29+Projection!Q34)</f>
        <v>0</v>
      </c>
      <c r="R20" s="12">
        <f>Projection!R21-(Projection!R29+Projection!R34)</f>
        <v>0</v>
      </c>
      <c r="S20" s="12">
        <f>Projection!S21-(Projection!S29+Projection!S34)</f>
        <v>0</v>
      </c>
      <c r="T20" s="12">
        <f>Projection!T21-(Projection!T29+Projection!T34)</f>
        <v>0</v>
      </c>
      <c r="U20" s="12">
        <f>Projection!U21-(Projection!U29+Projection!U34)</f>
        <v>0</v>
      </c>
      <c r="V20" s="12">
        <f>Projection!V21-(Projection!V29+Projection!V34)</f>
        <v>0</v>
      </c>
      <c r="W20" s="12">
        <f>Projection!W21-(Projection!W29+Projection!W34)</f>
        <v>0</v>
      </c>
      <c r="X20" s="12">
        <f>Projection!X21-(Projection!X29+Projection!X34)</f>
        <v>0</v>
      </c>
      <c r="Y20" s="12">
        <f>Projection!Y21-(Projection!Y29+Projection!Y34)</f>
        <v>0</v>
      </c>
      <c r="Z20" s="12">
        <f>Projection!Z21-(Projection!Z29+Projection!Z34)</f>
        <v>0</v>
      </c>
      <c r="AA20" s="12">
        <f>Projection!AA21-(Projection!AA29+Projection!AA34)</f>
        <v>0</v>
      </c>
      <c r="AB20" s="12">
        <f>Projection!AB21-(Projection!AB29+Projection!AB34)</f>
        <v>0</v>
      </c>
      <c r="AC20" s="12">
        <f>Projection!AC21-(Projection!AC29+Projection!AC34)</f>
        <v>0</v>
      </c>
      <c r="AD20" s="12">
        <f>Projection!AD21-(Projection!AD29+Projection!AD34)</f>
        <v>0</v>
      </c>
      <c r="AE20" s="12">
        <f>Projection!AE21-(Projection!AE29+Projection!AE34)</f>
        <v>0</v>
      </c>
      <c r="AF20" s="12">
        <f>Projection!AF21-(Projection!AF29+Projection!AF34)</f>
        <v>0</v>
      </c>
      <c r="AG20" s="12">
        <f>Projection!AG21-(Projection!AG29+Projection!AG34)</f>
        <v>0</v>
      </c>
      <c r="AH20" s="12">
        <f>Projection!AH21-(Projection!AH29+Projection!AH34)</f>
        <v>0</v>
      </c>
      <c r="AI20" s="12">
        <f>Projection!AI21-(Projection!AI29+Projection!AI34)</f>
        <v>0</v>
      </c>
      <c r="AJ20" s="12">
        <f>Projection!AJ21-(Projection!AJ29+Projection!AJ34)</f>
        <v>0</v>
      </c>
      <c r="AK20" s="12">
        <f>Projection!AK21-(Projection!AK29+Projection!AK34)</f>
        <v>0</v>
      </c>
      <c r="AL20" s="12">
        <f>Projection!AL21-(Projection!AL29+Projection!AL34)</f>
        <v>0</v>
      </c>
      <c r="AM20" s="12" t="e">
        <f>Projection!#REF!-(Projection!#REF!+Projection!#REF!)</f>
        <v>#REF!</v>
      </c>
      <c r="AN20" s="12" t="e">
        <f>Projection!#REF!-(Projection!#REF!+Projection!#REF!)</f>
        <v>#REF!</v>
      </c>
      <c r="AO20" s="12" t="e">
        <f>Projection!#REF!-(Projection!#REF!+Projection!#REF!)</f>
        <v>#REF!</v>
      </c>
      <c r="AP20" s="12" t="e">
        <f>Projection!#REF!-(Projection!#REF!+Projection!#REF!)</f>
        <v>#REF!</v>
      </c>
      <c r="AQ20" s="12">
        <f>Projection!AM21-(Projection!AM29+Projection!AM34)</f>
        <v>0</v>
      </c>
    </row>
    <row r="21" spans="1:43" s="18" customFormat="1" x14ac:dyDescent="0.2">
      <c r="A21" s="29"/>
      <c r="B21" s="28" t="s">
        <v>63</v>
      </c>
      <c r="C21" s="19">
        <f>Projection!C35</f>
        <v>0</v>
      </c>
      <c r="D21" s="19">
        <f>Projection!D35</f>
        <v>0</v>
      </c>
      <c r="E21" s="19">
        <f>Projection!E35</f>
        <v>0</v>
      </c>
      <c r="F21" s="19">
        <f>Projection!F35</f>
        <v>0</v>
      </c>
      <c r="G21" s="19">
        <f>Projection!G35</f>
        <v>0</v>
      </c>
      <c r="H21" s="19">
        <f>Projection!H35</f>
        <v>0</v>
      </c>
      <c r="I21" s="19">
        <f>Projection!I35</f>
        <v>0</v>
      </c>
      <c r="J21" s="19">
        <f>Projection!J35</f>
        <v>0</v>
      </c>
      <c r="K21" s="19">
        <f>Projection!K35</f>
        <v>0</v>
      </c>
      <c r="L21" s="19">
        <f>Projection!L35</f>
        <v>0</v>
      </c>
      <c r="M21" s="19">
        <f>Projection!M35</f>
        <v>0</v>
      </c>
      <c r="N21" s="19">
        <f>Projection!N35</f>
        <v>0</v>
      </c>
      <c r="O21" s="19">
        <f>Projection!O35</f>
        <v>0</v>
      </c>
      <c r="P21" s="19">
        <f>Projection!P35</f>
        <v>0</v>
      </c>
      <c r="Q21" s="19">
        <f>Projection!Q35</f>
        <v>0</v>
      </c>
      <c r="R21" s="19">
        <f>Projection!R35</f>
        <v>0</v>
      </c>
      <c r="S21" s="19">
        <f>Projection!S35</f>
        <v>0</v>
      </c>
      <c r="T21" s="19">
        <f>Projection!T35</f>
        <v>0</v>
      </c>
      <c r="U21" s="19">
        <f>Projection!U35</f>
        <v>0</v>
      </c>
      <c r="V21" s="19">
        <f>Projection!V35</f>
        <v>0</v>
      </c>
      <c r="W21" s="19">
        <f>Projection!W35</f>
        <v>0</v>
      </c>
      <c r="X21" s="19">
        <f>Projection!X35</f>
        <v>0</v>
      </c>
      <c r="Y21" s="19">
        <f>Projection!Y35</f>
        <v>0</v>
      </c>
      <c r="Z21" s="19">
        <f>Projection!Z35</f>
        <v>0</v>
      </c>
      <c r="AA21" s="19">
        <f>Projection!AA35</f>
        <v>0</v>
      </c>
      <c r="AB21" s="19">
        <f>Projection!AB35</f>
        <v>0</v>
      </c>
      <c r="AC21" s="19">
        <f>Projection!AC35</f>
        <v>0</v>
      </c>
      <c r="AD21" s="19">
        <f>Projection!AD35</f>
        <v>0</v>
      </c>
      <c r="AE21" s="19">
        <f>Projection!AE35</f>
        <v>0</v>
      </c>
      <c r="AF21" s="19">
        <f>Projection!AF35</f>
        <v>0</v>
      </c>
      <c r="AG21" s="19">
        <f>Projection!AG35</f>
        <v>0</v>
      </c>
      <c r="AH21" s="19">
        <f>Projection!AH35</f>
        <v>0</v>
      </c>
      <c r="AI21" s="19">
        <f>Projection!AI35</f>
        <v>0</v>
      </c>
      <c r="AJ21" s="19">
        <f>Projection!AJ35</f>
        <v>0</v>
      </c>
      <c r="AK21" s="19">
        <f>Projection!AK35</f>
        <v>0</v>
      </c>
      <c r="AL21" s="19">
        <f>Projection!AL35</f>
        <v>0</v>
      </c>
      <c r="AM21" s="19" t="e">
        <f>Projection!#REF!</f>
        <v>#REF!</v>
      </c>
      <c r="AN21" s="19" t="e">
        <f>Projection!#REF!</f>
        <v>#REF!</v>
      </c>
      <c r="AO21" s="19" t="e">
        <f>Projection!#REF!</f>
        <v>#REF!</v>
      </c>
      <c r="AP21" s="19" t="e">
        <f>Projection!#REF!</f>
        <v>#REF!</v>
      </c>
      <c r="AQ21" s="19">
        <f>Projection!AM35</f>
        <v>0</v>
      </c>
    </row>
    <row r="22" spans="1:43" x14ac:dyDescent="0.2">
      <c r="A22" s="29"/>
      <c r="B22" s="29" t="s">
        <v>57</v>
      </c>
      <c r="C22" s="12">
        <f>SUM(C20:C21)</f>
        <v>0</v>
      </c>
      <c r="D22" s="12">
        <f t="shared" ref="D22:AQ22" si="4">SUM(D20:D21)</f>
        <v>0</v>
      </c>
      <c r="E22" s="12">
        <f t="shared" si="4"/>
        <v>0</v>
      </c>
      <c r="F22" s="12">
        <f t="shared" si="4"/>
        <v>0</v>
      </c>
      <c r="G22" s="12">
        <f t="shared" si="4"/>
        <v>0</v>
      </c>
      <c r="H22" s="12">
        <f t="shared" si="4"/>
        <v>0</v>
      </c>
      <c r="I22" s="12">
        <f t="shared" si="4"/>
        <v>0</v>
      </c>
      <c r="J22" s="12">
        <f t="shared" si="4"/>
        <v>0</v>
      </c>
      <c r="K22" s="12">
        <f t="shared" si="4"/>
        <v>0</v>
      </c>
      <c r="L22" s="12">
        <f t="shared" si="4"/>
        <v>0</v>
      </c>
      <c r="M22" s="12">
        <f t="shared" si="4"/>
        <v>0</v>
      </c>
      <c r="N22" s="12">
        <f t="shared" si="4"/>
        <v>0</v>
      </c>
      <c r="O22" s="12">
        <f t="shared" si="4"/>
        <v>0</v>
      </c>
      <c r="P22" s="12">
        <f t="shared" si="4"/>
        <v>0</v>
      </c>
      <c r="Q22" s="12">
        <f t="shared" si="4"/>
        <v>0</v>
      </c>
      <c r="R22" s="12">
        <f t="shared" si="4"/>
        <v>0</v>
      </c>
      <c r="S22" s="12">
        <f t="shared" si="4"/>
        <v>0</v>
      </c>
      <c r="T22" s="12">
        <f t="shared" si="4"/>
        <v>0</v>
      </c>
      <c r="U22" s="12">
        <f t="shared" si="4"/>
        <v>0</v>
      </c>
      <c r="V22" s="12">
        <f t="shared" si="4"/>
        <v>0</v>
      </c>
      <c r="W22" s="12">
        <f t="shared" si="4"/>
        <v>0</v>
      </c>
      <c r="X22" s="12">
        <f t="shared" si="4"/>
        <v>0</v>
      </c>
      <c r="Y22" s="12">
        <f t="shared" si="4"/>
        <v>0</v>
      </c>
      <c r="Z22" s="12">
        <f t="shared" si="4"/>
        <v>0</v>
      </c>
      <c r="AA22" s="12">
        <f t="shared" si="4"/>
        <v>0</v>
      </c>
      <c r="AB22" s="12">
        <f t="shared" si="4"/>
        <v>0</v>
      </c>
      <c r="AC22" s="12">
        <f t="shared" si="4"/>
        <v>0</v>
      </c>
      <c r="AD22" s="12">
        <f t="shared" si="4"/>
        <v>0</v>
      </c>
      <c r="AE22" s="12">
        <f t="shared" si="4"/>
        <v>0</v>
      </c>
      <c r="AF22" s="12">
        <f t="shared" si="4"/>
        <v>0</v>
      </c>
      <c r="AG22" s="12">
        <f t="shared" si="4"/>
        <v>0</v>
      </c>
      <c r="AH22" s="12">
        <f t="shared" si="4"/>
        <v>0</v>
      </c>
      <c r="AI22" s="12">
        <f t="shared" si="4"/>
        <v>0</v>
      </c>
      <c r="AJ22" s="12">
        <f t="shared" si="4"/>
        <v>0</v>
      </c>
      <c r="AK22" s="12">
        <f t="shared" si="4"/>
        <v>0</v>
      </c>
      <c r="AL22" s="12">
        <f t="shared" si="4"/>
        <v>0</v>
      </c>
      <c r="AM22" s="12" t="e">
        <f t="shared" si="4"/>
        <v>#REF!</v>
      </c>
      <c r="AN22" s="12" t="e">
        <f t="shared" si="4"/>
        <v>#REF!</v>
      </c>
      <c r="AO22" s="12" t="e">
        <f t="shared" si="4"/>
        <v>#REF!</v>
      </c>
      <c r="AP22" s="12" t="e">
        <f t="shared" si="4"/>
        <v>#REF!</v>
      </c>
      <c r="AQ22" s="12">
        <f t="shared" si="4"/>
        <v>0</v>
      </c>
    </row>
    <row r="23" spans="1:43" x14ac:dyDescent="0.2">
      <c r="A23" s="29"/>
      <c r="B23" s="24"/>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row>
    <row r="24" spans="1:43" s="51" customFormat="1" ht="13.5" thickBot="1" x14ac:dyDescent="0.25">
      <c r="A24" s="29"/>
      <c r="B24" s="27" t="s">
        <v>64</v>
      </c>
      <c r="C24" s="53">
        <f>C18-C22</f>
        <v>0</v>
      </c>
      <c r="D24" s="53">
        <f t="shared" ref="D24:AQ24" si="5">D18-D22</f>
        <v>0</v>
      </c>
      <c r="E24" s="53">
        <f t="shared" si="5"/>
        <v>0</v>
      </c>
      <c r="F24" s="53">
        <f t="shared" si="5"/>
        <v>0</v>
      </c>
      <c r="G24" s="53">
        <f t="shared" si="5"/>
        <v>0</v>
      </c>
      <c r="H24" s="53">
        <f t="shared" si="5"/>
        <v>0</v>
      </c>
      <c r="I24" s="53">
        <f t="shared" si="5"/>
        <v>0</v>
      </c>
      <c r="J24" s="53">
        <f t="shared" si="5"/>
        <v>0</v>
      </c>
      <c r="K24" s="53">
        <f t="shared" si="5"/>
        <v>0</v>
      </c>
      <c r="L24" s="53">
        <f t="shared" si="5"/>
        <v>0</v>
      </c>
      <c r="M24" s="53">
        <f t="shared" si="5"/>
        <v>0</v>
      </c>
      <c r="N24" s="53">
        <f t="shared" si="5"/>
        <v>0</v>
      </c>
      <c r="O24" s="53">
        <f t="shared" si="5"/>
        <v>0</v>
      </c>
      <c r="P24" s="53">
        <f t="shared" si="5"/>
        <v>0</v>
      </c>
      <c r="Q24" s="53">
        <f t="shared" si="5"/>
        <v>0</v>
      </c>
      <c r="R24" s="53">
        <f t="shared" si="5"/>
        <v>0</v>
      </c>
      <c r="S24" s="53">
        <f t="shared" si="5"/>
        <v>0</v>
      </c>
      <c r="T24" s="53">
        <f t="shared" si="5"/>
        <v>0</v>
      </c>
      <c r="U24" s="53">
        <f t="shared" si="5"/>
        <v>0</v>
      </c>
      <c r="V24" s="53">
        <f t="shared" si="5"/>
        <v>0</v>
      </c>
      <c r="W24" s="53">
        <f t="shared" si="5"/>
        <v>0</v>
      </c>
      <c r="X24" s="53">
        <f t="shared" si="5"/>
        <v>0</v>
      </c>
      <c r="Y24" s="53">
        <f t="shared" si="5"/>
        <v>0</v>
      </c>
      <c r="Z24" s="53">
        <f t="shared" si="5"/>
        <v>0</v>
      </c>
      <c r="AA24" s="53">
        <f t="shared" si="5"/>
        <v>0</v>
      </c>
      <c r="AB24" s="53">
        <f t="shared" si="5"/>
        <v>0</v>
      </c>
      <c r="AC24" s="53">
        <f t="shared" si="5"/>
        <v>0</v>
      </c>
      <c r="AD24" s="53">
        <f t="shared" si="5"/>
        <v>0</v>
      </c>
      <c r="AE24" s="53">
        <f t="shared" si="5"/>
        <v>0</v>
      </c>
      <c r="AF24" s="53">
        <f t="shared" si="5"/>
        <v>0</v>
      </c>
      <c r="AG24" s="53">
        <f t="shared" si="5"/>
        <v>0</v>
      </c>
      <c r="AH24" s="53">
        <f t="shared" si="5"/>
        <v>0</v>
      </c>
      <c r="AI24" s="53">
        <f t="shared" si="5"/>
        <v>0</v>
      </c>
      <c r="AJ24" s="53">
        <f t="shared" si="5"/>
        <v>0</v>
      </c>
      <c r="AK24" s="53">
        <f t="shared" si="5"/>
        <v>0</v>
      </c>
      <c r="AL24" s="53">
        <f t="shared" si="5"/>
        <v>0</v>
      </c>
      <c r="AM24" s="53" t="e">
        <f t="shared" si="5"/>
        <v>#REF!</v>
      </c>
      <c r="AN24" s="53" t="e">
        <f t="shared" si="5"/>
        <v>#REF!</v>
      </c>
      <c r="AO24" s="53" t="e">
        <f t="shared" si="5"/>
        <v>#REF!</v>
      </c>
      <c r="AP24" s="53" t="e">
        <f t="shared" si="5"/>
        <v>#REF!</v>
      </c>
      <c r="AQ24" s="53">
        <f t="shared" si="5"/>
        <v>0</v>
      </c>
    </row>
    <row r="25" spans="1:43" ht="13.5" thickTop="1" x14ac:dyDescent="0.2">
      <c r="A25" s="29"/>
    </row>
    <row r="26" spans="1:43" x14ac:dyDescent="0.2">
      <c r="A26" s="29"/>
    </row>
    <row r="27" spans="1:43" x14ac:dyDescent="0.2">
      <c r="A27" s="155" t="s">
        <v>76</v>
      </c>
      <c r="B27" s="155"/>
    </row>
    <row r="28" spans="1:43" x14ac:dyDescent="0.2">
      <c r="A28" s="21"/>
    </row>
    <row r="29" spans="1:43" x14ac:dyDescent="0.2">
      <c r="A29" s="23" t="s">
        <v>53</v>
      </c>
      <c r="B29" s="24"/>
    </row>
    <row r="30" spans="1:43" x14ac:dyDescent="0.2">
      <c r="A30" s="23"/>
      <c r="B30" s="24" t="s">
        <v>59</v>
      </c>
      <c r="C30" s="12">
        <f>Actual!C39</f>
        <v>0</v>
      </c>
      <c r="D30" s="12">
        <f>Actual!D39</f>
        <v>0</v>
      </c>
      <c r="E30" s="12">
        <f>Actual!E39</f>
        <v>0</v>
      </c>
      <c r="F30" s="12">
        <f>Actual!F39</f>
        <v>0</v>
      </c>
      <c r="G30" s="12">
        <f>Actual!G39</f>
        <v>0</v>
      </c>
      <c r="H30" s="12">
        <f>Actual!H39</f>
        <v>0</v>
      </c>
      <c r="I30" s="12">
        <f>Actual!I39</f>
        <v>0</v>
      </c>
      <c r="J30" s="12">
        <f>Actual!J39</f>
        <v>0</v>
      </c>
      <c r="K30" s="12">
        <f>Actual!K39</f>
        <v>0</v>
      </c>
      <c r="L30" s="12">
        <f>Actual!L39</f>
        <v>0</v>
      </c>
      <c r="M30" s="12">
        <f>Actual!M39</f>
        <v>0</v>
      </c>
      <c r="N30" s="12">
        <f>Actual!N39</f>
        <v>0</v>
      </c>
      <c r="O30" s="12">
        <f>Actual!O39</f>
        <v>0</v>
      </c>
      <c r="P30" s="12">
        <f>Actual!P39</f>
        <v>0</v>
      </c>
      <c r="Q30" s="12">
        <f>Actual!Q39</f>
        <v>0</v>
      </c>
      <c r="R30" s="12">
        <f>Actual!R39</f>
        <v>0</v>
      </c>
      <c r="S30" s="12">
        <f>Actual!S39</f>
        <v>0</v>
      </c>
      <c r="T30" s="12">
        <f>Actual!T39</f>
        <v>0</v>
      </c>
      <c r="U30" s="12">
        <f>Actual!U39</f>
        <v>0</v>
      </c>
      <c r="V30" s="12">
        <f>Actual!V39</f>
        <v>0</v>
      </c>
      <c r="W30" s="12">
        <f>Actual!W39</f>
        <v>0</v>
      </c>
      <c r="X30" s="12">
        <f>Actual!X39</f>
        <v>0</v>
      </c>
      <c r="Y30" s="12">
        <f>Actual!Y39</f>
        <v>0</v>
      </c>
      <c r="Z30" s="12">
        <f>Actual!Z39</f>
        <v>0</v>
      </c>
      <c r="AA30" s="12">
        <f>Actual!AA39</f>
        <v>0</v>
      </c>
      <c r="AB30" s="12">
        <f>Actual!AB39</f>
        <v>0</v>
      </c>
      <c r="AC30" s="12">
        <f>Actual!AC39</f>
        <v>0</v>
      </c>
      <c r="AD30" s="12">
        <f>Actual!AD39</f>
        <v>0</v>
      </c>
      <c r="AE30" s="12">
        <f>Actual!AE39</f>
        <v>0</v>
      </c>
      <c r="AF30" s="12">
        <f>Actual!AF39</f>
        <v>0</v>
      </c>
      <c r="AG30" s="12">
        <f>Actual!AG39</f>
        <v>0</v>
      </c>
      <c r="AH30" s="12">
        <f>Actual!AH39</f>
        <v>0</v>
      </c>
      <c r="AI30" s="12">
        <f>Actual!AI39</f>
        <v>0</v>
      </c>
      <c r="AJ30" s="12">
        <f>Actual!AJ39</f>
        <v>0</v>
      </c>
      <c r="AK30" s="12">
        <f>Actual!AK39</f>
        <v>0</v>
      </c>
      <c r="AL30" s="12">
        <f>Actual!AL39</f>
        <v>0</v>
      </c>
      <c r="AM30" s="12">
        <f>Actual!AM39</f>
        <v>0</v>
      </c>
      <c r="AN30" s="12">
        <f>Actual!AN39</f>
        <v>0</v>
      </c>
      <c r="AO30" s="12">
        <f>Actual!AO39</f>
        <v>0</v>
      </c>
      <c r="AP30" s="12">
        <f>Actual!AP39</f>
        <v>0</v>
      </c>
      <c r="AQ30" s="12">
        <f>Actual!AQ39</f>
        <v>0</v>
      </c>
    </row>
    <row r="31" spans="1:43" x14ac:dyDescent="0.2">
      <c r="A31" s="23"/>
      <c r="B31" s="24" t="s">
        <v>58</v>
      </c>
      <c r="C31" s="12">
        <f>Actual!C43</f>
        <v>0</v>
      </c>
      <c r="D31" s="12">
        <f>Actual!D43</f>
        <v>0</v>
      </c>
      <c r="E31" s="12">
        <f>Actual!E43</f>
        <v>0</v>
      </c>
      <c r="F31" s="12">
        <f>Actual!F43</f>
        <v>0</v>
      </c>
      <c r="G31" s="12">
        <f>Actual!G43</f>
        <v>0</v>
      </c>
      <c r="H31" s="12">
        <f>Actual!H43</f>
        <v>0</v>
      </c>
      <c r="I31" s="12">
        <f>Actual!I43</f>
        <v>0</v>
      </c>
      <c r="J31" s="12">
        <f>Actual!J43</f>
        <v>0</v>
      </c>
      <c r="K31" s="12">
        <f>Actual!K43</f>
        <v>0</v>
      </c>
      <c r="L31" s="12">
        <f>Actual!L43</f>
        <v>0</v>
      </c>
      <c r="M31" s="12">
        <f>Actual!M43</f>
        <v>0</v>
      </c>
      <c r="N31" s="12">
        <f>Actual!N43</f>
        <v>0</v>
      </c>
      <c r="O31" s="12">
        <f>Actual!O43</f>
        <v>0</v>
      </c>
      <c r="P31" s="12">
        <f>Actual!P43</f>
        <v>0</v>
      </c>
      <c r="Q31" s="12">
        <f>Actual!Q43</f>
        <v>0</v>
      </c>
      <c r="R31" s="12">
        <f>Actual!R43</f>
        <v>0</v>
      </c>
      <c r="S31" s="12">
        <f>Actual!S43</f>
        <v>0</v>
      </c>
      <c r="T31" s="12">
        <f>Actual!T43</f>
        <v>0</v>
      </c>
      <c r="U31" s="12">
        <f>Actual!U43</f>
        <v>0</v>
      </c>
      <c r="V31" s="12">
        <f>Actual!V43</f>
        <v>0</v>
      </c>
      <c r="W31" s="12">
        <f>Actual!W43</f>
        <v>0</v>
      </c>
      <c r="X31" s="12">
        <f>Actual!X43</f>
        <v>0</v>
      </c>
      <c r="Y31" s="12">
        <f>Actual!Y43</f>
        <v>0</v>
      </c>
      <c r="Z31" s="12">
        <f>Actual!Z43</f>
        <v>0</v>
      </c>
      <c r="AA31" s="12">
        <f>Actual!AA43</f>
        <v>0</v>
      </c>
      <c r="AB31" s="12">
        <f>Actual!AB43</f>
        <v>0</v>
      </c>
      <c r="AC31" s="12">
        <f>Actual!AC43</f>
        <v>0</v>
      </c>
      <c r="AD31" s="12">
        <f>Actual!AD43</f>
        <v>0</v>
      </c>
      <c r="AE31" s="12">
        <f>Actual!AE43</f>
        <v>0</v>
      </c>
      <c r="AF31" s="12">
        <f>Actual!AF43</f>
        <v>0</v>
      </c>
      <c r="AG31" s="12">
        <f>Actual!AG43</f>
        <v>0</v>
      </c>
      <c r="AH31" s="12">
        <f>Actual!AH43</f>
        <v>0</v>
      </c>
      <c r="AI31" s="12">
        <f>Actual!AI43</f>
        <v>0</v>
      </c>
      <c r="AJ31" s="12">
        <f>Actual!AJ43</f>
        <v>0</v>
      </c>
      <c r="AK31" s="12">
        <f>Actual!AK43</f>
        <v>0</v>
      </c>
      <c r="AL31" s="12">
        <f>Actual!AL43</f>
        <v>0</v>
      </c>
      <c r="AM31" s="12">
        <f>Actual!AM43</f>
        <v>0</v>
      </c>
      <c r="AN31" s="12">
        <f>Actual!AN43</f>
        <v>0</v>
      </c>
      <c r="AO31" s="12">
        <f>Actual!AO43</f>
        <v>0</v>
      </c>
      <c r="AP31" s="12">
        <f>Actual!AP43</f>
        <v>0</v>
      </c>
      <c r="AQ31" s="12">
        <f>Actual!AQ43</f>
        <v>0</v>
      </c>
    </row>
    <row r="32" spans="1:43" x14ac:dyDescent="0.2">
      <c r="A32" s="23"/>
      <c r="B32" s="30" t="s">
        <v>60</v>
      </c>
      <c r="C32" s="12">
        <f>C8</f>
        <v>0</v>
      </c>
      <c r="D32" s="12">
        <f t="shared" ref="D32:AQ32" si="6">D8</f>
        <v>0</v>
      </c>
      <c r="E32" s="12">
        <f t="shared" si="6"/>
        <v>0</v>
      </c>
      <c r="F32" s="12">
        <f t="shared" si="6"/>
        <v>0</v>
      </c>
      <c r="G32" s="12">
        <f t="shared" si="6"/>
        <v>0</v>
      </c>
      <c r="H32" s="12">
        <f t="shared" si="6"/>
        <v>0</v>
      </c>
      <c r="I32" s="12">
        <f t="shared" si="6"/>
        <v>0</v>
      </c>
      <c r="J32" s="12">
        <f t="shared" si="6"/>
        <v>0</v>
      </c>
      <c r="K32" s="12">
        <f t="shared" si="6"/>
        <v>0</v>
      </c>
      <c r="L32" s="12">
        <f t="shared" si="6"/>
        <v>0</v>
      </c>
      <c r="M32" s="12">
        <f t="shared" si="6"/>
        <v>0</v>
      </c>
      <c r="N32" s="12">
        <f t="shared" si="6"/>
        <v>0</v>
      </c>
      <c r="O32" s="12">
        <f t="shared" si="6"/>
        <v>0</v>
      </c>
      <c r="P32" s="12">
        <f t="shared" si="6"/>
        <v>0</v>
      </c>
      <c r="Q32" s="12">
        <f t="shared" si="6"/>
        <v>0</v>
      </c>
      <c r="R32" s="12">
        <f t="shared" si="6"/>
        <v>0</v>
      </c>
      <c r="S32" s="12">
        <f t="shared" si="6"/>
        <v>0</v>
      </c>
      <c r="T32" s="12">
        <f t="shared" si="6"/>
        <v>0</v>
      </c>
      <c r="U32" s="12">
        <f t="shared" si="6"/>
        <v>0</v>
      </c>
      <c r="V32" s="12">
        <f t="shared" si="6"/>
        <v>0</v>
      </c>
      <c r="W32" s="12">
        <f t="shared" si="6"/>
        <v>0</v>
      </c>
      <c r="X32" s="12">
        <f t="shared" si="6"/>
        <v>0</v>
      </c>
      <c r="Y32" s="12">
        <f t="shared" si="6"/>
        <v>0</v>
      </c>
      <c r="Z32" s="12">
        <f t="shared" si="6"/>
        <v>0</v>
      </c>
      <c r="AA32" s="12">
        <f t="shared" si="6"/>
        <v>0</v>
      </c>
      <c r="AB32" s="12">
        <f t="shared" si="6"/>
        <v>0</v>
      </c>
      <c r="AC32" s="12">
        <f t="shared" si="6"/>
        <v>0</v>
      </c>
      <c r="AD32" s="12">
        <f t="shared" si="6"/>
        <v>0</v>
      </c>
      <c r="AE32" s="12">
        <f t="shared" si="6"/>
        <v>0</v>
      </c>
      <c r="AF32" s="12">
        <f t="shared" si="6"/>
        <v>0</v>
      </c>
      <c r="AG32" s="12">
        <f t="shared" si="6"/>
        <v>0</v>
      </c>
      <c r="AH32" s="12">
        <f t="shared" si="6"/>
        <v>0</v>
      </c>
      <c r="AI32" s="12">
        <f t="shared" si="6"/>
        <v>0</v>
      </c>
      <c r="AJ32" s="12">
        <f t="shared" si="6"/>
        <v>0</v>
      </c>
      <c r="AK32" s="12">
        <f t="shared" si="6"/>
        <v>0</v>
      </c>
      <c r="AL32" s="12">
        <f t="shared" si="6"/>
        <v>0</v>
      </c>
      <c r="AM32" s="12">
        <f t="shared" si="6"/>
        <v>0</v>
      </c>
      <c r="AN32" s="12">
        <f t="shared" si="6"/>
        <v>0</v>
      </c>
      <c r="AO32" s="12">
        <f t="shared" si="6"/>
        <v>0</v>
      </c>
      <c r="AP32" s="12">
        <f t="shared" si="6"/>
        <v>0</v>
      </c>
      <c r="AQ32" s="12">
        <f t="shared" si="6"/>
        <v>0</v>
      </c>
    </row>
    <row r="33" spans="1:43" x14ac:dyDescent="0.2">
      <c r="A33" s="23"/>
      <c r="B33" s="25" t="s">
        <v>61</v>
      </c>
      <c r="C33" s="19">
        <f>Actual!C42</f>
        <v>0</v>
      </c>
      <c r="D33" s="19">
        <f>Actual!D42</f>
        <v>0</v>
      </c>
      <c r="E33" s="19">
        <f>Actual!E42</f>
        <v>0</v>
      </c>
      <c r="F33" s="19">
        <f>Actual!F42</f>
        <v>0</v>
      </c>
      <c r="G33" s="19">
        <f>Actual!G42</f>
        <v>0</v>
      </c>
      <c r="H33" s="19">
        <f>Actual!H42</f>
        <v>0</v>
      </c>
      <c r="I33" s="19">
        <f>Actual!I42</f>
        <v>0</v>
      </c>
      <c r="J33" s="19">
        <f>Actual!J42</f>
        <v>0</v>
      </c>
      <c r="K33" s="19">
        <f>Actual!K42</f>
        <v>0</v>
      </c>
      <c r="L33" s="19">
        <f>Actual!L42</f>
        <v>0</v>
      </c>
      <c r="M33" s="19">
        <f>Actual!M42</f>
        <v>0</v>
      </c>
      <c r="N33" s="19">
        <f>Actual!N42</f>
        <v>0</v>
      </c>
      <c r="O33" s="19">
        <f>Actual!O42</f>
        <v>0</v>
      </c>
      <c r="P33" s="19">
        <f>Actual!P42</f>
        <v>0</v>
      </c>
      <c r="Q33" s="19">
        <f>Actual!Q42</f>
        <v>0</v>
      </c>
      <c r="R33" s="19">
        <f>Actual!R42</f>
        <v>0</v>
      </c>
      <c r="S33" s="19">
        <f>Actual!S42</f>
        <v>0</v>
      </c>
      <c r="T33" s="19">
        <f>Actual!T42</f>
        <v>0</v>
      </c>
      <c r="U33" s="19">
        <f>Actual!U42</f>
        <v>0</v>
      </c>
      <c r="V33" s="19">
        <f>Actual!V42</f>
        <v>0</v>
      </c>
      <c r="W33" s="19">
        <f>Actual!W42</f>
        <v>0</v>
      </c>
      <c r="X33" s="19">
        <f>Actual!X42</f>
        <v>0</v>
      </c>
      <c r="Y33" s="19">
        <f>Actual!Y42</f>
        <v>0</v>
      </c>
      <c r="Z33" s="19">
        <f>Actual!Z42</f>
        <v>0</v>
      </c>
      <c r="AA33" s="19">
        <f>Actual!AA42</f>
        <v>0</v>
      </c>
      <c r="AB33" s="19">
        <f>Actual!AB42</f>
        <v>0</v>
      </c>
      <c r="AC33" s="19">
        <f>Actual!AC42</f>
        <v>0</v>
      </c>
      <c r="AD33" s="19">
        <f>Actual!AD42</f>
        <v>0</v>
      </c>
      <c r="AE33" s="19">
        <f>Actual!AE42</f>
        <v>0</v>
      </c>
      <c r="AF33" s="19">
        <f>Actual!AF42</f>
        <v>0</v>
      </c>
      <c r="AG33" s="19">
        <f>Actual!AG42</f>
        <v>0</v>
      </c>
      <c r="AH33" s="19">
        <f>Actual!AH42</f>
        <v>0</v>
      </c>
      <c r="AI33" s="19">
        <f>Actual!AI42</f>
        <v>0</v>
      </c>
      <c r="AJ33" s="19">
        <f>Actual!AJ42</f>
        <v>0</v>
      </c>
      <c r="AK33" s="19">
        <f>Actual!AK42</f>
        <v>0</v>
      </c>
      <c r="AL33" s="19">
        <f>Actual!AL42</f>
        <v>0</v>
      </c>
      <c r="AM33" s="19">
        <f>Actual!AM42</f>
        <v>0</v>
      </c>
      <c r="AN33" s="19">
        <f>Actual!AN42</f>
        <v>0</v>
      </c>
      <c r="AO33" s="19">
        <f>Actual!AO42</f>
        <v>0</v>
      </c>
      <c r="AP33" s="19">
        <f>Actual!AP42</f>
        <v>0</v>
      </c>
      <c r="AQ33" s="19">
        <f>Actual!AQ42</f>
        <v>0</v>
      </c>
    </row>
    <row r="34" spans="1:43" ht="13.5" thickBot="1" x14ac:dyDescent="0.25">
      <c r="A34" s="23"/>
      <c r="B34" s="26" t="s">
        <v>54</v>
      </c>
      <c r="C34" s="53">
        <f>SUM(C30:C33)</f>
        <v>0</v>
      </c>
      <c r="D34" s="53">
        <f t="shared" ref="D34:AQ34" si="7">SUM(D30:D33)</f>
        <v>0</v>
      </c>
      <c r="E34" s="53">
        <f t="shared" si="7"/>
        <v>0</v>
      </c>
      <c r="F34" s="53">
        <f t="shared" si="7"/>
        <v>0</v>
      </c>
      <c r="G34" s="53">
        <f t="shared" si="7"/>
        <v>0</v>
      </c>
      <c r="H34" s="53">
        <f t="shared" si="7"/>
        <v>0</v>
      </c>
      <c r="I34" s="53">
        <f t="shared" si="7"/>
        <v>0</v>
      </c>
      <c r="J34" s="53">
        <f t="shared" si="7"/>
        <v>0</v>
      </c>
      <c r="K34" s="53">
        <f t="shared" si="7"/>
        <v>0</v>
      </c>
      <c r="L34" s="53">
        <f t="shared" si="7"/>
        <v>0</v>
      </c>
      <c r="M34" s="53">
        <f t="shared" si="7"/>
        <v>0</v>
      </c>
      <c r="N34" s="53">
        <f t="shared" si="7"/>
        <v>0</v>
      </c>
      <c r="O34" s="53">
        <f t="shared" si="7"/>
        <v>0</v>
      </c>
      <c r="P34" s="53">
        <f t="shared" si="7"/>
        <v>0</v>
      </c>
      <c r="Q34" s="53">
        <f t="shared" si="7"/>
        <v>0</v>
      </c>
      <c r="R34" s="53">
        <f t="shared" si="7"/>
        <v>0</v>
      </c>
      <c r="S34" s="53">
        <f t="shared" si="7"/>
        <v>0</v>
      </c>
      <c r="T34" s="53">
        <f t="shared" si="7"/>
        <v>0</v>
      </c>
      <c r="U34" s="53">
        <f t="shared" si="7"/>
        <v>0</v>
      </c>
      <c r="V34" s="53">
        <f t="shared" si="7"/>
        <v>0</v>
      </c>
      <c r="W34" s="53">
        <f t="shared" si="7"/>
        <v>0</v>
      </c>
      <c r="X34" s="53">
        <f t="shared" si="7"/>
        <v>0</v>
      </c>
      <c r="Y34" s="53">
        <f t="shared" si="7"/>
        <v>0</v>
      </c>
      <c r="Z34" s="53">
        <f t="shared" si="7"/>
        <v>0</v>
      </c>
      <c r="AA34" s="53">
        <f t="shared" si="7"/>
        <v>0</v>
      </c>
      <c r="AB34" s="53">
        <f t="shared" si="7"/>
        <v>0</v>
      </c>
      <c r="AC34" s="53">
        <f t="shared" si="7"/>
        <v>0</v>
      </c>
      <c r="AD34" s="53">
        <f t="shared" si="7"/>
        <v>0</v>
      </c>
      <c r="AE34" s="53">
        <f t="shared" si="7"/>
        <v>0</v>
      </c>
      <c r="AF34" s="53">
        <f t="shared" si="7"/>
        <v>0</v>
      </c>
      <c r="AG34" s="53">
        <f t="shared" si="7"/>
        <v>0</v>
      </c>
      <c r="AH34" s="53">
        <f t="shared" si="7"/>
        <v>0</v>
      </c>
      <c r="AI34" s="53">
        <f t="shared" si="7"/>
        <v>0</v>
      </c>
      <c r="AJ34" s="53">
        <f t="shared" si="7"/>
        <v>0</v>
      </c>
      <c r="AK34" s="53">
        <f t="shared" si="7"/>
        <v>0</v>
      </c>
      <c r="AL34" s="53">
        <f t="shared" si="7"/>
        <v>0</v>
      </c>
      <c r="AM34" s="53">
        <f t="shared" si="7"/>
        <v>0</v>
      </c>
      <c r="AN34" s="53">
        <f t="shared" si="7"/>
        <v>0</v>
      </c>
      <c r="AO34" s="53">
        <f t="shared" si="7"/>
        <v>0</v>
      </c>
      <c r="AP34" s="53">
        <f t="shared" si="7"/>
        <v>0</v>
      </c>
      <c r="AQ34" s="53">
        <f t="shared" si="7"/>
        <v>0</v>
      </c>
    </row>
    <row r="35" spans="1:43" ht="13.5" thickTop="1" x14ac:dyDescent="0.2">
      <c r="A35" s="23"/>
      <c r="B35" s="24"/>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row>
    <row r="36" spans="1:43" x14ac:dyDescent="0.2">
      <c r="A36" s="23" t="s">
        <v>55</v>
      </c>
      <c r="B36" s="24"/>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row>
    <row r="37" spans="1:43" x14ac:dyDescent="0.2">
      <c r="A37" s="23"/>
      <c r="B37" s="24" t="s">
        <v>68</v>
      </c>
      <c r="C37" s="12">
        <f>Actual!C44</f>
        <v>0</v>
      </c>
      <c r="D37" s="12">
        <f>Actual!D44</f>
        <v>0</v>
      </c>
      <c r="E37" s="12">
        <f>Actual!E44</f>
        <v>0</v>
      </c>
      <c r="F37" s="12">
        <f>Actual!F44</f>
        <v>0</v>
      </c>
      <c r="G37" s="12">
        <f>Actual!G44</f>
        <v>0</v>
      </c>
      <c r="H37" s="12">
        <f>Actual!H44</f>
        <v>0</v>
      </c>
      <c r="I37" s="12">
        <f>Actual!I44</f>
        <v>0</v>
      </c>
      <c r="J37" s="12">
        <f>Actual!J44</f>
        <v>0</v>
      </c>
      <c r="K37" s="12">
        <f>Actual!K44</f>
        <v>0</v>
      </c>
      <c r="L37" s="12">
        <f>Actual!L44</f>
        <v>0</v>
      </c>
      <c r="M37" s="12">
        <f>Actual!M44</f>
        <v>0</v>
      </c>
      <c r="N37" s="12">
        <f>Actual!N44</f>
        <v>0</v>
      </c>
      <c r="O37" s="12">
        <f>Actual!O44</f>
        <v>0</v>
      </c>
      <c r="P37" s="12">
        <f>Actual!P44</f>
        <v>0</v>
      </c>
      <c r="Q37" s="12">
        <f>Actual!Q44</f>
        <v>0</v>
      </c>
      <c r="R37" s="12">
        <f>Actual!R44</f>
        <v>0</v>
      </c>
      <c r="S37" s="12">
        <f>Actual!S44</f>
        <v>0</v>
      </c>
      <c r="T37" s="12">
        <f>Actual!T44</f>
        <v>0</v>
      </c>
      <c r="U37" s="12">
        <f>Actual!U44</f>
        <v>0</v>
      </c>
      <c r="V37" s="12">
        <f>Actual!V44</f>
        <v>0</v>
      </c>
      <c r="W37" s="12">
        <f>Actual!W44</f>
        <v>0</v>
      </c>
      <c r="X37" s="12">
        <f>Actual!X44</f>
        <v>0</v>
      </c>
      <c r="Y37" s="12">
        <f>Actual!Y44</f>
        <v>0</v>
      </c>
      <c r="Z37" s="12">
        <f>Actual!Z44</f>
        <v>0</v>
      </c>
      <c r="AA37" s="12">
        <f>Actual!AA44</f>
        <v>0</v>
      </c>
      <c r="AB37" s="12">
        <f>Actual!AB44</f>
        <v>0</v>
      </c>
      <c r="AC37" s="12">
        <f>Actual!AC44</f>
        <v>0</v>
      </c>
      <c r="AD37" s="12">
        <f>Actual!AD44</f>
        <v>0</v>
      </c>
      <c r="AE37" s="12">
        <f>Actual!AE44</f>
        <v>0</v>
      </c>
      <c r="AF37" s="12">
        <f>Actual!AF44</f>
        <v>0</v>
      </c>
      <c r="AG37" s="12">
        <f>Actual!AG44</f>
        <v>0</v>
      </c>
      <c r="AH37" s="12">
        <f>Actual!AH44</f>
        <v>0</v>
      </c>
      <c r="AI37" s="12">
        <f>Actual!AI44</f>
        <v>0</v>
      </c>
      <c r="AJ37" s="12">
        <f>Actual!AJ44</f>
        <v>0</v>
      </c>
      <c r="AK37" s="12">
        <f>Actual!AK44</f>
        <v>0</v>
      </c>
      <c r="AL37" s="12">
        <f>Actual!AL44</f>
        <v>0</v>
      </c>
      <c r="AM37" s="12">
        <f>Actual!AM44</f>
        <v>0</v>
      </c>
      <c r="AN37" s="12">
        <f>Actual!AN44</f>
        <v>0</v>
      </c>
      <c r="AO37" s="12">
        <f>Actual!AO44</f>
        <v>0</v>
      </c>
      <c r="AP37" s="12">
        <f>Actual!AP44</f>
        <v>0</v>
      </c>
      <c r="AQ37" s="12">
        <f>Actual!AQ44</f>
        <v>0</v>
      </c>
    </row>
    <row r="38" spans="1:43" x14ac:dyDescent="0.2">
      <c r="A38" s="29"/>
      <c r="B38" s="30" t="s">
        <v>74</v>
      </c>
      <c r="C38" s="22">
        <f>'Data Inputs'!$B$8+'Data Inputs'!$B$9-Actual!C42</f>
        <v>0</v>
      </c>
      <c r="D38" s="22">
        <f>'Data Inputs'!$B$8+'Data Inputs'!$B$9-Actual!D42</f>
        <v>0</v>
      </c>
      <c r="E38" s="22">
        <f>'Data Inputs'!$B$8+'Data Inputs'!$B$9-Actual!E42</f>
        <v>0</v>
      </c>
      <c r="F38" s="22">
        <f>'Data Inputs'!$B$8+'Data Inputs'!$B$9-Actual!F42</f>
        <v>0</v>
      </c>
      <c r="G38" s="22">
        <f>'Data Inputs'!$B$8+'Data Inputs'!$B$9-Actual!G42</f>
        <v>0</v>
      </c>
      <c r="H38" s="22">
        <f>'Data Inputs'!$B$8+'Data Inputs'!$B$9-Actual!H42</f>
        <v>0</v>
      </c>
      <c r="I38" s="22">
        <f>'Data Inputs'!$B$8+'Data Inputs'!$B$9-Actual!I42</f>
        <v>0</v>
      </c>
      <c r="J38" s="22">
        <f>'Data Inputs'!$B$8+'Data Inputs'!$B$9-Actual!J42</f>
        <v>0</v>
      </c>
      <c r="K38" s="22">
        <f>'Data Inputs'!$B$8+'Data Inputs'!$B$9-Actual!K42</f>
        <v>0</v>
      </c>
      <c r="L38" s="22">
        <f>'Data Inputs'!$B$8+'Data Inputs'!$B$9-Actual!L42</f>
        <v>0</v>
      </c>
      <c r="M38" s="22">
        <f>'Data Inputs'!$B$8+'Data Inputs'!$B$9-Actual!M42</f>
        <v>0</v>
      </c>
      <c r="N38" s="22">
        <f>'Data Inputs'!$B$8+'Data Inputs'!$B$9-Actual!N42</f>
        <v>0</v>
      </c>
      <c r="O38" s="22">
        <f>'Data Inputs'!$B$8+'Data Inputs'!$B$9-Actual!O42</f>
        <v>0</v>
      </c>
      <c r="P38" s="22">
        <f>'Data Inputs'!$B$8+'Data Inputs'!$B$9-Actual!P42</f>
        <v>0</v>
      </c>
      <c r="Q38" s="22">
        <f>'Data Inputs'!$B$8+'Data Inputs'!$B$9-Actual!Q42</f>
        <v>0</v>
      </c>
      <c r="R38" s="22">
        <f>'Data Inputs'!$B$8+'Data Inputs'!$B$9-Actual!R42</f>
        <v>0</v>
      </c>
      <c r="S38" s="22">
        <f>'Data Inputs'!$B$8+'Data Inputs'!$B$9-Actual!S42</f>
        <v>0</v>
      </c>
      <c r="T38" s="22">
        <f>'Data Inputs'!$B$8+'Data Inputs'!$B$9-Actual!T42</f>
        <v>0</v>
      </c>
      <c r="U38" s="22">
        <f>'Data Inputs'!$B$8+'Data Inputs'!$B$9-Actual!U42</f>
        <v>0</v>
      </c>
      <c r="V38" s="22">
        <f>'Data Inputs'!$B$8+'Data Inputs'!$B$9-Actual!V42</f>
        <v>0</v>
      </c>
      <c r="W38" s="22">
        <f>'Data Inputs'!$B$8+'Data Inputs'!$B$9-Actual!W42</f>
        <v>0</v>
      </c>
      <c r="X38" s="22">
        <f>'Data Inputs'!$B$8+'Data Inputs'!$B$9-Actual!X42</f>
        <v>0</v>
      </c>
      <c r="Y38" s="22">
        <f>'Data Inputs'!$B$8+'Data Inputs'!$B$9-Actual!Y42</f>
        <v>0</v>
      </c>
      <c r="Z38" s="22">
        <f>'Data Inputs'!$B$8+'Data Inputs'!$B$9-Actual!Z42</f>
        <v>0</v>
      </c>
      <c r="AA38" s="22">
        <f>'Data Inputs'!$B$8+'Data Inputs'!$B$9-Actual!AA42</f>
        <v>0</v>
      </c>
      <c r="AB38" s="22">
        <f>'Data Inputs'!$B$8+'Data Inputs'!$B$9-Actual!AB42</f>
        <v>0</v>
      </c>
      <c r="AC38" s="22">
        <f>'Data Inputs'!$B$8+'Data Inputs'!$B$9-Actual!AC42</f>
        <v>0</v>
      </c>
      <c r="AD38" s="22">
        <f>'Data Inputs'!$B$8+'Data Inputs'!$B$9-Actual!AD42</f>
        <v>0</v>
      </c>
      <c r="AE38" s="22">
        <f>'Data Inputs'!$B$8+'Data Inputs'!$B$9-Actual!AE42</f>
        <v>0</v>
      </c>
      <c r="AF38" s="22">
        <f>'Data Inputs'!$B$8+'Data Inputs'!$B$9-Actual!AF42</f>
        <v>0</v>
      </c>
      <c r="AG38" s="22">
        <f>'Data Inputs'!$B$8+'Data Inputs'!$B$9-Actual!AG42</f>
        <v>0</v>
      </c>
      <c r="AH38" s="22">
        <f>'Data Inputs'!$B$8+'Data Inputs'!$B$9-Actual!AH42</f>
        <v>0</v>
      </c>
      <c r="AI38" s="22">
        <f>'Data Inputs'!$B$8+'Data Inputs'!$B$9-Actual!AI42</f>
        <v>0</v>
      </c>
      <c r="AJ38" s="22">
        <f>'Data Inputs'!$B$8+'Data Inputs'!$B$9-Actual!AJ42</f>
        <v>0</v>
      </c>
      <c r="AK38" s="22">
        <f>'Data Inputs'!$B$8+'Data Inputs'!$B$9-Actual!AK42</f>
        <v>0</v>
      </c>
      <c r="AL38" s="22">
        <f>'Data Inputs'!$B$8+'Data Inputs'!$B$9-Actual!AL42</f>
        <v>0</v>
      </c>
      <c r="AM38" s="22">
        <f>'Data Inputs'!$B$8+'Data Inputs'!$B$9-Actual!AM42</f>
        <v>0</v>
      </c>
      <c r="AN38" s="22">
        <f>'Data Inputs'!$B$8+'Data Inputs'!$B$9-Actual!AN42</f>
        <v>0</v>
      </c>
      <c r="AO38" s="22">
        <f>'Data Inputs'!$B$8+'Data Inputs'!$B$9-Actual!AO42</f>
        <v>0</v>
      </c>
      <c r="AP38" s="22">
        <f>'Data Inputs'!$B$8+'Data Inputs'!$B$9-Actual!AP42</f>
        <v>0</v>
      </c>
      <c r="AQ38" s="22">
        <f>'Data Inputs'!$B$8+'Data Inputs'!$B$9-Actual!AQ42</f>
        <v>0</v>
      </c>
    </row>
    <row r="39" spans="1:43" x14ac:dyDescent="0.2">
      <c r="A39" s="29"/>
      <c r="B39" s="25" t="s">
        <v>148</v>
      </c>
      <c r="C39" s="19">
        <f>-C38</f>
        <v>0</v>
      </c>
      <c r="D39" s="19">
        <f t="shared" ref="D39:AQ39" si="8">-D38</f>
        <v>0</v>
      </c>
      <c r="E39" s="19">
        <f t="shared" si="8"/>
        <v>0</v>
      </c>
      <c r="F39" s="19">
        <f t="shared" si="8"/>
        <v>0</v>
      </c>
      <c r="G39" s="19">
        <f t="shared" si="8"/>
        <v>0</v>
      </c>
      <c r="H39" s="19">
        <f t="shared" si="8"/>
        <v>0</v>
      </c>
      <c r="I39" s="19">
        <f t="shared" si="8"/>
        <v>0</v>
      </c>
      <c r="J39" s="19">
        <f t="shared" si="8"/>
        <v>0</v>
      </c>
      <c r="K39" s="19">
        <f t="shared" si="8"/>
        <v>0</v>
      </c>
      <c r="L39" s="19">
        <f t="shared" si="8"/>
        <v>0</v>
      </c>
      <c r="M39" s="19">
        <f t="shared" si="8"/>
        <v>0</v>
      </c>
      <c r="N39" s="19">
        <f t="shared" si="8"/>
        <v>0</v>
      </c>
      <c r="O39" s="19">
        <f t="shared" si="8"/>
        <v>0</v>
      </c>
      <c r="P39" s="19">
        <f t="shared" si="8"/>
        <v>0</v>
      </c>
      <c r="Q39" s="19">
        <f t="shared" si="8"/>
        <v>0</v>
      </c>
      <c r="R39" s="19">
        <f t="shared" si="8"/>
        <v>0</v>
      </c>
      <c r="S39" s="19">
        <f t="shared" si="8"/>
        <v>0</v>
      </c>
      <c r="T39" s="19">
        <f t="shared" si="8"/>
        <v>0</v>
      </c>
      <c r="U39" s="19">
        <f t="shared" si="8"/>
        <v>0</v>
      </c>
      <c r="V39" s="19">
        <f t="shared" si="8"/>
        <v>0</v>
      </c>
      <c r="W39" s="19">
        <f t="shared" si="8"/>
        <v>0</v>
      </c>
      <c r="X39" s="19">
        <f t="shared" si="8"/>
        <v>0</v>
      </c>
      <c r="Y39" s="19">
        <f t="shared" si="8"/>
        <v>0</v>
      </c>
      <c r="Z39" s="19">
        <f t="shared" si="8"/>
        <v>0</v>
      </c>
      <c r="AA39" s="19">
        <f t="shared" si="8"/>
        <v>0</v>
      </c>
      <c r="AB39" s="19">
        <f t="shared" si="8"/>
        <v>0</v>
      </c>
      <c r="AC39" s="19">
        <f t="shared" si="8"/>
        <v>0</v>
      </c>
      <c r="AD39" s="19">
        <f t="shared" si="8"/>
        <v>0</v>
      </c>
      <c r="AE39" s="19">
        <f t="shared" si="8"/>
        <v>0</v>
      </c>
      <c r="AF39" s="19">
        <f t="shared" si="8"/>
        <v>0</v>
      </c>
      <c r="AG39" s="19">
        <f t="shared" si="8"/>
        <v>0</v>
      </c>
      <c r="AH39" s="19">
        <f t="shared" si="8"/>
        <v>0</v>
      </c>
      <c r="AI39" s="19">
        <f t="shared" si="8"/>
        <v>0</v>
      </c>
      <c r="AJ39" s="19">
        <f t="shared" si="8"/>
        <v>0</v>
      </c>
      <c r="AK39" s="19">
        <f t="shared" si="8"/>
        <v>0</v>
      </c>
      <c r="AL39" s="19">
        <f t="shared" si="8"/>
        <v>0</v>
      </c>
      <c r="AM39" s="19">
        <f t="shared" si="8"/>
        <v>0</v>
      </c>
      <c r="AN39" s="19">
        <f t="shared" si="8"/>
        <v>0</v>
      </c>
      <c r="AO39" s="19">
        <f t="shared" si="8"/>
        <v>0</v>
      </c>
      <c r="AP39" s="19">
        <f t="shared" si="8"/>
        <v>0</v>
      </c>
      <c r="AQ39" s="19">
        <f t="shared" si="8"/>
        <v>0</v>
      </c>
    </row>
    <row r="40" spans="1:43" ht="13.5" thickBot="1" x14ac:dyDescent="0.25">
      <c r="A40" s="29"/>
      <c r="B40" s="26" t="s">
        <v>56</v>
      </c>
      <c r="C40" s="53">
        <f>SUM(C37:C39)</f>
        <v>0</v>
      </c>
      <c r="D40" s="53">
        <f t="shared" ref="D40:AQ40" si="9">SUM(D37:D39)</f>
        <v>0</v>
      </c>
      <c r="E40" s="53">
        <f t="shared" si="9"/>
        <v>0</v>
      </c>
      <c r="F40" s="53">
        <f t="shared" si="9"/>
        <v>0</v>
      </c>
      <c r="G40" s="53">
        <f t="shared" si="9"/>
        <v>0</v>
      </c>
      <c r="H40" s="53">
        <f t="shared" si="9"/>
        <v>0</v>
      </c>
      <c r="I40" s="53">
        <f t="shared" si="9"/>
        <v>0</v>
      </c>
      <c r="J40" s="53">
        <f t="shared" si="9"/>
        <v>0</v>
      </c>
      <c r="K40" s="53">
        <f t="shared" si="9"/>
        <v>0</v>
      </c>
      <c r="L40" s="53">
        <f t="shared" si="9"/>
        <v>0</v>
      </c>
      <c r="M40" s="53">
        <f t="shared" si="9"/>
        <v>0</v>
      </c>
      <c r="N40" s="53">
        <f t="shared" si="9"/>
        <v>0</v>
      </c>
      <c r="O40" s="53">
        <f t="shared" si="9"/>
        <v>0</v>
      </c>
      <c r="P40" s="53">
        <f t="shared" si="9"/>
        <v>0</v>
      </c>
      <c r="Q40" s="53">
        <f t="shared" si="9"/>
        <v>0</v>
      </c>
      <c r="R40" s="53">
        <f t="shared" si="9"/>
        <v>0</v>
      </c>
      <c r="S40" s="53">
        <f t="shared" si="9"/>
        <v>0</v>
      </c>
      <c r="T40" s="53">
        <f t="shared" si="9"/>
        <v>0</v>
      </c>
      <c r="U40" s="53">
        <f t="shared" si="9"/>
        <v>0</v>
      </c>
      <c r="V40" s="53">
        <f t="shared" si="9"/>
        <v>0</v>
      </c>
      <c r="W40" s="53">
        <f t="shared" si="9"/>
        <v>0</v>
      </c>
      <c r="X40" s="53">
        <f t="shared" si="9"/>
        <v>0</v>
      </c>
      <c r="Y40" s="53">
        <f t="shared" si="9"/>
        <v>0</v>
      </c>
      <c r="Z40" s="53">
        <f t="shared" si="9"/>
        <v>0</v>
      </c>
      <c r="AA40" s="53">
        <f t="shared" si="9"/>
        <v>0</v>
      </c>
      <c r="AB40" s="53">
        <f t="shared" si="9"/>
        <v>0</v>
      </c>
      <c r="AC40" s="53">
        <f t="shared" si="9"/>
        <v>0</v>
      </c>
      <c r="AD40" s="53">
        <f t="shared" si="9"/>
        <v>0</v>
      </c>
      <c r="AE40" s="53">
        <f t="shared" si="9"/>
        <v>0</v>
      </c>
      <c r="AF40" s="53">
        <f t="shared" si="9"/>
        <v>0</v>
      </c>
      <c r="AG40" s="53">
        <f t="shared" si="9"/>
        <v>0</v>
      </c>
      <c r="AH40" s="53">
        <f t="shared" si="9"/>
        <v>0</v>
      </c>
      <c r="AI40" s="53">
        <f t="shared" si="9"/>
        <v>0</v>
      </c>
      <c r="AJ40" s="53">
        <f t="shared" si="9"/>
        <v>0</v>
      </c>
      <c r="AK40" s="53">
        <f t="shared" si="9"/>
        <v>0</v>
      </c>
      <c r="AL40" s="53">
        <f t="shared" si="9"/>
        <v>0</v>
      </c>
      <c r="AM40" s="53">
        <f t="shared" si="9"/>
        <v>0</v>
      </c>
      <c r="AN40" s="53">
        <f t="shared" si="9"/>
        <v>0</v>
      </c>
      <c r="AO40" s="53">
        <f t="shared" si="9"/>
        <v>0</v>
      </c>
      <c r="AP40" s="53">
        <f t="shared" si="9"/>
        <v>0</v>
      </c>
      <c r="AQ40" s="53">
        <f t="shared" si="9"/>
        <v>0</v>
      </c>
    </row>
    <row r="41" spans="1:43" ht="13.5" thickTop="1" x14ac:dyDescent="0.2">
      <c r="A41" s="29"/>
      <c r="B41" s="24"/>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row>
    <row r="42" spans="1:43" ht="13.5" thickBot="1" x14ac:dyDescent="0.25">
      <c r="A42" s="29"/>
      <c r="B42" s="27" t="s">
        <v>75</v>
      </c>
      <c r="C42" s="53">
        <f>C34-C40</f>
        <v>0</v>
      </c>
      <c r="D42" s="53">
        <f t="shared" ref="D42:AQ42" si="10">D34-D40</f>
        <v>0</v>
      </c>
      <c r="E42" s="53">
        <f t="shared" si="10"/>
        <v>0</v>
      </c>
      <c r="F42" s="53">
        <f t="shared" si="10"/>
        <v>0</v>
      </c>
      <c r="G42" s="53">
        <f t="shared" si="10"/>
        <v>0</v>
      </c>
      <c r="H42" s="53">
        <f t="shared" si="10"/>
        <v>0</v>
      </c>
      <c r="I42" s="53">
        <f t="shared" si="10"/>
        <v>0</v>
      </c>
      <c r="J42" s="53">
        <f t="shared" si="10"/>
        <v>0</v>
      </c>
      <c r="K42" s="53">
        <f t="shared" si="10"/>
        <v>0</v>
      </c>
      <c r="L42" s="53">
        <f t="shared" si="10"/>
        <v>0</v>
      </c>
      <c r="M42" s="53">
        <f t="shared" si="10"/>
        <v>0</v>
      </c>
      <c r="N42" s="53">
        <f t="shared" si="10"/>
        <v>0</v>
      </c>
      <c r="O42" s="53">
        <f t="shared" si="10"/>
        <v>0</v>
      </c>
      <c r="P42" s="53">
        <f t="shared" si="10"/>
        <v>0</v>
      </c>
      <c r="Q42" s="53">
        <f t="shared" si="10"/>
        <v>0</v>
      </c>
      <c r="R42" s="53">
        <f t="shared" si="10"/>
        <v>0</v>
      </c>
      <c r="S42" s="53">
        <f t="shared" si="10"/>
        <v>0</v>
      </c>
      <c r="T42" s="53">
        <f t="shared" si="10"/>
        <v>0</v>
      </c>
      <c r="U42" s="53">
        <f t="shared" si="10"/>
        <v>0</v>
      </c>
      <c r="V42" s="53">
        <f t="shared" si="10"/>
        <v>0</v>
      </c>
      <c r="W42" s="53">
        <f t="shared" si="10"/>
        <v>0</v>
      </c>
      <c r="X42" s="53">
        <f t="shared" si="10"/>
        <v>0</v>
      </c>
      <c r="Y42" s="53">
        <f t="shared" si="10"/>
        <v>0</v>
      </c>
      <c r="Z42" s="53">
        <f t="shared" si="10"/>
        <v>0</v>
      </c>
      <c r="AA42" s="53">
        <f t="shared" si="10"/>
        <v>0</v>
      </c>
      <c r="AB42" s="53">
        <f t="shared" si="10"/>
        <v>0</v>
      </c>
      <c r="AC42" s="53">
        <f t="shared" si="10"/>
        <v>0</v>
      </c>
      <c r="AD42" s="53">
        <f t="shared" si="10"/>
        <v>0</v>
      </c>
      <c r="AE42" s="53">
        <f t="shared" si="10"/>
        <v>0</v>
      </c>
      <c r="AF42" s="53">
        <f t="shared" si="10"/>
        <v>0</v>
      </c>
      <c r="AG42" s="53">
        <f t="shared" si="10"/>
        <v>0</v>
      </c>
      <c r="AH42" s="53">
        <f t="shared" si="10"/>
        <v>0</v>
      </c>
      <c r="AI42" s="53">
        <f t="shared" si="10"/>
        <v>0</v>
      </c>
      <c r="AJ42" s="53">
        <f t="shared" si="10"/>
        <v>0</v>
      </c>
      <c r="AK42" s="53">
        <f t="shared" si="10"/>
        <v>0</v>
      </c>
      <c r="AL42" s="53">
        <f t="shared" si="10"/>
        <v>0</v>
      </c>
      <c r="AM42" s="53">
        <f t="shared" si="10"/>
        <v>0</v>
      </c>
      <c r="AN42" s="53">
        <f t="shared" si="10"/>
        <v>0</v>
      </c>
      <c r="AO42" s="53">
        <f t="shared" si="10"/>
        <v>0</v>
      </c>
      <c r="AP42" s="53">
        <f t="shared" si="10"/>
        <v>0</v>
      </c>
      <c r="AQ42" s="53">
        <f t="shared" si="10"/>
        <v>0</v>
      </c>
    </row>
    <row r="43" spans="1:43" ht="13.5" thickTop="1" x14ac:dyDescent="0.2">
      <c r="A43" s="2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row>
    <row r="44" spans="1:43" x14ac:dyDescent="0.2">
      <c r="A44" s="29"/>
      <c r="B44" s="24" t="s">
        <v>69</v>
      </c>
      <c r="C44" s="12">
        <f>Actual!C5-Actual!C6-Actual!C24-Actual!C29</f>
        <v>0</v>
      </c>
      <c r="D44" s="12">
        <f>Actual!D5-Actual!D6-Actual!D24-Actual!D29</f>
        <v>0</v>
      </c>
      <c r="E44" s="12">
        <f>Actual!E5-Actual!E6-Actual!E24-Actual!E29</f>
        <v>0</v>
      </c>
      <c r="F44" s="12">
        <f>Actual!F5-Actual!F6-Actual!F24-Actual!F29</f>
        <v>0</v>
      </c>
      <c r="G44" s="12">
        <f>Actual!G5-Actual!G6-Actual!G24-Actual!G29</f>
        <v>0</v>
      </c>
      <c r="H44" s="12">
        <f>Actual!H5-Actual!H6-Actual!H24-Actual!H29</f>
        <v>0</v>
      </c>
      <c r="I44" s="12">
        <f>Actual!I5-Actual!I6-Actual!I24-Actual!I29</f>
        <v>0</v>
      </c>
      <c r="J44" s="12">
        <f>Actual!J5-Actual!J6-Actual!J24-Actual!J29</f>
        <v>0</v>
      </c>
      <c r="K44" s="12">
        <f>Actual!K5-Actual!K6-Actual!K24-Actual!K29</f>
        <v>0</v>
      </c>
      <c r="L44" s="12">
        <f>Actual!L5-Actual!L6-Actual!L24-Actual!L29</f>
        <v>0</v>
      </c>
      <c r="M44" s="12">
        <f>Actual!M5-Actual!M6-Actual!M24-Actual!M29</f>
        <v>0</v>
      </c>
      <c r="N44" s="12">
        <f>Actual!N5-Actual!N6-Actual!N24-Actual!N29</f>
        <v>0</v>
      </c>
      <c r="O44" s="12">
        <f>Actual!O5-Actual!O6-Actual!O24-Actual!O29</f>
        <v>0</v>
      </c>
      <c r="P44" s="12">
        <f>Actual!P5-Actual!P6-Actual!P24-Actual!P29</f>
        <v>0</v>
      </c>
      <c r="Q44" s="12">
        <f>Actual!Q5-Actual!Q6-Actual!Q24-Actual!Q29</f>
        <v>0</v>
      </c>
      <c r="R44" s="12">
        <f>Actual!R5-Actual!R6-Actual!R24-Actual!R29</f>
        <v>0</v>
      </c>
      <c r="S44" s="12">
        <f>Actual!S5-Actual!S6-Actual!S24-Actual!S29</f>
        <v>0</v>
      </c>
      <c r="T44" s="12">
        <f>Actual!T5-Actual!T6-Actual!T24-Actual!T29</f>
        <v>0</v>
      </c>
      <c r="U44" s="12">
        <f>Actual!U5-Actual!U6-Actual!U24-Actual!U29</f>
        <v>0</v>
      </c>
      <c r="V44" s="12">
        <f>Actual!V5-Actual!V6-Actual!V24-Actual!V29</f>
        <v>0</v>
      </c>
      <c r="W44" s="12">
        <f>Actual!W5-Actual!W6-Actual!W24-Actual!W29</f>
        <v>0</v>
      </c>
      <c r="X44" s="12">
        <f>Actual!X5-Actual!X6-Actual!X24-Actual!X29</f>
        <v>0</v>
      </c>
      <c r="Y44" s="12">
        <f>Actual!Y5-Actual!Y6-Actual!Y24-Actual!Y29</f>
        <v>0</v>
      </c>
      <c r="Z44" s="12">
        <f>Actual!Z5-Actual!Z6-Actual!Z24-Actual!Z29</f>
        <v>0</v>
      </c>
      <c r="AA44" s="12">
        <f>Actual!AA5-Actual!AA6-Actual!AA24-Actual!AA29</f>
        <v>0</v>
      </c>
      <c r="AB44" s="12">
        <f>Actual!AB5-Actual!AB6-Actual!AB24-Actual!AB29</f>
        <v>0</v>
      </c>
      <c r="AC44" s="12">
        <f>Actual!AC5-Actual!AC6-Actual!AC24-Actual!AC29</f>
        <v>0</v>
      </c>
      <c r="AD44" s="12">
        <f>Actual!AD5-Actual!AD6-Actual!AD24-Actual!AD29</f>
        <v>0</v>
      </c>
      <c r="AE44" s="12">
        <f>Actual!AE5-Actual!AE6-Actual!AE24-Actual!AE29</f>
        <v>0</v>
      </c>
      <c r="AF44" s="12">
        <f>Actual!AF5-Actual!AF6-Actual!AF24-Actual!AF29</f>
        <v>0</v>
      </c>
      <c r="AG44" s="12">
        <f>Actual!AG5-Actual!AG6-Actual!AG24-Actual!AG29</f>
        <v>0</v>
      </c>
      <c r="AH44" s="12">
        <f>Actual!AH5-Actual!AH6-Actual!AH24-Actual!AH29</f>
        <v>0</v>
      </c>
      <c r="AI44" s="12">
        <f>Actual!AI5-Actual!AI6-Actual!AI24-Actual!AI29</f>
        <v>0</v>
      </c>
      <c r="AJ44" s="12">
        <f>Actual!AJ5-Actual!AJ6-Actual!AJ24-Actual!AJ29</f>
        <v>0</v>
      </c>
      <c r="AK44" s="12">
        <f>Actual!AK5-Actual!AK6-Actual!AK24-Actual!AK29</f>
        <v>0</v>
      </c>
      <c r="AL44" s="12">
        <f>Actual!AL5-Actual!AL6-Actual!AL24-Actual!AL29</f>
        <v>0</v>
      </c>
      <c r="AM44" s="12">
        <f>Actual!AM5-Actual!AM6-Actual!AM24-Actual!AM29</f>
        <v>0</v>
      </c>
      <c r="AN44" s="12">
        <f>Actual!AN5-Actual!AN6-Actual!AN24-Actual!AN29</f>
        <v>0</v>
      </c>
      <c r="AO44" s="12">
        <f>Actual!AO5-Actual!AO6-Actual!AO24-Actual!AO29</f>
        <v>0</v>
      </c>
      <c r="AP44" s="12">
        <f>Actual!AP5-Actual!AP6-Actual!AP24-Actual!AP29</f>
        <v>0</v>
      </c>
      <c r="AQ44" s="12">
        <f>Actual!AQ5-Actual!AQ6-Actual!AQ24-Actual!AQ29</f>
        <v>0</v>
      </c>
    </row>
    <row r="45" spans="1:43" x14ac:dyDescent="0.2">
      <c r="A45" s="29"/>
      <c r="B45" s="28" t="s">
        <v>63</v>
      </c>
      <c r="C45" s="19">
        <f>Actual!C30</f>
        <v>0</v>
      </c>
      <c r="D45" s="19">
        <f>Actual!D30</f>
        <v>0</v>
      </c>
      <c r="E45" s="19">
        <f>Actual!E30</f>
        <v>0</v>
      </c>
      <c r="F45" s="19">
        <f>Actual!F30</f>
        <v>0</v>
      </c>
      <c r="G45" s="19">
        <f>Actual!G30</f>
        <v>0</v>
      </c>
      <c r="H45" s="19">
        <f>Actual!H30</f>
        <v>0</v>
      </c>
      <c r="I45" s="19">
        <f>Actual!I30</f>
        <v>0</v>
      </c>
      <c r="J45" s="19">
        <f>Actual!J30</f>
        <v>0</v>
      </c>
      <c r="K45" s="19">
        <f>Actual!K30</f>
        <v>0</v>
      </c>
      <c r="L45" s="19">
        <f>Actual!L30</f>
        <v>0</v>
      </c>
      <c r="M45" s="19">
        <f>Actual!M30</f>
        <v>0</v>
      </c>
      <c r="N45" s="19">
        <f>Actual!N30</f>
        <v>0</v>
      </c>
      <c r="O45" s="19">
        <f>Actual!O30</f>
        <v>0</v>
      </c>
      <c r="P45" s="19">
        <f>Actual!P30</f>
        <v>0</v>
      </c>
      <c r="Q45" s="19">
        <f>Actual!Q30</f>
        <v>0</v>
      </c>
      <c r="R45" s="19">
        <f>Actual!R30</f>
        <v>0</v>
      </c>
      <c r="S45" s="19">
        <f>Actual!S30</f>
        <v>0</v>
      </c>
      <c r="T45" s="19">
        <f>Actual!T30</f>
        <v>0</v>
      </c>
      <c r="U45" s="19">
        <f>Actual!U30</f>
        <v>0</v>
      </c>
      <c r="V45" s="19">
        <f>Actual!V30</f>
        <v>0</v>
      </c>
      <c r="W45" s="19">
        <f>Actual!W30</f>
        <v>0</v>
      </c>
      <c r="X45" s="19">
        <f>Actual!X30</f>
        <v>0</v>
      </c>
      <c r="Y45" s="19">
        <f>Actual!Y30</f>
        <v>0</v>
      </c>
      <c r="Z45" s="19">
        <f>Actual!Z30</f>
        <v>0</v>
      </c>
      <c r="AA45" s="19">
        <f>Actual!AA30</f>
        <v>0</v>
      </c>
      <c r="AB45" s="19">
        <f>Actual!AB30</f>
        <v>0</v>
      </c>
      <c r="AC45" s="19">
        <f>Actual!AC30</f>
        <v>0</v>
      </c>
      <c r="AD45" s="19">
        <f>Actual!AD30</f>
        <v>0</v>
      </c>
      <c r="AE45" s="19">
        <f>Actual!AE30</f>
        <v>0</v>
      </c>
      <c r="AF45" s="19">
        <f>Actual!AF30</f>
        <v>0</v>
      </c>
      <c r="AG45" s="19">
        <f>Actual!AG30</f>
        <v>0</v>
      </c>
      <c r="AH45" s="19">
        <f>Actual!AH30</f>
        <v>0</v>
      </c>
      <c r="AI45" s="19">
        <f>Actual!AI30</f>
        <v>0</v>
      </c>
      <c r="AJ45" s="19">
        <f>Actual!AJ30</f>
        <v>0</v>
      </c>
      <c r="AK45" s="19">
        <f>Actual!AK30</f>
        <v>0</v>
      </c>
      <c r="AL45" s="19">
        <f>Actual!AL30</f>
        <v>0</v>
      </c>
      <c r="AM45" s="19">
        <f>Actual!AM30</f>
        <v>0</v>
      </c>
      <c r="AN45" s="19">
        <f>Actual!AN30</f>
        <v>0</v>
      </c>
      <c r="AO45" s="19">
        <f>Actual!AO30</f>
        <v>0</v>
      </c>
      <c r="AP45" s="19">
        <f>Actual!AP30</f>
        <v>0</v>
      </c>
      <c r="AQ45" s="19">
        <f>Actual!AQ30</f>
        <v>0</v>
      </c>
    </row>
    <row r="46" spans="1:43" x14ac:dyDescent="0.2">
      <c r="A46" s="29"/>
      <c r="B46" s="29" t="s">
        <v>57</v>
      </c>
      <c r="C46" s="12">
        <f>SUM(C44:C45)</f>
        <v>0</v>
      </c>
      <c r="D46" s="12">
        <f t="shared" ref="D46:AQ46" si="11">SUM(D44:D45)</f>
        <v>0</v>
      </c>
      <c r="E46" s="12">
        <f t="shared" si="11"/>
        <v>0</v>
      </c>
      <c r="F46" s="12">
        <f t="shared" si="11"/>
        <v>0</v>
      </c>
      <c r="G46" s="12">
        <f t="shared" si="11"/>
        <v>0</v>
      </c>
      <c r="H46" s="12">
        <f t="shared" si="11"/>
        <v>0</v>
      </c>
      <c r="I46" s="12">
        <f t="shared" si="11"/>
        <v>0</v>
      </c>
      <c r="J46" s="12">
        <f t="shared" si="11"/>
        <v>0</v>
      </c>
      <c r="K46" s="12">
        <f t="shared" si="11"/>
        <v>0</v>
      </c>
      <c r="L46" s="12">
        <f t="shared" si="11"/>
        <v>0</v>
      </c>
      <c r="M46" s="12">
        <f t="shared" si="11"/>
        <v>0</v>
      </c>
      <c r="N46" s="12">
        <f t="shared" si="11"/>
        <v>0</v>
      </c>
      <c r="O46" s="12">
        <f t="shared" si="11"/>
        <v>0</v>
      </c>
      <c r="P46" s="12">
        <f t="shared" si="11"/>
        <v>0</v>
      </c>
      <c r="Q46" s="12">
        <f t="shared" si="11"/>
        <v>0</v>
      </c>
      <c r="R46" s="12">
        <f t="shared" si="11"/>
        <v>0</v>
      </c>
      <c r="S46" s="12">
        <f t="shared" si="11"/>
        <v>0</v>
      </c>
      <c r="T46" s="12">
        <f t="shared" si="11"/>
        <v>0</v>
      </c>
      <c r="U46" s="12">
        <f t="shared" si="11"/>
        <v>0</v>
      </c>
      <c r="V46" s="12">
        <f t="shared" si="11"/>
        <v>0</v>
      </c>
      <c r="W46" s="12">
        <f t="shared" si="11"/>
        <v>0</v>
      </c>
      <c r="X46" s="12">
        <f t="shared" si="11"/>
        <v>0</v>
      </c>
      <c r="Y46" s="12">
        <f t="shared" si="11"/>
        <v>0</v>
      </c>
      <c r="Z46" s="12">
        <f t="shared" si="11"/>
        <v>0</v>
      </c>
      <c r="AA46" s="12">
        <f t="shared" si="11"/>
        <v>0</v>
      </c>
      <c r="AB46" s="12">
        <f t="shared" si="11"/>
        <v>0</v>
      </c>
      <c r="AC46" s="12">
        <f t="shared" si="11"/>
        <v>0</v>
      </c>
      <c r="AD46" s="12">
        <f t="shared" si="11"/>
        <v>0</v>
      </c>
      <c r="AE46" s="12">
        <f t="shared" si="11"/>
        <v>0</v>
      </c>
      <c r="AF46" s="12">
        <f t="shared" si="11"/>
        <v>0</v>
      </c>
      <c r="AG46" s="12">
        <f t="shared" si="11"/>
        <v>0</v>
      </c>
      <c r="AH46" s="12">
        <f t="shared" si="11"/>
        <v>0</v>
      </c>
      <c r="AI46" s="12">
        <f t="shared" si="11"/>
        <v>0</v>
      </c>
      <c r="AJ46" s="12">
        <f t="shared" si="11"/>
        <v>0</v>
      </c>
      <c r="AK46" s="12">
        <f t="shared" si="11"/>
        <v>0</v>
      </c>
      <c r="AL46" s="12">
        <f t="shared" si="11"/>
        <v>0</v>
      </c>
      <c r="AM46" s="12">
        <f t="shared" si="11"/>
        <v>0</v>
      </c>
      <c r="AN46" s="12">
        <f t="shared" si="11"/>
        <v>0</v>
      </c>
      <c r="AO46" s="12">
        <f t="shared" si="11"/>
        <v>0</v>
      </c>
      <c r="AP46" s="12">
        <f t="shared" si="11"/>
        <v>0</v>
      </c>
      <c r="AQ46" s="12">
        <f t="shared" si="11"/>
        <v>0</v>
      </c>
    </row>
    <row r="47" spans="1:43" x14ac:dyDescent="0.2">
      <c r="A47" s="29"/>
      <c r="B47" s="24"/>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row>
    <row r="48" spans="1:43" ht="13.5" thickBot="1" x14ac:dyDescent="0.25">
      <c r="A48" s="29"/>
      <c r="B48" s="27" t="s">
        <v>64</v>
      </c>
      <c r="C48" s="53">
        <f>C42-C45</f>
        <v>0</v>
      </c>
      <c r="D48" s="53">
        <f t="shared" ref="D48:AQ48" si="12">D42-D45</f>
        <v>0</v>
      </c>
      <c r="E48" s="53">
        <f t="shared" si="12"/>
        <v>0</v>
      </c>
      <c r="F48" s="53">
        <f t="shared" si="12"/>
        <v>0</v>
      </c>
      <c r="G48" s="53">
        <f t="shared" si="12"/>
        <v>0</v>
      </c>
      <c r="H48" s="53">
        <f t="shared" si="12"/>
        <v>0</v>
      </c>
      <c r="I48" s="53">
        <f t="shared" si="12"/>
        <v>0</v>
      </c>
      <c r="J48" s="53">
        <f t="shared" si="12"/>
        <v>0</v>
      </c>
      <c r="K48" s="53">
        <f t="shared" si="12"/>
        <v>0</v>
      </c>
      <c r="L48" s="53">
        <f t="shared" si="12"/>
        <v>0</v>
      </c>
      <c r="M48" s="53">
        <f t="shared" si="12"/>
        <v>0</v>
      </c>
      <c r="N48" s="53">
        <f t="shared" si="12"/>
        <v>0</v>
      </c>
      <c r="O48" s="53">
        <f t="shared" si="12"/>
        <v>0</v>
      </c>
      <c r="P48" s="53">
        <f t="shared" si="12"/>
        <v>0</v>
      </c>
      <c r="Q48" s="53">
        <f t="shared" si="12"/>
        <v>0</v>
      </c>
      <c r="R48" s="53">
        <f t="shared" si="12"/>
        <v>0</v>
      </c>
      <c r="S48" s="53">
        <f t="shared" si="12"/>
        <v>0</v>
      </c>
      <c r="T48" s="53">
        <f t="shared" si="12"/>
        <v>0</v>
      </c>
      <c r="U48" s="53">
        <f t="shared" si="12"/>
        <v>0</v>
      </c>
      <c r="V48" s="53">
        <f t="shared" si="12"/>
        <v>0</v>
      </c>
      <c r="W48" s="53">
        <f t="shared" si="12"/>
        <v>0</v>
      </c>
      <c r="X48" s="53">
        <f t="shared" si="12"/>
        <v>0</v>
      </c>
      <c r="Y48" s="53">
        <f t="shared" si="12"/>
        <v>0</v>
      </c>
      <c r="Z48" s="53">
        <f t="shared" si="12"/>
        <v>0</v>
      </c>
      <c r="AA48" s="53">
        <f t="shared" si="12"/>
        <v>0</v>
      </c>
      <c r="AB48" s="53">
        <f t="shared" si="12"/>
        <v>0</v>
      </c>
      <c r="AC48" s="53">
        <f t="shared" si="12"/>
        <v>0</v>
      </c>
      <c r="AD48" s="53">
        <f t="shared" si="12"/>
        <v>0</v>
      </c>
      <c r="AE48" s="53">
        <f t="shared" si="12"/>
        <v>0</v>
      </c>
      <c r="AF48" s="53">
        <f t="shared" si="12"/>
        <v>0</v>
      </c>
      <c r="AG48" s="53">
        <f t="shared" si="12"/>
        <v>0</v>
      </c>
      <c r="AH48" s="53">
        <f t="shared" si="12"/>
        <v>0</v>
      </c>
      <c r="AI48" s="53">
        <f t="shared" si="12"/>
        <v>0</v>
      </c>
      <c r="AJ48" s="53">
        <f t="shared" si="12"/>
        <v>0</v>
      </c>
      <c r="AK48" s="53">
        <f t="shared" si="12"/>
        <v>0</v>
      </c>
      <c r="AL48" s="53">
        <f t="shared" si="12"/>
        <v>0</v>
      </c>
      <c r="AM48" s="53">
        <f t="shared" si="12"/>
        <v>0</v>
      </c>
      <c r="AN48" s="53">
        <f t="shared" si="12"/>
        <v>0</v>
      </c>
      <c r="AO48" s="53">
        <f t="shared" si="12"/>
        <v>0</v>
      </c>
      <c r="AP48" s="53">
        <f t="shared" si="12"/>
        <v>0</v>
      </c>
      <c r="AQ48" s="53">
        <f t="shared" si="12"/>
        <v>0</v>
      </c>
    </row>
    <row r="49" spans="1:43" ht="13.5" thickTop="1" x14ac:dyDescent="0.2">
      <c r="A49" s="29"/>
      <c r="B49" s="10" t="s">
        <v>66</v>
      </c>
      <c r="C49" s="40">
        <f>C48-C24</f>
        <v>0</v>
      </c>
      <c r="D49" s="40">
        <f t="shared" ref="D49:AQ49" si="13">D48-D24</f>
        <v>0</v>
      </c>
      <c r="E49" s="40">
        <f t="shared" si="13"/>
        <v>0</v>
      </c>
      <c r="F49" s="40">
        <f t="shared" si="13"/>
        <v>0</v>
      </c>
      <c r="G49" s="40">
        <f t="shared" si="13"/>
        <v>0</v>
      </c>
      <c r="H49" s="40">
        <f t="shared" si="13"/>
        <v>0</v>
      </c>
      <c r="I49" s="40">
        <f t="shared" si="13"/>
        <v>0</v>
      </c>
      <c r="J49" s="40">
        <f t="shared" si="13"/>
        <v>0</v>
      </c>
      <c r="K49" s="40">
        <f t="shared" si="13"/>
        <v>0</v>
      </c>
      <c r="L49" s="40">
        <f t="shared" si="13"/>
        <v>0</v>
      </c>
      <c r="M49" s="40">
        <f t="shared" si="13"/>
        <v>0</v>
      </c>
      <c r="N49" s="40">
        <f t="shared" si="13"/>
        <v>0</v>
      </c>
      <c r="O49" s="40">
        <f t="shared" si="13"/>
        <v>0</v>
      </c>
      <c r="P49" s="40">
        <f t="shared" si="13"/>
        <v>0</v>
      </c>
      <c r="Q49" s="40">
        <f t="shared" si="13"/>
        <v>0</v>
      </c>
      <c r="R49" s="40">
        <f t="shared" si="13"/>
        <v>0</v>
      </c>
      <c r="S49" s="40">
        <f t="shared" si="13"/>
        <v>0</v>
      </c>
      <c r="T49" s="40">
        <f t="shared" si="13"/>
        <v>0</v>
      </c>
      <c r="U49" s="40">
        <f t="shared" si="13"/>
        <v>0</v>
      </c>
      <c r="V49" s="40">
        <f t="shared" si="13"/>
        <v>0</v>
      </c>
      <c r="W49" s="40">
        <f t="shared" si="13"/>
        <v>0</v>
      </c>
      <c r="X49" s="40">
        <f t="shared" si="13"/>
        <v>0</v>
      </c>
      <c r="Y49" s="40">
        <f t="shared" si="13"/>
        <v>0</v>
      </c>
      <c r="Z49" s="40">
        <f t="shared" si="13"/>
        <v>0</v>
      </c>
      <c r="AA49" s="40">
        <f t="shared" si="13"/>
        <v>0</v>
      </c>
      <c r="AB49" s="40">
        <f t="shared" si="13"/>
        <v>0</v>
      </c>
      <c r="AC49" s="40">
        <f t="shared" si="13"/>
        <v>0</v>
      </c>
      <c r="AD49" s="40">
        <f t="shared" si="13"/>
        <v>0</v>
      </c>
      <c r="AE49" s="40">
        <f t="shared" si="13"/>
        <v>0</v>
      </c>
      <c r="AF49" s="40">
        <f t="shared" si="13"/>
        <v>0</v>
      </c>
      <c r="AG49" s="40">
        <f t="shared" si="13"/>
        <v>0</v>
      </c>
      <c r="AH49" s="40">
        <f t="shared" si="13"/>
        <v>0</v>
      </c>
      <c r="AI49" s="40">
        <f t="shared" si="13"/>
        <v>0</v>
      </c>
      <c r="AJ49" s="40">
        <f t="shared" si="13"/>
        <v>0</v>
      </c>
      <c r="AK49" s="40">
        <f t="shared" si="13"/>
        <v>0</v>
      </c>
      <c r="AL49" s="40">
        <f t="shared" si="13"/>
        <v>0</v>
      </c>
      <c r="AM49" s="40" t="e">
        <f t="shared" si="13"/>
        <v>#REF!</v>
      </c>
      <c r="AN49" s="40" t="e">
        <f t="shared" si="13"/>
        <v>#REF!</v>
      </c>
      <c r="AO49" s="40" t="e">
        <f t="shared" si="13"/>
        <v>#REF!</v>
      </c>
      <c r="AP49" s="40" t="e">
        <f t="shared" si="13"/>
        <v>#REF!</v>
      </c>
      <c r="AQ49" s="40">
        <f t="shared" si="13"/>
        <v>0</v>
      </c>
    </row>
  </sheetData>
  <mergeCells count="2">
    <mergeCell ref="A27:B27"/>
    <mergeCell ref="A3:B3"/>
  </mergeCells>
  <conditionalFormatting sqref="A48:XFD48">
    <cfRule type="cellIs" dxfId="0" priority="1" operator="lessThan">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67E4-EEF8-4FA1-9B87-A32E8E1BA3AE}">
  <sheetPr>
    <tabColor theme="4" tint="0.39997558519241921"/>
  </sheetPr>
  <dimension ref="A1:A500"/>
  <sheetViews>
    <sheetView showGridLines="0" topLeftCell="A107" zoomScaleNormal="100" workbookViewId="0">
      <selection activeCell="A19" sqref="A19"/>
    </sheetView>
  </sheetViews>
  <sheetFormatPr defaultRowHeight="15" x14ac:dyDescent="0.25"/>
  <cols>
    <col min="1" max="1" width="86" bestFit="1" customWidth="1"/>
    <col min="2" max="2" width="16.28515625" customWidth="1"/>
  </cols>
  <sheetData>
    <row r="1" spans="1:1" x14ac:dyDescent="0.25">
      <c r="A1" s="3" t="s">
        <v>112</v>
      </c>
    </row>
    <row r="2" spans="1:1" x14ac:dyDescent="0.25">
      <c r="A2" s="129"/>
    </row>
    <row r="3" spans="1:1" x14ac:dyDescent="0.25">
      <c r="A3" s="129"/>
    </row>
    <row r="4" spans="1:1" x14ac:dyDescent="0.25">
      <c r="A4" s="129"/>
    </row>
    <row r="5" spans="1:1" x14ac:dyDescent="0.25">
      <c r="A5" s="129"/>
    </row>
    <row r="6" spans="1:1" x14ac:dyDescent="0.25">
      <c r="A6" s="129"/>
    </row>
    <row r="7" spans="1:1" x14ac:dyDescent="0.25">
      <c r="A7" s="129"/>
    </row>
    <row r="8" spans="1:1" x14ac:dyDescent="0.25">
      <c r="A8" s="129"/>
    </row>
    <row r="9" spans="1:1" x14ac:dyDescent="0.25">
      <c r="A9" s="129"/>
    </row>
    <row r="10" spans="1:1" x14ac:dyDescent="0.25">
      <c r="A10" s="129"/>
    </row>
    <row r="11" spans="1:1" x14ac:dyDescent="0.25">
      <c r="A11" s="129"/>
    </row>
    <row r="12" spans="1:1" x14ac:dyDescent="0.25">
      <c r="A12" s="129"/>
    </row>
    <row r="13" spans="1:1" x14ac:dyDescent="0.25">
      <c r="A13" s="129"/>
    </row>
    <row r="14" spans="1:1" x14ac:dyDescent="0.25">
      <c r="A14" s="129"/>
    </row>
    <row r="15" spans="1:1" x14ac:dyDescent="0.25">
      <c r="A15" s="129"/>
    </row>
    <row r="16" spans="1:1" x14ac:dyDescent="0.25">
      <c r="A16" s="129"/>
    </row>
    <row r="17" spans="1:1" x14ac:dyDescent="0.25">
      <c r="A17" s="129"/>
    </row>
    <row r="18" spans="1:1" x14ac:dyDescent="0.25">
      <c r="A18" s="129"/>
    </row>
    <row r="19" spans="1:1" x14ac:dyDescent="0.25">
      <c r="A19" s="129"/>
    </row>
    <row r="20" spans="1:1" x14ac:dyDescent="0.25">
      <c r="A20" s="129"/>
    </row>
    <row r="21" spans="1:1" x14ac:dyDescent="0.25">
      <c r="A21" s="129"/>
    </row>
    <row r="22" spans="1:1" x14ac:dyDescent="0.25">
      <c r="A22" s="129"/>
    </row>
    <row r="23" spans="1:1" x14ac:dyDescent="0.25">
      <c r="A23" s="129"/>
    </row>
    <row r="24" spans="1:1" x14ac:dyDescent="0.25">
      <c r="A24" s="129"/>
    </row>
    <row r="25" spans="1:1" x14ac:dyDescent="0.25">
      <c r="A25" s="129"/>
    </row>
    <row r="26" spans="1:1" x14ac:dyDescent="0.25">
      <c r="A26" s="129"/>
    </row>
    <row r="27" spans="1:1" x14ac:dyDescent="0.25">
      <c r="A27" s="129"/>
    </row>
    <row r="28" spans="1:1" x14ac:dyDescent="0.25">
      <c r="A28" s="129"/>
    </row>
    <row r="29" spans="1:1" x14ac:dyDescent="0.25">
      <c r="A29" s="129"/>
    </row>
    <row r="30" spans="1:1" x14ac:dyDescent="0.25">
      <c r="A30" s="129"/>
    </row>
    <row r="31" spans="1:1" x14ac:dyDescent="0.25">
      <c r="A31" s="129"/>
    </row>
    <row r="32" spans="1:1" x14ac:dyDescent="0.25">
      <c r="A32" s="129"/>
    </row>
    <row r="33" spans="1:1" x14ac:dyDescent="0.25">
      <c r="A33" s="129"/>
    </row>
    <row r="34" spans="1:1" x14ac:dyDescent="0.25">
      <c r="A34" s="129"/>
    </row>
    <row r="35" spans="1:1" x14ac:dyDescent="0.25">
      <c r="A35" s="129"/>
    </row>
    <row r="36" spans="1:1" x14ac:dyDescent="0.25">
      <c r="A36" s="129"/>
    </row>
    <row r="37" spans="1:1" x14ac:dyDescent="0.25">
      <c r="A37" s="129"/>
    </row>
    <row r="38" spans="1:1" x14ac:dyDescent="0.25">
      <c r="A38" s="129"/>
    </row>
    <row r="39" spans="1:1" x14ac:dyDescent="0.25">
      <c r="A39" s="129"/>
    </row>
    <row r="40" spans="1:1" x14ac:dyDescent="0.25">
      <c r="A40" s="129"/>
    </row>
    <row r="41" spans="1:1" x14ac:dyDescent="0.25">
      <c r="A41" s="129"/>
    </row>
    <row r="42" spans="1:1" x14ac:dyDescent="0.25">
      <c r="A42" s="129"/>
    </row>
    <row r="43" spans="1:1" x14ac:dyDescent="0.25">
      <c r="A43" s="129"/>
    </row>
    <row r="44" spans="1:1" x14ac:dyDescent="0.25">
      <c r="A44" s="129"/>
    </row>
    <row r="45" spans="1:1" x14ac:dyDescent="0.25">
      <c r="A45" s="129"/>
    </row>
    <row r="46" spans="1:1" x14ac:dyDescent="0.25">
      <c r="A46" s="129"/>
    </row>
    <row r="47" spans="1:1" x14ac:dyDescent="0.25">
      <c r="A47" s="129"/>
    </row>
    <row r="48" spans="1:1" x14ac:dyDescent="0.25">
      <c r="A48" s="129"/>
    </row>
    <row r="49" spans="1:1" x14ac:dyDescent="0.25">
      <c r="A49" s="129"/>
    </row>
    <row r="50" spans="1:1" x14ac:dyDescent="0.25">
      <c r="A50" s="129"/>
    </row>
    <row r="51" spans="1:1" x14ac:dyDescent="0.25">
      <c r="A51" s="129"/>
    </row>
    <row r="52" spans="1:1" x14ac:dyDescent="0.25">
      <c r="A52" s="129"/>
    </row>
    <row r="53" spans="1:1" x14ac:dyDescent="0.25">
      <c r="A53" s="129"/>
    </row>
    <row r="54" spans="1:1" x14ac:dyDescent="0.25">
      <c r="A54" s="129"/>
    </row>
    <row r="55" spans="1:1" x14ac:dyDescent="0.25">
      <c r="A55" s="129"/>
    </row>
    <row r="56" spans="1:1" x14ac:dyDescent="0.25">
      <c r="A56" s="129"/>
    </row>
    <row r="57" spans="1:1" x14ac:dyDescent="0.25">
      <c r="A57" s="129"/>
    </row>
    <row r="58" spans="1:1" x14ac:dyDescent="0.25">
      <c r="A58" s="129"/>
    </row>
    <row r="59" spans="1:1" x14ac:dyDescent="0.25">
      <c r="A59" s="129"/>
    </row>
    <row r="60" spans="1:1" x14ac:dyDescent="0.25">
      <c r="A60" s="129"/>
    </row>
    <row r="61" spans="1:1" x14ac:dyDescent="0.25">
      <c r="A61" s="129"/>
    </row>
    <row r="62" spans="1:1" x14ac:dyDescent="0.25">
      <c r="A62" s="129"/>
    </row>
    <row r="63" spans="1:1" x14ac:dyDescent="0.25">
      <c r="A63" s="129"/>
    </row>
    <row r="64" spans="1:1" x14ac:dyDescent="0.25">
      <c r="A64" s="129"/>
    </row>
    <row r="65" spans="1:1" x14ac:dyDescent="0.25">
      <c r="A65" s="129"/>
    </row>
    <row r="66" spans="1:1" x14ac:dyDescent="0.25">
      <c r="A66" s="129"/>
    </row>
    <row r="67" spans="1:1" x14ac:dyDescent="0.25">
      <c r="A67" s="129"/>
    </row>
    <row r="68" spans="1:1" x14ac:dyDescent="0.25">
      <c r="A68" s="129"/>
    </row>
    <row r="69" spans="1:1" x14ac:dyDescent="0.25">
      <c r="A69" s="129"/>
    </row>
    <row r="70" spans="1:1" x14ac:dyDescent="0.25">
      <c r="A70" s="129"/>
    </row>
    <row r="71" spans="1:1" x14ac:dyDescent="0.25">
      <c r="A71" s="129"/>
    </row>
    <row r="72" spans="1:1" x14ac:dyDescent="0.25">
      <c r="A72" s="129"/>
    </row>
    <row r="73" spans="1:1" x14ac:dyDescent="0.25">
      <c r="A73" s="129"/>
    </row>
    <row r="74" spans="1:1" x14ac:dyDescent="0.25">
      <c r="A74" s="129"/>
    </row>
    <row r="75" spans="1:1" x14ac:dyDescent="0.25">
      <c r="A75" s="129"/>
    </row>
    <row r="76" spans="1:1" x14ac:dyDescent="0.25">
      <c r="A76" s="129"/>
    </row>
    <row r="77" spans="1:1" x14ac:dyDescent="0.25">
      <c r="A77" s="129"/>
    </row>
    <row r="78" spans="1:1" x14ac:dyDescent="0.25">
      <c r="A78" s="129"/>
    </row>
    <row r="79" spans="1:1" x14ac:dyDescent="0.25">
      <c r="A79" s="129"/>
    </row>
    <row r="80" spans="1:1" x14ac:dyDescent="0.25">
      <c r="A80" s="129"/>
    </row>
    <row r="81" spans="1:1" x14ac:dyDescent="0.25">
      <c r="A81" s="129"/>
    </row>
    <row r="82" spans="1:1" x14ac:dyDescent="0.25">
      <c r="A82" s="129"/>
    </row>
    <row r="83" spans="1:1" x14ac:dyDescent="0.25">
      <c r="A83" s="129"/>
    </row>
    <row r="84" spans="1:1" x14ac:dyDescent="0.25">
      <c r="A84" s="129"/>
    </row>
    <row r="85" spans="1:1" x14ac:dyDescent="0.25">
      <c r="A85" s="129"/>
    </row>
    <row r="86" spans="1:1" x14ac:dyDescent="0.25">
      <c r="A86" s="129"/>
    </row>
    <row r="87" spans="1:1" x14ac:dyDescent="0.25">
      <c r="A87" s="129"/>
    </row>
    <row r="88" spans="1:1" x14ac:dyDescent="0.25">
      <c r="A88" s="129"/>
    </row>
    <row r="89" spans="1:1" x14ac:dyDescent="0.25">
      <c r="A89" s="129"/>
    </row>
    <row r="90" spans="1:1" x14ac:dyDescent="0.25">
      <c r="A90" s="129"/>
    </row>
    <row r="91" spans="1:1" x14ac:dyDescent="0.25">
      <c r="A91" s="129"/>
    </row>
    <row r="92" spans="1:1" x14ac:dyDescent="0.25">
      <c r="A92" s="129"/>
    </row>
    <row r="93" spans="1:1" x14ac:dyDescent="0.25">
      <c r="A93" s="129"/>
    </row>
    <row r="94" spans="1:1" x14ac:dyDescent="0.25">
      <c r="A94" s="129"/>
    </row>
    <row r="95" spans="1:1" x14ac:dyDescent="0.25">
      <c r="A95" s="129"/>
    </row>
    <row r="96" spans="1:1" x14ac:dyDescent="0.25">
      <c r="A96" s="129"/>
    </row>
    <row r="97" spans="1:1" x14ac:dyDescent="0.25">
      <c r="A97" s="129"/>
    </row>
    <row r="98" spans="1:1" x14ac:dyDescent="0.25">
      <c r="A98" s="129"/>
    </row>
    <row r="99" spans="1:1" x14ac:dyDescent="0.25">
      <c r="A99" s="129"/>
    </row>
    <row r="100" spans="1:1" x14ac:dyDescent="0.25">
      <c r="A100" s="129"/>
    </row>
    <row r="101" spans="1:1" x14ac:dyDescent="0.25">
      <c r="A101" s="129"/>
    </row>
    <row r="102" spans="1:1" x14ac:dyDescent="0.25">
      <c r="A102" s="129"/>
    </row>
    <row r="103" spans="1:1" x14ac:dyDescent="0.25">
      <c r="A103" s="129"/>
    </row>
    <row r="104" spans="1:1" x14ac:dyDescent="0.25">
      <c r="A104" s="129"/>
    </row>
    <row r="105" spans="1:1" x14ac:dyDescent="0.25">
      <c r="A105" s="129"/>
    </row>
    <row r="106" spans="1:1" x14ac:dyDescent="0.25">
      <c r="A106" s="129"/>
    </row>
    <row r="107" spans="1:1" x14ac:dyDescent="0.25">
      <c r="A107" s="129"/>
    </row>
    <row r="108" spans="1:1" x14ac:dyDescent="0.25">
      <c r="A108" s="129"/>
    </row>
    <row r="109" spans="1:1" x14ac:dyDescent="0.25">
      <c r="A109" s="129"/>
    </row>
    <row r="110" spans="1:1" x14ac:dyDescent="0.25">
      <c r="A110" s="129"/>
    </row>
    <row r="111" spans="1:1" x14ac:dyDescent="0.25">
      <c r="A111" s="129"/>
    </row>
    <row r="112" spans="1:1" x14ac:dyDescent="0.25">
      <c r="A112" s="129"/>
    </row>
    <row r="113" spans="1:1" x14ac:dyDescent="0.25">
      <c r="A113" s="129"/>
    </row>
    <row r="114" spans="1:1" x14ac:dyDescent="0.25">
      <c r="A114" s="129"/>
    </row>
    <row r="115" spans="1:1" x14ac:dyDescent="0.25">
      <c r="A115" s="129"/>
    </row>
    <row r="116" spans="1:1" x14ac:dyDescent="0.25">
      <c r="A116" s="129"/>
    </row>
    <row r="117" spans="1:1" x14ac:dyDescent="0.25">
      <c r="A117" s="129"/>
    </row>
    <row r="118" spans="1:1" x14ac:dyDescent="0.25">
      <c r="A118" s="129"/>
    </row>
    <row r="119" spans="1:1" x14ac:dyDescent="0.25">
      <c r="A119" s="129"/>
    </row>
    <row r="120" spans="1:1" x14ac:dyDescent="0.25">
      <c r="A120" s="129"/>
    </row>
    <row r="121" spans="1:1" x14ac:dyDescent="0.25">
      <c r="A121" s="129"/>
    </row>
    <row r="122" spans="1:1" x14ac:dyDescent="0.25">
      <c r="A122" s="129"/>
    </row>
    <row r="123" spans="1:1" x14ac:dyDescent="0.25">
      <c r="A123" s="129"/>
    </row>
    <row r="124" spans="1:1" x14ac:dyDescent="0.25">
      <c r="A124" s="129"/>
    </row>
    <row r="125" spans="1:1" x14ac:dyDescent="0.25">
      <c r="A125" s="129"/>
    </row>
    <row r="126" spans="1:1" x14ac:dyDescent="0.25">
      <c r="A126" s="129"/>
    </row>
    <row r="127" spans="1:1" x14ac:dyDescent="0.25">
      <c r="A127" s="129"/>
    </row>
    <row r="128" spans="1:1" x14ac:dyDescent="0.25">
      <c r="A128" s="129"/>
    </row>
    <row r="129" spans="1:1" x14ac:dyDescent="0.25">
      <c r="A129" s="129"/>
    </row>
    <row r="130" spans="1:1" x14ac:dyDescent="0.25">
      <c r="A130" s="129"/>
    </row>
    <row r="131" spans="1:1" x14ac:dyDescent="0.25">
      <c r="A131" s="129"/>
    </row>
    <row r="132" spans="1:1" x14ac:dyDescent="0.25">
      <c r="A132" s="129"/>
    </row>
    <row r="133" spans="1:1" x14ac:dyDescent="0.25">
      <c r="A133" s="129"/>
    </row>
    <row r="134" spans="1:1" x14ac:dyDescent="0.25">
      <c r="A134" s="129"/>
    </row>
    <row r="135" spans="1:1" x14ac:dyDescent="0.25">
      <c r="A135" s="129"/>
    </row>
    <row r="136" spans="1:1" x14ac:dyDescent="0.25">
      <c r="A136" s="129"/>
    </row>
    <row r="137" spans="1:1" x14ac:dyDescent="0.25">
      <c r="A137" s="129"/>
    </row>
    <row r="138" spans="1:1" x14ac:dyDescent="0.25">
      <c r="A138" s="129"/>
    </row>
    <row r="139" spans="1:1" x14ac:dyDescent="0.25">
      <c r="A139" s="129"/>
    </row>
    <row r="140" spans="1:1" x14ac:dyDescent="0.25">
      <c r="A140" s="129"/>
    </row>
    <row r="141" spans="1:1" x14ac:dyDescent="0.25">
      <c r="A141" s="129"/>
    </row>
    <row r="142" spans="1:1" x14ac:dyDescent="0.25">
      <c r="A142" s="129"/>
    </row>
    <row r="143" spans="1:1" x14ac:dyDescent="0.25">
      <c r="A143" s="129"/>
    </row>
    <row r="144" spans="1:1" x14ac:dyDescent="0.25">
      <c r="A144" s="129"/>
    </row>
    <row r="145" spans="1:1" x14ac:dyDescent="0.25">
      <c r="A145" s="129"/>
    </row>
    <row r="146" spans="1:1" x14ac:dyDescent="0.25">
      <c r="A146" s="129"/>
    </row>
    <row r="147" spans="1:1" x14ac:dyDescent="0.25">
      <c r="A147" s="129"/>
    </row>
    <row r="148" spans="1:1" x14ac:dyDescent="0.25">
      <c r="A148" s="129"/>
    </row>
    <row r="149" spans="1:1" x14ac:dyDescent="0.25">
      <c r="A149" s="129"/>
    </row>
    <row r="150" spans="1:1" x14ac:dyDescent="0.25">
      <c r="A150" s="129"/>
    </row>
    <row r="151" spans="1:1" x14ac:dyDescent="0.25">
      <c r="A151" s="129"/>
    </row>
    <row r="152" spans="1:1" x14ac:dyDescent="0.25">
      <c r="A152" s="129"/>
    </row>
    <row r="153" spans="1:1" x14ac:dyDescent="0.25">
      <c r="A153" s="129"/>
    </row>
    <row r="154" spans="1:1" x14ac:dyDescent="0.25">
      <c r="A154" s="129"/>
    </row>
    <row r="155" spans="1:1" x14ac:dyDescent="0.25">
      <c r="A155" s="129"/>
    </row>
    <row r="156" spans="1:1" x14ac:dyDescent="0.25">
      <c r="A156" s="129"/>
    </row>
    <row r="157" spans="1:1" x14ac:dyDescent="0.25">
      <c r="A157" s="129"/>
    </row>
    <row r="158" spans="1:1" x14ac:dyDescent="0.25">
      <c r="A158" s="129"/>
    </row>
    <row r="159" spans="1:1" x14ac:dyDescent="0.25">
      <c r="A159" s="129"/>
    </row>
    <row r="160" spans="1:1" x14ac:dyDescent="0.25">
      <c r="A160" s="129"/>
    </row>
    <row r="161" spans="1:1" x14ac:dyDescent="0.25">
      <c r="A161" s="129"/>
    </row>
    <row r="162" spans="1:1" x14ac:dyDescent="0.25">
      <c r="A162" s="129"/>
    </row>
    <row r="163" spans="1:1" x14ac:dyDescent="0.25">
      <c r="A163" s="129"/>
    </row>
    <row r="164" spans="1:1" x14ac:dyDescent="0.25">
      <c r="A164" s="129"/>
    </row>
    <row r="165" spans="1:1" x14ac:dyDescent="0.25">
      <c r="A165" s="129"/>
    </row>
    <row r="166" spans="1:1" x14ac:dyDescent="0.25">
      <c r="A166" s="129"/>
    </row>
    <row r="167" spans="1:1" x14ac:dyDescent="0.25">
      <c r="A167" s="129"/>
    </row>
    <row r="168" spans="1:1" x14ac:dyDescent="0.25">
      <c r="A168" s="129"/>
    </row>
    <row r="169" spans="1:1" x14ac:dyDescent="0.25">
      <c r="A169" s="129"/>
    </row>
    <row r="170" spans="1:1" x14ac:dyDescent="0.25">
      <c r="A170" s="129"/>
    </row>
    <row r="171" spans="1:1" x14ac:dyDescent="0.25">
      <c r="A171" s="129"/>
    </row>
    <row r="172" spans="1:1" x14ac:dyDescent="0.25">
      <c r="A172" s="129"/>
    </row>
    <row r="173" spans="1:1" x14ac:dyDescent="0.25">
      <c r="A173" s="129"/>
    </row>
    <row r="174" spans="1:1" x14ac:dyDescent="0.25">
      <c r="A174" s="129"/>
    </row>
    <row r="175" spans="1:1" x14ac:dyDescent="0.25">
      <c r="A175" s="129"/>
    </row>
    <row r="176" spans="1:1" x14ac:dyDescent="0.25">
      <c r="A176" s="129"/>
    </row>
    <row r="177" spans="1:1" x14ac:dyDescent="0.25">
      <c r="A177" s="129"/>
    </row>
    <row r="178" spans="1:1" x14ac:dyDescent="0.25">
      <c r="A178" s="129"/>
    </row>
    <row r="179" spans="1:1" x14ac:dyDescent="0.25">
      <c r="A179" s="129"/>
    </row>
    <row r="180" spans="1:1" x14ac:dyDescent="0.25">
      <c r="A180" s="129"/>
    </row>
    <row r="181" spans="1:1" x14ac:dyDescent="0.25">
      <c r="A181" s="129"/>
    </row>
    <row r="182" spans="1:1" x14ac:dyDescent="0.25">
      <c r="A182" s="129"/>
    </row>
    <row r="183" spans="1:1" x14ac:dyDescent="0.25">
      <c r="A183" s="129"/>
    </row>
    <row r="184" spans="1:1" x14ac:dyDescent="0.25">
      <c r="A184" s="129"/>
    </row>
    <row r="185" spans="1:1" x14ac:dyDescent="0.25">
      <c r="A185" s="129"/>
    </row>
    <row r="186" spans="1:1" x14ac:dyDescent="0.25">
      <c r="A186" s="129"/>
    </row>
    <row r="187" spans="1:1" x14ac:dyDescent="0.25">
      <c r="A187" s="129"/>
    </row>
    <row r="188" spans="1:1" x14ac:dyDescent="0.25">
      <c r="A188" s="129"/>
    </row>
    <row r="189" spans="1:1" x14ac:dyDescent="0.25">
      <c r="A189" s="129"/>
    </row>
    <row r="190" spans="1:1" x14ac:dyDescent="0.25">
      <c r="A190" s="129"/>
    </row>
    <row r="191" spans="1:1" x14ac:dyDescent="0.25">
      <c r="A191" s="129"/>
    </row>
    <row r="192" spans="1:1" x14ac:dyDescent="0.25">
      <c r="A192" s="129"/>
    </row>
    <row r="193" spans="1:1" x14ac:dyDescent="0.25">
      <c r="A193" s="129"/>
    </row>
    <row r="194" spans="1:1" x14ac:dyDescent="0.25">
      <c r="A194" s="129"/>
    </row>
    <row r="195" spans="1:1" x14ac:dyDescent="0.25">
      <c r="A195" s="129"/>
    </row>
    <row r="196" spans="1:1" x14ac:dyDescent="0.25">
      <c r="A196" s="129"/>
    </row>
    <row r="197" spans="1:1" x14ac:dyDescent="0.25">
      <c r="A197" s="129"/>
    </row>
    <row r="198" spans="1:1" x14ac:dyDescent="0.25">
      <c r="A198" s="129"/>
    </row>
    <row r="199" spans="1:1" x14ac:dyDescent="0.25">
      <c r="A199" s="129"/>
    </row>
    <row r="200" spans="1:1" x14ac:dyDescent="0.25">
      <c r="A200" s="129"/>
    </row>
    <row r="201" spans="1:1" x14ac:dyDescent="0.25">
      <c r="A201" s="129"/>
    </row>
    <row r="202" spans="1:1" x14ac:dyDescent="0.25">
      <c r="A202" s="129"/>
    </row>
    <row r="203" spans="1:1" x14ac:dyDescent="0.25">
      <c r="A203" s="129"/>
    </row>
    <row r="204" spans="1:1" x14ac:dyDescent="0.25">
      <c r="A204" s="129"/>
    </row>
    <row r="205" spans="1:1" x14ac:dyDescent="0.25">
      <c r="A205" s="129"/>
    </row>
    <row r="206" spans="1:1" x14ac:dyDescent="0.25">
      <c r="A206" s="129"/>
    </row>
    <row r="207" spans="1:1" x14ac:dyDescent="0.25">
      <c r="A207" s="129"/>
    </row>
    <row r="208" spans="1:1" x14ac:dyDescent="0.25">
      <c r="A208" s="129"/>
    </row>
    <row r="209" spans="1:1" x14ac:dyDescent="0.25">
      <c r="A209" s="129"/>
    </row>
    <row r="210" spans="1:1" x14ac:dyDescent="0.25">
      <c r="A210" s="129"/>
    </row>
    <row r="211" spans="1:1" x14ac:dyDescent="0.25">
      <c r="A211" s="129"/>
    </row>
    <row r="212" spans="1:1" x14ac:dyDescent="0.25">
      <c r="A212" s="129"/>
    </row>
    <row r="213" spans="1:1" x14ac:dyDescent="0.25">
      <c r="A213" s="129"/>
    </row>
    <row r="214" spans="1:1" x14ac:dyDescent="0.25">
      <c r="A214" s="129"/>
    </row>
    <row r="215" spans="1:1" x14ac:dyDescent="0.25">
      <c r="A215" s="129"/>
    </row>
    <row r="216" spans="1:1" x14ac:dyDescent="0.25">
      <c r="A216" s="129"/>
    </row>
    <row r="217" spans="1:1" x14ac:dyDescent="0.25">
      <c r="A217" s="129"/>
    </row>
    <row r="218" spans="1:1" x14ac:dyDescent="0.25">
      <c r="A218" s="129"/>
    </row>
    <row r="219" spans="1:1" x14ac:dyDescent="0.25">
      <c r="A219" s="129"/>
    </row>
    <row r="220" spans="1:1" x14ac:dyDescent="0.25">
      <c r="A220" s="129"/>
    </row>
    <row r="221" spans="1:1" x14ac:dyDescent="0.25">
      <c r="A221" s="129"/>
    </row>
    <row r="222" spans="1:1" x14ac:dyDescent="0.25">
      <c r="A222" s="129"/>
    </row>
    <row r="223" spans="1:1" x14ac:dyDescent="0.25">
      <c r="A223" s="129"/>
    </row>
    <row r="224" spans="1:1" x14ac:dyDescent="0.25">
      <c r="A224" s="129"/>
    </row>
    <row r="225" spans="1:1" x14ac:dyDescent="0.25">
      <c r="A225" s="129"/>
    </row>
    <row r="226" spans="1:1" x14ac:dyDescent="0.25">
      <c r="A226" s="129"/>
    </row>
    <row r="227" spans="1:1" x14ac:dyDescent="0.25">
      <c r="A227" s="129"/>
    </row>
    <row r="228" spans="1:1" x14ac:dyDescent="0.25">
      <c r="A228" s="129"/>
    </row>
    <row r="229" spans="1:1" x14ac:dyDescent="0.25">
      <c r="A229" s="129"/>
    </row>
    <row r="230" spans="1:1" x14ac:dyDescent="0.25">
      <c r="A230" s="129"/>
    </row>
    <row r="231" spans="1:1" x14ac:dyDescent="0.25">
      <c r="A231" s="129"/>
    </row>
    <row r="232" spans="1:1" x14ac:dyDescent="0.25">
      <c r="A232" s="129"/>
    </row>
    <row r="233" spans="1:1" x14ac:dyDescent="0.25">
      <c r="A233" s="129"/>
    </row>
    <row r="234" spans="1:1" x14ac:dyDescent="0.25">
      <c r="A234" s="129"/>
    </row>
    <row r="235" spans="1:1" x14ac:dyDescent="0.25">
      <c r="A235" s="129"/>
    </row>
    <row r="236" spans="1:1" x14ac:dyDescent="0.25">
      <c r="A236" s="129"/>
    </row>
    <row r="237" spans="1:1" x14ac:dyDescent="0.25">
      <c r="A237" s="129"/>
    </row>
    <row r="238" spans="1:1" x14ac:dyDescent="0.25">
      <c r="A238" s="129"/>
    </row>
    <row r="239" spans="1:1" x14ac:dyDescent="0.25">
      <c r="A239" s="129"/>
    </row>
    <row r="240" spans="1:1" x14ac:dyDescent="0.25">
      <c r="A240" s="129"/>
    </row>
    <row r="241" spans="1:1" x14ac:dyDescent="0.25">
      <c r="A241" s="129"/>
    </row>
    <row r="242" spans="1:1" x14ac:dyDescent="0.25">
      <c r="A242" s="129"/>
    </row>
    <row r="243" spans="1:1" x14ac:dyDescent="0.25">
      <c r="A243" s="129"/>
    </row>
    <row r="244" spans="1:1" x14ac:dyDescent="0.25">
      <c r="A244" s="129"/>
    </row>
    <row r="245" spans="1:1" x14ac:dyDescent="0.25">
      <c r="A245" s="129"/>
    </row>
    <row r="246" spans="1:1" x14ac:dyDescent="0.25">
      <c r="A246" s="129"/>
    </row>
    <row r="247" spans="1:1" x14ac:dyDescent="0.25">
      <c r="A247" s="129"/>
    </row>
    <row r="248" spans="1:1" x14ac:dyDescent="0.25">
      <c r="A248" s="129"/>
    </row>
    <row r="249" spans="1:1" x14ac:dyDescent="0.25">
      <c r="A249" s="129"/>
    </row>
    <row r="250" spans="1:1" x14ac:dyDescent="0.25">
      <c r="A250" s="129"/>
    </row>
    <row r="251" spans="1:1" x14ac:dyDescent="0.25">
      <c r="A251" s="129"/>
    </row>
    <row r="252" spans="1:1" x14ac:dyDescent="0.25">
      <c r="A252" s="129"/>
    </row>
    <row r="253" spans="1:1" x14ac:dyDescent="0.25">
      <c r="A253" s="129"/>
    </row>
    <row r="254" spans="1:1" x14ac:dyDescent="0.25">
      <c r="A254" s="129"/>
    </row>
    <row r="255" spans="1:1" x14ac:dyDescent="0.25">
      <c r="A255" s="129"/>
    </row>
    <row r="256" spans="1:1" x14ac:dyDescent="0.25">
      <c r="A256" s="129"/>
    </row>
    <row r="257" spans="1:1" x14ac:dyDescent="0.25">
      <c r="A257" s="129"/>
    </row>
    <row r="258" spans="1:1" x14ac:dyDescent="0.25">
      <c r="A258" s="129"/>
    </row>
    <row r="259" spans="1:1" x14ac:dyDescent="0.25">
      <c r="A259" s="129"/>
    </row>
    <row r="260" spans="1:1" x14ac:dyDescent="0.25">
      <c r="A260" s="129"/>
    </row>
    <row r="261" spans="1:1" x14ac:dyDescent="0.25">
      <c r="A261" s="129"/>
    </row>
    <row r="262" spans="1:1" x14ac:dyDescent="0.25">
      <c r="A262" s="129"/>
    </row>
    <row r="263" spans="1:1" x14ac:dyDescent="0.25">
      <c r="A263" s="129"/>
    </row>
    <row r="264" spans="1:1" x14ac:dyDescent="0.25">
      <c r="A264" s="129"/>
    </row>
    <row r="265" spans="1:1" x14ac:dyDescent="0.25">
      <c r="A265" s="129"/>
    </row>
    <row r="266" spans="1:1" x14ac:dyDescent="0.25">
      <c r="A266" s="129"/>
    </row>
    <row r="267" spans="1:1" x14ac:dyDescent="0.25">
      <c r="A267" s="129"/>
    </row>
    <row r="268" spans="1:1" x14ac:dyDescent="0.25">
      <c r="A268" s="129"/>
    </row>
    <row r="317" spans="1:1" x14ac:dyDescent="0.25">
      <c r="A317" s="116"/>
    </row>
    <row r="318" spans="1:1" x14ac:dyDescent="0.25">
      <c r="A318" s="116"/>
    </row>
    <row r="319" spans="1:1" x14ac:dyDescent="0.25">
      <c r="A319" s="116"/>
    </row>
    <row r="320" spans="1:1" x14ac:dyDescent="0.25">
      <c r="A320" s="116"/>
    </row>
    <row r="321" spans="1:1" x14ac:dyDescent="0.25">
      <c r="A321" s="116"/>
    </row>
    <row r="322" spans="1:1" x14ac:dyDescent="0.25">
      <c r="A322" s="116"/>
    </row>
    <row r="323" spans="1:1" x14ac:dyDescent="0.25">
      <c r="A323" s="116"/>
    </row>
    <row r="324" spans="1:1" x14ac:dyDescent="0.25">
      <c r="A324" s="116"/>
    </row>
    <row r="325" spans="1:1" x14ac:dyDescent="0.25">
      <c r="A325" s="116"/>
    </row>
    <row r="326" spans="1:1" x14ac:dyDescent="0.25">
      <c r="A326" s="116"/>
    </row>
    <row r="327" spans="1:1" x14ac:dyDescent="0.25">
      <c r="A327" s="116"/>
    </row>
    <row r="328" spans="1:1" x14ac:dyDescent="0.25">
      <c r="A328" s="116"/>
    </row>
    <row r="329" spans="1:1" x14ac:dyDescent="0.25">
      <c r="A329" s="116"/>
    </row>
    <row r="330" spans="1:1" x14ac:dyDescent="0.25">
      <c r="A330" s="116"/>
    </row>
    <row r="331" spans="1:1" x14ac:dyDescent="0.25">
      <c r="A331" s="116"/>
    </row>
    <row r="332" spans="1:1" x14ac:dyDescent="0.25">
      <c r="A332" s="116"/>
    </row>
    <row r="333" spans="1:1" x14ac:dyDescent="0.25">
      <c r="A333" s="116"/>
    </row>
    <row r="334" spans="1:1" x14ac:dyDescent="0.25">
      <c r="A334" s="116"/>
    </row>
    <row r="335" spans="1:1" x14ac:dyDescent="0.25">
      <c r="A335" s="116"/>
    </row>
    <row r="336" spans="1:1" x14ac:dyDescent="0.25">
      <c r="A336" s="116"/>
    </row>
    <row r="337" spans="1:1" x14ac:dyDescent="0.25">
      <c r="A337" s="116"/>
    </row>
    <row r="338" spans="1:1" x14ac:dyDescent="0.25">
      <c r="A338" s="116"/>
    </row>
    <row r="339" spans="1:1" x14ac:dyDescent="0.25">
      <c r="A339" s="116"/>
    </row>
    <row r="340" spans="1:1" x14ac:dyDescent="0.25">
      <c r="A340" s="116"/>
    </row>
    <row r="341" spans="1:1" x14ac:dyDescent="0.25">
      <c r="A341" s="116"/>
    </row>
    <row r="342" spans="1:1" x14ac:dyDescent="0.25">
      <c r="A342" s="116"/>
    </row>
    <row r="343" spans="1:1" x14ac:dyDescent="0.25">
      <c r="A343" s="116"/>
    </row>
    <row r="344" spans="1:1" x14ac:dyDescent="0.25">
      <c r="A344" s="116"/>
    </row>
    <row r="345" spans="1:1" x14ac:dyDescent="0.25">
      <c r="A345" s="116"/>
    </row>
    <row r="346" spans="1:1" x14ac:dyDescent="0.25">
      <c r="A346" s="116"/>
    </row>
    <row r="347" spans="1:1" x14ac:dyDescent="0.25">
      <c r="A347" s="116"/>
    </row>
    <row r="348" spans="1:1" x14ac:dyDescent="0.25">
      <c r="A348" s="116"/>
    </row>
    <row r="349" spans="1:1" x14ac:dyDescent="0.25">
      <c r="A349" s="116"/>
    </row>
    <row r="350" spans="1:1" x14ac:dyDescent="0.25">
      <c r="A350" s="116"/>
    </row>
    <row r="351" spans="1:1" x14ac:dyDescent="0.25">
      <c r="A351" s="116"/>
    </row>
    <row r="352" spans="1:1" x14ac:dyDescent="0.25">
      <c r="A352" s="116"/>
    </row>
    <row r="353" spans="1:1" x14ac:dyDescent="0.25">
      <c r="A353" s="116"/>
    </row>
    <row r="354" spans="1:1" x14ac:dyDescent="0.25">
      <c r="A354" s="116"/>
    </row>
    <row r="355" spans="1:1" x14ac:dyDescent="0.25">
      <c r="A355" s="116"/>
    </row>
    <row r="356" spans="1:1" x14ac:dyDescent="0.25">
      <c r="A356" s="116"/>
    </row>
    <row r="357" spans="1:1" x14ac:dyDescent="0.25">
      <c r="A357" s="116"/>
    </row>
    <row r="358" spans="1:1" x14ac:dyDescent="0.25">
      <c r="A358" s="116"/>
    </row>
    <row r="359" spans="1:1" x14ac:dyDescent="0.25">
      <c r="A359" s="116"/>
    </row>
    <row r="360" spans="1:1" x14ac:dyDescent="0.25">
      <c r="A360" s="116"/>
    </row>
    <row r="361" spans="1:1" x14ac:dyDescent="0.25">
      <c r="A361" s="116"/>
    </row>
    <row r="362" spans="1:1" x14ac:dyDescent="0.25">
      <c r="A362" s="116"/>
    </row>
    <row r="363" spans="1:1" x14ac:dyDescent="0.25">
      <c r="A363" s="116"/>
    </row>
    <row r="364" spans="1:1" x14ac:dyDescent="0.25">
      <c r="A364" s="116"/>
    </row>
    <row r="365" spans="1:1" x14ac:dyDescent="0.25">
      <c r="A365" s="116"/>
    </row>
    <row r="366" spans="1:1" x14ac:dyDescent="0.25">
      <c r="A366" s="116"/>
    </row>
    <row r="367" spans="1:1" x14ac:dyDescent="0.25">
      <c r="A367" s="116"/>
    </row>
    <row r="368" spans="1:1" x14ac:dyDescent="0.25">
      <c r="A368" s="116"/>
    </row>
    <row r="369" spans="1:1" x14ac:dyDescent="0.25">
      <c r="A369" s="116"/>
    </row>
    <row r="370" spans="1:1" x14ac:dyDescent="0.25">
      <c r="A370" s="116"/>
    </row>
    <row r="371" spans="1:1" x14ac:dyDescent="0.25">
      <c r="A371" s="116"/>
    </row>
    <row r="372" spans="1:1" x14ac:dyDescent="0.25">
      <c r="A372" s="116"/>
    </row>
    <row r="373" spans="1:1" x14ac:dyDescent="0.25">
      <c r="A373" s="116"/>
    </row>
    <row r="374" spans="1:1" x14ac:dyDescent="0.25">
      <c r="A374" s="116"/>
    </row>
    <row r="375" spans="1:1" x14ac:dyDescent="0.25">
      <c r="A375" s="116"/>
    </row>
    <row r="376" spans="1:1" x14ac:dyDescent="0.25">
      <c r="A376" s="116"/>
    </row>
    <row r="377" spans="1:1" x14ac:dyDescent="0.25">
      <c r="A377" s="116"/>
    </row>
    <row r="378" spans="1:1" x14ac:dyDescent="0.25">
      <c r="A378" s="116"/>
    </row>
    <row r="379" spans="1:1" x14ac:dyDescent="0.25">
      <c r="A379" s="116"/>
    </row>
    <row r="380" spans="1:1" x14ac:dyDescent="0.25">
      <c r="A380" s="116"/>
    </row>
    <row r="381" spans="1:1" x14ac:dyDescent="0.25">
      <c r="A381" s="116"/>
    </row>
    <row r="382" spans="1:1" x14ac:dyDescent="0.25">
      <c r="A382" s="116"/>
    </row>
    <row r="383" spans="1:1" x14ac:dyDescent="0.25">
      <c r="A383" s="116"/>
    </row>
    <row r="384" spans="1:1" x14ac:dyDescent="0.25">
      <c r="A384" s="116"/>
    </row>
    <row r="385" spans="1:1" x14ac:dyDescent="0.25">
      <c r="A385" s="116"/>
    </row>
    <row r="386" spans="1:1" x14ac:dyDescent="0.25">
      <c r="A386" s="116"/>
    </row>
    <row r="387" spans="1:1" x14ac:dyDescent="0.25">
      <c r="A387" s="116"/>
    </row>
    <row r="388" spans="1:1" x14ac:dyDescent="0.25">
      <c r="A388" s="116"/>
    </row>
    <row r="389" spans="1:1" x14ac:dyDescent="0.25">
      <c r="A389" s="116"/>
    </row>
    <row r="390" spans="1:1" x14ac:dyDescent="0.25">
      <c r="A390" s="116"/>
    </row>
    <row r="391" spans="1:1" x14ac:dyDescent="0.25">
      <c r="A391" s="116"/>
    </row>
    <row r="392" spans="1:1" x14ac:dyDescent="0.25">
      <c r="A392" s="116"/>
    </row>
    <row r="393" spans="1:1" x14ac:dyDescent="0.25">
      <c r="A393" s="116"/>
    </row>
    <row r="394" spans="1:1" x14ac:dyDescent="0.25">
      <c r="A394" s="116"/>
    </row>
    <row r="395" spans="1:1" x14ac:dyDescent="0.25">
      <c r="A395" s="116"/>
    </row>
    <row r="396" spans="1:1" x14ac:dyDescent="0.25">
      <c r="A396" s="116"/>
    </row>
    <row r="397" spans="1:1" x14ac:dyDescent="0.25">
      <c r="A397" s="116"/>
    </row>
    <row r="398" spans="1:1" x14ac:dyDescent="0.25">
      <c r="A398" s="116"/>
    </row>
    <row r="399" spans="1:1" x14ac:dyDescent="0.25">
      <c r="A399" s="116"/>
    </row>
    <row r="400" spans="1:1" x14ac:dyDescent="0.25">
      <c r="A400" s="116"/>
    </row>
    <row r="401" spans="1:1" x14ac:dyDescent="0.25">
      <c r="A401" s="116"/>
    </row>
    <row r="402" spans="1:1" x14ac:dyDescent="0.25">
      <c r="A402" s="116"/>
    </row>
    <row r="403" spans="1:1" x14ac:dyDescent="0.25">
      <c r="A403" s="116"/>
    </row>
    <row r="404" spans="1:1" x14ac:dyDescent="0.25">
      <c r="A404" s="116"/>
    </row>
    <row r="405" spans="1:1" x14ac:dyDescent="0.25">
      <c r="A405" s="116"/>
    </row>
    <row r="406" spans="1:1" x14ac:dyDescent="0.25">
      <c r="A406" s="116"/>
    </row>
    <row r="407" spans="1:1" x14ac:dyDescent="0.25">
      <c r="A407" s="116"/>
    </row>
    <row r="408" spans="1:1" x14ac:dyDescent="0.25">
      <c r="A408" s="116"/>
    </row>
    <row r="409" spans="1:1" x14ac:dyDescent="0.25">
      <c r="A409" s="116"/>
    </row>
    <row r="410" spans="1:1" x14ac:dyDescent="0.25">
      <c r="A410" s="116"/>
    </row>
    <row r="411" spans="1:1" x14ac:dyDescent="0.25">
      <c r="A411" s="116"/>
    </row>
    <row r="412" spans="1:1" x14ac:dyDescent="0.25">
      <c r="A412" s="116"/>
    </row>
    <row r="413" spans="1:1" x14ac:dyDescent="0.25">
      <c r="A413" s="116"/>
    </row>
    <row r="414" spans="1:1" x14ac:dyDescent="0.25">
      <c r="A414" s="116"/>
    </row>
    <row r="415" spans="1:1" x14ac:dyDescent="0.25">
      <c r="A415" s="116"/>
    </row>
    <row r="416" spans="1:1" x14ac:dyDescent="0.25">
      <c r="A416" s="116"/>
    </row>
    <row r="417" spans="1:1" x14ac:dyDescent="0.25">
      <c r="A417" s="116"/>
    </row>
    <row r="418" spans="1:1" x14ac:dyDescent="0.25">
      <c r="A418" s="116"/>
    </row>
    <row r="419" spans="1:1" x14ac:dyDescent="0.25">
      <c r="A419" s="116"/>
    </row>
    <row r="420" spans="1:1" x14ac:dyDescent="0.25">
      <c r="A420" s="116"/>
    </row>
    <row r="421" spans="1:1" x14ac:dyDescent="0.25">
      <c r="A421" s="116"/>
    </row>
    <row r="422" spans="1:1" x14ac:dyDescent="0.25">
      <c r="A422" s="116"/>
    </row>
    <row r="423" spans="1:1" x14ac:dyDescent="0.25">
      <c r="A423" s="116"/>
    </row>
    <row r="424" spans="1:1" x14ac:dyDescent="0.25">
      <c r="A424" s="116"/>
    </row>
    <row r="425" spans="1:1" x14ac:dyDescent="0.25">
      <c r="A425" s="116"/>
    </row>
    <row r="426" spans="1:1" x14ac:dyDescent="0.25">
      <c r="A426" s="116"/>
    </row>
    <row r="427" spans="1:1" x14ac:dyDescent="0.25">
      <c r="A427" s="116"/>
    </row>
    <row r="428" spans="1:1" x14ac:dyDescent="0.25">
      <c r="A428" s="116"/>
    </row>
    <row r="429" spans="1:1" x14ac:dyDescent="0.25">
      <c r="A429" s="116"/>
    </row>
    <row r="430" spans="1:1" x14ac:dyDescent="0.25">
      <c r="A430" s="116"/>
    </row>
    <row r="431" spans="1:1" x14ac:dyDescent="0.25">
      <c r="A431" s="116"/>
    </row>
    <row r="432" spans="1:1" x14ac:dyDescent="0.25">
      <c r="A432" s="116"/>
    </row>
    <row r="433" spans="1:1" x14ac:dyDescent="0.25">
      <c r="A433" s="116"/>
    </row>
    <row r="434" spans="1:1" x14ac:dyDescent="0.25">
      <c r="A434" s="116"/>
    </row>
    <row r="435" spans="1:1" x14ac:dyDescent="0.25">
      <c r="A435" s="116"/>
    </row>
    <row r="436" spans="1:1" x14ac:dyDescent="0.25">
      <c r="A436" s="116"/>
    </row>
    <row r="437" spans="1:1" x14ac:dyDescent="0.25">
      <c r="A437" s="116"/>
    </row>
    <row r="438" spans="1:1" x14ac:dyDescent="0.25">
      <c r="A438" s="116"/>
    </row>
    <row r="439" spans="1:1" x14ac:dyDescent="0.25">
      <c r="A439" s="116"/>
    </row>
    <row r="440" spans="1:1" x14ac:dyDescent="0.25">
      <c r="A440" s="116"/>
    </row>
    <row r="441" spans="1:1" x14ac:dyDescent="0.25">
      <c r="A441" s="116"/>
    </row>
    <row r="442" spans="1:1" x14ac:dyDescent="0.25">
      <c r="A442" s="116"/>
    </row>
    <row r="443" spans="1:1" x14ac:dyDescent="0.25">
      <c r="A443" s="116"/>
    </row>
    <row r="444" spans="1:1" x14ac:dyDescent="0.25">
      <c r="A444" s="116"/>
    </row>
    <row r="445" spans="1:1" x14ac:dyDescent="0.25">
      <c r="A445" s="116"/>
    </row>
    <row r="446" spans="1:1" x14ac:dyDescent="0.25">
      <c r="A446" s="116"/>
    </row>
    <row r="447" spans="1:1" x14ac:dyDescent="0.25">
      <c r="A447" s="116"/>
    </row>
    <row r="448" spans="1:1" x14ac:dyDescent="0.25">
      <c r="A448" s="116"/>
    </row>
    <row r="449" spans="1:1" x14ac:dyDescent="0.25">
      <c r="A449" s="116"/>
    </row>
    <row r="450" spans="1:1" x14ac:dyDescent="0.25">
      <c r="A450" s="116"/>
    </row>
    <row r="451" spans="1:1" x14ac:dyDescent="0.25">
      <c r="A451" s="116"/>
    </row>
    <row r="452" spans="1:1" x14ac:dyDescent="0.25">
      <c r="A452" s="116"/>
    </row>
    <row r="453" spans="1:1" x14ac:dyDescent="0.25">
      <c r="A453" s="116"/>
    </row>
    <row r="454" spans="1:1" x14ac:dyDescent="0.25">
      <c r="A454" s="116"/>
    </row>
    <row r="455" spans="1:1" x14ac:dyDescent="0.25">
      <c r="A455" s="116"/>
    </row>
    <row r="456" spans="1:1" x14ac:dyDescent="0.25">
      <c r="A456" s="116"/>
    </row>
    <row r="457" spans="1:1" x14ac:dyDescent="0.25">
      <c r="A457" s="116"/>
    </row>
    <row r="458" spans="1:1" x14ac:dyDescent="0.25">
      <c r="A458" s="116"/>
    </row>
    <row r="459" spans="1:1" x14ac:dyDescent="0.25">
      <c r="A459" s="116"/>
    </row>
    <row r="460" spans="1:1" x14ac:dyDescent="0.25">
      <c r="A460" s="116"/>
    </row>
    <row r="461" spans="1:1" x14ac:dyDescent="0.25">
      <c r="A461" s="116"/>
    </row>
    <row r="462" spans="1:1" x14ac:dyDescent="0.25">
      <c r="A462" s="116"/>
    </row>
    <row r="463" spans="1:1" x14ac:dyDescent="0.25">
      <c r="A463" s="116"/>
    </row>
    <row r="464" spans="1:1" x14ac:dyDescent="0.25">
      <c r="A464" s="116"/>
    </row>
    <row r="465" spans="1:1" x14ac:dyDescent="0.25">
      <c r="A465" s="116"/>
    </row>
    <row r="466" spans="1:1" x14ac:dyDescent="0.25">
      <c r="A466" s="116"/>
    </row>
    <row r="467" spans="1:1" x14ac:dyDescent="0.25">
      <c r="A467" s="116"/>
    </row>
    <row r="468" spans="1:1" x14ac:dyDescent="0.25">
      <c r="A468" s="116"/>
    </row>
    <row r="469" spans="1:1" x14ac:dyDescent="0.25">
      <c r="A469" s="116"/>
    </row>
    <row r="470" spans="1:1" x14ac:dyDescent="0.25">
      <c r="A470" s="116"/>
    </row>
    <row r="471" spans="1:1" x14ac:dyDescent="0.25">
      <c r="A471" s="116"/>
    </row>
    <row r="472" spans="1:1" x14ac:dyDescent="0.25">
      <c r="A472" s="116"/>
    </row>
    <row r="473" spans="1:1" x14ac:dyDescent="0.25">
      <c r="A473" s="116"/>
    </row>
    <row r="474" spans="1:1" x14ac:dyDescent="0.25">
      <c r="A474" s="116"/>
    </row>
    <row r="475" spans="1:1" x14ac:dyDescent="0.25">
      <c r="A475" s="116"/>
    </row>
    <row r="476" spans="1:1" x14ac:dyDescent="0.25">
      <c r="A476" s="116"/>
    </row>
    <row r="477" spans="1:1" x14ac:dyDescent="0.25">
      <c r="A477" s="116"/>
    </row>
    <row r="478" spans="1:1" x14ac:dyDescent="0.25">
      <c r="A478" s="116"/>
    </row>
    <row r="479" spans="1:1" x14ac:dyDescent="0.25">
      <c r="A479" s="116"/>
    </row>
    <row r="480" spans="1:1" x14ac:dyDescent="0.25">
      <c r="A480" s="116"/>
    </row>
    <row r="481" spans="1:1" x14ac:dyDescent="0.25">
      <c r="A481" s="116"/>
    </row>
    <row r="482" spans="1:1" x14ac:dyDescent="0.25">
      <c r="A482" s="116"/>
    </row>
    <row r="483" spans="1:1" x14ac:dyDescent="0.25">
      <c r="A483" s="116"/>
    </row>
    <row r="484" spans="1:1" x14ac:dyDescent="0.25">
      <c r="A484" s="116"/>
    </row>
    <row r="485" spans="1:1" x14ac:dyDescent="0.25">
      <c r="A485" s="116"/>
    </row>
    <row r="486" spans="1:1" x14ac:dyDescent="0.25">
      <c r="A486" s="116"/>
    </row>
    <row r="487" spans="1:1" x14ac:dyDescent="0.25">
      <c r="A487" s="116"/>
    </row>
    <row r="488" spans="1:1" x14ac:dyDescent="0.25">
      <c r="A488" s="116"/>
    </row>
    <row r="489" spans="1:1" x14ac:dyDescent="0.25">
      <c r="A489" s="116"/>
    </row>
    <row r="490" spans="1:1" x14ac:dyDescent="0.25">
      <c r="A490" s="116"/>
    </row>
    <row r="491" spans="1:1" x14ac:dyDescent="0.25">
      <c r="A491" s="116"/>
    </row>
    <row r="492" spans="1:1" x14ac:dyDescent="0.25">
      <c r="A492" s="116"/>
    </row>
    <row r="493" spans="1:1" x14ac:dyDescent="0.25">
      <c r="A493" s="116"/>
    </row>
    <row r="494" spans="1:1" x14ac:dyDescent="0.25">
      <c r="A494" s="116"/>
    </row>
    <row r="495" spans="1:1" x14ac:dyDescent="0.25">
      <c r="A495" s="116"/>
    </row>
    <row r="496" spans="1:1" x14ac:dyDescent="0.25">
      <c r="A496" s="116"/>
    </row>
    <row r="497" spans="1:1" x14ac:dyDescent="0.25">
      <c r="A497" s="116"/>
    </row>
    <row r="498" spans="1:1" x14ac:dyDescent="0.25">
      <c r="A498" s="116"/>
    </row>
    <row r="499" spans="1:1" x14ac:dyDescent="0.25">
      <c r="A499" s="116"/>
    </row>
    <row r="500" spans="1:1" x14ac:dyDescent="0.25">
      <c r="A500" s="11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6CC7A-D6BC-42C1-8FF8-59AAAF3D06F5}">
  <sheetPr>
    <tabColor theme="4" tint="0.39997558519241921"/>
  </sheetPr>
  <dimension ref="A1:K2472"/>
  <sheetViews>
    <sheetView topLeftCell="A60" zoomScale="115" zoomScaleNormal="115" workbookViewId="0">
      <selection activeCell="D9" sqref="D9"/>
    </sheetView>
  </sheetViews>
  <sheetFormatPr defaultRowHeight="15" x14ac:dyDescent="0.25"/>
  <cols>
    <col min="1" max="1" width="15" style="13" customWidth="1"/>
    <col min="2" max="2" width="33.42578125" style="13" customWidth="1"/>
    <col min="3" max="3" width="6.5703125" style="13" customWidth="1"/>
    <col min="4" max="4" width="15.140625" style="13" customWidth="1"/>
    <col min="5" max="5" width="15.140625" style="102" customWidth="1"/>
    <col min="6" max="6" width="15.140625" style="13" customWidth="1"/>
    <col min="7" max="7" width="13.42578125" style="103" customWidth="1"/>
    <col min="8" max="8" width="13.28515625" customWidth="1"/>
    <col min="9" max="9" width="14.5703125" customWidth="1"/>
  </cols>
  <sheetData>
    <row r="1" spans="1:11" ht="25.5" customHeight="1" thickBot="1" x14ac:dyDescent="0.3">
      <c r="A1" s="83" t="s">
        <v>81</v>
      </c>
      <c r="B1" s="83" t="s">
        <v>178</v>
      </c>
      <c r="C1" s="83" t="s">
        <v>179</v>
      </c>
      <c r="D1" s="83" t="s">
        <v>114</v>
      </c>
      <c r="E1" s="101" t="s">
        <v>78</v>
      </c>
      <c r="F1" s="83" t="s">
        <v>79</v>
      </c>
      <c r="G1" s="101" t="s">
        <v>113</v>
      </c>
      <c r="H1" s="83" t="s">
        <v>118</v>
      </c>
      <c r="I1" s="83" t="s">
        <v>84</v>
      </c>
      <c r="K1" s="121" t="s">
        <v>155</v>
      </c>
    </row>
    <row r="2" spans="1:11" x14ac:dyDescent="0.25">
      <c r="A2" s="110" t="str">
        <f>IF(E2="","",E2+(6-J2))</f>
        <v/>
      </c>
      <c r="B2" s="123" t="s">
        <v>17</v>
      </c>
      <c r="C2" s="55"/>
      <c r="D2" s="55"/>
      <c r="E2" s="56"/>
      <c r="F2" s="133">
        <f>'Data Inputs'!C10</f>
        <v>0</v>
      </c>
      <c r="G2" s="56"/>
      <c r="H2" s="84">
        <f>SUMIF('Cash Inflows'!E:E,'AR Journal'!D2,'Cash Inflows'!F:F)</f>
        <v>0</v>
      </c>
      <c r="I2" s="84">
        <f>F2-H2</f>
        <v>0</v>
      </c>
      <c r="J2">
        <f>IF(WEEKDAY(E2)=7,0,WEEKDAY(E2))</f>
        <v>0</v>
      </c>
      <c r="K2" t="b">
        <f ca="1">IF(TODAY()-E2&gt;'Data Inputs'!$B$46,TRUE,FALSE)</f>
        <v>1</v>
      </c>
    </row>
    <row r="3" spans="1:11" x14ac:dyDescent="0.25">
      <c r="A3" s="110" t="str">
        <f>IF(E3="","",E3+(6-J3))</f>
        <v/>
      </c>
      <c r="B3" s="123"/>
      <c r="C3" s="55"/>
      <c r="D3" s="55"/>
      <c r="E3" s="56"/>
      <c r="F3" s="78"/>
      <c r="G3" s="56"/>
      <c r="H3" s="84">
        <f>SUMIF('Cash Inflows'!E:E,'AR Journal'!D3,'Cash Inflows'!F:F)</f>
        <v>0</v>
      </c>
      <c r="I3" s="84">
        <f>F3-H3</f>
        <v>0</v>
      </c>
      <c r="J3">
        <f t="shared" ref="J3:J66" si="0">IF(WEEKDAY(E3)=7,0,WEEKDAY(E3))</f>
        <v>0</v>
      </c>
      <c r="K3" t="b">
        <f ca="1">IF(TODAY()-E3&gt;'Data Inputs'!$B$46,TRUE,FALSE)</f>
        <v>1</v>
      </c>
    </row>
    <row r="4" spans="1:11" x14ac:dyDescent="0.25">
      <c r="A4" s="110" t="str">
        <f t="shared" ref="A4:A66" si="1">IF(E4="","",E4+(6-J4))</f>
        <v/>
      </c>
      <c r="B4" s="123"/>
      <c r="C4" s="55"/>
      <c r="D4" s="55"/>
      <c r="E4" s="56"/>
      <c r="F4" s="78"/>
      <c r="G4" s="56"/>
      <c r="H4" s="84">
        <f>SUMIF('Cash Inflows'!E:E,'AR Journal'!D4,'Cash Inflows'!F:F)</f>
        <v>0</v>
      </c>
      <c r="I4" s="84">
        <f t="shared" ref="I4:I67" si="2">F4-H4</f>
        <v>0</v>
      </c>
      <c r="J4">
        <f t="shared" si="0"/>
        <v>0</v>
      </c>
      <c r="K4" t="b">
        <f ca="1">IF(TODAY()-E4&gt;'Data Inputs'!$B$46,TRUE,FALSE)</f>
        <v>1</v>
      </c>
    </row>
    <row r="5" spans="1:11" x14ac:dyDescent="0.25">
      <c r="A5" s="110" t="str">
        <f t="shared" si="1"/>
        <v/>
      </c>
      <c r="B5" s="123"/>
      <c r="C5" s="55"/>
      <c r="D5" s="55"/>
      <c r="E5" s="56"/>
      <c r="F5" s="78"/>
      <c r="G5" s="56"/>
      <c r="H5" s="84">
        <f>SUMIF('Cash Inflows'!E:E,'AR Journal'!D5,'Cash Inflows'!F:F)</f>
        <v>0</v>
      </c>
      <c r="I5" s="84">
        <f t="shared" si="2"/>
        <v>0</v>
      </c>
      <c r="J5">
        <f t="shared" si="0"/>
        <v>0</v>
      </c>
      <c r="K5" t="b">
        <f ca="1">IF(TODAY()-E5&gt;'Data Inputs'!$B$46,TRUE,FALSE)</f>
        <v>1</v>
      </c>
    </row>
    <row r="6" spans="1:11" x14ac:dyDescent="0.25">
      <c r="A6" s="110" t="str">
        <f t="shared" si="1"/>
        <v/>
      </c>
      <c r="B6" s="123"/>
      <c r="C6" s="55"/>
      <c r="D6" s="55"/>
      <c r="E6" s="56"/>
      <c r="F6" s="78"/>
      <c r="G6" s="56"/>
      <c r="H6" s="84">
        <f>SUMIF('Cash Inflows'!E:E,'AR Journal'!D6,'Cash Inflows'!F:F)</f>
        <v>0</v>
      </c>
      <c r="I6" s="84">
        <f t="shared" si="2"/>
        <v>0</v>
      </c>
      <c r="J6">
        <f t="shared" si="0"/>
        <v>0</v>
      </c>
      <c r="K6" t="b">
        <f ca="1">IF(TODAY()-E6&gt;'Data Inputs'!$B$46,TRUE,FALSE)</f>
        <v>1</v>
      </c>
    </row>
    <row r="7" spans="1:11" x14ac:dyDescent="0.25">
      <c r="A7" s="110" t="str">
        <f t="shared" si="1"/>
        <v/>
      </c>
      <c r="B7" s="123"/>
      <c r="C7" s="55"/>
      <c r="D7" s="55"/>
      <c r="E7" s="56"/>
      <c r="F7" s="78"/>
      <c r="G7" s="56"/>
      <c r="H7" s="84">
        <f>SUMIF('Cash Inflows'!E:E,'AR Journal'!D7,'Cash Inflows'!F:F)</f>
        <v>0</v>
      </c>
      <c r="I7" s="84">
        <f t="shared" si="2"/>
        <v>0</v>
      </c>
      <c r="J7">
        <f t="shared" si="0"/>
        <v>0</v>
      </c>
      <c r="K7" t="b">
        <f ca="1">IF(TODAY()-E7&gt;'Data Inputs'!$B$46,TRUE,FALSE)</f>
        <v>1</v>
      </c>
    </row>
    <row r="8" spans="1:11" x14ac:dyDescent="0.25">
      <c r="A8" s="110" t="str">
        <f t="shared" si="1"/>
        <v/>
      </c>
      <c r="B8" s="123"/>
      <c r="C8" s="55"/>
      <c r="D8" s="55"/>
      <c r="E8" s="56"/>
      <c r="F8" s="78"/>
      <c r="G8" s="56"/>
      <c r="H8" s="84">
        <f>SUMIF('Cash Inflows'!E:E,'AR Journal'!D8,'Cash Inflows'!F:F)</f>
        <v>0</v>
      </c>
      <c r="I8" s="84">
        <f t="shared" si="2"/>
        <v>0</v>
      </c>
      <c r="J8">
        <f t="shared" si="0"/>
        <v>0</v>
      </c>
      <c r="K8" t="b">
        <f ca="1">IF(TODAY()-E8&gt;'Data Inputs'!$B$46,TRUE,FALSE)</f>
        <v>1</v>
      </c>
    </row>
    <row r="9" spans="1:11" x14ac:dyDescent="0.25">
      <c r="A9" s="110" t="str">
        <f t="shared" si="1"/>
        <v/>
      </c>
      <c r="B9" s="123"/>
      <c r="C9" s="55"/>
      <c r="D9" s="55"/>
      <c r="E9" s="56"/>
      <c r="F9" s="78"/>
      <c r="G9" s="56"/>
      <c r="H9" s="84">
        <f>SUMIF('Cash Inflows'!E:E,'AR Journal'!D9,'Cash Inflows'!F:F)</f>
        <v>0</v>
      </c>
      <c r="I9" s="84">
        <f t="shared" si="2"/>
        <v>0</v>
      </c>
      <c r="J9">
        <f t="shared" si="0"/>
        <v>0</v>
      </c>
      <c r="K9" t="b">
        <f ca="1">IF(TODAY()-E9&gt;'Data Inputs'!$B$46,TRUE,FALSE)</f>
        <v>1</v>
      </c>
    </row>
    <row r="10" spans="1:11" x14ac:dyDescent="0.25">
      <c r="A10" s="110" t="str">
        <f t="shared" si="1"/>
        <v/>
      </c>
      <c r="B10" s="123"/>
      <c r="C10" s="55"/>
      <c r="D10" s="55"/>
      <c r="E10" s="56"/>
      <c r="F10" s="78"/>
      <c r="G10" s="56"/>
      <c r="H10" s="84">
        <f>SUMIF('Cash Inflows'!E:E,'AR Journal'!D10,'Cash Inflows'!F:F)</f>
        <v>0</v>
      </c>
      <c r="I10" s="84">
        <f t="shared" si="2"/>
        <v>0</v>
      </c>
      <c r="J10">
        <f t="shared" si="0"/>
        <v>0</v>
      </c>
      <c r="K10" t="b">
        <f ca="1">IF(TODAY()-E10&gt;'Data Inputs'!$B$46,TRUE,FALSE)</f>
        <v>1</v>
      </c>
    </row>
    <row r="11" spans="1:11" x14ac:dyDescent="0.25">
      <c r="A11" s="110" t="str">
        <f t="shared" si="1"/>
        <v/>
      </c>
      <c r="B11" s="123"/>
      <c r="C11" s="55"/>
      <c r="D11" s="55"/>
      <c r="E11" s="56"/>
      <c r="F11" s="78"/>
      <c r="G11" s="56"/>
      <c r="H11" s="84">
        <f>SUMIF('Cash Inflows'!E:E,'AR Journal'!D11,'Cash Inflows'!F:F)</f>
        <v>0</v>
      </c>
      <c r="I11" s="84">
        <f t="shared" si="2"/>
        <v>0</v>
      </c>
      <c r="J11">
        <f t="shared" si="0"/>
        <v>0</v>
      </c>
      <c r="K11" t="b">
        <f ca="1">IF(TODAY()-E11&gt;'Data Inputs'!$B$46,TRUE,FALSE)</f>
        <v>1</v>
      </c>
    </row>
    <row r="12" spans="1:11" x14ac:dyDescent="0.25">
      <c r="A12" s="110" t="str">
        <f t="shared" si="1"/>
        <v/>
      </c>
      <c r="B12" s="123"/>
      <c r="C12" s="55"/>
      <c r="D12" s="55"/>
      <c r="E12" s="56"/>
      <c r="F12" s="78"/>
      <c r="G12" s="56"/>
      <c r="H12" s="84">
        <f>SUMIF('Cash Inflows'!E:E,'AR Journal'!D12,'Cash Inflows'!F:F)</f>
        <v>0</v>
      </c>
      <c r="I12" s="84">
        <f t="shared" si="2"/>
        <v>0</v>
      </c>
      <c r="J12">
        <f t="shared" si="0"/>
        <v>0</v>
      </c>
      <c r="K12" t="b">
        <f ca="1">IF(TODAY()-E12&gt;'Data Inputs'!$B$46,TRUE,FALSE)</f>
        <v>1</v>
      </c>
    </row>
    <row r="13" spans="1:11" x14ac:dyDescent="0.25">
      <c r="A13" s="110" t="str">
        <f t="shared" si="1"/>
        <v/>
      </c>
      <c r="B13" s="123"/>
      <c r="C13" s="55"/>
      <c r="D13" s="55"/>
      <c r="E13" s="56"/>
      <c r="F13" s="78"/>
      <c r="G13" s="56"/>
      <c r="H13" s="84">
        <f>SUMIF('Cash Inflows'!E:E,'AR Journal'!D13,'Cash Inflows'!F:F)</f>
        <v>0</v>
      </c>
      <c r="I13" s="84">
        <f t="shared" si="2"/>
        <v>0</v>
      </c>
      <c r="J13">
        <f t="shared" si="0"/>
        <v>0</v>
      </c>
      <c r="K13" t="b">
        <f ca="1">IF(TODAY()-E13&gt;'Data Inputs'!$B$46,TRUE,FALSE)</f>
        <v>1</v>
      </c>
    </row>
    <row r="14" spans="1:11" x14ac:dyDescent="0.25">
      <c r="A14" s="110" t="str">
        <f t="shared" si="1"/>
        <v/>
      </c>
      <c r="B14" s="123"/>
      <c r="C14" s="55"/>
      <c r="D14" s="55"/>
      <c r="E14" s="56"/>
      <c r="F14" s="78"/>
      <c r="G14" s="56"/>
      <c r="H14" s="84">
        <f>SUMIF('Cash Inflows'!E:E,'AR Journal'!D14,'Cash Inflows'!F:F)</f>
        <v>0</v>
      </c>
      <c r="I14" s="84">
        <f t="shared" si="2"/>
        <v>0</v>
      </c>
      <c r="J14">
        <f t="shared" si="0"/>
        <v>0</v>
      </c>
      <c r="K14" t="b">
        <f ca="1">IF(TODAY()-E14&gt;'Data Inputs'!$B$46,TRUE,FALSE)</f>
        <v>1</v>
      </c>
    </row>
    <row r="15" spans="1:11" x14ac:dyDescent="0.25">
      <c r="A15" s="110" t="str">
        <f t="shared" si="1"/>
        <v/>
      </c>
      <c r="B15" s="123"/>
      <c r="C15" s="55"/>
      <c r="D15" s="55"/>
      <c r="E15" s="56"/>
      <c r="F15" s="78"/>
      <c r="G15" s="56"/>
      <c r="H15" s="84">
        <f>SUMIF('Cash Inflows'!E:E,'AR Journal'!D15,'Cash Inflows'!F:F)</f>
        <v>0</v>
      </c>
      <c r="I15" s="84">
        <f t="shared" si="2"/>
        <v>0</v>
      </c>
      <c r="J15">
        <f t="shared" si="0"/>
        <v>0</v>
      </c>
      <c r="K15" t="b">
        <f ca="1">IF(TODAY()-E15&gt;'Data Inputs'!$B$46,TRUE,FALSE)</f>
        <v>1</v>
      </c>
    </row>
    <row r="16" spans="1:11" x14ac:dyDescent="0.25">
      <c r="A16" s="110" t="str">
        <f t="shared" si="1"/>
        <v/>
      </c>
      <c r="B16" s="123"/>
      <c r="C16" s="55"/>
      <c r="D16" s="55"/>
      <c r="E16" s="56"/>
      <c r="F16" s="78"/>
      <c r="G16" s="56"/>
      <c r="H16" s="84">
        <f>SUMIF('Cash Inflows'!E:E,'AR Journal'!D16,'Cash Inflows'!F:F)</f>
        <v>0</v>
      </c>
      <c r="I16" s="84">
        <f t="shared" si="2"/>
        <v>0</v>
      </c>
      <c r="J16">
        <f t="shared" si="0"/>
        <v>0</v>
      </c>
      <c r="K16" t="b">
        <f ca="1">IF(TODAY()-E16&gt;'Data Inputs'!$B$46,TRUE,FALSE)</f>
        <v>1</v>
      </c>
    </row>
    <row r="17" spans="1:11" x14ac:dyDescent="0.25">
      <c r="A17" s="110" t="str">
        <f t="shared" si="1"/>
        <v/>
      </c>
      <c r="B17" s="123"/>
      <c r="C17" s="55"/>
      <c r="D17" s="55"/>
      <c r="E17" s="56"/>
      <c r="F17" s="78"/>
      <c r="G17" s="56"/>
      <c r="H17" s="84">
        <f>SUMIF('Cash Inflows'!E:E,'AR Journal'!D17,'Cash Inflows'!F:F)</f>
        <v>0</v>
      </c>
      <c r="I17" s="84">
        <f t="shared" si="2"/>
        <v>0</v>
      </c>
      <c r="J17">
        <f t="shared" si="0"/>
        <v>0</v>
      </c>
      <c r="K17" t="b">
        <f ca="1">IF(TODAY()-E17&gt;'Data Inputs'!$B$46,TRUE,FALSE)</f>
        <v>1</v>
      </c>
    </row>
    <row r="18" spans="1:11" x14ac:dyDescent="0.25">
      <c r="A18" s="110" t="str">
        <f t="shared" si="1"/>
        <v/>
      </c>
      <c r="B18" s="123"/>
      <c r="C18" s="55"/>
      <c r="D18" s="55"/>
      <c r="E18" s="56"/>
      <c r="F18" s="78"/>
      <c r="G18" s="56"/>
      <c r="H18" s="84">
        <f>SUMIF('Cash Inflows'!E:E,'AR Journal'!D18,'Cash Inflows'!F:F)</f>
        <v>0</v>
      </c>
      <c r="I18" s="84">
        <f t="shared" si="2"/>
        <v>0</v>
      </c>
      <c r="J18">
        <f t="shared" si="0"/>
        <v>0</v>
      </c>
      <c r="K18" t="b">
        <f ca="1">IF(TODAY()-E18&gt;'Data Inputs'!$B$46,TRUE,FALSE)</f>
        <v>1</v>
      </c>
    </row>
    <row r="19" spans="1:11" x14ac:dyDescent="0.25">
      <c r="A19" s="110" t="str">
        <f t="shared" si="1"/>
        <v/>
      </c>
      <c r="B19" s="123"/>
      <c r="C19" s="55"/>
      <c r="D19" s="55"/>
      <c r="E19" s="56"/>
      <c r="F19" s="78"/>
      <c r="G19" s="56"/>
      <c r="H19" s="84">
        <f>SUMIF('Cash Inflows'!E:E,'AR Journal'!D19,'Cash Inflows'!F:F)</f>
        <v>0</v>
      </c>
      <c r="I19" s="84">
        <f t="shared" si="2"/>
        <v>0</v>
      </c>
      <c r="J19">
        <f t="shared" si="0"/>
        <v>0</v>
      </c>
      <c r="K19" t="b">
        <f ca="1">IF(TODAY()-E19&gt;'Data Inputs'!$B$46,TRUE,FALSE)</f>
        <v>1</v>
      </c>
    </row>
    <row r="20" spans="1:11" x14ac:dyDescent="0.25">
      <c r="A20" s="110" t="str">
        <f t="shared" si="1"/>
        <v/>
      </c>
      <c r="B20" s="123"/>
      <c r="C20" s="55"/>
      <c r="D20" s="55"/>
      <c r="E20" s="56"/>
      <c r="F20" s="78"/>
      <c r="G20" s="56"/>
      <c r="H20" s="84">
        <f>SUMIF('Cash Inflows'!E:E,'AR Journal'!D20,'Cash Inflows'!F:F)</f>
        <v>0</v>
      </c>
      <c r="I20" s="84">
        <f t="shared" si="2"/>
        <v>0</v>
      </c>
      <c r="J20">
        <f t="shared" si="0"/>
        <v>0</v>
      </c>
      <c r="K20" t="b">
        <f ca="1">IF(TODAY()-E20&gt;'Data Inputs'!$B$46,TRUE,FALSE)</f>
        <v>1</v>
      </c>
    </row>
    <row r="21" spans="1:11" x14ac:dyDescent="0.25">
      <c r="A21" s="110" t="str">
        <f t="shared" si="1"/>
        <v/>
      </c>
      <c r="B21" s="123"/>
      <c r="C21" s="55"/>
      <c r="D21" s="55"/>
      <c r="E21" s="56"/>
      <c r="F21" s="78"/>
      <c r="G21" s="56"/>
      <c r="H21" s="84">
        <f>SUMIF('Cash Inflows'!E:E,'AR Journal'!D21,'Cash Inflows'!F:F)</f>
        <v>0</v>
      </c>
      <c r="I21" s="84">
        <f t="shared" si="2"/>
        <v>0</v>
      </c>
      <c r="J21">
        <f t="shared" si="0"/>
        <v>0</v>
      </c>
      <c r="K21" t="b">
        <f ca="1">IF(TODAY()-E21&gt;'Data Inputs'!$B$46,TRUE,FALSE)</f>
        <v>1</v>
      </c>
    </row>
    <row r="22" spans="1:11" x14ac:dyDescent="0.25">
      <c r="A22" s="110" t="str">
        <f t="shared" si="1"/>
        <v/>
      </c>
      <c r="B22" s="123"/>
      <c r="C22" s="55"/>
      <c r="D22" s="55"/>
      <c r="E22" s="56"/>
      <c r="F22" s="78"/>
      <c r="G22" s="56"/>
      <c r="H22" s="84">
        <f>SUMIF('Cash Inflows'!E:E,'AR Journal'!D22,'Cash Inflows'!F:F)</f>
        <v>0</v>
      </c>
      <c r="I22" s="84">
        <f t="shared" si="2"/>
        <v>0</v>
      </c>
      <c r="J22">
        <f t="shared" si="0"/>
        <v>0</v>
      </c>
      <c r="K22" t="b">
        <f ca="1">IF(TODAY()-E22&gt;'Data Inputs'!$B$46,TRUE,FALSE)</f>
        <v>1</v>
      </c>
    </row>
    <row r="23" spans="1:11" x14ac:dyDescent="0.25">
      <c r="A23" s="110" t="str">
        <f t="shared" si="1"/>
        <v/>
      </c>
      <c r="B23" s="123"/>
      <c r="C23" s="55"/>
      <c r="D23" s="55"/>
      <c r="E23" s="56"/>
      <c r="F23" s="78"/>
      <c r="G23" s="56"/>
      <c r="H23" s="84">
        <f>SUMIF('Cash Inflows'!E:E,'AR Journal'!D23,'Cash Inflows'!F:F)</f>
        <v>0</v>
      </c>
      <c r="I23" s="84">
        <f t="shared" si="2"/>
        <v>0</v>
      </c>
      <c r="J23">
        <f t="shared" si="0"/>
        <v>0</v>
      </c>
      <c r="K23" t="b">
        <f ca="1">IF(TODAY()-E23&gt;'Data Inputs'!$B$46,TRUE,FALSE)</f>
        <v>1</v>
      </c>
    </row>
    <row r="24" spans="1:11" x14ac:dyDescent="0.25">
      <c r="A24" s="110" t="str">
        <f t="shared" si="1"/>
        <v/>
      </c>
      <c r="B24" s="123"/>
      <c r="C24" s="55"/>
      <c r="D24" s="55"/>
      <c r="E24" s="56"/>
      <c r="F24" s="78"/>
      <c r="G24" s="56"/>
      <c r="H24" s="84">
        <f>SUMIF('Cash Inflows'!E:E,'AR Journal'!D24,'Cash Inflows'!F:F)</f>
        <v>0</v>
      </c>
      <c r="I24" s="84">
        <f t="shared" si="2"/>
        <v>0</v>
      </c>
      <c r="J24">
        <f t="shared" si="0"/>
        <v>0</v>
      </c>
      <c r="K24" t="b">
        <f ca="1">IF(TODAY()-E24&gt;'Data Inputs'!$B$46,TRUE,FALSE)</f>
        <v>1</v>
      </c>
    </row>
    <row r="25" spans="1:11" x14ac:dyDescent="0.25">
      <c r="A25" s="110" t="str">
        <f t="shared" si="1"/>
        <v/>
      </c>
      <c r="B25" s="123"/>
      <c r="C25" s="55"/>
      <c r="D25" s="55"/>
      <c r="E25" s="56"/>
      <c r="F25" s="78"/>
      <c r="G25" s="56"/>
      <c r="H25" s="84">
        <f>SUMIF('Cash Inflows'!E:E,'AR Journal'!D25,'Cash Inflows'!F:F)</f>
        <v>0</v>
      </c>
      <c r="I25" s="84">
        <f t="shared" si="2"/>
        <v>0</v>
      </c>
      <c r="J25">
        <f t="shared" si="0"/>
        <v>0</v>
      </c>
      <c r="K25" t="b">
        <f ca="1">IF(TODAY()-E25&gt;'Data Inputs'!$B$46,TRUE,FALSE)</f>
        <v>1</v>
      </c>
    </row>
    <row r="26" spans="1:11" x14ac:dyDescent="0.25">
      <c r="A26" s="110" t="str">
        <f t="shared" si="1"/>
        <v/>
      </c>
      <c r="B26" s="123"/>
      <c r="C26" s="55"/>
      <c r="D26" s="55"/>
      <c r="E26" s="56"/>
      <c r="F26" s="78"/>
      <c r="G26" s="56"/>
      <c r="H26" s="84">
        <f>SUMIF('Cash Inflows'!E:E,'AR Journal'!D26,'Cash Inflows'!F:F)</f>
        <v>0</v>
      </c>
      <c r="I26" s="84">
        <f t="shared" si="2"/>
        <v>0</v>
      </c>
      <c r="J26">
        <f t="shared" si="0"/>
        <v>0</v>
      </c>
      <c r="K26" t="b">
        <f ca="1">IF(TODAY()-E26&gt;'Data Inputs'!$B$46,TRUE,FALSE)</f>
        <v>1</v>
      </c>
    </row>
    <row r="27" spans="1:11" x14ac:dyDescent="0.25">
      <c r="A27" s="110" t="str">
        <f t="shared" si="1"/>
        <v/>
      </c>
      <c r="B27" s="123"/>
      <c r="C27" s="55"/>
      <c r="D27" s="55"/>
      <c r="E27" s="56"/>
      <c r="F27" s="78"/>
      <c r="G27" s="56"/>
      <c r="H27" s="84">
        <f>SUMIF('Cash Inflows'!E:E,'AR Journal'!D27,'Cash Inflows'!F:F)</f>
        <v>0</v>
      </c>
      <c r="I27" s="84">
        <f t="shared" si="2"/>
        <v>0</v>
      </c>
      <c r="J27">
        <f t="shared" si="0"/>
        <v>0</v>
      </c>
      <c r="K27" t="b">
        <f ca="1">IF(TODAY()-E27&gt;'Data Inputs'!$B$46,TRUE,FALSE)</f>
        <v>1</v>
      </c>
    </row>
    <row r="28" spans="1:11" x14ac:dyDescent="0.25">
      <c r="A28" s="110" t="str">
        <f t="shared" si="1"/>
        <v/>
      </c>
      <c r="B28" s="123"/>
      <c r="C28" s="55"/>
      <c r="D28" s="55"/>
      <c r="E28" s="56"/>
      <c r="F28" s="78"/>
      <c r="G28" s="56"/>
      <c r="H28" s="84">
        <f>SUMIF('Cash Inflows'!E:E,'AR Journal'!D28,'Cash Inflows'!F:F)</f>
        <v>0</v>
      </c>
      <c r="I28" s="84">
        <f t="shared" si="2"/>
        <v>0</v>
      </c>
      <c r="J28">
        <f t="shared" si="0"/>
        <v>0</v>
      </c>
      <c r="K28" t="b">
        <f ca="1">IF(TODAY()-E28&gt;'Data Inputs'!$B$46,TRUE,FALSE)</f>
        <v>1</v>
      </c>
    </row>
    <row r="29" spans="1:11" x14ac:dyDescent="0.25">
      <c r="A29" s="110" t="str">
        <f t="shared" si="1"/>
        <v/>
      </c>
      <c r="B29" s="123"/>
      <c r="C29" s="55"/>
      <c r="D29" s="55"/>
      <c r="E29" s="56"/>
      <c r="F29" s="78"/>
      <c r="G29" s="56"/>
      <c r="H29" s="84">
        <f>SUMIF('Cash Inflows'!E:E,'AR Journal'!D29,'Cash Inflows'!F:F)</f>
        <v>0</v>
      </c>
      <c r="I29" s="84">
        <f t="shared" si="2"/>
        <v>0</v>
      </c>
      <c r="J29">
        <f t="shared" si="0"/>
        <v>0</v>
      </c>
      <c r="K29" t="b">
        <f ca="1">IF(TODAY()-E29&gt;'Data Inputs'!$B$46,TRUE,FALSE)</f>
        <v>1</v>
      </c>
    </row>
    <row r="30" spans="1:11" x14ac:dyDescent="0.25">
      <c r="A30" s="110" t="str">
        <f t="shared" si="1"/>
        <v/>
      </c>
      <c r="B30" s="123"/>
      <c r="C30" s="55"/>
      <c r="D30" s="55"/>
      <c r="E30" s="56"/>
      <c r="F30" s="78"/>
      <c r="G30" s="56"/>
      <c r="H30" s="84">
        <f>SUMIF('Cash Inflows'!E:E,'AR Journal'!D30,'Cash Inflows'!F:F)</f>
        <v>0</v>
      </c>
      <c r="I30" s="84">
        <f t="shared" si="2"/>
        <v>0</v>
      </c>
      <c r="J30">
        <f t="shared" si="0"/>
        <v>0</v>
      </c>
      <c r="K30" t="b">
        <f ca="1">IF(TODAY()-E30&gt;'Data Inputs'!$B$46,TRUE,FALSE)</f>
        <v>1</v>
      </c>
    </row>
    <row r="31" spans="1:11" x14ac:dyDescent="0.25">
      <c r="A31" s="110" t="str">
        <f t="shared" si="1"/>
        <v/>
      </c>
      <c r="B31" s="123"/>
      <c r="C31" s="55"/>
      <c r="D31" s="55"/>
      <c r="E31" s="56"/>
      <c r="F31" s="78"/>
      <c r="G31" s="56"/>
      <c r="H31" s="84">
        <f>SUMIF('Cash Inflows'!E:E,'AR Journal'!D31,'Cash Inflows'!F:F)</f>
        <v>0</v>
      </c>
      <c r="I31" s="84">
        <f t="shared" si="2"/>
        <v>0</v>
      </c>
      <c r="J31">
        <f t="shared" si="0"/>
        <v>0</v>
      </c>
      <c r="K31" t="b">
        <f ca="1">IF(TODAY()-E31&gt;'Data Inputs'!$B$46,TRUE,FALSE)</f>
        <v>1</v>
      </c>
    </row>
    <row r="32" spans="1:11" x14ac:dyDescent="0.25">
      <c r="A32" s="110" t="str">
        <f t="shared" si="1"/>
        <v/>
      </c>
      <c r="B32" s="123"/>
      <c r="C32" s="55"/>
      <c r="D32" s="55"/>
      <c r="E32" s="56"/>
      <c r="F32" s="78"/>
      <c r="G32" s="56"/>
      <c r="H32" s="84">
        <f>SUMIF('Cash Inflows'!E:E,'AR Journal'!D32,'Cash Inflows'!F:F)</f>
        <v>0</v>
      </c>
      <c r="I32" s="84">
        <f t="shared" si="2"/>
        <v>0</v>
      </c>
      <c r="J32">
        <f t="shared" si="0"/>
        <v>0</v>
      </c>
      <c r="K32" t="b">
        <f ca="1">IF(TODAY()-E32&gt;'Data Inputs'!$B$46,TRUE,FALSE)</f>
        <v>1</v>
      </c>
    </row>
    <row r="33" spans="1:11" x14ac:dyDescent="0.25">
      <c r="A33" s="110" t="str">
        <f t="shared" si="1"/>
        <v/>
      </c>
      <c r="B33" s="123"/>
      <c r="C33" s="55"/>
      <c r="D33" s="55"/>
      <c r="E33" s="56"/>
      <c r="F33" s="78"/>
      <c r="G33" s="56"/>
      <c r="H33" s="84">
        <f>SUMIF('Cash Inflows'!E:E,'AR Journal'!D33,'Cash Inflows'!F:F)</f>
        <v>0</v>
      </c>
      <c r="I33" s="84">
        <f t="shared" si="2"/>
        <v>0</v>
      </c>
      <c r="J33">
        <f t="shared" si="0"/>
        <v>0</v>
      </c>
      <c r="K33" t="b">
        <f ca="1">IF(TODAY()-E33&gt;'Data Inputs'!$B$46,TRUE,FALSE)</f>
        <v>1</v>
      </c>
    </row>
    <row r="34" spans="1:11" x14ac:dyDescent="0.25">
      <c r="A34" s="110" t="str">
        <f t="shared" si="1"/>
        <v/>
      </c>
      <c r="B34" s="123"/>
      <c r="C34" s="55"/>
      <c r="D34" s="55"/>
      <c r="E34" s="56"/>
      <c r="F34" s="78"/>
      <c r="G34" s="56"/>
      <c r="H34" s="84">
        <f>SUMIF('Cash Inflows'!E:E,'AR Journal'!D34,'Cash Inflows'!F:F)</f>
        <v>0</v>
      </c>
      <c r="I34" s="84">
        <f t="shared" si="2"/>
        <v>0</v>
      </c>
      <c r="J34">
        <f t="shared" si="0"/>
        <v>0</v>
      </c>
      <c r="K34" t="b">
        <f ca="1">IF(TODAY()-E34&gt;'Data Inputs'!$B$46,TRUE,FALSE)</f>
        <v>1</v>
      </c>
    </row>
    <row r="35" spans="1:11" x14ac:dyDescent="0.25">
      <c r="A35" s="110" t="str">
        <f t="shared" si="1"/>
        <v/>
      </c>
      <c r="B35" s="123"/>
      <c r="C35" s="55"/>
      <c r="D35" s="55"/>
      <c r="E35" s="56"/>
      <c r="F35" s="78"/>
      <c r="G35" s="56"/>
      <c r="H35" s="84">
        <f>SUMIF('Cash Inflows'!E:E,'AR Journal'!D35,'Cash Inflows'!F:F)</f>
        <v>0</v>
      </c>
      <c r="I35" s="84">
        <f t="shared" si="2"/>
        <v>0</v>
      </c>
      <c r="J35">
        <f t="shared" si="0"/>
        <v>0</v>
      </c>
      <c r="K35" t="b">
        <f ca="1">IF(TODAY()-E35&gt;'Data Inputs'!$B$46,TRUE,FALSE)</f>
        <v>1</v>
      </c>
    </row>
    <row r="36" spans="1:11" x14ac:dyDescent="0.25">
      <c r="A36" s="110" t="str">
        <f t="shared" si="1"/>
        <v/>
      </c>
      <c r="B36" s="123"/>
      <c r="C36" s="55"/>
      <c r="D36" s="55"/>
      <c r="E36" s="56"/>
      <c r="F36" s="78"/>
      <c r="G36" s="56"/>
      <c r="H36" s="84">
        <f>SUMIF('Cash Inflows'!E:E,'AR Journal'!D36,'Cash Inflows'!F:F)</f>
        <v>0</v>
      </c>
      <c r="I36" s="84">
        <f t="shared" si="2"/>
        <v>0</v>
      </c>
      <c r="J36">
        <f t="shared" si="0"/>
        <v>0</v>
      </c>
      <c r="K36" t="b">
        <f ca="1">IF(TODAY()-E36&gt;'Data Inputs'!$B$46,TRUE,FALSE)</f>
        <v>1</v>
      </c>
    </row>
    <row r="37" spans="1:11" x14ac:dyDescent="0.25">
      <c r="A37" s="110" t="str">
        <f t="shared" si="1"/>
        <v/>
      </c>
      <c r="B37" s="123"/>
      <c r="C37" s="55"/>
      <c r="D37" s="55"/>
      <c r="E37" s="56"/>
      <c r="F37" s="78"/>
      <c r="G37" s="56"/>
      <c r="H37" s="84">
        <f>SUMIF('Cash Inflows'!E:E,'AR Journal'!D37,'Cash Inflows'!F:F)</f>
        <v>0</v>
      </c>
      <c r="I37" s="84">
        <f t="shared" si="2"/>
        <v>0</v>
      </c>
      <c r="J37">
        <f t="shared" si="0"/>
        <v>0</v>
      </c>
      <c r="K37" t="b">
        <f ca="1">IF(TODAY()-E37&gt;'Data Inputs'!$B$46,TRUE,FALSE)</f>
        <v>1</v>
      </c>
    </row>
    <row r="38" spans="1:11" x14ac:dyDescent="0.25">
      <c r="A38" s="110" t="str">
        <f t="shared" si="1"/>
        <v/>
      </c>
      <c r="B38" s="123"/>
      <c r="C38" s="55"/>
      <c r="D38" s="55"/>
      <c r="E38" s="56"/>
      <c r="F38" s="78"/>
      <c r="G38" s="56"/>
      <c r="H38" s="84">
        <f>SUMIF('Cash Inflows'!E:E,'AR Journal'!D38,'Cash Inflows'!F:F)</f>
        <v>0</v>
      </c>
      <c r="I38" s="84">
        <f t="shared" si="2"/>
        <v>0</v>
      </c>
      <c r="J38">
        <f t="shared" si="0"/>
        <v>0</v>
      </c>
      <c r="K38" t="b">
        <f ca="1">IF(TODAY()-E38&gt;'Data Inputs'!$B$46,TRUE,FALSE)</f>
        <v>1</v>
      </c>
    </row>
    <row r="39" spans="1:11" x14ac:dyDescent="0.25">
      <c r="A39" s="110" t="str">
        <f t="shared" si="1"/>
        <v/>
      </c>
      <c r="B39" s="123"/>
      <c r="C39" s="55"/>
      <c r="D39" s="55"/>
      <c r="E39" s="56"/>
      <c r="F39" s="78"/>
      <c r="G39" s="56"/>
      <c r="H39" s="84">
        <f>SUMIF('Cash Inflows'!E:E,'AR Journal'!D39,'Cash Inflows'!F:F)</f>
        <v>0</v>
      </c>
      <c r="I39" s="84">
        <f t="shared" si="2"/>
        <v>0</v>
      </c>
      <c r="J39">
        <f t="shared" si="0"/>
        <v>0</v>
      </c>
      <c r="K39" t="b">
        <f ca="1">IF(TODAY()-E39&gt;'Data Inputs'!$B$46,TRUE,FALSE)</f>
        <v>1</v>
      </c>
    </row>
    <row r="40" spans="1:11" x14ac:dyDescent="0.25">
      <c r="A40" s="110" t="str">
        <f t="shared" si="1"/>
        <v/>
      </c>
      <c r="B40" s="123"/>
      <c r="C40" s="55"/>
      <c r="D40" s="55"/>
      <c r="E40" s="56"/>
      <c r="F40" s="78"/>
      <c r="G40" s="56"/>
      <c r="H40" s="84">
        <f>SUMIF('Cash Inflows'!E:E,'AR Journal'!D40,'Cash Inflows'!F:F)</f>
        <v>0</v>
      </c>
      <c r="I40" s="84">
        <f t="shared" si="2"/>
        <v>0</v>
      </c>
      <c r="J40">
        <f t="shared" si="0"/>
        <v>0</v>
      </c>
      <c r="K40" t="b">
        <f ca="1">IF(TODAY()-E40&gt;'Data Inputs'!$B$46,TRUE,FALSE)</f>
        <v>1</v>
      </c>
    </row>
    <row r="41" spans="1:11" x14ac:dyDescent="0.25">
      <c r="A41" s="110" t="str">
        <f t="shared" si="1"/>
        <v/>
      </c>
      <c r="B41" s="123"/>
      <c r="C41" s="55"/>
      <c r="D41" s="55"/>
      <c r="E41" s="56"/>
      <c r="F41" s="78"/>
      <c r="G41" s="56"/>
      <c r="H41" s="84">
        <f>SUMIF('Cash Inflows'!E:E,'AR Journal'!D41,'Cash Inflows'!F:F)</f>
        <v>0</v>
      </c>
      <c r="I41" s="84">
        <f t="shared" si="2"/>
        <v>0</v>
      </c>
      <c r="J41">
        <f t="shared" si="0"/>
        <v>0</v>
      </c>
      <c r="K41" t="b">
        <f ca="1">IF(TODAY()-E41&gt;'Data Inputs'!$B$46,TRUE,FALSE)</f>
        <v>1</v>
      </c>
    </row>
    <row r="42" spans="1:11" x14ac:dyDescent="0.25">
      <c r="A42" s="110" t="str">
        <f t="shared" si="1"/>
        <v/>
      </c>
      <c r="B42" s="123"/>
      <c r="C42" s="55"/>
      <c r="D42" s="55"/>
      <c r="E42" s="56"/>
      <c r="F42" s="78"/>
      <c r="G42" s="56"/>
      <c r="H42" s="84">
        <f>SUMIF('Cash Inflows'!E:E,'AR Journal'!D42,'Cash Inflows'!F:F)</f>
        <v>0</v>
      </c>
      <c r="I42" s="84">
        <f t="shared" si="2"/>
        <v>0</v>
      </c>
      <c r="J42">
        <f t="shared" si="0"/>
        <v>0</v>
      </c>
      <c r="K42" t="b">
        <f ca="1">IF(TODAY()-E42&gt;'Data Inputs'!$B$46,TRUE,FALSE)</f>
        <v>1</v>
      </c>
    </row>
    <row r="43" spans="1:11" x14ac:dyDescent="0.25">
      <c r="A43" s="110" t="str">
        <f t="shared" si="1"/>
        <v/>
      </c>
      <c r="B43" s="123"/>
      <c r="C43" s="55"/>
      <c r="D43" s="55"/>
      <c r="E43" s="56"/>
      <c r="F43" s="78"/>
      <c r="G43" s="56"/>
      <c r="H43" s="84">
        <f>SUMIF('Cash Inflows'!E:E,'AR Journal'!D43,'Cash Inflows'!F:F)</f>
        <v>0</v>
      </c>
      <c r="I43" s="84">
        <f t="shared" si="2"/>
        <v>0</v>
      </c>
      <c r="J43">
        <f t="shared" si="0"/>
        <v>0</v>
      </c>
      <c r="K43" t="b">
        <f ca="1">IF(TODAY()-E43&gt;'Data Inputs'!$B$46,TRUE,FALSE)</f>
        <v>1</v>
      </c>
    </row>
    <row r="44" spans="1:11" x14ac:dyDescent="0.25">
      <c r="A44" s="110" t="str">
        <f t="shared" si="1"/>
        <v/>
      </c>
      <c r="B44" s="123"/>
      <c r="C44" s="55"/>
      <c r="D44" s="55"/>
      <c r="E44" s="56"/>
      <c r="F44" s="78"/>
      <c r="G44" s="56"/>
      <c r="H44" s="84">
        <f>SUMIF('Cash Inflows'!E:E,'AR Journal'!D44,'Cash Inflows'!F:F)</f>
        <v>0</v>
      </c>
      <c r="I44" s="84">
        <f t="shared" si="2"/>
        <v>0</v>
      </c>
      <c r="J44">
        <f t="shared" si="0"/>
        <v>0</v>
      </c>
      <c r="K44" t="b">
        <f ca="1">IF(TODAY()-E44&gt;'Data Inputs'!$B$46,TRUE,FALSE)</f>
        <v>1</v>
      </c>
    </row>
    <row r="45" spans="1:11" x14ac:dyDescent="0.25">
      <c r="A45" s="110" t="str">
        <f t="shared" si="1"/>
        <v/>
      </c>
      <c r="B45" s="123"/>
      <c r="C45" s="55"/>
      <c r="D45" s="55"/>
      <c r="E45" s="56"/>
      <c r="F45" s="78"/>
      <c r="G45" s="56"/>
      <c r="H45" s="84">
        <f>SUMIF('Cash Inflows'!E:E,'AR Journal'!D45,'Cash Inflows'!F:F)</f>
        <v>0</v>
      </c>
      <c r="I45" s="84">
        <f t="shared" si="2"/>
        <v>0</v>
      </c>
      <c r="J45">
        <f t="shared" si="0"/>
        <v>0</v>
      </c>
      <c r="K45" t="b">
        <f ca="1">IF(TODAY()-E45&gt;'Data Inputs'!$B$46,TRUE,FALSE)</f>
        <v>1</v>
      </c>
    </row>
    <row r="46" spans="1:11" x14ac:dyDescent="0.25">
      <c r="A46" s="110" t="str">
        <f t="shared" si="1"/>
        <v/>
      </c>
      <c r="B46" s="123"/>
      <c r="C46" s="55"/>
      <c r="D46" s="55"/>
      <c r="E46" s="56"/>
      <c r="F46" s="78"/>
      <c r="G46" s="56"/>
      <c r="H46" s="84">
        <f>SUMIF('Cash Inflows'!E:E,'AR Journal'!D46,'Cash Inflows'!F:F)</f>
        <v>0</v>
      </c>
      <c r="I46" s="84">
        <f t="shared" si="2"/>
        <v>0</v>
      </c>
      <c r="J46">
        <f t="shared" si="0"/>
        <v>0</v>
      </c>
      <c r="K46" t="b">
        <f ca="1">IF(TODAY()-E46&gt;'Data Inputs'!$B$46,TRUE,FALSE)</f>
        <v>1</v>
      </c>
    </row>
    <row r="47" spans="1:11" x14ac:dyDescent="0.25">
      <c r="A47" s="110" t="str">
        <f t="shared" si="1"/>
        <v/>
      </c>
      <c r="B47" s="123"/>
      <c r="C47" s="55"/>
      <c r="D47" s="55"/>
      <c r="E47" s="56"/>
      <c r="F47" s="78"/>
      <c r="G47" s="56"/>
      <c r="H47" s="84">
        <f>SUMIF('Cash Inflows'!E:E,'AR Journal'!D47,'Cash Inflows'!F:F)</f>
        <v>0</v>
      </c>
      <c r="I47" s="84">
        <f t="shared" si="2"/>
        <v>0</v>
      </c>
      <c r="J47">
        <f t="shared" si="0"/>
        <v>0</v>
      </c>
      <c r="K47" t="b">
        <f ca="1">IF(TODAY()-E47&gt;'Data Inputs'!$B$46,TRUE,FALSE)</f>
        <v>1</v>
      </c>
    </row>
    <row r="48" spans="1:11" x14ac:dyDescent="0.25">
      <c r="A48" s="110" t="str">
        <f t="shared" si="1"/>
        <v/>
      </c>
      <c r="B48" s="123"/>
      <c r="C48" s="55"/>
      <c r="D48" s="55"/>
      <c r="E48" s="56"/>
      <c r="F48" s="78"/>
      <c r="G48" s="56"/>
      <c r="H48" s="84">
        <f>SUMIF('Cash Inflows'!E:E,'AR Journal'!D48,'Cash Inflows'!F:F)</f>
        <v>0</v>
      </c>
      <c r="I48" s="84">
        <f t="shared" si="2"/>
        <v>0</v>
      </c>
      <c r="J48">
        <f t="shared" si="0"/>
        <v>0</v>
      </c>
      <c r="K48" t="b">
        <f ca="1">IF(TODAY()-E48&gt;'Data Inputs'!$B$46,TRUE,FALSE)</f>
        <v>1</v>
      </c>
    </row>
    <row r="49" spans="1:11" x14ac:dyDescent="0.25">
      <c r="A49" s="110" t="str">
        <f t="shared" si="1"/>
        <v/>
      </c>
      <c r="B49" s="123"/>
      <c r="C49" s="55"/>
      <c r="D49" s="55"/>
      <c r="E49" s="56"/>
      <c r="F49" s="78"/>
      <c r="G49" s="56"/>
      <c r="H49" s="84">
        <f>SUMIF('Cash Inflows'!E:E,'AR Journal'!D49,'Cash Inflows'!F:F)</f>
        <v>0</v>
      </c>
      <c r="I49" s="84">
        <f t="shared" si="2"/>
        <v>0</v>
      </c>
      <c r="J49">
        <f t="shared" si="0"/>
        <v>0</v>
      </c>
      <c r="K49" t="b">
        <f ca="1">IF(TODAY()-E49&gt;'Data Inputs'!$B$46,TRUE,FALSE)</f>
        <v>1</v>
      </c>
    </row>
    <row r="50" spans="1:11" x14ac:dyDescent="0.25">
      <c r="A50" s="110" t="str">
        <f t="shared" si="1"/>
        <v/>
      </c>
      <c r="B50" s="123"/>
      <c r="C50" s="55"/>
      <c r="D50" s="55"/>
      <c r="E50" s="56"/>
      <c r="F50" s="78"/>
      <c r="G50" s="56"/>
      <c r="H50" s="84">
        <f>SUMIF('Cash Inflows'!E:E,'AR Journal'!D50,'Cash Inflows'!F:F)</f>
        <v>0</v>
      </c>
      <c r="I50" s="84">
        <f t="shared" si="2"/>
        <v>0</v>
      </c>
      <c r="J50">
        <f t="shared" si="0"/>
        <v>0</v>
      </c>
      <c r="K50" t="b">
        <f ca="1">IF(TODAY()-E50&gt;'Data Inputs'!$B$46,TRUE,FALSE)</f>
        <v>1</v>
      </c>
    </row>
    <row r="51" spans="1:11" x14ac:dyDescent="0.25">
      <c r="A51" s="110" t="str">
        <f t="shared" si="1"/>
        <v/>
      </c>
      <c r="B51" s="123"/>
      <c r="C51" s="55"/>
      <c r="D51" s="55"/>
      <c r="E51" s="56"/>
      <c r="F51" s="78"/>
      <c r="G51" s="56"/>
      <c r="H51" s="84">
        <f>SUMIF('Cash Inflows'!E:E,'AR Journal'!D51,'Cash Inflows'!F:F)</f>
        <v>0</v>
      </c>
      <c r="I51" s="84">
        <f t="shared" si="2"/>
        <v>0</v>
      </c>
      <c r="J51">
        <f t="shared" si="0"/>
        <v>0</v>
      </c>
      <c r="K51" t="b">
        <f ca="1">IF(TODAY()-E51&gt;'Data Inputs'!$B$46,TRUE,FALSE)</f>
        <v>1</v>
      </c>
    </row>
    <row r="52" spans="1:11" x14ac:dyDescent="0.25">
      <c r="A52" s="110" t="str">
        <f t="shared" si="1"/>
        <v/>
      </c>
      <c r="B52" s="123"/>
      <c r="C52" s="55"/>
      <c r="D52" s="55"/>
      <c r="E52" s="56"/>
      <c r="F52" s="78"/>
      <c r="G52" s="56"/>
      <c r="H52" s="84">
        <f>SUMIF('Cash Inflows'!E:E,'AR Journal'!D52,'Cash Inflows'!F:F)</f>
        <v>0</v>
      </c>
      <c r="I52" s="84">
        <f t="shared" si="2"/>
        <v>0</v>
      </c>
      <c r="J52">
        <f t="shared" si="0"/>
        <v>0</v>
      </c>
      <c r="K52" t="b">
        <f ca="1">IF(TODAY()-E52&gt;'Data Inputs'!$B$46,TRUE,FALSE)</f>
        <v>1</v>
      </c>
    </row>
    <row r="53" spans="1:11" x14ac:dyDescent="0.25">
      <c r="A53" s="110" t="str">
        <f t="shared" si="1"/>
        <v/>
      </c>
      <c r="B53" s="123"/>
      <c r="C53" s="55"/>
      <c r="D53" s="55"/>
      <c r="E53" s="56"/>
      <c r="F53" s="78"/>
      <c r="G53" s="56"/>
      <c r="H53" s="84">
        <f>SUMIF('Cash Inflows'!E:E,'AR Journal'!D53,'Cash Inflows'!F:F)</f>
        <v>0</v>
      </c>
      <c r="I53" s="84">
        <f t="shared" si="2"/>
        <v>0</v>
      </c>
      <c r="J53">
        <f t="shared" si="0"/>
        <v>0</v>
      </c>
      <c r="K53" t="b">
        <f ca="1">IF(TODAY()-E53&gt;'Data Inputs'!$B$46,TRUE,FALSE)</f>
        <v>1</v>
      </c>
    </row>
    <row r="54" spans="1:11" x14ac:dyDescent="0.25">
      <c r="A54" s="110" t="str">
        <f t="shared" si="1"/>
        <v/>
      </c>
      <c r="B54" s="123"/>
      <c r="C54" s="55"/>
      <c r="D54" s="55"/>
      <c r="E54" s="56"/>
      <c r="F54" s="78"/>
      <c r="G54" s="56"/>
      <c r="H54" s="84">
        <f>SUMIF('Cash Inflows'!E:E,'AR Journal'!D54,'Cash Inflows'!F:F)</f>
        <v>0</v>
      </c>
      <c r="I54" s="84">
        <f t="shared" si="2"/>
        <v>0</v>
      </c>
      <c r="J54">
        <f t="shared" si="0"/>
        <v>0</v>
      </c>
      <c r="K54" t="b">
        <f ca="1">IF(TODAY()-E54&gt;'Data Inputs'!$B$46,TRUE,FALSE)</f>
        <v>1</v>
      </c>
    </row>
    <row r="55" spans="1:11" x14ac:dyDescent="0.25">
      <c r="A55" s="110" t="str">
        <f t="shared" si="1"/>
        <v/>
      </c>
      <c r="B55" s="123"/>
      <c r="C55" s="55"/>
      <c r="D55" s="55"/>
      <c r="E55" s="56"/>
      <c r="F55" s="78"/>
      <c r="G55" s="56"/>
      <c r="H55" s="84">
        <f>SUMIF('Cash Inflows'!E:E,'AR Journal'!D55,'Cash Inflows'!F:F)</f>
        <v>0</v>
      </c>
      <c r="I55" s="84">
        <f t="shared" si="2"/>
        <v>0</v>
      </c>
      <c r="J55">
        <f t="shared" si="0"/>
        <v>0</v>
      </c>
      <c r="K55" t="b">
        <f ca="1">IF(TODAY()-E55&gt;'Data Inputs'!$B$46,TRUE,FALSE)</f>
        <v>1</v>
      </c>
    </row>
    <row r="56" spans="1:11" x14ac:dyDescent="0.25">
      <c r="A56" s="110" t="str">
        <f t="shared" si="1"/>
        <v/>
      </c>
      <c r="B56" s="123"/>
      <c r="C56" s="55"/>
      <c r="D56" s="55"/>
      <c r="E56" s="56"/>
      <c r="F56" s="78"/>
      <c r="G56" s="56"/>
      <c r="H56" s="84">
        <f>SUMIF('Cash Inflows'!E:E,'AR Journal'!D56,'Cash Inflows'!F:F)</f>
        <v>0</v>
      </c>
      <c r="I56" s="84">
        <f t="shared" si="2"/>
        <v>0</v>
      </c>
      <c r="J56">
        <f t="shared" si="0"/>
        <v>0</v>
      </c>
      <c r="K56" t="b">
        <f ca="1">IF(TODAY()-E56&gt;'Data Inputs'!$B$46,TRUE,FALSE)</f>
        <v>1</v>
      </c>
    </row>
    <row r="57" spans="1:11" x14ac:dyDescent="0.25">
      <c r="A57" s="110" t="str">
        <f t="shared" si="1"/>
        <v/>
      </c>
      <c r="B57" s="123"/>
      <c r="C57" s="55"/>
      <c r="D57" s="55"/>
      <c r="E57" s="56"/>
      <c r="F57" s="78"/>
      <c r="G57" s="56"/>
      <c r="H57" s="84">
        <f>SUMIF('Cash Inflows'!E:E,'AR Journal'!D57,'Cash Inflows'!F:F)</f>
        <v>0</v>
      </c>
      <c r="I57" s="84">
        <f t="shared" si="2"/>
        <v>0</v>
      </c>
      <c r="J57">
        <f t="shared" si="0"/>
        <v>0</v>
      </c>
      <c r="K57" t="b">
        <f ca="1">IF(TODAY()-E57&gt;'Data Inputs'!$B$46,TRUE,FALSE)</f>
        <v>1</v>
      </c>
    </row>
    <row r="58" spans="1:11" x14ac:dyDescent="0.25">
      <c r="A58" s="110" t="str">
        <f t="shared" si="1"/>
        <v/>
      </c>
      <c r="B58" s="123"/>
      <c r="C58" s="55"/>
      <c r="D58" s="55"/>
      <c r="E58" s="56"/>
      <c r="F58" s="78"/>
      <c r="G58" s="56"/>
      <c r="H58" s="84">
        <f>SUMIF('Cash Inflows'!E:E,'AR Journal'!D58,'Cash Inflows'!F:F)</f>
        <v>0</v>
      </c>
      <c r="I58" s="84">
        <f t="shared" si="2"/>
        <v>0</v>
      </c>
      <c r="J58">
        <f t="shared" si="0"/>
        <v>0</v>
      </c>
      <c r="K58" t="b">
        <f ca="1">IF(TODAY()-E58&gt;'Data Inputs'!$B$46,TRUE,FALSE)</f>
        <v>1</v>
      </c>
    </row>
    <row r="59" spans="1:11" x14ac:dyDescent="0.25">
      <c r="A59" s="110" t="str">
        <f t="shared" si="1"/>
        <v/>
      </c>
      <c r="B59" s="123"/>
      <c r="C59" s="55"/>
      <c r="D59" s="55"/>
      <c r="E59" s="56"/>
      <c r="F59" s="78"/>
      <c r="G59" s="56"/>
      <c r="H59" s="84">
        <f>SUMIF('Cash Inflows'!E:E,'AR Journal'!D59,'Cash Inflows'!F:F)</f>
        <v>0</v>
      </c>
      <c r="I59" s="84">
        <f t="shared" si="2"/>
        <v>0</v>
      </c>
      <c r="J59">
        <f t="shared" si="0"/>
        <v>0</v>
      </c>
      <c r="K59" t="b">
        <f ca="1">IF(TODAY()-E59&gt;'Data Inputs'!$B$46,TRUE,FALSE)</f>
        <v>1</v>
      </c>
    </row>
    <row r="60" spans="1:11" x14ac:dyDescent="0.25">
      <c r="A60" s="110" t="str">
        <f t="shared" si="1"/>
        <v/>
      </c>
      <c r="B60" s="123"/>
      <c r="C60" s="55"/>
      <c r="D60" s="55"/>
      <c r="E60" s="56"/>
      <c r="F60" s="78"/>
      <c r="G60" s="56"/>
      <c r="H60" s="84">
        <f>SUMIF('Cash Inflows'!E:E,'AR Journal'!D60,'Cash Inflows'!F:F)</f>
        <v>0</v>
      </c>
      <c r="I60" s="84">
        <f t="shared" si="2"/>
        <v>0</v>
      </c>
      <c r="J60">
        <f t="shared" si="0"/>
        <v>0</v>
      </c>
      <c r="K60" t="b">
        <f ca="1">IF(TODAY()-E60&gt;'Data Inputs'!$B$46,TRUE,FALSE)</f>
        <v>1</v>
      </c>
    </row>
    <row r="61" spans="1:11" x14ac:dyDescent="0.25">
      <c r="A61" s="110" t="str">
        <f t="shared" si="1"/>
        <v/>
      </c>
      <c r="B61" s="123"/>
      <c r="C61" s="55"/>
      <c r="D61" s="55"/>
      <c r="E61" s="56"/>
      <c r="F61" s="78"/>
      <c r="G61" s="56"/>
      <c r="H61" s="84">
        <f>SUMIF('Cash Inflows'!E:E,'AR Journal'!D61,'Cash Inflows'!F:F)</f>
        <v>0</v>
      </c>
      <c r="I61" s="84">
        <f t="shared" si="2"/>
        <v>0</v>
      </c>
      <c r="J61">
        <f t="shared" si="0"/>
        <v>0</v>
      </c>
      <c r="K61" t="b">
        <f ca="1">IF(TODAY()-E61&gt;'Data Inputs'!$B$46,TRUE,FALSE)</f>
        <v>1</v>
      </c>
    </row>
    <row r="62" spans="1:11" x14ac:dyDescent="0.25">
      <c r="A62" s="110" t="str">
        <f t="shared" si="1"/>
        <v/>
      </c>
      <c r="B62" s="123"/>
      <c r="C62" s="55"/>
      <c r="D62" s="55"/>
      <c r="E62" s="56"/>
      <c r="F62" s="78"/>
      <c r="G62" s="56"/>
      <c r="H62" s="84">
        <f>SUMIF('Cash Inflows'!E:E,'AR Journal'!D62,'Cash Inflows'!F:F)</f>
        <v>0</v>
      </c>
      <c r="I62" s="84">
        <f t="shared" si="2"/>
        <v>0</v>
      </c>
      <c r="J62">
        <f t="shared" si="0"/>
        <v>0</v>
      </c>
      <c r="K62" t="b">
        <f ca="1">IF(TODAY()-E62&gt;'Data Inputs'!$B$46,TRUE,FALSE)</f>
        <v>1</v>
      </c>
    </row>
    <row r="63" spans="1:11" x14ac:dyDescent="0.25">
      <c r="A63" s="110" t="str">
        <f t="shared" si="1"/>
        <v/>
      </c>
      <c r="B63" s="123"/>
      <c r="C63" s="55"/>
      <c r="D63" s="55"/>
      <c r="E63" s="56"/>
      <c r="F63" s="78"/>
      <c r="G63" s="56"/>
      <c r="H63" s="84">
        <f>SUMIF('Cash Inflows'!E:E,'AR Journal'!D63,'Cash Inflows'!F:F)</f>
        <v>0</v>
      </c>
      <c r="I63" s="84">
        <f t="shared" si="2"/>
        <v>0</v>
      </c>
      <c r="J63">
        <f t="shared" si="0"/>
        <v>0</v>
      </c>
      <c r="K63" t="b">
        <f ca="1">IF(TODAY()-E63&gt;'Data Inputs'!$B$46,TRUE,FALSE)</f>
        <v>1</v>
      </c>
    </row>
    <row r="64" spans="1:11" x14ac:dyDescent="0.25">
      <c r="A64" s="110" t="str">
        <f t="shared" si="1"/>
        <v/>
      </c>
      <c r="B64" s="123"/>
      <c r="C64" s="55"/>
      <c r="D64" s="55"/>
      <c r="E64" s="56"/>
      <c r="F64" s="78"/>
      <c r="G64" s="56"/>
      <c r="H64" s="84">
        <f>SUMIF('Cash Inflows'!E:E,'AR Journal'!D64,'Cash Inflows'!F:F)</f>
        <v>0</v>
      </c>
      <c r="I64" s="84">
        <f t="shared" si="2"/>
        <v>0</v>
      </c>
      <c r="J64">
        <f t="shared" si="0"/>
        <v>0</v>
      </c>
      <c r="K64" t="b">
        <f ca="1">IF(TODAY()-E64&gt;'Data Inputs'!$B$46,TRUE,FALSE)</f>
        <v>1</v>
      </c>
    </row>
    <row r="65" spans="1:11" x14ac:dyDescent="0.25">
      <c r="A65" s="110" t="str">
        <f t="shared" si="1"/>
        <v/>
      </c>
      <c r="B65" s="123"/>
      <c r="C65" s="55"/>
      <c r="D65" s="55"/>
      <c r="E65" s="56"/>
      <c r="F65" s="78"/>
      <c r="G65" s="56"/>
      <c r="H65" s="84">
        <f>SUMIF('Cash Inflows'!E:E,'AR Journal'!D65,'Cash Inflows'!F:F)</f>
        <v>0</v>
      </c>
      <c r="I65" s="84">
        <f t="shared" si="2"/>
        <v>0</v>
      </c>
      <c r="J65">
        <f t="shared" si="0"/>
        <v>0</v>
      </c>
      <c r="K65" t="b">
        <f ca="1">IF(TODAY()-E65&gt;'Data Inputs'!$B$46,TRUE,FALSE)</f>
        <v>1</v>
      </c>
    </row>
    <row r="66" spans="1:11" x14ac:dyDescent="0.25">
      <c r="A66" s="110" t="str">
        <f t="shared" si="1"/>
        <v/>
      </c>
      <c r="B66" s="123"/>
      <c r="C66" s="55"/>
      <c r="D66" s="55"/>
      <c r="E66" s="56"/>
      <c r="F66" s="78"/>
      <c r="G66" s="56"/>
      <c r="H66" s="84">
        <f>SUMIF('Cash Inflows'!E:E,'AR Journal'!D66,'Cash Inflows'!F:F)</f>
        <v>0</v>
      </c>
      <c r="I66" s="84">
        <f t="shared" si="2"/>
        <v>0</v>
      </c>
      <c r="J66">
        <f t="shared" si="0"/>
        <v>0</v>
      </c>
      <c r="K66" t="b">
        <f ca="1">IF(TODAY()-E66&gt;'Data Inputs'!$B$46,TRUE,FALSE)</f>
        <v>1</v>
      </c>
    </row>
    <row r="67" spans="1:11" x14ac:dyDescent="0.25">
      <c r="A67" s="110" t="str">
        <f t="shared" ref="A67:A130" si="3">IF(E67="","",E67+(6-J67))</f>
        <v/>
      </c>
      <c r="B67" s="123"/>
      <c r="C67" s="55"/>
      <c r="D67" s="55"/>
      <c r="E67" s="56"/>
      <c r="F67" s="78"/>
      <c r="G67" s="56"/>
      <c r="H67" s="84">
        <f>SUMIF('Cash Inflows'!E:E,'AR Journal'!D67,'Cash Inflows'!F:F)</f>
        <v>0</v>
      </c>
      <c r="I67" s="84">
        <f t="shared" si="2"/>
        <v>0</v>
      </c>
      <c r="J67">
        <f t="shared" ref="J67:J130" si="4">IF(WEEKDAY(E67)=7,0,WEEKDAY(E67))</f>
        <v>0</v>
      </c>
      <c r="K67" t="b">
        <f ca="1">IF(TODAY()-E67&gt;'Data Inputs'!$B$46,TRUE,FALSE)</f>
        <v>1</v>
      </c>
    </row>
    <row r="68" spans="1:11" x14ac:dyDescent="0.25">
      <c r="A68" s="110" t="str">
        <f t="shared" si="3"/>
        <v/>
      </c>
      <c r="B68" s="123"/>
      <c r="C68" s="55"/>
      <c r="D68" s="55"/>
      <c r="E68" s="56"/>
      <c r="F68" s="78"/>
      <c r="G68" s="56"/>
      <c r="H68" s="84">
        <f>SUMIF('Cash Inflows'!E:E,'AR Journal'!D68,'Cash Inflows'!F:F)</f>
        <v>0</v>
      </c>
      <c r="I68" s="84">
        <f t="shared" ref="I68:I131" si="5">F68-H68</f>
        <v>0</v>
      </c>
      <c r="J68">
        <f t="shared" si="4"/>
        <v>0</v>
      </c>
      <c r="K68" t="b">
        <f ca="1">IF(TODAY()-E68&gt;'Data Inputs'!$B$46,TRUE,FALSE)</f>
        <v>1</v>
      </c>
    </row>
    <row r="69" spans="1:11" x14ac:dyDescent="0.25">
      <c r="A69" s="110" t="str">
        <f t="shared" si="3"/>
        <v/>
      </c>
      <c r="B69" s="123"/>
      <c r="C69" s="55"/>
      <c r="D69" s="55"/>
      <c r="E69" s="56"/>
      <c r="F69" s="78"/>
      <c r="G69" s="56"/>
      <c r="H69" s="84">
        <f>SUMIF('Cash Inflows'!E:E,'AR Journal'!D69,'Cash Inflows'!F:F)</f>
        <v>0</v>
      </c>
      <c r="I69" s="84">
        <f t="shared" si="5"/>
        <v>0</v>
      </c>
      <c r="J69">
        <f t="shared" si="4"/>
        <v>0</v>
      </c>
      <c r="K69" t="b">
        <f ca="1">IF(TODAY()-E69&gt;'Data Inputs'!$B$46,TRUE,FALSE)</f>
        <v>1</v>
      </c>
    </row>
    <row r="70" spans="1:11" x14ac:dyDescent="0.25">
      <c r="A70" s="110" t="str">
        <f t="shared" si="3"/>
        <v/>
      </c>
      <c r="B70" s="123"/>
      <c r="C70" s="55"/>
      <c r="D70" s="55"/>
      <c r="E70" s="56"/>
      <c r="F70" s="78"/>
      <c r="G70" s="56"/>
      <c r="H70" s="84">
        <f>SUMIF('Cash Inflows'!E:E,'AR Journal'!D70,'Cash Inflows'!F:F)</f>
        <v>0</v>
      </c>
      <c r="I70" s="84">
        <f t="shared" si="5"/>
        <v>0</v>
      </c>
      <c r="J70">
        <f t="shared" si="4"/>
        <v>0</v>
      </c>
      <c r="K70" t="b">
        <f ca="1">IF(TODAY()-E70&gt;'Data Inputs'!$B$46,TRUE,FALSE)</f>
        <v>1</v>
      </c>
    </row>
    <row r="71" spans="1:11" x14ac:dyDescent="0.25">
      <c r="A71" s="110" t="str">
        <f t="shared" si="3"/>
        <v/>
      </c>
      <c r="B71" s="123"/>
      <c r="C71" s="55"/>
      <c r="D71" s="55"/>
      <c r="E71" s="56"/>
      <c r="F71" s="78"/>
      <c r="G71" s="56"/>
      <c r="H71" s="84">
        <f>SUMIF('Cash Inflows'!E:E,'AR Journal'!D71,'Cash Inflows'!F:F)</f>
        <v>0</v>
      </c>
      <c r="I71" s="84">
        <f t="shared" si="5"/>
        <v>0</v>
      </c>
      <c r="J71">
        <f t="shared" si="4"/>
        <v>0</v>
      </c>
      <c r="K71" t="b">
        <f ca="1">IF(TODAY()-E71&gt;'Data Inputs'!$B$46,TRUE,FALSE)</f>
        <v>1</v>
      </c>
    </row>
    <row r="72" spans="1:11" x14ac:dyDescent="0.25">
      <c r="A72" s="110" t="str">
        <f t="shared" si="3"/>
        <v/>
      </c>
      <c r="B72" s="123"/>
      <c r="C72" s="55"/>
      <c r="D72" s="55"/>
      <c r="E72" s="56"/>
      <c r="F72" s="78"/>
      <c r="G72" s="56"/>
      <c r="H72" s="84">
        <f>SUMIF('Cash Inflows'!E:E,'AR Journal'!D72,'Cash Inflows'!F:F)</f>
        <v>0</v>
      </c>
      <c r="I72" s="84">
        <f t="shared" si="5"/>
        <v>0</v>
      </c>
      <c r="J72">
        <f t="shared" si="4"/>
        <v>0</v>
      </c>
      <c r="K72" t="b">
        <f ca="1">IF(TODAY()-E72&gt;'Data Inputs'!$B$46,TRUE,FALSE)</f>
        <v>1</v>
      </c>
    </row>
    <row r="73" spans="1:11" x14ac:dyDescent="0.25">
      <c r="A73" s="110" t="str">
        <f t="shared" si="3"/>
        <v/>
      </c>
      <c r="B73" s="123"/>
      <c r="C73" s="55"/>
      <c r="D73" s="55"/>
      <c r="E73" s="56"/>
      <c r="F73" s="78"/>
      <c r="G73" s="56"/>
      <c r="H73" s="84">
        <f>SUMIF('Cash Inflows'!E:E,'AR Journal'!D73,'Cash Inflows'!F:F)</f>
        <v>0</v>
      </c>
      <c r="I73" s="84">
        <f t="shared" si="5"/>
        <v>0</v>
      </c>
      <c r="J73">
        <f t="shared" si="4"/>
        <v>0</v>
      </c>
      <c r="K73" t="b">
        <f ca="1">IF(TODAY()-E73&gt;'Data Inputs'!$B$46,TRUE,FALSE)</f>
        <v>1</v>
      </c>
    </row>
    <row r="74" spans="1:11" x14ac:dyDescent="0.25">
      <c r="A74" s="110" t="str">
        <f t="shared" si="3"/>
        <v/>
      </c>
      <c r="B74" s="123"/>
      <c r="C74" s="55"/>
      <c r="D74" s="55"/>
      <c r="E74" s="56"/>
      <c r="F74" s="78"/>
      <c r="G74" s="56"/>
      <c r="H74" s="84">
        <f>SUMIF('Cash Inflows'!E:E,'AR Journal'!D74,'Cash Inflows'!F:F)</f>
        <v>0</v>
      </c>
      <c r="I74" s="84">
        <f t="shared" si="5"/>
        <v>0</v>
      </c>
      <c r="J74">
        <f t="shared" si="4"/>
        <v>0</v>
      </c>
      <c r="K74" t="b">
        <f ca="1">IF(TODAY()-E74&gt;'Data Inputs'!$B$46,TRUE,FALSE)</f>
        <v>1</v>
      </c>
    </row>
    <row r="75" spans="1:11" x14ac:dyDescent="0.25">
      <c r="A75" s="110" t="str">
        <f t="shared" si="3"/>
        <v/>
      </c>
      <c r="B75" s="123"/>
      <c r="C75" s="55"/>
      <c r="D75" s="55"/>
      <c r="E75" s="56"/>
      <c r="F75" s="78"/>
      <c r="G75" s="56"/>
      <c r="H75" s="84">
        <f>SUMIF('Cash Inflows'!E:E,'AR Journal'!D75,'Cash Inflows'!F:F)</f>
        <v>0</v>
      </c>
      <c r="I75" s="84">
        <f t="shared" si="5"/>
        <v>0</v>
      </c>
      <c r="J75">
        <f t="shared" si="4"/>
        <v>0</v>
      </c>
      <c r="K75" t="b">
        <f ca="1">IF(TODAY()-E75&gt;'Data Inputs'!$B$46,TRUE,FALSE)</f>
        <v>1</v>
      </c>
    </row>
    <row r="76" spans="1:11" x14ac:dyDescent="0.25">
      <c r="A76" s="110" t="str">
        <f t="shared" si="3"/>
        <v/>
      </c>
      <c r="B76" s="123"/>
      <c r="C76" s="55"/>
      <c r="D76" s="55"/>
      <c r="E76" s="56"/>
      <c r="F76" s="78"/>
      <c r="G76" s="56"/>
      <c r="H76" s="84">
        <f>SUMIF('Cash Inflows'!E:E,'AR Journal'!D76,'Cash Inflows'!F:F)</f>
        <v>0</v>
      </c>
      <c r="I76" s="84">
        <f t="shared" si="5"/>
        <v>0</v>
      </c>
      <c r="J76">
        <f t="shared" si="4"/>
        <v>0</v>
      </c>
      <c r="K76" t="b">
        <f ca="1">IF(TODAY()-E76&gt;'Data Inputs'!$B$46,TRUE,FALSE)</f>
        <v>1</v>
      </c>
    </row>
    <row r="77" spans="1:11" x14ac:dyDescent="0.25">
      <c r="A77" s="110" t="str">
        <f t="shared" si="3"/>
        <v/>
      </c>
      <c r="B77" s="123"/>
      <c r="C77" s="55"/>
      <c r="D77" s="55"/>
      <c r="E77" s="56"/>
      <c r="F77" s="78"/>
      <c r="G77" s="56"/>
      <c r="H77" s="84">
        <f>SUMIF('Cash Inflows'!E:E,'AR Journal'!D77,'Cash Inflows'!F:F)</f>
        <v>0</v>
      </c>
      <c r="I77" s="84">
        <f t="shared" si="5"/>
        <v>0</v>
      </c>
      <c r="J77">
        <f t="shared" si="4"/>
        <v>0</v>
      </c>
      <c r="K77" t="b">
        <f ca="1">IF(TODAY()-E77&gt;'Data Inputs'!$B$46,TRUE,FALSE)</f>
        <v>1</v>
      </c>
    </row>
    <row r="78" spans="1:11" x14ac:dyDescent="0.25">
      <c r="A78" s="110" t="str">
        <f t="shared" si="3"/>
        <v/>
      </c>
      <c r="B78" s="123"/>
      <c r="C78" s="55"/>
      <c r="D78" s="55"/>
      <c r="E78" s="56"/>
      <c r="F78" s="78"/>
      <c r="G78" s="56"/>
      <c r="H78" s="84">
        <f>SUMIF('Cash Inflows'!E:E,'AR Journal'!D78,'Cash Inflows'!F:F)</f>
        <v>0</v>
      </c>
      <c r="I78" s="84">
        <f t="shared" si="5"/>
        <v>0</v>
      </c>
      <c r="J78">
        <f t="shared" si="4"/>
        <v>0</v>
      </c>
      <c r="K78" t="b">
        <f ca="1">IF(TODAY()-E78&gt;'Data Inputs'!$B$46,TRUE,FALSE)</f>
        <v>1</v>
      </c>
    </row>
    <row r="79" spans="1:11" x14ac:dyDescent="0.25">
      <c r="A79" s="110" t="str">
        <f t="shared" si="3"/>
        <v/>
      </c>
      <c r="B79" s="123"/>
      <c r="C79" s="55"/>
      <c r="D79" s="55"/>
      <c r="E79" s="56"/>
      <c r="F79" s="78"/>
      <c r="G79" s="56"/>
      <c r="H79" s="84">
        <f>SUMIF('Cash Inflows'!E:E,'AR Journal'!D79,'Cash Inflows'!F:F)</f>
        <v>0</v>
      </c>
      <c r="I79" s="84">
        <f t="shared" si="5"/>
        <v>0</v>
      </c>
      <c r="J79">
        <f t="shared" si="4"/>
        <v>0</v>
      </c>
      <c r="K79" t="b">
        <f ca="1">IF(TODAY()-E79&gt;'Data Inputs'!$B$46,TRUE,FALSE)</f>
        <v>1</v>
      </c>
    </row>
    <row r="80" spans="1:11" x14ac:dyDescent="0.25">
      <c r="A80" s="110" t="str">
        <f t="shared" si="3"/>
        <v/>
      </c>
      <c r="B80" s="123"/>
      <c r="C80" s="55"/>
      <c r="D80" s="55"/>
      <c r="E80" s="56"/>
      <c r="F80" s="78"/>
      <c r="G80" s="56"/>
      <c r="H80" s="84">
        <f>SUMIF('Cash Inflows'!E:E,'AR Journal'!D80,'Cash Inflows'!F:F)</f>
        <v>0</v>
      </c>
      <c r="I80" s="84">
        <f t="shared" si="5"/>
        <v>0</v>
      </c>
      <c r="J80">
        <f t="shared" si="4"/>
        <v>0</v>
      </c>
      <c r="K80" t="b">
        <f ca="1">IF(TODAY()-E80&gt;'Data Inputs'!$B$46,TRUE,FALSE)</f>
        <v>1</v>
      </c>
    </row>
    <row r="81" spans="1:11" x14ac:dyDescent="0.25">
      <c r="A81" s="110" t="str">
        <f t="shared" si="3"/>
        <v/>
      </c>
      <c r="B81" s="123"/>
      <c r="C81" s="55"/>
      <c r="D81" s="55"/>
      <c r="E81" s="56"/>
      <c r="F81" s="78"/>
      <c r="G81" s="56"/>
      <c r="H81" s="84">
        <f>SUMIF('Cash Inflows'!E:E,'AR Journal'!D81,'Cash Inflows'!F:F)</f>
        <v>0</v>
      </c>
      <c r="I81" s="84">
        <f t="shared" si="5"/>
        <v>0</v>
      </c>
      <c r="J81">
        <f t="shared" si="4"/>
        <v>0</v>
      </c>
      <c r="K81" t="b">
        <f ca="1">IF(TODAY()-E81&gt;'Data Inputs'!$B$46,TRUE,FALSE)</f>
        <v>1</v>
      </c>
    </row>
    <row r="82" spans="1:11" x14ac:dyDescent="0.25">
      <c r="A82" s="110" t="str">
        <f t="shared" si="3"/>
        <v/>
      </c>
      <c r="B82" s="123"/>
      <c r="C82" s="55"/>
      <c r="D82" s="55"/>
      <c r="E82" s="56"/>
      <c r="F82" s="78"/>
      <c r="G82" s="56"/>
      <c r="H82" s="84">
        <f>SUMIF('Cash Inflows'!E:E,'AR Journal'!D82,'Cash Inflows'!F:F)</f>
        <v>0</v>
      </c>
      <c r="I82" s="84">
        <f t="shared" si="5"/>
        <v>0</v>
      </c>
      <c r="J82">
        <f t="shared" si="4"/>
        <v>0</v>
      </c>
      <c r="K82" t="b">
        <f ca="1">IF(TODAY()-E82&gt;'Data Inputs'!$B$46,TRUE,FALSE)</f>
        <v>1</v>
      </c>
    </row>
    <row r="83" spans="1:11" x14ac:dyDescent="0.25">
      <c r="A83" s="110" t="str">
        <f t="shared" si="3"/>
        <v/>
      </c>
      <c r="B83" s="123"/>
      <c r="C83" s="55"/>
      <c r="D83" s="55"/>
      <c r="E83" s="56"/>
      <c r="F83" s="78"/>
      <c r="G83" s="56"/>
      <c r="H83" s="84">
        <f>SUMIF('Cash Inflows'!E:E,'AR Journal'!D83,'Cash Inflows'!F:F)</f>
        <v>0</v>
      </c>
      <c r="I83" s="84">
        <f t="shared" si="5"/>
        <v>0</v>
      </c>
      <c r="J83">
        <f t="shared" si="4"/>
        <v>0</v>
      </c>
      <c r="K83" t="b">
        <f ca="1">IF(TODAY()-E83&gt;'Data Inputs'!$B$46,TRUE,FALSE)</f>
        <v>1</v>
      </c>
    </row>
    <row r="84" spans="1:11" x14ac:dyDescent="0.25">
      <c r="A84" s="110" t="str">
        <f t="shared" si="3"/>
        <v/>
      </c>
      <c r="B84" s="123"/>
      <c r="C84" s="55"/>
      <c r="D84" s="55"/>
      <c r="E84" s="56"/>
      <c r="F84" s="78"/>
      <c r="G84" s="56"/>
      <c r="H84" s="84">
        <f>SUMIF('Cash Inflows'!E:E,'AR Journal'!D84,'Cash Inflows'!F:F)</f>
        <v>0</v>
      </c>
      <c r="I84" s="84">
        <f t="shared" si="5"/>
        <v>0</v>
      </c>
      <c r="J84">
        <f t="shared" si="4"/>
        <v>0</v>
      </c>
      <c r="K84" t="b">
        <f ca="1">IF(TODAY()-E84&gt;'Data Inputs'!$B$46,TRUE,FALSE)</f>
        <v>1</v>
      </c>
    </row>
    <row r="85" spans="1:11" x14ac:dyDescent="0.25">
      <c r="A85" s="110" t="str">
        <f t="shared" si="3"/>
        <v/>
      </c>
      <c r="B85" s="123"/>
      <c r="C85" s="55"/>
      <c r="D85" s="55"/>
      <c r="E85" s="56"/>
      <c r="F85" s="78"/>
      <c r="G85" s="56"/>
      <c r="H85" s="84">
        <f>SUMIF('Cash Inflows'!E:E,'AR Journal'!D85,'Cash Inflows'!F:F)</f>
        <v>0</v>
      </c>
      <c r="I85" s="84">
        <f t="shared" si="5"/>
        <v>0</v>
      </c>
      <c r="J85">
        <f t="shared" si="4"/>
        <v>0</v>
      </c>
      <c r="K85" t="b">
        <f ca="1">IF(TODAY()-E85&gt;'Data Inputs'!$B$46,TRUE,FALSE)</f>
        <v>1</v>
      </c>
    </row>
    <row r="86" spans="1:11" x14ac:dyDescent="0.25">
      <c r="A86" s="110" t="str">
        <f t="shared" si="3"/>
        <v/>
      </c>
      <c r="B86" s="123"/>
      <c r="C86" s="55"/>
      <c r="D86" s="55"/>
      <c r="E86" s="56"/>
      <c r="F86" s="78"/>
      <c r="G86" s="56"/>
      <c r="H86" s="84">
        <f>SUMIF('Cash Inflows'!E:E,'AR Journal'!D86,'Cash Inflows'!F:F)</f>
        <v>0</v>
      </c>
      <c r="I86" s="84">
        <f t="shared" si="5"/>
        <v>0</v>
      </c>
      <c r="J86">
        <f t="shared" si="4"/>
        <v>0</v>
      </c>
      <c r="K86" t="b">
        <f ca="1">IF(TODAY()-E86&gt;'Data Inputs'!$B$46,TRUE,FALSE)</f>
        <v>1</v>
      </c>
    </row>
    <row r="87" spans="1:11" x14ac:dyDescent="0.25">
      <c r="A87" s="110" t="str">
        <f t="shared" si="3"/>
        <v/>
      </c>
      <c r="B87" s="123"/>
      <c r="C87" s="55"/>
      <c r="D87" s="55"/>
      <c r="E87" s="56"/>
      <c r="F87" s="78"/>
      <c r="G87" s="56"/>
      <c r="H87" s="84">
        <f>SUMIF('Cash Inflows'!E:E,'AR Journal'!D87,'Cash Inflows'!F:F)</f>
        <v>0</v>
      </c>
      <c r="I87" s="84">
        <f t="shared" si="5"/>
        <v>0</v>
      </c>
      <c r="J87">
        <f t="shared" si="4"/>
        <v>0</v>
      </c>
      <c r="K87" t="b">
        <f ca="1">IF(TODAY()-E87&gt;'Data Inputs'!$B$46,TRUE,FALSE)</f>
        <v>1</v>
      </c>
    </row>
    <row r="88" spans="1:11" x14ac:dyDescent="0.25">
      <c r="A88" s="110" t="str">
        <f t="shared" si="3"/>
        <v/>
      </c>
      <c r="B88" s="123"/>
      <c r="C88" s="55"/>
      <c r="D88" s="55"/>
      <c r="E88" s="56"/>
      <c r="F88" s="78"/>
      <c r="G88" s="56"/>
      <c r="H88" s="84">
        <f>SUMIF('Cash Inflows'!E:E,'AR Journal'!D88,'Cash Inflows'!F:F)</f>
        <v>0</v>
      </c>
      <c r="I88" s="84">
        <f t="shared" si="5"/>
        <v>0</v>
      </c>
      <c r="J88">
        <f t="shared" si="4"/>
        <v>0</v>
      </c>
      <c r="K88" t="b">
        <f ca="1">IF(TODAY()-E88&gt;'Data Inputs'!$B$46,TRUE,FALSE)</f>
        <v>1</v>
      </c>
    </row>
    <row r="89" spans="1:11" x14ac:dyDescent="0.25">
      <c r="A89" s="110" t="str">
        <f t="shared" si="3"/>
        <v/>
      </c>
      <c r="B89" s="123"/>
      <c r="C89" s="55"/>
      <c r="D89" s="55"/>
      <c r="E89" s="56"/>
      <c r="F89" s="78"/>
      <c r="G89" s="56"/>
      <c r="H89" s="84">
        <f>SUMIF('Cash Inflows'!E:E,'AR Journal'!D89,'Cash Inflows'!F:F)</f>
        <v>0</v>
      </c>
      <c r="I89" s="84">
        <f t="shared" si="5"/>
        <v>0</v>
      </c>
      <c r="J89">
        <f t="shared" si="4"/>
        <v>0</v>
      </c>
      <c r="K89" t="b">
        <f ca="1">IF(TODAY()-E89&gt;'Data Inputs'!$B$46,TRUE,FALSE)</f>
        <v>1</v>
      </c>
    </row>
    <row r="90" spans="1:11" x14ac:dyDescent="0.25">
      <c r="A90" s="110" t="str">
        <f t="shared" si="3"/>
        <v/>
      </c>
      <c r="B90" s="123"/>
      <c r="C90" s="55"/>
      <c r="D90" s="55"/>
      <c r="E90" s="56"/>
      <c r="F90" s="78"/>
      <c r="G90" s="56"/>
      <c r="H90" s="84">
        <f>SUMIF('Cash Inflows'!E:E,'AR Journal'!D90,'Cash Inflows'!F:F)</f>
        <v>0</v>
      </c>
      <c r="I90" s="84">
        <f t="shared" si="5"/>
        <v>0</v>
      </c>
      <c r="J90">
        <f t="shared" si="4"/>
        <v>0</v>
      </c>
      <c r="K90" t="b">
        <f ca="1">IF(TODAY()-E90&gt;'Data Inputs'!$B$46,TRUE,FALSE)</f>
        <v>1</v>
      </c>
    </row>
    <row r="91" spans="1:11" x14ac:dyDescent="0.25">
      <c r="A91" s="110" t="str">
        <f t="shared" si="3"/>
        <v/>
      </c>
      <c r="B91" s="123"/>
      <c r="C91" s="55"/>
      <c r="D91" s="55"/>
      <c r="E91" s="56"/>
      <c r="F91" s="78"/>
      <c r="G91" s="56"/>
      <c r="H91" s="84">
        <f>SUMIF('Cash Inflows'!E:E,'AR Journal'!D91,'Cash Inflows'!F:F)</f>
        <v>0</v>
      </c>
      <c r="I91" s="84">
        <f t="shared" si="5"/>
        <v>0</v>
      </c>
      <c r="J91">
        <f t="shared" si="4"/>
        <v>0</v>
      </c>
      <c r="K91" t="b">
        <f ca="1">IF(TODAY()-E91&gt;'Data Inputs'!$B$46,TRUE,FALSE)</f>
        <v>1</v>
      </c>
    </row>
    <row r="92" spans="1:11" x14ac:dyDescent="0.25">
      <c r="A92" s="110" t="str">
        <f t="shared" si="3"/>
        <v/>
      </c>
      <c r="B92" s="123"/>
      <c r="C92" s="55"/>
      <c r="D92" s="55"/>
      <c r="E92" s="56"/>
      <c r="F92" s="78"/>
      <c r="G92" s="56"/>
      <c r="H92" s="84">
        <f>SUMIF('Cash Inflows'!E:E,'AR Journal'!D92,'Cash Inflows'!F:F)</f>
        <v>0</v>
      </c>
      <c r="I92" s="84">
        <f t="shared" si="5"/>
        <v>0</v>
      </c>
      <c r="J92">
        <f t="shared" si="4"/>
        <v>0</v>
      </c>
      <c r="K92" t="b">
        <f ca="1">IF(TODAY()-E92&gt;'Data Inputs'!$B$46,TRUE,FALSE)</f>
        <v>1</v>
      </c>
    </row>
    <row r="93" spans="1:11" x14ac:dyDescent="0.25">
      <c r="A93" s="110" t="str">
        <f t="shared" si="3"/>
        <v/>
      </c>
      <c r="B93" s="123"/>
      <c r="C93" s="55"/>
      <c r="D93" s="55"/>
      <c r="E93" s="56"/>
      <c r="F93" s="78"/>
      <c r="G93" s="56"/>
      <c r="H93" s="84">
        <f>SUMIF('Cash Inflows'!E:E,'AR Journal'!D93,'Cash Inflows'!F:F)</f>
        <v>0</v>
      </c>
      <c r="I93" s="84">
        <f t="shared" si="5"/>
        <v>0</v>
      </c>
      <c r="J93">
        <f t="shared" si="4"/>
        <v>0</v>
      </c>
      <c r="K93" t="b">
        <f ca="1">IF(TODAY()-E93&gt;'Data Inputs'!$B$46,TRUE,FALSE)</f>
        <v>1</v>
      </c>
    </row>
    <row r="94" spans="1:11" x14ac:dyDescent="0.25">
      <c r="A94" s="110" t="str">
        <f t="shared" si="3"/>
        <v/>
      </c>
      <c r="B94" s="123"/>
      <c r="C94" s="55"/>
      <c r="D94" s="55"/>
      <c r="E94" s="56"/>
      <c r="F94" s="78"/>
      <c r="G94" s="56"/>
      <c r="H94" s="84">
        <f>SUMIF('Cash Inflows'!E:E,'AR Journal'!D94,'Cash Inflows'!F:F)</f>
        <v>0</v>
      </c>
      <c r="I94" s="84">
        <f t="shared" si="5"/>
        <v>0</v>
      </c>
      <c r="J94">
        <f t="shared" si="4"/>
        <v>0</v>
      </c>
      <c r="K94" t="b">
        <f ca="1">IF(TODAY()-E94&gt;'Data Inputs'!$B$46,TRUE,FALSE)</f>
        <v>1</v>
      </c>
    </row>
    <row r="95" spans="1:11" x14ac:dyDescent="0.25">
      <c r="A95" s="110" t="str">
        <f t="shared" si="3"/>
        <v/>
      </c>
      <c r="B95" s="123"/>
      <c r="C95" s="55"/>
      <c r="D95" s="55"/>
      <c r="E95" s="56"/>
      <c r="F95" s="78"/>
      <c r="G95" s="56"/>
      <c r="H95" s="84">
        <f>SUMIF('Cash Inflows'!E:E,'AR Journal'!D95,'Cash Inflows'!F:F)</f>
        <v>0</v>
      </c>
      <c r="I95" s="84">
        <f t="shared" si="5"/>
        <v>0</v>
      </c>
      <c r="J95">
        <f t="shared" si="4"/>
        <v>0</v>
      </c>
      <c r="K95" t="b">
        <f ca="1">IF(TODAY()-E95&gt;'Data Inputs'!$B$46,TRUE,FALSE)</f>
        <v>1</v>
      </c>
    </row>
    <row r="96" spans="1:11" x14ac:dyDescent="0.25">
      <c r="A96" s="110" t="str">
        <f t="shared" si="3"/>
        <v/>
      </c>
      <c r="B96" s="123"/>
      <c r="C96" s="55"/>
      <c r="D96" s="55"/>
      <c r="E96" s="56"/>
      <c r="F96" s="78"/>
      <c r="G96" s="56"/>
      <c r="H96" s="84">
        <f>SUMIF('Cash Inflows'!E:E,'AR Journal'!D96,'Cash Inflows'!F:F)</f>
        <v>0</v>
      </c>
      <c r="I96" s="84">
        <f t="shared" si="5"/>
        <v>0</v>
      </c>
      <c r="J96">
        <f t="shared" si="4"/>
        <v>0</v>
      </c>
      <c r="K96" t="b">
        <f ca="1">IF(TODAY()-E96&gt;'Data Inputs'!$B$46,TRUE,FALSE)</f>
        <v>1</v>
      </c>
    </row>
    <row r="97" spans="1:11" x14ac:dyDescent="0.25">
      <c r="A97" s="110" t="str">
        <f t="shared" si="3"/>
        <v/>
      </c>
      <c r="B97" s="123"/>
      <c r="C97" s="55"/>
      <c r="D97" s="55"/>
      <c r="E97" s="56"/>
      <c r="F97" s="78"/>
      <c r="G97" s="56"/>
      <c r="H97" s="84">
        <f>SUMIF('Cash Inflows'!E:E,'AR Journal'!D97,'Cash Inflows'!F:F)</f>
        <v>0</v>
      </c>
      <c r="I97" s="84">
        <f t="shared" si="5"/>
        <v>0</v>
      </c>
      <c r="J97">
        <f t="shared" si="4"/>
        <v>0</v>
      </c>
      <c r="K97" t="b">
        <f ca="1">IF(TODAY()-E97&gt;'Data Inputs'!$B$46,TRUE,FALSE)</f>
        <v>1</v>
      </c>
    </row>
    <row r="98" spans="1:11" x14ac:dyDescent="0.25">
      <c r="A98" s="110" t="str">
        <f t="shared" si="3"/>
        <v/>
      </c>
      <c r="B98" s="123"/>
      <c r="C98" s="55"/>
      <c r="D98" s="55"/>
      <c r="E98" s="56"/>
      <c r="F98" s="78"/>
      <c r="G98" s="56"/>
      <c r="H98" s="84">
        <f>SUMIF('Cash Inflows'!E:E,'AR Journal'!D98,'Cash Inflows'!F:F)</f>
        <v>0</v>
      </c>
      <c r="I98" s="84">
        <f t="shared" si="5"/>
        <v>0</v>
      </c>
      <c r="J98">
        <f t="shared" si="4"/>
        <v>0</v>
      </c>
      <c r="K98" t="b">
        <f ca="1">IF(TODAY()-E98&gt;'Data Inputs'!$B$46,TRUE,FALSE)</f>
        <v>1</v>
      </c>
    </row>
    <row r="99" spans="1:11" x14ac:dyDescent="0.25">
      <c r="A99" s="110" t="str">
        <f t="shared" si="3"/>
        <v/>
      </c>
      <c r="B99" s="123"/>
      <c r="C99" s="55"/>
      <c r="D99" s="55"/>
      <c r="E99" s="56"/>
      <c r="F99" s="78"/>
      <c r="G99" s="56"/>
      <c r="H99" s="84">
        <f>SUMIF('Cash Inflows'!E:E,'AR Journal'!D99,'Cash Inflows'!F:F)</f>
        <v>0</v>
      </c>
      <c r="I99" s="84">
        <f t="shared" si="5"/>
        <v>0</v>
      </c>
      <c r="J99">
        <f t="shared" si="4"/>
        <v>0</v>
      </c>
      <c r="K99" t="b">
        <f ca="1">IF(TODAY()-E99&gt;'Data Inputs'!$B$46,TRUE,FALSE)</f>
        <v>1</v>
      </c>
    </row>
    <row r="100" spans="1:11" x14ac:dyDescent="0.25">
      <c r="A100" s="110" t="str">
        <f t="shared" si="3"/>
        <v/>
      </c>
      <c r="B100" s="123"/>
      <c r="C100" s="55"/>
      <c r="D100" s="55"/>
      <c r="E100" s="56"/>
      <c r="F100" s="78"/>
      <c r="G100" s="56"/>
      <c r="H100" s="84">
        <f>SUMIF('Cash Inflows'!E:E,'AR Journal'!D100,'Cash Inflows'!F:F)</f>
        <v>0</v>
      </c>
      <c r="I100" s="84">
        <f t="shared" si="5"/>
        <v>0</v>
      </c>
      <c r="J100">
        <f t="shared" si="4"/>
        <v>0</v>
      </c>
      <c r="K100" t="b">
        <f ca="1">IF(TODAY()-E100&gt;'Data Inputs'!$B$46,TRUE,FALSE)</f>
        <v>1</v>
      </c>
    </row>
    <row r="101" spans="1:11" x14ac:dyDescent="0.25">
      <c r="A101" s="110" t="str">
        <f t="shared" si="3"/>
        <v/>
      </c>
      <c r="B101" s="123"/>
      <c r="C101" s="55"/>
      <c r="D101" s="55"/>
      <c r="E101" s="56"/>
      <c r="F101" s="78"/>
      <c r="G101" s="56"/>
      <c r="H101" s="84">
        <f>SUMIF('Cash Inflows'!E:E,'AR Journal'!D101,'Cash Inflows'!F:F)</f>
        <v>0</v>
      </c>
      <c r="I101" s="84">
        <f t="shared" si="5"/>
        <v>0</v>
      </c>
      <c r="J101">
        <f t="shared" si="4"/>
        <v>0</v>
      </c>
      <c r="K101" t="b">
        <f ca="1">IF(TODAY()-E101&gt;'Data Inputs'!$B$46,TRUE,FALSE)</f>
        <v>1</v>
      </c>
    </row>
    <row r="102" spans="1:11" x14ac:dyDescent="0.25">
      <c r="A102" s="110" t="str">
        <f t="shared" si="3"/>
        <v/>
      </c>
      <c r="B102" s="123"/>
      <c r="C102" s="55"/>
      <c r="D102" s="55"/>
      <c r="E102" s="56"/>
      <c r="F102" s="78"/>
      <c r="G102" s="56"/>
      <c r="H102" s="84">
        <f>SUMIF('Cash Inflows'!E:E,'AR Journal'!D102,'Cash Inflows'!F:F)</f>
        <v>0</v>
      </c>
      <c r="I102" s="84">
        <f t="shared" si="5"/>
        <v>0</v>
      </c>
      <c r="J102">
        <f t="shared" si="4"/>
        <v>0</v>
      </c>
      <c r="K102" t="b">
        <f ca="1">IF(TODAY()-E102&gt;'Data Inputs'!$B$46,TRUE,FALSE)</f>
        <v>1</v>
      </c>
    </row>
    <row r="103" spans="1:11" x14ac:dyDescent="0.25">
      <c r="A103" s="110" t="str">
        <f t="shared" si="3"/>
        <v/>
      </c>
      <c r="B103" s="123"/>
      <c r="C103" s="55"/>
      <c r="D103" s="55"/>
      <c r="E103" s="56"/>
      <c r="F103" s="78"/>
      <c r="G103" s="56"/>
      <c r="H103" s="84">
        <f>SUMIF('Cash Inflows'!E:E,'AR Journal'!D103,'Cash Inflows'!F:F)</f>
        <v>0</v>
      </c>
      <c r="I103" s="84">
        <f t="shared" si="5"/>
        <v>0</v>
      </c>
      <c r="J103">
        <f t="shared" si="4"/>
        <v>0</v>
      </c>
      <c r="K103" t="b">
        <f ca="1">IF(TODAY()-E103&gt;'Data Inputs'!$B$46,TRUE,FALSE)</f>
        <v>1</v>
      </c>
    </row>
    <row r="104" spans="1:11" x14ac:dyDescent="0.25">
      <c r="A104" s="110" t="str">
        <f t="shared" si="3"/>
        <v/>
      </c>
      <c r="B104" s="123"/>
      <c r="C104" s="55"/>
      <c r="D104" s="55"/>
      <c r="E104" s="56"/>
      <c r="F104" s="78"/>
      <c r="G104" s="56"/>
      <c r="H104" s="84">
        <f>SUMIF('Cash Inflows'!E:E,'AR Journal'!D104,'Cash Inflows'!F:F)</f>
        <v>0</v>
      </c>
      <c r="I104" s="84">
        <f t="shared" si="5"/>
        <v>0</v>
      </c>
      <c r="J104">
        <f t="shared" si="4"/>
        <v>0</v>
      </c>
      <c r="K104" t="b">
        <f ca="1">IF(TODAY()-E104&gt;'Data Inputs'!$B$46,TRUE,FALSE)</f>
        <v>1</v>
      </c>
    </row>
    <row r="105" spans="1:11" x14ac:dyDescent="0.25">
      <c r="A105" s="110" t="str">
        <f t="shared" si="3"/>
        <v/>
      </c>
      <c r="B105" s="123"/>
      <c r="C105" s="55"/>
      <c r="D105" s="55"/>
      <c r="E105" s="56"/>
      <c r="F105" s="78"/>
      <c r="G105" s="56"/>
      <c r="H105" s="84">
        <f>SUMIF('Cash Inflows'!E:E,'AR Journal'!D105,'Cash Inflows'!F:F)</f>
        <v>0</v>
      </c>
      <c r="I105" s="84">
        <f t="shared" si="5"/>
        <v>0</v>
      </c>
      <c r="J105">
        <f t="shared" si="4"/>
        <v>0</v>
      </c>
      <c r="K105" t="b">
        <f ca="1">IF(TODAY()-E105&gt;'Data Inputs'!$B$46,TRUE,FALSE)</f>
        <v>1</v>
      </c>
    </row>
    <row r="106" spans="1:11" x14ac:dyDescent="0.25">
      <c r="A106" s="110" t="str">
        <f t="shared" si="3"/>
        <v/>
      </c>
      <c r="B106" s="123"/>
      <c r="C106" s="55"/>
      <c r="D106" s="55"/>
      <c r="E106" s="56"/>
      <c r="F106" s="78"/>
      <c r="G106" s="56"/>
      <c r="H106" s="84">
        <f>SUMIF('Cash Inflows'!E:E,'AR Journal'!D106,'Cash Inflows'!F:F)</f>
        <v>0</v>
      </c>
      <c r="I106" s="84">
        <f t="shared" si="5"/>
        <v>0</v>
      </c>
      <c r="J106">
        <f t="shared" si="4"/>
        <v>0</v>
      </c>
      <c r="K106" t="b">
        <f ca="1">IF(TODAY()-E106&gt;'Data Inputs'!$B$46,TRUE,FALSE)</f>
        <v>1</v>
      </c>
    </row>
    <row r="107" spans="1:11" x14ac:dyDescent="0.25">
      <c r="A107" s="110" t="str">
        <f t="shared" si="3"/>
        <v/>
      </c>
      <c r="B107" s="123"/>
      <c r="C107" s="55"/>
      <c r="D107" s="55"/>
      <c r="E107" s="56"/>
      <c r="F107" s="78"/>
      <c r="G107" s="56"/>
      <c r="H107" s="84">
        <f>SUMIF('Cash Inflows'!E:E,'AR Journal'!D107,'Cash Inflows'!F:F)</f>
        <v>0</v>
      </c>
      <c r="I107" s="84">
        <f t="shared" si="5"/>
        <v>0</v>
      </c>
      <c r="J107">
        <f t="shared" si="4"/>
        <v>0</v>
      </c>
      <c r="K107" t="b">
        <f ca="1">IF(TODAY()-E107&gt;'Data Inputs'!$B$46,TRUE,FALSE)</f>
        <v>1</v>
      </c>
    </row>
    <row r="108" spans="1:11" x14ac:dyDescent="0.25">
      <c r="A108" s="110" t="str">
        <f t="shared" si="3"/>
        <v/>
      </c>
      <c r="B108" s="123"/>
      <c r="C108" s="55"/>
      <c r="D108" s="55"/>
      <c r="E108" s="56"/>
      <c r="F108" s="78"/>
      <c r="G108" s="56"/>
      <c r="H108" s="84">
        <f>SUMIF('Cash Inflows'!E:E,'AR Journal'!D108,'Cash Inflows'!F:F)</f>
        <v>0</v>
      </c>
      <c r="I108" s="84">
        <f t="shared" si="5"/>
        <v>0</v>
      </c>
      <c r="J108">
        <f t="shared" si="4"/>
        <v>0</v>
      </c>
      <c r="K108" t="b">
        <f ca="1">IF(TODAY()-E108&gt;'Data Inputs'!$B$46,TRUE,FALSE)</f>
        <v>1</v>
      </c>
    </row>
    <row r="109" spans="1:11" x14ac:dyDescent="0.25">
      <c r="A109" s="110" t="str">
        <f t="shared" si="3"/>
        <v/>
      </c>
      <c r="B109" s="123"/>
      <c r="C109" s="55"/>
      <c r="D109" s="55"/>
      <c r="E109" s="56"/>
      <c r="F109" s="78"/>
      <c r="G109" s="56"/>
      <c r="H109" s="84">
        <f>SUMIF('Cash Inflows'!E:E,'AR Journal'!D109,'Cash Inflows'!F:F)</f>
        <v>0</v>
      </c>
      <c r="I109" s="84">
        <f t="shared" si="5"/>
        <v>0</v>
      </c>
      <c r="J109">
        <f t="shared" si="4"/>
        <v>0</v>
      </c>
      <c r="K109" t="b">
        <f ca="1">IF(TODAY()-E109&gt;'Data Inputs'!$B$46,TRUE,FALSE)</f>
        <v>1</v>
      </c>
    </row>
    <row r="110" spans="1:11" x14ac:dyDescent="0.25">
      <c r="A110" s="110" t="str">
        <f t="shared" si="3"/>
        <v/>
      </c>
      <c r="B110" s="123"/>
      <c r="C110" s="55"/>
      <c r="D110" s="55"/>
      <c r="E110" s="56"/>
      <c r="F110" s="78"/>
      <c r="G110" s="56"/>
      <c r="H110" s="84">
        <f>SUMIF('Cash Inflows'!E:E,'AR Journal'!D110,'Cash Inflows'!F:F)</f>
        <v>0</v>
      </c>
      <c r="I110" s="84">
        <f t="shared" si="5"/>
        <v>0</v>
      </c>
      <c r="J110">
        <f t="shared" si="4"/>
        <v>0</v>
      </c>
      <c r="K110" t="b">
        <f ca="1">IF(TODAY()-E110&gt;'Data Inputs'!$B$46,TRUE,FALSE)</f>
        <v>1</v>
      </c>
    </row>
    <row r="111" spans="1:11" x14ac:dyDescent="0.25">
      <c r="A111" s="110" t="str">
        <f t="shared" si="3"/>
        <v/>
      </c>
      <c r="B111" s="123"/>
      <c r="C111" s="55"/>
      <c r="D111" s="55"/>
      <c r="E111" s="56"/>
      <c r="F111" s="78"/>
      <c r="G111" s="56"/>
      <c r="H111" s="84">
        <f>SUMIF('Cash Inflows'!E:E,'AR Journal'!D111,'Cash Inflows'!F:F)</f>
        <v>0</v>
      </c>
      <c r="I111" s="84">
        <f t="shared" si="5"/>
        <v>0</v>
      </c>
      <c r="J111">
        <f t="shared" si="4"/>
        <v>0</v>
      </c>
      <c r="K111" t="b">
        <f ca="1">IF(TODAY()-E111&gt;'Data Inputs'!$B$46,TRUE,FALSE)</f>
        <v>1</v>
      </c>
    </row>
    <row r="112" spans="1:11" x14ac:dyDescent="0.25">
      <c r="A112" s="110" t="str">
        <f t="shared" si="3"/>
        <v/>
      </c>
      <c r="B112" s="123"/>
      <c r="C112" s="55"/>
      <c r="D112" s="55"/>
      <c r="E112" s="56"/>
      <c r="F112" s="78"/>
      <c r="G112" s="56"/>
      <c r="H112" s="84">
        <f>SUMIF('Cash Inflows'!E:E,'AR Journal'!D112,'Cash Inflows'!F:F)</f>
        <v>0</v>
      </c>
      <c r="I112" s="84">
        <f t="shared" si="5"/>
        <v>0</v>
      </c>
      <c r="J112">
        <f t="shared" si="4"/>
        <v>0</v>
      </c>
      <c r="K112" t="b">
        <f ca="1">IF(TODAY()-E112&gt;'Data Inputs'!$B$46,TRUE,FALSE)</f>
        <v>1</v>
      </c>
    </row>
    <row r="113" spans="1:11" x14ac:dyDescent="0.25">
      <c r="A113" s="110" t="str">
        <f t="shared" si="3"/>
        <v/>
      </c>
      <c r="B113" s="123"/>
      <c r="C113" s="55"/>
      <c r="D113" s="55"/>
      <c r="E113" s="56"/>
      <c r="F113" s="78"/>
      <c r="G113" s="56"/>
      <c r="H113" s="84">
        <f>SUMIF('Cash Inflows'!E:E,'AR Journal'!D113,'Cash Inflows'!F:F)</f>
        <v>0</v>
      </c>
      <c r="I113" s="84">
        <f t="shared" si="5"/>
        <v>0</v>
      </c>
      <c r="J113">
        <f t="shared" si="4"/>
        <v>0</v>
      </c>
      <c r="K113" t="b">
        <f ca="1">IF(TODAY()-E113&gt;'Data Inputs'!$B$46,TRUE,FALSE)</f>
        <v>1</v>
      </c>
    </row>
    <row r="114" spans="1:11" x14ac:dyDescent="0.25">
      <c r="A114" s="110" t="str">
        <f t="shared" si="3"/>
        <v/>
      </c>
      <c r="B114" s="123"/>
      <c r="C114" s="55"/>
      <c r="D114" s="55"/>
      <c r="E114" s="56"/>
      <c r="F114" s="78"/>
      <c r="G114" s="56"/>
      <c r="H114" s="84">
        <f>SUMIF('Cash Inflows'!E:E,'AR Journal'!D114,'Cash Inflows'!F:F)</f>
        <v>0</v>
      </c>
      <c r="I114" s="84">
        <f t="shared" si="5"/>
        <v>0</v>
      </c>
      <c r="J114">
        <f t="shared" si="4"/>
        <v>0</v>
      </c>
      <c r="K114" t="b">
        <f ca="1">IF(TODAY()-E114&gt;'Data Inputs'!$B$46,TRUE,FALSE)</f>
        <v>1</v>
      </c>
    </row>
    <row r="115" spans="1:11" x14ac:dyDescent="0.25">
      <c r="A115" s="110" t="str">
        <f t="shared" si="3"/>
        <v/>
      </c>
      <c r="B115" s="123"/>
      <c r="C115" s="55"/>
      <c r="D115" s="55"/>
      <c r="E115" s="56"/>
      <c r="F115" s="78"/>
      <c r="G115" s="56"/>
      <c r="H115" s="84">
        <f>SUMIF('Cash Inflows'!E:E,'AR Journal'!D115,'Cash Inflows'!F:F)</f>
        <v>0</v>
      </c>
      <c r="I115" s="84">
        <f t="shared" si="5"/>
        <v>0</v>
      </c>
      <c r="J115">
        <f t="shared" si="4"/>
        <v>0</v>
      </c>
      <c r="K115" t="b">
        <f ca="1">IF(TODAY()-E115&gt;'Data Inputs'!$B$46,TRUE,FALSE)</f>
        <v>1</v>
      </c>
    </row>
    <row r="116" spans="1:11" x14ac:dyDescent="0.25">
      <c r="A116" s="110" t="str">
        <f t="shared" si="3"/>
        <v/>
      </c>
      <c r="B116" s="123"/>
      <c r="C116" s="55"/>
      <c r="D116" s="55"/>
      <c r="E116" s="56"/>
      <c r="F116" s="78"/>
      <c r="G116" s="56"/>
      <c r="H116" s="84">
        <f>SUMIF('Cash Inflows'!E:E,'AR Journal'!D116,'Cash Inflows'!F:F)</f>
        <v>0</v>
      </c>
      <c r="I116" s="84">
        <f t="shared" si="5"/>
        <v>0</v>
      </c>
      <c r="J116">
        <f t="shared" si="4"/>
        <v>0</v>
      </c>
      <c r="K116" t="b">
        <f ca="1">IF(TODAY()-E116&gt;'Data Inputs'!$B$46,TRUE,FALSE)</f>
        <v>1</v>
      </c>
    </row>
    <row r="117" spans="1:11" x14ac:dyDescent="0.25">
      <c r="A117" s="110" t="str">
        <f t="shared" si="3"/>
        <v/>
      </c>
      <c r="B117" s="123"/>
      <c r="C117" s="55"/>
      <c r="D117" s="55"/>
      <c r="E117" s="56"/>
      <c r="F117" s="78"/>
      <c r="G117" s="56"/>
      <c r="H117" s="84">
        <f>SUMIF('Cash Inflows'!E:E,'AR Journal'!D117,'Cash Inflows'!F:F)</f>
        <v>0</v>
      </c>
      <c r="I117" s="84">
        <f t="shared" si="5"/>
        <v>0</v>
      </c>
      <c r="J117">
        <f t="shared" si="4"/>
        <v>0</v>
      </c>
      <c r="K117" t="b">
        <f ca="1">IF(TODAY()-E117&gt;'Data Inputs'!$B$46,TRUE,FALSE)</f>
        <v>1</v>
      </c>
    </row>
    <row r="118" spans="1:11" x14ac:dyDescent="0.25">
      <c r="A118" s="110" t="str">
        <f t="shared" si="3"/>
        <v/>
      </c>
      <c r="B118" s="123"/>
      <c r="C118" s="55"/>
      <c r="D118" s="55"/>
      <c r="E118" s="56"/>
      <c r="F118" s="78"/>
      <c r="G118" s="56"/>
      <c r="H118" s="84">
        <f>SUMIF('Cash Inflows'!E:E,'AR Journal'!D118,'Cash Inflows'!F:F)</f>
        <v>0</v>
      </c>
      <c r="I118" s="84">
        <f t="shared" si="5"/>
        <v>0</v>
      </c>
      <c r="J118">
        <f t="shared" si="4"/>
        <v>0</v>
      </c>
      <c r="K118" t="b">
        <f ca="1">IF(TODAY()-E118&gt;'Data Inputs'!$B$46,TRUE,FALSE)</f>
        <v>1</v>
      </c>
    </row>
    <row r="119" spans="1:11" x14ac:dyDescent="0.25">
      <c r="A119" s="110" t="str">
        <f t="shared" si="3"/>
        <v/>
      </c>
      <c r="B119" s="123"/>
      <c r="C119" s="55"/>
      <c r="D119" s="55"/>
      <c r="E119" s="56"/>
      <c r="F119" s="78"/>
      <c r="G119" s="56"/>
      <c r="H119" s="84">
        <f>SUMIF('Cash Inflows'!E:E,'AR Journal'!D119,'Cash Inflows'!F:F)</f>
        <v>0</v>
      </c>
      <c r="I119" s="84">
        <f t="shared" si="5"/>
        <v>0</v>
      </c>
      <c r="J119">
        <f t="shared" si="4"/>
        <v>0</v>
      </c>
      <c r="K119" t="b">
        <f ca="1">IF(TODAY()-E119&gt;'Data Inputs'!$B$46,TRUE,FALSE)</f>
        <v>1</v>
      </c>
    </row>
    <row r="120" spans="1:11" x14ac:dyDescent="0.25">
      <c r="A120" s="110" t="str">
        <f t="shared" si="3"/>
        <v/>
      </c>
      <c r="B120" s="123"/>
      <c r="C120" s="55"/>
      <c r="D120" s="55"/>
      <c r="E120" s="56"/>
      <c r="F120" s="78"/>
      <c r="G120" s="56"/>
      <c r="H120" s="84">
        <f>SUMIF('Cash Inflows'!E:E,'AR Journal'!D120,'Cash Inflows'!F:F)</f>
        <v>0</v>
      </c>
      <c r="I120" s="84">
        <f t="shared" si="5"/>
        <v>0</v>
      </c>
      <c r="J120">
        <f t="shared" si="4"/>
        <v>0</v>
      </c>
      <c r="K120" t="b">
        <f ca="1">IF(TODAY()-E120&gt;'Data Inputs'!$B$46,TRUE,FALSE)</f>
        <v>1</v>
      </c>
    </row>
    <row r="121" spans="1:11" x14ac:dyDescent="0.25">
      <c r="A121" s="110" t="str">
        <f t="shared" si="3"/>
        <v/>
      </c>
      <c r="B121" s="123"/>
      <c r="C121" s="55"/>
      <c r="D121" s="55"/>
      <c r="E121" s="56"/>
      <c r="F121" s="78"/>
      <c r="G121" s="56"/>
      <c r="H121" s="84">
        <f>SUMIF('Cash Inflows'!E:E,'AR Journal'!D121,'Cash Inflows'!F:F)</f>
        <v>0</v>
      </c>
      <c r="I121" s="84">
        <f t="shared" si="5"/>
        <v>0</v>
      </c>
      <c r="J121">
        <f t="shared" si="4"/>
        <v>0</v>
      </c>
      <c r="K121" t="b">
        <f ca="1">IF(TODAY()-E121&gt;'Data Inputs'!$B$46,TRUE,FALSE)</f>
        <v>1</v>
      </c>
    </row>
    <row r="122" spans="1:11" x14ac:dyDescent="0.25">
      <c r="A122" s="110" t="str">
        <f t="shared" si="3"/>
        <v/>
      </c>
      <c r="B122" s="123"/>
      <c r="C122" s="55"/>
      <c r="D122" s="55"/>
      <c r="E122" s="56"/>
      <c r="F122" s="78"/>
      <c r="G122" s="56"/>
      <c r="H122" s="84">
        <f>SUMIF('Cash Inflows'!E:E,'AR Journal'!D122,'Cash Inflows'!F:F)</f>
        <v>0</v>
      </c>
      <c r="I122" s="84">
        <f t="shared" si="5"/>
        <v>0</v>
      </c>
      <c r="J122">
        <f t="shared" si="4"/>
        <v>0</v>
      </c>
      <c r="K122" t="b">
        <f ca="1">IF(TODAY()-E122&gt;'Data Inputs'!$B$46,TRUE,FALSE)</f>
        <v>1</v>
      </c>
    </row>
    <row r="123" spans="1:11" x14ac:dyDescent="0.25">
      <c r="A123" s="110" t="str">
        <f t="shared" si="3"/>
        <v/>
      </c>
      <c r="B123" s="123"/>
      <c r="C123" s="55"/>
      <c r="D123" s="55"/>
      <c r="E123" s="56"/>
      <c r="F123" s="78"/>
      <c r="G123" s="56"/>
      <c r="H123" s="84">
        <f>SUMIF('Cash Inflows'!E:E,'AR Journal'!D123,'Cash Inflows'!F:F)</f>
        <v>0</v>
      </c>
      <c r="I123" s="84">
        <f t="shared" si="5"/>
        <v>0</v>
      </c>
      <c r="J123">
        <f t="shared" si="4"/>
        <v>0</v>
      </c>
      <c r="K123" t="b">
        <f ca="1">IF(TODAY()-E123&gt;'Data Inputs'!$B$46,TRUE,FALSE)</f>
        <v>1</v>
      </c>
    </row>
    <row r="124" spans="1:11" x14ac:dyDescent="0.25">
      <c r="A124" s="110" t="str">
        <f t="shared" si="3"/>
        <v/>
      </c>
      <c r="B124" s="123"/>
      <c r="C124" s="55"/>
      <c r="D124" s="55"/>
      <c r="E124" s="56"/>
      <c r="F124" s="78"/>
      <c r="G124" s="56"/>
      <c r="H124" s="84">
        <f>SUMIF('Cash Inflows'!E:E,'AR Journal'!D124,'Cash Inflows'!F:F)</f>
        <v>0</v>
      </c>
      <c r="I124" s="84">
        <f t="shared" si="5"/>
        <v>0</v>
      </c>
      <c r="J124">
        <f t="shared" si="4"/>
        <v>0</v>
      </c>
      <c r="K124" t="b">
        <f ca="1">IF(TODAY()-E124&gt;'Data Inputs'!$B$46,TRUE,FALSE)</f>
        <v>1</v>
      </c>
    </row>
    <row r="125" spans="1:11" x14ac:dyDescent="0.25">
      <c r="A125" s="110" t="str">
        <f t="shared" si="3"/>
        <v/>
      </c>
      <c r="B125" s="123"/>
      <c r="C125" s="55"/>
      <c r="D125" s="55"/>
      <c r="E125" s="56"/>
      <c r="F125" s="78"/>
      <c r="G125" s="56"/>
      <c r="H125" s="84">
        <f>SUMIF('Cash Inflows'!E:E,'AR Journal'!D125,'Cash Inflows'!F:F)</f>
        <v>0</v>
      </c>
      <c r="I125" s="84">
        <f t="shared" si="5"/>
        <v>0</v>
      </c>
      <c r="J125">
        <f t="shared" si="4"/>
        <v>0</v>
      </c>
      <c r="K125" t="b">
        <f ca="1">IF(TODAY()-E125&gt;'Data Inputs'!$B$46,TRUE,FALSE)</f>
        <v>1</v>
      </c>
    </row>
    <row r="126" spans="1:11" x14ac:dyDescent="0.25">
      <c r="A126" s="110" t="str">
        <f t="shared" si="3"/>
        <v/>
      </c>
      <c r="B126" s="123"/>
      <c r="C126" s="55"/>
      <c r="D126" s="55"/>
      <c r="E126" s="56"/>
      <c r="F126" s="78"/>
      <c r="G126" s="56"/>
      <c r="H126" s="84">
        <f>SUMIF('Cash Inflows'!E:E,'AR Journal'!D126,'Cash Inflows'!F:F)</f>
        <v>0</v>
      </c>
      <c r="I126" s="84">
        <f t="shared" si="5"/>
        <v>0</v>
      </c>
      <c r="J126">
        <f t="shared" si="4"/>
        <v>0</v>
      </c>
      <c r="K126" t="b">
        <f ca="1">IF(TODAY()-E126&gt;'Data Inputs'!$B$46,TRUE,FALSE)</f>
        <v>1</v>
      </c>
    </row>
    <row r="127" spans="1:11" x14ac:dyDescent="0.25">
      <c r="A127" s="110" t="str">
        <f t="shared" si="3"/>
        <v/>
      </c>
      <c r="B127" s="123"/>
      <c r="C127" s="55"/>
      <c r="D127" s="55"/>
      <c r="E127" s="56"/>
      <c r="F127" s="78"/>
      <c r="G127" s="56"/>
      <c r="H127" s="84">
        <f>SUMIF('Cash Inflows'!E:E,'AR Journal'!D127,'Cash Inflows'!F:F)</f>
        <v>0</v>
      </c>
      <c r="I127" s="84">
        <f t="shared" si="5"/>
        <v>0</v>
      </c>
      <c r="J127">
        <f t="shared" si="4"/>
        <v>0</v>
      </c>
      <c r="K127" t="b">
        <f ca="1">IF(TODAY()-E127&gt;'Data Inputs'!$B$46,TRUE,FALSE)</f>
        <v>1</v>
      </c>
    </row>
    <row r="128" spans="1:11" x14ac:dyDescent="0.25">
      <c r="A128" s="110" t="str">
        <f t="shared" si="3"/>
        <v/>
      </c>
      <c r="B128" s="123"/>
      <c r="C128" s="55"/>
      <c r="D128" s="55"/>
      <c r="E128" s="56"/>
      <c r="F128" s="78"/>
      <c r="G128" s="56"/>
      <c r="H128" s="84">
        <f>SUMIF('Cash Inflows'!E:E,'AR Journal'!D128,'Cash Inflows'!F:F)</f>
        <v>0</v>
      </c>
      <c r="I128" s="84">
        <f t="shared" si="5"/>
        <v>0</v>
      </c>
      <c r="J128">
        <f t="shared" si="4"/>
        <v>0</v>
      </c>
      <c r="K128" t="b">
        <f ca="1">IF(TODAY()-E128&gt;'Data Inputs'!$B$46,TRUE,FALSE)</f>
        <v>1</v>
      </c>
    </row>
    <row r="129" spans="1:11" x14ac:dyDescent="0.25">
      <c r="A129" s="110" t="str">
        <f t="shared" si="3"/>
        <v/>
      </c>
      <c r="B129" s="123"/>
      <c r="C129" s="55"/>
      <c r="D129" s="55"/>
      <c r="E129" s="56"/>
      <c r="F129" s="78"/>
      <c r="G129" s="56"/>
      <c r="H129" s="84">
        <f>SUMIF('Cash Inflows'!E:E,'AR Journal'!D129,'Cash Inflows'!F:F)</f>
        <v>0</v>
      </c>
      <c r="I129" s="84">
        <f t="shared" si="5"/>
        <v>0</v>
      </c>
      <c r="J129">
        <f t="shared" si="4"/>
        <v>0</v>
      </c>
      <c r="K129" t="b">
        <f ca="1">IF(TODAY()-E129&gt;'Data Inputs'!$B$46,TRUE,FALSE)</f>
        <v>1</v>
      </c>
    </row>
    <row r="130" spans="1:11" x14ac:dyDescent="0.25">
      <c r="A130" s="110" t="str">
        <f t="shared" si="3"/>
        <v/>
      </c>
      <c r="B130" s="123"/>
      <c r="C130" s="55"/>
      <c r="D130" s="55"/>
      <c r="E130" s="56"/>
      <c r="F130" s="78"/>
      <c r="G130" s="56"/>
      <c r="H130" s="84">
        <f>SUMIF('Cash Inflows'!E:E,'AR Journal'!D130,'Cash Inflows'!F:F)</f>
        <v>0</v>
      </c>
      <c r="I130" s="84">
        <f t="shared" si="5"/>
        <v>0</v>
      </c>
      <c r="J130">
        <f t="shared" si="4"/>
        <v>0</v>
      </c>
      <c r="K130" t="b">
        <f ca="1">IF(TODAY()-E130&gt;'Data Inputs'!$B$46,TRUE,FALSE)</f>
        <v>1</v>
      </c>
    </row>
    <row r="131" spans="1:11" x14ac:dyDescent="0.25">
      <c r="A131" s="110" t="str">
        <f t="shared" ref="A131:A194" si="6">IF(E131="","",E131+(6-J131))</f>
        <v/>
      </c>
      <c r="B131" s="123"/>
      <c r="C131" s="55"/>
      <c r="D131" s="55"/>
      <c r="E131" s="56"/>
      <c r="F131" s="78"/>
      <c r="G131" s="56"/>
      <c r="H131" s="84">
        <f>SUMIF('Cash Inflows'!E:E,'AR Journal'!D131,'Cash Inflows'!F:F)</f>
        <v>0</v>
      </c>
      <c r="I131" s="84">
        <f t="shared" si="5"/>
        <v>0</v>
      </c>
      <c r="J131">
        <f t="shared" ref="J131:J194" si="7">IF(WEEKDAY(E131)=7,0,WEEKDAY(E131))</f>
        <v>0</v>
      </c>
      <c r="K131" t="b">
        <f ca="1">IF(TODAY()-E131&gt;'Data Inputs'!$B$46,TRUE,FALSE)</f>
        <v>1</v>
      </c>
    </row>
    <row r="132" spans="1:11" x14ac:dyDescent="0.25">
      <c r="A132" s="110" t="str">
        <f t="shared" si="6"/>
        <v/>
      </c>
      <c r="B132" s="123"/>
      <c r="C132" s="55"/>
      <c r="D132" s="55"/>
      <c r="E132" s="56"/>
      <c r="F132" s="78"/>
      <c r="G132" s="56"/>
      <c r="H132" s="84">
        <f>SUMIF('Cash Inflows'!E:E,'AR Journal'!D132,'Cash Inflows'!F:F)</f>
        <v>0</v>
      </c>
      <c r="I132" s="84">
        <f t="shared" ref="I132:I195" si="8">F132-H132</f>
        <v>0</v>
      </c>
      <c r="J132">
        <f t="shared" si="7"/>
        <v>0</v>
      </c>
      <c r="K132" t="b">
        <f ca="1">IF(TODAY()-E132&gt;'Data Inputs'!$B$46,TRUE,FALSE)</f>
        <v>1</v>
      </c>
    </row>
    <row r="133" spans="1:11" x14ac:dyDescent="0.25">
      <c r="A133" s="110" t="str">
        <f t="shared" si="6"/>
        <v/>
      </c>
      <c r="B133" s="123"/>
      <c r="C133" s="55"/>
      <c r="D133" s="55"/>
      <c r="E133" s="56"/>
      <c r="F133" s="78"/>
      <c r="G133" s="56"/>
      <c r="H133" s="84">
        <f>SUMIF('Cash Inflows'!E:E,'AR Journal'!D133,'Cash Inflows'!F:F)</f>
        <v>0</v>
      </c>
      <c r="I133" s="84">
        <f t="shared" si="8"/>
        <v>0</v>
      </c>
      <c r="J133">
        <f t="shared" si="7"/>
        <v>0</v>
      </c>
      <c r="K133" t="b">
        <f ca="1">IF(TODAY()-E133&gt;'Data Inputs'!$B$46,TRUE,FALSE)</f>
        <v>1</v>
      </c>
    </row>
    <row r="134" spans="1:11" x14ac:dyDescent="0.25">
      <c r="A134" s="110" t="str">
        <f t="shared" si="6"/>
        <v/>
      </c>
      <c r="B134" s="123"/>
      <c r="C134" s="55"/>
      <c r="D134" s="55"/>
      <c r="E134" s="56"/>
      <c r="F134" s="78"/>
      <c r="G134" s="56"/>
      <c r="H134" s="84">
        <f>SUMIF('Cash Inflows'!E:E,'AR Journal'!D134,'Cash Inflows'!F:F)</f>
        <v>0</v>
      </c>
      <c r="I134" s="84">
        <f t="shared" si="8"/>
        <v>0</v>
      </c>
      <c r="J134">
        <f t="shared" si="7"/>
        <v>0</v>
      </c>
      <c r="K134" t="b">
        <f ca="1">IF(TODAY()-E134&gt;'Data Inputs'!$B$46,TRUE,FALSE)</f>
        <v>1</v>
      </c>
    </row>
    <row r="135" spans="1:11" x14ac:dyDescent="0.25">
      <c r="A135" s="110" t="str">
        <f t="shared" si="6"/>
        <v/>
      </c>
      <c r="B135" s="123"/>
      <c r="C135" s="55"/>
      <c r="D135" s="55"/>
      <c r="E135" s="56"/>
      <c r="F135" s="78"/>
      <c r="G135" s="56"/>
      <c r="H135" s="84">
        <f>SUMIF('Cash Inflows'!E:E,'AR Journal'!D135,'Cash Inflows'!F:F)</f>
        <v>0</v>
      </c>
      <c r="I135" s="84">
        <f t="shared" si="8"/>
        <v>0</v>
      </c>
      <c r="J135">
        <f t="shared" si="7"/>
        <v>0</v>
      </c>
      <c r="K135" t="b">
        <f ca="1">IF(TODAY()-E135&gt;'Data Inputs'!$B$46,TRUE,FALSE)</f>
        <v>1</v>
      </c>
    </row>
    <row r="136" spans="1:11" x14ac:dyDescent="0.25">
      <c r="A136" s="110" t="str">
        <f t="shared" si="6"/>
        <v/>
      </c>
      <c r="B136" s="123"/>
      <c r="C136" s="55"/>
      <c r="D136" s="55"/>
      <c r="E136" s="56"/>
      <c r="F136" s="78"/>
      <c r="G136" s="56"/>
      <c r="H136" s="84">
        <f>SUMIF('Cash Inflows'!E:E,'AR Journal'!D136,'Cash Inflows'!F:F)</f>
        <v>0</v>
      </c>
      <c r="I136" s="84">
        <f t="shared" si="8"/>
        <v>0</v>
      </c>
      <c r="J136">
        <f t="shared" si="7"/>
        <v>0</v>
      </c>
      <c r="K136" t="b">
        <f ca="1">IF(TODAY()-E136&gt;'Data Inputs'!$B$46,TRUE,FALSE)</f>
        <v>1</v>
      </c>
    </row>
    <row r="137" spans="1:11" x14ac:dyDescent="0.25">
      <c r="A137" s="110" t="str">
        <f t="shared" si="6"/>
        <v/>
      </c>
      <c r="B137" s="123"/>
      <c r="C137" s="55"/>
      <c r="D137" s="55"/>
      <c r="E137" s="56"/>
      <c r="F137" s="78"/>
      <c r="G137" s="56"/>
      <c r="H137" s="84">
        <f>SUMIF('Cash Inflows'!E:E,'AR Journal'!D137,'Cash Inflows'!F:F)</f>
        <v>0</v>
      </c>
      <c r="I137" s="84">
        <f t="shared" si="8"/>
        <v>0</v>
      </c>
      <c r="J137">
        <f t="shared" si="7"/>
        <v>0</v>
      </c>
      <c r="K137" t="b">
        <f ca="1">IF(TODAY()-E137&gt;'Data Inputs'!$B$46,TRUE,FALSE)</f>
        <v>1</v>
      </c>
    </row>
    <row r="138" spans="1:11" x14ac:dyDescent="0.25">
      <c r="A138" s="110" t="str">
        <f t="shared" si="6"/>
        <v/>
      </c>
      <c r="B138" s="123"/>
      <c r="C138" s="55"/>
      <c r="D138" s="55"/>
      <c r="E138" s="56"/>
      <c r="F138" s="78"/>
      <c r="G138" s="56"/>
      <c r="H138" s="84">
        <f>SUMIF('Cash Inflows'!E:E,'AR Journal'!D138,'Cash Inflows'!F:F)</f>
        <v>0</v>
      </c>
      <c r="I138" s="84">
        <f t="shared" si="8"/>
        <v>0</v>
      </c>
      <c r="J138">
        <f t="shared" si="7"/>
        <v>0</v>
      </c>
      <c r="K138" t="b">
        <f ca="1">IF(TODAY()-E138&gt;'Data Inputs'!$B$46,TRUE,FALSE)</f>
        <v>1</v>
      </c>
    </row>
    <row r="139" spans="1:11" x14ac:dyDescent="0.25">
      <c r="A139" s="110" t="str">
        <f t="shared" si="6"/>
        <v/>
      </c>
      <c r="B139" s="123"/>
      <c r="C139" s="55"/>
      <c r="D139" s="55"/>
      <c r="E139" s="56"/>
      <c r="F139" s="78"/>
      <c r="G139" s="56"/>
      <c r="H139" s="84">
        <f>SUMIF('Cash Inflows'!E:E,'AR Journal'!D139,'Cash Inflows'!F:F)</f>
        <v>0</v>
      </c>
      <c r="I139" s="84">
        <f t="shared" si="8"/>
        <v>0</v>
      </c>
      <c r="J139">
        <f t="shared" si="7"/>
        <v>0</v>
      </c>
      <c r="K139" t="b">
        <f ca="1">IF(TODAY()-E139&gt;'Data Inputs'!$B$46,TRUE,FALSE)</f>
        <v>1</v>
      </c>
    </row>
    <row r="140" spans="1:11" x14ac:dyDescent="0.25">
      <c r="A140" s="110" t="str">
        <f t="shared" si="6"/>
        <v/>
      </c>
      <c r="B140" s="123"/>
      <c r="C140" s="55"/>
      <c r="D140" s="55"/>
      <c r="E140" s="56"/>
      <c r="F140" s="78"/>
      <c r="G140" s="56"/>
      <c r="H140" s="84">
        <f>SUMIF('Cash Inflows'!E:E,'AR Journal'!D140,'Cash Inflows'!F:F)</f>
        <v>0</v>
      </c>
      <c r="I140" s="84">
        <f t="shared" si="8"/>
        <v>0</v>
      </c>
      <c r="J140">
        <f t="shared" si="7"/>
        <v>0</v>
      </c>
      <c r="K140" t="b">
        <f ca="1">IF(TODAY()-E140&gt;'Data Inputs'!$B$46,TRUE,FALSE)</f>
        <v>1</v>
      </c>
    </row>
    <row r="141" spans="1:11" x14ac:dyDescent="0.25">
      <c r="A141" s="110" t="str">
        <f t="shared" si="6"/>
        <v/>
      </c>
      <c r="B141" s="123"/>
      <c r="C141" s="55"/>
      <c r="D141" s="55"/>
      <c r="E141" s="56"/>
      <c r="F141" s="78"/>
      <c r="G141" s="56"/>
      <c r="H141" s="84">
        <f>SUMIF('Cash Inflows'!E:E,'AR Journal'!D141,'Cash Inflows'!F:F)</f>
        <v>0</v>
      </c>
      <c r="I141" s="84">
        <f t="shared" si="8"/>
        <v>0</v>
      </c>
      <c r="J141">
        <f t="shared" si="7"/>
        <v>0</v>
      </c>
      <c r="K141" t="b">
        <f ca="1">IF(TODAY()-E141&gt;'Data Inputs'!$B$46,TRUE,FALSE)</f>
        <v>1</v>
      </c>
    </row>
    <row r="142" spans="1:11" x14ac:dyDescent="0.25">
      <c r="A142" s="110" t="str">
        <f t="shared" si="6"/>
        <v/>
      </c>
      <c r="B142" s="123"/>
      <c r="C142" s="55"/>
      <c r="D142" s="55"/>
      <c r="E142" s="56"/>
      <c r="F142" s="78"/>
      <c r="G142" s="56"/>
      <c r="H142" s="84">
        <f>SUMIF('Cash Inflows'!E:E,'AR Journal'!D142,'Cash Inflows'!F:F)</f>
        <v>0</v>
      </c>
      <c r="I142" s="84">
        <f t="shared" si="8"/>
        <v>0</v>
      </c>
      <c r="J142">
        <f t="shared" si="7"/>
        <v>0</v>
      </c>
      <c r="K142" t="b">
        <f ca="1">IF(TODAY()-E142&gt;'Data Inputs'!$B$46,TRUE,FALSE)</f>
        <v>1</v>
      </c>
    </row>
    <row r="143" spans="1:11" x14ac:dyDescent="0.25">
      <c r="A143" s="110" t="str">
        <f t="shared" si="6"/>
        <v/>
      </c>
      <c r="B143" s="123"/>
      <c r="C143" s="55"/>
      <c r="D143" s="55"/>
      <c r="E143" s="56"/>
      <c r="F143" s="78"/>
      <c r="G143" s="56"/>
      <c r="H143" s="84">
        <f>SUMIF('Cash Inflows'!E:E,'AR Journal'!D143,'Cash Inflows'!F:F)</f>
        <v>0</v>
      </c>
      <c r="I143" s="84">
        <f t="shared" si="8"/>
        <v>0</v>
      </c>
      <c r="J143">
        <f t="shared" si="7"/>
        <v>0</v>
      </c>
      <c r="K143" t="b">
        <f ca="1">IF(TODAY()-E143&gt;'Data Inputs'!$B$46,TRUE,FALSE)</f>
        <v>1</v>
      </c>
    </row>
    <row r="144" spans="1:11" x14ac:dyDescent="0.25">
      <c r="A144" s="110" t="str">
        <f t="shared" si="6"/>
        <v/>
      </c>
      <c r="B144" s="123"/>
      <c r="C144" s="55"/>
      <c r="D144" s="55"/>
      <c r="E144" s="56"/>
      <c r="F144" s="78"/>
      <c r="G144" s="56"/>
      <c r="H144" s="84">
        <f>SUMIF('Cash Inflows'!E:E,'AR Journal'!D144,'Cash Inflows'!F:F)</f>
        <v>0</v>
      </c>
      <c r="I144" s="84">
        <f t="shared" si="8"/>
        <v>0</v>
      </c>
      <c r="J144">
        <f t="shared" si="7"/>
        <v>0</v>
      </c>
      <c r="K144" t="b">
        <f ca="1">IF(TODAY()-E144&gt;'Data Inputs'!$B$46,TRUE,FALSE)</f>
        <v>1</v>
      </c>
    </row>
    <row r="145" spans="1:11" x14ac:dyDescent="0.25">
      <c r="A145" s="110" t="str">
        <f t="shared" si="6"/>
        <v/>
      </c>
      <c r="B145" s="123"/>
      <c r="C145" s="55"/>
      <c r="D145" s="55"/>
      <c r="E145" s="56"/>
      <c r="F145" s="78"/>
      <c r="G145" s="56"/>
      <c r="H145" s="84">
        <f>SUMIF('Cash Inflows'!E:E,'AR Journal'!D145,'Cash Inflows'!F:F)</f>
        <v>0</v>
      </c>
      <c r="I145" s="84">
        <f t="shared" si="8"/>
        <v>0</v>
      </c>
      <c r="J145">
        <f t="shared" si="7"/>
        <v>0</v>
      </c>
      <c r="K145" t="b">
        <f ca="1">IF(TODAY()-E145&gt;'Data Inputs'!$B$46,TRUE,FALSE)</f>
        <v>1</v>
      </c>
    </row>
    <row r="146" spans="1:11" x14ac:dyDescent="0.25">
      <c r="A146" s="110" t="str">
        <f t="shared" si="6"/>
        <v/>
      </c>
      <c r="B146" s="123"/>
      <c r="C146" s="55"/>
      <c r="D146" s="55"/>
      <c r="E146" s="56"/>
      <c r="F146" s="78"/>
      <c r="G146" s="56"/>
      <c r="H146" s="84">
        <f>SUMIF('Cash Inflows'!E:E,'AR Journal'!D146,'Cash Inflows'!F:F)</f>
        <v>0</v>
      </c>
      <c r="I146" s="84">
        <f t="shared" si="8"/>
        <v>0</v>
      </c>
      <c r="J146">
        <f t="shared" si="7"/>
        <v>0</v>
      </c>
      <c r="K146" t="b">
        <f ca="1">IF(TODAY()-E146&gt;'Data Inputs'!$B$46,TRUE,FALSE)</f>
        <v>1</v>
      </c>
    </row>
    <row r="147" spans="1:11" x14ac:dyDescent="0.25">
      <c r="A147" s="110" t="str">
        <f t="shared" si="6"/>
        <v/>
      </c>
      <c r="B147" s="123"/>
      <c r="C147" s="55"/>
      <c r="D147" s="55"/>
      <c r="E147" s="56"/>
      <c r="F147" s="78"/>
      <c r="G147" s="56"/>
      <c r="H147" s="84">
        <f>SUMIF('Cash Inflows'!E:E,'AR Journal'!D147,'Cash Inflows'!F:F)</f>
        <v>0</v>
      </c>
      <c r="I147" s="84">
        <f t="shared" si="8"/>
        <v>0</v>
      </c>
      <c r="J147">
        <f t="shared" si="7"/>
        <v>0</v>
      </c>
      <c r="K147" t="b">
        <f ca="1">IF(TODAY()-E147&gt;'Data Inputs'!$B$46,TRUE,FALSE)</f>
        <v>1</v>
      </c>
    </row>
    <row r="148" spans="1:11" x14ac:dyDescent="0.25">
      <c r="A148" s="110" t="str">
        <f t="shared" si="6"/>
        <v/>
      </c>
      <c r="B148" s="123"/>
      <c r="C148" s="55"/>
      <c r="D148" s="55"/>
      <c r="E148" s="56"/>
      <c r="F148" s="78"/>
      <c r="G148" s="56"/>
      <c r="H148" s="84">
        <f>SUMIF('Cash Inflows'!E:E,'AR Journal'!D148,'Cash Inflows'!F:F)</f>
        <v>0</v>
      </c>
      <c r="I148" s="84">
        <f t="shared" si="8"/>
        <v>0</v>
      </c>
      <c r="J148">
        <f t="shared" si="7"/>
        <v>0</v>
      </c>
      <c r="K148" t="b">
        <f ca="1">IF(TODAY()-E148&gt;'Data Inputs'!$B$46,TRUE,FALSE)</f>
        <v>1</v>
      </c>
    </row>
    <row r="149" spans="1:11" x14ac:dyDescent="0.25">
      <c r="A149" s="110" t="str">
        <f t="shared" si="6"/>
        <v/>
      </c>
      <c r="B149" s="123"/>
      <c r="C149" s="55"/>
      <c r="D149" s="55"/>
      <c r="E149" s="56"/>
      <c r="F149" s="78"/>
      <c r="G149" s="56"/>
      <c r="H149" s="84">
        <f>SUMIF('Cash Inflows'!E:E,'AR Journal'!D149,'Cash Inflows'!F:F)</f>
        <v>0</v>
      </c>
      <c r="I149" s="84">
        <f t="shared" si="8"/>
        <v>0</v>
      </c>
      <c r="J149">
        <f t="shared" si="7"/>
        <v>0</v>
      </c>
      <c r="K149" t="b">
        <f ca="1">IF(TODAY()-E149&gt;'Data Inputs'!$B$46,TRUE,FALSE)</f>
        <v>1</v>
      </c>
    </row>
    <row r="150" spans="1:11" x14ac:dyDescent="0.25">
      <c r="A150" s="110" t="str">
        <f t="shared" si="6"/>
        <v/>
      </c>
      <c r="B150" s="123"/>
      <c r="C150" s="55"/>
      <c r="D150" s="55"/>
      <c r="E150" s="56"/>
      <c r="F150" s="78"/>
      <c r="G150" s="56"/>
      <c r="H150" s="84">
        <f>SUMIF('Cash Inflows'!E:E,'AR Journal'!D150,'Cash Inflows'!F:F)</f>
        <v>0</v>
      </c>
      <c r="I150" s="84">
        <f t="shared" si="8"/>
        <v>0</v>
      </c>
      <c r="J150">
        <f t="shared" si="7"/>
        <v>0</v>
      </c>
      <c r="K150" t="b">
        <f ca="1">IF(TODAY()-E150&gt;'Data Inputs'!$B$46,TRUE,FALSE)</f>
        <v>1</v>
      </c>
    </row>
    <row r="151" spans="1:11" x14ac:dyDescent="0.25">
      <c r="A151" s="110" t="str">
        <f t="shared" si="6"/>
        <v/>
      </c>
      <c r="B151" s="123"/>
      <c r="C151" s="55"/>
      <c r="D151" s="55"/>
      <c r="E151" s="56"/>
      <c r="F151" s="78"/>
      <c r="G151" s="56"/>
      <c r="H151" s="84">
        <f>SUMIF('Cash Inflows'!E:E,'AR Journal'!D151,'Cash Inflows'!F:F)</f>
        <v>0</v>
      </c>
      <c r="I151" s="84">
        <f t="shared" si="8"/>
        <v>0</v>
      </c>
      <c r="J151">
        <f t="shared" si="7"/>
        <v>0</v>
      </c>
      <c r="K151" t="b">
        <f ca="1">IF(TODAY()-E151&gt;'Data Inputs'!$B$46,TRUE,FALSE)</f>
        <v>1</v>
      </c>
    </row>
    <row r="152" spans="1:11" x14ac:dyDescent="0.25">
      <c r="A152" s="110" t="str">
        <f t="shared" si="6"/>
        <v/>
      </c>
      <c r="B152" s="123"/>
      <c r="C152" s="55"/>
      <c r="D152" s="55"/>
      <c r="E152" s="56"/>
      <c r="F152" s="78"/>
      <c r="G152" s="56"/>
      <c r="H152" s="84">
        <f>SUMIF('Cash Inflows'!E:E,'AR Journal'!D152,'Cash Inflows'!F:F)</f>
        <v>0</v>
      </c>
      <c r="I152" s="84">
        <f t="shared" si="8"/>
        <v>0</v>
      </c>
      <c r="J152">
        <f t="shared" si="7"/>
        <v>0</v>
      </c>
      <c r="K152" t="b">
        <f ca="1">IF(TODAY()-E152&gt;'Data Inputs'!$B$46,TRUE,FALSE)</f>
        <v>1</v>
      </c>
    </row>
    <row r="153" spans="1:11" x14ac:dyDescent="0.25">
      <c r="A153" s="110" t="str">
        <f t="shared" si="6"/>
        <v/>
      </c>
      <c r="B153" s="123"/>
      <c r="C153" s="55"/>
      <c r="D153" s="55"/>
      <c r="E153" s="56"/>
      <c r="F153" s="78"/>
      <c r="G153" s="56"/>
      <c r="H153" s="84">
        <f>SUMIF('Cash Inflows'!E:E,'AR Journal'!D153,'Cash Inflows'!F:F)</f>
        <v>0</v>
      </c>
      <c r="I153" s="84">
        <f t="shared" si="8"/>
        <v>0</v>
      </c>
      <c r="J153">
        <f t="shared" si="7"/>
        <v>0</v>
      </c>
      <c r="K153" t="b">
        <f ca="1">IF(TODAY()-E153&gt;'Data Inputs'!$B$46,TRUE,FALSE)</f>
        <v>1</v>
      </c>
    </row>
    <row r="154" spans="1:11" x14ac:dyDescent="0.25">
      <c r="A154" s="110" t="str">
        <f t="shared" si="6"/>
        <v/>
      </c>
      <c r="B154" s="123"/>
      <c r="C154" s="55"/>
      <c r="D154" s="55"/>
      <c r="E154" s="56"/>
      <c r="F154" s="78"/>
      <c r="G154" s="56"/>
      <c r="H154" s="84">
        <f>SUMIF('Cash Inflows'!E:E,'AR Journal'!D154,'Cash Inflows'!F:F)</f>
        <v>0</v>
      </c>
      <c r="I154" s="84">
        <f t="shared" si="8"/>
        <v>0</v>
      </c>
      <c r="J154">
        <f t="shared" si="7"/>
        <v>0</v>
      </c>
      <c r="K154" t="b">
        <f ca="1">IF(TODAY()-E154&gt;'Data Inputs'!$B$46,TRUE,FALSE)</f>
        <v>1</v>
      </c>
    </row>
    <row r="155" spans="1:11" x14ac:dyDescent="0.25">
      <c r="A155" s="110" t="str">
        <f t="shared" si="6"/>
        <v/>
      </c>
      <c r="B155" s="123"/>
      <c r="C155" s="55"/>
      <c r="D155" s="55"/>
      <c r="E155" s="56"/>
      <c r="F155" s="78"/>
      <c r="G155" s="56"/>
      <c r="H155" s="84">
        <f>SUMIF('Cash Inflows'!E:E,'AR Journal'!D155,'Cash Inflows'!F:F)</f>
        <v>0</v>
      </c>
      <c r="I155" s="84">
        <f t="shared" si="8"/>
        <v>0</v>
      </c>
      <c r="J155">
        <f t="shared" si="7"/>
        <v>0</v>
      </c>
      <c r="K155" t="b">
        <f ca="1">IF(TODAY()-E155&gt;'Data Inputs'!$B$46,TRUE,FALSE)</f>
        <v>1</v>
      </c>
    </row>
    <row r="156" spans="1:11" x14ac:dyDescent="0.25">
      <c r="A156" s="110" t="str">
        <f t="shared" si="6"/>
        <v/>
      </c>
      <c r="B156" s="123"/>
      <c r="C156" s="55"/>
      <c r="D156" s="55"/>
      <c r="E156" s="56"/>
      <c r="F156" s="78"/>
      <c r="G156" s="56"/>
      <c r="H156" s="84">
        <f>SUMIF('Cash Inflows'!E:E,'AR Journal'!D156,'Cash Inflows'!F:F)</f>
        <v>0</v>
      </c>
      <c r="I156" s="84">
        <f t="shared" si="8"/>
        <v>0</v>
      </c>
      <c r="J156">
        <f t="shared" si="7"/>
        <v>0</v>
      </c>
      <c r="K156" t="b">
        <f ca="1">IF(TODAY()-E156&gt;'Data Inputs'!$B$46,TRUE,FALSE)</f>
        <v>1</v>
      </c>
    </row>
    <row r="157" spans="1:11" x14ac:dyDescent="0.25">
      <c r="A157" s="110" t="str">
        <f t="shared" si="6"/>
        <v/>
      </c>
      <c r="B157" s="123"/>
      <c r="C157" s="55"/>
      <c r="D157" s="55"/>
      <c r="E157" s="56"/>
      <c r="F157" s="78"/>
      <c r="G157" s="56"/>
      <c r="H157" s="84">
        <f>SUMIF('Cash Inflows'!E:E,'AR Journal'!D157,'Cash Inflows'!F:F)</f>
        <v>0</v>
      </c>
      <c r="I157" s="84">
        <f t="shared" si="8"/>
        <v>0</v>
      </c>
      <c r="J157">
        <f t="shared" si="7"/>
        <v>0</v>
      </c>
      <c r="K157" t="b">
        <f ca="1">IF(TODAY()-E157&gt;'Data Inputs'!$B$46,TRUE,FALSE)</f>
        <v>1</v>
      </c>
    </row>
    <row r="158" spans="1:11" x14ac:dyDescent="0.25">
      <c r="A158" s="110" t="str">
        <f t="shared" si="6"/>
        <v/>
      </c>
      <c r="B158" s="123"/>
      <c r="C158" s="55"/>
      <c r="D158" s="55"/>
      <c r="E158" s="56"/>
      <c r="F158" s="78"/>
      <c r="G158" s="56"/>
      <c r="H158" s="84">
        <f>SUMIF('Cash Inflows'!E:E,'AR Journal'!D158,'Cash Inflows'!F:F)</f>
        <v>0</v>
      </c>
      <c r="I158" s="84">
        <f t="shared" si="8"/>
        <v>0</v>
      </c>
      <c r="J158">
        <f t="shared" si="7"/>
        <v>0</v>
      </c>
      <c r="K158" t="b">
        <f ca="1">IF(TODAY()-E158&gt;'Data Inputs'!$B$46,TRUE,FALSE)</f>
        <v>1</v>
      </c>
    </row>
    <row r="159" spans="1:11" x14ac:dyDescent="0.25">
      <c r="A159" s="110" t="str">
        <f t="shared" si="6"/>
        <v/>
      </c>
      <c r="B159" s="123"/>
      <c r="C159" s="55"/>
      <c r="D159" s="55"/>
      <c r="E159" s="56"/>
      <c r="F159" s="78"/>
      <c r="G159" s="56"/>
      <c r="H159" s="84">
        <f>SUMIF('Cash Inflows'!E:E,'AR Journal'!D159,'Cash Inflows'!F:F)</f>
        <v>0</v>
      </c>
      <c r="I159" s="84">
        <f t="shared" si="8"/>
        <v>0</v>
      </c>
      <c r="J159">
        <f t="shared" si="7"/>
        <v>0</v>
      </c>
      <c r="K159" t="b">
        <f ca="1">IF(TODAY()-E159&gt;'Data Inputs'!$B$46,TRUE,FALSE)</f>
        <v>1</v>
      </c>
    </row>
    <row r="160" spans="1:11" x14ac:dyDescent="0.25">
      <c r="A160" s="110" t="str">
        <f t="shared" si="6"/>
        <v/>
      </c>
      <c r="B160" s="123"/>
      <c r="C160" s="55"/>
      <c r="D160" s="55"/>
      <c r="E160" s="56"/>
      <c r="F160" s="78"/>
      <c r="G160" s="56"/>
      <c r="H160" s="84">
        <f>SUMIF('Cash Inflows'!E:E,'AR Journal'!D160,'Cash Inflows'!F:F)</f>
        <v>0</v>
      </c>
      <c r="I160" s="84">
        <f t="shared" si="8"/>
        <v>0</v>
      </c>
      <c r="J160">
        <f t="shared" si="7"/>
        <v>0</v>
      </c>
      <c r="K160" t="b">
        <f ca="1">IF(TODAY()-E160&gt;'Data Inputs'!$B$46,TRUE,FALSE)</f>
        <v>1</v>
      </c>
    </row>
    <row r="161" spans="1:11" x14ac:dyDescent="0.25">
      <c r="A161" s="110" t="str">
        <f t="shared" si="6"/>
        <v/>
      </c>
      <c r="B161" s="123"/>
      <c r="C161" s="55"/>
      <c r="D161" s="55"/>
      <c r="E161" s="56"/>
      <c r="F161" s="78"/>
      <c r="G161" s="56"/>
      <c r="H161" s="84">
        <f>SUMIF('Cash Inflows'!E:E,'AR Journal'!D161,'Cash Inflows'!F:F)</f>
        <v>0</v>
      </c>
      <c r="I161" s="84">
        <f t="shared" si="8"/>
        <v>0</v>
      </c>
      <c r="J161">
        <f t="shared" si="7"/>
        <v>0</v>
      </c>
      <c r="K161" t="b">
        <f ca="1">IF(TODAY()-E161&gt;'Data Inputs'!$B$46,TRUE,FALSE)</f>
        <v>1</v>
      </c>
    </row>
    <row r="162" spans="1:11" x14ac:dyDescent="0.25">
      <c r="A162" s="110" t="str">
        <f t="shared" si="6"/>
        <v/>
      </c>
      <c r="B162" s="123"/>
      <c r="C162" s="55"/>
      <c r="D162" s="55"/>
      <c r="E162" s="56"/>
      <c r="F162" s="78"/>
      <c r="G162" s="56"/>
      <c r="H162" s="84">
        <f>SUMIF('Cash Inflows'!E:E,'AR Journal'!D162,'Cash Inflows'!F:F)</f>
        <v>0</v>
      </c>
      <c r="I162" s="84">
        <f t="shared" si="8"/>
        <v>0</v>
      </c>
      <c r="J162">
        <f t="shared" si="7"/>
        <v>0</v>
      </c>
      <c r="K162" t="b">
        <f ca="1">IF(TODAY()-E162&gt;'Data Inputs'!$B$46,TRUE,FALSE)</f>
        <v>1</v>
      </c>
    </row>
    <row r="163" spans="1:11" x14ac:dyDescent="0.25">
      <c r="A163" s="110" t="str">
        <f t="shared" si="6"/>
        <v/>
      </c>
      <c r="B163" s="123"/>
      <c r="C163" s="55"/>
      <c r="D163" s="55"/>
      <c r="E163" s="56"/>
      <c r="F163" s="78"/>
      <c r="G163" s="56"/>
      <c r="H163" s="84">
        <f>SUMIF('Cash Inflows'!E:E,'AR Journal'!D163,'Cash Inflows'!F:F)</f>
        <v>0</v>
      </c>
      <c r="I163" s="84">
        <f t="shared" si="8"/>
        <v>0</v>
      </c>
      <c r="J163">
        <f t="shared" si="7"/>
        <v>0</v>
      </c>
      <c r="K163" t="b">
        <f ca="1">IF(TODAY()-E163&gt;'Data Inputs'!$B$46,TRUE,FALSE)</f>
        <v>1</v>
      </c>
    </row>
    <row r="164" spans="1:11" x14ac:dyDescent="0.25">
      <c r="A164" s="110" t="str">
        <f t="shared" si="6"/>
        <v/>
      </c>
      <c r="B164" s="123"/>
      <c r="C164" s="55"/>
      <c r="D164" s="55"/>
      <c r="E164" s="56"/>
      <c r="F164" s="78"/>
      <c r="G164" s="56"/>
      <c r="H164" s="84">
        <f>SUMIF('Cash Inflows'!E:E,'AR Journal'!D164,'Cash Inflows'!F:F)</f>
        <v>0</v>
      </c>
      <c r="I164" s="84">
        <f t="shared" si="8"/>
        <v>0</v>
      </c>
      <c r="J164">
        <f t="shared" si="7"/>
        <v>0</v>
      </c>
      <c r="K164" t="b">
        <f ca="1">IF(TODAY()-E164&gt;'Data Inputs'!$B$46,TRUE,FALSE)</f>
        <v>1</v>
      </c>
    </row>
    <row r="165" spans="1:11" x14ac:dyDescent="0.25">
      <c r="A165" s="110" t="str">
        <f t="shared" si="6"/>
        <v/>
      </c>
      <c r="B165" s="123"/>
      <c r="C165" s="55"/>
      <c r="D165" s="55"/>
      <c r="E165" s="56"/>
      <c r="F165" s="78"/>
      <c r="G165" s="56"/>
      <c r="H165" s="84">
        <f>SUMIF('Cash Inflows'!E:E,'AR Journal'!D165,'Cash Inflows'!F:F)</f>
        <v>0</v>
      </c>
      <c r="I165" s="84">
        <f t="shared" si="8"/>
        <v>0</v>
      </c>
      <c r="J165">
        <f t="shared" si="7"/>
        <v>0</v>
      </c>
      <c r="K165" t="b">
        <f ca="1">IF(TODAY()-E165&gt;'Data Inputs'!$B$46,TRUE,FALSE)</f>
        <v>1</v>
      </c>
    </row>
    <row r="166" spans="1:11" x14ac:dyDescent="0.25">
      <c r="A166" s="110" t="str">
        <f t="shared" si="6"/>
        <v/>
      </c>
      <c r="B166" s="123"/>
      <c r="C166" s="55"/>
      <c r="D166" s="55"/>
      <c r="E166" s="56"/>
      <c r="F166" s="78"/>
      <c r="G166" s="56"/>
      <c r="H166" s="84">
        <f>SUMIF('Cash Inflows'!E:E,'AR Journal'!D166,'Cash Inflows'!F:F)</f>
        <v>0</v>
      </c>
      <c r="I166" s="84">
        <f t="shared" si="8"/>
        <v>0</v>
      </c>
      <c r="J166">
        <f t="shared" si="7"/>
        <v>0</v>
      </c>
      <c r="K166" t="b">
        <f ca="1">IF(TODAY()-E166&gt;'Data Inputs'!$B$46,TRUE,FALSE)</f>
        <v>1</v>
      </c>
    </row>
    <row r="167" spans="1:11" x14ac:dyDescent="0.25">
      <c r="A167" s="110" t="str">
        <f t="shared" si="6"/>
        <v/>
      </c>
      <c r="B167" s="123"/>
      <c r="C167" s="55"/>
      <c r="D167" s="55"/>
      <c r="E167" s="56"/>
      <c r="F167" s="78"/>
      <c r="G167" s="56"/>
      <c r="H167" s="84">
        <f>SUMIF('Cash Inflows'!E:E,'AR Journal'!D167,'Cash Inflows'!F:F)</f>
        <v>0</v>
      </c>
      <c r="I167" s="84">
        <f t="shared" si="8"/>
        <v>0</v>
      </c>
      <c r="J167">
        <f t="shared" si="7"/>
        <v>0</v>
      </c>
      <c r="K167" t="b">
        <f ca="1">IF(TODAY()-E167&gt;'Data Inputs'!$B$46,TRUE,FALSE)</f>
        <v>1</v>
      </c>
    </row>
    <row r="168" spans="1:11" x14ac:dyDescent="0.25">
      <c r="A168" s="110" t="str">
        <f t="shared" si="6"/>
        <v/>
      </c>
      <c r="B168" s="123"/>
      <c r="C168" s="55"/>
      <c r="D168" s="55"/>
      <c r="E168" s="56"/>
      <c r="F168" s="78"/>
      <c r="G168" s="56"/>
      <c r="H168" s="84">
        <f>SUMIF('Cash Inflows'!E:E,'AR Journal'!D168,'Cash Inflows'!F:F)</f>
        <v>0</v>
      </c>
      <c r="I168" s="84">
        <f t="shared" si="8"/>
        <v>0</v>
      </c>
      <c r="J168">
        <f t="shared" si="7"/>
        <v>0</v>
      </c>
      <c r="K168" t="b">
        <f ca="1">IF(TODAY()-E168&gt;'Data Inputs'!$B$46,TRUE,FALSE)</f>
        <v>1</v>
      </c>
    </row>
    <row r="169" spans="1:11" x14ac:dyDescent="0.25">
      <c r="A169" s="110" t="str">
        <f t="shared" si="6"/>
        <v/>
      </c>
      <c r="B169" s="123"/>
      <c r="C169" s="55"/>
      <c r="D169" s="55"/>
      <c r="E169" s="56"/>
      <c r="F169" s="78"/>
      <c r="G169" s="56"/>
      <c r="H169" s="84">
        <f>SUMIF('Cash Inflows'!E:E,'AR Journal'!D169,'Cash Inflows'!F:F)</f>
        <v>0</v>
      </c>
      <c r="I169" s="84">
        <f t="shared" si="8"/>
        <v>0</v>
      </c>
      <c r="J169">
        <f t="shared" si="7"/>
        <v>0</v>
      </c>
      <c r="K169" t="b">
        <f ca="1">IF(TODAY()-E169&gt;'Data Inputs'!$B$46,TRUE,FALSE)</f>
        <v>1</v>
      </c>
    </row>
    <row r="170" spans="1:11" x14ac:dyDescent="0.25">
      <c r="A170" s="110" t="str">
        <f t="shared" si="6"/>
        <v/>
      </c>
      <c r="B170" s="123"/>
      <c r="C170" s="55"/>
      <c r="D170" s="55"/>
      <c r="E170" s="56"/>
      <c r="F170" s="78"/>
      <c r="G170" s="56"/>
      <c r="H170" s="84">
        <f>SUMIF('Cash Inflows'!E:E,'AR Journal'!D170,'Cash Inflows'!F:F)</f>
        <v>0</v>
      </c>
      <c r="I170" s="84">
        <f t="shared" si="8"/>
        <v>0</v>
      </c>
      <c r="J170">
        <f t="shared" si="7"/>
        <v>0</v>
      </c>
      <c r="K170" t="b">
        <f ca="1">IF(TODAY()-E170&gt;'Data Inputs'!$B$46,TRUE,FALSE)</f>
        <v>1</v>
      </c>
    </row>
    <row r="171" spans="1:11" x14ac:dyDescent="0.25">
      <c r="A171" s="110" t="str">
        <f t="shared" si="6"/>
        <v/>
      </c>
      <c r="B171" s="123"/>
      <c r="C171" s="55"/>
      <c r="D171" s="55"/>
      <c r="E171" s="56"/>
      <c r="F171" s="78"/>
      <c r="G171" s="56"/>
      <c r="H171" s="84">
        <f>SUMIF('Cash Inflows'!E:E,'AR Journal'!D171,'Cash Inflows'!F:F)</f>
        <v>0</v>
      </c>
      <c r="I171" s="84">
        <f t="shared" si="8"/>
        <v>0</v>
      </c>
      <c r="J171">
        <f t="shared" si="7"/>
        <v>0</v>
      </c>
      <c r="K171" t="b">
        <f ca="1">IF(TODAY()-E171&gt;'Data Inputs'!$B$46,TRUE,FALSE)</f>
        <v>1</v>
      </c>
    </row>
    <row r="172" spans="1:11" x14ac:dyDescent="0.25">
      <c r="A172" s="110" t="str">
        <f t="shared" si="6"/>
        <v/>
      </c>
      <c r="B172" s="123"/>
      <c r="C172" s="55"/>
      <c r="D172" s="55"/>
      <c r="E172" s="56"/>
      <c r="F172" s="78"/>
      <c r="G172" s="56"/>
      <c r="H172" s="84">
        <f>SUMIF('Cash Inflows'!E:E,'AR Journal'!D172,'Cash Inflows'!F:F)</f>
        <v>0</v>
      </c>
      <c r="I172" s="84">
        <f t="shared" si="8"/>
        <v>0</v>
      </c>
      <c r="J172">
        <f t="shared" si="7"/>
        <v>0</v>
      </c>
      <c r="K172" t="b">
        <f ca="1">IF(TODAY()-E172&gt;'Data Inputs'!$B$46,TRUE,FALSE)</f>
        <v>1</v>
      </c>
    </row>
    <row r="173" spans="1:11" x14ac:dyDescent="0.25">
      <c r="A173" s="110" t="str">
        <f t="shared" si="6"/>
        <v/>
      </c>
      <c r="B173" s="123"/>
      <c r="C173" s="55"/>
      <c r="D173" s="55"/>
      <c r="E173" s="56"/>
      <c r="F173" s="78"/>
      <c r="G173" s="56"/>
      <c r="H173" s="84">
        <f>SUMIF('Cash Inflows'!E:E,'AR Journal'!D173,'Cash Inflows'!F:F)</f>
        <v>0</v>
      </c>
      <c r="I173" s="84">
        <f t="shared" si="8"/>
        <v>0</v>
      </c>
      <c r="J173">
        <f t="shared" si="7"/>
        <v>0</v>
      </c>
      <c r="K173" t="b">
        <f ca="1">IF(TODAY()-E173&gt;'Data Inputs'!$B$46,TRUE,FALSE)</f>
        <v>1</v>
      </c>
    </row>
    <row r="174" spans="1:11" x14ac:dyDescent="0.25">
      <c r="A174" s="110" t="str">
        <f t="shared" si="6"/>
        <v/>
      </c>
      <c r="B174" s="123"/>
      <c r="C174" s="55"/>
      <c r="D174" s="55"/>
      <c r="E174" s="56"/>
      <c r="F174" s="78"/>
      <c r="G174" s="56"/>
      <c r="H174" s="84">
        <f>SUMIF('Cash Inflows'!E:E,'AR Journal'!D174,'Cash Inflows'!F:F)</f>
        <v>0</v>
      </c>
      <c r="I174" s="84">
        <f t="shared" si="8"/>
        <v>0</v>
      </c>
      <c r="J174">
        <f t="shared" si="7"/>
        <v>0</v>
      </c>
      <c r="K174" t="b">
        <f ca="1">IF(TODAY()-E174&gt;'Data Inputs'!$B$46,TRUE,FALSE)</f>
        <v>1</v>
      </c>
    </row>
    <row r="175" spans="1:11" x14ac:dyDescent="0.25">
      <c r="A175" s="110" t="str">
        <f t="shared" si="6"/>
        <v/>
      </c>
      <c r="B175" s="123"/>
      <c r="C175" s="55"/>
      <c r="D175" s="55"/>
      <c r="E175" s="56"/>
      <c r="F175" s="78"/>
      <c r="G175" s="56"/>
      <c r="H175" s="84">
        <f>SUMIF('Cash Inflows'!E:E,'AR Journal'!D175,'Cash Inflows'!F:F)</f>
        <v>0</v>
      </c>
      <c r="I175" s="84">
        <f t="shared" si="8"/>
        <v>0</v>
      </c>
      <c r="J175">
        <f t="shared" si="7"/>
        <v>0</v>
      </c>
      <c r="K175" t="b">
        <f ca="1">IF(TODAY()-E175&gt;'Data Inputs'!$B$46,TRUE,FALSE)</f>
        <v>1</v>
      </c>
    </row>
    <row r="176" spans="1:11" x14ac:dyDescent="0.25">
      <c r="A176" s="110" t="str">
        <f t="shared" si="6"/>
        <v/>
      </c>
      <c r="B176" s="123"/>
      <c r="C176" s="55"/>
      <c r="D176" s="55"/>
      <c r="E176" s="56"/>
      <c r="F176" s="78"/>
      <c r="G176" s="56"/>
      <c r="H176" s="84">
        <f>SUMIF('Cash Inflows'!E:E,'AR Journal'!D176,'Cash Inflows'!F:F)</f>
        <v>0</v>
      </c>
      <c r="I176" s="84">
        <f t="shared" si="8"/>
        <v>0</v>
      </c>
      <c r="J176">
        <f t="shared" si="7"/>
        <v>0</v>
      </c>
      <c r="K176" t="b">
        <f ca="1">IF(TODAY()-E176&gt;'Data Inputs'!$B$46,TRUE,FALSE)</f>
        <v>1</v>
      </c>
    </row>
    <row r="177" spans="1:11" x14ac:dyDescent="0.25">
      <c r="A177" s="110" t="str">
        <f t="shared" si="6"/>
        <v/>
      </c>
      <c r="B177" s="123"/>
      <c r="C177" s="55"/>
      <c r="D177" s="55"/>
      <c r="E177" s="56"/>
      <c r="F177" s="78"/>
      <c r="G177" s="56"/>
      <c r="H177" s="84">
        <f>SUMIF('Cash Inflows'!E:E,'AR Journal'!D177,'Cash Inflows'!F:F)</f>
        <v>0</v>
      </c>
      <c r="I177" s="84">
        <f t="shared" si="8"/>
        <v>0</v>
      </c>
      <c r="J177">
        <f t="shared" si="7"/>
        <v>0</v>
      </c>
      <c r="K177" t="b">
        <f ca="1">IF(TODAY()-E177&gt;'Data Inputs'!$B$46,TRUE,FALSE)</f>
        <v>1</v>
      </c>
    </row>
    <row r="178" spans="1:11" x14ac:dyDescent="0.25">
      <c r="A178" s="110" t="str">
        <f t="shared" si="6"/>
        <v/>
      </c>
      <c r="B178" s="123"/>
      <c r="C178" s="55"/>
      <c r="D178" s="55"/>
      <c r="E178" s="56"/>
      <c r="F178" s="78"/>
      <c r="G178" s="56"/>
      <c r="H178" s="84">
        <f>SUMIF('Cash Inflows'!E:E,'AR Journal'!D178,'Cash Inflows'!F:F)</f>
        <v>0</v>
      </c>
      <c r="I178" s="84">
        <f t="shared" si="8"/>
        <v>0</v>
      </c>
      <c r="J178">
        <f t="shared" si="7"/>
        <v>0</v>
      </c>
      <c r="K178" t="b">
        <f ca="1">IF(TODAY()-E178&gt;'Data Inputs'!$B$46,TRUE,FALSE)</f>
        <v>1</v>
      </c>
    </row>
    <row r="179" spans="1:11" x14ac:dyDescent="0.25">
      <c r="A179" s="110" t="str">
        <f t="shared" si="6"/>
        <v/>
      </c>
      <c r="B179" s="123"/>
      <c r="C179" s="55"/>
      <c r="D179" s="55"/>
      <c r="E179" s="56"/>
      <c r="F179" s="78"/>
      <c r="G179" s="56"/>
      <c r="H179" s="84">
        <f>SUMIF('Cash Inflows'!E:E,'AR Journal'!D179,'Cash Inflows'!F:F)</f>
        <v>0</v>
      </c>
      <c r="I179" s="84">
        <f t="shared" si="8"/>
        <v>0</v>
      </c>
      <c r="J179">
        <f t="shared" si="7"/>
        <v>0</v>
      </c>
      <c r="K179" t="b">
        <f ca="1">IF(TODAY()-E179&gt;'Data Inputs'!$B$46,TRUE,FALSE)</f>
        <v>1</v>
      </c>
    </row>
    <row r="180" spans="1:11" x14ac:dyDescent="0.25">
      <c r="A180" s="110" t="str">
        <f t="shared" si="6"/>
        <v/>
      </c>
      <c r="B180" s="123"/>
      <c r="C180" s="55"/>
      <c r="D180" s="55"/>
      <c r="E180" s="56"/>
      <c r="F180" s="78"/>
      <c r="G180" s="56"/>
      <c r="H180" s="84">
        <f>SUMIF('Cash Inflows'!E:E,'AR Journal'!D180,'Cash Inflows'!F:F)</f>
        <v>0</v>
      </c>
      <c r="I180" s="84">
        <f t="shared" si="8"/>
        <v>0</v>
      </c>
      <c r="J180">
        <f t="shared" si="7"/>
        <v>0</v>
      </c>
      <c r="K180" t="b">
        <f ca="1">IF(TODAY()-E180&gt;'Data Inputs'!$B$46,TRUE,FALSE)</f>
        <v>1</v>
      </c>
    </row>
    <row r="181" spans="1:11" x14ac:dyDescent="0.25">
      <c r="A181" s="110" t="str">
        <f t="shared" si="6"/>
        <v/>
      </c>
      <c r="B181" s="123"/>
      <c r="C181" s="55"/>
      <c r="D181" s="55"/>
      <c r="E181" s="56"/>
      <c r="F181" s="78"/>
      <c r="G181" s="56"/>
      <c r="H181" s="84">
        <f>SUMIF('Cash Inflows'!E:E,'AR Journal'!D181,'Cash Inflows'!F:F)</f>
        <v>0</v>
      </c>
      <c r="I181" s="84">
        <f t="shared" si="8"/>
        <v>0</v>
      </c>
      <c r="J181">
        <f t="shared" si="7"/>
        <v>0</v>
      </c>
      <c r="K181" t="b">
        <f ca="1">IF(TODAY()-E181&gt;'Data Inputs'!$B$46,TRUE,FALSE)</f>
        <v>1</v>
      </c>
    </row>
    <row r="182" spans="1:11" x14ac:dyDescent="0.25">
      <c r="A182" s="110" t="str">
        <f t="shared" si="6"/>
        <v/>
      </c>
      <c r="B182" s="123"/>
      <c r="C182" s="55"/>
      <c r="D182" s="55"/>
      <c r="E182" s="56"/>
      <c r="F182" s="78"/>
      <c r="G182" s="56"/>
      <c r="H182" s="84">
        <f>SUMIF('Cash Inflows'!E:E,'AR Journal'!D182,'Cash Inflows'!F:F)</f>
        <v>0</v>
      </c>
      <c r="I182" s="84">
        <f t="shared" si="8"/>
        <v>0</v>
      </c>
      <c r="J182">
        <f t="shared" si="7"/>
        <v>0</v>
      </c>
      <c r="K182" t="b">
        <f ca="1">IF(TODAY()-E182&gt;'Data Inputs'!$B$46,TRUE,FALSE)</f>
        <v>1</v>
      </c>
    </row>
    <row r="183" spans="1:11" x14ac:dyDescent="0.25">
      <c r="A183" s="110" t="str">
        <f t="shared" si="6"/>
        <v/>
      </c>
      <c r="B183" s="123"/>
      <c r="C183" s="55"/>
      <c r="D183" s="55"/>
      <c r="E183" s="56"/>
      <c r="F183" s="78"/>
      <c r="G183" s="56"/>
      <c r="H183" s="84">
        <f>SUMIF('Cash Inflows'!E:E,'AR Journal'!D183,'Cash Inflows'!F:F)</f>
        <v>0</v>
      </c>
      <c r="I183" s="84">
        <f t="shared" si="8"/>
        <v>0</v>
      </c>
      <c r="J183">
        <f t="shared" si="7"/>
        <v>0</v>
      </c>
      <c r="K183" t="b">
        <f ca="1">IF(TODAY()-E183&gt;'Data Inputs'!$B$46,TRUE,FALSE)</f>
        <v>1</v>
      </c>
    </row>
    <row r="184" spans="1:11" x14ac:dyDescent="0.25">
      <c r="A184" s="110" t="str">
        <f t="shared" si="6"/>
        <v/>
      </c>
      <c r="B184" s="123"/>
      <c r="C184" s="55"/>
      <c r="D184" s="55"/>
      <c r="E184" s="56"/>
      <c r="F184" s="78"/>
      <c r="G184" s="56"/>
      <c r="H184" s="84">
        <f>SUMIF('Cash Inflows'!E:E,'AR Journal'!D184,'Cash Inflows'!F:F)</f>
        <v>0</v>
      </c>
      <c r="I184" s="84">
        <f t="shared" si="8"/>
        <v>0</v>
      </c>
      <c r="J184">
        <f t="shared" si="7"/>
        <v>0</v>
      </c>
      <c r="K184" t="b">
        <f ca="1">IF(TODAY()-E184&gt;'Data Inputs'!$B$46,TRUE,FALSE)</f>
        <v>1</v>
      </c>
    </row>
    <row r="185" spans="1:11" x14ac:dyDescent="0.25">
      <c r="A185" s="110" t="str">
        <f t="shared" si="6"/>
        <v/>
      </c>
      <c r="B185" s="123"/>
      <c r="C185" s="55"/>
      <c r="D185" s="55"/>
      <c r="E185" s="56"/>
      <c r="F185" s="78"/>
      <c r="G185" s="56"/>
      <c r="H185" s="84">
        <f>SUMIF('Cash Inflows'!E:E,'AR Journal'!D185,'Cash Inflows'!F:F)</f>
        <v>0</v>
      </c>
      <c r="I185" s="84">
        <f t="shared" si="8"/>
        <v>0</v>
      </c>
      <c r="J185">
        <f t="shared" si="7"/>
        <v>0</v>
      </c>
      <c r="K185" t="b">
        <f ca="1">IF(TODAY()-E185&gt;'Data Inputs'!$B$46,TRUE,FALSE)</f>
        <v>1</v>
      </c>
    </row>
    <row r="186" spans="1:11" x14ac:dyDescent="0.25">
      <c r="A186" s="110" t="str">
        <f t="shared" si="6"/>
        <v/>
      </c>
      <c r="B186" s="123"/>
      <c r="C186" s="55"/>
      <c r="D186" s="55"/>
      <c r="E186" s="56"/>
      <c r="F186" s="78"/>
      <c r="G186" s="56"/>
      <c r="H186" s="84">
        <f>SUMIF('Cash Inflows'!E:E,'AR Journal'!D186,'Cash Inflows'!F:F)</f>
        <v>0</v>
      </c>
      <c r="I186" s="84">
        <f t="shared" si="8"/>
        <v>0</v>
      </c>
      <c r="J186">
        <f t="shared" si="7"/>
        <v>0</v>
      </c>
      <c r="K186" t="b">
        <f ca="1">IF(TODAY()-E186&gt;'Data Inputs'!$B$46,TRUE,FALSE)</f>
        <v>1</v>
      </c>
    </row>
    <row r="187" spans="1:11" x14ac:dyDescent="0.25">
      <c r="A187" s="110" t="str">
        <f t="shared" si="6"/>
        <v/>
      </c>
      <c r="B187" s="123"/>
      <c r="C187" s="55"/>
      <c r="D187" s="55"/>
      <c r="E187" s="56"/>
      <c r="F187" s="78"/>
      <c r="G187" s="56"/>
      <c r="H187" s="84">
        <f>SUMIF('Cash Inflows'!E:E,'AR Journal'!D187,'Cash Inflows'!F:F)</f>
        <v>0</v>
      </c>
      <c r="I187" s="84">
        <f t="shared" si="8"/>
        <v>0</v>
      </c>
      <c r="J187">
        <f t="shared" si="7"/>
        <v>0</v>
      </c>
      <c r="K187" t="b">
        <f ca="1">IF(TODAY()-E187&gt;'Data Inputs'!$B$46,TRUE,FALSE)</f>
        <v>1</v>
      </c>
    </row>
    <row r="188" spans="1:11" x14ac:dyDescent="0.25">
      <c r="A188" s="110" t="str">
        <f t="shared" si="6"/>
        <v/>
      </c>
      <c r="B188" s="123"/>
      <c r="C188" s="55"/>
      <c r="D188" s="55"/>
      <c r="E188" s="56"/>
      <c r="F188" s="78"/>
      <c r="G188" s="56"/>
      <c r="H188" s="84">
        <f>SUMIF('Cash Inflows'!E:E,'AR Journal'!D188,'Cash Inflows'!F:F)</f>
        <v>0</v>
      </c>
      <c r="I188" s="84">
        <f t="shared" si="8"/>
        <v>0</v>
      </c>
      <c r="J188">
        <f t="shared" si="7"/>
        <v>0</v>
      </c>
      <c r="K188" t="b">
        <f ca="1">IF(TODAY()-E188&gt;'Data Inputs'!$B$46,TRUE,FALSE)</f>
        <v>1</v>
      </c>
    </row>
    <row r="189" spans="1:11" x14ac:dyDescent="0.25">
      <c r="A189" s="110" t="str">
        <f t="shared" si="6"/>
        <v/>
      </c>
      <c r="B189" s="123"/>
      <c r="C189" s="55"/>
      <c r="D189" s="55"/>
      <c r="E189" s="56"/>
      <c r="F189" s="78"/>
      <c r="G189" s="56"/>
      <c r="H189" s="84">
        <f>SUMIF('Cash Inflows'!E:E,'AR Journal'!D189,'Cash Inflows'!F:F)</f>
        <v>0</v>
      </c>
      <c r="I189" s="84">
        <f t="shared" si="8"/>
        <v>0</v>
      </c>
      <c r="J189">
        <f t="shared" si="7"/>
        <v>0</v>
      </c>
      <c r="K189" t="b">
        <f ca="1">IF(TODAY()-E189&gt;'Data Inputs'!$B$46,TRUE,FALSE)</f>
        <v>1</v>
      </c>
    </row>
    <row r="190" spans="1:11" x14ac:dyDescent="0.25">
      <c r="A190" s="110" t="str">
        <f t="shared" si="6"/>
        <v/>
      </c>
      <c r="B190" s="123"/>
      <c r="C190" s="55"/>
      <c r="D190" s="55"/>
      <c r="E190" s="56"/>
      <c r="F190" s="78"/>
      <c r="G190" s="56"/>
      <c r="H190" s="84">
        <f>SUMIF('Cash Inflows'!E:E,'AR Journal'!D190,'Cash Inflows'!F:F)</f>
        <v>0</v>
      </c>
      <c r="I190" s="84">
        <f t="shared" si="8"/>
        <v>0</v>
      </c>
      <c r="J190">
        <f t="shared" si="7"/>
        <v>0</v>
      </c>
      <c r="K190" t="b">
        <f ca="1">IF(TODAY()-E190&gt;'Data Inputs'!$B$46,TRUE,FALSE)</f>
        <v>1</v>
      </c>
    </row>
    <row r="191" spans="1:11" x14ac:dyDescent="0.25">
      <c r="A191" s="110" t="str">
        <f t="shared" si="6"/>
        <v/>
      </c>
      <c r="B191" s="123"/>
      <c r="C191" s="55"/>
      <c r="D191" s="55"/>
      <c r="E191" s="56"/>
      <c r="F191" s="78"/>
      <c r="G191" s="56"/>
      <c r="H191" s="84">
        <f>SUMIF('Cash Inflows'!E:E,'AR Journal'!D191,'Cash Inflows'!F:F)</f>
        <v>0</v>
      </c>
      <c r="I191" s="84">
        <f t="shared" si="8"/>
        <v>0</v>
      </c>
      <c r="J191">
        <f t="shared" si="7"/>
        <v>0</v>
      </c>
      <c r="K191" t="b">
        <f ca="1">IF(TODAY()-E191&gt;'Data Inputs'!$B$46,TRUE,FALSE)</f>
        <v>1</v>
      </c>
    </row>
    <row r="192" spans="1:11" x14ac:dyDescent="0.25">
      <c r="A192" s="110" t="str">
        <f t="shared" si="6"/>
        <v/>
      </c>
      <c r="B192" s="123"/>
      <c r="C192" s="55"/>
      <c r="D192" s="55"/>
      <c r="E192" s="56"/>
      <c r="F192" s="78"/>
      <c r="G192" s="56"/>
      <c r="H192" s="84">
        <f>SUMIF('Cash Inflows'!E:E,'AR Journal'!D192,'Cash Inflows'!F:F)</f>
        <v>0</v>
      </c>
      <c r="I192" s="84">
        <f t="shared" si="8"/>
        <v>0</v>
      </c>
      <c r="J192">
        <f t="shared" si="7"/>
        <v>0</v>
      </c>
      <c r="K192" t="b">
        <f ca="1">IF(TODAY()-E192&gt;'Data Inputs'!$B$46,TRUE,FALSE)</f>
        <v>1</v>
      </c>
    </row>
    <row r="193" spans="1:11" x14ac:dyDescent="0.25">
      <c r="A193" s="110" t="str">
        <f t="shared" si="6"/>
        <v/>
      </c>
      <c r="B193" s="123"/>
      <c r="C193" s="55"/>
      <c r="D193" s="55"/>
      <c r="E193" s="56"/>
      <c r="F193" s="78"/>
      <c r="G193" s="56"/>
      <c r="H193" s="84">
        <f>SUMIF('Cash Inflows'!E:E,'AR Journal'!D193,'Cash Inflows'!F:F)</f>
        <v>0</v>
      </c>
      <c r="I193" s="84">
        <f t="shared" si="8"/>
        <v>0</v>
      </c>
      <c r="J193">
        <f t="shared" si="7"/>
        <v>0</v>
      </c>
      <c r="K193" t="b">
        <f ca="1">IF(TODAY()-E193&gt;'Data Inputs'!$B$46,TRUE,FALSE)</f>
        <v>1</v>
      </c>
    </row>
    <row r="194" spans="1:11" x14ac:dyDescent="0.25">
      <c r="A194" s="110" t="str">
        <f t="shared" si="6"/>
        <v/>
      </c>
      <c r="B194" s="123"/>
      <c r="C194" s="55"/>
      <c r="D194" s="55"/>
      <c r="E194" s="56"/>
      <c r="F194" s="78"/>
      <c r="G194" s="56"/>
      <c r="H194" s="84">
        <f>SUMIF('Cash Inflows'!E:E,'AR Journal'!D194,'Cash Inflows'!F:F)</f>
        <v>0</v>
      </c>
      <c r="I194" s="84">
        <f t="shared" si="8"/>
        <v>0</v>
      </c>
      <c r="J194">
        <f t="shared" si="7"/>
        <v>0</v>
      </c>
      <c r="K194" t="b">
        <f ca="1">IF(TODAY()-E194&gt;'Data Inputs'!$B$46,TRUE,FALSE)</f>
        <v>1</v>
      </c>
    </row>
    <row r="195" spans="1:11" x14ac:dyDescent="0.25">
      <c r="A195" s="110" t="str">
        <f t="shared" ref="A195:A258" si="9">IF(E195="","",E195+(6-J195))</f>
        <v/>
      </c>
      <c r="B195" s="123"/>
      <c r="C195" s="55"/>
      <c r="D195" s="55"/>
      <c r="E195" s="56"/>
      <c r="F195" s="78"/>
      <c r="G195" s="56"/>
      <c r="H195" s="84">
        <f>SUMIF('Cash Inflows'!E:E,'AR Journal'!D195,'Cash Inflows'!F:F)</f>
        <v>0</v>
      </c>
      <c r="I195" s="84">
        <f t="shared" si="8"/>
        <v>0</v>
      </c>
      <c r="J195">
        <f t="shared" ref="J195:J258" si="10">IF(WEEKDAY(E195)=7,0,WEEKDAY(E195))</f>
        <v>0</v>
      </c>
      <c r="K195" t="b">
        <f ca="1">IF(TODAY()-E195&gt;'Data Inputs'!$B$46,TRUE,FALSE)</f>
        <v>1</v>
      </c>
    </row>
    <row r="196" spans="1:11" x14ac:dyDescent="0.25">
      <c r="A196" s="110" t="str">
        <f t="shared" si="9"/>
        <v/>
      </c>
      <c r="B196" s="123"/>
      <c r="C196" s="55"/>
      <c r="D196" s="55"/>
      <c r="E196" s="56"/>
      <c r="F196" s="78"/>
      <c r="G196" s="56"/>
      <c r="H196" s="84">
        <f>SUMIF('Cash Inflows'!E:E,'AR Journal'!D196,'Cash Inflows'!F:F)</f>
        <v>0</v>
      </c>
      <c r="I196" s="84">
        <f t="shared" ref="I196:I259" si="11">F196-H196</f>
        <v>0</v>
      </c>
      <c r="J196">
        <f t="shared" si="10"/>
        <v>0</v>
      </c>
      <c r="K196" t="b">
        <f ca="1">IF(TODAY()-E196&gt;'Data Inputs'!$B$46,TRUE,FALSE)</f>
        <v>1</v>
      </c>
    </row>
    <row r="197" spans="1:11" x14ac:dyDescent="0.25">
      <c r="A197" s="110" t="str">
        <f t="shared" si="9"/>
        <v/>
      </c>
      <c r="B197" s="123"/>
      <c r="C197" s="55"/>
      <c r="D197" s="55"/>
      <c r="E197" s="56"/>
      <c r="F197" s="78"/>
      <c r="G197" s="56"/>
      <c r="H197" s="84">
        <f>SUMIF('Cash Inflows'!E:E,'AR Journal'!D197,'Cash Inflows'!F:F)</f>
        <v>0</v>
      </c>
      <c r="I197" s="84">
        <f t="shared" si="11"/>
        <v>0</v>
      </c>
      <c r="J197">
        <f t="shared" si="10"/>
        <v>0</v>
      </c>
      <c r="K197" t="b">
        <f ca="1">IF(TODAY()-E197&gt;'Data Inputs'!$B$46,TRUE,FALSE)</f>
        <v>1</v>
      </c>
    </row>
    <row r="198" spans="1:11" x14ac:dyDescent="0.25">
      <c r="A198" s="110" t="str">
        <f t="shared" si="9"/>
        <v/>
      </c>
      <c r="B198" s="123"/>
      <c r="C198" s="55"/>
      <c r="D198" s="55"/>
      <c r="E198" s="56"/>
      <c r="F198" s="78"/>
      <c r="G198" s="56"/>
      <c r="H198" s="84">
        <f>SUMIF('Cash Inflows'!E:E,'AR Journal'!D198,'Cash Inflows'!F:F)</f>
        <v>0</v>
      </c>
      <c r="I198" s="84">
        <f t="shared" si="11"/>
        <v>0</v>
      </c>
      <c r="J198">
        <f t="shared" si="10"/>
        <v>0</v>
      </c>
      <c r="K198" t="b">
        <f ca="1">IF(TODAY()-E198&gt;'Data Inputs'!$B$46,TRUE,FALSE)</f>
        <v>1</v>
      </c>
    </row>
    <row r="199" spans="1:11" x14ac:dyDescent="0.25">
      <c r="A199" s="110" t="str">
        <f t="shared" si="9"/>
        <v/>
      </c>
      <c r="B199" s="123"/>
      <c r="C199" s="55"/>
      <c r="D199" s="55"/>
      <c r="E199" s="56"/>
      <c r="F199" s="78"/>
      <c r="G199" s="56"/>
      <c r="H199" s="84">
        <f>SUMIF('Cash Inflows'!E:E,'AR Journal'!D199,'Cash Inflows'!F:F)</f>
        <v>0</v>
      </c>
      <c r="I199" s="84">
        <f t="shared" si="11"/>
        <v>0</v>
      </c>
      <c r="J199">
        <f t="shared" si="10"/>
        <v>0</v>
      </c>
      <c r="K199" t="b">
        <f ca="1">IF(TODAY()-E199&gt;'Data Inputs'!$B$46,TRUE,FALSE)</f>
        <v>1</v>
      </c>
    </row>
    <row r="200" spans="1:11" x14ac:dyDescent="0.25">
      <c r="A200" s="110" t="str">
        <f t="shared" si="9"/>
        <v/>
      </c>
      <c r="B200" s="123"/>
      <c r="C200" s="55"/>
      <c r="D200" s="55"/>
      <c r="E200" s="56"/>
      <c r="F200" s="78"/>
      <c r="G200" s="56"/>
      <c r="H200" s="84">
        <f>SUMIF('Cash Inflows'!E:E,'AR Journal'!D200,'Cash Inflows'!F:F)</f>
        <v>0</v>
      </c>
      <c r="I200" s="84">
        <f t="shared" si="11"/>
        <v>0</v>
      </c>
      <c r="J200">
        <f t="shared" si="10"/>
        <v>0</v>
      </c>
      <c r="K200" t="b">
        <f ca="1">IF(TODAY()-E200&gt;'Data Inputs'!$B$46,TRUE,FALSE)</f>
        <v>1</v>
      </c>
    </row>
    <row r="201" spans="1:11" x14ac:dyDescent="0.25">
      <c r="A201" s="110" t="str">
        <f t="shared" si="9"/>
        <v/>
      </c>
      <c r="B201" s="123"/>
      <c r="C201" s="55"/>
      <c r="D201" s="55"/>
      <c r="E201" s="56"/>
      <c r="F201" s="78"/>
      <c r="G201" s="56"/>
      <c r="H201" s="84">
        <f>SUMIF('Cash Inflows'!E:E,'AR Journal'!D201,'Cash Inflows'!F:F)</f>
        <v>0</v>
      </c>
      <c r="I201" s="84">
        <f t="shared" si="11"/>
        <v>0</v>
      </c>
      <c r="J201">
        <f t="shared" si="10"/>
        <v>0</v>
      </c>
      <c r="K201" t="b">
        <f ca="1">IF(TODAY()-E201&gt;'Data Inputs'!$B$46,TRUE,FALSE)</f>
        <v>1</v>
      </c>
    </row>
    <row r="202" spans="1:11" x14ac:dyDescent="0.25">
      <c r="A202" s="110" t="str">
        <f t="shared" si="9"/>
        <v/>
      </c>
      <c r="B202" s="123"/>
      <c r="C202" s="55"/>
      <c r="D202" s="55"/>
      <c r="E202" s="56"/>
      <c r="F202" s="78"/>
      <c r="G202" s="56"/>
      <c r="H202" s="84">
        <f>SUMIF('Cash Inflows'!E:E,'AR Journal'!D202,'Cash Inflows'!F:F)</f>
        <v>0</v>
      </c>
      <c r="I202" s="84">
        <f t="shared" si="11"/>
        <v>0</v>
      </c>
      <c r="J202">
        <f t="shared" si="10"/>
        <v>0</v>
      </c>
      <c r="K202" t="b">
        <f ca="1">IF(TODAY()-E202&gt;'Data Inputs'!$B$46,TRUE,FALSE)</f>
        <v>1</v>
      </c>
    </row>
    <row r="203" spans="1:11" x14ac:dyDescent="0.25">
      <c r="A203" s="110" t="str">
        <f t="shared" si="9"/>
        <v/>
      </c>
      <c r="B203" s="123"/>
      <c r="C203" s="55"/>
      <c r="D203" s="55"/>
      <c r="E203" s="56"/>
      <c r="F203" s="78"/>
      <c r="G203" s="56"/>
      <c r="H203" s="84">
        <f>SUMIF('Cash Inflows'!E:E,'AR Journal'!D203,'Cash Inflows'!F:F)</f>
        <v>0</v>
      </c>
      <c r="I203" s="84">
        <f t="shared" si="11"/>
        <v>0</v>
      </c>
      <c r="J203">
        <f t="shared" si="10"/>
        <v>0</v>
      </c>
      <c r="K203" t="b">
        <f ca="1">IF(TODAY()-E203&gt;'Data Inputs'!$B$46,TRUE,FALSE)</f>
        <v>1</v>
      </c>
    </row>
    <row r="204" spans="1:11" x14ac:dyDescent="0.25">
      <c r="A204" s="110" t="str">
        <f t="shared" si="9"/>
        <v/>
      </c>
      <c r="B204" s="123"/>
      <c r="C204" s="55"/>
      <c r="D204" s="55"/>
      <c r="E204" s="56"/>
      <c r="F204" s="78"/>
      <c r="G204" s="56"/>
      <c r="H204" s="84">
        <f>SUMIF('Cash Inflows'!E:E,'AR Journal'!D204,'Cash Inflows'!F:F)</f>
        <v>0</v>
      </c>
      <c r="I204" s="84">
        <f t="shared" si="11"/>
        <v>0</v>
      </c>
      <c r="J204">
        <f t="shared" si="10"/>
        <v>0</v>
      </c>
      <c r="K204" t="b">
        <f ca="1">IF(TODAY()-E204&gt;'Data Inputs'!$B$46,TRUE,FALSE)</f>
        <v>1</v>
      </c>
    </row>
    <row r="205" spans="1:11" x14ac:dyDescent="0.25">
      <c r="A205" s="110" t="str">
        <f t="shared" si="9"/>
        <v/>
      </c>
      <c r="B205" s="123"/>
      <c r="C205" s="55"/>
      <c r="D205" s="55"/>
      <c r="E205" s="56"/>
      <c r="F205" s="78"/>
      <c r="G205" s="56"/>
      <c r="H205" s="84">
        <f>SUMIF('Cash Inflows'!E:E,'AR Journal'!D205,'Cash Inflows'!F:F)</f>
        <v>0</v>
      </c>
      <c r="I205" s="84">
        <f t="shared" si="11"/>
        <v>0</v>
      </c>
      <c r="J205">
        <f t="shared" si="10"/>
        <v>0</v>
      </c>
      <c r="K205" t="b">
        <f ca="1">IF(TODAY()-E205&gt;'Data Inputs'!$B$46,TRUE,FALSE)</f>
        <v>1</v>
      </c>
    </row>
    <row r="206" spans="1:11" x14ac:dyDescent="0.25">
      <c r="A206" s="110" t="str">
        <f t="shared" si="9"/>
        <v/>
      </c>
      <c r="B206" s="123"/>
      <c r="C206" s="55"/>
      <c r="D206" s="55"/>
      <c r="E206" s="56"/>
      <c r="F206" s="78"/>
      <c r="G206" s="56"/>
      <c r="H206" s="84">
        <f>SUMIF('Cash Inflows'!E:E,'AR Journal'!D206,'Cash Inflows'!F:F)</f>
        <v>0</v>
      </c>
      <c r="I206" s="84">
        <f t="shared" si="11"/>
        <v>0</v>
      </c>
      <c r="J206">
        <f t="shared" si="10"/>
        <v>0</v>
      </c>
      <c r="K206" t="b">
        <f ca="1">IF(TODAY()-E206&gt;'Data Inputs'!$B$46,TRUE,FALSE)</f>
        <v>1</v>
      </c>
    </row>
    <row r="207" spans="1:11" x14ac:dyDescent="0.25">
      <c r="A207" s="110" t="str">
        <f t="shared" si="9"/>
        <v/>
      </c>
      <c r="B207" s="123"/>
      <c r="C207" s="55"/>
      <c r="D207" s="55"/>
      <c r="E207" s="56"/>
      <c r="F207" s="78"/>
      <c r="G207" s="56"/>
      <c r="H207" s="84">
        <f>SUMIF('Cash Inflows'!E:E,'AR Journal'!D207,'Cash Inflows'!F:F)</f>
        <v>0</v>
      </c>
      <c r="I207" s="84">
        <f t="shared" si="11"/>
        <v>0</v>
      </c>
      <c r="J207">
        <f t="shared" si="10"/>
        <v>0</v>
      </c>
      <c r="K207" t="b">
        <f ca="1">IF(TODAY()-E207&gt;'Data Inputs'!$B$46,TRUE,FALSE)</f>
        <v>1</v>
      </c>
    </row>
    <row r="208" spans="1:11" x14ac:dyDescent="0.25">
      <c r="A208" s="110" t="str">
        <f t="shared" si="9"/>
        <v/>
      </c>
      <c r="B208" s="123"/>
      <c r="C208" s="55"/>
      <c r="D208" s="55"/>
      <c r="E208" s="56"/>
      <c r="F208" s="78"/>
      <c r="G208" s="56"/>
      <c r="H208" s="84">
        <f>SUMIF('Cash Inflows'!E:E,'AR Journal'!D208,'Cash Inflows'!F:F)</f>
        <v>0</v>
      </c>
      <c r="I208" s="84">
        <f t="shared" si="11"/>
        <v>0</v>
      </c>
      <c r="J208">
        <f t="shared" si="10"/>
        <v>0</v>
      </c>
      <c r="K208" t="b">
        <f ca="1">IF(TODAY()-E208&gt;'Data Inputs'!$B$46,TRUE,FALSE)</f>
        <v>1</v>
      </c>
    </row>
    <row r="209" spans="1:11" x14ac:dyDescent="0.25">
      <c r="A209" s="110" t="str">
        <f t="shared" si="9"/>
        <v/>
      </c>
      <c r="B209" s="123"/>
      <c r="C209" s="55"/>
      <c r="D209" s="55"/>
      <c r="E209" s="56"/>
      <c r="F209" s="78"/>
      <c r="G209" s="56"/>
      <c r="H209" s="84">
        <f>SUMIF('Cash Inflows'!E:E,'AR Journal'!D209,'Cash Inflows'!F:F)</f>
        <v>0</v>
      </c>
      <c r="I209" s="84">
        <f t="shared" si="11"/>
        <v>0</v>
      </c>
      <c r="J209">
        <f t="shared" si="10"/>
        <v>0</v>
      </c>
      <c r="K209" t="b">
        <f ca="1">IF(TODAY()-E209&gt;'Data Inputs'!$B$46,TRUE,FALSE)</f>
        <v>1</v>
      </c>
    </row>
    <row r="210" spans="1:11" x14ac:dyDescent="0.25">
      <c r="A210" s="110" t="str">
        <f t="shared" si="9"/>
        <v/>
      </c>
      <c r="B210" s="123"/>
      <c r="C210" s="55"/>
      <c r="D210" s="55"/>
      <c r="E210" s="56"/>
      <c r="F210" s="78"/>
      <c r="G210" s="56"/>
      <c r="H210" s="84">
        <f>SUMIF('Cash Inflows'!E:E,'AR Journal'!D210,'Cash Inflows'!F:F)</f>
        <v>0</v>
      </c>
      <c r="I210" s="84">
        <f t="shared" si="11"/>
        <v>0</v>
      </c>
      <c r="J210">
        <f t="shared" si="10"/>
        <v>0</v>
      </c>
      <c r="K210" t="b">
        <f ca="1">IF(TODAY()-E210&gt;'Data Inputs'!$B$46,TRUE,FALSE)</f>
        <v>1</v>
      </c>
    </row>
    <row r="211" spans="1:11" x14ac:dyDescent="0.25">
      <c r="A211" s="110" t="str">
        <f t="shared" si="9"/>
        <v/>
      </c>
      <c r="B211" s="123"/>
      <c r="C211" s="55"/>
      <c r="D211" s="55"/>
      <c r="E211" s="56"/>
      <c r="F211" s="78"/>
      <c r="G211" s="56"/>
      <c r="H211" s="84">
        <f>SUMIF('Cash Inflows'!E:E,'AR Journal'!D211,'Cash Inflows'!F:F)</f>
        <v>0</v>
      </c>
      <c r="I211" s="84">
        <f t="shared" si="11"/>
        <v>0</v>
      </c>
      <c r="J211">
        <f t="shared" si="10"/>
        <v>0</v>
      </c>
      <c r="K211" t="b">
        <f ca="1">IF(TODAY()-E211&gt;'Data Inputs'!$B$46,TRUE,FALSE)</f>
        <v>1</v>
      </c>
    </row>
    <row r="212" spans="1:11" x14ac:dyDescent="0.25">
      <c r="A212" s="110" t="str">
        <f t="shared" si="9"/>
        <v/>
      </c>
      <c r="B212" s="123"/>
      <c r="C212" s="55"/>
      <c r="D212" s="55"/>
      <c r="E212" s="56"/>
      <c r="F212" s="78"/>
      <c r="G212" s="56"/>
      <c r="H212" s="84">
        <f>SUMIF('Cash Inflows'!E:E,'AR Journal'!D212,'Cash Inflows'!F:F)</f>
        <v>0</v>
      </c>
      <c r="I212" s="84">
        <f t="shared" si="11"/>
        <v>0</v>
      </c>
      <c r="J212">
        <f t="shared" si="10"/>
        <v>0</v>
      </c>
      <c r="K212" t="b">
        <f ca="1">IF(TODAY()-E212&gt;'Data Inputs'!$B$46,TRUE,FALSE)</f>
        <v>1</v>
      </c>
    </row>
    <row r="213" spans="1:11" x14ac:dyDescent="0.25">
      <c r="A213" s="110" t="str">
        <f t="shared" si="9"/>
        <v/>
      </c>
      <c r="B213" s="123"/>
      <c r="C213" s="55"/>
      <c r="D213" s="55"/>
      <c r="E213" s="56"/>
      <c r="F213" s="78"/>
      <c r="G213" s="56"/>
      <c r="H213" s="84">
        <f>SUMIF('Cash Inflows'!E:E,'AR Journal'!D213,'Cash Inflows'!F:F)</f>
        <v>0</v>
      </c>
      <c r="I213" s="84">
        <f t="shared" si="11"/>
        <v>0</v>
      </c>
      <c r="J213">
        <f t="shared" si="10"/>
        <v>0</v>
      </c>
      <c r="K213" t="b">
        <f ca="1">IF(TODAY()-E213&gt;'Data Inputs'!$B$46,TRUE,FALSE)</f>
        <v>1</v>
      </c>
    </row>
    <row r="214" spans="1:11" x14ac:dyDescent="0.25">
      <c r="A214" s="110" t="str">
        <f t="shared" si="9"/>
        <v/>
      </c>
      <c r="B214" s="123"/>
      <c r="C214" s="55"/>
      <c r="D214" s="55"/>
      <c r="E214" s="56"/>
      <c r="F214" s="78"/>
      <c r="G214" s="56"/>
      <c r="H214" s="84">
        <f>SUMIF('Cash Inflows'!E:E,'AR Journal'!D214,'Cash Inflows'!F:F)</f>
        <v>0</v>
      </c>
      <c r="I214" s="84">
        <f t="shared" si="11"/>
        <v>0</v>
      </c>
      <c r="J214">
        <f t="shared" si="10"/>
        <v>0</v>
      </c>
      <c r="K214" t="b">
        <f ca="1">IF(TODAY()-E214&gt;'Data Inputs'!$B$46,TRUE,FALSE)</f>
        <v>1</v>
      </c>
    </row>
    <row r="215" spans="1:11" x14ac:dyDescent="0.25">
      <c r="A215" s="110" t="str">
        <f t="shared" si="9"/>
        <v/>
      </c>
      <c r="B215" s="123"/>
      <c r="C215" s="55"/>
      <c r="D215" s="55"/>
      <c r="E215" s="56"/>
      <c r="F215" s="78"/>
      <c r="G215" s="56"/>
      <c r="H215" s="84">
        <f>SUMIF('Cash Inflows'!E:E,'AR Journal'!D215,'Cash Inflows'!F:F)</f>
        <v>0</v>
      </c>
      <c r="I215" s="84">
        <f t="shared" si="11"/>
        <v>0</v>
      </c>
      <c r="J215">
        <f t="shared" si="10"/>
        <v>0</v>
      </c>
      <c r="K215" t="b">
        <f ca="1">IF(TODAY()-E215&gt;'Data Inputs'!$B$46,TRUE,FALSE)</f>
        <v>1</v>
      </c>
    </row>
    <row r="216" spans="1:11" x14ac:dyDescent="0.25">
      <c r="A216" s="110" t="str">
        <f t="shared" si="9"/>
        <v/>
      </c>
      <c r="B216" s="123"/>
      <c r="C216" s="55"/>
      <c r="D216" s="55"/>
      <c r="E216" s="56"/>
      <c r="F216" s="78"/>
      <c r="G216" s="56"/>
      <c r="H216" s="84">
        <f>SUMIF('Cash Inflows'!E:E,'AR Journal'!D216,'Cash Inflows'!F:F)</f>
        <v>0</v>
      </c>
      <c r="I216" s="84">
        <f t="shared" si="11"/>
        <v>0</v>
      </c>
      <c r="J216">
        <f t="shared" si="10"/>
        <v>0</v>
      </c>
      <c r="K216" t="b">
        <f ca="1">IF(TODAY()-E216&gt;'Data Inputs'!$B$46,TRUE,FALSE)</f>
        <v>1</v>
      </c>
    </row>
    <row r="217" spans="1:11" x14ac:dyDescent="0.25">
      <c r="A217" s="110" t="str">
        <f t="shared" si="9"/>
        <v/>
      </c>
      <c r="B217" s="123"/>
      <c r="C217" s="55"/>
      <c r="D217" s="55"/>
      <c r="E217" s="56"/>
      <c r="F217" s="78"/>
      <c r="G217" s="56"/>
      <c r="H217" s="84">
        <f>SUMIF('Cash Inflows'!E:E,'AR Journal'!D217,'Cash Inflows'!F:F)</f>
        <v>0</v>
      </c>
      <c r="I217" s="84">
        <f t="shared" si="11"/>
        <v>0</v>
      </c>
      <c r="J217">
        <f t="shared" si="10"/>
        <v>0</v>
      </c>
      <c r="K217" t="b">
        <f ca="1">IF(TODAY()-E217&gt;'Data Inputs'!$B$46,TRUE,FALSE)</f>
        <v>1</v>
      </c>
    </row>
    <row r="218" spans="1:11" x14ac:dyDescent="0.25">
      <c r="A218" s="110" t="str">
        <f t="shared" si="9"/>
        <v/>
      </c>
      <c r="B218" s="123"/>
      <c r="C218" s="55"/>
      <c r="D218" s="55"/>
      <c r="E218" s="56"/>
      <c r="F218" s="78"/>
      <c r="G218" s="56"/>
      <c r="H218" s="84">
        <f>SUMIF('Cash Inflows'!E:E,'AR Journal'!D218,'Cash Inflows'!F:F)</f>
        <v>0</v>
      </c>
      <c r="I218" s="84">
        <f t="shared" si="11"/>
        <v>0</v>
      </c>
      <c r="J218">
        <f t="shared" si="10"/>
        <v>0</v>
      </c>
      <c r="K218" t="b">
        <f ca="1">IF(TODAY()-E218&gt;'Data Inputs'!$B$46,TRUE,FALSE)</f>
        <v>1</v>
      </c>
    </row>
    <row r="219" spans="1:11" x14ac:dyDescent="0.25">
      <c r="A219" s="110" t="str">
        <f t="shared" si="9"/>
        <v/>
      </c>
      <c r="B219" s="123"/>
      <c r="C219" s="55"/>
      <c r="D219" s="55"/>
      <c r="E219" s="56"/>
      <c r="F219" s="78"/>
      <c r="G219" s="56"/>
      <c r="H219" s="84">
        <f>SUMIF('Cash Inflows'!E:E,'AR Journal'!D219,'Cash Inflows'!F:F)</f>
        <v>0</v>
      </c>
      <c r="I219" s="84">
        <f t="shared" si="11"/>
        <v>0</v>
      </c>
      <c r="J219">
        <f t="shared" si="10"/>
        <v>0</v>
      </c>
      <c r="K219" t="b">
        <f ca="1">IF(TODAY()-E219&gt;'Data Inputs'!$B$46,TRUE,FALSE)</f>
        <v>1</v>
      </c>
    </row>
    <row r="220" spans="1:11" x14ac:dyDescent="0.25">
      <c r="A220" s="110" t="str">
        <f t="shared" si="9"/>
        <v/>
      </c>
      <c r="B220" s="123"/>
      <c r="C220" s="55"/>
      <c r="D220" s="55"/>
      <c r="E220" s="56"/>
      <c r="F220" s="78"/>
      <c r="G220" s="56"/>
      <c r="H220" s="84">
        <f>SUMIF('Cash Inflows'!E:E,'AR Journal'!D220,'Cash Inflows'!F:F)</f>
        <v>0</v>
      </c>
      <c r="I220" s="84">
        <f t="shared" si="11"/>
        <v>0</v>
      </c>
      <c r="J220">
        <f t="shared" si="10"/>
        <v>0</v>
      </c>
      <c r="K220" t="b">
        <f ca="1">IF(TODAY()-E220&gt;'Data Inputs'!$B$46,TRUE,FALSE)</f>
        <v>1</v>
      </c>
    </row>
    <row r="221" spans="1:11" x14ac:dyDescent="0.25">
      <c r="A221" s="110" t="str">
        <f t="shared" si="9"/>
        <v/>
      </c>
      <c r="B221" s="123"/>
      <c r="C221" s="55"/>
      <c r="D221" s="55"/>
      <c r="E221" s="56"/>
      <c r="F221" s="78"/>
      <c r="G221" s="56"/>
      <c r="H221" s="84">
        <f>SUMIF('Cash Inflows'!E:E,'AR Journal'!D221,'Cash Inflows'!F:F)</f>
        <v>0</v>
      </c>
      <c r="I221" s="84">
        <f t="shared" si="11"/>
        <v>0</v>
      </c>
      <c r="J221">
        <f t="shared" si="10"/>
        <v>0</v>
      </c>
      <c r="K221" t="b">
        <f ca="1">IF(TODAY()-E221&gt;'Data Inputs'!$B$46,TRUE,FALSE)</f>
        <v>1</v>
      </c>
    </row>
    <row r="222" spans="1:11" x14ac:dyDescent="0.25">
      <c r="A222" s="110" t="str">
        <f t="shared" si="9"/>
        <v/>
      </c>
      <c r="B222" s="123"/>
      <c r="C222" s="55"/>
      <c r="D222" s="55"/>
      <c r="E222" s="56"/>
      <c r="F222" s="78"/>
      <c r="G222" s="56"/>
      <c r="H222" s="84">
        <f>SUMIF('Cash Inflows'!E:E,'AR Journal'!D222,'Cash Inflows'!F:F)</f>
        <v>0</v>
      </c>
      <c r="I222" s="84">
        <f t="shared" si="11"/>
        <v>0</v>
      </c>
      <c r="J222">
        <f t="shared" si="10"/>
        <v>0</v>
      </c>
      <c r="K222" t="b">
        <f ca="1">IF(TODAY()-E222&gt;'Data Inputs'!$B$46,TRUE,FALSE)</f>
        <v>1</v>
      </c>
    </row>
    <row r="223" spans="1:11" x14ac:dyDescent="0.25">
      <c r="A223" s="110" t="str">
        <f t="shared" si="9"/>
        <v/>
      </c>
      <c r="B223" s="123"/>
      <c r="C223" s="55"/>
      <c r="D223" s="55"/>
      <c r="E223" s="56"/>
      <c r="F223" s="78"/>
      <c r="G223" s="56"/>
      <c r="H223" s="84">
        <f>SUMIF('Cash Inflows'!E:E,'AR Journal'!D223,'Cash Inflows'!F:F)</f>
        <v>0</v>
      </c>
      <c r="I223" s="84">
        <f t="shared" si="11"/>
        <v>0</v>
      </c>
      <c r="J223">
        <f t="shared" si="10"/>
        <v>0</v>
      </c>
      <c r="K223" t="b">
        <f ca="1">IF(TODAY()-E223&gt;'Data Inputs'!$B$46,TRUE,FALSE)</f>
        <v>1</v>
      </c>
    </row>
    <row r="224" spans="1:11" x14ac:dyDescent="0.25">
      <c r="A224" s="110" t="str">
        <f t="shared" si="9"/>
        <v/>
      </c>
      <c r="B224" s="123"/>
      <c r="C224" s="55"/>
      <c r="D224" s="55"/>
      <c r="E224" s="56"/>
      <c r="F224" s="78"/>
      <c r="G224" s="56"/>
      <c r="H224" s="84">
        <f>SUMIF('Cash Inflows'!E:E,'AR Journal'!D224,'Cash Inflows'!F:F)</f>
        <v>0</v>
      </c>
      <c r="I224" s="84">
        <f t="shared" si="11"/>
        <v>0</v>
      </c>
      <c r="J224">
        <f t="shared" si="10"/>
        <v>0</v>
      </c>
      <c r="K224" t="b">
        <f ca="1">IF(TODAY()-E224&gt;'Data Inputs'!$B$46,TRUE,FALSE)</f>
        <v>1</v>
      </c>
    </row>
    <row r="225" spans="1:11" x14ac:dyDescent="0.25">
      <c r="A225" s="110" t="str">
        <f t="shared" si="9"/>
        <v/>
      </c>
      <c r="B225" s="123"/>
      <c r="C225" s="55"/>
      <c r="D225" s="55"/>
      <c r="E225" s="56"/>
      <c r="F225" s="78"/>
      <c r="G225" s="56"/>
      <c r="H225" s="84">
        <f>SUMIF('Cash Inflows'!E:E,'AR Journal'!D225,'Cash Inflows'!F:F)</f>
        <v>0</v>
      </c>
      <c r="I225" s="84">
        <f t="shared" si="11"/>
        <v>0</v>
      </c>
      <c r="J225">
        <f t="shared" si="10"/>
        <v>0</v>
      </c>
      <c r="K225" t="b">
        <f ca="1">IF(TODAY()-E225&gt;'Data Inputs'!$B$46,TRUE,FALSE)</f>
        <v>1</v>
      </c>
    </row>
    <row r="226" spans="1:11" x14ac:dyDescent="0.25">
      <c r="A226" s="110" t="str">
        <f t="shared" si="9"/>
        <v/>
      </c>
      <c r="B226" s="123"/>
      <c r="C226" s="55"/>
      <c r="D226" s="55"/>
      <c r="E226" s="56"/>
      <c r="F226" s="78"/>
      <c r="G226" s="56"/>
      <c r="H226" s="84">
        <f>SUMIF('Cash Inflows'!E:E,'AR Journal'!D226,'Cash Inflows'!F:F)</f>
        <v>0</v>
      </c>
      <c r="I226" s="84">
        <f t="shared" si="11"/>
        <v>0</v>
      </c>
      <c r="J226">
        <f t="shared" si="10"/>
        <v>0</v>
      </c>
      <c r="K226" t="b">
        <f ca="1">IF(TODAY()-E226&gt;'Data Inputs'!$B$46,TRUE,FALSE)</f>
        <v>1</v>
      </c>
    </row>
    <row r="227" spans="1:11" x14ac:dyDescent="0.25">
      <c r="A227" s="110" t="str">
        <f t="shared" si="9"/>
        <v/>
      </c>
      <c r="B227" s="123"/>
      <c r="C227" s="55"/>
      <c r="D227" s="55"/>
      <c r="E227" s="56"/>
      <c r="F227" s="78"/>
      <c r="G227" s="56"/>
      <c r="H227" s="84">
        <f>SUMIF('Cash Inflows'!E:E,'AR Journal'!D227,'Cash Inflows'!F:F)</f>
        <v>0</v>
      </c>
      <c r="I227" s="84">
        <f t="shared" si="11"/>
        <v>0</v>
      </c>
      <c r="J227">
        <f t="shared" si="10"/>
        <v>0</v>
      </c>
      <c r="K227" t="b">
        <f ca="1">IF(TODAY()-E227&gt;'Data Inputs'!$B$46,TRUE,FALSE)</f>
        <v>1</v>
      </c>
    </row>
    <row r="228" spans="1:11" x14ac:dyDescent="0.25">
      <c r="A228" s="110" t="str">
        <f t="shared" si="9"/>
        <v/>
      </c>
      <c r="B228" s="123"/>
      <c r="C228" s="55"/>
      <c r="D228" s="55"/>
      <c r="E228" s="56"/>
      <c r="F228" s="78"/>
      <c r="G228" s="56"/>
      <c r="H228" s="84">
        <f>SUMIF('Cash Inflows'!E:E,'AR Journal'!D228,'Cash Inflows'!F:F)</f>
        <v>0</v>
      </c>
      <c r="I228" s="84">
        <f t="shared" si="11"/>
        <v>0</v>
      </c>
      <c r="J228">
        <f t="shared" si="10"/>
        <v>0</v>
      </c>
      <c r="K228" t="b">
        <f ca="1">IF(TODAY()-E228&gt;'Data Inputs'!$B$46,TRUE,FALSE)</f>
        <v>1</v>
      </c>
    </row>
    <row r="229" spans="1:11" x14ac:dyDescent="0.25">
      <c r="A229" s="110" t="str">
        <f t="shared" si="9"/>
        <v/>
      </c>
      <c r="B229" s="123"/>
      <c r="C229" s="55"/>
      <c r="D229" s="55"/>
      <c r="E229" s="56"/>
      <c r="F229" s="78"/>
      <c r="G229" s="56"/>
      <c r="H229" s="84">
        <f>SUMIF('Cash Inflows'!E:E,'AR Journal'!D229,'Cash Inflows'!F:F)</f>
        <v>0</v>
      </c>
      <c r="I229" s="84">
        <f t="shared" si="11"/>
        <v>0</v>
      </c>
      <c r="J229">
        <f t="shared" si="10"/>
        <v>0</v>
      </c>
      <c r="K229" t="b">
        <f ca="1">IF(TODAY()-E229&gt;'Data Inputs'!$B$46,TRUE,FALSE)</f>
        <v>1</v>
      </c>
    </row>
    <row r="230" spans="1:11" x14ac:dyDescent="0.25">
      <c r="A230" s="110" t="str">
        <f t="shared" si="9"/>
        <v/>
      </c>
      <c r="B230" s="123"/>
      <c r="C230" s="55"/>
      <c r="D230" s="55"/>
      <c r="E230" s="56"/>
      <c r="F230" s="78"/>
      <c r="G230" s="56"/>
      <c r="H230" s="84">
        <f>SUMIF('Cash Inflows'!E:E,'AR Journal'!D230,'Cash Inflows'!F:F)</f>
        <v>0</v>
      </c>
      <c r="I230" s="84">
        <f t="shared" si="11"/>
        <v>0</v>
      </c>
      <c r="J230">
        <f t="shared" si="10"/>
        <v>0</v>
      </c>
      <c r="K230" t="b">
        <f ca="1">IF(TODAY()-E230&gt;'Data Inputs'!$B$46,TRUE,FALSE)</f>
        <v>1</v>
      </c>
    </row>
    <row r="231" spans="1:11" x14ac:dyDescent="0.25">
      <c r="A231" s="110" t="str">
        <f t="shared" si="9"/>
        <v/>
      </c>
      <c r="B231" s="123"/>
      <c r="C231" s="55"/>
      <c r="D231" s="55"/>
      <c r="E231" s="56"/>
      <c r="F231" s="78"/>
      <c r="G231" s="56"/>
      <c r="H231" s="84">
        <f>SUMIF('Cash Inflows'!E:E,'AR Journal'!D231,'Cash Inflows'!F:F)</f>
        <v>0</v>
      </c>
      <c r="I231" s="84">
        <f t="shared" si="11"/>
        <v>0</v>
      </c>
      <c r="J231">
        <f t="shared" si="10"/>
        <v>0</v>
      </c>
      <c r="K231" t="b">
        <f ca="1">IF(TODAY()-E231&gt;'Data Inputs'!$B$46,TRUE,FALSE)</f>
        <v>1</v>
      </c>
    </row>
    <row r="232" spans="1:11" x14ac:dyDescent="0.25">
      <c r="A232" s="110" t="str">
        <f t="shared" si="9"/>
        <v/>
      </c>
      <c r="B232" s="123"/>
      <c r="C232" s="55"/>
      <c r="D232" s="55"/>
      <c r="E232" s="56"/>
      <c r="F232" s="78"/>
      <c r="G232" s="56"/>
      <c r="H232" s="84">
        <f>SUMIF('Cash Inflows'!E:E,'AR Journal'!D232,'Cash Inflows'!F:F)</f>
        <v>0</v>
      </c>
      <c r="I232" s="84">
        <f t="shared" si="11"/>
        <v>0</v>
      </c>
      <c r="J232">
        <f t="shared" si="10"/>
        <v>0</v>
      </c>
      <c r="K232" t="b">
        <f ca="1">IF(TODAY()-E232&gt;'Data Inputs'!$B$46,TRUE,FALSE)</f>
        <v>1</v>
      </c>
    </row>
    <row r="233" spans="1:11" x14ac:dyDescent="0.25">
      <c r="A233" s="110" t="str">
        <f t="shared" si="9"/>
        <v/>
      </c>
      <c r="B233" s="123"/>
      <c r="C233" s="55"/>
      <c r="D233" s="55"/>
      <c r="E233" s="56"/>
      <c r="F233" s="78"/>
      <c r="G233" s="56"/>
      <c r="H233" s="84">
        <f>SUMIF('Cash Inflows'!E:E,'AR Journal'!D233,'Cash Inflows'!F:F)</f>
        <v>0</v>
      </c>
      <c r="I233" s="84">
        <f t="shared" si="11"/>
        <v>0</v>
      </c>
      <c r="J233">
        <f t="shared" si="10"/>
        <v>0</v>
      </c>
      <c r="K233" t="b">
        <f ca="1">IF(TODAY()-E233&gt;'Data Inputs'!$B$46,TRUE,FALSE)</f>
        <v>1</v>
      </c>
    </row>
    <row r="234" spans="1:11" x14ac:dyDescent="0.25">
      <c r="A234" s="110" t="str">
        <f t="shared" si="9"/>
        <v/>
      </c>
      <c r="B234" s="123"/>
      <c r="C234" s="55"/>
      <c r="D234" s="55"/>
      <c r="E234" s="56"/>
      <c r="F234" s="78"/>
      <c r="G234" s="56"/>
      <c r="H234" s="84">
        <f>SUMIF('Cash Inflows'!E:E,'AR Journal'!D234,'Cash Inflows'!F:F)</f>
        <v>0</v>
      </c>
      <c r="I234" s="84">
        <f t="shared" si="11"/>
        <v>0</v>
      </c>
      <c r="J234">
        <f t="shared" si="10"/>
        <v>0</v>
      </c>
      <c r="K234" t="b">
        <f ca="1">IF(TODAY()-E234&gt;'Data Inputs'!$B$46,TRUE,FALSE)</f>
        <v>1</v>
      </c>
    </row>
    <row r="235" spans="1:11" x14ac:dyDescent="0.25">
      <c r="A235" s="110" t="str">
        <f t="shared" si="9"/>
        <v/>
      </c>
      <c r="B235" s="123"/>
      <c r="C235" s="55"/>
      <c r="D235" s="55"/>
      <c r="E235" s="56"/>
      <c r="F235" s="78"/>
      <c r="G235" s="56"/>
      <c r="H235" s="84">
        <f>SUMIF('Cash Inflows'!E:E,'AR Journal'!D235,'Cash Inflows'!F:F)</f>
        <v>0</v>
      </c>
      <c r="I235" s="84">
        <f t="shared" si="11"/>
        <v>0</v>
      </c>
      <c r="J235">
        <f t="shared" si="10"/>
        <v>0</v>
      </c>
      <c r="K235" t="b">
        <f ca="1">IF(TODAY()-E235&gt;'Data Inputs'!$B$46,TRUE,FALSE)</f>
        <v>1</v>
      </c>
    </row>
    <row r="236" spans="1:11" x14ac:dyDescent="0.25">
      <c r="A236" s="110" t="str">
        <f t="shared" si="9"/>
        <v/>
      </c>
      <c r="B236" s="123"/>
      <c r="C236" s="55"/>
      <c r="D236" s="55"/>
      <c r="E236" s="56"/>
      <c r="F236" s="78"/>
      <c r="G236" s="56"/>
      <c r="H236" s="84">
        <f>SUMIF('Cash Inflows'!E:E,'AR Journal'!D236,'Cash Inflows'!F:F)</f>
        <v>0</v>
      </c>
      <c r="I236" s="84">
        <f t="shared" si="11"/>
        <v>0</v>
      </c>
      <c r="J236">
        <f t="shared" si="10"/>
        <v>0</v>
      </c>
      <c r="K236" t="b">
        <f ca="1">IF(TODAY()-E236&gt;'Data Inputs'!$B$46,TRUE,FALSE)</f>
        <v>1</v>
      </c>
    </row>
    <row r="237" spans="1:11" x14ac:dyDescent="0.25">
      <c r="A237" s="110" t="str">
        <f t="shared" si="9"/>
        <v/>
      </c>
      <c r="B237" s="123"/>
      <c r="C237" s="55"/>
      <c r="D237" s="55"/>
      <c r="E237" s="56"/>
      <c r="F237" s="78"/>
      <c r="G237" s="56"/>
      <c r="H237" s="84">
        <f>SUMIF('Cash Inflows'!E:E,'AR Journal'!D237,'Cash Inflows'!F:F)</f>
        <v>0</v>
      </c>
      <c r="I237" s="84">
        <f t="shared" si="11"/>
        <v>0</v>
      </c>
      <c r="J237">
        <f t="shared" si="10"/>
        <v>0</v>
      </c>
      <c r="K237" t="b">
        <f ca="1">IF(TODAY()-E237&gt;'Data Inputs'!$B$46,TRUE,FALSE)</f>
        <v>1</v>
      </c>
    </row>
    <row r="238" spans="1:11" x14ac:dyDescent="0.25">
      <c r="A238" s="110" t="str">
        <f t="shared" si="9"/>
        <v/>
      </c>
      <c r="B238" s="123"/>
      <c r="C238" s="55"/>
      <c r="D238" s="55"/>
      <c r="E238" s="56"/>
      <c r="F238" s="78"/>
      <c r="G238" s="56"/>
      <c r="H238" s="84">
        <f>SUMIF('Cash Inflows'!E:E,'AR Journal'!D238,'Cash Inflows'!F:F)</f>
        <v>0</v>
      </c>
      <c r="I238" s="84">
        <f t="shared" si="11"/>
        <v>0</v>
      </c>
      <c r="J238">
        <f t="shared" si="10"/>
        <v>0</v>
      </c>
      <c r="K238" t="b">
        <f ca="1">IF(TODAY()-E238&gt;'Data Inputs'!$B$46,TRUE,FALSE)</f>
        <v>1</v>
      </c>
    </row>
    <row r="239" spans="1:11" x14ac:dyDescent="0.25">
      <c r="A239" s="110" t="str">
        <f t="shared" si="9"/>
        <v/>
      </c>
      <c r="B239" s="123"/>
      <c r="C239" s="55"/>
      <c r="D239" s="55"/>
      <c r="E239" s="56"/>
      <c r="F239" s="78"/>
      <c r="G239" s="56"/>
      <c r="H239" s="84">
        <f>SUMIF('Cash Inflows'!E:E,'AR Journal'!D239,'Cash Inflows'!F:F)</f>
        <v>0</v>
      </c>
      <c r="I239" s="84">
        <f t="shared" si="11"/>
        <v>0</v>
      </c>
      <c r="J239">
        <f t="shared" si="10"/>
        <v>0</v>
      </c>
      <c r="K239" t="b">
        <f ca="1">IF(TODAY()-E239&gt;'Data Inputs'!$B$46,TRUE,FALSE)</f>
        <v>1</v>
      </c>
    </row>
    <row r="240" spans="1:11" x14ac:dyDescent="0.25">
      <c r="A240" s="110" t="str">
        <f t="shared" si="9"/>
        <v/>
      </c>
      <c r="B240" s="123"/>
      <c r="C240" s="55"/>
      <c r="D240" s="55"/>
      <c r="E240" s="56"/>
      <c r="F240" s="78"/>
      <c r="G240" s="56"/>
      <c r="H240" s="84">
        <f>SUMIF('Cash Inflows'!E:E,'AR Journal'!D240,'Cash Inflows'!F:F)</f>
        <v>0</v>
      </c>
      <c r="I240" s="84">
        <f t="shared" si="11"/>
        <v>0</v>
      </c>
      <c r="J240">
        <f t="shared" si="10"/>
        <v>0</v>
      </c>
      <c r="K240" t="b">
        <f ca="1">IF(TODAY()-E240&gt;'Data Inputs'!$B$46,TRUE,FALSE)</f>
        <v>1</v>
      </c>
    </row>
    <row r="241" spans="1:11" x14ac:dyDescent="0.25">
      <c r="A241" s="110" t="str">
        <f t="shared" si="9"/>
        <v/>
      </c>
      <c r="B241" s="123"/>
      <c r="C241" s="55"/>
      <c r="D241" s="55"/>
      <c r="E241" s="56"/>
      <c r="F241" s="78"/>
      <c r="G241" s="56"/>
      <c r="H241" s="84">
        <f>SUMIF('Cash Inflows'!E:E,'AR Journal'!D241,'Cash Inflows'!F:F)</f>
        <v>0</v>
      </c>
      <c r="I241" s="84">
        <f t="shared" si="11"/>
        <v>0</v>
      </c>
      <c r="J241">
        <f t="shared" si="10"/>
        <v>0</v>
      </c>
      <c r="K241" t="b">
        <f ca="1">IF(TODAY()-E241&gt;'Data Inputs'!$B$46,TRUE,FALSE)</f>
        <v>1</v>
      </c>
    </row>
    <row r="242" spans="1:11" x14ac:dyDescent="0.25">
      <c r="A242" s="110" t="str">
        <f t="shared" si="9"/>
        <v/>
      </c>
      <c r="B242" s="123"/>
      <c r="C242" s="55"/>
      <c r="D242" s="55"/>
      <c r="E242" s="56"/>
      <c r="F242" s="78"/>
      <c r="G242" s="56"/>
      <c r="H242" s="84">
        <f>SUMIF('Cash Inflows'!E:E,'AR Journal'!D242,'Cash Inflows'!F:F)</f>
        <v>0</v>
      </c>
      <c r="I242" s="84">
        <f t="shared" si="11"/>
        <v>0</v>
      </c>
      <c r="J242">
        <f t="shared" si="10"/>
        <v>0</v>
      </c>
      <c r="K242" t="b">
        <f ca="1">IF(TODAY()-E242&gt;'Data Inputs'!$B$46,TRUE,FALSE)</f>
        <v>1</v>
      </c>
    </row>
    <row r="243" spans="1:11" x14ac:dyDescent="0.25">
      <c r="A243" s="110" t="str">
        <f t="shared" si="9"/>
        <v/>
      </c>
      <c r="B243" s="123"/>
      <c r="C243" s="55"/>
      <c r="D243" s="55"/>
      <c r="E243" s="56"/>
      <c r="F243" s="78"/>
      <c r="G243" s="56"/>
      <c r="H243" s="84">
        <f>SUMIF('Cash Inflows'!E:E,'AR Journal'!D243,'Cash Inflows'!F:F)</f>
        <v>0</v>
      </c>
      <c r="I243" s="84">
        <f t="shared" si="11"/>
        <v>0</v>
      </c>
      <c r="J243">
        <f t="shared" si="10"/>
        <v>0</v>
      </c>
      <c r="K243" t="b">
        <f ca="1">IF(TODAY()-E243&gt;'Data Inputs'!$B$46,TRUE,FALSE)</f>
        <v>1</v>
      </c>
    </row>
    <row r="244" spans="1:11" x14ac:dyDescent="0.25">
      <c r="A244" s="110" t="str">
        <f t="shared" si="9"/>
        <v/>
      </c>
      <c r="B244" s="123"/>
      <c r="C244" s="55"/>
      <c r="D244" s="55"/>
      <c r="E244" s="56"/>
      <c r="F244" s="78"/>
      <c r="G244" s="56"/>
      <c r="H244" s="84">
        <f>SUMIF('Cash Inflows'!E:E,'AR Journal'!D244,'Cash Inflows'!F:F)</f>
        <v>0</v>
      </c>
      <c r="I244" s="84">
        <f t="shared" si="11"/>
        <v>0</v>
      </c>
      <c r="J244">
        <f t="shared" si="10"/>
        <v>0</v>
      </c>
      <c r="K244" t="b">
        <f ca="1">IF(TODAY()-E244&gt;'Data Inputs'!$B$46,TRUE,FALSE)</f>
        <v>1</v>
      </c>
    </row>
    <row r="245" spans="1:11" x14ac:dyDescent="0.25">
      <c r="A245" s="110" t="str">
        <f t="shared" si="9"/>
        <v/>
      </c>
      <c r="B245" s="123"/>
      <c r="C245" s="55"/>
      <c r="D245" s="55"/>
      <c r="E245" s="56"/>
      <c r="F245" s="78"/>
      <c r="G245" s="56"/>
      <c r="H245" s="84">
        <f>SUMIF('Cash Inflows'!E:E,'AR Journal'!D245,'Cash Inflows'!F:F)</f>
        <v>0</v>
      </c>
      <c r="I245" s="84">
        <f t="shared" si="11"/>
        <v>0</v>
      </c>
      <c r="J245">
        <f t="shared" si="10"/>
        <v>0</v>
      </c>
      <c r="K245" t="b">
        <f ca="1">IF(TODAY()-E245&gt;'Data Inputs'!$B$46,TRUE,FALSE)</f>
        <v>1</v>
      </c>
    </row>
    <row r="246" spans="1:11" x14ac:dyDescent="0.25">
      <c r="A246" s="110" t="str">
        <f t="shared" si="9"/>
        <v/>
      </c>
      <c r="B246" s="123"/>
      <c r="C246" s="55"/>
      <c r="D246" s="55"/>
      <c r="E246" s="56"/>
      <c r="F246" s="78"/>
      <c r="G246" s="56"/>
      <c r="H246" s="84">
        <f>SUMIF('Cash Inflows'!E:E,'AR Journal'!D246,'Cash Inflows'!F:F)</f>
        <v>0</v>
      </c>
      <c r="I246" s="84">
        <f t="shared" si="11"/>
        <v>0</v>
      </c>
      <c r="J246">
        <f t="shared" si="10"/>
        <v>0</v>
      </c>
      <c r="K246" t="b">
        <f ca="1">IF(TODAY()-E246&gt;'Data Inputs'!$B$46,TRUE,FALSE)</f>
        <v>1</v>
      </c>
    </row>
    <row r="247" spans="1:11" x14ac:dyDescent="0.25">
      <c r="A247" s="110" t="str">
        <f t="shared" si="9"/>
        <v/>
      </c>
      <c r="B247" s="123"/>
      <c r="C247" s="55"/>
      <c r="D247" s="55"/>
      <c r="E247" s="56"/>
      <c r="F247" s="78"/>
      <c r="G247" s="56"/>
      <c r="H247" s="84">
        <f>SUMIF('Cash Inflows'!E:E,'AR Journal'!D247,'Cash Inflows'!F:F)</f>
        <v>0</v>
      </c>
      <c r="I247" s="84">
        <f t="shared" si="11"/>
        <v>0</v>
      </c>
      <c r="J247">
        <f t="shared" si="10"/>
        <v>0</v>
      </c>
      <c r="K247" t="b">
        <f ca="1">IF(TODAY()-E247&gt;'Data Inputs'!$B$46,TRUE,FALSE)</f>
        <v>1</v>
      </c>
    </row>
    <row r="248" spans="1:11" x14ac:dyDescent="0.25">
      <c r="A248" s="110" t="str">
        <f t="shared" si="9"/>
        <v/>
      </c>
      <c r="B248" s="123"/>
      <c r="C248" s="55"/>
      <c r="D248" s="55"/>
      <c r="E248" s="56"/>
      <c r="F248" s="78"/>
      <c r="G248" s="56"/>
      <c r="H248" s="84">
        <f>SUMIF('Cash Inflows'!E:E,'AR Journal'!D248,'Cash Inflows'!F:F)</f>
        <v>0</v>
      </c>
      <c r="I248" s="84">
        <f t="shared" si="11"/>
        <v>0</v>
      </c>
      <c r="J248">
        <f t="shared" si="10"/>
        <v>0</v>
      </c>
      <c r="K248" t="b">
        <f ca="1">IF(TODAY()-E248&gt;'Data Inputs'!$B$46,TRUE,FALSE)</f>
        <v>1</v>
      </c>
    </row>
    <row r="249" spans="1:11" x14ac:dyDescent="0.25">
      <c r="A249" s="110" t="str">
        <f t="shared" si="9"/>
        <v/>
      </c>
      <c r="B249" s="123"/>
      <c r="C249" s="55"/>
      <c r="D249" s="55"/>
      <c r="E249" s="56"/>
      <c r="F249" s="78"/>
      <c r="G249" s="56"/>
      <c r="H249" s="84">
        <f>SUMIF('Cash Inflows'!E:E,'AR Journal'!D249,'Cash Inflows'!F:F)</f>
        <v>0</v>
      </c>
      <c r="I249" s="84">
        <f t="shared" si="11"/>
        <v>0</v>
      </c>
      <c r="J249">
        <f t="shared" si="10"/>
        <v>0</v>
      </c>
      <c r="K249" t="b">
        <f ca="1">IF(TODAY()-E249&gt;'Data Inputs'!$B$46,TRUE,FALSE)</f>
        <v>1</v>
      </c>
    </row>
    <row r="250" spans="1:11" x14ac:dyDescent="0.25">
      <c r="A250" s="110" t="str">
        <f t="shared" si="9"/>
        <v/>
      </c>
      <c r="B250" s="123"/>
      <c r="C250" s="55"/>
      <c r="D250" s="55"/>
      <c r="E250" s="56"/>
      <c r="F250" s="78"/>
      <c r="G250" s="56"/>
      <c r="H250" s="84">
        <f>SUMIF('Cash Inflows'!E:E,'AR Journal'!D250,'Cash Inflows'!F:F)</f>
        <v>0</v>
      </c>
      <c r="I250" s="84">
        <f t="shared" si="11"/>
        <v>0</v>
      </c>
      <c r="J250">
        <f t="shared" si="10"/>
        <v>0</v>
      </c>
      <c r="K250" t="b">
        <f ca="1">IF(TODAY()-E250&gt;'Data Inputs'!$B$46,TRUE,FALSE)</f>
        <v>1</v>
      </c>
    </row>
    <row r="251" spans="1:11" x14ac:dyDescent="0.25">
      <c r="A251" s="110" t="str">
        <f t="shared" si="9"/>
        <v/>
      </c>
      <c r="B251" s="123"/>
      <c r="C251" s="55"/>
      <c r="D251" s="55"/>
      <c r="E251" s="56"/>
      <c r="F251" s="78"/>
      <c r="G251" s="56"/>
      <c r="H251" s="84">
        <f>SUMIF('Cash Inflows'!E:E,'AR Journal'!D251,'Cash Inflows'!F:F)</f>
        <v>0</v>
      </c>
      <c r="I251" s="84">
        <f t="shared" si="11"/>
        <v>0</v>
      </c>
      <c r="J251">
        <f t="shared" si="10"/>
        <v>0</v>
      </c>
      <c r="K251" t="b">
        <f ca="1">IF(TODAY()-E251&gt;'Data Inputs'!$B$46,TRUE,FALSE)</f>
        <v>1</v>
      </c>
    </row>
    <row r="252" spans="1:11" x14ac:dyDescent="0.25">
      <c r="A252" s="110" t="str">
        <f t="shared" si="9"/>
        <v/>
      </c>
      <c r="B252" s="123"/>
      <c r="C252" s="55"/>
      <c r="D252" s="55"/>
      <c r="E252" s="56"/>
      <c r="F252" s="78"/>
      <c r="G252" s="56"/>
      <c r="H252" s="84">
        <f>SUMIF('Cash Inflows'!E:E,'AR Journal'!D252,'Cash Inflows'!F:F)</f>
        <v>0</v>
      </c>
      <c r="I252" s="84">
        <f t="shared" si="11"/>
        <v>0</v>
      </c>
      <c r="J252">
        <f t="shared" si="10"/>
        <v>0</v>
      </c>
      <c r="K252" t="b">
        <f ca="1">IF(TODAY()-E252&gt;'Data Inputs'!$B$46,TRUE,FALSE)</f>
        <v>1</v>
      </c>
    </row>
    <row r="253" spans="1:11" x14ac:dyDescent="0.25">
      <c r="A253" s="110" t="str">
        <f t="shared" si="9"/>
        <v/>
      </c>
      <c r="B253" s="123"/>
      <c r="C253" s="55"/>
      <c r="D253" s="55"/>
      <c r="E253" s="56"/>
      <c r="F253" s="78"/>
      <c r="G253" s="56"/>
      <c r="H253" s="84">
        <f>SUMIF('Cash Inflows'!E:E,'AR Journal'!D253,'Cash Inflows'!F:F)</f>
        <v>0</v>
      </c>
      <c r="I253" s="84">
        <f t="shared" si="11"/>
        <v>0</v>
      </c>
      <c r="J253">
        <f t="shared" si="10"/>
        <v>0</v>
      </c>
      <c r="K253" t="b">
        <f ca="1">IF(TODAY()-E253&gt;'Data Inputs'!$B$46,TRUE,FALSE)</f>
        <v>1</v>
      </c>
    </row>
    <row r="254" spans="1:11" x14ac:dyDescent="0.25">
      <c r="A254" s="110" t="str">
        <f t="shared" si="9"/>
        <v/>
      </c>
      <c r="B254" s="123"/>
      <c r="C254" s="55"/>
      <c r="D254" s="55"/>
      <c r="E254" s="56"/>
      <c r="F254" s="78"/>
      <c r="G254" s="56"/>
      <c r="H254" s="84">
        <f>SUMIF('Cash Inflows'!E:E,'AR Journal'!D254,'Cash Inflows'!F:F)</f>
        <v>0</v>
      </c>
      <c r="I254" s="84">
        <f t="shared" si="11"/>
        <v>0</v>
      </c>
      <c r="J254">
        <f t="shared" si="10"/>
        <v>0</v>
      </c>
      <c r="K254" t="b">
        <f ca="1">IF(TODAY()-E254&gt;'Data Inputs'!$B$46,TRUE,FALSE)</f>
        <v>1</v>
      </c>
    </row>
    <row r="255" spans="1:11" x14ac:dyDescent="0.25">
      <c r="A255" s="110" t="str">
        <f t="shared" si="9"/>
        <v/>
      </c>
      <c r="B255" s="123"/>
      <c r="C255" s="55"/>
      <c r="D255" s="55"/>
      <c r="E255" s="56"/>
      <c r="F255" s="78"/>
      <c r="G255" s="56"/>
      <c r="H255" s="84">
        <f>SUMIF('Cash Inflows'!E:E,'AR Journal'!D255,'Cash Inflows'!F:F)</f>
        <v>0</v>
      </c>
      <c r="I255" s="84">
        <f t="shared" si="11"/>
        <v>0</v>
      </c>
      <c r="J255">
        <f t="shared" si="10"/>
        <v>0</v>
      </c>
      <c r="K255" t="b">
        <f ca="1">IF(TODAY()-E255&gt;'Data Inputs'!$B$46,TRUE,FALSE)</f>
        <v>1</v>
      </c>
    </row>
    <row r="256" spans="1:11" x14ac:dyDescent="0.25">
      <c r="A256" s="110" t="str">
        <f t="shared" si="9"/>
        <v/>
      </c>
      <c r="B256" s="123"/>
      <c r="C256" s="55"/>
      <c r="D256" s="55"/>
      <c r="E256" s="56"/>
      <c r="F256" s="78"/>
      <c r="G256" s="56"/>
      <c r="H256" s="84">
        <f>SUMIF('Cash Inflows'!E:E,'AR Journal'!D256,'Cash Inflows'!F:F)</f>
        <v>0</v>
      </c>
      <c r="I256" s="84">
        <f t="shared" si="11"/>
        <v>0</v>
      </c>
      <c r="J256">
        <f t="shared" si="10"/>
        <v>0</v>
      </c>
      <c r="K256" t="b">
        <f ca="1">IF(TODAY()-E256&gt;'Data Inputs'!$B$46,TRUE,FALSE)</f>
        <v>1</v>
      </c>
    </row>
    <row r="257" spans="1:11" x14ac:dyDescent="0.25">
      <c r="A257" s="110" t="str">
        <f t="shared" si="9"/>
        <v/>
      </c>
      <c r="B257" s="123"/>
      <c r="C257" s="55"/>
      <c r="D257" s="55"/>
      <c r="E257" s="56"/>
      <c r="F257" s="78"/>
      <c r="G257" s="56"/>
      <c r="H257" s="84">
        <f>SUMIF('Cash Inflows'!E:E,'AR Journal'!D257,'Cash Inflows'!F:F)</f>
        <v>0</v>
      </c>
      <c r="I257" s="84">
        <f t="shared" si="11"/>
        <v>0</v>
      </c>
      <c r="J257">
        <f t="shared" si="10"/>
        <v>0</v>
      </c>
      <c r="K257" t="b">
        <f ca="1">IF(TODAY()-E257&gt;'Data Inputs'!$B$46,TRUE,FALSE)</f>
        <v>1</v>
      </c>
    </row>
    <row r="258" spans="1:11" x14ac:dyDescent="0.25">
      <c r="A258" s="110" t="str">
        <f t="shared" si="9"/>
        <v/>
      </c>
      <c r="B258" s="123"/>
      <c r="C258" s="55"/>
      <c r="D258" s="55"/>
      <c r="E258" s="56"/>
      <c r="F258" s="78"/>
      <c r="G258" s="56"/>
      <c r="H258" s="84">
        <f>SUMIF('Cash Inflows'!E:E,'AR Journal'!D258,'Cash Inflows'!F:F)</f>
        <v>0</v>
      </c>
      <c r="I258" s="84">
        <f t="shared" si="11"/>
        <v>0</v>
      </c>
      <c r="J258">
        <f t="shared" si="10"/>
        <v>0</v>
      </c>
      <c r="K258" t="b">
        <f ca="1">IF(TODAY()-E258&gt;'Data Inputs'!$B$46,TRUE,FALSE)</f>
        <v>1</v>
      </c>
    </row>
    <row r="259" spans="1:11" x14ac:dyDescent="0.25">
      <c r="A259" s="110" t="str">
        <f t="shared" ref="A259:A322" si="12">IF(E259="","",E259+(6-J259))</f>
        <v/>
      </c>
      <c r="B259" s="123"/>
      <c r="C259" s="55"/>
      <c r="D259" s="55"/>
      <c r="E259" s="56"/>
      <c r="F259" s="78"/>
      <c r="G259" s="56"/>
      <c r="H259" s="84">
        <f>SUMIF('Cash Inflows'!E:E,'AR Journal'!D259,'Cash Inflows'!F:F)</f>
        <v>0</v>
      </c>
      <c r="I259" s="84">
        <f t="shared" si="11"/>
        <v>0</v>
      </c>
      <c r="J259">
        <f t="shared" ref="J259:J322" si="13">IF(WEEKDAY(E259)=7,0,WEEKDAY(E259))</f>
        <v>0</v>
      </c>
      <c r="K259" t="b">
        <f ca="1">IF(TODAY()-E259&gt;'Data Inputs'!$B$46,TRUE,FALSE)</f>
        <v>1</v>
      </c>
    </row>
    <row r="260" spans="1:11" x14ac:dyDescent="0.25">
      <c r="A260" s="110" t="str">
        <f t="shared" si="12"/>
        <v/>
      </c>
      <c r="B260" s="123"/>
      <c r="C260" s="55"/>
      <c r="D260" s="55"/>
      <c r="E260" s="56"/>
      <c r="F260" s="78"/>
      <c r="G260" s="56"/>
      <c r="H260" s="84">
        <f>SUMIF('Cash Inflows'!E:E,'AR Journal'!D260,'Cash Inflows'!F:F)</f>
        <v>0</v>
      </c>
      <c r="I260" s="84">
        <f t="shared" ref="I260:I323" si="14">F260-H260</f>
        <v>0</v>
      </c>
      <c r="J260">
        <f t="shared" si="13"/>
        <v>0</v>
      </c>
      <c r="K260" t="b">
        <f ca="1">IF(TODAY()-E260&gt;'Data Inputs'!$B$46,TRUE,FALSE)</f>
        <v>1</v>
      </c>
    </row>
    <row r="261" spans="1:11" x14ac:dyDescent="0.25">
      <c r="A261" s="110" t="str">
        <f t="shared" si="12"/>
        <v/>
      </c>
      <c r="B261" s="123"/>
      <c r="C261" s="55"/>
      <c r="D261" s="55"/>
      <c r="E261" s="56"/>
      <c r="F261" s="78"/>
      <c r="G261" s="56"/>
      <c r="H261" s="84">
        <f>SUMIF('Cash Inflows'!E:E,'AR Journal'!D261,'Cash Inflows'!F:F)</f>
        <v>0</v>
      </c>
      <c r="I261" s="84">
        <f t="shared" si="14"/>
        <v>0</v>
      </c>
      <c r="J261">
        <f t="shared" si="13"/>
        <v>0</v>
      </c>
      <c r="K261" t="b">
        <f ca="1">IF(TODAY()-E261&gt;'Data Inputs'!$B$46,TRUE,FALSE)</f>
        <v>1</v>
      </c>
    </row>
    <row r="262" spans="1:11" x14ac:dyDescent="0.25">
      <c r="A262" s="110" t="str">
        <f t="shared" si="12"/>
        <v/>
      </c>
      <c r="B262" s="123"/>
      <c r="C262" s="55"/>
      <c r="D262" s="55"/>
      <c r="E262" s="56"/>
      <c r="F262" s="78"/>
      <c r="G262" s="56"/>
      <c r="H262" s="84">
        <f>SUMIF('Cash Inflows'!E:E,'AR Journal'!D262,'Cash Inflows'!F:F)</f>
        <v>0</v>
      </c>
      <c r="I262" s="84">
        <f t="shared" si="14"/>
        <v>0</v>
      </c>
      <c r="J262">
        <f t="shared" si="13"/>
        <v>0</v>
      </c>
      <c r="K262" t="b">
        <f ca="1">IF(TODAY()-E262&gt;'Data Inputs'!$B$46,TRUE,FALSE)</f>
        <v>1</v>
      </c>
    </row>
    <row r="263" spans="1:11" x14ac:dyDescent="0.25">
      <c r="A263" s="110" t="str">
        <f t="shared" si="12"/>
        <v/>
      </c>
      <c r="B263" s="123"/>
      <c r="C263" s="55"/>
      <c r="D263" s="55"/>
      <c r="E263" s="56"/>
      <c r="F263" s="78"/>
      <c r="G263" s="56"/>
      <c r="H263" s="84">
        <f>SUMIF('Cash Inflows'!E:E,'AR Journal'!D263,'Cash Inflows'!F:F)</f>
        <v>0</v>
      </c>
      <c r="I263" s="84">
        <f t="shared" si="14"/>
        <v>0</v>
      </c>
      <c r="J263">
        <f t="shared" si="13"/>
        <v>0</v>
      </c>
      <c r="K263" t="b">
        <f ca="1">IF(TODAY()-E263&gt;'Data Inputs'!$B$46,TRUE,FALSE)</f>
        <v>1</v>
      </c>
    </row>
    <row r="264" spans="1:11" x14ac:dyDescent="0.25">
      <c r="A264" s="110" t="str">
        <f t="shared" si="12"/>
        <v/>
      </c>
      <c r="B264" s="123"/>
      <c r="C264" s="55"/>
      <c r="D264" s="55"/>
      <c r="E264" s="56"/>
      <c r="F264" s="78"/>
      <c r="G264" s="56"/>
      <c r="H264" s="84">
        <f>SUMIF('Cash Inflows'!E:E,'AR Journal'!D264,'Cash Inflows'!F:F)</f>
        <v>0</v>
      </c>
      <c r="I264" s="84">
        <f t="shared" si="14"/>
        <v>0</v>
      </c>
      <c r="J264">
        <f t="shared" si="13"/>
        <v>0</v>
      </c>
      <c r="K264" t="b">
        <f ca="1">IF(TODAY()-E264&gt;'Data Inputs'!$B$46,TRUE,FALSE)</f>
        <v>1</v>
      </c>
    </row>
    <row r="265" spans="1:11" x14ac:dyDescent="0.25">
      <c r="A265" s="110" t="str">
        <f t="shared" si="12"/>
        <v/>
      </c>
      <c r="B265" s="123"/>
      <c r="C265" s="55"/>
      <c r="D265" s="55"/>
      <c r="E265" s="56"/>
      <c r="F265" s="78"/>
      <c r="G265" s="56"/>
      <c r="H265" s="84">
        <f>SUMIF('Cash Inflows'!E:E,'AR Journal'!D265,'Cash Inflows'!F:F)</f>
        <v>0</v>
      </c>
      <c r="I265" s="84">
        <f t="shared" si="14"/>
        <v>0</v>
      </c>
      <c r="J265">
        <f t="shared" si="13"/>
        <v>0</v>
      </c>
      <c r="K265" t="b">
        <f ca="1">IF(TODAY()-E265&gt;'Data Inputs'!$B$46,TRUE,FALSE)</f>
        <v>1</v>
      </c>
    </row>
    <row r="266" spans="1:11" x14ac:dyDescent="0.25">
      <c r="A266" s="110" t="str">
        <f t="shared" si="12"/>
        <v/>
      </c>
      <c r="B266" s="123"/>
      <c r="C266" s="55"/>
      <c r="D266" s="55"/>
      <c r="E266" s="56"/>
      <c r="F266" s="78"/>
      <c r="G266" s="56"/>
      <c r="H266" s="84">
        <f>SUMIF('Cash Inflows'!E:E,'AR Journal'!D266,'Cash Inflows'!F:F)</f>
        <v>0</v>
      </c>
      <c r="I266" s="84">
        <f t="shared" si="14"/>
        <v>0</v>
      </c>
      <c r="J266">
        <f t="shared" si="13"/>
        <v>0</v>
      </c>
      <c r="K266" t="b">
        <f ca="1">IF(TODAY()-E266&gt;'Data Inputs'!$B$46,TRUE,FALSE)</f>
        <v>1</v>
      </c>
    </row>
    <row r="267" spans="1:11" x14ac:dyDescent="0.25">
      <c r="A267" s="110" t="str">
        <f t="shared" si="12"/>
        <v/>
      </c>
      <c r="B267" s="123"/>
      <c r="C267" s="55"/>
      <c r="D267" s="55"/>
      <c r="E267" s="56"/>
      <c r="F267" s="78"/>
      <c r="G267" s="56"/>
      <c r="H267" s="84">
        <f>SUMIF('Cash Inflows'!E:E,'AR Journal'!D267,'Cash Inflows'!F:F)</f>
        <v>0</v>
      </c>
      <c r="I267" s="84">
        <f t="shared" si="14"/>
        <v>0</v>
      </c>
      <c r="J267">
        <f t="shared" si="13"/>
        <v>0</v>
      </c>
      <c r="K267" t="b">
        <f ca="1">IF(TODAY()-E267&gt;'Data Inputs'!$B$46,TRUE,FALSE)</f>
        <v>1</v>
      </c>
    </row>
    <row r="268" spans="1:11" x14ac:dyDescent="0.25">
      <c r="A268" s="110" t="str">
        <f t="shared" si="12"/>
        <v/>
      </c>
      <c r="B268" s="123"/>
      <c r="C268" s="55"/>
      <c r="D268" s="55"/>
      <c r="E268" s="56"/>
      <c r="F268" s="78"/>
      <c r="G268" s="56"/>
      <c r="H268" s="84">
        <f>SUMIF('Cash Inflows'!E:E,'AR Journal'!D268,'Cash Inflows'!F:F)</f>
        <v>0</v>
      </c>
      <c r="I268" s="84">
        <f t="shared" si="14"/>
        <v>0</v>
      </c>
      <c r="J268">
        <f t="shared" si="13"/>
        <v>0</v>
      </c>
      <c r="K268" t="b">
        <f ca="1">IF(TODAY()-E268&gt;'Data Inputs'!$B$46,TRUE,FALSE)</f>
        <v>1</v>
      </c>
    </row>
    <row r="269" spans="1:11" x14ac:dyDescent="0.25">
      <c r="A269" s="110" t="str">
        <f t="shared" si="12"/>
        <v/>
      </c>
      <c r="B269" s="123"/>
      <c r="C269" s="55"/>
      <c r="D269" s="55"/>
      <c r="E269" s="56"/>
      <c r="F269" s="78"/>
      <c r="G269" s="56"/>
      <c r="H269" s="84">
        <f>SUMIF('Cash Inflows'!E:E,'AR Journal'!D269,'Cash Inflows'!F:F)</f>
        <v>0</v>
      </c>
      <c r="I269" s="84">
        <f t="shared" si="14"/>
        <v>0</v>
      </c>
      <c r="J269">
        <f t="shared" si="13"/>
        <v>0</v>
      </c>
      <c r="K269" t="b">
        <f ca="1">IF(TODAY()-E269&gt;'Data Inputs'!$B$46,TRUE,FALSE)</f>
        <v>1</v>
      </c>
    </row>
    <row r="270" spans="1:11" x14ac:dyDescent="0.25">
      <c r="A270" s="110" t="str">
        <f t="shared" si="12"/>
        <v/>
      </c>
      <c r="B270" s="123"/>
      <c r="C270" s="55"/>
      <c r="D270" s="55"/>
      <c r="E270" s="56"/>
      <c r="F270" s="78"/>
      <c r="G270" s="56"/>
      <c r="H270" s="84">
        <f>SUMIF('Cash Inflows'!E:E,'AR Journal'!D270,'Cash Inflows'!F:F)</f>
        <v>0</v>
      </c>
      <c r="I270" s="84">
        <f t="shared" si="14"/>
        <v>0</v>
      </c>
      <c r="J270">
        <f t="shared" si="13"/>
        <v>0</v>
      </c>
      <c r="K270" t="b">
        <f ca="1">IF(TODAY()-E270&gt;'Data Inputs'!$B$46,TRUE,FALSE)</f>
        <v>1</v>
      </c>
    </row>
    <row r="271" spans="1:11" x14ac:dyDescent="0.25">
      <c r="A271" s="110" t="str">
        <f t="shared" si="12"/>
        <v/>
      </c>
      <c r="B271" s="123"/>
      <c r="C271" s="55"/>
      <c r="D271" s="55"/>
      <c r="E271" s="56"/>
      <c r="F271" s="78"/>
      <c r="G271" s="56"/>
      <c r="H271" s="84">
        <f>SUMIF('Cash Inflows'!E:E,'AR Journal'!D271,'Cash Inflows'!F:F)</f>
        <v>0</v>
      </c>
      <c r="I271" s="84">
        <f t="shared" si="14"/>
        <v>0</v>
      </c>
      <c r="J271">
        <f t="shared" si="13"/>
        <v>0</v>
      </c>
      <c r="K271" t="b">
        <f ca="1">IF(TODAY()-E271&gt;'Data Inputs'!$B$46,TRUE,FALSE)</f>
        <v>1</v>
      </c>
    </row>
    <row r="272" spans="1:11" x14ac:dyDescent="0.25">
      <c r="A272" s="110" t="str">
        <f t="shared" si="12"/>
        <v/>
      </c>
      <c r="B272" s="123"/>
      <c r="C272" s="55"/>
      <c r="D272" s="55"/>
      <c r="E272" s="56"/>
      <c r="F272" s="78"/>
      <c r="G272" s="56"/>
      <c r="H272" s="84">
        <f>SUMIF('Cash Inflows'!E:E,'AR Journal'!D272,'Cash Inflows'!F:F)</f>
        <v>0</v>
      </c>
      <c r="I272" s="84">
        <f t="shared" si="14"/>
        <v>0</v>
      </c>
      <c r="J272">
        <f t="shared" si="13"/>
        <v>0</v>
      </c>
      <c r="K272" t="b">
        <f ca="1">IF(TODAY()-E272&gt;'Data Inputs'!$B$46,TRUE,FALSE)</f>
        <v>1</v>
      </c>
    </row>
    <row r="273" spans="1:11" x14ac:dyDescent="0.25">
      <c r="A273" s="110" t="str">
        <f t="shared" si="12"/>
        <v/>
      </c>
      <c r="B273" s="123"/>
      <c r="C273" s="55"/>
      <c r="D273" s="55"/>
      <c r="E273" s="56"/>
      <c r="F273" s="78"/>
      <c r="G273" s="56"/>
      <c r="H273" s="84">
        <f>SUMIF('Cash Inflows'!E:E,'AR Journal'!D273,'Cash Inflows'!F:F)</f>
        <v>0</v>
      </c>
      <c r="I273" s="84">
        <f t="shared" si="14"/>
        <v>0</v>
      </c>
      <c r="J273">
        <f t="shared" si="13"/>
        <v>0</v>
      </c>
      <c r="K273" t="b">
        <f ca="1">IF(TODAY()-E273&gt;'Data Inputs'!$B$46,TRUE,FALSE)</f>
        <v>1</v>
      </c>
    </row>
    <row r="274" spans="1:11" x14ac:dyDescent="0.25">
      <c r="A274" s="110" t="str">
        <f t="shared" si="12"/>
        <v/>
      </c>
      <c r="B274" s="123"/>
      <c r="C274" s="55"/>
      <c r="D274" s="55"/>
      <c r="E274" s="56"/>
      <c r="F274" s="78"/>
      <c r="G274" s="56"/>
      <c r="H274" s="84">
        <f>SUMIF('Cash Inflows'!E:E,'AR Journal'!D274,'Cash Inflows'!F:F)</f>
        <v>0</v>
      </c>
      <c r="I274" s="84">
        <f t="shared" si="14"/>
        <v>0</v>
      </c>
      <c r="J274">
        <f t="shared" si="13"/>
        <v>0</v>
      </c>
      <c r="K274" t="b">
        <f ca="1">IF(TODAY()-E274&gt;'Data Inputs'!$B$46,TRUE,FALSE)</f>
        <v>1</v>
      </c>
    </row>
    <row r="275" spans="1:11" x14ac:dyDescent="0.25">
      <c r="A275" s="110" t="str">
        <f t="shared" si="12"/>
        <v/>
      </c>
      <c r="B275" s="123"/>
      <c r="C275" s="55"/>
      <c r="D275" s="55"/>
      <c r="E275" s="56"/>
      <c r="F275" s="78"/>
      <c r="G275" s="56"/>
      <c r="H275" s="84">
        <f>SUMIF('Cash Inflows'!E:E,'AR Journal'!D275,'Cash Inflows'!F:F)</f>
        <v>0</v>
      </c>
      <c r="I275" s="84">
        <f t="shared" si="14"/>
        <v>0</v>
      </c>
      <c r="J275">
        <f t="shared" si="13"/>
        <v>0</v>
      </c>
      <c r="K275" t="b">
        <f ca="1">IF(TODAY()-E275&gt;'Data Inputs'!$B$46,TRUE,FALSE)</f>
        <v>1</v>
      </c>
    </row>
    <row r="276" spans="1:11" x14ac:dyDescent="0.25">
      <c r="A276" s="110" t="str">
        <f t="shared" si="12"/>
        <v/>
      </c>
      <c r="B276" s="123"/>
      <c r="C276" s="55"/>
      <c r="D276" s="55"/>
      <c r="E276" s="56"/>
      <c r="F276" s="78"/>
      <c r="G276" s="56"/>
      <c r="H276" s="84">
        <f>SUMIF('Cash Inflows'!E:E,'AR Journal'!D276,'Cash Inflows'!F:F)</f>
        <v>0</v>
      </c>
      <c r="I276" s="84">
        <f t="shared" si="14"/>
        <v>0</v>
      </c>
      <c r="J276">
        <f t="shared" si="13"/>
        <v>0</v>
      </c>
      <c r="K276" t="b">
        <f ca="1">IF(TODAY()-E276&gt;'Data Inputs'!$B$46,TRUE,FALSE)</f>
        <v>1</v>
      </c>
    </row>
    <row r="277" spans="1:11" x14ac:dyDescent="0.25">
      <c r="A277" s="110" t="str">
        <f t="shared" si="12"/>
        <v/>
      </c>
      <c r="B277" s="123"/>
      <c r="C277" s="55"/>
      <c r="D277" s="55"/>
      <c r="E277" s="56"/>
      <c r="F277" s="78"/>
      <c r="G277" s="56"/>
      <c r="H277" s="84">
        <f>SUMIF('Cash Inflows'!E:E,'AR Journal'!D277,'Cash Inflows'!F:F)</f>
        <v>0</v>
      </c>
      <c r="I277" s="84">
        <f t="shared" si="14"/>
        <v>0</v>
      </c>
      <c r="J277">
        <f t="shared" si="13"/>
        <v>0</v>
      </c>
      <c r="K277" t="b">
        <f ca="1">IF(TODAY()-E277&gt;'Data Inputs'!$B$46,TRUE,FALSE)</f>
        <v>1</v>
      </c>
    </row>
    <row r="278" spans="1:11" x14ac:dyDescent="0.25">
      <c r="A278" s="110" t="str">
        <f t="shared" si="12"/>
        <v/>
      </c>
      <c r="B278" s="123"/>
      <c r="C278" s="55"/>
      <c r="D278" s="55"/>
      <c r="E278" s="56"/>
      <c r="F278" s="78"/>
      <c r="G278" s="56"/>
      <c r="H278" s="84">
        <f>SUMIF('Cash Inflows'!E:E,'AR Journal'!D278,'Cash Inflows'!F:F)</f>
        <v>0</v>
      </c>
      <c r="I278" s="84">
        <f t="shared" si="14"/>
        <v>0</v>
      </c>
      <c r="J278">
        <f t="shared" si="13"/>
        <v>0</v>
      </c>
      <c r="K278" t="b">
        <f ca="1">IF(TODAY()-E278&gt;'Data Inputs'!$B$46,TRUE,FALSE)</f>
        <v>1</v>
      </c>
    </row>
    <row r="279" spans="1:11" x14ac:dyDescent="0.25">
      <c r="A279" s="110" t="str">
        <f t="shared" si="12"/>
        <v/>
      </c>
      <c r="B279" s="123"/>
      <c r="C279" s="55"/>
      <c r="D279" s="55"/>
      <c r="E279" s="56"/>
      <c r="F279" s="78"/>
      <c r="G279" s="56"/>
      <c r="H279" s="84">
        <f>SUMIF('Cash Inflows'!E:E,'AR Journal'!D279,'Cash Inflows'!F:F)</f>
        <v>0</v>
      </c>
      <c r="I279" s="84">
        <f t="shared" si="14"/>
        <v>0</v>
      </c>
      <c r="J279">
        <f t="shared" si="13"/>
        <v>0</v>
      </c>
      <c r="K279" t="b">
        <f ca="1">IF(TODAY()-E279&gt;'Data Inputs'!$B$46,TRUE,FALSE)</f>
        <v>1</v>
      </c>
    </row>
    <row r="280" spans="1:11" x14ac:dyDescent="0.25">
      <c r="A280" s="110" t="str">
        <f t="shared" si="12"/>
        <v/>
      </c>
      <c r="B280" s="123"/>
      <c r="C280" s="55"/>
      <c r="D280" s="55"/>
      <c r="E280" s="56"/>
      <c r="F280" s="78"/>
      <c r="G280" s="56"/>
      <c r="H280" s="84">
        <f>SUMIF('Cash Inflows'!E:E,'AR Journal'!D280,'Cash Inflows'!F:F)</f>
        <v>0</v>
      </c>
      <c r="I280" s="84">
        <f t="shared" si="14"/>
        <v>0</v>
      </c>
      <c r="J280">
        <f t="shared" si="13"/>
        <v>0</v>
      </c>
      <c r="K280" t="b">
        <f ca="1">IF(TODAY()-E280&gt;'Data Inputs'!$B$46,TRUE,FALSE)</f>
        <v>1</v>
      </c>
    </row>
    <row r="281" spans="1:11" x14ac:dyDescent="0.25">
      <c r="A281" s="110" t="str">
        <f t="shared" si="12"/>
        <v/>
      </c>
      <c r="B281" s="123"/>
      <c r="C281" s="55"/>
      <c r="D281" s="55"/>
      <c r="E281" s="56"/>
      <c r="F281" s="78"/>
      <c r="G281" s="56"/>
      <c r="H281" s="84">
        <f>SUMIF('Cash Inflows'!E:E,'AR Journal'!D281,'Cash Inflows'!F:F)</f>
        <v>0</v>
      </c>
      <c r="I281" s="84">
        <f t="shared" si="14"/>
        <v>0</v>
      </c>
      <c r="J281">
        <f t="shared" si="13"/>
        <v>0</v>
      </c>
      <c r="K281" t="b">
        <f ca="1">IF(TODAY()-E281&gt;'Data Inputs'!$B$46,TRUE,FALSE)</f>
        <v>1</v>
      </c>
    </row>
    <row r="282" spans="1:11" x14ac:dyDescent="0.25">
      <c r="A282" s="110" t="str">
        <f t="shared" si="12"/>
        <v/>
      </c>
      <c r="B282" s="123"/>
      <c r="C282" s="55"/>
      <c r="D282" s="55"/>
      <c r="E282" s="56"/>
      <c r="F282" s="78"/>
      <c r="G282" s="56"/>
      <c r="H282" s="84">
        <f>SUMIF('Cash Inflows'!E:E,'AR Journal'!D282,'Cash Inflows'!F:F)</f>
        <v>0</v>
      </c>
      <c r="I282" s="84">
        <f t="shared" si="14"/>
        <v>0</v>
      </c>
      <c r="J282">
        <f t="shared" si="13"/>
        <v>0</v>
      </c>
      <c r="K282" t="b">
        <f ca="1">IF(TODAY()-E282&gt;'Data Inputs'!$B$46,TRUE,FALSE)</f>
        <v>1</v>
      </c>
    </row>
    <row r="283" spans="1:11" x14ac:dyDescent="0.25">
      <c r="A283" s="110" t="str">
        <f t="shared" si="12"/>
        <v/>
      </c>
      <c r="B283" s="123"/>
      <c r="C283" s="55"/>
      <c r="D283" s="55"/>
      <c r="E283" s="56"/>
      <c r="F283" s="78"/>
      <c r="G283" s="56"/>
      <c r="H283" s="84">
        <f>SUMIF('Cash Inflows'!E:E,'AR Journal'!D283,'Cash Inflows'!F:F)</f>
        <v>0</v>
      </c>
      <c r="I283" s="84">
        <f t="shared" si="14"/>
        <v>0</v>
      </c>
      <c r="J283">
        <f t="shared" si="13"/>
        <v>0</v>
      </c>
      <c r="K283" t="b">
        <f ca="1">IF(TODAY()-E283&gt;'Data Inputs'!$B$46,TRUE,FALSE)</f>
        <v>1</v>
      </c>
    </row>
    <row r="284" spans="1:11" x14ac:dyDescent="0.25">
      <c r="A284" s="110" t="str">
        <f t="shared" si="12"/>
        <v/>
      </c>
      <c r="B284" s="123"/>
      <c r="C284" s="55"/>
      <c r="D284" s="55"/>
      <c r="E284" s="56"/>
      <c r="F284" s="78"/>
      <c r="G284" s="56"/>
      <c r="H284" s="84">
        <f>SUMIF('Cash Inflows'!E:E,'AR Journal'!D284,'Cash Inflows'!F:F)</f>
        <v>0</v>
      </c>
      <c r="I284" s="84">
        <f t="shared" si="14"/>
        <v>0</v>
      </c>
      <c r="J284">
        <f t="shared" si="13"/>
        <v>0</v>
      </c>
      <c r="K284" t="b">
        <f ca="1">IF(TODAY()-E284&gt;'Data Inputs'!$B$46,TRUE,FALSE)</f>
        <v>1</v>
      </c>
    </row>
    <row r="285" spans="1:11" x14ac:dyDescent="0.25">
      <c r="A285" s="110" t="str">
        <f t="shared" si="12"/>
        <v/>
      </c>
      <c r="B285" s="123"/>
      <c r="C285" s="55"/>
      <c r="D285" s="55"/>
      <c r="E285" s="56"/>
      <c r="F285" s="78"/>
      <c r="G285" s="56"/>
      <c r="H285" s="84">
        <f>SUMIF('Cash Inflows'!E:E,'AR Journal'!D285,'Cash Inflows'!F:F)</f>
        <v>0</v>
      </c>
      <c r="I285" s="84">
        <f t="shared" si="14"/>
        <v>0</v>
      </c>
      <c r="J285">
        <f t="shared" si="13"/>
        <v>0</v>
      </c>
      <c r="K285" t="b">
        <f ca="1">IF(TODAY()-E285&gt;'Data Inputs'!$B$46,TRUE,FALSE)</f>
        <v>1</v>
      </c>
    </row>
    <row r="286" spans="1:11" x14ac:dyDescent="0.25">
      <c r="A286" s="110" t="str">
        <f t="shared" si="12"/>
        <v/>
      </c>
      <c r="B286" s="123"/>
      <c r="C286" s="55"/>
      <c r="D286" s="55"/>
      <c r="E286" s="56"/>
      <c r="F286" s="78"/>
      <c r="G286" s="56"/>
      <c r="H286" s="84">
        <f>SUMIF('Cash Inflows'!E:E,'AR Journal'!D286,'Cash Inflows'!F:F)</f>
        <v>0</v>
      </c>
      <c r="I286" s="84">
        <f t="shared" si="14"/>
        <v>0</v>
      </c>
      <c r="J286">
        <f t="shared" si="13"/>
        <v>0</v>
      </c>
      <c r="K286" t="b">
        <f ca="1">IF(TODAY()-E286&gt;'Data Inputs'!$B$46,TRUE,FALSE)</f>
        <v>1</v>
      </c>
    </row>
    <row r="287" spans="1:11" x14ac:dyDescent="0.25">
      <c r="A287" s="110" t="str">
        <f t="shared" si="12"/>
        <v/>
      </c>
      <c r="B287" s="123"/>
      <c r="C287" s="55"/>
      <c r="D287" s="55"/>
      <c r="E287" s="56"/>
      <c r="F287" s="78"/>
      <c r="G287" s="56"/>
      <c r="H287" s="84">
        <f>SUMIF('Cash Inflows'!E:E,'AR Journal'!D287,'Cash Inflows'!F:F)</f>
        <v>0</v>
      </c>
      <c r="I287" s="84">
        <f t="shared" si="14"/>
        <v>0</v>
      </c>
      <c r="J287">
        <f t="shared" si="13"/>
        <v>0</v>
      </c>
      <c r="K287" t="b">
        <f ca="1">IF(TODAY()-E287&gt;'Data Inputs'!$B$46,TRUE,FALSE)</f>
        <v>1</v>
      </c>
    </row>
    <row r="288" spans="1:11" x14ac:dyDescent="0.25">
      <c r="A288" s="110" t="str">
        <f t="shared" si="12"/>
        <v/>
      </c>
      <c r="B288" s="123"/>
      <c r="C288" s="55"/>
      <c r="D288" s="55"/>
      <c r="E288" s="56"/>
      <c r="F288" s="78"/>
      <c r="G288" s="56"/>
      <c r="H288" s="84">
        <f>SUMIF('Cash Inflows'!E:E,'AR Journal'!D288,'Cash Inflows'!F:F)</f>
        <v>0</v>
      </c>
      <c r="I288" s="84">
        <f t="shared" si="14"/>
        <v>0</v>
      </c>
      <c r="J288">
        <f t="shared" si="13"/>
        <v>0</v>
      </c>
      <c r="K288" t="b">
        <f ca="1">IF(TODAY()-E288&gt;'Data Inputs'!$B$46,TRUE,FALSE)</f>
        <v>1</v>
      </c>
    </row>
    <row r="289" spans="1:11" x14ac:dyDescent="0.25">
      <c r="A289" s="110" t="str">
        <f t="shared" si="12"/>
        <v/>
      </c>
      <c r="B289" s="123"/>
      <c r="C289" s="55"/>
      <c r="D289" s="55"/>
      <c r="E289" s="56"/>
      <c r="F289" s="78"/>
      <c r="G289" s="56"/>
      <c r="H289" s="84">
        <f>SUMIF('Cash Inflows'!E:E,'AR Journal'!D289,'Cash Inflows'!F:F)</f>
        <v>0</v>
      </c>
      <c r="I289" s="84">
        <f t="shared" si="14"/>
        <v>0</v>
      </c>
      <c r="J289">
        <f t="shared" si="13"/>
        <v>0</v>
      </c>
      <c r="K289" t="b">
        <f ca="1">IF(TODAY()-E289&gt;'Data Inputs'!$B$46,TRUE,FALSE)</f>
        <v>1</v>
      </c>
    </row>
    <row r="290" spans="1:11" x14ac:dyDescent="0.25">
      <c r="A290" s="110" t="str">
        <f t="shared" si="12"/>
        <v/>
      </c>
      <c r="B290" s="123"/>
      <c r="C290" s="55"/>
      <c r="D290" s="55"/>
      <c r="E290" s="56"/>
      <c r="F290" s="78"/>
      <c r="G290" s="56"/>
      <c r="H290" s="84">
        <f>SUMIF('Cash Inflows'!E:E,'AR Journal'!D290,'Cash Inflows'!F:F)</f>
        <v>0</v>
      </c>
      <c r="I290" s="84">
        <f t="shared" si="14"/>
        <v>0</v>
      </c>
      <c r="J290">
        <f t="shared" si="13"/>
        <v>0</v>
      </c>
      <c r="K290" t="b">
        <f ca="1">IF(TODAY()-E290&gt;'Data Inputs'!$B$46,TRUE,FALSE)</f>
        <v>1</v>
      </c>
    </row>
    <row r="291" spans="1:11" x14ac:dyDescent="0.25">
      <c r="A291" s="110" t="str">
        <f t="shared" si="12"/>
        <v/>
      </c>
      <c r="B291" s="123"/>
      <c r="C291" s="55"/>
      <c r="D291" s="55"/>
      <c r="E291" s="56"/>
      <c r="F291" s="78"/>
      <c r="G291" s="56"/>
      <c r="H291" s="84">
        <f>SUMIF('Cash Inflows'!E:E,'AR Journal'!D291,'Cash Inflows'!F:F)</f>
        <v>0</v>
      </c>
      <c r="I291" s="84">
        <f t="shared" si="14"/>
        <v>0</v>
      </c>
      <c r="J291">
        <f t="shared" si="13"/>
        <v>0</v>
      </c>
      <c r="K291" t="b">
        <f ca="1">IF(TODAY()-E291&gt;'Data Inputs'!$B$46,TRUE,FALSE)</f>
        <v>1</v>
      </c>
    </row>
    <row r="292" spans="1:11" x14ac:dyDescent="0.25">
      <c r="A292" s="110" t="str">
        <f t="shared" si="12"/>
        <v/>
      </c>
      <c r="B292" s="123"/>
      <c r="C292" s="55"/>
      <c r="D292" s="55"/>
      <c r="E292" s="56"/>
      <c r="F292" s="78"/>
      <c r="G292" s="56"/>
      <c r="H292" s="84">
        <f>SUMIF('Cash Inflows'!E:E,'AR Journal'!D292,'Cash Inflows'!F:F)</f>
        <v>0</v>
      </c>
      <c r="I292" s="84">
        <f t="shared" si="14"/>
        <v>0</v>
      </c>
      <c r="J292">
        <f t="shared" si="13"/>
        <v>0</v>
      </c>
      <c r="K292" t="b">
        <f ca="1">IF(TODAY()-E292&gt;'Data Inputs'!$B$46,TRUE,FALSE)</f>
        <v>1</v>
      </c>
    </row>
    <row r="293" spans="1:11" x14ac:dyDescent="0.25">
      <c r="A293" s="110" t="str">
        <f t="shared" si="12"/>
        <v/>
      </c>
      <c r="B293" s="123"/>
      <c r="C293" s="55"/>
      <c r="D293" s="55"/>
      <c r="E293" s="56"/>
      <c r="F293" s="78"/>
      <c r="G293" s="56"/>
      <c r="H293" s="84">
        <f>SUMIF('Cash Inflows'!E:E,'AR Journal'!D293,'Cash Inflows'!F:F)</f>
        <v>0</v>
      </c>
      <c r="I293" s="84">
        <f t="shared" si="14"/>
        <v>0</v>
      </c>
      <c r="J293">
        <f t="shared" si="13"/>
        <v>0</v>
      </c>
      <c r="K293" t="b">
        <f ca="1">IF(TODAY()-E293&gt;'Data Inputs'!$B$46,TRUE,FALSE)</f>
        <v>1</v>
      </c>
    </row>
    <row r="294" spans="1:11" x14ac:dyDescent="0.25">
      <c r="A294" s="110" t="str">
        <f t="shared" si="12"/>
        <v/>
      </c>
      <c r="B294" s="123"/>
      <c r="C294" s="55"/>
      <c r="D294" s="55"/>
      <c r="E294" s="56"/>
      <c r="F294" s="78"/>
      <c r="G294" s="56"/>
      <c r="H294" s="84">
        <f>SUMIF('Cash Inflows'!E:E,'AR Journal'!D294,'Cash Inflows'!F:F)</f>
        <v>0</v>
      </c>
      <c r="I294" s="84">
        <f t="shared" si="14"/>
        <v>0</v>
      </c>
      <c r="J294">
        <f t="shared" si="13"/>
        <v>0</v>
      </c>
      <c r="K294" t="b">
        <f ca="1">IF(TODAY()-E294&gt;'Data Inputs'!$B$46,TRUE,FALSE)</f>
        <v>1</v>
      </c>
    </row>
    <row r="295" spans="1:11" x14ac:dyDescent="0.25">
      <c r="A295" s="110" t="str">
        <f t="shared" si="12"/>
        <v/>
      </c>
      <c r="B295" s="123"/>
      <c r="C295" s="55"/>
      <c r="D295" s="55"/>
      <c r="E295" s="56"/>
      <c r="F295" s="78"/>
      <c r="G295" s="56"/>
      <c r="H295" s="84">
        <f>SUMIF('Cash Inflows'!E:E,'AR Journal'!D295,'Cash Inflows'!F:F)</f>
        <v>0</v>
      </c>
      <c r="I295" s="84">
        <f t="shared" si="14"/>
        <v>0</v>
      </c>
      <c r="J295">
        <f t="shared" si="13"/>
        <v>0</v>
      </c>
      <c r="K295" t="b">
        <f ca="1">IF(TODAY()-E295&gt;'Data Inputs'!$B$46,TRUE,FALSE)</f>
        <v>1</v>
      </c>
    </row>
    <row r="296" spans="1:11" x14ac:dyDescent="0.25">
      <c r="A296" s="110" t="str">
        <f t="shared" si="12"/>
        <v/>
      </c>
      <c r="B296" s="123"/>
      <c r="C296" s="55"/>
      <c r="D296" s="55"/>
      <c r="E296" s="56"/>
      <c r="F296" s="78"/>
      <c r="G296" s="56"/>
      <c r="H296" s="84">
        <f>SUMIF('Cash Inflows'!E:E,'AR Journal'!D296,'Cash Inflows'!F:F)</f>
        <v>0</v>
      </c>
      <c r="I296" s="84">
        <f t="shared" si="14"/>
        <v>0</v>
      </c>
      <c r="J296">
        <f t="shared" si="13"/>
        <v>0</v>
      </c>
      <c r="K296" t="b">
        <f ca="1">IF(TODAY()-E296&gt;'Data Inputs'!$B$46,TRUE,FALSE)</f>
        <v>1</v>
      </c>
    </row>
    <row r="297" spans="1:11" x14ac:dyDescent="0.25">
      <c r="A297" s="110" t="str">
        <f t="shared" si="12"/>
        <v/>
      </c>
      <c r="B297" s="123"/>
      <c r="C297" s="55"/>
      <c r="D297" s="55"/>
      <c r="E297" s="56"/>
      <c r="F297" s="78"/>
      <c r="G297" s="56"/>
      <c r="H297" s="84">
        <f>SUMIF('Cash Inflows'!E:E,'AR Journal'!D297,'Cash Inflows'!F:F)</f>
        <v>0</v>
      </c>
      <c r="I297" s="84">
        <f t="shared" si="14"/>
        <v>0</v>
      </c>
      <c r="J297">
        <f t="shared" si="13"/>
        <v>0</v>
      </c>
      <c r="K297" t="b">
        <f ca="1">IF(TODAY()-E297&gt;'Data Inputs'!$B$46,TRUE,FALSE)</f>
        <v>1</v>
      </c>
    </row>
    <row r="298" spans="1:11" x14ac:dyDescent="0.25">
      <c r="A298" s="110" t="str">
        <f t="shared" si="12"/>
        <v/>
      </c>
      <c r="B298" s="123"/>
      <c r="C298" s="55"/>
      <c r="D298" s="55"/>
      <c r="E298" s="56"/>
      <c r="F298" s="78"/>
      <c r="G298" s="56"/>
      <c r="H298" s="84">
        <f>SUMIF('Cash Inflows'!E:E,'AR Journal'!D298,'Cash Inflows'!F:F)</f>
        <v>0</v>
      </c>
      <c r="I298" s="84">
        <f t="shared" si="14"/>
        <v>0</v>
      </c>
      <c r="J298">
        <f t="shared" si="13"/>
        <v>0</v>
      </c>
      <c r="K298" t="b">
        <f ca="1">IF(TODAY()-E298&gt;'Data Inputs'!$B$46,TRUE,FALSE)</f>
        <v>1</v>
      </c>
    </row>
    <row r="299" spans="1:11" x14ac:dyDescent="0.25">
      <c r="A299" s="110" t="str">
        <f t="shared" si="12"/>
        <v/>
      </c>
      <c r="B299" s="123"/>
      <c r="C299" s="55"/>
      <c r="D299" s="55"/>
      <c r="E299" s="56"/>
      <c r="F299" s="78"/>
      <c r="G299" s="56"/>
      <c r="H299" s="84">
        <f>SUMIF('Cash Inflows'!E:E,'AR Journal'!D299,'Cash Inflows'!F:F)</f>
        <v>0</v>
      </c>
      <c r="I299" s="84">
        <f t="shared" si="14"/>
        <v>0</v>
      </c>
      <c r="J299">
        <f t="shared" si="13"/>
        <v>0</v>
      </c>
      <c r="K299" t="b">
        <f ca="1">IF(TODAY()-E299&gt;'Data Inputs'!$B$46,TRUE,FALSE)</f>
        <v>1</v>
      </c>
    </row>
    <row r="300" spans="1:11" x14ac:dyDescent="0.25">
      <c r="A300" s="110" t="str">
        <f t="shared" si="12"/>
        <v/>
      </c>
      <c r="B300" s="123"/>
      <c r="C300" s="55"/>
      <c r="D300" s="55"/>
      <c r="E300" s="56"/>
      <c r="F300" s="78"/>
      <c r="G300" s="56"/>
      <c r="H300" s="84">
        <f>SUMIF('Cash Inflows'!E:E,'AR Journal'!D300,'Cash Inflows'!F:F)</f>
        <v>0</v>
      </c>
      <c r="I300" s="84">
        <f t="shared" si="14"/>
        <v>0</v>
      </c>
      <c r="J300">
        <f t="shared" si="13"/>
        <v>0</v>
      </c>
      <c r="K300" t="b">
        <f ca="1">IF(TODAY()-E300&gt;'Data Inputs'!$B$46,TRUE,FALSE)</f>
        <v>1</v>
      </c>
    </row>
    <row r="301" spans="1:11" x14ac:dyDescent="0.25">
      <c r="A301" s="110" t="str">
        <f t="shared" si="12"/>
        <v/>
      </c>
      <c r="B301" s="123"/>
      <c r="C301" s="55"/>
      <c r="D301" s="55"/>
      <c r="E301" s="56"/>
      <c r="F301" s="78"/>
      <c r="G301" s="56"/>
      <c r="H301" s="84">
        <f>SUMIF('Cash Inflows'!E:E,'AR Journal'!D301,'Cash Inflows'!F:F)</f>
        <v>0</v>
      </c>
      <c r="I301" s="84">
        <f t="shared" si="14"/>
        <v>0</v>
      </c>
      <c r="J301">
        <f t="shared" si="13"/>
        <v>0</v>
      </c>
      <c r="K301" t="b">
        <f ca="1">IF(TODAY()-E301&gt;'Data Inputs'!$B$46,TRUE,FALSE)</f>
        <v>1</v>
      </c>
    </row>
    <row r="302" spans="1:11" x14ac:dyDescent="0.25">
      <c r="A302" s="110" t="str">
        <f t="shared" si="12"/>
        <v/>
      </c>
      <c r="B302" s="123"/>
      <c r="C302" s="55"/>
      <c r="D302" s="55"/>
      <c r="E302" s="56"/>
      <c r="F302" s="78"/>
      <c r="G302" s="56"/>
      <c r="H302" s="84">
        <f>SUMIF('Cash Inflows'!E:E,'AR Journal'!D302,'Cash Inflows'!F:F)</f>
        <v>0</v>
      </c>
      <c r="I302" s="84">
        <f t="shared" si="14"/>
        <v>0</v>
      </c>
      <c r="J302">
        <f t="shared" si="13"/>
        <v>0</v>
      </c>
      <c r="K302" t="b">
        <f ca="1">IF(TODAY()-E302&gt;'Data Inputs'!$B$46,TRUE,FALSE)</f>
        <v>1</v>
      </c>
    </row>
    <row r="303" spans="1:11" x14ac:dyDescent="0.25">
      <c r="A303" s="110" t="str">
        <f t="shared" si="12"/>
        <v/>
      </c>
      <c r="B303" s="123"/>
      <c r="C303" s="55"/>
      <c r="D303" s="55"/>
      <c r="E303" s="56"/>
      <c r="F303" s="78"/>
      <c r="G303" s="56"/>
      <c r="H303" s="84">
        <f>SUMIF('Cash Inflows'!E:E,'AR Journal'!D303,'Cash Inflows'!F:F)</f>
        <v>0</v>
      </c>
      <c r="I303" s="84">
        <f t="shared" si="14"/>
        <v>0</v>
      </c>
      <c r="J303">
        <f t="shared" si="13"/>
        <v>0</v>
      </c>
      <c r="K303" t="b">
        <f ca="1">IF(TODAY()-E303&gt;'Data Inputs'!$B$46,TRUE,FALSE)</f>
        <v>1</v>
      </c>
    </row>
    <row r="304" spans="1:11" x14ac:dyDescent="0.25">
      <c r="A304" s="110" t="str">
        <f t="shared" si="12"/>
        <v/>
      </c>
      <c r="B304" s="123"/>
      <c r="C304" s="55"/>
      <c r="D304" s="55"/>
      <c r="E304" s="56"/>
      <c r="F304" s="78"/>
      <c r="G304" s="56"/>
      <c r="H304" s="84">
        <f>SUMIF('Cash Inflows'!E:E,'AR Journal'!D304,'Cash Inflows'!F:F)</f>
        <v>0</v>
      </c>
      <c r="I304" s="84">
        <f t="shared" si="14"/>
        <v>0</v>
      </c>
      <c r="J304">
        <f t="shared" si="13"/>
        <v>0</v>
      </c>
      <c r="K304" t="b">
        <f ca="1">IF(TODAY()-E304&gt;'Data Inputs'!$B$46,TRUE,FALSE)</f>
        <v>1</v>
      </c>
    </row>
    <row r="305" spans="1:11" x14ac:dyDescent="0.25">
      <c r="A305" s="110" t="str">
        <f t="shared" si="12"/>
        <v/>
      </c>
      <c r="B305" s="123"/>
      <c r="C305" s="55"/>
      <c r="D305" s="55"/>
      <c r="E305" s="56"/>
      <c r="F305" s="78"/>
      <c r="G305" s="56"/>
      <c r="H305" s="84">
        <f>SUMIF('Cash Inflows'!E:E,'AR Journal'!D305,'Cash Inflows'!F:F)</f>
        <v>0</v>
      </c>
      <c r="I305" s="84">
        <f t="shared" si="14"/>
        <v>0</v>
      </c>
      <c r="J305">
        <f t="shared" si="13"/>
        <v>0</v>
      </c>
      <c r="K305" t="b">
        <f ca="1">IF(TODAY()-E305&gt;'Data Inputs'!$B$46,TRUE,FALSE)</f>
        <v>1</v>
      </c>
    </row>
    <row r="306" spans="1:11" x14ac:dyDescent="0.25">
      <c r="A306" s="110" t="str">
        <f t="shared" si="12"/>
        <v/>
      </c>
      <c r="B306" s="123"/>
      <c r="C306" s="55"/>
      <c r="D306" s="55"/>
      <c r="E306" s="56"/>
      <c r="F306" s="78"/>
      <c r="G306" s="56"/>
      <c r="H306" s="84">
        <f>SUMIF('Cash Inflows'!E:E,'AR Journal'!D306,'Cash Inflows'!F:F)</f>
        <v>0</v>
      </c>
      <c r="I306" s="84">
        <f t="shared" si="14"/>
        <v>0</v>
      </c>
      <c r="J306">
        <f t="shared" si="13"/>
        <v>0</v>
      </c>
      <c r="K306" t="b">
        <f ca="1">IF(TODAY()-E306&gt;'Data Inputs'!$B$46,TRUE,FALSE)</f>
        <v>1</v>
      </c>
    </row>
    <row r="307" spans="1:11" x14ac:dyDescent="0.25">
      <c r="A307" s="110" t="str">
        <f t="shared" si="12"/>
        <v/>
      </c>
      <c r="B307" s="123"/>
      <c r="C307" s="55"/>
      <c r="D307" s="55"/>
      <c r="E307" s="56"/>
      <c r="F307" s="78"/>
      <c r="G307" s="56"/>
      <c r="H307" s="84">
        <f>SUMIF('Cash Inflows'!E:E,'AR Journal'!D307,'Cash Inflows'!F:F)</f>
        <v>0</v>
      </c>
      <c r="I307" s="84">
        <f t="shared" si="14"/>
        <v>0</v>
      </c>
      <c r="J307">
        <f t="shared" si="13"/>
        <v>0</v>
      </c>
      <c r="K307" t="b">
        <f ca="1">IF(TODAY()-E307&gt;'Data Inputs'!$B$46,TRUE,FALSE)</f>
        <v>1</v>
      </c>
    </row>
    <row r="308" spans="1:11" x14ac:dyDescent="0.25">
      <c r="A308" s="110" t="str">
        <f t="shared" si="12"/>
        <v/>
      </c>
      <c r="B308" s="123"/>
      <c r="C308" s="55"/>
      <c r="D308" s="55"/>
      <c r="E308" s="56"/>
      <c r="F308" s="78"/>
      <c r="G308" s="56"/>
      <c r="H308" s="84">
        <f>SUMIF('Cash Inflows'!E:E,'AR Journal'!D308,'Cash Inflows'!F:F)</f>
        <v>0</v>
      </c>
      <c r="I308" s="84">
        <f t="shared" si="14"/>
        <v>0</v>
      </c>
      <c r="J308">
        <f t="shared" si="13"/>
        <v>0</v>
      </c>
      <c r="K308" t="b">
        <f ca="1">IF(TODAY()-E308&gt;'Data Inputs'!$B$46,TRUE,FALSE)</f>
        <v>1</v>
      </c>
    </row>
    <row r="309" spans="1:11" x14ac:dyDescent="0.25">
      <c r="A309" s="110" t="str">
        <f t="shared" si="12"/>
        <v/>
      </c>
      <c r="B309" s="123"/>
      <c r="C309" s="55"/>
      <c r="D309" s="55"/>
      <c r="E309" s="56"/>
      <c r="F309" s="78"/>
      <c r="G309" s="56"/>
      <c r="H309" s="84">
        <f>SUMIF('Cash Inflows'!E:E,'AR Journal'!D309,'Cash Inflows'!F:F)</f>
        <v>0</v>
      </c>
      <c r="I309" s="84">
        <f t="shared" si="14"/>
        <v>0</v>
      </c>
      <c r="J309">
        <f t="shared" si="13"/>
        <v>0</v>
      </c>
      <c r="K309" t="b">
        <f ca="1">IF(TODAY()-E309&gt;'Data Inputs'!$B$46,TRUE,FALSE)</f>
        <v>1</v>
      </c>
    </row>
    <row r="310" spans="1:11" x14ac:dyDescent="0.25">
      <c r="A310" s="110" t="str">
        <f t="shared" si="12"/>
        <v/>
      </c>
      <c r="B310" s="123"/>
      <c r="C310" s="55"/>
      <c r="D310" s="55"/>
      <c r="E310" s="56"/>
      <c r="F310" s="78"/>
      <c r="G310" s="56"/>
      <c r="H310" s="84">
        <f>SUMIF('Cash Inflows'!E:E,'AR Journal'!D310,'Cash Inflows'!F:F)</f>
        <v>0</v>
      </c>
      <c r="I310" s="84">
        <f t="shared" si="14"/>
        <v>0</v>
      </c>
      <c r="J310">
        <f t="shared" si="13"/>
        <v>0</v>
      </c>
      <c r="K310" t="b">
        <f ca="1">IF(TODAY()-E310&gt;'Data Inputs'!$B$46,TRUE,FALSE)</f>
        <v>1</v>
      </c>
    </row>
    <row r="311" spans="1:11" x14ac:dyDescent="0.25">
      <c r="A311" s="110" t="str">
        <f t="shared" si="12"/>
        <v/>
      </c>
      <c r="B311" s="123"/>
      <c r="C311" s="55"/>
      <c r="D311" s="55"/>
      <c r="E311" s="56"/>
      <c r="F311" s="78"/>
      <c r="G311" s="56"/>
      <c r="H311" s="84">
        <f>SUMIF('Cash Inflows'!E:E,'AR Journal'!D311,'Cash Inflows'!F:F)</f>
        <v>0</v>
      </c>
      <c r="I311" s="84">
        <f t="shared" si="14"/>
        <v>0</v>
      </c>
      <c r="J311">
        <f t="shared" si="13"/>
        <v>0</v>
      </c>
      <c r="K311" t="b">
        <f ca="1">IF(TODAY()-E311&gt;'Data Inputs'!$B$46,TRUE,FALSE)</f>
        <v>1</v>
      </c>
    </row>
    <row r="312" spans="1:11" x14ac:dyDescent="0.25">
      <c r="A312" s="110" t="str">
        <f t="shared" si="12"/>
        <v/>
      </c>
      <c r="B312" s="123"/>
      <c r="C312" s="55"/>
      <c r="D312" s="55"/>
      <c r="E312" s="56"/>
      <c r="F312" s="78"/>
      <c r="G312" s="56"/>
      <c r="H312" s="84">
        <f>SUMIF('Cash Inflows'!E:E,'AR Journal'!D312,'Cash Inflows'!F:F)</f>
        <v>0</v>
      </c>
      <c r="I312" s="84">
        <f t="shared" si="14"/>
        <v>0</v>
      </c>
      <c r="J312">
        <f t="shared" si="13"/>
        <v>0</v>
      </c>
      <c r="K312" t="b">
        <f ca="1">IF(TODAY()-E312&gt;'Data Inputs'!$B$46,TRUE,FALSE)</f>
        <v>1</v>
      </c>
    </row>
    <row r="313" spans="1:11" x14ac:dyDescent="0.25">
      <c r="A313" s="110" t="str">
        <f t="shared" si="12"/>
        <v/>
      </c>
      <c r="B313" s="123"/>
      <c r="C313" s="55"/>
      <c r="D313" s="55"/>
      <c r="E313" s="56"/>
      <c r="F313" s="78"/>
      <c r="G313" s="56"/>
      <c r="H313" s="84">
        <f>SUMIF('Cash Inflows'!E:E,'AR Journal'!D313,'Cash Inflows'!F:F)</f>
        <v>0</v>
      </c>
      <c r="I313" s="84">
        <f t="shared" si="14"/>
        <v>0</v>
      </c>
      <c r="J313">
        <f t="shared" si="13"/>
        <v>0</v>
      </c>
      <c r="K313" t="b">
        <f ca="1">IF(TODAY()-E313&gt;'Data Inputs'!$B$46,TRUE,FALSE)</f>
        <v>1</v>
      </c>
    </row>
    <row r="314" spans="1:11" x14ac:dyDescent="0.25">
      <c r="A314" s="110" t="str">
        <f t="shared" si="12"/>
        <v/>
      </c>
      <c r="B314" s="123"/>
      <c r="C314" s="55"/>
      <c r="D314" s="55"/>
      <c r="E314" s="56"/>
      <c r="F314" s="78"/>
      <c r="G314" s="56"/>
      <c r="H314" s="84">
        <f>SUMIF('Cash Inflows'!E:E,'AR Journal'!D314,'Cash Inflows'!F:F)</f>
        <v>0</v>
      </c>
      <c r="I314" s="84">
        <f t="shared" si="14"/>
        <v>0</v>
      </c>
      <c r="J314">
        <f t="shared" si="13"/>
        <v>0</v>
      </c>
      <c r="K314" t="b">
        <f ca="1">IF(TODAY()-E314&gt;'Data Inputs'!$B$46,TRUE,FALSE)</f>
        <v>1</v>
      </c>
    </row>
    <row r="315" spans="1:11" x14ac:dyDescent="0.25">
      <c r="A315" s="110" t="str">
        <f t="shared" si="12"/>
        <v/>
      </c>
      <c r="B315" s="123"/>
      <c r="C315" s="55"/>
      <c r="D315" s="55"/>
      <c r="E315" s="56"/>
      <c r="F315" s="78"/>
      <c r="G315" s="56"/>
      <c r="H315" s="84">
        <f>SUMIF('Cash Inflows'!E:E,'AR Journal'!D315,'Cash Inflows'!F:F)</f>
        <v>0</v>
      </c>
      <c r="I315" s="84">
        <f t="shared" si="14"/>
        <v>0</v>
      </c>
      <c r="J315">
        <f t="shared" si="13"/>
        <v>0</v>
      </c>
      <c r="K315" t="b">
        <f ca="1">IF(TODAY()-E315&gt;'Data Inputs'!$B$46,TRUE,FALSE)</f>
        <v>1</v>
      </c>
    </row>
    <row r="316" spans="1:11" x14ac:dyDescent="0.25">
      <c r="A316" s="110" t="str">
        <f t="shared" si="12"/>
        <v/>
      </c>
      <c r="B316" s="123"/>
      <c r="C316" s="55"/>
      <c r="D316" s="55"/>
      <c r="E316" s="56"/>
      <c r="F316" s="78"/>
      <c r="G316" s="56"/>
      <c r="H316" s="84">
        <f>SUMIF('Cash Inflows'!E:E,'AR Journal'!D316,'Cash Inflows'!F:F)</f>
        <v>0</v>
      </c>
      <c r="I316" s="84">
        <f t="shared" si="14"/>
        <v>0</v>
      </c>
      <c r="J316">
        <f t="shared" si="13"/>
        <v>0</v>
      </c>
      <c r="K316" t="b">
        <f ca="1">IF(TODAY()-E316&gt;'Data Inputs'!$B$46,TRUE,FALSE)</f>
        <v>1</v>
      </c>
    </row>
    <row r="317" spans="1:11" x14ac:dyDescent="0.25">
      <c r="A317" s="110" t="str">
        <f t="shared" si="12"/>
        <v/>
      </c>
      <c r="B317" s="123"/>
      <c r="C317" s="55"/>
      <c r="D317" s="55"/>
      <c r="E317" s="56"/>
      <c r="F317" s="78"/>
      <c r="G317" s="56"/>
      <c r="H317" s="84">
        <f>SUMIF('Cash Inflows'!E:E,'AR Journal'!D317,'Cash Inflows'!F:F)</f>
        <v>0</v>
      </c>
      <c r="I317" s="84">
        <f t="shared" si="14"/>
        <v>0</v>
      </c>
      <c r="J317">
        <f t="shared" si="13"/>
        <v>0</v>
      </c>
      <c r="K317" t="b">
        <f ca="1">IF(TODAY()-E317&gt;'Data Inputs'!$B$46,TRUE,FALSE)</f>
        <v>1</v>
      </c>
    </row>
    <row r="318" spans="1:11" x14ac:dyDescent="0.25">
      <c r="A318" s="110" t="str">
        <f t="shared" si="12"/>
        <v/>
      </c>
      <c r="B318" s="123"/>
      <c r="C318" s="55"/>
      <c r="D318" s="55"/>
      <c r="E318" s="56"/>
      <c r="F318" s="78"/>
      <c r="G318" s="56"/>
      <c r="H318" s="84">
        <f>SUMIF('Cash Inflows'!E:E,'AR Journal'!D318,'Cash Inflows'!F:F)</f>
        <v>0</v>
      </c>
      <c r="I318" s="84">
        <f t="shared" si="14"/>
        <v>0</v>
      </c>
      <c r="J318">
        <f t="shared" si="13"/>
        <v>0</v>
      </c>
      <c r="K318" t="b">
        <f ca="1">IF(TODAY()-E318&gt;'Data Inputs'!$B$46,TRUE,FALSE)</f>
        <v>1</v>
      </c>
    </row>
    <row r="319" spans="1:11" x14ac:dyDescent="0.25">
      <c r="A319" s="110" t="str">
        <f t="shared" si="12"/>
        <v/>
      </c>
      <c r="B319" s="123"/>
      <c r="C319" s="55"/>
      <c r="D319" s="55"/>
      <c r="E319" s="56"/>
      <c r="F319" s="78"/>
      <c r="G319" s="56"/>
      <c r="H319" s="84">
        <f>SUMIF('Cash Inflows'!E:E,'AR Journal'!D319,'Cash Inflows'!F:F)</f>
        <v>0</v>
      </c>
      <c r="I319" s="84">
        <f t="shared" si="14"/>
        <v>0</v>
      </c>
      <c r="J319">
        <f t="shared" si="13"/>
        <v>0</v>
      </c>
      <c r="K319" t="b">
        <f ca="1">IF(TODAY()-E319&gt;'Data Inputs'!$B$46,TRUE,FALSE)</f>
        <v>1</v>
      </c>
    </row>
    <row r="320" spans="1:11" x14ac:dyDescent="0.25">
      <c r="A320" s="110" t="str">
        <f t="shared" si="12"/>
        <v/>
      </c>
      <c r="B320" s="123"/>
      <c r="C320" s="55"/>
      <c r="D320" s="55"/>
      <c r="E320" s="56"/>
      <c r="F320" s="78"/>
      <c r="G320" s="56"/>
      <c r="H320" s="84">
        <f>SUMIF('Cash Inflows'!E:E,'AR Journal'!D320,'Cash Inflows'!F:F)</f>
        <v>0</v>
      </c>
      <c r="I320" s="84">
        <f t="shared" si="14"/>
        <v>0</v>
      </c>
      <c r="J320">
        <f t="shared" si="13"/>
        <v>0</v>
      </c>
      <c r="K320" t="b">
        <f ca="1">IF(TODAY()-E320&gt;'Data Inputs'!$B$46,TRUE,FALSE)</f>
        <v>1</v>
      </c>
    </row>
    <row r="321" spans="1:11" x14ac:dyDescent="0.25">
      <c r="A321" s="110" t="str">
        <f t="shared" si="12"/>
        <v/>
      </c>
      <c r="B321" s="123"/>
      <c r="C321" s="55"/>
      <c r="D321" s="55"/>
      <c r="E321" s="56"/>
      <c r="F321" s="78"/>
      <c r="G321" s="56"/>
      <c r="H321" s="84">
        <f>SUMIF('Cash Inflows'!E:E,'AR Journal'!D321,'Cash Inflows'!F:F)</f>
        <v>0</v>
      </c>
      <c r="I321" s="84">
        <f t="shared" si="14"/>
        <v>0</v>
      </c>
      <c r="J321">
        <f t="shared" si="13"/>
        <v>0</v>
      </c>
      <c r="K321" t="b">
        <f ca="1">IF(TODAY()-E321&gt;'Data Inputs'!$B$46,TRUE,FALSE)</f>
        <v>1</v>
      </c>
    </row>
    <row r="322" spans="1:11" x14ac:dyDescent="0.25">
      <c r="A322" s="110" t="str">
        <f t="shared" si="12"/>
        <v/>
      </c>
      <c r="B322" s="123"/>
      <c r="C322" s="55"/>
      <c r="D322" s="55"/>
      <c r="E322" s="56"/>
      <c r="F322" s="78"/>
      <c r="G322" s="56"/>
      <c r="H322" s="84">
        <f>SUMIF('Cash Inflows'!E:E,'AR Journal'!D322,'Cash Inflows'!F:F)</f>
        <v>0</v>
      </c>
      <c r="I322" s="84">
        <f t="shared" si="14"/>
        <v>0</v>
      </c>
      <c r="J322">
        <f t="shared" si="13"/>
        <v>0</v>
      </c>
      <c r="K322" t="b">
        <f ca="1">IF(TODAY()-E322&gt;'Data Inputs'!$B$46,TRUE,FALSE)</f>
        <v>1</v>
      </c>
    </row>
    <row r="323" spans="1:11" x14ac:dyDescent="0.25">
      <c r="A323" s="110" t="str">
        <f t="shared" ref="A323:A386" si="15">IF(E323="","",E323+(6-J323))</f>
        <v/>
      </c>
      <c r="B323" s="123"/>
      <c r="C323" s="55"/>
      <c r="D323" s="55"/>
      <c r="E323" s="56"/>
      <c r="F323" s="78"/>
      <c r="G323" s="56"/>
      <c r="H323" s="84">
        <f>SUMIF('Cash Inflows'!E:E,'AR Journal'!D323,'Cash Inflows'!F:F)</f>
        <v>0</v>
      </c>
      <c r="I323" s="84">
        <f t="shared" si="14"/>
        <v>0</v>
      </c>
      <c r="J323">
        <f t="shared" ref="J323:J386" si="16">IF(WEEKDAY(E323)=7,0,WEEKDAY(E323))</f>
        <v>0</v>
      </c>
      <c r="K323" t="b">
        <f ca="1">IF(TODAY()-E323&gt;'Data Inputs'!$B$46,TRUE,FALSE)</f>
        <v>1</v>
      </c>
    </row>
    <row r="324" spans="1:11" x14ac:dyDescent="0.25">
      <c r="A324" s="110" t="str">
        <f t="shared" si="15"/>
        <v/>
      </c>
      <c r="B324" s="123"/>
      <c r="C324" s="55"/>
      <c r="D324" s="55"/>
      <c r="E324" s="56"/>
      <c r="F324" s="78"/>
      <c r="G324" s="56"/>
      <c r="H324" s="84">
        <f>SUMIF('Cash Inflows'!E:E,'AR Journal'!D324,'Cash Inflows'!F:F)</f>
        <v>0</v>
      </c>
      <c r="I324" s="84">
        <f t="shared" ref="I324:I387" si="17">F324-H324</f>
        <v>0</v>
      </c>
      <c r="J324">
        <f t="shared" si="16"/>
        <v>0</v>
      </c>
      <c r="K324" t="b">
        <f ca="1">IF(TODAY()-E324&gt;'Data Inputs'!$B$46,TRUE,FALSE)</f>
        <v>1</v>
      </c>
    </row>
    <row r="325" spans="1:11" x14ac:dyDescent="0.25">
      <c r="A325" s="110" t="str">
        <f t="shared" si="15"/>
        <v/>
      </c>
      <c r="B325" s="123"/>
      <c r="C325" s="55"/>
      <c r="D325" s="55"/>
      <c r="E325" s="56"/>
      <c r="F325" s="78"/>
      <c r="G325" s="56"/>
      <c r="H325" s="84">
        <f>SUMIF('Cash Inflows'!E:E,'AR Journal'!D325,'Cash Inflows'!F:F)</f>
        <v>0</v>
      </c>
      <c r="I325" s="84">
        <f t="shared" si="17"/>
        <v>0</v>
      </c>
      <c r="J325">
        <f t="shared" si="16"/>
        <v>0</v>
      </c>
      <c r="K325" t="b">
        <f ca="1">IF(TODAY()-E325&gt;'Data Inputs'!$B$46,TRUE,FALSE)</f>
        <v>1</v>
      </c>
    </row>
    <row r="326" spans="1:11" x14ac:dyDescent="0.25">
      <c r="A326" s="110" t="str">
        <f t="shared" si="15"/>
        <v/>
      </c>
      <c r="B326" s="123"/>
      <c r="C326" s="55"/>
      <c r="D326" s="55"/>
      <c r="E326" s="56"/>
      <c r="F326" s="78"/>
      <c r="G326" s="56"/>
      <c r="H326" s="84">
        <f>SUMIF('Cash Inflows'!E:E,'AR Journal'!D326,'Cash Inflows'!F:F)</f>
        <v>0</v>
      </c>
      <c r="I326" s="84">
        <f t="shared" si="17"/>
        <v>0</v>
      </c>
      <c r="J326">
        <f t="shared" si="16"/>
        <v>0</v>
      </c>
      <c r="K326" t="b">
        <f ca="1">IF(TODAY()-E326&gt;'Data Inputs'!$B$46,TRUE,FALSE)</f>
        <v>1</v>
      </c>
    </row>
    <row r="327" spans="1:11" x14ac:dyDescent="0.25">
      <c r="A327" s="110" t="str">
        <f t="shared" si="15"/>
        <v/>
      </c>
      <c r="B327" s="123"/>
      <c r="C327" s="55"/>
      <c r="D327" s="55"/>
      <c r="E327" s="56"/>
      <c r="F327" s="78"/>
      <c r="G327" s="56"/>
      <c r="H327" s="84">
        <f>SUMIF('Cash Inflows'!E:E,'AR Journal'!D327,'Cash Inflows'!F:F)</f>
        <v>0</v>
      </c>
      <c r="I327" s="84">
        <f t="shared" si="17"/>
        <v>0</v>
      </c>
      <c r="J327">
        <f t="shared" si="16"/>
        <v>0</v>
      </c>
      <c r="K327" t="b">
        <f ca="1">IF(TODAY()-E327&gt;'Data Inputs'!$B$46,TRUE,FALSE)</f>
        <v>1</v>
      </c>
    </row>
    <row r="328" spans="1:11" x14ac:dyDescent="0.25">
      <c r="A328" s="110" t="str">
        <f t="shared" si="15"/>
        <v/>
      </c>
      <c r="B328" s="123"/>
      <c r="C328" s="55"/>
      <c r="D328" s="55"/>
      <c r="E328" s="56"/>
      <c r="F328" s="78"/>
      <c r="G328" s="56"/>
      <c r="H328" s="84">
        <f>SUMIF('Cash Inflows'!E:E,'AR Journal'!D328,'Cash Inflows'!F:F)</f>
        <v>0</v>
      </c>
      <c r="I328" s="84">
        <f t="shared" si="17"/>
        <v>0</v>
      </c>
      <c r="J328">
        <f t="shared" si="16"/>
        <v>0</v>
      </c>
      <c r="K328" t="b">
        <f ca="1">IF(TODAY()-E328&gt;'Data Inputs'!$B$46,TRUE,FALSE)</f>
        <v>1</v>
      </c>
    </row>
    <row r="329" spans="1:11" x14ac:dyDescent="0.25">
      <c r="A329" s="110" t="str">
        <f t="shared" si="15"/>
        <v/>
      </c>
      <c r="B329" s="123"/>
      <c r="C329" s="55"/>
      <c r="D329" s="55"/>
      <c r="E329" s="56"/>
      <c r="F329" s="78"/>
      <c r="G329" s="56"/>
      <c r="H329" s="84">
        <f>SUMIF('Cash Inflows'!E:E,'AR Journal'!D329,'Cash Inflows'!F:F)</f>
        <v>0</v>
      </c>
      <c r="I329" s="84">
        <f t="shared" si="17"/>
        <v>0</v>
      </c>
      <c r="J329">
        <f t="shared" si="16"/>
        <v>0</v>
      </c>
      <c r="K329" t="b">
        <f ca="1">IF(TODAY()-E329&gt;'Data Inputs'!$B$46,TRUE,FALSE)</f>
        <v>1</v>
      </c>
    </row>
    <row r="330" spans="1:11" x14ac:dyDescent="0.25">
      <c r="A330" s="110" t="str">
        <f t="shared" si="15"/>
        <v/>
      </c>
      <c r="B330" s="123"/>
      <c r="C330" s="55"/>
      <c r="D330" s="55"/>
      <c r="E330" s="56"/>
      <c r="F330" s="78"/>
      <c r="G330" s="56"/>
      <c r="H330" s="84">
        <f>SUMIF('Cash Inflows'!E:E,'AR Journal'!D330,'Cash Inflows'!F:F)</f>
        <v>0</v>
      </c>
      <c r="I330" s="84">
        <f t="shared" si="17"/>
        <v>0</v>
      </c>
      <c r="J330">
        <f t="shared" si="16"/>
        <v>0</v>
      </c>
      <c r="K330" t="b">
        <f ca="1">IF(TODAY()-E330&gt;'Data Inputs'!$B$46,TRUE,FALSE)</f>
        <v>1</v>
      </c>
    </row>
    <row r="331" spans="1:11" x14ac:dyDescent="0.25">
      <c r="A331" s="110" t="str">
        <f t="shared" si="15"/>
        <v/>
      </c>
      <c r="B331" s="123"/>
      <c r="C331" s="55"/>
      <c r="D331" s="55"/>
      <c r="E331" s="56"/>
      <c r="F331" s="78"/>
      <c r="G331" s="56"/>
      <c r="H331" s="84">
        <f>SUMIF('Cash Inflows'!E:E,'AR Journal'!D331,'Cash Inflows'!F:F)</f>
        <v>0</v>
      </c>
      <c r="I331" s="84">
        <f t="shared" si="17"/>
        <v>0</v>
      </c>
      <c r="J331">
        <f t="shared" si="16"/>
        <v>0</v>
      </c>
      <c r="K331" t="b">
        <f ca="1">IF(TODAY()-E331&gt;'Data Inputs'!$B$46,TRUE,FALSE)</f>
        <v>1</v>
      </c>
    </row>
    <row r="332" spans="1:11" x14ac:dyDescent="0.25">
      <c r="A332" s="110" t="str">
        <f t="shared" si="15"/>
        <v/>
      </c>
      <c r="B332" s="123"/>
      <c r="C332" s="55"/>
      <c r="D332" s="55"/>
      <c r="E332" s="56"/>
      <c r="F332" s="78"/>
      <c r="G332" s="56"/>
      <c r="H332" s="84">
        <f>SUMIF('Cash Inflows'!E:E,'AR Journal'!D332,'Cash Inflows'!F:F)</f>
        <v>0</v>
      </c>
      <c r="I332" s="84">
        <f t="shared" si="17"/>
        <v>0</v>
      </c>
      <c r="J332">
        <f t="shared" si="16"/>
        <v>0</v>
      </c>
      <c r="K332" t="b">
        <f ca="1">IF(TODAY()-E332&gt;'Data Inputs'!$B$46,TRUE,FALSE)</f>
        <v>1</v>
      </c>
    </row>
    <row r="333" spans="1:11" x14ac:dyDescent="0.25">
      <c r="A333" s="110" t="str">
        <f t="shared" si="15"/>
        <v/>
      </c>
      <c r="B333" s="123"/>
      <c r="C333" s="55"/>
      <c r="D333" s="55"/>
      <c r="E333" s="56"/>
      <c r="F333" s="78"/>
      <c r="G333" s="56"/>
      <c r="H333" s="84">
        <f>SUMIF('Cash Inflows'!E:E,'AR Journal'!D333,'Cash Inflows'!F:F)</f>
        <v>0</v>
      </c>
      <c r="I333" s="84">
        <f t="shared" si="17"/>
        <v>0</v>
      </c>
      <c r="J333">
        <f t="shared" si="16"/>
        <v>0</v>
      </c>
      <c r="K333" t="b">
        <f ca="1">IF(TODAY()-E333&gt;'Data Inputs'!$B$46,TRUE,FALSE)</f>
        <v>1</v>
      </c>
    </row>
    <row r="334" spans="1:11" x14ac:dyDescent="0.25">
      <c r="A334" s="110" t="str">
        <f t="shared" si="15"/>
        <v/>
      </c>
      <c r="B334" s="123"/>
      <c r="C334" s="55"/>
      <c r="D334" s="55"/>
      <c r="E334" s="56"/>
      <c r="F334" s="78"/>
      <c r="G334" s="56"/>
      <c r="H334" s="84">
        <f>SUMIF('Cash Inflows'!E:E,'AR Journal'!D334,'Cash Inflows'!F:F)</f>
        <v>0</v>
      </c>
      <c r="I334" s="84">
        <f t="shared" si="17"/>
        <v>0</v>
      </c>
      <c r="J334">
        <f t="shared" si="16"/>
        <v>0</v>
      </c>
      <c r="K334" t="b">
        <f ca="1">IF(TODAY()-E334&gt;'Data Inputs'!$B$46,TRUE,FALSE)</f>
        <v>1</v>
      </c>
    </row>
    <row r="335" spans="1:11" x14ac:dyDescent="0.25">
      <c r="A335" s="110" t="str">
        <f t="shared" si="15"/>
        <v/>
      </c>
      <c r="B335" s="123"/>
      <c r="C335" s="55"/>
      <c r="D335" s="55"/>
      <c r="E335" s="56"/>
      <c r="F335" s="78"/>
      <c r="G335" s="56"/>
      <c r="H335" s="84">
        <f>SUMIF('Cash Inflows'!E:E,'AR Journal'!D335,'Cash Inflows'!F:F)</f>
        <v>0</v>
      </c>
      <c r="I335" s="84">
        <f t="shared" si="17"/>
        <v>0</v>
      </c>
      <c r="J335">
        <f t="shared" si="16"/>
        <v>0</v>
      </c>
      <c r="K335" t="b">
        <f ca="1">IF(TODAY()-E335&gt;'Data Inputs'!$B$46,TRUE,FALSE)</f>
        <v>1</v>
      </c>
    </row>
    <row r="336" spans="1:11" x14ac:dyDescent="0.25">
      <c r="A336" s="110" t="str">
        <f t="shared" si="15"/>
        <v/>
      </c>
      <c r="B336" s="123"/>
      <c r="C336" s="55"/>
      <c r="D336" s="55"/>
      <c r="E336" s="56"/>
      <c r="F336" s="78"/>
      <c r="G336" s="56"/>
      <c r="H336" s="84">
        <f>SUMIF('Cash Inflows'!E:E,'AR Journal'!D336,'Cash Inflows'!F:F)</f>
        <v>0</v>
      </c>
      <c r="I336" s="84">
        <f t="shared" si="17"/>
        <v>0</v>
      </c>
      <c r="J336">
        <f t="shared" si="16"/>
        <v>0</v>
      </c>
      <c r="K336" t="b">
        <f ca="1">IF(TODAY()-E336&gt;'Data Inputs'!$B$46,TRUE,FALSE)</f>
        <v>1</v>
      </c>
    </row>
    <row r="337" spans="1:11" x14ac:dyDescent="0.25">
      <c r="A337" s="110" t="str">
        <f t="shared" si="15"/>
        <v/>
      </c>
      <c r="B337" s="123"/>
      <c r="C337" s="55"/>
      <c r="D337" s="55"/>
      <c r="E337" s="56"/>
      <c r="F337" s="78"/>
      <c r="G337" s="56"/>
      <c r="H337" s="84">
        <f>SUMIF('Cash Inflows'!E:E,'AR Journal'!D337,'Cash Inflows'!F:F)</f>
        <v>0</v>
      </c>
      <c r="I337" s="84">
        <f t="shared" si="17"/>
        <v>0</v>
      </c>
      <c r="J337">
        <f t="shared" si="16"/>
        <v>0</v>
      </c>
      <c r="K337" t="b">
        <f ca="1">IF(TODAY()-E337&gt;'Data Inputs'!$B$46,TRUE,FALSE)</f>
        <v>1</v>
      </c>
    </row>
    <row r="338" spans="1:11" x14ac:dyDescent="0.25">
      <c r="A338" s="110" t="str">
        <f t="shared" si="15"/>
        <v/>
      </c>
      <c r="B338" s="123"/>
      <c r="C338" s="55"/>
      <c r="D338" s="55"/>
      <c r="E338" s="56"/>
      <c r="F338" s="78"/>
      <c r="G338" s="56"/>
      <c r="H338" s="84">
        <f>SUMIF('Cash Inflows'!E:E,'AR Journal'!D338,'Cash Inflows'!F:F)</f>
        <v>0</v>
      </c>
      <c r="I338" s="84">
        <f t="shared" si="17"/>
        <v>0</v>
      </c>
      <c r="J338">
        <f t="shared" si="16"/>
        <v>0</v>
      </c>
      <c r="K338" t="b">
        <f ca="1">IF(TODAY()-E338&gt;'Data Inputs'!$B$46,TRUE,FALSE)</f>
        <v>1</v>
      </c>
    </row>
    <row r="339" spans="1:11" x14ac:dyDescent="0.25">
      <c r="A339" s="110" t="str">
        <f t="shared" si="15"/>
        <v/>
      </c>
      <c r="B339" s="123"/>
      <c r="C339" s="55"/>
      <c r="D339" s="55"/>
      <c r="E339" s="56"/>
      <c r="F339" s="78"/>
      <c r="G339" s="56"/>
      <c r="H339" s="84">
        <f>SUMIF('Cash Inflows'!E:E,'AR Journal'!D339,'Cash Inflows'!F:F)</f>
        <v>0</v>
      </c>
      <c r="I339" s="84">
        <f t="shared" si="17"/>
        <v>0</v>
      </c>
      <c r="J339">
        <f t="shared" si="16"/>
        <v>0</v>
      </c>
      <c r="K339" t="b">
        <f ca="1">IF(TODAY()-E339&gt;'Data Inputs'!$B$46,TRUE,FALSE)</f>
        <v>1</v>
      </c>
    </row>
    <row r="340" spans="1:11" x14ac:dyDescent="0.25">
      <c r="A340" s="110" t="str">
        <f t="shared" si="15"/>
        <v/>
      </c>
      <c r="B340" s="123"/>
      <c r="C340" s="55"/>
      <c r="D340" s="55"/>
      <c r="E340" s="56"/>
      <c r="F340" s="78"/>
      <c r="G340" s="56"/>
      <c r="H340" s="84">
        <f>SUMIF('Cash Inflows'!E:E,'AR Journal'!D340,'Cash Inflows'!F:F)</f>
        <v>0</v>
      </c>
      <c r="I340" s="84">
        <f t="shared" si="17"/>
        <v>0</v>
      </c>
      <c r="J340">
        <f t="shared" si="16"/>
        <v>0</v>
      </c>
      <c r="K340" t="b">
        <f ca="1">IF(TODAY()-E340&gt;'Data Inputs'!$B$46,TRUE,FALSE)</f>
        <v>1</v>
      </c>
    </row>
    <row r="341" spans="1:11" x14ac:dyDescent="0.25">
      <c r="A341" s="110" t="str">
        <f t="shared" si="15"/>
        <v/>
      </c>
      <c r="B341" s="123"/>
      <c r="C341" s="55"/>
      <c r="D341" s="55"/>
      <c r="E341" s="56"/>
      <c r="F341" s="78"/>
      <c r="G341" s="56"/>
      <c r="H341" s="84">
        <f>SUMIF('Cash Inflows'!E:E,'AR Journal'!D341,'Cash Inflows'!F:F)</f>
        <v>0</v>
      </c>
      <c r="I341" s="84">
        <f t="shared" si="17"/>
        <v>0</v>
      </c>
      <c r="J341">
        <f t="shared" si="16"/>
        <v>0</v>
      </c>
      <c r="K341" t="b">
        <f ca="1">IF(TODAY()-E341&gt;'Data Inputs'!$B$46,TRUE,FALSE)</f>
        <v>1</v>
      </c>
    </row>
    <row r="342" spans="1:11" x14ac:dyDescent="0.25">
      <c r="A342" s="110" t="str">
        <f t="shared" si="15"/>
        <v/>
      </c>
      <c r="B342" s="123"/>
      <c r="C342" s="55"/>
      <c r="D342" s="55"/>
      <c r="E342" s="56"/>
      <c r="F342" s="78"/>
      <c r="G342" s="56"/>
      <c r="H342" s="84">
        <f>SUMIF('Cash Inflows'!E:E,'AR Journal'!D342,'Cash Inflows'!F:F)</f>
        <v>0</v>
      </c>
      <c r="I342" s="84">
        <f t="shared" si="17"/>
        <v>0</v>
      </c>
      <c r="J342">
        <f t="shared" si="16"/>
        <v>0</v>
      </c>
      <c r="K342" t="b">
        <f ca="1">IF(TODAY()-E342&gt;'Data Inputs'!$B$46,TRUE,FALSE)</f>
        <v>1</v>
      </c>
    </row>
    <row r="343" spans="1:11" x14ac:dyDescent="0.25">
      <c r="A343" s="110" t="str">
        <f t="shared" si="15"/>
        <v/>
      </c>
      <c r="B343" s="123"/>
      <c r="C343" s="55"/>
      <c r="D343" s="55"/>
      <c r="E343" s="56"/>
      <c r="F343" s="78"/>
      <c r="G343" s="56"/>
      <c r="H343" s="84">
        <f>SUMIF('Cash Inflows'!E:E,'AR Journal'!D343,'Cash Inflows'!F:F)</f>
        <v>0</v>
      </c>
      <c r="I343" s="84">
        <f t="shared" si="17"/>
        <v>0</v>
      </c>
      <c r="J343">
        <f t="shared" si="16"/>
        <v>0</v>
      </c>
      <c r="K343" t="b">
        <f ca="1">IF(TODAY()-E343&gt;'Data Inputs'!$B$46,TRUE,FALSE)</f>
        <v>1</v>
      </c>
    </row>
    <row r="344" spans="1:11" x14ac:dyDescent="0.25">
      <c r="A344" s="110" t="str">
        <f t="shared" si="15"/>
        <v/>
      </c>
      <c r="B344" s="123"/>
      <c r="C344" s="55"/>
      <c r="D344" s="55"/>
      <c r="E344" s="56"/>
      <c r="F344" s="78"/>
      <c r="G344" s="56"/>
      <c r="H344" s="84">
        <f>SUMIF('Cash Inflows'!E:E,'AR Journal'!D344,'Cash Inflows'!F:F)</f>
        <v>0</v>
      </c>
      <c r="I344" s="84">
        <f t="shared" si="17"/>
        <v>0</v>
      </c>
      <c r="J344">
        <f t="shared" si="16"/>
        <v>0</v>
      </c>
      <c r="K344" t="b">
        <f ca="1">IF(TODAY()-E344&gt;'Data Inputs'!$B$46,TRUE,FALSE)</f>
        <v>1</v>
      </c>
    </row>
    <row r="345" spans="1:11" x14ac:dyDescent="0.25">
      <c r="A345" s="110" t="str">
        <f t="shared" si="15"/>
        <v/>
      </c>
      <c r="B345" s="123"/>
      <c r="C345" s="55"/>
      <c r="D345" s="55"/>
      <c r="E345" s="56"/>
      <c r="F345" s="78"/>
      <c r="G345" s="56"/>
      <c r="H345" s="84">
        <f>SUMIF('Cash Inflows'!E:E,'AR Journal'!D345,'Cash Inflows'!F:F)</f>
        <v>0</v>
      </c>
      <c r="I345" s="84">
        <f t="shared" si="17"/>
        <v>0</v>
      </c>
      <c r="J345">
        <f t="shared" si="16"/>
        <v>0</v>
      </c>
      <c r="K345" t="b">
        <f ca="1">IF(TODAY()-E345&gt;'Data Inputs'!$B$46,TRUE,FALSE)</f>
        <v>1</v>
      </c>
    </row>
    <row r="346" spans="1:11" x14ac:dyDescent="0.25">
      <c r="A346" s="110" t="str">
        <f t="shared" si="15"/>
        <v/>
      </c>
      <c r="B346" s="123"/>
      <c r="C346" s="55"/>
      <c r="D346" s="55"/>
      <c r="E346" s="56"/>
      <c r="F346" s="78"/>
      <c r="G346" s="56"/>
      <c r="H346" s="84">
        <f>SUMIF('Cash Inflows'!E:E,'AR Journal'!D346,'Cash Inflows'!F:F)</f>
        <v>0</v>
      </c>
      <c r="I346" s="84">
        <f t="shared" si="17"/>
        <v>0</v>
      </c>
      <c r="J346">
        <f t="shared" si="16"/>
        <v>0</v>
      </c>
      <c r="K346" t="b">
        <f ca="1">IF(TODAY()-E346&gt;'Data Inputs'!$B$46,TRUE,FALSE)</f>
        <v>1</v>
      </c>
    </row>
    <row r="347" spans="1:11" x14ac:dyDescent="0.25">
      <c r="A347" s="110" t="str">
        <f t="shared" si="15"/>
        <v/>
      </c>
      <c r="B347" s="123"/>
      <c r="C347" s="55"/>
      <c r="D347" s="55"/>
      <c r="E347" s="56"/>
      <c r="F347" s="78"/>
      <c r="G347" s="56"/>
      <c r="H347" s="84">
        <f>SUMIF('Cash Inflows'!E:E,'AR Journal'!D347,'Cash Inflows'!F:F)</f>
        <v>0</v>
      </c>
      <c r="I347" s="84">
        <f t="shared" si="17"/>
        <v>0</v>
      </c>
      <c r="J347">
        <f t="shared" si="16"/>
        <v>0</v>
      </c>
      <c r="K347" t="b">
        <f ca="1">IF(TODAY()-E347&gt;'Data Inputs'!$B$46,TRUE,FALSE)</f>
        <v>1</v>
      </c>
    </row>
    <row r="348" spans="1:11" x14ac:dyDescent="0.25">
      <c r="A348" s="110" t="str">
        <f t="shared" si="15"/>
        <v/>
      </c>
      <c r="B348" s="123"/>
      <c r="C348" s="55"/>
      <c r="D348" s="55"/>
      <c r="E348" s="56"/>
      <c r="F348" s="78"/>
      <c r="G348" s="56"/>
      <c r="H348" s="84">
        <f>SUMIF('Cash Inflows'!E:E,'AR Journal'!D348,'Cash Inflows'!F:F)</f>
        <v>0</v>
      </c>
      <c r="I348" s="84">
        <f t="shared" si="17"/>
        <v>0</v>
      </c>
      <c r="J348">
        <f t="shared" si="16"/>
        <v>0</v>
      </c>
      <c r="K348" t="b">
        <f ca="1">IF(TODAY()-E348&gt;'Data Inputs'!$B$46,TRUE,FALSE)</f>
        <v>1</v>
      </c>
    </row>
    <row r="349" spans="1:11" x14ac:dyDescent="0.25">
      <c r="A349" s="110" t="str">
        <f t="shared" si="15"/>
        <v/>
      </c>
      <c r="B349" s="123"/>
      <c r="C349" s="55"/>
      <c r="D349" s="55"/>
      <c r="E349" s="56"/>
      <c r="F349" s="78"/>
      <c r="G349" s="56"/>
      <c r="H349" s="84">
        <f>SUMIF('Cash Inflows'!E:E,'AR Journal'!D349,'Cash Inflows'!F:F)</f>
        <v>0</v>
      </c>
      <c r="I349" s="84">
        <f t="shared" si="17"/>
        <v>0</v>
      </c>
      <c r="J349">
        <f t="shared" si="16"/>
        <v>0</v>
      </c>
      <c r="K349" t="b">
        <f ca="1">IF(TODAY()-E349&gt;'Data Inputs'!$B$46,TRUE,FALSE)</f>
        <v>1</v>
      </c>
    </row>
    <row r="350" spans="1:11" x14ac:dyDescent="0.25">
      <c r="A350" s="110" t="str">
        <f t="shared" si="15"/>
        <v/>
      </c>
      <c r="B350" s="123"/>
      <c r="C350" s="55"/>
      <c r="D350" s="55"/>
      <c r="E350" s="56"/>
      <c r="F350" s="78"/>
      <c r="G350" s="56"/>
      <c r="H350" s="84">
        <f>SUMIF('Cash Inflows'!E:E,'AR Journal'!D350,'Cash Inflows'!F:F)</f>
        <v>0</v>
      </c>
      <c r="I350" s="84">
        <f t="shared" si="17"/>
        <v>0</v>
      </c>
      <c r="J350">
        <f t="shared" si="16"/>
        <v>0</v>
      </c>
      <c r="K350" t="b">
        <f ca="1">IF(TODAY()-E350&gt;'Data Inputs'!$B$46,TRUE,FALSE)</f>
        <v>1</v>
      </c>
    </row>
    <row r="351" spans="1:11" x14ac:dyDescent="0.25">
      <c r="A351" s="110" t="str">
        <f t="shared" si="15"/>
        <v/>
      </c>
      <c r="B351" s="123"/>
      <c r="C351" s="55"/>
      <c r="D351" s="55"/>
      <c r="E351" s="56"/>
      <c r="F351" s="78"/>
      <c r="G351" s="56"/>
      <c r="H351" s="84">
        <f>SUMIF('Cash Inflows'!E:E,'AR Journal'!D351,'Cash Inflows'!F:F)</f>
        <v>0</v>
      </c>
      <c r="I351" s="84">
        <f t="shared" si="17"/>
        <v>0</v>
      </c>
      <c r="J351">
        <f t="shared" si="16"/>
        <v>0</v>
      </c>
      <c r="K351" t="b">
        <f ca="1">IF(TODAY()-E351&gt;'Data Inputs'!$B$46,TRUE,FALSE)</f>
        <v>1</v>
      </c>
    </row>
    <row r="352" spans="1:11" x14ac:dyDescent="0.25">
      <c r="A352" s="110" t="str">
        <f t="shared" si="15"/>
        <v/>
      </c>
      <c r="B352" s="123"/>
      <c r="C352" s="55"/>
      <c r="D352" s="55"/>
      <c r="E352" s="56"/>
      <c r="F352" s="78"/>
      <c r="G352" s="56"/>
      <c r="H352" s="84">
        <f>SUMIF('Cash Inflows'!E:E,'AR Journal'!D352,'Cash Inflows'!F:F)</f>
        <v>0</v>
      </c>
      <c r="I352" s="84">
        <f t="shared" si="17"/>
        <v>0</v>
      </c>
      <c r="J352">
        <f t="shared" si="16"/>
        <v>0</v>
      </c>
      <c r="K352" t="b">
        <f ca="1">IF(TODAY()-E352&gt;'Data Inputs'!$B$46,TRUE,FALSE)</f>
        <v>1</v>
      </c>
    </row>
    <row r="353" spans="1:11" x14ac:dyDescent="0.25">
      <c r="A353" s="110" t="str">
        <f t="shared" si="15"/>
        <v/>
      </c>
      <c r="B353" s="123"/>
      <c r="C353" s="55"/>
      <c r="D353" s="55"/>
      <c r="E353" s="56"/>
      <c r="F353" s="78"/>
      <c r="G353" s="56"/>
      <c r="H353" s="84">
        <f>SUMIF('Cash Inflows'!E:E,'AR Journal'!D353,'Cash Inflows'!F:F)</f>
        <v>0</v>
      </c>
      <c r="I353" s="84">
        <f t="shared" si="17"/>
        <v>0</v>
      </c>
      <c r="J353">
        <f t="shared" si="16"/>
        <v>0</v>
      </c>
      <c r="K353" t="b">
        <f ca="1">IF(TODAY()-E353&gt;'Data Inputs'!$B$46,TRUE,FALSE)</f>
        <v>1</v>
      </c>
    </row>
    <row r="354" spans="1:11" x14ac:dyDescent="0.25">
      <c r="A354" s="110" t="str">
        <f t="shared" si="15"/>
        <v/>
      </c>
      <c r="B354" s="123"/>
      <c r="C354" s="55"/>
      <c r="D354" s="55"/>
      <c r="E354" s="56"/>
      <c r="F354" s="78"/>
      <c r="G354" s="56"/>
      <c r="H354" s="84">
        <f>SUMIF('Cash Inflows'!E:E,'AR Journal'!D354,'Cash Inflows'!F:F)</f>
        <v>0</v>
      </c>
      <c r="I354" s="84">
        <f t="shared" si="17"/>
        <v>0</v>
      </c>
      <c r="J354">
        <f t="shared" si="16"/>
        <v>0</v>
      </c>
      <c r="K354" t="b">
        <f ca="1">IF(TODAY()-E354&gt;'Data Inputs'!$B$46,TRUE,FALSE)</f>
        <v>1</v>
      </c>
    </row>
    <row r="355" spans="1:11" x14ac:dyDescent="0.25">
      <c r="A355" s="110" t="str">
        <f t="shared" si="15"/>
        <v/>
      </c>
      <c r="B355" s="123"/>
      <c r="C355" s="55"/>
      <c r="D355" s="55"/>
      <c r="E355" s="56"/>
      <c r="F355" s="78"/>
      <c r="G355" s="56"/>
      <c r="H355" s="84">
        <f>SUMIF('Cash Inflows'!E:E,'AR Journal'!D355,'Cash Inflows'!F:F)</f>
        <v>0</v>
      </c>
      <c r="I355" s="84">
        <f t="shared" si="17"/>
        <v>0</v>
      </c>
      <c r="J355">
        <f t="shared" si="16"/>
        <v>0</v>
      </c>
      <c r="K355" t="b">
        <f ca="1">IF(TODAY()-E355&gt;'Data Inputs'!$B$46,TRUE,FALSE)</f>
        <v>1</v>
      </c>
    </row>
    <row r="356" spans="1:11" x14ac:dyDescent="0.25">
      <c r="A356" s="110" t="str">
        <f t="shared" si="15"/>
        <v/>
      </c>
      <c r="B356" s="123"/>
      <c r="C356" s="55"/>
      <c r="D356" s="55"/>
      <c r="E356" s="56"/>
      <c r="F356" s="78"/>
      <c r="G356" s="56"/>
      <c r="H356" s="84">
        <f>SUMIF('Cash Inflows'!E:E,'AR Journal'!D356,'Cash Inflows'!F:F)</f>
        <v>0</v>
      </c>
      <c r="I356" s="84">
        <f t="shared" si="17"/>
        <v>0</v>
      </c>
      <c r="J356">
        <f t="shared" si="16"/>
        <v>0</v>
      </c>
      <c r="K356" t="b">
        <f ca="1">IF(TODAY()-E356&gt;'Data Inputs'!$B$46,TRUE,FALSE)</f>
        <v>1</v>
      </c>
    </row>
    <row r="357" spans="1:11" x14ac:dyDescent="0.25">
      <c r="A357" s="110" t="str">
        <f t="shared" si="15"/>
        <v/>
      </c>
      <c r="B357" s="123"/>
      <c r="C357" s="55"/>
      <c r="D357" s="55"/>
      <c r="E357" s="56"/>
      <c r="F357" s="78"/>
      <c r="G357" s="56"/>
      <c r="H357" s="84">
        <f>SUMIF('Cash Inflows'!E:E,'AR Journal'!D357,'Cash Inflows'!F:F)</f>
        <v>0</v>
      </c>
      <c r="I357" s="84">
        <f t="shared" si="17"/>
        <v>0</v>
      </c>
      <c r="J357">
        <f t="shared" si="16"/>
        <v>0</v>
      </c>
      <c r="K357" t="b">
        <f ca="1">IF(TODAY()-E357&gt;'Data Inputs'!$B$46,TRUE,FALSE)</f>
        <v>1</v>
      </c>
    </row>
    <row r="358" spans="1:11" x14ac:dyDescent="0.25">
      <c r="A358" s="110" t="str">
        <f t="shared" si="15"/>
        <v/>
      </c>
      <c r="B358" s="123"/>
      <c r="C358" s="55"/>
      <c r="D358" s="55"/>
      <c r="E358" s="56"/>
      <c r="F358" s="78"/>
      <c r="G358" s="56"/>
      <c r="H358" s="84">
        <f>SUMIF('Cash Inflows'!E:E,'AR Journal'!D358,'Cash Inflows'!F:F)</f>
        <v>0</v>
      </c>
      <c r="I358" s="84">
        <f t="shared" si="17"/>
        <v>0</v>
      </c>
      <c r="J358">
        <f t="shared" si="16"/>
        <v>0</v>
      </c>
      <c r="K358" t="b">
        <f ca="1">IF(TODAY()-E358&gt;'Data Inputs'!$B$46,TRUE,FALSE)</f>
        <v>1</v>
      </c>
    </row>
    <row r="359" spans="1:11" x14ac:dyDescent="0.25">
      <c r="A359" s="110" t="str">
        <f t="shared" si="15"/>
        <v/>
      </c>
      <c r="B359" s="123"/>
      <c r="C359" s="55"/>
      <c r="D359" s="55"/>
      <c r="E359" s="56"/>
      <c r="F359" s="78"/>
      <c r="G359" s="56"/>
      <c r="H359" s="84">
        <f>SUMIF('Cash Inflows'!E:E,'AR Journal'!D359,'Cash Inflows'!F:F)</f>
        <v>0</v>
      </c>
      <c r="I359" s="84">
        <f t="shared" si="17"/>
        <v>0</v>
      </c>
      <c r="J359">
        <f t="shared" si="16"/>
        <v>0</v>
      </c>
      <c r="K359" t="b">
        <f ca="1">IF(TODAY()-E359&gt;'Data Inputs'!$B$46,TRUE,FALSE)</f>
        <v>1</v>
      </c>
    </row>
    <row r="360" spans="1:11" x14ac:dyDescent="0.25">
      <c r="A360" s="110" t="str">
        <f t="shared" si="15"/>
        <v/>
      </c>
      <c r="B360" s="123"/>
      <c r="C360" s="55"/>
      <c r="D360" s="55"/>
      <c r="E360" s="56"/>
      <c r="F360" s="78"/>
      <c r="G360" s="56"/>
      <c r="H360" s="84">
        <f>SUMIF('Cash Inflows'!E:E,'AR Journal'!D360,'Cash Inflows'!F:F)</f>
        <v>0</v>
      </c>
      <c r="I360" s="84">
        <f t="shared" si="17"/>
        <v>0</v>
      </c>
      <c r="J360">
        <f t="shared" si="16"/>
        <v>0</v>
      </c>
      <c r="K360" t="b">
        <f ca="1">IF(TODAY()-E360&gt;'Data Inputs'!$B$46,TRUE,FALSE)</f>
        <v>1</v>
      </c>
    </row>
    <row r="361" spans="1:11" x14ac:dyDescent="0.25">
      <c r="A361" s="110" t="str">
        <f t="shared" si="15"/>
        <v/>
      </c>
      <c r="B361" s="123"/>
      <c r="C361" s="55"/>
      <c r="D361" s="55"/>
      <c r="E361" s="56"/>
      <c r="F361" s="78"/>
      <c r="G361" s="56"/>
      <c r="H361" s="84">
        <f>SUMIF('Cash Inflows'!E:E,'AR Journal'!D361,'Cash Inflows'!F:F)</f>
        <v>0</v>
      </c>
      <c r="I361" s="84">
        <f t="shared" si="17"/>
        <v>0</v>
      </c>
      <c r="J361">
        <f t="shared" si="16"/>
        <v>0</v>
      </c>
      <c r="K361" t="b">
        <f ca="1">IF(TODAY()-E361&gt;'Data Inputs'!$B$46,TRUE,FALSE)</f>
        <v>1</v>
      </c>
    </row>
    <row r="362" spans="1:11" x14ac:dyDescent="0.25">
      <c r="A362" s="110" t="str">
        <f t="shared" si="15"/>
        <v/>
      </c>
      <c r="B362" s="123"/>
      <c r="C362" s="55"/>
      <c r="D362" s="55"/>
      <c r="E362" s="56"/>
      <c r="F362" s="78"/>
      <c r="G362" s="56"/>
      <c r="H362" s="84">
        <f>SUMIF('Cash Inflows'!E:E,'AR Journal'!D362,'Cash Inflows'!F:F)</f>
        <v>0</v>
      </c>
      <c r="I362" s="84">
        <f t="shared" si="17"/>
        <v>0</v>
      </c>
      <c r="J362">
        <f t="shared" si="16"/>
        <v>0</v>
      </c>
      <c r="K362" t="b">
        <f ca="1">IF(TODAY()-E362&gt;'Data Inputs'!$B$46,TRUE,FALSE)</f>
        <v>1</v>
      </c>
    </row>
    <row r="363" spans="1:11" x14ac:dyDescent="0.25">
      <c r="A363" s="110" t="str">
        <f t="shared" si="15"/>
        <v/>
      </c>
      <c r="B363" s="123"/>
      <c r="C363" s="55"/>
      <c r="D363" s="55"/>
      <c r="E363" s="56"/>
      <c r="F363" s="78"/>
      <c r="G363" s="56"/>
      <c r="H363" s="84">
        <f>SUMIF('Cash Inflows'!E:E,'AR Journal'!D363,'Cash Inflows'!F:F)</f>
        <v>0</v>
      </c>
      <c r="I363" s="84">
        <f t="shared" si="17"/>
        <v>0</v>
      </c>
      <c r="J363">
        <f t="shared" si="16"/>
        <v>0</v>
      </c>
      <c r="K363" t="b">
        <f ca="1">IF(TODAY()-E363&gt;'Data Inputs'!$B$46,TRUE,FALSE)</f>
        <v>1</v>
      </c>
    </row>
    <row r="364" spans="1:11" x14ac:dyDescent="0.25">
      <c r="A364" s="110" t="str">
        <f t="shared" si="15"/>
        <v/>
      </c>
      <c r="B364" s="123"/>
      <c r="C364" s="55"/>
      <c r="D364" s="55"/>
      <c r="E364" s="56"/>
      <c r="F364" s="78"/>
      <c r="G364" s="56"/>
      <c r="H364" s="84">
        <f>SUMIF('Cash Inflows'!E:E,'AR Journal'!D364,'Cash Inflows'!F:F)</f>
        <v>0</v>
      </c>
      <c r="I364" s="84">
        <f t="shared" si="17"/>
        <v>0</v>
      </c>
      <c r="J364">
        <f t="shared" si="16"/>
        <v>0</v>
      </c>
      <c r="K364" t="b">
        <f ca="1">IF(TODAY()-E364&gt;'Data Inputs'!$B$46,TRUE,FALSE)</f>
        <v>1</v>
      </c>
    </row>
    <row r="365" spans="1:11" x14ac:dyDescent="0.25">
      <c r="A365" s="110" t="str">
        <f t="shared" si="15"/>
        <v/>
      </c>
      <c r="B365" s="123"/>
      <c r="C365" s="55"/>
      <c r="D365" s="55"/>
      <c r="E365" s="56"/>
      <c r="F365" s="78"/>
      <c r="G365" s="56"/>
      <c r="H365" s="84">
        <f>SUMIF('Cash Inflows'!E:E,'AR Journal'!D365,'Cash Inflows'!F:F)</f>
        <v>0</v>
      </c>
      <c r="I365" s="84">
        <f t="shared" si="17"/>
        <v>0</v>
      </c>
      <c r="J365">
        <f t="shared" si="16"/>
        <v>0</v>
      </c>
      <c r="K365" t="b">
        <f ca="1">IF(TODAY()-E365&gt;'Data Inputs'!$B$46,TRUE,FALSE)</f>
        <v>1</v>
      </c>
    </row>
    <row r="366" spans="1:11" x14ac:dyDescent="0.25">
      <c r="A366" s="110" t="str">
        <f t="shared" si="15"/>
        <v/>
      </c>
      <c r="B366" s="123"/>
      <c r="C366" s="55"/>
      <c r="D366" s="55"/>
      <c r="E366" s="56"/>
      <c r="F366" s="78"/>
      <c r="G366" s="56"/>
      <c r="H366" s="84">
        <f>SUMIF('Cash Inflows'!E:E,'AR Journal'!D366,'Cash Inflows'!F:F)</f>
        <v>0</v>
      </c>
      <c r="I366" s="84">
        <f t="shared" si="17"/>
        <v>0</v>
      </c>
      <c r="J366">
        <f t="shared" si="16"/>
        <v>0</v>
      </c>
      <c r="K366" t="b">
        <f ca="1">IF(TODAY()-E366&gt;'Data Inputs'!$B$46,TRUE,FALSE)</f>
        <v>1</v>
      </c>
    </row>
    <row r="367" spans="1:11" x14ac:dyDescent="0.25">
      <c r="A367" s="110" t="str">
        <f t="shared" si="15"/>
        <v/>
      </c>
      <c r="B367" s="123"/>
      <c r="C367" s="55"/>
      <c r="D367" s="55"/>
      <c r="E367" s="56"/>
      <c r="F367" s="78"/>
      <c r="G367" s="56"/>
      <c r="H367" s="84">
        <f>SUMIF('Cash Inflows'!E:E,'AR Journal'!D367,'Cash Inflows'!F:F)</f>
        <v>0</v>
      </c>
      <c r="I367" s="84">
        <f t="shared" si="17"/>
        <v>0</v>
      </c>
      <c r="J367">
        <f t="shared" si="16"/>
        <v>0</v>
      </c>
      <c r="K367" t="b">
        <f ca="1">IF(TODAY()-E367&gt;'Data Inputs'!$B$46,TRUE,FALSE)</f>
        <v>1</v>
      </c>
    </row>
    <row r="368" spans="1:11" x14ac:dyDescent="0.25">
      <c r="A368" s="110" t="str">
        <f t="shared" si="15"/>
        <v/>
      </c>
      <c r="B368" s="123"/>
      <c r="C368" s="55"/>
      <c r="D368" s="55"/>
      <c r="E368" s="56"/>
      <c r="F368" s="78"/>
      <c r="G368" s="56"/>
      <c r="H368" s="84">
        <f>SUMIF('Cash Inflows'!E:E,'AR Journal'!D368,'Cash Inflows'!F:F)</f>
        <v>0</v>
      </c>
      <c r="I368" s="84">
        <f t="shared" si="17"/>
        <v>0</v>
      </c>
      <c r="J368">
        <f t="shared" si="16"/>
        <v>0</v>
      </c>
      <c r="K368" t="b">
        <f ca="1">IF(TODAY()-E368&gt;'Data Inputs'!$B$46,TRUE,FALSE)</f>
        <v>1</v>
      </c>
    </row>
    <row r="369" spans="1:11" x14ac:dyDescent="0.25">
      <c r="A369" s="110" t="str">
        <f t="shared" si="15"/>
        <v/>
      </c>
      <c r="B369" s="123"/>
      <c r="C369" s="55"/>
      <c r="D369" s="55"/>
      <c r="E369" s="56"/>
      <c r="F369" s="78"/>
      <c r="G369" s="56"/>
      <c r="H369" s="84">
        <f>SUMIF('Cash Inflows'!E:E,'AR Journal'!D369,'Cash Inflows'!F:F)</f>
        <v>0</v>
      </c>
      <c r="I369" s="84">
        <f t="shared" si="17"/>
        <v>0</v>
      </c>
      <c r="J369">
        <f t="shared" si="16"/>
        <v>0</v>
      </c>
      <c r="K369" t="b">
        <f ca="1">IF(TODAY()-E369&gt;'Data Inputs'!$B$46,TRUE,FALSE)</f>
        <v>1</v>
      </c>
    </row>
    <row r="370" spans="1:11" x14ac:dyDescent="0.25">
      <c r="A370" s="110" t="str">
        <f t="shared" si="15"/>
        <v/>
      </c>
      <c r="B370" s="123"/>
      <c r="C370" s="55"/>
      <c r="D370" s="55"/>
      <c r="E370" s="56"/>
      <c r="F370" s="78"/>
      <c r="G370" s="56"/>
      <c r="H370" s="84">
        <f>SUMIF('Cash Inflows'!E:E,'AR Journal'!D370,'Cash Inflows'!F:F)</f>
        <v>0</v>
      </c>
      <c r="I370" s="84">
        <f t="shared" si="17"/>
        <v>0</v>
      </c>
      <c r="J370">
        <f t="shared" si="16"/>
        <v>0</v>
      </c>
      <c r="K370" t="b">
        <f ca="1">IF(TODAY()-E370&gt;'Data Inputs'!$B$46,TRUE,FALSE)</f>
        <v>1</v>
      </c>
    </row>
    <row r="371" spans="1:11" x14ac:dyDescent="0.25">
      <c r="A371" s="110" t="str">
        <f t="shared" si="15"/>
        <v/>
      </c>
      <c r="B371" s="123"/>
      <c r="C371" s="55"/>
      <c r="D371" s="55"/>
      <c r="E371" s="56"/>
      <c r="F371" s="78"/>
      <c r="G371" s="56"/>
      <c r="H371" s="84">
        <f>SUMIF('Cash Inflows'!E:E,'AR Journal'!D371,'Cash Inflows'!F:F)</f>
        <v>0</v>
      </c>
      <c r="I371" s="84">
        <f t="shared" si="17"/>
        <v>0</v>
      </c>
      <c r="J371">
        <f t="shared" si="16"/>
        <v>0</v>
      </c>
      <c r="K371" t="b">
        <f ca="1">IF(TODAY()-E371&gt;'Data Inputs'!$B$46,TRUE,FALSE)</f>
        <v>1</v>
      </c>
    </row>
    <row r="372" spans="1:11" x14ac:dyDescent="0.25">
      <c r="A372" s="110" t="str">
        <f t="shared" si="15"/>
        <v/>
      </c>
      <c r="B372" s="123"/>
      <c r="C372" s="55"/>
      <c r="D372" s="55"/>
      <c r="E372" s="56"/>
      <c r="F372" s="78"/>
      <c r="G372" s="56"/>
      <c r="H372" s="84">
        <f>SUMIF('Cash Inflows'!E:E,'AR Journal'!D372,'Cash Inflows'!F:F)</f>
        <v>0</v>
      </c>
      <c r="I372" s="84">
        <f t="shared" si="17"/>
        <v>0</v>
      </c>
      <c r="J372">
        <f t="shared" si="16"/>
        <v>0</v>
      </c>
      <c r="K372" t="b">
        <f ca="1">IF(TODAY()-E372&gt;'Data Inputs'!$B$46,TRUE,FALSE)</f>
        <v>1</v>
      </c>
    </row>
    <row r="373" spans="1:11" x14ac:dyDescent="0.25">
      <c r="A373" s="110" t="str">
        <f t="shared" si="15"/>
        <v/>
      </c>
      <c r="B373" s="123"/>
      <c r="C373" s="55"/>
      <c r="D373" s="55"/>
      <c r="E373" s="56"/>
      <c r="F373" s="78"/>
      <c r="G373" s="56"/>
      <c r="H373" s="84">
        <f>SUMIF('Cash Inflows'!E:E,'AR Journal'!D373,'Cash Inflows'!F:F)</f>
        <v>0</v>
      </c>
      <c r="I373" s="84">
        <f t="shared" si="17"/>
        <v>0</v>
      </c>
      <c r="J373">
        <f t="shared" si="16"/>
        <v>0</v>
      </c>
      <c r="K373" t="b">
        <f ca="1">IF(TODAY()-E373&gt;'Data Inputs'!$B$46,TRUE,FALSE)</f>
        <v>1</v>
      </c>
    </row>
    <row r="374" spans="1:11" x14ac:dyDescent="0.25">
      <c r="A374" s="110" t="str">
        <f t="shared" si="15"/>
        <v/>
      </c>
      <c r="B374" s="123"/>
      <c r="C374" s="55"/>
      <c r="D374" s="55"/>
      <c r="E374" s="56"/>
      <c r="F374" s="78"/>
      <c r="G374" s="56"/>
      <c r="H374" s="84">
        <f>SUMIF('Cash Inflows'!E:E,'AR Journal'!D374,'Cash Inflows'!F:F)</f>
        <v>0</v>
      </c>
      <c r="I374" s="84">
        <f t="shared" si="17"/>
        <v>0</v>
      </c>
      <c r="J374">
        <f t="shared" si="16"/>
        <v>0</v>
      </c>
      <c r="K374" t="b">
        <f ca="1">IF(TODAY()-E374&gt;'Data Inputs'!$B$46,TRUE,FALSE)</f>
        <v>1</v>
      </c>
    </row>
    <row r="375" spans="1:11" x14ac:dyDescent="0.25">
      <c r="A375" s="110" t="str">
        <f t="shared" si="15"/>
        <v/>
      </c>
      <c r="B375" s="123"/>
      <c r="C375" s="55"/>
      <c r="D375" s="55"/>
      <c r="E375" s="56"/>
      <c r="F375" s="78"/>
      <c r="G375" s="56"/>
      <c r="H375" s="84">
        <f>SUMIF('Cash Inflows'!E:E,'AR Journal'!D375,'Cash Inflows'!F:F)</f>
        <v>0</v>
      </c>
      <c r="I375" s="84">
        <f t="shared" si="17"/>
        <v>0</v>
      </c>
      <c r="J375">
        <f t="shared" si="16"/>
        <v>0</v>
      </c>
      <c r="K375" t="b">
        <f ca="1">IF(TODAY()-E375&gt;'Data Inputs'!$B$46,TRUE,FALSE)</f>
        <v>1</v>
      </c>
    </row>
    <row r="376" spans="1:11" x14ac:dyDescent="0.25">
      <c r="A376" s="110" t="str">
        <f t="shared" si="15"/>
        <v/>
      </c>
      <c r="B376" s="123"/>
      <c r="C376" s="55"/>
      <c r="D376" s="55"/>
      <c r="E376" s="56"/>
      <c r="F376" s="78"/>
      <c r="G376" s="56"/>
      <c r="H376" s="84">
        <f>SUMIF('Cash Inflows'!E:E,'AR Journal'!D376,'Cash Inflows'!F:F)</f>
        <v>0</v>
      </c>
      <c r="I376" s="84">
        <f t="shared" si="17"/>
        <v>0</v>
      </c>
      <c r="J376">
        <f t="shared" si="16"/>
        <v>0</v>
      </c>
      <c r="K376" t="b">
        <f ca="1">IF(TODAY()-E376&gt;'Data Inputs'!$B$46,TRUE,FALSE)</f>
        <v>1</v>
      </c>
    </row>
    <row r="377" spans="1:11" x14ac:dyDescent="0.25">
      <c r="A377" s="110" t="str">
        <f t="shared" si="15"/>
        <v/>
      </c>
      <c r="B377" s="123"/>
      <c r="C377" s="55"/>
      <c r="D377" s="55"/>
      <c r="E377" s="56"/>
      <c r="F377" s="78"/>
      <c r="G377" s="56"/>
      <c r="H377" s="84">
        <f>SUMIF('Cash Inflows'!E:E,'AR Journal'!D377,'Cash Inflows'!F:F)</f>
        <v>0</v>
      </c>
      <c r="I377" s="84">
        <f t="shared" si="17"/>
        <v>0</v>
      </c>
      <c r="J377">
        <f t="shared" si="16"/>
        <v>0</v>
      </c>
      <c r="K377" t="b">
        <f ca="1">IF(TODAY()-E377&gt;'Data Inputs'!$B$46,TRUE,FALSE)</f>
        <v>1</v>
      </c>
    </row>
    <row r="378" spans="1:11" x14ac:dyDescent="0.25">
      <c r="A378" s="110" t="str">
        <f t="shared" si="15"/>
        <v/>
      </c>
      <c r="B378" s="123"/>
      <c r="C378" s="55"/>
      <c r="D378" s="55"/>
      <c r="E378" s="56"/>
      <c r="F378" s="78"/>
      <c r="G378" s="56"/>
      <c r="H378" s="84">
        <f>SUMIF('Cash Inflows'!E:E,'AR Journal'!D378,'Cash Inflows'!F:F)</f>
        <v>0</v>
      </c>
      <c r="I378" s="84">
        <f t="shared" si="17"/>
        <v>0</v>
      </c>
      <c r="J378">
        <f t="shared" si="16"/>
        <v>0</v>
      </c>
      <c r="K378" t="b">
        <f ca="1">IF(TODAY()-E378&gt;'Data Inputs'!$B$46,TRUE,FALSE)</f>
        <v>1</v>
      </c>
    </row>
    <row r="379" spans="1:11" x14ac:dyDescent="0.25">
      <c r="A379" s="110" t="str">
        <f t="shared" si="15"/>
        <v/>
      </c>
      <c r="B379" s="123"/>
      <c r="C379" s="55"/>
      <c r="D379" s="55"/>
      <c r="E379" s="56"/>
      <c r="F379" s="78"/>
      <c r="G379" s="56"/>
      <c r="H379" s="84">
        <f>SUMIF('Cash Inflows'!E:E,'AR Journal'!D379,'Cash Inflows'!F:F)</f>
        <v>0</v>
      </c>
      <c r="I379" s="84">
        <f t="shared" si="17"/>
        <v>0</v>
      </c>
      <c r="J379">
        <f t="shared" si="16"/>
        <v>0</v>
      </c>
      <c r="K379" t="b">
        <f ca="1">IF(TODAY()-E379&gt;'Data Inputs'!$B$46,TRUE,FALSE)</f>
        <v>1</v>
      </c>
    </row>
    <row r="380" spans="1:11" x14ac:dyDescent="0.25">
      <c r="A380" s="110" t="str">
        <f t="shared" si="15"/>
        <v/>
      </c>
      <c r="B380" s="123"/>
      <c r="C380" s="55"/>
      <c r="D380" s="55"/>
      <c r="E380" s="56"/>
      <c r="F380" s="78"/>
      <c r="G380" s="56"/>
      <c r="H380" s="84">
        <f>SUMIF('Cash Inflows'!E:E,'AR Journal'!D380,'Cash Inflows'!F:F)</f>
        <v>0</v>
      </c>
      <c r="I380" s="84">
        <f t="shared" si="17"/>
        <v>0</v>
      </c>
      <c r="J380">
        <f t="shared" si="16"/>
        <v>0</v>
      </c>
      <c r="K380" t="b">
        <f ca="1">IF(TODAY()-E380&gt;'Data Inputs'!$B$46,TRUE,FALSE)</f>
        <v>1</v>
      </c>
    </row>
    <row r="381" spans="1:11" x14ac:dyDescent="0.25">
      <c r="A381" s="110" t="str">
        <f t="shared" si="15"/>
        <v/>
      </c>
      <c r="B381" s="123"/>
      <c r="C381" s="55"/>
      <c r="D381" s="55"/>
      <c r="E381" s="56"/>
      <c r="F381" s="78"/>
      <c r="G381" s="56"/>
      <c r="H381" s="84">
        <f>SUMIF('Cash Inflows'!E:E,'AR Journal'!D381,'Cash Inflows'!F:F)</f>
        <v>0</v>
      </c>
      <c r="I381" s="84">
        <f t="shared" si="17"/>
        <v>0</v>
      </c>
      <c r="J381">
        <f t="shared" si="16"/>
        <v>0</v>
      </c>
      <c r="K381" t="b">
        <f ca="1">IF(TODAY()-E381&gt;'Data Inputs'!$B$46,TRUE,FALSE)</f>
        <v>1</v>
      </c>
    </row>
    <row r="382" spans="1:11" x14ac:dyDescent="0.25">
      <c r="A382" s="110" t="str">
        <f t="shared" si="15"/>
        <v/>
      </c>
      <c r="B382" s="123"/>
      <c r="C382" s="55"/>
      <c r="D382" s="55"/>
      <c r="E382" s="56"/>
      <c r="F382" s="78"/>
      <c r="G382" s="56"/>
      <c r="H382" s="84">
        <f>SUMIF('Cash Inflows'!E:E,'AR Journal'!D382,'Cash Inflows'!F:F)</f>
        <v>0</v>
      </c>
      <c r="I382" s="84">
        <f t="shared" si="17"/>
        <v>0</v>
      </c>
      <c r="J382">
        <f t="shared" si="16"/>
        <v>0</v>
      </c>
      <c r="K382" t="b">
        <f ca="1">IF(TODAY()-E382&gt;'Data Inputs'!$B$46,TRUE,FALSE)</f>
        <v>1</v>
      </c>
    </row>
    <row r="383" spans="1:11" x14ac:dyDescent="0.25">
      <c r="A383" s="110" t="str">
        <f t="shared" si="15"/>
        <v/>
      </c>
      <c r="B383" s="123"/>
      <c r="C383" s="55"/>
      <c r="D383" s="55"/>
      <c r="E383" s="56"/>
      <c r="F383" s="78"/>
      <c r="G383" s="56"/>
      <c r="H383" s="84">
        <f>SUMIF('Cash Inflows'!E:E,'AR Journal'!D383,'Cash Inflows'!F:F)</f>
        <v>0</v>
      </c>
      <c r="I383" s="84">
        <f t="shared" si="17"/>
        <v>0</v>
      </c>
      <c r="J383">
        <f t="shared" si="16"/>
        <v>0</v>
      </c>
      <c r="K383" t="b">
        <f ca="1">IF(TODAY()-E383&gt;'Data Inputs'!$B$46,TRUE,FALSE)</f>
        <v>1</v>
      </c>
    </row>
    <row r="384" spans="1:11" x14ac:dyDescent="0.25">
      <c r="A384" s="110" t="str">
        <f t="shared" si="15"/>
        <v/>
      </c>
      <c r="B384" s="123"/>
      <c r="C384" s="55"/>
      <c r="D384" s="55"/>
      <c r="E384" s="56"/>
      <c r="F384" s="78"/>
      <c r="G384" s="56"/>
      <c r="H384" s="84">
        <f>SUMIF('Cash Inflows'!E:E,'AR Journal'!D384,'Cash Inflows'!F:F)</f>
        <v>0</v>
      </c>
      <c r="I384" s="84">
        <f t="shared" si="17"/>
        <v>0</v>
      </c>
      <c r="J384">
        <f t="shared" si="16"/>
        <v>0</v>
      </c>
      <c r="K384" t="b">
        <f ca="1">IF(TODAY()-E384&gt;'Data Inputs'!$B$46,TRUE,FALSE)</f>
        <v>1</v>
      </c>
    </row>
    <row r="385" spans="1:11" x14ac:dyDescent="0.25">
      <c r="A385" s="110" t="str">
        <f t="shared" si="15"/>
        <v/>
      </c>
      <c r="B385" s="123"/>
      <c r="C385" s="55"/>
      <c r="D385" s="55"/>
      <c r="E385" s="56"/>
      <c r="F385" s="78"/>
      <c r="G385" s="56"/>
      <c r="H385" s="84">
        <f>SUMIF('Cash Inflows'!E:E,'AR Journal'!D385,'Cash Inflows'!F:F)</f>
        <v>0</v>
      </c>
      <c r="I385" s="84">
        <f t="shared" si="17"/>
        <v>0</v>
      </c>
      <c r="J385">
        <f t="shared" si="16"/>
        <v>0</v>
      </c>
      <c r="K385" t="b">
        <f ca="1">IF(TODAY()-E385&gt;'Data Inputs'!$B$46,TRUE,FALSE)</f>
        <v>1</v>
      </c>
    </row>
    <row r="386" spans="1:11" x14ac:dyDescent="0.25">
      <c r="A386" s="110" t="str">
        <f t="shared" si="15"/>
        <v/>
      </c>
      <c r="B386" s="123"/>
      <c r="C386" s="55"/>
      <c r="D386" s="55"/>
      <c r="E386" s="56"/>
      <c r="F386" s="78"/>
      <c r="G386" s="56"/>
      <c r="H386" s="84">
        <f>SUMIF('Cash Inflows'!E:E,'AR Journal'!D386,'Cash Inflows'!F:F)</f>
        <v>0</v>
      </c>
      <c r="I386" s="84">
        <f t="shared" si="17"/>
        <v>0</v>
      </c>
      <c r="J386">
        <f t="shared" si="16"/>
        <v>0</v>
      </c>
      <c r="K386" t="b">
        <f ca="1">IF(TODAY()-E386&gt;'Data Inputs'!$B$46,TRUE,FALSE)</f>
        <v>1</v>
      </c>
    </row>
    <row r="387" spans="1:11" x14ac:dyDescent="0.25">
      <c r="A387" s="110" t="str">
        <f t="shared" ref="A387:A450" si="18">IF(E387="","",E387+(6-J387))</f>
        <v/>
      </c>
      <c r="B387" s="123"/>
      <c r="C387" s="55"/>
      <c r="D387" s="55"/>
      <c r="E387" s="56"/>
      <c r="F387" s="78"/>
      <c r="G387" s="56"/>
      <c r="H387" s="84">
        <f>SUMIF('Cash Inflows'!E:E,'AR Journal'!D387,'Cash Inflows'!F:F)</f>
        <v>0</v>
      </c>
      <c r="I387" s="84">
        <f t="shared" si="17"/>
        <v>0</v>
      </c>
      <c r="J387">
        <f t="shared" ref="J387:J450" si="19">IF(WEEKDAY(E387)=7,0,WEEKDAY(E387))</f>
        <v>0</v>
      </c>
      <c r="K387" t="b">
        <f ca="1">IF(TODAY()-E387&gt;'Data Inputs'!$B$46,TRUE,FALSE)</f>
        <v>1</v>
      </c>
    </row>
    <row r="388" spans="1:11" x14ac:dyDescent="0.25">
      <c r="A388" s="110" t="str">
        <f t="shared" si="18"/>
        <v/>
      </c>
      <c r="B388" s="123"/>
      <c r="C388" s="55"/>
      <c r="D388" s="55"/>
      <c r="E388" s="56"/>
      <c r="F388" s="78"/>
      <c r="G388" s="56"/>
      <c r="H388" s="84">
        <f>SUMIF('Cash Inflows'!E:E,'AR Journal'!D388,'Cash Inflows'!F:F)</f>
        <v>0</v>
      </c>
      <c r="I388" s="84">
        <f t="shared" ref="I388:I451" si="20">F388-H388</f>
        <v>0</v>
      </c>
      <c r="J388">
        <f t="shared" si="19"/>
        <v>0</v>
      </c>
      <c r="K388" t="b">
        <f ca="1">IF(TODAY()-E388&gt;'Data Inputs'!$B$46,TRUE,FALSE)</f>
        <v>1</v>
      </c>
    </row>
    <row r="389" spans="1:11" x14ac:dyDescent="0.25">
      <c r="A389" s="110" t="str">
        <f t="shared" si="18"/>
        <v/>
      </c>
      <c r="B389" s="123"/>
      <c r="C389" s="55"/>
      <c r="D389" s="55"/>
      <c r="E389" s="56"/>
      <c r="F389" s="78"/>
      <c r="G389" s="56"/>
      <c r="H389" s="84">
        <f>SUMIF('Cash Inflows'!E:E,'AR Journal'!D389,'Cash Inflows'!F:F)</f>
        <v>0</v>
      </c>
      <c r="I389" s="84">
        <f t="shared" si="20"/>
        <v>0</v>
      </c>
      <c r="J389">
        <f t="shared" si="19"/>
        <v>0</v>
      </c>
      <c r="K389" t="b">
        <f ca="1">IF(TODAY()-E389&gt;'Data Inputs'!$B$46,TRUE,FALSE)</f>
        <v>1</v>
      </c>
    </row>
    <row r="390" spans="1:11" x14ac:dyDescent="0.25">
      <c r="A390" s="110" t="str">
        <f t="shared" si="18"/>
        <v/>
      </c>
      <c r="B390" s="123"/>
      <c r="C390" s="55"/>
      <c r="D390" s="55"/>
      <c r="E390" s="56"/>
      <c r="F390" s="78"/>
      <c r="G390" s="56"/>
      <c r="H390" s="84">
        <f>SUMIF('Cash Inflows'!E:E,'AR Journal'!D390,'Cash Inflows'!F:F)</f>
        <v>0</v>
      </c>
      <c r="I390" s="84">
        <f t="shared" si="20"/>
        <v>0</v>
      </c>
      <c r="J390">
        <f t="shared" si="19"/>
        <v>0</v>
      </c>
      <c r="K390" t="b">
        <f ca="1">IF(TODAY()-E390&gt;'Data Inputs'!$B$46,TRUE,FALSE)</f>
        <v>1</v>
      </c>
    </row>
    <row r="391" spans="1:11" x14ac:dyDescent="0.25">
      <c r="A391" s="110" t="str">
        <f t="shared" si="18"/>
        <v/>
      </c>
      <c r="B391" s="123"/>
      <c r="C391" s="55"/>
      <c r="D391" s="55"/>
      <c r="E391" s="56"/>
      <c r="F391" s="78"/>
      <c r="G391" s="56"/>
      <c r="H391" s="84">
        <f>SUMIF('Cash Inflows'!E:E,'AR Journal'!D391,'Cash Inflows'!F:F)</f>
        <v>0</v>
      </c>
      <c r="I391" s="84">
        <f t="shared" si="20"/>
        <v>0</v>
      </c>
      <c r="J391">
        <f t="shared" si="19"/>
        <v>0</v>
      </c>
      <c r="K391" t="b">
        <f ca="1">IF(TODAY()-E391&gt;'Data Inputs'!$B$46,TRUE,FALSE)</f>
        <v>1</v>
      </c>
    </row>
    <row r="392" spans="1:11" x14ac:dyDescent="0.25">
      <c r="A392" s="110" t="str">
        <f t="shared" si="18"/>
        <v/>
      </c>
      <c r="B392" s="123"/>
      <c r="C392" s="55"/>
      <c r="D392" s="55"/>
      <c r="E392" s="56"/>
      <c r="F392" s="78"/>
      <c r="G392" s="56"/>
      <c r="H392" s="84">
        <f>SUMIF('Cash Inflows'!E:E,'AR Journal'!D392,'Cash Inflows'!F:F)</f>
        <v>0</v>
      </c>
      <c r="I392" s="84">
        <f t="shared" si="20"/>
        <v>0</v>
      </c>
      <c r="J392">
        <f t="shared" si="19"/>
        <v>0</v>
      </c>
      <c r="K392" t="b">
        <f ca="1">IF(TODAY()-E392&gt;'Data Inputs'!$B$46,TRUE,FALSE)</f>
        <v>1</v>
      </c>
    </row>
    <row r="393" spans="1:11" x14ac:dyDescent="0.25">
      <c r="A393" s="110" t="str">
        <f t="shared" si="18"/>
        <v/>
      </c>
      <c r="B393" s="123"/>
      <c r="C393" s="55"/>
      <c r="D393" s="55"/>
      <c r="E393" s="56"/>
      <c r="F393" s="78"/>
      <c r="G393" s="56"/>
      <c r="H393" s="84">
        <f>SUMIF('Cash Inflows'!E:E,'AR Journal'!D393,'Cash Inflows'!F:F)</f>
        <v>0</v>
      </c>
      <c r="I393" s="84">
        <f t="shared" si="20"/>
        <v>0</v>
      </c>
      <c r="J393">
        <f t="shared" si="19"/>
        <v>0</v>
      </c>
      <c r="K393" t="b">
        <f ca="1">IF(TODAY()-E393&gt;'Data Inputs'!$B$46,TRUE,FALSE)</f>
        <v>1</v>
      </c>
    </row>
    <row r="394" spans="1:11" x14ac:dyDescent="0.25">
      <c r="A394" s="110" t="str">
        <f t="shared" si="18"/>
        <v/>
      </c>
      <c r="B394" s="123"/>
      <c r="C394" s="55"/>
      <c r="D394" s="55"/>
      <c r="E394" s="56"/>
      <c r="F394" s="78"/>
      <c r="G394" s="56"/>
      <c r="H394" s="84">
        <f>SUMIF('Cash Inflows'!E:E,'AR Journal'!D394,'Cash Inflows'!F:F)</f>
        <v>0</v>
      </c>
      <c r="I394" s="84">
        <f t="shared" si="20"/>
        <v>0</v>
      </c>
      <c r="J394">
        <f t="shared" si="19"/>
        <v>0</v>
      </c>
      <c r="K394" t="b">
        <f ca="1">IF(TODAY()-E394&gt;'Data Inputs'!$B$46,TRUE,FALSE)</f>
        <v>1</v>
      </c>
    </row>
    <row r="395" spans="1:11" x14ac:dyDescent="0.25">
      <c r="A395" s="110" t="str">
        <f t="shared" si="18"/>
        <v/>
      </c>
      <c r="B395" s="123"/>
      <c r="C395" s="55"/>
      <c r="D395" s="55"/>
      <c r="E395" s="56"/>
      <c r="F395" s="78"/>
      <c r="G395" s="56"/>
      <c r="H395" s="84">
        <f>SUMIF('Cash Inflows'!E:E,'AR Journal'!D395,'Cash Inflows'!F:F)</f>
        <v>0</v>
      </c>
      <c r="I395" s="84">
        <f t="shared" si="20"/>
        <v>0</v>
      </c>
      <c r="J395">
        <f t="shared" si="19"/>
        <v>0</v>
      </c>
      <c r="K395" t="b">
        <f ca="1">IF(TODAY()-E395&gt;'Data Inputs'!$B$46,TRUE,FALSE)</f>
        <v>1</v>
      </c>
    </row>
    <row r="396" spans="1:11" x14ac:dyDescent="0.25">
      <c r="A396" s="110" t="str">
        <f t="shared" si="18"/>
        <v/>
      </c>
      <c r="B396" s="123"/>
      <c r="C396" s="55"/>
      <c r="D396" s="55"/>
      <c r="E396" s="56"/>
      <c r="F396" s="78"/>
      <c r="G396" s="56"/>
      <c r="H396" s="84">
        <f>SUMIF('Cash Inflows'!E:E,'AR Journal'!D396,'Cash Inflows'!F:F)</f>
        <v>0</v>
      </c>
      <c r="I396" s="84">
        <f t="shared" si="20"/>
        <v>0</v>
      </c>
      <c r="J396">
        <f t="shared" si="19"/>
        <v>0</v>
      </c>
      <c r="K396" t="b">
        <f ca="1">IF(TODAY()-E396&gt;'Data Inputs'!$B$46,TRUE,FALSE)</f>
        <v>1</v>
      </c>
    </row>
    <row r="397" spans="1:11" x14ac:dyDescent="0.25">
      <c r="A397" s="110" t="str">
        <f t="shared" si="18"/>
        <v/>
      </c>
      <c r="B397" s="123"/>
      <c r="C397" s="55"/>
      <c r="D397" s="55"/>
      <c r="E397" s="56"/>
      <c r="F397" s="78"/>
      <c r="G397" s="56"/>
      <c r="H397" s="84">
        <f>SUMIF('Cash Inflows'!E:E,'AR Journal'!D397,'Cash Inflows'!F:F)</f>
        <v>0</v>
      </c>
      <c r="I397" s="84">
        <f t="shared" si="20"/>
        <v>0</v>
      </c>
      <c r="J397">
        <f t="shared" si="19"/>
        <v>0</v>
      </c>
      <c r="K397" t="b">
        <f ca="1">IF(TODAY()-E397&gt;'Data Inputs'!$B$46,TRUE,FALSE)</f>
        <v>1</v>
      </c>
    </row>
    <row r="398" spans="1:11" x14ac:dyDescent="0.25">
      <c r="A398" s="110" t="str">
        <f t="shared" si="18"/>
        <v/>
      </c>
      <c r="B398" s="123"/>
      <c r="C398" s="55"/>
      <c r="D398" s="55"/>
      <c r="E398" s="56"/>
      <c r="F398" s="78"/>
      <c r="G398" s="56"/>
      <c r="H398" s="84">
        <f>SUMIF('Cash Inflows'!E:E,'AR Journal'!D398,'Cash Inflows'!F:F)</f>
        <v>0</v>
      </c>
      <c r="I398" s="84">
        <f t="shared" si="20"/>
        <v>0</v>
      </c>
      <c r="J398">
        <f t="shared" si="19"/>
        <v>0</v>
      </c>
      <c r="K398" t="b">
        <f ca="1">IF(TODAY()-E398&gt;'Data Inputs'!$B$46,TRUE,FALSE)</f>
        <v>1</v>
      </c>
    </row>
    <row r="399" spans="1:11" x14ac:dyDescent="0.25">
      <c r="A399" s="110" t="str">
        <f t="shared" si="18"/>
        <v/>
      </c>
      <c r="B399" s="123"/>
      <c r="C399" s="55"/>
      <c r="D399" s="55"/>
      <c r="E399" s="56"/>
      <c r="F399" s="78"/>
      <c r="G399" s="56"/>
      <c r="H399" s="84">
        <f>SUMIF('Cash Inflows'!E:E,'AR Journal'!D399,'Cash Inflows'!F:F)</f>
        <v>0</v>
      </c>
      <c r="I399" s="84">
        <f t="shared" si="20"/>
        <v>0</v>
      </c>
      <c r="J399">
        <f t="shared" si="19"/>
        <v>0</v>
      </c>
      <c r="K399" t="b">
        <f ca="1">IF(TODAY()-E399&gt;'Data Inputs'!$B$46,TRUE,FALSE)</f>
        <v>1</v>
      </c>
    </row>
    <row r="400" spans="1:11" x14ac:dyDescent="0.25">
      <c r="A400" s="110" t="str">
        <f t="shared" si="18"/>
        <v/>
      </c>
      <c r="B400" s="123"/>
      <c r="C400" s="55"/>
      <c r="D400" s="55"/>
      <c r="E400" s="56"/>
      <c r="F400" s="78"/>
      <c r="G400" s="56"/>
      <c r="H400" s="84">
        <f>SUMIF('Cash Inflows'!E:E,'AR Journal'!D400,'Cash Inflows'!F:F)</f>
        <v>0</v>
      </c>
      <c r="I400" s="84">
        <f t="shared" si="20"/>
        <v>0</v>
      </c>
      <c r="J400">
        <f t="shared" si="19"/>
        <v>0</v>
      </c>
      <c r="K400" t="b">
        <f ca="1">IF(TODAY()-E400&gt;'Data Inputs'!$B$46,TRUE,FALSE)</f>
        <v>1</v>
      </c>
    </row>
    <row r="401" spans="1:11" x14ac:dyDescent="0.25">
      <c r="A401" s="110" t="str">
        <f t="shared" si="18"/>
        <v/>
      </c>
      <c r="B401" s="123"/>
      <c r="C401" s="55"/>
      <c r="D401" s="55"/>
      <c r="E401" s="56"/>
      <c r="F401" s="78"/>
      <c r="G401" s="56"/>
      <c r="H401" s="84">
        <f>SUMIF('Cash Inflows'!E:E,'AR Journal'!D401,'Cash Inflows'!F:F)</f>
        <v>0</v>
      </c>
      <c r="I401" s="84">
        <f t="shared" si="20"/>
        <v>0</v>
      </c>
      <c r="J401">
        <f t="shared" si="19"/>
        <v>0</v>
      </c>
      <c r="K401" t="b">
        <f ca="1">IF(TODAY()-E401&gt;'Data Inputs'!$B$46,TRUE,FALSE)</f>
        <v>1</v>
      </c>
    </row>
    <row r="402" spans="1:11" x14ac:dyDescent="0.25">
      <c r="A402" s="110" t="str">
        <f t="shared" si="18"/>
        <v/>
      </c>
      <c r="B402" s="123"/>
      <c r="C402" s="55"/>
      <c r="D402" s="55"/>
      <c r="E402" s="56"/>
      <c r="F402" s="78"/>
      <c r="G402" s="56"/>
      <c r="H402" s="84">
        <f>SUMIF('Cash Inflows'!E:E,'AR Journal'!D402,'Cash Inflows'!F:F)</f>
        <v>0</v>
      </c>
      <c r="I402" s="84">
        <f t="shared" si="20"/>
        <v>0</v>
      </c>
      <c r="J402">
        <f t="shared" si="19"/>
        <v>0</v>
      </c>
      <c r="K402" t="b">
        <f ca="1">IF(TODAY()-E402&gt;'Data Inputs'!$B$46,TRUE,FALSE)</f>
        <v>1</v>
      </c>
    </row>
    <row r="403" spans="1:11" x14ac:dyDescent="0.25">
      <c r="A403" s="110" t="str">
        <f t="shared" si="18"/>
        <v/>
      </c>
      <c r="B403" s="123"/>
      <c r="C403" s="55"/>
      <c r="D403" s="55"/>
      <c r="E403" s="56"/>
      <c r="F403" s="78"/>
      <c r="G403" s="56"/>
      <c r="H403" s="84">
        <f>SUMIF('Cash Inflows'!E:E,'AR Journal'!D403,'Cash Inflows'!F:F)</f>
        <v>0</v>
      </c>
      <c r="I403" s="84">
        <f t="shared" si="20"/>
        <v>0</v>
      </c>
      <c r="J403">
        <f t="shared" si="19"/>
        <v>0</v>
      </c>
      <c r="K403" t="b">
        <f ca="1">IF(TODAY()-E403&gt;'Data Inputs'!$B$46,TRUE,FALSE)</f>
        <v>1</v>
      </c>
    </row>
    <row r="404" spans="1:11" x14ac:dyDescent="0.25">
      <c r="A404" s="110" t="str">
        <f t="shared" si="18"/>
        <v/>
      </c>
      <c r="B404" s="123"/>
      <c r="C404" s="55"/>
      <c r="D404" s="55"/>
      <c r="E404" s="56"/>
      <c r="F404" s="78"/>
      <c r="G404" s="56"/>
      <c r="H404" s="84">
        <f>SUMIF('Cash Inflows'!E:E,'AR Journal'!D404,'Cash Inflows'!F:F)</f>
        <v>0</v>
      </c>
      <c r="I404" s="84">
        <f t="shared" si="20"/>
        <v>0</v>
      </c>
      <c r="J404">
        <f t="shared" si="19"/>
        <v>0</v>
      </c>
      <c r="K404" t="b">
        <f ca="1">IF(TODAY()-E404&gt;'Data Inputs'!$B$46,TRUE,FALSE)</f>
        <v>1</v>
      </c>
    </row>
    <row r="405" spans="1:11" x14ac:dyDescent="0.25">
      <c r="A405" s="110" t="str">
        <f t="shared" si="18"/>
        <v/>
      </c>
      <c r="B405" s="123"/>
      <c r="C405" s="55"/>
      <c r="D405" s="55"/>
      <c r="E405" s="56"/>
      <c r="F405" s="78"/>
      <c r="G405" s="56"/>
      <c r="H405" s="84">
        <f>SUMIF('Cash Inflows'!E:E,'AR Journal'!D405,'Cash Inflows'!F:F)</f>
        <v>0</v>
      </c>
      <c r="I405" s="84">
        <f t="shared" si="20"/>
        <v>0</v>
      </c>
      <c r="J405">
        <f t="shared" si="19"/>
        <v>0</v>
      </c>
      <c r="K405" t="b">
        <f ca="1">IF(TODAY()-E405&gt;'Data Inputs'!$B$46,TRUE,FALSE)</f>
        <v>1</v>
      </c>
    </row>
    <row r="406" spans="1:11" x14ac:dyDescent="0.25">
      <c r="A406" s="110" t="str">
        <f t="shared" si="18"/>
        <v/>
      </c>
      <c r="B406" s="123"/>
      <c r="C406" s="55"/>
      <c r="D406" s="55"/>
      <c r="E406" s="56"/>
      <c r="F406" s="78"/>
      <c r="G406" s="56"/>
      <c r="H406" s="84">
        <f>SUMIF('Cash Inflows'!E:E,'AR Journal'!D406,'Cash Inflows'!F:F)</f>
        <v>0</v>
      </c>
      <c r="I406" s="84">
        <f t="shared" si="20"/>
        <v>0</v>
      </c>
      <c r="J406">
        <f t="shared" si="19"/>
        <v>0</v>
      </c>
      <c r="K406" t="b">
        <f ca="1">IF(TODAY()-E406&gt;'Data Inputs'!$B$46,TRUE,FALSE)</f>
        <v>1</v>
      </c>
    </row>
    <row r="407" spans="1:11" x14ac:dyDescent="0.25">
      <c r="A407" s="110" t="str">
        <f t="shared" si="18"/>
        <v/>
      </c>
      <c r="B407" s="123"/>
      <c r="C407" s="55"/>
      <c r="D407" s="55"/>
      <c r="E407" s="56"/>
      <c r="F407" s="78"/>
      <c r="G407" s="56"/>
      <c r="H407" s="84">
        <f>SUMIF('Cash Inflows'!E:E,'AR Journal'!D407,'Cash Inflows'!F:F)</f>
        <v>0</v>
      </c>
      <c r="I407" s="84">
        <f t="shared" si="20"/>
        <v>0</v>
      </c>
      <c r="J407">
        <f t="shared" si="19"/>
        <v>0</v>
      </c>
      <c r="K407" t="b">
        <f ca="1">IF(TODAY()-E407&gt;'Data Inputs'!$B$46,TRUE,FALSE)</f>
        <v>1</v>
      </c>
    </row>
    <row r="408" spans="1:11" x14ac:dyDescent="0.25">
      <c r="A408" s="110" t="str">
        <f t="shared" si="18"/>
        <v/>
      </c>
      <c r="B408" s="123"/>
      <c r="C408" s="55"/>
      <c r="D408" s="55"/>
      <c r="E408" s="56"/>
      <c r="F408" s="78"/>
      <c r="G408" s="56"/>
      <c r="H408" s="84">
        <f>SUMIF('Cash Inflows'!E:E,'AR Journal'!D408,'Cash Inflows'!F:F)</f>
        <v>0</v>
      </c>
      <c r="I408" s="84">
        <f t="shared" si="20"/>
        <v>0</v>
      </c>
      <c r="J408">
        <f t="shared" si="19"/>
        <v>0</v>
      </c>
      <c r="K408" t="b">
        <f ca="1">IF(TODAY()-E408&gt;'Data Inputs'!$B$46,TRUE,FALSE)</f>
        <v>1</v>
      </c>
    </row>
    <row r="409" spans="1:11" x14ac:dyDescent="0.25">
      <c r="A409" s="110" t="str">
        <f t="shared" si="18"/>
        <v/>
      </c>
      <c r="B409" s="123"/>
      <c r="C409" s="55"/>
      <c r="D409" s="55"/>
      <c r="E409" s="56"/>
      <c r="F409" s="78"/>
      <c r="G409" s="56"/>
      <c r="H409" s="84">
        <f>SUMIF('Cash Inflows'!E:E,'AR Journal'!D409,'Cash Inflows'!F:F)</f>
        <v>0</v>
      </c>
      <c r="I409" s="84">
        <f t="shared" si="20"/>
        <v>0</v>
      </c>
      <c r="J409">
        <f t="shared" si="19"/>
        <v>0</v>
      </c>
      <c r="K409" t="b">
        <f ca="1">IF(TODAY()-E409&gt;'Data Inputs'!$B$46,TRUE,FALSE)</f>
        <v>1</v>
      </c>
    </row>
    <row r="410" spans="1:11" x14ac:dyDescent="0.25">
      <c r="A410" s="110" t="str">
        <f t="shared" si="18"/>
        <v/>
      </c>
      <c r="B410" s="123"/>
      <c r="C410" s="55"/>
      <c r="D410" s="55"/>
      <c r="E410" s="56"/>
      <c r="F410" s="78"/>
      <c r="G410" s="56"/>
      <c r="H410" s="84">
        <f>SUMIF('Cash Inflows'!E:E,'AR Journal'!D410,'Cash Inflows'!F:F)</f>
        <v>0</v>
      </c>
      <c r="I410" s="84">
        <f t="shared" si="20"/>
        <v>0</v>
      </c>
      <c r="J410">
        <f t="shared" si="19"/>
        <v>0</v>
      </c>
      <c r="K410" t="b">
        <f ca="1">IF(TODAY()-E410&gt;'Data Inputs'!$B$46,TRUE,FALSE)</f>
        <v>1</v>
      </c>
    </row>
    <row r="411" spans="1:11" x14ac:dyDescent="0.25">
      <c r="A411" s="110" t="str">
        <f t="shared" si="18"/>
        <v/>
      </c>
      <c r="B411" s="123"/>
      <c r="C411" s="55"/>
      <c r="D411" s="55"/>
      <c r="E411" s="56"/>
      <c r="F411" s="78"/>
      <c r="G411" s="56"/>
      <c r="H411" s="84">
        <f>SUMIF('Cash Inflows'!E:E,'AR Journal'!D411,'Cash Inflows'!F:F)</f>
        <v>0</v>
      </c>
      <c r="I411" s="84">
        <f t="shared" si="20"/>
        <v>0</v>
      </c>
      <c r="J411">
        <f t="shared" si="19"/>
        <v>0</v>
      </c>
      <c r="K411" t="b">
        <f ca="1">IF(TODAY()-E411&gt;'Data Inputs'!$B$46,TRUE,FALSE)</f>
        <v>1</v>
      </c>
    </row>
    <row r="412" spans="1:11" x14ac:dyDescent="0.25">
      <c r="A412" s="110" t="str">
        <f t="shared" si="18"/>
        <v/>
      </c>
      <c r="B412" s="123"/>
      <c r="C412" s="55"/>
      <c r="D412" s="55"/>
      <c r="E412" s="56"/>
      <c r="F412" s="78"/>
      <c r="G412" s="56"/>
      <c r="H412" s="84">
        <f>SUMIF('Cash Inflows'!E:E,'AR Journal'!D412,'Cash Inflows'!F:F)</f>
        <v>0</v>
      </c>
      <c r="I412" s="84">
        <f t="shared" si="20"/>
        <v>0</v>
      </c>
      <c r="J412">
        <f t="shared" si="19"/>
        <v>0</v>
      </c>
      <c r="K412" t="b">
        <f ca="1">IF(TODAY()-E412&gt;'Data Inputs'!$B$46,TRUE,FALSE)</f>
        <v>1</v>
      </c>
    </row>
    <row r="413" spans="1:11" x14ac:dyDescent="0.25">
      <c r="A413" s="110" t="str">
        <f t="shared" si="18"/>
        <v/>
      </c>
      <c r="B413" s="123"/>
      <c r="C413" s="55"/>
      <c r="D413" s="55"/>
      <c r="E413" s="56"/>
      <c r="F413" s="78"/>
      <c r="G413" s="56"/>
      <c r="H413" s="84">
        <f>SUMIF('Cash Inflows'!E:E,'AR Journal'!D413,'Cash Inflows'!F:F)</f>
        <v>0</v>
      </c>
      <c r="I413" s="84">
        <f t="shared" si="20"/>
        <v>0</v>
      </c>
      <c r="J413">
        <f t="shared" si="19"/>
        <v>0</v>
      </c>
      <c r="K413" t="b">
        <f ca="1">IF(TODAY()-E413&gt;'Data Inputs'!$B$46,TRUE,FALSE)</f>
        <v>1</v>
      </c>
    </row>
    <row r="414" spans="1:11" x14ac:dyDescent="0.25">
      <c r="A414" s="110" t="str">
        <f t="shared" si="18"/>
        <v/>
      </c>
      <c r="B414" s="123"/>
      <c r="C414" s="55"/>
      <c r="D414" s="55"/>
      <c r="E414" s="56"/>
      <c r="F414" s="78"/>
      <c r="G414" s="56"/>
      <c r="H414" s="84">
        <f>SUMIF('Cash Inflows'!E:E,'AR Journal'!D414,'Cash Inflows'!F:F)</f>
        <v>0</v>
      </c>
      <c r="I414" s="84">
        <f t="shared" si="20"/>
        <v>0</v>
      </c>
      <c r="J414">
        <f t="shared" si="19"/>
        <v>0</v>
      </c>
      <c r="K414" t="b">
        <f ca="1">IF(TODAY()-E414&gt;'Data Inputs'!$B$46,TRUE,FALSE)</f>
        <v>1</v>
      </c>
    </row>
    <row r="415" spans="1:11" x14ac:dyDescent="0.25">
      <c r="A415" s="110" t="str">
        <f t="shared" si="18"/>
        <v/>
      </c>
      <c r="B415" s="123"/>
      <c r="C415" s="55"/>
      <c r="D415" s="55"/>
      <c r="E415" s="56"/>
      <c r="F415" s="78"/>
      <c r="G415" s="56"/>
      <c r="H415" s="84">
        <f>SUMIF('Cash Inflows'!E:E,'AR Journal'!D415,'Cash Inflows'!F:F)</f>
        <v>0</v>
      </c>
      <c r="I415" s="84">
        <f t="shared" si="20"/>
        <v>0</v>
      </c>
      <c r="J415">
        <f t="shared" si="19"/>
        <v>0</v>
      </c>
      <c r="K415" t="b">
        <f ca="1">IF(TODAY()-E415&gt;'Data Inputs'!$B$46,TRUE,FALSE)</f>
        <v>1</v>
      </c>
    </row>
    <row r="416" spans="1:11" x14ac:dyDescent="0.25">
      <c r="A416" s="110" t="str">
        <f t="shared" si="18"/>
        <v/>
      </c>
      <c r="B416" s="123"/>
      <c r="C416" s="55"/>
      <c r="D416" s="55"/>
      <c r="E416" s="56"/>
      <c r="F416" s="78"/>
      <c r="G416" s="56"/>
      <c r="H416" s="84">
        <f>SUMIF('Cash Inflows'!E:E,'AR Journal'!D416,'Cash Inflows'!F:F)</f>
        <v>0</v>
      </c>
      <c r="I416" s="84">
        <f t="shared" si="20"/>
        <v>0</v>
      </c>
      <c r="J416">
        <f t="shared" si="19"/>
        <v>0</v>
      </c>
      <c r="K416" t="b">
        <f ca="1">IF(TODAY()-E416&gt;'Data Inputs'!$B$46,TRUE,FALSE)</f>
        <v>1</v>
      </c>
    </row>
    <row r="417" spans="1:11" x14ac:dyDescent="0.25">
      <c r="A417" s="110" t="str">
        <f t="shared" si="18"/>
        <v/>
      </c>
      <c r="B417" s="123"/>
      <c r="C417" s="55"/>
      <c r="D417" s="55"/>
      <c r="E417" s="56"/>
      <c r="F417" s="78"/>
      <c r="G417" s="56"/>
      <c r="H417" s="84">
        <f>SUMIF('Cash Inflows'!E:E,'AR Journal'!D417,'Cash Inflows'!F:F)</f>
        <v>0</v>
      </c>
      <c r="I417" s="84">
        <f t="shared" si="20"/>
        <v>0</v>
      </c>
      <c r="J417">
        <f t="shared" si="19"/>
        <v>0</v>
      </c>
      <c r="K417" t="b">
        <f ca="1">IF(TODAY()-E417&gt;'Data Inputs'!$B$46,TRUE,FALSE)</f>
        <v>1</v>
      </c>
    </row>
    <row r="418" spans="1:11" x14ac:dyDescent="0.25">
      <c r="A418" s="110" t="str">
        <f t="shared" si="18"/>
        <v/>
      </c>
      <c r="B418" s="123"/>
      <c r="C418" s="55"/>
      <c r="D418" s="55"/>
      <c r="E418" s="56"/>
      <c r="F418" s="78"/>
      <c r="G418" s="56"/>
      <c r="H418" s="84">
        <f>SUMIF('Cash Inflows'!E:E,'AR Journal'!D418,'Cash Inflows'!F:F)</f>
        <v>0</v>
      </c>
      <c r="I418" s="84">
        <f t="shared" si="20"/>
        <v>0</v>
      </c>
      <c r="J418">
        <f t="shared" si="19"/>
        <v>0</v>
      </c>
      <c r="K418" t="b">
        <f ca="1">IF(TODAY()-E418&gt;'Data Inputs'!$B$46,TRUE,FALSE)</f>
        <v>1</v>
      </c>
    </row>
    <row r="419" spans="1:11" x14ac:dyDescent="0.25">
      <c r="A419" s="110" t="str">
        <f t="shared" si="18"/>
        <v/>
      </c>
      <c r="B419" s="123"/>
      <c r="C419" s="55"/>
      <c r="D419" s="55"/>
      <c r="E419" s="56"/>
      <c r="F419" s="78"/>
      <c r="G419" s="56"/>
      <c r="H419" s="84">
        <f>SUMIF('Cash Inflows'!E:E,'AR Journal'!D419,'Cash Inflows'!F:F)</f>
        <v>0</v>
      </c>
      <c r="I419" s="84">
        <f t="shared" si="20"/>
        <v>0</v>
      </c>
      <c r="J419">
        <f t="shared" si="19"/>
        <v>0</v>
      </c>
      <c r="K419" t="b">
        <f ca="1">IF(TODAY()-E419&gt;'Data Inputs'!$B$46,TRUE,FALSE)</f>
        <v>1</v>
      </c>
    </row>
    <row r="420" spans="1:11" x14ac:dyDescent="0.25">
      <c r="A420" s="110" t="str">
        <f t="shared" si="18"/>
        <v/>
      </c>
      <c r="B420" s="123"/>
      <c r="C420" s="55"/>
      <c r="D420" s="55"/>
      <c r="E420" s="56"/>
      <c r="F420" s="78"/>
      <c r="G420" s="56"/>
      <c r="H420" s="84">
        <f>SUMIF('Cash Inflows'!E:E,'AR Journal'!D420,'Cash Inflows'!F:F)</f>
        <v>0</v>
      </c>
      <c r="I420" s="84">
        <f t="shared" si="20"/>
        <v>0</v>
      </c>
      <c r="J420">
        <f t="shared" si="19"/>
        <v>0</v>
      </c>
      <c r="K420" t="b">
        <f ca="1">IF(TODAY()-E420&gt;'Data Inputs'!$B$46,TRUE,FALSE)</f>
        <v>1</v>
      </c>
    </row>
    <row r="421" spans="1:11" x14ac:dyDescent="0.25">
      <c r="A421" s="110" t="str">
        <f t="shared" si="18"/>
        <v/>
      </c>
      <c r="B421" s="123"/>
      <c r="C421" s="55"/>
      <c r="D421" s="55"/>
      <c r="E421" s="56"/>
      <c r="F421" s="78"/>
      <c r="G421" s="56"/>
      <c r="H421" s="84">
        <f>SUMIF('Cash Inflows'!E:E,'AR Journal'!D421,'Cash Inflows'!F:F)</f>
        <v>0</v>
      </c>
      <c r="I421" s="84">
        <f t="shared" si="20"/>
        <v>0</v>
      </c>
      <c r="J421">
        <f t="shared" si="19"/>
        <v>0</v>
      </c>
      <c r="K421" t="b">
        <f ca="1">IF(TODAY()-E421&gt;'Data Inputs'!$B$46,TRUE,FALSE)</f>
        <v>1</v>
      </c>
    </row>
    <row r="422" spans="1:11" x14ac:dyDescent="0.25">
      <c r="A422" s="110" t="str">
        <f t="shared" si="18"/>
        <v/>
      </c>
      <c r="B422" s="123"/>
      <c r="C422" s="55"/>
      <c r="D422" s="55"/>
      <c r="E422" s="56"/>
      <c r="F422" s="78"/>
      <c r="G422" s="56"/>
      <c r="H422" s="84">
        <f>SUMIF('Cash Inflows'!E:E,'AR Journal'!D422,'Cash Inflows'!F:F)</f>
        <v>0</v>
      </c>
      <c r="I422" s="84">
        <f t="shared" si="20"/>
        <v>0</v>
      </c>
      <c r="J422">
        <f t="shared" si="19"/>
        <v>0</v>
      </c>
      <c r="K422" t="b">
        <f ca="1">IF(TODAY()-E422&gt;'Data Inputs'!$B$46,TRUE,FALSE)</f>
        <v>1</v>
      </c>
    </row>
    <row r="423" spans="1:11" x14ac:dyDescent="0.25">
      <c r="A423" s="110" t="str">
        <f t="shared" si="18"/>
        <v/>
      </c>
      <c r="B423" s="123"/>
      <c r="C423" s="55"/>
      <c r="D423" s="55"/>
      <c r="E423" s="56"/>
      <c r="F423" s="78"/>
      <c r="G423" s="56"/>
      <c r="H423" s="84">
        <f>SUMIF('Cash Inflows'!E:E,'AR Journal'!D423,'Cash Inflows'!F:F)</f>
        <v>0</v>
      </c>
      <c r="I423" s="84">
        <f t="shared" si="20"/>
        <v>0</v>
      </c>
      <c r="J423">
        <f t="shared" si="19"/>
        <v>0</v>
      </c>
      <c r="K423" t="b">
        <f ca="1">IF(TODAY()-E423&gt;'Data Inputs'!$B$46,TRUE,FALSE)</f>
        <v>1</v>
      </c>
    </row>
    <row r="424" spans="1:11" x14ac:dyDescent="0.25">
      <c r="A424" s="110" t="str">
        <f t="shared" si="18"/>
        <v/>
      </c>
      <c r="B424" s="123"/>
      <c r="C424" s="55"/>
      <c r="D424" s="55"/>
      <c r="E424" s="56"/>
      <c r="F424" s="78"/>
      <c r="G424" s="56"/>
      <c r="H424" s="84">
        <f>SUMIF('Cash Inflows'!E:E,'AR Journal'!D424,'Cash Inflows'!F:F)</f>
        <v>0</v>
      </c>
      <c r="I424" s="84">
        <f t="shared" si="20"/>
        <v>0</v>
      </c>
      <c r="J424">
        <f t="shared" si="19"/>
        <v>0</v>
      </c>
      <c r="K424" t="b">
        <f ca="1">IF(TODAY()-E424&gt;'Data Inputs'!$B$46,TRUE,FALSE)</f>
        <v>1</v>
      </c>
    </row>
    <row r="425" spans="1:11" x14ac:dyDescent="0.25">
      <c r="A425" s="110" t="str">
        <f t="shared" si="18"/>
        <v/>
      </c>
      <c r="B425" s="123"/>
      <c r="C425" s="55"/>
      <c r="D425" s="55"/>
      <c r="E425" s="56"/>
      <c r="F425" s="78"/>
      <c r="G425" s="56"/>
      <c r="H425" s="84">
        <f>SUMIF('Cash Inflows'!E:E,'AR Journal'!D425,'Cash Inflows'!F:F)</f>
        <v>0</v>
      </c>
      <c r="I425" s="84">
        <f t="shared" si="20"/>
        <v>0</v>
      </c>
      <c r="J425">
        <f t="shared" si="19"/>
        <v>0</v>
      </c>
      <c r="K425" t="b">
        <f ca="1">IF(TODAY()-E425&gt;'Data Inputs'!$B$46,TRUE,FALSE)</f>
        <v>1</v>
      </c>
    </row>
    <row r="426" spans="1:11" x14ac:dyDescent="0.25">
      <c r="A426" s="110" t="str">
        <f t="shared" si="18"/>
        <v/>
      </c>
      <c r="B426" s="123"/>
      <c r="C426" s="55"/>
      <c r="D426" s="55"/>
      <c r="E426" s="56"/>
      <c r="F426" s="78"/>
      <c r="G426" s="56"/>
      <c r="H426" s="84">
        <f>SUMIF('Cash Inflows'!E:E,'AR Journal'!D426,'Cash Inflows'!F:F)</f>
        <v>0</v>
      </c>
      <c r="I426" s="84">
        <f t="shared" si="20"/>
        <v>0</v>
      </c>
      <c r="J426">
        <f t="shared" si="19"/>
        <v>0</v>
      </c>
      <c r="K426" t="b">
        <f ca="1">IF(TODAY()-E426&gt;'Data Inputs'!$B$46,TRUE,FALSE)</f>
        <v>1</v>
      </c>
    </row>
    <row r="427" spans="1:11" x14ac:dyDescent="0.25">
      <c r="A427" s="110" t="str">
        <f t="shared" si="18"/>
        <v/>
      </c>
      <c r="B427" s="123"/>
      <c r="C427" s="55"/>
      <c r="D427" s="55"/>
      <c r="E427" s="56"/>
      <c r="F427" s="78"/>
      <c r="G427" s="56"/>
      <c r="H427" s="84">
        <f>SUMIF('Cash Inflows'!E:E,'AR Journal'!D427,'Cash Inflows'!F:F)</f>
        <v>0</v>
      </c>
      <c r="I427" s="84">
        <f t="shared" si="20"/>
        <v>0</v>
      </c>
      <c r="J427">
        <f t="shared" si="19"/>
        <v>0</v>
      </c>
      <c r="K427" t="b">
        <f ca="1">IF(TODAY()-E427&gt;'Data Inputs'!$B$46,TRUE,FALSE)</f>
        <v>1</v>
      </c>
    </row>
    <row r="428" spans="1:11" x14ac:dyDescent="0.25">
      <c r="A428" s="110" t="str">
        <f t="shared" si="18"/>
        <v/>
      </c>
      <c r="B428" s="123"/>
      <c r="C428" s="55"/>
      <c r="D428" s="55"/>
      <c r="E428" s="56"/>
      <c r="F428" s="78"/>
      <c r="G428" s="56"/>
      <c r="H428" s="84">
        <f>SUMIF('Cash Inflows'!E:E,'AR Journal'!D428,'Cash Inflows'!F:F)</f>
        <v>0</v>
      </c>
      <c r="I428" s="84">
        <f t="shared" si="20"/>
        <v>0</v>
      </c>
      <c r="J428">
        <f t="shared" si="19"/>
        <v>0</v>
      </c>
      <c r="K428" t="b">
        <f ca="1">IF(TODAY()-E428&gt;'Data Inputs'!$B$46,TRUE,FALSE)</f>
        <v>1</v>
      </c>
    </row>
    <row r="429" spans="1:11" x14ac:dyDescent="0.25">
      <c r="A429" s="110" t="str">
        <f t="shared" si="18"/>
        <v/>
      </c>
      <c r="B429" s="123"/>
      <c r="C429" s="55"/>
      <c r="D429" s="55"/>
      <c r="E429" s="56"/>
      <c r="F429" s="78"/>
      <c r="G429" s="56"/>
      <c r="H429" s="84">
        <f>SUMIF('Cash Inflows'!E:E,'AR Journal'!D429,'Cash Inflows'!F:F)</f>
        <v>0</v>
      </c>
      <c r="I429" s="84">
        <f t="shared" si="20"/>
        <v>0</v>
      </c>
      <c r="J429">
        <f t="shared" si="19"/>
        <v>0</v>
      </c>
      <c r="K429" t="b">
        <f ca="1">IF(TODAY()-E429&gt;'Data Inputs'!$B$46,TRUE,FALSE)</f>
        <v>1</v>
      </c>
    </row>
    <row r="430" spans="1:11" x14ac:dyDescent="0.25">
      <c r="A430" s="110" t="str">
        <f t="shared" si="18"/>
        <v/>
      </c>
      <c r="B430" s="123"/>
      <c r="C430" s="55"/>
      <c r="D430" s="55"/>
      <c r="E430" s="56"/>
      <c r="F430" s="78"/>
      <c r="G430" s="56"/>
      <c r="H430" s="84">
        <f>SUMIF('Cash Inflows'!E:E,'AR Journal'!D430,'Cash Inflows'!F:F)</f>
        <v>0</v>
      </c>
      <c r="I430" s="84">
        <f t="shared" si="20"/>
        <v>0</v>
      </c>
      <c r="J430">
        <f t="shared" si="19"/>
        <v>0</v>
      </c>
      <c r="K430" t="b">
        <f ca="1">IF(TODAY()-E430&gt;'Data Inputs'!$B$46,TRUE,FALSE)</f>
        <v>1</v>
      </c>
    </row>
    <row r="431" spans="1:11" x14ac:dyDescent="0.25">
      <c r="A431" s="110" t="str">
        <f t="shared" si="18"/>
        <v/>
      </c>
      <c r="B431" s="123"/>
      <c r="C431" s="55"/>
      <c r="D431" s="55"/>
      <c r="E431" s="56"/>
      <c r="F431" s="78"/>
      <c r="G431" s="56"/>
      <c r="H431" s="84">
        <f>SUMIF('Cash Inflows'!E:E,'AR Journal'!D431,'Cash Inflows'!F:F)</f>
        <v>0</v>
      </c>
      <c r="I431" s="84">
        <f t="shared" si="20"/>
        <v>0</v>
      </c>
      <c r="J431">
        <f t="shared" si="19"/>
        <v>0</v>
      </c>
      <c r="K431" t="b">
        <f ca="1">IF(TODAY()-E431&gt;'Data Inputs'!$B$46,TRUE,FALSE)</f>
        <v>1</v>
      </c>
    </row>
    <row r="432" spans="1:11" x14ac:dyDescent="0.25">
      <c r="A432" s="110" t="str">
        <f t="shared" si="18"/>
        <v/>
      </c>
      <c r="B432" s="123"/>
      <c r="C432" s="55"/>
      <c r="D432" s="55"/>
      <c r="E432" s="56"/>
      <c r="F432" s="78"/>
      <c r="G432" s="56"/>
      <c r="H432" s="84">
        <f>SUMIF('Cash Inflows'!E:E,'AR Journal'!D432,'Cash Inflows'!F:F)</f>
        <v>0</v>
      </c>
      <c r="I432" s="84">
        <f t="shared" si="20"/>
        <v>0</v>
      </c>
      <c r="J432">
        <f t="shared" si="19"/>
        <v>0</v>
      </c>
      <c r="K432" t="b">
        <f ca="1">IF(TODAY()-E432&gt;'Data Inputs'!$B$46,TRUE,FALSE)</f>
        <v>1</v>
      </c>
    </row>
    <row r="433" spans="1:11" x14ac:dyDescent="0.25">
      <c r="A433" s="110" t="str">
        <f t="shared" si="18"/>
        <v/>
      </c>
      <c r="B433" s="123"/>
      <c r="C433" s="55"/>
      <c r="D433" s="55"/>
      <c r="E433" s="56"/>
      <c r="F433" s="78"/>
      <c r="G433" s="56"/>
      <c r="H433" s="84">
        <f>SUMIF('Cash Inflows'!E:E,'AR Journal'!D433,'Cash Inflows'!F:F)</f>
        <v>0</v>
      </c>
      <c r="I433" s="84">
        <f t="shared" si="20"/>
        <v>0</v>
      </c>
      <c r="J433">
        <f t="shared" si="19"/>
        <v>0</v>
      </c>
      <c r="K433" t="b">
        <f ca="1">IF(TODAY()-E433&gt;'Data Inputs'!$B$46,TRUE,FALSE)</f>
        <v>1</v>
      </c>
    </row>
    <row r="434" spans="1:11" x14ac:dyDescent="0.25">
      <c r="A434" s="110" t="str">
        <f t="shared" si="18"/>
        <v/>
      </c>
      <c r="B434" s="123"/>
      <c r="C434" s="55"/>
      <c r="D434" s="55"/>
      <c r="E434" s="56"/>
      <c r="F434" s="78"/>
      <c r="G434" s="56"/>
      <c r="H434" s="84">
        <f>SUMIF('Cash Inflows'!E:E,'AR Journal'!D434,'Cash Inflows'!F:F)</f>
        <v>0</v>
      </c>
      <c r="I434" s="84">
        <f t="shared" si="20"/>
        <v>0</v>
      </c>
      <c r="J434">
        <f t="shared" si="19"/>
        <v>0</v>
      </c>
      <c r="K434" t="b">
        <f ca="1">IF(TODAY()-E434&gt;'Data Inputs'!$B$46,TRUE,FALSE)</f>
        <v>1</v>
      </c>
    </row>
    <row r="435" spans="1:11" x14ac:dyDescent="0.25">
      <c r="A435" s="110" t="str">
        <f t="shared" si="18"/>
        <v/>
      </c>
      <c r="B435" s="123"/>
      <c r="C435" s="55"/>
      <c r="D435" s="55"/>
      <c r="E435" s="56"/>
      <c r="F435" s="78"/>
      <c r="G435" s="56"/>
      <c r="H435" s="84">
        <f>SUMIF('Cash Inflows'!E:E,'AR Journal'!D435,'Cash Inflows'!F:F)</f>
        <v>0</v>
      </c>
      <c r="I435" s="84">
        <f t="shared" si="20"/>
        <v>0</v>
      </c>
      <c r="J435">
        <f t="shared" si="19"/>
        <v>0</v>
      </c>
      <c r="K435" t="b">
        <f ca="1">IF(TODAY()-E435&gt;'Data Inputs'!$B$46,TRUE,FALSE)</f>
        <v>1</v>
      </c>
    </row>
    <row r="436" spans="1:11" x14ac:dyDescent="0.25">
      <c r="A436" s="110" t="str">
        <f t="shared" si="18"/>
        <v/>
      </c>
      <c r="B436" s="123"/>
      <c r="C436" s="55"/>
      <c r="D436" s="55"/>
      <c r="E436" s="56"/>
      <c r="F436" s="78"/>
      <c r="G436" s="56"/>
      <c r="H436" s="84">
        <f>SUMIF('Cash Inflows'!E:E,'AR Journal'!D436,'Cash Inflows'!F:F)</f>
        <v>0</v>
      </c>
      <c r="I436" s="84">
        <f t="shared" si="20"/>
        <v>0</v>
      </c>
      <c r="J436">
        <f t="shared" si="19"/>
        <v>0</v>
      </c>
      <c r="K436" t="b">
        <f ca="1">IF(TODAY()-E436&gt;'Data Inputs'!$B$46,TRUE,FALSE)</f>
        <v>1</v>
      </c>
    </row>
    <row r="437" spans="1:11" x14ac:dyDescent="0.25">
      <c r="A437" s="110" t="str">
        <f t="shared" si="18"/>
        <v/>
      </c>
      <c r="B437" s="123"/>
      <c r="C437" s="55"/>
      <c r="D437" s="55"/>
      <c r="E437" s="56"/>
      <c r="F437" s="78"/>
      <c r="G437" s="56"/>
      <c r="H437" s="84">
        <f>SUMIF('Cash Inflows'!E:E,'AR Journal'!D437,'Cash Inflows'!F:F)</f>
        <v>0</v>
      </c>
      <c r="I437" s="84">
        <f t="shared" si="20"/>
        <v>0</v>
      </c>
      <c r="J437">
        <f t="shared" si="19"/>
        <v>0</v>
      </c>
      <c r="K437" t="b">
        <f ca="1">IF(TODAY()-E437&gt;'Data Inputs'!$B$46,TRUE,FALSE)</f>
        <v>1</v>
      </c>
    </row>
    <row r="438" spans="1:11" x14ac:dyDescent="0.25">
      <c r="A438" s="110" t="str">
        <f t="shared" si="18"/>
        <v/>
      </c>
      <c r="B438" s="123"/>
      <c r="C438" s="55"/>
      <c r="D438" s="55"/>
      <c r="E438" s="56"/>
      <c r="F438" s="78"/>
      <c r="G438" s="56"/>
      <c r="H438" s="84">
        <f>SUMIF('Cash Inflows'!E:E,'AR Journal'!D438,'Cash Inflows'!F:F)</f>
        <v>0</v>
      </c>
      <c r="I438" s="84">
        <f t="shared" si="20"/>
        <v>0</v>
      </c>
      <c r="J438">
        <f t="shared" si="19"/>
        <v>0</v>
      </c>
      <c r="K438" t="b">
        <f ca="1">IF(TODAY()-E438&gt;'Data Inputs'!$B$46,TRUE,FALSE)</f>
        <v>1</v>
      </c>
    </row>
    <row r="439" spans="1:11" x14ac:dyDescent="0.25">
      <c r="A439" s="110" t="str">
        <f t="shared" si="18"/>
        <v/>
      </c>
      <c r="B439" s="123"/>
      <c r="C439" s="55"/>
      <c r="D439" s="55"/>
      <c r="E439" s="56"/>
      <c r="F439" s="78"/>
      <c r="G439" s="56"/>
      <c r="H439" s="84">
        <f>SUMIF('Cash Inflows'!E:E,'AR Journal'!D439,'Cash Inflows'!F:F)</f>
        <v>0</v>
      </c>
      <c r="I439" s="84">
        <f t="shared" si="20"/>
        <v>0</v>
      </c>
      <c r="J439">
        <f t="shared" si="19"/>
        <v>0</v>
      </c>
      <c r="K439" t="b">
        <f ca="1">IF(TODAY()-E439&gt;'Data Inputs'!$B$46,TRUE,FALSE)</f>
        <v>1</v>
      </c>
    </row>
    <row r="440" spans="1:11" x14ac:dyDescent="0.25">
      <c r="A440" s="110" t="str">
        <f t="shared" si="18"/>
        <v/>
      </c>
      <c r="B440" s="123"/>
      <c r="C440" s="55"/>
      <c r="D440" s="55"/>
      <c r="E440" s="56"/>
      <c r="F440" s="78"/>
      <c r="G440" s="56"/>
      <c r="H440" s="84">
        <f>SUMIF('Cash Inflows'!E:E,'AR Journal'!D440,'Cash Inflows'!F:F)</f>
        <v>0</v>
      </c>
      <c r="I440" s="84">
        <f t="shared" si="20"/>
        <v>0</v>
      </c>
      <c r="J440">
        <f t="shared" si="19"/>
        <v>0</v>
      </c>
      <c r="K440" t="b">
        <f ca="1">IF(TODAY()-E440&gt;'Data Inputs'!$B$46,TRUE,FALSE)</f>
        <v>1</v>
      </c>
    </row>
    <row r="441" spans="1:11" x14ac:dyDescent="0.25">
      <c r="A441" s="110" t="str">
        <f t="shared" si="18"/>
        <v/>
      </c>
      <c r="B441" s="123"/>
      <c r="C441" s="55"/>
      <c r="D441" s="55"/>
      <c r="E441" s="56"/>
      <c r="F441" s="78"/>
      <c r="G441" s="56"/>
      <c r="H441" s="84">
        <f>SUMIF('Cash Inflows'!E:E,'AR Journal'!D441,'Cash Inflows'!F:F)</f>
        <v>0</v>
      </c>
      <c r="I441" s="84">
        <f t="shared" si="20"/>
        <v>0</v>
      </c>
      <c r="J441">
        <f t="shared" si="19"/>
        <v>0</v>
      </c>
      <c r="K441" t="b">
        <f ca="1">IF(TODAY()-E441&gt;'Data Inputs'!$B$46,TRUE,FALSE)</f>
        <v>1</v>
      </c>
    </row>
    <row r="442" spans="1:11" x14ac:dyDescent="0.25">
      <c r="A442" s="110" t="str">
        <f t="shared" si="18"/>
        <v/>
      </c>
      <c r="B442" s="123"/>
      <c r="C442" s="55"/>
      <c r="D442" s="55"/>
      <c r="E442" s="56"/>
      <c r="F442" s="78"/>
      <c r="G442" s="56"/>
      <c r="H442" s="84">
        <f>SUMIF('Cash Inflows'!E:E,'AR Journal'!D442,'Cash Inflows'!F:F)</f>
        <v>0</v>
      </c>
      <c r="I442" s="84">
        <f t="shared" si="20"/>
        <v>0</v>
      </c>
      <c r="J442">
        <f t="shared" si="19"/>
        <v>0</v>
      </c>
      <c r="K442" t="b">
        <f ca="1">IF(TODAY()-E442&gt;'Data Inputs'!$B$46,TRUE,FALSE)</f>
        <v>1</v>
      </c>
    </row>
    <row r="443" spans="1:11" x14ac:dyDescent="0.25">
      <c r="A443" s="110" t="str">
        <f t="shared" si="18"/>
        <v/>
      </c>
      <c r="B443" s="123"/>
      <c r="C443" s="55"/>
      <c r="D443" s="55"/>
      <c r="E443" s="56"/>
      <c r="F443" s="78"/>
      <c r="G443" s="56"/>
      <c r="H443" s="84">
        <f>SUMIF('Cash Inflows'!E:E,'AR Journal'!D443,'Cash Inflows'!F:F)</f>
        <v>0</v>
      </c>
      <c r="I443" s="84">
        <f t="shared" si="20"/>
        <v>0</v>
      </c>
      <c r="J443">
        <f t="shared" si="19"/>
        <v>0</v>
      </c>
      <c r="K443" t="b">
        <f ca="1">IF(TODAY()-E443&gt;'Data Inputs'!$B$46,TRUE,FALSE)</f>
        <v>1</v>
      </c>
    </row>
    <row r="444" spans="1:11" x14ac:dyDescent="0.25">
      <c r="A444" s="110" t="str">
        <f t="shared" si="18"/>
        <v/>
      </c>
      <c r="B444" s="123"/>
      <c r="C444" s="55"/>
      <c r="D444" s="55"/>
      <c r="E444" s="56"/>
      <c r="F444" s="78"/>
      <c r="G444" s="56"/>
      <c r="H444" s="84">
        <f>SUMIF('Cash Inflows'!E:E,'AR Journal'!D444,'Cash Inflows'!F:F)</f>
        <v>0</v>
      </c>
      <c r="I444" s="84">
        <f t="shared" si="20"/>
        <v>0</v>
      </c>
      <c r="J444">
        <f t="shared" si="19"/>
        <v>0</v>
      </c>
      <c r="K444" t="b">
        <f ca="1">IF(TODAY()-E444&gt;'Data Inputs'!$B$46,TRUE,FALSE)</f>
        <v>1</v>
      </c>
    </row>
    <row r="445" spans="1:11" x14ac:dyDescent="0.25">
      <c r="A445" s="110" t="str">
        <f t="shared" si="18"/>
        <v/>
      </c>
      <c r="B445" s="123"/>
      <c r="C445" s="55"/>
      <c r="D445" s="55"/>
      <c r="E445" s="56"/>
      <c r="F445" s="78"/>
      <c r="G445" s="56"/>
      <c r="H445" s="84">
        <f>SUMIF('Cash Inflows'!E:E,'AR Journal'!D445,'Cash Inflows'!F:F)</f>
        <v>0</v>
      </c>
      <c r="I445" s="84">
        <f t="shared" si="20"/>
        <v>0</v>
      </c>
      <c r="J445">
        <f t="shared" si="19"/>
        <v>0</v>
      </c>
      <c r="K445" t="b">
        <f ca="1">IF(TODAY()-E445&gt;'Data Inputs'!$B$46,TRUE,FALSE)</f>
        <v>1</v>
      </c>
    </row>
    <row r="446" spans="1:11" x14ac:dyDescent="0.25">
      <c r="A446" s="110" t="str">
        <f t="shared" si="18"/>
        <v/>
      </c>
      <c r="B446" s="123"/>
      <c r="C446" s="55"/>
      <c r="D446" s="55"/>
      <c r="E446" s="56"/>
      <c r="F446" s="78"/>
      <c r="G446" s="56"/>
      <c r="H446" s="84">
        <f>SUMIF('Cash Inflows'!E:E,'AR Journal'!D446,'Cash Inflows'!F:F)</f>
        <v>0</v>
      </c>
      <c r="I446" s="84">
        <f t="shared" si="20"/>
        <v>0</v>
      </c>
      <c r="J446">
        <f t="shared" si="19"/>
        <v>0</v>
      </c>
      <c r="K446" t="b">
        <f ca="1">IF(TODAY()-E446&gt;'Data Inputs'!$B$46,TRUE,FALSE)</f>
        <v>1</v>
      </c>
    </row>
    <row r="447" spans="1:11" x14ac:dyDescent="0.25">
      <c r="A447" s="110" t="str">
        <f t="shared" si="18"/>
        <v/>
      </c>
      <c r="B447" s="123"/>
      <c r="C447" s="55"/>
      <c r="D447" s="55"/>
      <c r="E447" s="56"/>
      <c r="F447" s="78"/>
      <c r="G447" s="56"/>
      <c r="H447" s="84">
        <f>SUMIF('Cash Inflows'!E:E,'AR Journal'!D447,'Cash Inflows'!F:F)</f>
        <v>0</v>
      </c>
      <c r="I447" s="84">
        <f t="shared" si="20"/>
        <v>0</v>
      </c>
      <c r="J447">
        <f t="shared" si="19"/>
        <v>0</v>
      </c>
      <c r="K447" t="b">
        <f ca="1">IF(TODAY()-E447&gt;'Data Inputs'!$B$46,TRUE,FALSE)</f>
        <v>1</v>
      </c>
    </row>
    <row r="448" spans="1:11" x14ac:dyDescent="0.25">
      <c r="A448" s="110" t="str">
        <f t="shared" si="18"/>
        <v/>
      </c>
      <c r="B448" s="123"/>
      <c r="C448" s="55"/>
      <c r="D448" s="55"/>
      <c r="E448" s="56"/>
      <c r="F448" s="78"/>
      <c r="G448" s="56"/>
      <c r="H448" s="84">
        <f>SUMIF('Cash Inflows'!E:E,'AR Journal'!D448,'Cash Inflows'!F:F)</f>
        <v>0</v>
      </c>
      <c r="I448" s="84">
        <f t="shared" si="20"/>
        <v>0</v>
      </c>
      <c r="J448">
        <f t="shared" si="19"/>
        <v>0</v>
      </c>
      <c r="K448" t="b">
        <f ca="1">IF(TODAY()-E448&gt;'Data Inputs'!$B$46,TRUE,FALSE)</f>
        <v>1</v>
      </c>
    </row>
    <row r="449" spans="1:11" x14ac:dyDescent="0.25">
      <c r="A449" s="110" t="str">
        <f t="shared" si="18"/>
        <v/>
      </c>
      <c r="B449" s="123"/>
      <c r="C449" s="55"/>
      <c r="D449" s="55"/>
      <c r="E449" s="56"/>
      <c r="F449" s="78"/>
      <c r="G449" s="56"/>
      <c r="H449" s="84">
        <f>SUMIF('Cash Inflows'!E:E,'AR Journal'!D449,'Cash Inflows'!F:F)</f>
        <v>0</v>
      </c>
      <c r="I449" s="84">
        <f t="shared" si="20"/>
        <v>0</v>
      </c>
      <c r="J449">
        <f t="shared" si="19"/>
        <v>0</v>
      </c>
      <c r="K449" t="b">
        <f ca="1">IF(TODAY()-E449&gt;'Data Inputs'!$B$46,TRUE,FALSE)</f>
        <v>1</v>
      </c>
    </row>
    <row r="450" spans="1:11" x14ac:dyDescent="0.25">
      <c r="A450" s="110" t="str">
        <f t="shared" si="18"/>
        <v/>
      </c>
      <c r="B450" s="123"/>
      <c r="C450" s="55"/>
      <c r="D450" s="55"/>
      <c r="E450" s="56"/>
      <c r="F450" s="78"/>
      <c r="G450" s="56"/>
      <c r="H450" s="84">
        <f>SUMIF('Cash Inflows'!E:E,'AR Journal'!D450,'Cash Inflows'!F:F)</f>
        <v>0</v>
      </c>
      <c r="I450" s="84">
        <f t="shared" si="20"/>
        <v>0</v>
      </c>
      <c r="J450">
        <f t="shared" si="19"/>
        <v>0</v>
      </c>
      <c r="K450" t="b">
        <f ca="1">IF(TODAY()-E450&gt;'Data Inputs'!$B$46,TRUE,FALSE)</f>
        <v>1</v>
      </c>
    </row>
    <row r="451" spans="1:11" x14ac:dyDescent="0.25">
      <c r="A451" s="110" t="str">
        <f t="shared" ref="A451:A514" si="21">IF(E451="","",E451+(6-J451))</f>
        <v/>
      </c>
      <c r="B451" s="123"/>
      <c r="C451" s="55"/>
      <c r="D451" s="55"/>
      <c r="E451" s="56"/>
      <c r="F451" s="78"/>
      <c r="G451" s="56"/>
      <c r="H451" s="84">
        <f>SUMIF('Cash Inflows'!E:E,'AR Journal'!D451,'Cash Inflows'!F:F)</f>
        <v>0</v>
      </c>
      <c r="I451" s="84">
        <f t="shared" si="20"/>
        <v>0</v>
      </c>
      <c r="J451">
        <f t="shared" ref="J451:J514" si="22">IF(WEEKDAY(E451)=7,0,WEEKDAY(E451))</f>
        <v>0</v>
      </c>
      <c r="K451" t="b">
        <f ca="1">IF(TODAY()-E451&gt;'Data Inputs'!$B$46,TRUE,FALSE)</f>
        <v>1</v>
      </c>
    </row>
    <row r="452" spans="1:11" x14ac:dyDescent="0.25">
      <c r="A452" s="110" t="str">
        <f t="shared" si="21"/>
        <v/>
      </c>
      <c r="B452" s="123"/>
      <c r="C452" s="55"/>
      <c r="D452" s="55"/>
      <c r="E452" s="56"/>
      <c r="F452" s="78"/>
      <c r="G452" s="56"/>
      <c r="H452" s="84">
        <f>SUMIF('Cash Inflows'!E:E,'AR Journal'!D452,'Cash Inflows'!F:F)</f>
        <v>0</v>
      </c>
      <c r="I452" s="84">
        <f t="shared" ref="I452:I515" si="23">F452-H452</f>
        <v>0</v>
      </c>
      <c r="J452">
        <f t="shared" si="22"/>
        <v>0</v>
      </c>
      <c r="K452" t="b">
        <f ca="1">IF(TODAY()-E452&gt;'Data Inputs'!$B$46,TRUE,FALSE)</f>
        <v>1</v>
      </c>
    </row>
    <row r="453" spans="1:11" x14ac:dyDescent="0.25">
      <c r="A453" s="110" t="str">
        <f t="shared" si="21"/>
        <v/>
      </c>
      <c r="B453" s="123"/>
      <c r="C453" s="55"/>
      <c r="D453" s="55"/>
      <c r="E453" s="56"/>
      <c r="F453" s="78"/>
      <c r="G453" s="56"/>
      <c r="H453" s="84">
        <f>SUMIF('Cash Inflows'!E:E,'AR Journal'!D453,'Cash Inflows'!F:F)</f>
        <v>0</v>
      </c>
      <c r="I453" s="84">
        <f t="shared" si="23"/>
        <v>0</v>
      </c>
      <c r="J453">
        <f t="shared" si="22"/>
        <v>0</v>
      </c>
      <c r="K453" t="b">
        <f ca="1">IF(TODAY()-E453&gt;'Data Inputs'!$B$46,TRUE,FALSE)</f>
        <v>1</v>
      </c>
    </row>
    <row r="454" spans="1:11" x14ac:dyDescent="0.25">
      <c r="A454" s="110" t="str">
        <f t="shared" si="21"/>
        <v/>
      </c>
      <c r="B454" s="123"/>
      <c r="C454" s="55"/>
      <c r="D454" s="55"/>
      <c r="E454" s="56"/>
      <c r="F454" s="78"/>
      <c r="G454" s="56"/>
      <c r="H454" s="84">
        <f>SUMIF('Cash Inflows'!E:E,'AR Journal'!D454,'Cash Inflows'!F:F)</f>
        <v>0</v>
      </c>
      <c r="I454" s="84">
        <f t="shared" si="23"/>
        <v>0</v>
      </c>
      <c r="J454">
        <f t="shared" si="22"/>
        <v>0</v>
      </c>
      <c r="K454" t="b">
        <f ca="1">IF(TODAY()-E454&gt;'Data Inputs'!$B$46,TRUE,FALSE)</f>
        <v>1</v>
      </c>
    </row>
    <row r="455" spans="1:11" x14ac:dyDescent="0.25">
      <c r="A455" s="110" t="str">
        <f t="shared" si="21"/>
        <v/>
      </c>
      <c r="B455" s="123"/>
      <c r="C455" s="55"/>
      <c r="D455" s="55"/>
      <c r="E455" s="56"/>
      <c r="F455" s="78"/>
      <c r="G455" s="56"/>
      <c r="H455" s="84">
        <f>SUMIF('Cash Inflows'!E:E,'AR Journal'!D455,'Cash Inflows'!F:F)</f>
        <v>0</v>
      </c>
      <c r="I455" s="84">
        <f t="shared" si="23"/>
        <v>0</v>
      </c>
      <c r="J455">
        <f t="shared" si="22"/>
        <v>0</v>
      </c>
      <c r="K455" t="b">
        <f ca="1">IF(TODAY()-E455&gt;'Data Inputs'!$B$46,TRUE,FALSE)</f>
        <v>1</v>
      </c>
    </row>
    <row r="456" spans="1:11" x14ac:dyDescent="0.25">
      <c r="A456" s="110" t="str">
        <f t="shared" si="21"/>
        <v/>
      </c>
      <c r="B456" s="123"/>
      <c r="C456" s="55"/>
      <c r="D456" s="55"/>
      <c r="E456" s="56"/>
      <c r="F456" s="78"/>
      <c r="G456" s="56"/>
      <c r="H456" s="84">
        <f>SUMIF('Cash Inflows'!E:E,'AR Journal'!D456,'Cash Inflows'!F:F)</f>
        <v>0</v>
      </c>
      <c r="I456" s="84">
        <f t="shared" si="23"/>
        <v>0</v>
      </c>
      <c r="J456">
        <f t="shared" si="22"/>
        <v>0</v>
      </c>
      <c r="K456" t="b">
        <f ca="1">IF(TODAY()-E456&gt;'Data Inputs'!$B$46,TRUE,FALSE)</f>
        <v>1</v>
      </c>
    </row>
    <row r="457" spans="1:11" x14ac:dyDescent="0.25">
      <c r="A457" s="110" t="str">
        <f t="shared" si="21"/>
        <v/>
      </c>
      <c r="B457" s="123"/>
      <c r="C457" s="55"/>
      <c r="D457" s="55"/>
      <c r="E457" s="56"/>
      <c r="F457" s="78"/>
      <c r="G457" s="56"/>
      <c r="H457" s="84">
        <f>SUMIF('Cash Inflows'!E:E,'AR Journal'!D457,'Cash Inflows'!F:F)</f>
        <v>0</v>
      </c>
      <c r="I457" s="84">
        <f t="shared" si="23"/>
        <v>0</v>
      </c>
      <c r="J457">
        <f t="shared" si="22"/>
        <v>0</v>
      </c>
      <c r="K457" t="b">
        <f ca="1">IF(TODAY()-E457&gt;'Data Inputs'!$B$46,TRUE,FALSE)</f>
        <v>1</v>
      </c>
    </row>
    <row r="458" spans="1:11" x14ac:dyDescent="0.25">
      <c r="A458" s="110" t="str">
        <f t="shared" si="21"/>
        <v/>
      </c>
      <c r="B458" s="123"/>
      <c r="C458" s="55"/>
      <c r="D458" s="55"/>
      <c r="E458" s="56"/>
      <c r="F458" s="78"/>
      <c r="G458" s="56"/>
      <c r="H458" s="84">
        <f>SUMIF('Cash Inflows'!E:E,'AR Journal'!D458,'Cash Inflows'!F:F)</f>
        <v>0</v>
      </c>
      <c r="I458" s="84">
        <f t="shared" si="23"/>
        <v>0</v>
      </c>
      <c r="J458">
        <f t="shared" si="22"/>
        <v>0</v>
      </c>
      <c r="K458" t="b">
        <f ca="1">IF(TODAY()-E458&gt;'Data Inputs'!$B$46,TRUE,FALSE)</f>
        <v>1</v>
      </c>
    </row>
    <row r="459" spans="1:11" x14ac:dyDescent="0.25">
      <c r="A459" s="110" t="str">
        <f t="shared" si="21"/>
        <v/>
      </c>
      <c r="B459" s="123"/>
      <c r="C459" s="55"/>
      <c r="D459" s="55"/>
      <c r="E459" s="56"/>
      <c r="F459" s="78"/>
      <c r="G459" s="56"/>
      <c r="H459" s="84">
        <f>SUMIF('Cash Inflows'!E:E,'AR Journal'!D459,'Cash Inflows'!F:F)</f>
        <v>0</v>
      </c>
      <c r="I459" s="84">
        <f t="shared" si="23"/>
        <v>0</v>
      </c>
      <c r="J459">
        <f t="shared" si="22"/>
        <v>0</v>
      </c>
      <c r="K459" t="b">
        <f ca="1">IF(TODAY()-E459&gt;'Data Inputs'!$B$46,TRUE,FALSE)</f>
        <v>1</v>
      </c>
    </row>
    <row r="460" spans="1:11" x14ac:dyDescent="0.25">
      <c r="A460" s="110" t="str">
        <f t="shared" si="21"/>
        <v/>
      </c>
      <c r="B460" s="123"/>
      <c r="C460" s="55"/>
      <c r="D460" s="55"/>
      <c r="E460" s="56"/>
      <c r="F460" s="78"/>
      <c r="G460" s="56"/>
      <c r="H460" s="84">
        <f>SUMIF('Cash Inflows'!E:E,'AR Journal'!D460,'Cash Inflows'!F:F)</f>
        <v>0</v>
      </c>
      <c r="I460" s="84">
        <f t="shared" si="23"/>
        <v>0</v>
      </c>
      <c r="J460">
        <f t="shared" si="22"/>
        <v>0</v>
      </c>
      <c r="K460" t="b">
        <f ca="1">IF(TODAY()-E460&gt;'Data Inputs'!$B$46,TRUE,FALSE)</f>
        <v>1</v>
      </c>
    </row>
    <row r="461" spans="1:11" x14ac:dyDescent="0.25">
      <c r="A461" s="110" t="str">
        <f t="shared" si="21"/>
        <v/>
      </c>
      <c r="B461" s="123"/>
      <c r="C461" s="55"/>
      <c r="D461" s="55"/>
      <c r="E461" s="56"/>
      <c r="F461" s="78"/>
      <c r="G461" s="56"/>
      <c r="H461" s="84">
        <f>SUMIF('Cash Inflows'!E:E,'AR Journal'!D461,'Cash Inflows'!F:F)</f>
        <v>0</v>
      </c>
      <c r="I461" s="84">
        <f t="shared" si="23"/>
        <v>0</v>
      </c>
      <c r="J461">
        <f t="shared" si="22"/>
        <v>0</v>
      </c>
      <c r="K461" t="b">
        <f ca="1">IF(TODAY()-E461&gt;'Data Inputs'!$B$46,TRUE,FALSE)</f>
        <v>1</v>
      </c>
    </row>
    <row r="462" spans="1:11" x14ac:dyDescent="0.25">
      <c r="A462" s="110" t="str">
        <f t="shared" si="21"/>
        <v/>
      </c>
      <c r="B462" s="123"/>
      <c r="C462" s="55"/>
      <c r="D462" s="55"/>
      <c r="E462" s="56"/>
      <c r="F462" s="78"/>
      <c r="G462" s="56"/>
      <c r="H462" s="84">
        <f>SUMIF('Cash Inflows'!E:E,'AR Journal'!D462,'Cash Inflows'!F:F)</f>
        <v>0</v>
      </c>
      <c r="I462" s="84">
        <f t="shared" si="23"/>
        <v>0</v>
      </c>
      <c r="J462">
        <f t="shared" si="22"/>
        <v>0</v>
      </c>
      <c r="K462" t="b">
        <f ca="1">IF(TODAY()-E462&gt;'Data Inputs'!$B$46,TRUE,FALSE)</f>
        <v>1</v>
      </c>
    </row>
    <row r="463" spans="1:11" x14ac:dyDescent="0.25">
      <c r="A463" s="110" t="str">
        <f t="shared" si="21"/>
        <v/>
      </c>
      <c r="B463" s="123"/>
      <c r="C463" s="55"/>
      <c r="D463" s="55"/>
      <c r="E463" s="56"/>
      <c r="F463" s="78"/>
      <c r="G463" s="56"/>
      <c r="H463" s="84">
        <f>SUMIF('Cash Inflows'!E:E,'AR Journal'!D463,'Cash Inflows'!F:F)</f>
        <v>0</v>
      </c>
      <c r="I463" s="84">
        <f t="shared" si="23"/>
        <v>0</v>
      </c>
      <c r="J463">
        <f t="shared" si="22"/>
        <v>0</v>
      </c>
      <c r="K463" t="b">
        <f ca="1">IF(TODAY()-E463&gt;'Data Inputs'!$B$46,TRUE,FALSE)</f>
        <v>1</v>
      </c>
    </row>
    <row r="464" spans="1:11" x14ac:dyDescent="0.25">
      <c r="A464" s="110" t="str">
        <f t="shared" si="21"/>
        <v/>
      </c>
      <c r="B464" s="123"/>
      <c r="C464" s="55"/>
      <c r="D464" s="55"/>
      <c r="E464" s="56"/>
      <c r="F464" s="78"/>
      <c r="G464" s="56"/>
      <c r="H464" s="84">
        <f>SUMIF('Cash Inflows'!E:E,'AR Journal'!D464,'Cash Inflows'!F:F)</f>
        <v>0</v>
      </c>
      <c r="I464" s="84">
        <f t="shared" si="23"/>
        <v>0</v>
      </c>
      <c r="J464">
        <f t="shared" si="22"/>
        <v>0</v>
      </c>
      <c r="K464" t="b">
        <f ca="1">IF(TODAY()-E464&gt;'Data Inputs'!$B$46,TRUE,FALSE)</f>
        <v>1</v>
      </c>
    </row>
    <row r="465" spans="1:11" x14ac:dyDescent="0.25">
      <c r="A465" s="110" t="str">
        <f t="shared" si="21"/>
        <v/>
      </c>
      <c r="B465" s="123"/>
      <c r="C465" s="55"/>
      <c r="D465" s="55"/>
      <c r="E465" s="56"/>
      <c r="F465" s="78"/>
      <c r="G465" s="56"/>
      <c r="H465" s="84">
        <f>SUMIF('Cash Inflows'!E:E,'AR Journal'!D465,'Cash Inflows'!F:F)</f>
        <v>0</v>
      </c>
      <c r="I465" s="84">
        <f t="shared" si="23"/>
        <v>0</v>
      </c>
      <c r="J465">
        <f t="shared" si="22"/>
        <v>0</v>
      </c>
      <c r="K465" t="b">
        <f ca="1">IF(TODAY()-E465&gt;'Data Inputs'!$B$46,TRUE,FALSE)</f>
        <v>1</v>
      </c>
    </row>
    <row r="466" spans="1:11" x14ac:dyDescent="0.25">
      <c r="A466" s="110" t="str">
        <f t="shared" si="21"/>
        <v/>
      </c>
      <c r="B466" s="123"/>
      <c r="C466" s="55"/>
      <c r="D466" s="55"/>
      <c r="E466" s="56"/>
      <c r="F466" s="78"/>
      <c r="G466" s="56"/>
      <c r="H466" s="84">
        <f>SUMIF('Cash Inflows'!E:E,'AR Journal'!D466,'Cash Inflows'!F:F)</f>
        <v>0</v>
      </c>
      <c r="I466" s="84">
        <f t="shared" si="23"/>
        <v>0</v>
      </c>
      <c r="J466">
        <f t="shared" si="22"/>
        <v>0</v>
      </c>
      <c r="K466" t="b">
        <f ca="1">IF(TODAY()-E466&gt;'Data Inputs'!$B$46,TRUE,FALSE)</f>
        <v>1</v>
      </c>
    </row>
    <row r="467" spans="1:11" x14ac:dyDescent="0.25">
      <c r="A467" s="110" t="str">
        <f t="shared" si="21"/>
        <v/>
      </c>
      <c r="B467" s="123"/>
      <c r="C467" s="55"/>
      <c r="D467" s="55"/>
      <c r="E467" s="56"/>
      <c r="F467" s="78"/>
      <c r="G467" s="56"/>
      <c r="H467" s="84">
        <f>SUMIF('Cash Inflows'!E:E,'AR Journal'!D467,'Cash Inflows'!F:F)</f>
        <v>0</v>
      </c>
      <c r="I467" s="84">
        <f t="shared" si="23"/>
        <v>0</v>
      </c>
      <c r="J467">
        <f t="shared" si="22"/>
        <v>0</v>
      </c>
      <c r="K467" t="b">
        <f ca="1">IF(TODAY()-E467&gt;'Data Inputs'!$B$46,TRUE,FALSE)</f>
        <v>1</v>
      </c>
    </row>
    <row r="468" spans="1:11" x14ac:dyDescent="0.25">
      <c r="A468" s="110" t="str">
        <f t="shared" si="21"/>
        <v/>
      </c>
      <c r="B468" s="123"/>
      <c r="C468" s="55"/>
      <c r="D468" s="55"/>
      <c r="E468" s="56"/>
      <c r="F468" s="78"/>
      <c r="G468" s="56"/>
      <c r="H468" s="84">
        <f>SUMIF('Cash Inflows'!E:E,'AR Journal'!D468,'Cash Inflows'!F:F)</f>
        <v>0</v>
      </c>
      <c r="I468" s="84">
        <f t="shared" si="23"/>
        <v>0</v>
      </c>
      <c r="J468">
        <f t="shared" si="22"/>
        <v>0</v>
      </c>
      <c r="K468" t="b">
        <f ca="1">IF(TODAY()-E468&gt;'Data Inputs'!$B$46,TRUE,FALSE)</f>
        <v>1</v>
      </c>
    </row>
    <row r="469" spans="1:11" x14ac:dyDescent="0.25">
      <c r="A469" s="110" t="str">
        <f t="shared" si="21"/>
        <v/>
      </c>
      <c r="B469" s="123"/>
      <c r="C469" s="55"/>
      <c r="D469" s="55"/>
      <c r="E469" s="56"/>
      <c r="F469" s="78"/>
      <c r="G469" s="56"/>
      <c r="H469" s="84">
        <f>SUMIF('Cash Inflows'!E:E,'AR Journal'!D469,'Cash Inflows'!F:F)</f>
        <v>0</v>
      </c>
      <c r="I469" s="84">
        <f t="shared" si="23"/>
        <v>0</v>
      </c>
      <c r="J469">
        <f t="shared" si="22"/>
        <v>0</v>
      </c>
      <c r="K469" t="b">
        <f ca="1">IF(TODAY()-E469&gt;'Data Inputs'!$B$46,TRUE,FALSE)</f>
        <v>1</v>
      </c>
    </row>
    <row r="470" spans="1:11" x14ac:dyDescent="0.25">
      <c r="A470" s="110" t="str">
        <f t="shared" si="21"/>
        <v/>
      </c>
      <c r="B470" s="123"/>
      <c r="C470" s="55"/>
      <c r="D470" s="55"/>
      <c r="E470" s="56"/>
      <c r="F470" s="78"/>
      <c r="G470" s="56"/>
      <c r="H470" s="84">
        <f>SUMIF('Cash Inflows'!E:E,'AR Journal'!D470,'Cash Inflows'!F:F)</f>
        <v>0</v>
      </c>
      <c r="I470" s="84">
        <f t="shared" si="23"/>
        <v>0</v>
      </c>
      <c r="J470">
        <f t="shared" si="22"/>
        <v>0</v>
      </c>
      <c r="K470" t="b">
        <f ca="1">IF(TODAY()-E470&gt;'Data Inputs'!$B$46,TRUE,FALSE)</f>
        <v>1</v>
      </c>
    </row>
    <row r="471" spans="1:11" x14ac:dyDescent="0.25">
      <c r="A471" s="110" t="str">
        <f t="shared" si="21"/>
        <v/>
      </c>
      <c r="B471" s="123"/>
      <c r="C471" s="55"/>
      <c r="D471" s="55"/>
      <c r="E471" s="56"/>
      <c r="F471" s="78"/>
      <c r="G471" s="56"/>
      <c r="H471" s="84">
        <f>SUMIF('Cash Inflows'!E:E,'AR Journal'!D471,'Cash Inflows'!F:F)</f>
        <v>0</v>
      </c>
      <c r="I471" s="84">
        <f t="shared" si="23"/>
        <v>0</v>
      </c>
      <c r="J471">
        <f t="shared" si="22"/>
        <v>0</v>
      </c>
      <c r="K471" t="b">
        <f ca="1">IF(TODAY()-E471&gt;'Data Inputs'!$B$46,TRUE,FALSE)</f>
        <v>1</v>
      </c>
    </row>
    <row r="472" spans="1:11" x14ac:dyDescent="0.25">
      <c r="A472" s="110" t="str">
        <f t="shared" si="21"/>
        <v/>
      </c>
      <c r="B472" s="123"/>
      <c r="C472" s="55"/>
      <c r="D472" s="55"/>
      <c r="E472" s="56"/>
      <c r="F472" s="78"/>
      <c r="G472" s="56"/>
      <c r="H472" s="84">
        <f>SUMIF('Cash Inflows'!E:E,'AR Journal'!D472,'Cash Inflows'!F:F)</f>
        <v>0</v>
      </c>
      <c r="I472" s="84">
        <f t="shared" si="23"/>
        <v>0</v>
      </c>
      <c r="J472">
        <f t="shared" si="22"/>
        <v>0</v>
      </c>
      <c r="K472" t="b">
        <f ca="1">IF(TODAY()-E472&gt;'Data Inputs'!$B$46,TRUE,FALSE)</f>
        <v>1</v>
      </c>
    </row>
    <row r="473" spans="1:11" x14ac:dyDescent="0.25">
      <c r="A473" s="110" t="str">
        <f t="shared" si="21"/>
        <v/>
      </c>
      <c r="B473" s="123"/>
      <c r="C473" s="55"/>
      <c r="D473" s="55"/>
      <c r="E473" s="56"/>
      <c r="F473" s="78"/>
      <c r="G473" s="56"/>
      <c r="H473" s="84">
        <f>SUMIF('Cash Inflows'!E:E,'AR Journal'!D473,'Cash Inflows'!F:F)</f>
        <v>0</v>
      </c>
      <c r="I473" s="84">
        <f t="shared" si="23"/>
        <v>0</v>
      </c>
      <c r="J473">
        <f t="shared" si="22"/>
        <v>0</v>
      </c>
      <c r="K473" t="b">
        <f ca="1">IF(TODAY()-E473&gt;'Data Inputs'!$B$46,TRUE,FALSE)</f>
        <v>1</v>
      </c>
    </row>
    <row r="474" spans="1:11" x14ac:dyDescent="0.25">
      <c r="A474" s="110" t="str">
        <f t="shared" si="21"/>
        <v/>
      </c>
      <c r="B474" s="123"/>
      <c r="C474" s="55"/>
      <c r="D474" s="55"/>
      <c r="E474" s="56"/>
      <c r="F474" s="78"/>
      <c r="G474" s="56"/>
      <c r="H474" s="84">
        <f>SUMIF('Cash Inflows'!E:E,'AR Journal'!D474,'Cash Inflows'!F:F)</f>
        <v>0</v>
      </c>
      <c r="I474" s="84">
        <f t="shared" si="23"/>
        <v>0</v>
      </c>
      <c r="J474">
        <f t="shared" si="22"/>
        <v>0</v>
      </c>
      <c r="K474" t="b">
        <f ca="1">IF(TODAY()-E474&gt;'Data Inputs'!$B$46,TRUE,FALSE)</f>
        <v>1</v>
      </c>
    </row>
    <row r="475" spans="1:11" x14ac:dyDescent="0.25">
      <c r="A475" s="110" t="str">
        <f t="shared" si="21"/>
        <v/>
      </c>
      <c r="B475" s="123"/>
      <c r="C475" s="55"/>
      <c r="D475" s="55"/>
      <c r="E475" s="56"/>
      <c r="F475" s="78"/>
      <c r="G475" s="56"/>
      <c r="H475" s="84">
        <f>SUMIF('Cash Inflows'!E:E,'AR Journal'!D475,'Cash Inflows'!F:F)</f>
        <v>0</v>
      </c>
      <c r="I475" s="84">
        <f t="shared" si="23"/>
        <v>0</v>
      </c>
      <c r="J475">
        <f t="shared" si="22"/>
        <v>0</v>
      </c>
      <c r="K475" t="b">
        <f ca="1">IF(TODAY()-E475&gt;'Data Inputs'!$B$46,TRUE,FALSE)</f>
        <v>1</v>
      </c>
    </row>
    <row r="476" spans="1:11" x14ac:dyDescent="0.25">
      <c r="A476" s="110" t="str">
        <f t="shared" si="21"/>
        <v/>
      </c>
      <c r="B476" s="123"/>
      <c r="C476" s="55"/>
      <c r="D476" s="55"/>
      <c r="E476" s="56"/>
      <c r="F476" s="78"/>
      <c r="G476" s="56"/>
      <c r="H476" s="84">
        <f>SUMIF('Cash Inflows'!E:E,'AR Journal'!D476,'Cash Inflows'!F:F)</f>
        <v>0</v>
      </c>
      <c r="I476" s="84">
        <f t="shared" si="23"/>
        <v>0</v>
      </c>
      <c r="J476">
        <f t="shared" si="22"/>
        <v>0</v>
      </c>
      <c r="K476" t="b">
        <f ca="1">IF(TODAY()-E476&gt;'Data Inputs'!$B$46,TRUE,FALSE)</f>
        <v>1</v>
      </c>
    </row>
    <row r="477" spans="1:11" x14ac:dyDescent="0.25">
      <c r="A477" s="110" t="str">
        <f t="shared" si="21"/>
        <v/>
      </c>
      <c r="B477" s="123"/>
      <c r="C477" s="55"/>
      <c r="D477" s="55"/>
      <c r="E477" s="56"/>
      <c r="F477" s="78"/>
      <c r="G477" s="56"/>
      <c r="H477" s="84">
        <f>SUMIF('Cash Inflows'!E:E,'AR Journal'!D477,'Cash Inflows'!F:F)</f>
        <v>0</v>
      </c>
      <c r="I477" s="84">
        <f t="shared" si="23"/>
        <v>0</v>
      </c>
      <c r="J477">
        <f t="shared" si="22"/>
        <v>0</v>
      </c>
      <c r="K477" t="b">
        <f ca="1">IF(TODAY()-E477&gt;'Data Inputs'!$B$46,TRUE,FALSE)</f>
        <v>1</v>
      </c>
    </row>
    <row r="478" spans="1:11" x14ac:dyDescent="0.25">
      <c r="A478" s="110" t="str">
        <f t="shared" si="21"/>
        <v/>
      </c>
      <c r="B478" s="123"/>
      <c r="C478" s="55"/>
      <c r="D478" s="55"/>
      <c r="E478" s="56"/>
      <c r="F478" s="78"/>
      <c r="G478" s="56"/>
      <c r="H478" s="84">
        <f>SUMIF('Cash Inflows'!E:E,'AR Journal'!D478,'Cash Inflows'!F:F)</f>
        <v>0</v>
      </c>
      <c r="I478" s="84">
        <f t="shared" si="23"/>
        <v>0</v>
      </c>
      <c r="J478">
        <f t="shared" si="22"/>
        <v>0</v>
      </c>
      <c r="K478" t="b">
        <f ca="1">IF(TODAY()-E478&gt;'Data Inputs'!$B$46,TRUE,FALSE)</f>
        <v>1</v>
      </c>
    </row>
    <row r="479" spans="1:11" x14ac:dyDescent="0.25">
      <c r="A479" s="110" t="str">
        <f t="shared" si="21"/>
        <v/>
      </c>
      <c r="B479" s="123"/>
      <c r="C479" s="55"/>
      <c r="D479" s="55"/>
      <c r="E479" s="56"/>
      <c r="F479" s="78"/>
      <c r="G479" s="56"/>
      <c r="H479" s="84">
        <f>SUMIF('Cash Inflows'!E:E,'AR Journal'!D479,'Cash Inflows'!F:F)</f>
        <v>0</v>
      </c>
      <c r="I479" s="84">
        <f t="shared" si="23"/>
        <v>0</v>
      </c>
      <c r="J479">
        <f t="shared" si="22"/>
        <v>0</v>
      </c>
      <c r="K479" t="b">
        <f ca="1">IF(TODAY()-E479&gt;'Data Inputs'!$B$46,TRUE,FALSE)</f>
        <v>1</v>
      </c>
    </row>
    <row r="480" spans="1:11" x14ac:dyDescent="0.25">
      <c r="A480" s="110" t="str">
        <f t="shared" si="21"/>
        <v/>
      </c>
      <c r="B480" s="123"/>
      <c r="C480" s="55"/>
      <c r="D480" s="55"/>
      <c r="E480" s="56"/>
      <c r="F480" s="78"/>
      <c r="G480" s="56"/>
      <c r="H480" s="84">
        <f>SUMIF('Cash Inflows'!E:E,'AR Journal'!D480,'Cash Inflows'!F:F)</f>
        <v>0</v>
      </c>
      <c r="I480" s="84">
        <f t="shared" si="23"/>
        <v>0</v>
      </c>
      <c r="J480">
        <f t="shared" si="22"/>
        <v>0</v>
      </c>
      <c r="K480" t="b">
        <f ca="1">IF(TODAY()-E480&gt;'Data Inputs'!$B$46,TRUE,FALSE)</f>
        <v>1</v>
      </c>
    </row>
    <row r="481" spans="1:11" x14ac:dyDescent="0.25">
      <c r="A481" s="110" t="str">
        <f t="shared" si="21"/>
        <v/>
      </c>
      <c r="B481" s="123"/>
      <c r="C481" s="55"/>
      <c r="D481" s="55"/>
      <c r="E481" s="56"/>
      <c r="F481" s="78"/>
      <c r="G481" s="56"/>
      <c r="H481" s="84">
        <f>SUMIF('Cash Inflows'!E:E,'AR Journal'!D481,'Cash Inflows'!F:F)</f>
        <v>0</v>
      </c>
      <c r="I481" s="84">
        <f t="shared" si="23"/>
        <v>0</v>
      </c>
      <c r="J481">
        <f t="shared" si="22"/>
        <v>0</v>
      </c>
      <c r="K481" t="b">
        <f ca="1">IF(TODAY()-E481&gt;'Data Inputs'!$B$46,TRUE,FALSE)</f>
        <v>1</v>
      </c>
    </row>
    <row r="482" spans="1:11" x14ac:dyDescent="0.25">
      <c r="A482" s="110" t="str">
        <f t="shared" si="21"/>
        <v/>
      </c>
      <c r="B482" s="123"/>
      <c r="C482" s="55"/>
      <c r="D482" s="55"/>
      <c r="E482" s="56"/>
      <c r="F482" s="78"/>
      <c r="G482" s="56"/>
      <c r="H482" s="84">
        <f>SUMIF('Cash Inflows'!E:E,'AR Journal'!D482,'Cash Inflows'!F:F)</f>
        <v>0</v>
      </c>
      <c r="I482" s="84">
        <f t="shared" si="23"/>
        <v>0</v>
      </c>
      <c r="J482">
        <f t="shared" si="22"/>
        <v>0</v>
      </c>
      <c r="K482" t="b">
        <f ca="1">IF(TODAY()-E482&gt;'Data Inputs'!$B$46,TRUE,FALSE)</f>
        <v>1</v>
      </c>
    </row>
    <row r="483" spans="1:11" x14ac:dyDescent="0.25">
      <c r="A483" s="110" t="str">
        <f t="shared" si="21"/>
        <v/>
      </c>
      <c r="B483" s="123"/>
      <c r="C483" s="55"/>
      <c r="D483" s="55"/>
      <c r="E483" s="56"/>
      <c r="F483" s="78"/>
      <c r="G483" s="56"/>
      <c r="H483" s="84">
        <f>SUMIF('Cash Inflows'!E:E,'AR Journal'!D483,'Cash Inflows'!F:F)</f>
        <v>0</v>
      </c>
      <c r="I483" s="84">
        <f t="shared" si="23"/>
        <v>0</v>
      </c>
      <c r="J483">
        <f t="shared" si="22"/>
        <v>0</v>
      </c>
      <c r="K483" t="b">
        <f ca="1">IF(TODAY()-E483&gt;'Data Inputs'!$B$46,TRUE,FALSE)</f>
        <v>1</v>
      </c>
    </row>
    <row r="484" spans="1:11" x14ac:dyDescent="0.25">
      <c r="A484" s="110" t="str">
        <f t="shared" si="21"/>
        <v/>
      </c>
      <c r="B484" s="123"/>
      <c r="C484" s="55"/>
      <c r="D484" s="55"/>
      <c r="E484" s="56"/>
      <c r="F484" s="78"/>
      <c r="G484" s="56"/>
      <c r="H484" s="84">
        <f>SUMIF('Cash Inflows'!E:E,'AR Journal'!D484,'Cash Inflows'!F:F)</f>
        <v>0</v>
      </c>
      <c r="I484" s="84">
        <f t="shared" si="23"/>
        <v>0</v>
      </c>
      <c r="J484">
        <f t="shared" si="22"/>
        <v>0</v>
      </c>
      <c r="K484" t="b">
        <f ca="1">IF(TODAY()-E484&gt;'Data Inputs'!$B$46,TRUE,FALSE)</f>
        <v>1</v>
      </c>
    </row>
    <row r="485" spans="1:11" x14ac:dyDescent="0.25">
      <c r="A485" s="110" t="str">
        <f t="shared" si="21"/>
        <v/>
      </c>
      <c r="B485" s="123"/>
      <c r="C485" s="55"/>
      <c r="D485" s="55"/>
      <c r="E485" s="56"/>
      <c r="F485" s="78"/>
      <c r="G485" s="56"/>
      <c r="H485" s="84">
        <f>SUMIF('Cash Inflows'!E:E,'AR Journal'!D485,'Cash Inflows'!F:F)</f>
        <v>0</v>
      </c>
      <c r="I485" s="84">
        <f t="shared" si="23"/>
        <v>0</v>
      </c>
      <c r="J485">
        <f t="shared" si="22"/>
        <v>0</v>
      </c>
      <c r="K485" t="b">
        <f ca="1">IF(TODAY()-E485&gt;'Data Inputs'!$B$46,TRUE,FALSE)</f>
        <v>1</v>
      </c>
    </row>
    <row r="486" spans="1:11" x14ac:dyDescent="0.25">
      <c r="A486" s="110" t="str">
        <f t="shared" si="21"/>
        <v/>
      </c>
      <c r="B486" s="123"/>
      <c r="C486" s="55"/>
      <c r="D486" s="55"/>
      <c r="E486" s="56"/>
      <c r="F486" s="78"/>
      <c r="G486" s="56"/>
      <c r="H486" s="84">
        <f>SUMIF('Cash Inflows'!E:E,'AR Journal'!D486,'Cash Inflows'!F:F)</f>
        <v>0</v>
      </c>
      <c r="I486" s="84">
        <f t="shared" si="23"/>
        <v>0</v>
      </c>
      <c r="J486">
        <f t="shared" si="22"/>
        <v>0</v>
      </c>
      <c r="K486" t="b">
        <f ca="1">IF(TODAY()-E486&gt;'Data Inputs'!$B$46,TRUE,FALSE)</f>
        <v>1</v>
      </c>
    </row>
    <row r="487" spans="1:11" x14ac:dyDescent="0.25">
      <c r="A487" s="110" t="str">
        <f t="shared" si="21"/>
        <v/>
      </c>
      <c r="B487" s="123"/>
      <c r="C487" s="55"/>
      <c r="D487" s="55"/>
      <c r="E487" s="56"/>
      <c r="F487" s="78"/>
      <c r="G487" s="56"/>
      <c r="H487" s="84">
        <f>SUMIF('Cash Inflows'!E:E,'AR Journal'!D487,'Cash Inflows'!F:F)</f>
        <v>0</v>
      </c>
      <c r="I487" s="84">
        <f t="shared" si="23"/>
        <v>0</v>
      </c>
      <c r="J487">
        <f t="shared" si="22"/>
        <v>0</v>
      </c>
      <c r="K487" t="b">
        <f ca="1">IF(TODAY()-E487&gt;'Data Inputs'!$B$46,TRUE,FALSE)</f>
        <v>1</v>
      </c>
    </row>
    <row r="488" spans="1:11" x14ac:dyDescent="0.25">
      <c r="A488" s="110" t="str">
        <f t="shared" si="21"/>
        <v/>
      </c>
      <c r="B488" s="123"/>
      <c r="C488" s="55"/>
      <c r="D488" s="55"/>
      <c r="E488" s="56"/>
      <c r="F488" s="78"/>
      <c r="G488" s="56"/>
      <c r="H488" s="84">
        <f>SUMIF('Cash Inflows'!E:E,'AR Journal'!D488,'Cash Inflows'!F:F)</f>
        <v>0</v>
      </c>
      <c r="I488" s="84">
        <f t="shared" si="23"/>
        <v>0</v>
      </c>
      <c r="J488">
        <f t="shared" si="22"/>
        <v>0</v>
      </c>
      <c r="K488" t="b">
        <f ca="1">IF(TODAY()-E488&gt;'Data Inputs'!$B$46,TRUE,FALSE)</f>
        <v>1</v>
      </c>
    </row>
    <row r="489" spans="1:11" x14ac:dyDescent="0.25">
      <c r="A489" s="110" t="str">
        <f t="shared" si="21"/>
        <v/>
      </c>
      <c r="B489" s="123"/>
      <c r="C489" s="55"/>
      <c r="D489" s="55"/>
      <c r="E489" s="56"/>
      <c r="F489" s="78"/>
      <c r="G489" s="56"/>
      <c r="H489" s="84">
        <f>SUMIF('Cash Inflows'!E:E,'AR Journal'!D489,'Cash Inflows'!F:F)</f>
        <v>0</v>
      </c>
      <c r="I489" s="84">
        <f t="shared" si="23"/>
        <v>0</v>
      </c>
      <c r="J489">
        <f t="shared" si="22"/>
        <v>0</v>
      </c>
      <c r="K489" t="b">
        <f ca="1">IF(TODAY()-E489&gt;'Data Inputs'!$B$46,TRUE,FALSE)</f>
        <v>1</v>
      </c>
    </row>
    <row r="490" spans="1:11" x14ac:dyDescent="0.25">
      <c r="A490" s="110" t="str">
        <f t="shared" si="21"/>
        <v/>
      </c>
      <c r="B490" s="123"/>
      <c r="C490" s="55"/>
      <c r="D490" s="55"/>
      <c r="E490" s="56"/>
      <c r="F490" s="78"/>
      <c r="G490" s="56"/>
      <c r="H490" s="84">
        <f>SUMIF('Cash Inflows'!E:E,'AR Journal'!D490,'Cash Inflows'!F:F)</f>
        <v>0</v>
      </c>
      <c r="I490" s="84">
        <f t="shared" si="23"/>
        <v>0</v>
      </c>
      <c r="J490">
        <f t="shared" si="22"/>
        <v>0</v>
      </c>
      <c r="K490" t="b">
        <f ca="1">IF(TODAY()-E490&gt;'Data Inputs'!$B$46,TRUE,FALSE)</f>
        <v>1</v>
      </c>
    </row>
    <row r="491" spans="1:11" x14ac:dyDescent="0.25">
      <c r="A491" s="110" t="str">
        <f t="shared" si="21"/>
        <v/>
      </c>
      <c r="B491" s="123"/>
      <c r="C491" s="55"/>
      <c r="D491" s="55"/>
      <c r="E491" s="56"/>
      <c r="F491" s="78"/>
      <c r="G491" s="56"/>
      <c r="H491" s="84">
        <f>SUMIF('Cash Inflows'!E:E,'AR Journal'!D491,'Cash Inflows'!F:F)</f>
        <v>0</v>
      </c>
      <c r="I491" s="84">
        <f t="shared" si="23"/>
        <v>0</v>
      </c>
      <c r="J491">
        <f t="shared" si="22"/>
        <v>0</v>
      </c>
      <c r="K491" t="b">
        <f ca="1">IF(TODAY()-E491&gt;'Data Inputs'!$B$46,TRUE,FALSE)</f>
        <v>1</v>
      </c>
    </row>
    <row r="492" spans="1:11" x14ac:dyDescent="0.25">
      <c r="A492" s="110" t="str">
        <f t="shared" si="21"/>
        <v/>
      </c>
      <c r="B492" s="123"/>
      <c r="C492" s="55"/>
      <c r="D492" s="55"/>
      <c r="E492" s="56"/>
      <c r="F492" s="78"/>
      <c r="G492" s="56"/>
      <c r="H492" s="84">
        <f>SUMIF('Cash Inflows'!E:E,'AR Journal'!D492,'Cash Inflows'!F:F)</f>
        <v>0</v>
      </c>
      <c r="I492" s="84">
        <f t="shared" si="23"/>
        <v>0</v>
      </c>
      <c r="J492">
        <f t="shared" si="22"/>
        <v>0</v>
      </c>
      <c r="K492" t="b">
        <f ca="1">IF(TODAY()-E492&gt;'Data Inputs'!$B$46,TRUE,FALSE)</f>
        <v>1</v>
      </c>
    </row>
    <row r="493" spans="1:11" x14ac:dyDescent="0.25">
      <c r="A493" s="110" t="str">
        <f t="shared" si="21"/>
        <v/>
      </c>
      <c r="B493" s="123"/>
      <c r="C493" s="55"/>
      <c r="D493" s="55"/>
      <c r="E493" s="56"/>
      <c r="F493" s="78"/>
      <c r="G493" s="56"/>
      <c r="H493" s="84">
        <f>SUMIF('Cash Inflows'!E:E,'AR Journal'!D493,'Cash Inflows'!F:F)</f>
        <v>0</v>
      </c>
      <c r="I493" s="84">
        <f t="shared" si="23"/>
        <v>0</v>
      </c>
      <c r="J493">
        <f t="shared" si="22"/>
        <v>0</v>
      </c>
      <c r="K493" t="b">
        <f ca="1">IF(TODAY()-E493&gt;'Data Inputs'!$B$46,TRUE,FALSE)</f>
        <v>1</v>
      </c>
    </row>
    <row r="494" spans="1:11" x14ac:dyDescent="0.25">
      <c r="A494" s="110" t="str">
        <f t="shared" si="21"/>
        <v/>
      </c>
      <c r="B494" s="123"/>
      <c r="C494" s="55"/>
      <c r="D494" s="55"/>
      <c r="E494" s="56"/>
      <c r="F494" s="78"/>
      <c r="G494" s="56"/>
      <c r="H494" s="84">
        <f>SUMIF('Cash Inflows'!E:E,'AR Journal'!D494,'Cash Inflows'!F:F)</f>
        <v>0</v>
      </c>
      <c r="I494" s="84">
        <f t="shared" si="23"/>
        <v>0</v>
      </c>
      <c r="J494">
        <f t="shared" si="22"/>
        <v>0</v>
      </c>
      <c r="K494" t="b">
        <f ca="1">IF(TODAY()-E494&gt;'Data Inputs'!$B$46,TRUE,FALSE)</f>
        <v>1</v>
      </c>
    </row>
    <row r="495" spans="1:11" x14ac:dyDescent="0.25">
      <c r="A495" s="110" t="str">
        <f t="shared" si="21"/>
        <v/>
      </c>
      <c r="B495" s="123"/>
      <c r="C495" s="55"/>
      <c r="D495" s="55"/>
      <c r="E495" s="56"/>
      <c r="F495" s="78"/>
      <c r="G495" s="56"/>
      <c r="H495" s="84">
        <f>SUMIF('Cash Inflows'!E:E,'AR Journal'!D495,'Cash Inflows'!F:F)</f>
        <v>0</v>
      </c>
      <c r="I495" s="84">
        <f t="shared" si="23"/>
        <v>0</v>
      </c>
      <c r="J495">
        <f t="shared" si="22"/>
        <v>0</v>
      </c>
      <c r="K495" t="b">
        <f ca="1">IF(TODAY()-E495&gt;'Data Inputs'!$B$46,TRUE,FALSE)</f>
        <v>1</v>
      </c>
    </row>
    <row r="496" spans="1:11" x14ac:dyDescent="0.25">
      <c r="A496" s="110" t="str">
        <f t="shared" si="21"/>
        <v/>
      </c>
      <c r="B496" s="123"/>
      <c r="C496" s="55"/>
      <c r="D496" s="55"/>
      <c r="E496" s="56"/>
      <c r="F496" s="78"/>
      <c r="G496" s="56"/>
      <c r="H496" s="84">
        <f>SUMIF('Cash Inflows'!E:E,'AR Journal'!D496,'Cash Inflows'!F:F)</f>
        <v>0</v>
      </c>
      <c r="I496" s="84">
        <f t="shared" si="23"/>
        <v>0</v>
      </c>
      <c r="J496">
        <f t="shared" si="22"/>
        <v>0</v>
      </c>
      <c r="K496" t="b">
        <f ca="1">IF(TODAY()-E496&gt;'Data Inputs'!$B$46,TRUE,FALSE)</f>
        <v>1</v>
      </c>
    </row>
    <row r="497" spans="1:11" x14ac:dyDescent="0.25">
      <c r="A497" s="110" t="str">
        <f t="shared" si="21"/>
        <v/>
      </c>
      <c r="B497" s="123"/>
      <c r="C497" s="55"/>
      <c r="D497" s="55"/>
      <c r="E497" s="56"/>
      <c r="F497" s="78"/>
      <c r="G497" s="56"/>
      <c r="H497" s="84">
        <f>SUMIF('Cash Inflows'!E:E,'AR Journal'!D497,'Cash Inflows'!F:F)</f>
        <v>0</v>
      </c>
      <c r="I497" s="84">
        <f t="shared" si="23"/>
        <v>0</v>
      </c>
      <c r="J497">
        <f t="shared" si="22"/>
        <v>0</v>
      </c>
      <c r="K497" t="b">
        <f ca="1">IF(TODAY()-E497&gt;'Data Inputs'!$B$46,TRUE,FALSE)</f>
        <v>1</v>
      </c>
    </row>
    <row r="498" spans="1:11" x14ac:dyDescent="0.25">
      <c r="A498" s="110" t="str">
        <f t="shared" si="21"/>
        <v/>
      </c>
      <c r="B498" s="123"/>
      <c r="C498" s="55"/>
      <c r="D498" s="55"/>
      <c r="E498" s="56"/>
      <c r="F498" s="78"/>
      <c r="G498" s="56"/>
      <c r="H498" s="84">
        <f>SUMIF('Cash Inflows'!E:E,'AR Journal'!D498,'Cash Inflows'!F:F)</f>
        <v>0</v>
      </c>
      <c r="I498" s="84">
        <f t="shared" si="23"/>
        <v>0</v>
      </c>
      <c r="J498">
        <f t="shared" si="22"/>
        <v>0</v>
      </c>
      <c r="K498" t="b">
        <f ca="1">IF(TODAY()-E498&gt;'Data Inputs'!$B$46,TRUE,FALSE)</f>
        <v>1</v>
      </c>
    </row>
    <row r="499" spans="1:11" x14ac:dyDescent="0.25">
      <c r="A499" s="110" t="str">
        <f t="shared" si="21"/>
        <v/>
      </c>
      <c r="B499" s="123"/>
      <c r="C499" s="55"/>
      <c r="D499" s="55"/>
      <c r="E499" s="56"/>
      <c r="F499" s="78"/>
      <c r="G499" s="56"/>
      <c r="H499" s="84">
        <f>SUMIF('Cash Inflows'!E:E,'AR Journal'!D499,'Cash Inflows'!F:F)</f>
        <v>0</v>
      </c>
      <c r="I499" s="84">
        <f t="shared" si="23"/>
        <v>0</v>
      </c>
      <c r="J499">
        <f t="shared" si="22"/>
        <v>0</v>
      </c>
      <c r="K499" t="b">
        <f ca="1">IF(TODAY()-E499&gt;'Data Inputs'!$B$46,TRUE,FALSE)</f>
        <v>1</v>
      </c>
    </row>
    <row r="500" spans="1:11" x14ac:dyDescent="0.25">
      <c r="A500" s="110" t="str">
        <f t="shared" si="21"/>
        <v/>
      </c>
      <c r="B500" s="123"/>
      <c r="C500" s="55"/>
      <c r="D500" s="55"/>
      <c r="E500" s="56"/>
      <c r="F500" s="78"/>
      <c r="G500" s="56"/>
      <c r="H500" s="84">
        <f>SUMIF('Cash Inflows'!E:E,'AR Journal'!D500,'Cash Inflows'!F:F)</f>
        <v>0</v>
      </c>
      <c r="I500" s="84">
        <f t="shared" si="23"/>
        <v>0</v>
      </c>
      <c r="J500">
        <f t="shared" si="22"/>
        <v>0</v>
      </c>
      <c r="K500" t="b">
        <f ca="1">IF(TODAY()-E500&gt;'Data Inputs'!$B$46,TRUE,FALSE)</f>
        <v>1</v>
      </c>
    </row>
    <row r="501" spans="1:11" x14ac:dyDescent="0.25">
      <c r="A501" s="110" t="str">
        <f t="shared" si="21"/>
        <v/>
      </c>
      <c r="B501" s="123"/>
      <c r="C501" s="55"/>
      <c r="D501" s="55"/>
      <c r="E501" s="56"/>
      <c r="F501" s="78"/>
      <c r="G501" s="56"/>
      <c r="H501" s="84">
        <f>SUMIF('Cash Inflows'!E:E,'AR Journal'!D501,'Cash Inflows'!F:F)</f>
        <v>0</v>
      </c>
      <c r="I501" s="84">
        <f t="shared" si="23"/>
        <v>0</v>
      </c>
      <c r="J501">
        <f t="shared" si="22"/>
        <v>0</v>
      </c>
      <c r="K501" t="b">
        <f ca="1">IF(TODAY()-E501&gt;'Data Inputs'!$B$46,TRUE,FALSE)</f>
        <v>1</v>
      </c>
    </row>
    <row r="502" spans="1:11" x14ac:dyDescent="0.25">
      <c r="A502" s="110" t="str">
        <f t="shared" si="21"/>
        <v/>
      </c>
      <c r="B502" s="123"/>
      <c r="C502" s="55"/>
      <c r="D502" s="55"/>
      <c r="E502" s="56"/>
      <c r="F502" s="78"/>
      <c r="G502" s="56"/>
      <c r="H502" s="84">
        <f>SUMIF('Cash Inflows'!E:E,'AR Journal'!D502,'Cash Inflows'!F:F)</f>
        <v>0</v>
      </c>
      <c r="I502" s="84">
        <f t="shared" si="23"/>
        <v>0</v>
      </c>
      <c r="J502">
        <f t="shared" si="22"/>
        <v>0</v>
      </c>
      <c r="K502" t="b">
        <f ca="1">IF(TODAY()-E502&gt;'Data Inputs'!$B$46,TRUE,FALSE)</f>
        <v>1</v>
      </c>
    </row>
    <row r="503" spans="1:11" x14ac:dyDescent="0.25">
      <c r="A503" s="110" t="str">
        <f t="shared" si="21"/>
        <v/>
      </c>
      <c r="B503" s="123"/>
      <c r="C503" s="55"/>
      <c r="D503" s="55"/>
      <c r="E503" s="56"/>
      <c r="F503" s="78"/>
      <c r="G503" s="56"/>
      <c r="H503" s="84">
        <f>SUMIF('Cash Inflows'!E:E,'AR Journal'!D503,'Cash Inflows'!F:F)</f>
        <v>0</v>
      </c>
      <c r="I503" s="84">
        <f t="shared" si="23"/>
        <v>0</v>
      </c>
      <c r="J503">
        <f t="shared" si="22"/>
        <v>0</v>
      </c>
      <c r="K503" t="b">
        <f ca="1">IF(TODAY()-E503&gt;'Data Inputs'!$B$46,TRUE,FALSE)</f>
        <v>1</v>
      </c>
    </row>
    <row r="504" spans="1:11" x14ac:dyDescent="0.25">
      <c r="A504" s="110" t="str">
        <f t="shared" si="21"/>
        <v/>
      </c>
      <c r="B504" s="123"/>
      <c r="C504" s="55"/>
      <c r="D504" s="55"/>
      <c r="E504" s="56"/>
      <c r="F504" s="78"/>
      <c r="G504" s="56"/>
      <c r="H504" s="84">
        <f>SUMIF('Cash Inflows'!E:E,'AR Journal'!D504,'Cash Inflows'!F:F)</f>
        <v>0</v>
      </c>
      <c r="I504" s="84">
        <f t="shared" si="23"/>
        <v>0</v>
      </c>
      <c r="J504">
        <f t="shared" si="22"/>
        <v>0</v>
      </c>
      <c r="K504" t="b">
        <f ca="1">IF(TODAY()-E504&gt;'Data Inputs'!$B$46,TRUE,FALSE)</f>
        <v>1</v>
      </c>
    </row>
    <row r="505" spans="1:11" x14ac:dyDescent="0.25">
      <c r="A505" s="110" t="str">
        <f t="shared" si="21"/>
        <v/>
      </c>
      <c r="B505" s="123"/>
      <c r="C505" s="55"/>
      <c r="D505" s="55"/>
      <c r="E505" s="56"/>
      <c r="F505" s="78"/>
      <c r="G505" s="56"/>
      <c r="H505" s="84">
        <f>SUMIF('Cash Inflows'!E:E,'AR Journal'!D505,'Cash Inflows'!F:F)</f>
        <v>0</v>
      </c>
      <c r="I505" s="84">
        <f t="shared" si="23"/>
        <v>0</v>
      </c>
      <c r="J505">
        <f t="shared" si="22"/>
        <v>0</v>
      </c>
      <c r="K505" t="b">
        <f ca="1">IF(TODAY()-E505&gt;'Data Inputs'!$B$46,TRUE,FALSE)</f>
        <v>1</v>
      </c>
    </row>
    <row r="506" spans="1:11" x14ac:dyDescent="0.25">
      <c r="A506" s="110" t="str">
        <f t="shared" si="21"/>
        <v/>
      </c>
      <c r="B506" s="123"/>
      <c r="C506" s="55"/>
      <c r="D506" s="55"/>
      <c r="E506" s="56"/>
      <c r="F506" s="78"/>
      <c r="G506" s="56"/>
      <c r="H506" s="84">
        <f>SUMIF('Cash Inflows'!E:E,'AR Journal'!D506,'Cash Inflows'!F:F)</f>
        <v>0</v>
      </c>
      <c r="I506" s="84">
        <f t="shared" si="23"/>
        <v>0</v>
      </c>
      <c r="J506">
        <f t="shared" si="22"/>
        <v>0</v>
      </c>
      <c r="K506" t="b">
        <f ca="1">IF(TODAY()-E506&gt;'Data Inputs'!$B$46,TRUE,FALSE)</f>
        <v>1</v>
      </c>
    </row>
    <row r="507" spans="1:11" x14ac:dyDescent="0.25">
      <c r="A507" s="110" t="str">
        <f t="shared" si="21"/>
        <v/>
      </c>
      <c r="B507" s="123"/>
      <c r="C507" s="55"/>
      <c r="D507" s="55"/>
      <c r="E507" s="56"/>
      <c r="F507" s="78"/>
      <c r="G507" s="56"/>
      <c r="H507" s="84">
        <f>SUMIF('Cash Inflows'!E:E,'AR Journal'!D507,'Cash Inflows'!F:F)</f>
        <v>0</v>
      </c>
      <c r="I507" s="84">
        <f t="shared" si="23"/>
        <v>0</v>
      </c>
      <c r="J507">
        <f t="shared" si="22"/>
        <v>0</v>
      </c>
      <c r="K507" t="b">
        <f ca="1">IF(TODAY()-E507&gt;'Data Inputs'!$B$46,TRUE,FALSE)</f>
        <v>1</v>
      </c>
    </row>
    <row r="508" spans="1:11" x14ac:dyDescent="0.25">
      <c r="A508" s="110" t="str">
        <f t="shared" si="21"/>
        <v/>
      </c>
      <c r="B508" s="123"/>
      <c r="C508" s="55"/>
      <c r="D508" s="55"/>
      <c r="E508" s="56"/>
      <c r="F508" s="78"/>
      <c r="G508" s="56"/>
      <c r="H508" s="84">
        <f>SUMIF('Cash Inflows'!E:E,'AR Journal'!D508,'Cash Inflows'!F:F)</f>
        <v>0</v>
      </c>
      <c r="I508" s="84">
        <f t="shared" si="23"/>
        <v>0</v>
      </c>
      <c r="J508">
        <f t="shared" si="22"/>
        <v>0</v>
      </c>
      <c r="K508" t="b">
        <f ca="1">IF(TODAY()-E508&gt;'Data Inputs'!$B$46,TRUE,FALSE)</f>
        <v>1</v>
      </c>
    </row>
    <row r="509" spans="1:11" x14ac:dyDescent="0.25">
      <c r="A509" s="110" t="str">
        <f t="shared" si="21"/>
        <v/>
      </c>
      <c r="B509" s="123"/>
      <c r="C509" s="55"/>
      <c r="D509" s="55"/>
      <c r="E509" s="56"/>
      <c r="F509" s="78"/>
      <c r="G509" s="56"/>
      <c r="H509" s="84">
        <f>SUMIF('Cash Inflows'!E:E,'AR Journal'!D509,'Cash Inflows'!F:F)</f>
        <v>0</v>
      </c>
      <c r="I509" s="84">
        <f t="shared" si="23"/>
        <v>0</v>
      </c>
      <c r="J509">
        <f t="shared" si="22"/>
        <v>0</v>
      </c>
      <c r="K509" t="b">
        <f ca="1">IF(TODAY()-E509&gt;'Data Inputs'!$B$46,TRUE,FALSE)</f>
        <v>1</v>
      </c>
    </row>
    <row r="510" spans="1:11" x14ac:dyDescent="0.25">
      <c r="A510" s="110" t="str">
        <f t="shared" si="21"/>
        <v/>
      </c>
      <c r="B510" s="123"/>
      <c r="C510" s="55"/>
      <c r="D510" s="55"/>
      <c r="E510" s="56"/>
      <c r="F510" s="78"/>
      <c r="G510" s="56"/>
      <c r="H510" s="84">
        <f>SUMIF('Cash Inflows'!E:E,'AR Journal'!D510,'Cash Inflows'!F:F)</f>
        <v>0</v>
      </c>
      <c r="I510" s="84">
        <f t="shared" si="23"/>
        <v>0</v>
      </c>
      <c r="J510">
        <f t="shared" si="22"/>
        <v>0</v>
      </c>
      <c r="K510" t="b">
        <f ca="1">IF(TODAY()-E510&gt;'Data Inputs'!$B$46,TRUE,FALSE)</f>
        <v>1</v>
      </c>
    </row>
    <row r="511" spans="1:11" x14ac:dyDescent="0.25">
      <c r="A511" s="110" t="str">
        <f t="shared" si="21"/>
        <v/>
      </c>
      <c r="B511" s="123"/>
      <c r="C511" s="55"/>
      <c r="D511" s="55"/>
      <c r="E511" s="56"/>
      <c r="F511" s="78"/>
      <c r="G511" s="56"/>
      <c r="H511" s="84">
        <f>SUMIF('Cash Inflows'!E:E,'AR Journal'!D511,'Cash Inflows'!F:F)</f>
        <v>0</v>
      </c>
      <c r="I511" s="84">
        <f t="shared" si="23"/>
        <v>0</v>
      </c>
      <c r="J511">
        <f t="shared" si="22"/>
        <v>0</v>
      </c>
      <c r="K511" t="b">
        <f ca="1">IF(TODAY()-E511&gt;'Data Inputs'!$B$46,TRUE,FALSE)</f>
        <v>1</v>
      </c>
    </row>
    <row r="512" spans="1:11" x14ac:dyDescent="0.25">
      <c r="A512" s="110" t="str">
        <f t="shared" si="21"/>
        <v/>
      </c>
      <c r="B512" s="123"/>
      <c r="C512" s="55"/>
      <c r="D512" s="55"/>
      <c r="E512" s="56"/>
      <c r="F512" s="78"/>
      <c r="G512" s="56"/>
      <c r="H512" s="84">
        <f>SUMIF('Cash Inflows'!E:E,'AR Journal'!D512,'Cash Inflows'!F:F)</f>
        <v>0</v>
      </c>
      <c r="I512" s="84">
        <f t="shared" si="23"/>
        <v>0</v>
      </c>
      <c r="J512">
        <f t="shared" si="22"/>
        <v>0</v>
      </c>
      <c r="K512" t="b">
        <f ca="1">IF(TODAY()-E512&gt;'Data Inputs'!$B$46,TRUE,FALSE)</f>
        <v>1</v>
      </c>
    </row>
    <row r="513" spans="1:11" x14ac:dyDescent="0.25">
      <c r="A513" s="110" t="str">
        <f t="shared" si="21"/>
        <v/>
      </c>
      <c r="B513" s="123"/>
      <c r="C513" s="55"/>
      <c r="D513" s="55"/>
      <c r="E513" s="56"/>
      <c r="F513" s="78"/>
      <c r="G513" s="56"/>
      <c r="H513" s="84">
        <f>SUMIF('Cash Inflows'!E:E,'AR Journal'!D513,'Cash Inflows'!F:F)</f>
        <v>0</v>
      </c>
      <c r="I513" s="84">
        <f t="shared" si="23"/>
        <v>0</v>
      </c>
      <c r="J513">
        <f t="shared" si="22"/>
        <v>0</v>
      </c>
      <c r="K513" t="b">
        <f ca="1">IF(TODAY()-E513&gt;'Data Inputs'!$B$46,TRUE,FALSE)</f>
        <v>1</v>
      </c>
    </row>
    <row r="514" spans="1:11" x14ac:dyDescent="0.25">
      <c r="A514" s="110" t="str">
        <f t="shared" si="21"/>
        <v/>
      </c>
      <c r="B514" s="123"/>
      <c r="C514" s="55"/>
      <c r="D514" s="55"/>
      <c r="E514" s="56"/>
      <c r="F514" s="78"/>
      <c r="G514" s="56"/>
      <c r="H514" s="84">
        <f>SUMIF('Cash Inflows'!E:E,'AR Journal'!D514,'Cash Inflows'!F:F)</f>
        <v>0</v>
      </c>
      <c r="I514" s="84">
        <f t="shared" si="23"/>
        <v>0</v>
      </c>
      <c r="J514">
        <f t="shared" si="22"/>
        <v>0</v>
      </c>
      <c r="K514" t="b">
        <f ca="1">IF(TODAY()-E514&gt;'Data Inputs'!$B$46,TRUE,FALSE)</f>
        <v>1</v>
      </c>
    </row>
    <row r="515" spans="1:11" x14ac:dyDescent="0.25">
      <c r="A515" s="110" t="str">
        <f t="shared" ref="A515:A578" si="24">IF(E515="","",E515+(6-J515))</f>
        <v/>
      </c>
      <c r="B515" s="123"/>
      <c r="C515" s="55"/>
      <c r="D515" s="55"/>
      <c r="E515" s="56"/>
      <c r="F515" s="78"/>
      <c r="G515" s="56"/>
      <c r="H515" s="84">
        <f>SUMIF('Cash Inflows'!E:E,'AR Journal'!D515,'Cash Inflows'!F:F)</f>
        <v>0</v>
      </c>
      <c r="I515" s="84">
        <f t="shared" si="23"/>
        <v>0</v>
      </c>
      <c r="J515">
        <f t="shared" ref="J515:J578" si="25">IF(WEEKDAY(E515)=7,0,WEEKDAY(E515))</f>
        <v>0</v>
      </c>
      <c r="K515" t="b">
        <f ca="1">IF(TODAY()-E515&gt;'Data Inputs'!$B$46,TRUE,FALSE)</f>
        <v>1</v>
      </c>
    </row>
    <row r="516" spans="1:11" x14ac:dyDescent="0.25">
      <c r="A516" s="110" t="str">
        <f t="shared" si="24"/>
        <v/>
      </c>
      <c r="B516" s="123"/>
      <c r="C516" s="55"/>
      <c r="D516" s="55"/>
      <c r="E516" s="56"/>
      <c r="F516" s="78"/>
      <c r="G516" s="56"/>
      <c r="H516" s="84">
        <f>SUMIF('Cash Inflows'!E:E,'AR Journal'!D516,'Cash Inflows'!F:F)</f>
        <v>0</v>
      </c>
      <c r="I516" s="84">
        <f t="shared" ref="I516:I579" si="26">F516-H516</f>
        <v>0</v>
      </c>
      <c r="J516">
        <f t="shared" si="25"/>
        <v>0</v>
      </c>
      <c r="K516" t="b">
        <f ca="1">IF(TODAY()-E516&gt;'Data Inputs'!$B$46,TRUE,FALSE)</f>
        <v>1</v>
      </c>
    </row>
    <row r="517" spans="1:11" x14ac:dyDescent="0.25">
      <c r="A517" s="110" t="str">
        <f t="shared" si="24"/>
        <v/>
      </c>
      <c r="B517" s="123"/>
      <c r="C517" s="55"/>
      <c r="D517" s="55"/>
      <c r="E517" s="56"/>
      <c r="F517" s="78"/>
      <c r="G517" s="56"/>
      <c r="H517" s="84">
        <f>SUMIF('Cash Inflows'!E:E,'AR Journal'!D517,'Cash Inflows'!F:F)</f>
        <v>0</v>
      </c>
      <c r="I517" s="84">
        <f t="shared" si="26"/>
        <v>0</v>
      </c>
      <c r="J517">
        <f t="shared" si="25"/>
        <v>0</v>
      </c>
      <c r="K517" t="b">
        <f ca="1">IF(TODAY()-E517&gt;'Data Inputs'!$B$46,TRUE,FALSE)</f>
        <v>1</v>
      </c>
    </row>
    <row r="518" spans="1:11" x14ac:dyDescent="0.25">
      <c r="A518" s="110" t="str">
        <f t="shared" si="24"/>
        <v/>
      </c>
      <c r="B518" s="123"/>
      <c r="C518" s="55"/>
      <c r="D518" s="55"/>
      <c r="E518" s="56"/>
      <c r="F518" s="78"/>
      <c r="G518" s="56"/>
      <c r="H518" s="84">
        <f>SUMIF('Cash Inflows'!E:E,'AR Journal'!D518,'Cash Inflows'!F:F)</f>
        <v>0</v>
      </c>
      <c r="I518" s="84">
        <f t="shared" si="26"/>
        <v>0</v>
      </c>
      <c r="J518">
        <f t="shared" si="25"/>
        <v>0</v>
      </c>
      <c r="K518" t="b">
        <f ca="1">IF(TODAY()-E518&gt;'Data Inputs'!$B$46,TRUE,FALSE)</f>
        <v>1</v>
      </c>
    </row>
    <row r="519" spans="1:11" x14ac:dyDescent="0.25">
      <c r="A519" s="110" t="str">
        <f t="shared" si="24"/>
        <v/>
      </c>
      <c r="B519" s="123"/>
      <c r="C519" s="55"/>
      <c r="D519" s="55"/>
      <c r="E519" s="56"/>
      <c r="F519" s="78"/>
      <c r="G519" s="56"/>
      <c r="H519" s="84">
        <f>SUMIF('Cash Inflows'!E:E,'AR Journal'!D519,'Cash Inflows'!F:F)</f>
        <v>0</v>
      </c>
      <c r="I519" s="84">
        <f t="shared" si="26"/>
        <v>0</v>
      </c>
      <c r="J519">
        <f t="shared" si="25"/>
        <v>0</v>
      </c>
      <c r="K519" t="b">
        <f ca="1">IF(TODAY()-E519&gt;'Data Inputs'!$B$46,TRUE,FALSE)</f>
        <v>1</v>
      </c>
    </row>
    <row r="520" spans="1:11" x14ac:dyDescent="0.25">
      <c r="A520" s="110" t="str">
        <f t="shared" si="24"/>
        <v/>
      </c>
      <c r="B520" s="123"/>
      <c r="C520" s="55"/>
      <c r="D520" s="55"/>
      <c r="E520" s="56"/>
      <c r="F520" s="78"/>
      <c r="G520" s="56"/>
      <c r="H520" s="84">
        <f>SUMIF('Cash Inflows'!E:E,'AR Journal'!D520,'Cash Inflows'!F:F)</f>
        <v>0</v>
      </c>
      <c r="I520" s="84">
        <f t="shared" si="26"/>
        <v>0</v>
      </c>
      <c r="J520">
        <f t="shared" si="25"/>
        <v>0</v>
      </c>
      <c r="K520" t="b">
        <f ca="1">IF(TODAY()-E520&gt;'Data Inputs'!$B$46,TRUE,FALSE)</f>
        <v>1</v>
      </c>
    </row>
    <row r="521" spans="1:11" x14ac:dyDescent="0.25">
      <c r="A521" s="110" t="str">
        <f t="shared" si="24"/>
        <v/>
      </c>
      <c r="B521" s="123"/>
      <c r="C521" s="55"/>
      <c r="D521" s="55"/>
      <c r="E521" s="56"/>
      <c r="F521" s="78"/>
      <c r="G521" s="56"/>
      <c r="H521" s="84">
        <f>SUMIF('Cash Inflows'!E:E,'AR Journal'!D521,'Cash Inflows'!F:F)</f>
        <v>0</v>
      </c>
      <c r="I521" s="84">
        <f t="shared" si="26"/>
        <v>0</v>
      </c>
      <c r="J521">
        <f t="shared" si="25"/>
        <v>0</v>
      </c>
      <c r="K521" t="b">
        <f ca="1">IF(TODAY()-E521&gt;'Data Inputs'!$B$46,TRUE,FALSE)</f>
        <v>1</v>
      </c>
    </row>
    <row r="522" spans="1:11" x14ac:dyDescent="0.25">
      <c r="A522" s="110" t="str">
        <f t="shared" si="24"/>
        <v/>
      </c>
      <c r="B522" s="123"/>
      <c r="C522" s="55"/>
      <c r="D522" s="55"/>
      <c r="E522" s="56"/>
      <c r="F522" s="78"/>
      <c r="G522" s="56"/>
      <c r="H522" s="84">
        <f>SUMIF('Cash Inflows'!E:E,'AR Journal'!D522,'Cash Inflows'!F:F)</f>
        <v>0</v>
      </c>
      <c r="I522" s="84">
        <f t="shared" si="26"/>
        <v>0</v>
      </c>
      <c r="J522">
        <f t="shared" si="25"/>
        <v>0</v>
      </c>
      <c r="K522" t="b">
        <f ca="1">IF(TODAY()-E522&gt;'Data Inputs'!$B$46,TRUE,FALSE)</f>
        <v>1</v>
      </c>
    </row>
    <row r="523" spans="1:11" x14ac:dyDescent="0.25">
      <c r="A523" s="110" t="str">
        <f t="shared" si="24"/>
        <v/>
      </c>
      <c r="B523" s="123"/>
      <c r="C523" s="55"/>
      <c r="D523" s="55"/>
      <c r="E523" s="56"/>
      <c r="F523" s="78"/>
      <c r="G523" s="56"/>
      <c r="H523" s="84">
        <f>SUMIF('Cash Inflows'!E:E,'AR Journal'!D523,'Cash Inflows'!F:F)</f>
        <v>0</v>
      </c>
      <c r="I523" s="84">
        <f t="shared" si="26"/>
        <v>0</v>
      </c>
      <c r="J523">
        <f t="shared" si="25"/>
        <v>0</v>
      </c>
      <c r="K523" t="b">
        <f ca="1">IF(TODAY()-E523&gt;'Data Inputs'!$B$46,TRUE,FALSE)</f>
        <v>1</v>
      </c>
    </row>
    <row r="524" spans="1:11" x14ac:dyDescent="0.25">
      <c r="A524" s="110" t="str">
        <f t="shared" si="24"/>
        <v/>
      </c>
      <c r="B524" s="123"/>
      <c r="C524" s="55"/>
      <c r="D524" s="55"/>
      <c r="E524" s="56"/>
      <c r="F524" s="78"/>
      <c r="G524" s="56"/>
      <c r="H524" s="84">
        <f>SUMIF('Cash Inflows'!E:E,'AR Journal'!D524,'Cash Inflows'!F:F)</f>
        <v>0</v>
      </c>
      <c r="I524" s="84">
        <f t="shared" si="26"/>
        <v>0</v>
      </c>
      <c r="J524">
        <f t="shared" si="25"/>
        <v>0</v>
      </c>
      <c r="K524" t="b">
        <f ca="1">IF(TODAY()-E524&gt;'Data Inputs'!$B$46,TRUE,FALSE)</f>
        <v>1</v>
      </c>
    </row>
    <row r="525" spans="1:11" x14ac:dyDescent="0.25">
      <c r="A525" s="110" t="str">
        <f t="shared" si="24"/>
        <v/>
      </c>
      <c r="B525" s="123"/>
      <c r="C525" s="55"/>
      <c r="D525" s="55"/>
      <c r="E525" s="56"/>
      <c r="F525" s="78"/>
      <c r="G525" s="56"/>
      <c r="H525" s="84">
        <f>SUMIF('Cash Inflows'!E:E,'AR Journal'!D525,'Cash Inflows'!F:F)</f>
        <v>0</v>
      </c>
      <c r="I525" s="84">
        <f t="shared" si="26"/>
        <v>0</v>
      </c>
      <c r="J525">
        <f t="shared" si="25"/>
        <v>0</v>
      </c>
      <c r="K525" t="b">
        <f ca="1">IF(TODAY()-E525&gt;'Data Inputs'!$B$46,TRUE,FALSE)</f>
        <v>1</v>
      </c>
    </row>
    <row r="526" spans="1:11" x14ac:dyDescent="0.25">
      <c r="A526" s="110" t="str">
        <f t="shared" si="24"/>
        <v/>
      </c>
      <c r="B526" s="123"/>
      <c r="C526" s="55"/>
      <c r="D526" s="55"/>
      <c r="E526" s="56"/>
      <c r="F526" s="78"/>
      <c r="G526" s="56"/>
      <c r="H526" s="84">
        <f>SUMIF('Cash Inflows'!E:E,'AR Journal'!D526,'Cash Inflows'!F:F)</f>
        <v>0</v>
      </c>
      <c r="I526" s="84">
        <f t="shared" si="26"/>
        <v>0</v>
      </c>
      <c r="J526">
        <f t="shared" si="25"/>
        <v>0</v>
      </c>
      <c r="K526" t="b">
        <f ca="1">IF(TODAY()-E526&gt;'Data Inputs'!$B$46,TRUE,FALSE)</f>
        <v>1</v>
      </c>
    </row>
    <row r="527" spans="1:11" x14ac:dyDescent="0.25">
      <c r="A527" s="110" t="str">
        <f t="shared" si="24"/>
        <v/>
      </c>
      <c r="B527" s="123"/>
      <c r="C527" s="55"/>
      <c r="D527" s="55"/>
      <c r="E527" s="56"/>
      <c r="F527" s="78"/>
      <c r="G527" s="56"/>
      <c r="H527" s="84">
        <f>SUMIF('Cash Inflows'!E:E,'AR Journal'!D527,'Cash Inflows'!F:F)</f>
        <v>0</v>
      </c>
      <c r="I527" s="84">
        <f t="shared" si="26"/>
        <v>0</v>
      </c>
      <c r="J527">
        <f t="shared" si="25"/>
        <v>0</v>
      </c>
      <c r="K527" t="b">
        <f ca="1">IF(TODAY()-E527&gt;'Data Inputs'!$B$46,TRUE,FALSE)</f>
        <v>1</v>
      </c>
    </row>
    <row r="528" spans="1:11" x14ac:dyDescent="0.25">
      <c r="A528" s="110" t="str">
        <f t="shared" si="24"/>
        <v/>
      </c>
      <c r="B528" s="123"/>
      <c r="C528" s="55"/>
      <c r="D528" s="55"/>
      <c r="E528" s="56"/>
      <c r="F528" s="78"/>
      <c r="G528" s="56"/>
      <c r="H528" s="84">
        <f>SUMIF('Cash Inflows'!E:E,'AR Journal'!D528,'Cash Inflows'!F:F)</f>
        <v>0</v>
      </c>
      <c r="I528" s="84">
        <f t="shared" si="26"/>
        <v>0</v>
      </c>
      <c r="J528">
        <f t="shared" si="25"/>
        <v>0</v>
      </c>
      <c r="K528" t="b">
        <f ca="1">IF(TODAY()-E528&gt;'Data Inputs'!$B$46,TRUE,FALSE)</f>
        <v>1</v>
      </c>
    </row>
    <row r="529" spans="1:11" x14ac:dyDescent="0.25">
      <c r="A529" s="110" t="str">
        <f t="shared" si="24"/>
        <v/>
      </c>
      <c r="B529" s="123"/>
      <c r="C529" s="55"/>
      <c r="D529" s="55"/>
      <c r="E529" s="56"/>
      <c r="F529" s="78"/>
      <c r="G529" s="56"/>
      <c r="H529" s="84">
        <f>SUMIF('Cash Inflows'!E:E,'AR Journal'!D529,'Cash Inflows'!F:F)</f>
        <v>0</v>
      </c>
      <c r="I529" s="84">
        <f t="shared" si="26"/>
        <v>0</v>
      </c>
      <c r="J529">
        <f t="shared" si="25"/>
        <v>0</v>
      </c>
      <c r="K529" t="b">
        <f ca="1">IF(TODAY()-E529&gt;'Data Inputs'!$B$46,TRUE,FALSE)</f>
        <v>1</v>
      </c>
    </row>
    <row r="530" spans="1:11" x14ac:dyDescent="0.25">
      <c r="A530" s="110" t="str">
        <f t="shared" si="24"/>
        <v/>
      </c>
      <c r="B530" s="123"/>
      <c r="C530" s="55"/>
      <c r="D530" s="55"/>
      <c r="E530" s="56"/>
      <c r="F530" s="78"/>
      <c r="G530" s="56"/>
      <c r="H530" s="84">
        <f>SUMIF('Cash Inflows'!E:E,'AR Journal'!D530,'Cash Inflows'!F:F)</f>
        <v>0</v>
      </c>
      <c r="I530" s="84">
        <f t="shared" si="26"/>
        <v>0</v>
      </c>
      <c r="J530">
        <f t="shared" si="25"/>
        <v>0</v>
      </c>
      <c r="K530" t="b">
        <f ca="1">IF(TODAY()-E530&gt;'Data Inputs'!$B$46,TRUE,FALSE)</f>
        <v>1</v>
      </c>
    </row>
    <row r="531" spans="1:11" x14ac:dyDescent="0.25">
      <c r="A531" s="110" t="str">
        <f t="shared" si="24"/>
        <v/>
      </c>
      <c r="B531" s="123"/>
      <c r="C531" s="55"/>
      <c r="D531" s="55"/>
      <c r="E531" s="56"/>
      <c r="F531" s="78"/>
      <c r="G531" s="56"/>
      <c r="H531" s="84">
        <f>SUMIF('Cash Inflows'!E:E,'AR Journal'!D531,'Cash Inflows'!F:F)</f>
        <v>0</v>
      </c>
      <c r="I531" s="84">
        <f t="shared" si="26"/>
        <v>0</v>
      </c>
      <c r="J531">
        <f t="shared" si="25"/>
        <v>0</v>
      </c>
      <c r="K531" t="b">
        <f ca="1">IF(TODAY()-E531&gt;'Data Inputs'!$B$46,TRUE,FALSE)</f>
        <v>1</v>
      </c>
    </row>
    <row r="532" spans="1:11" x14ac:dyDescent="0.25">
      <c r="A532" s="110" t="str">
        <f t="shared" si="24"/>
        <v/>
      </c>
      <c r="B532" s="123"/>
      <c r="C532" s="55"/>
      <c r="D532" s="55"/>
      <c r="E532" s="56"/>
      <c r="F532" s="78"/>
      <c r="G532" s="56"/>
      <c r="H532" s="84">
        <f>SUMIF('Cash Inflows'!E:E,'AR Journal'!D532,'Cash Inflows'!F:F)</f>
        <v>0</v>
      </c>
      <c r="I532" s="84">
        <f t="shared" si="26"/>
        <v>0</v>
      </c>
      <c r="J532">
        <f t="shared" si="25"/>
        <v>0</v>
      </c>
      <c r="K532" t="b">
        <f ca="1">IF(TODAY()-E532&gt;'Data Inputs'!$B$46,TRUE,FALSE)</f>
        <v>1</v>
      </c>
    </row>
    <row r="533" spans="1:11" x14ac:dyDescent="0.25">
      <c r="A533" s="110" t="str">
        <f t="shared" si="24"/>
        <v/>
      </c>
      <c r="B533" s="123"/>
      <c r="C533" s="55"/>
      <c r="D533" s="55"/>
      <c r="E533" s="56"/>
      <c r="F533" s="78"/>
      <c r="G533" s="56"/>
      <c r="H533" s="84">
        <f>SUMIF('Cash Inflows'!E:E,'AR Journal'!D533,'Cash Inflows'!F:F)</f>
        <v>0</v>
      </c>
      <c r="I533" s="84">
        <f t="shared" si="26"/>
        <v>0</v>
      </c>
      <c r="J533">
        <f t="shared" si="25"/>
        <v>0</v>
      </c>
      <c r="K533" t="b">
        <f ca="1">IF(TODAY()-E533&gt;'Data Inputs'!$B$46,TRUE,FALSE)</f>
        <v>1</v>
      </c>
    </row>
    <row r="534" spans="1:11" x14ac:dyDescent="0.25">
      <c r="A534" s="110" t="str">
        <f t="shared" si="24"/>
        <v/>
      </c>
      <c r="B534" s="123"/>
      <c r="C534" s="55"/>
      <c r="D534" s="55"/>
      <c r="E534" s="56"/>
      <c r="F534" s="78"/>
      <c r="G534" s="56"/>
      <c r="H534" s="84">
        <f>SUMIF('Cash Inflows'!E:E,'AR Journal'!D534,'Cash Inflows'!F:F)</f>
        <v>0</v>
      </c>
      <c r="I534" s="84">
        <f t="shared" si="26"/>
        <v>0</v>
      </c>
      <c r="J534">
        <f t="shared" si="25"/>
        <v>0</v>
      </c>
      <c r="K534" t="b">
        <f ca="1">IF(TODAY()-E534&gt;'Data Inputs'!$B$46,TRUE,FALSE)</f>
        <v>1</v>
      </c>
    </row>
    <row r="535" spans="1:11" x14ac:dyDescent="0.25">
      <c r="A535" s="110" t="str">
        <f t="shared" si="24"/>
        <v/>
      </c>
      <c r="B535" s="123"/>
      <c r="C535" s="55"/>
      <c r="D535" s="55"/>
      <c r="E535" s="56"/>
      <c r="F535" s="78"/>
      <c r="G535" s="56"/>
      <c r="H535" s="84">
        <f>SUMIF('Cash Inflows'!E:E,'AR Journal'!D535,'Cash Inflows'!F:F)</f>
        <v>0</v>
      </c>
      <c r="I535" s="84">
        <f t="shared" si="26"/>
        <v>0</v>
      </c>
      <c r="J535">
        <f t="shared" si="25"/>
        <v>0</v>
      </c>
      <c r="K535" t="b">
        <f ca="1">IF(TODAY()-E535&gt;'Data Inputs'!$B$46,TRUE,FALSE)</f>
        <v>1</v>
      </c>
    </row>
    <row r="536" spans="1:11" x14ac:dyDescent="0.25">
      <c r="A536" s="110" t="str">
        <f t="shared" si="24"/>
        <v/>
      </c>
      <c r="B536" s="123"/>
      <c r="C536" s="55"/>
      <c r="D536" s="55"/>
      <c r="E536" s="56"/>
      <c r="F536" s="78"/>
      <c r="G536" s="56"/>
      <c r="H536" s="84">
        <f>SUMIF('Cash Inflows'!E:E,'AR Journal'!D536,'Cash Inflows'!F:F)</f>
        <v>0</v>
      </c>
      <c r="I536" s="84">
        <f t="shared" si="26"/>
        <v>0</v>
      </c>
      <c r="J536">
        <f t="shared" si="25"/>
        <v>0</v>
      </c>
      <c r="K536" t="b">
        <f ca="1">IF(TODAY()-E536&gt;'Data Inputs'!$B$46,TRUE,FALSE)</f>
        <v>1</v>
      </c>
    </row>
    <row r="537" spans="1:11" x14ac:dyDescent="0.25">
      <c r="A537" s="110" t="str">
        <f t="shared" si="24"/>
        <v/>
      </c>
      <c r="B537" s="123"/>
      <c r="C537" s="55"/>
      <c r="D537" s="55"/>
      <c r="E537" s="56"/>
      <c r="F537" s="78"/>
      <c r="G537" s="56"/>
      <c r="H537" s="84">
        <f>SUMIF('Cash Inflows'!E:E,'AR Journal'!D537,'Cash Inflows'!F:F)</f>
        <v>0</v>
      </c>
      <c r="I537" s="84">
        <f t="shared" si="26"/>
        <v>0</v>
      </c>
      <c r="J537">
        <f t="shared" si="25"/>
        <v>0</v>
      </c>
      <c r="K537" t="b">
        <f ca="1">IF(TODAY()-E537&gt;'Data Inputs'!$B$46,TRUE,FALSE)</f>
        <v>1</v>
      </c>
    </row>
    <row r="538" spans="1:11" x14ac:dyDescent="0.25">
      <c r="A538" s="110" t="str">
        <f t="shared" si="24"/>
        <v/>
      </c>
      <c r="B538" s="123"/>
      <c r="C538" s="55"/>
      <c r="D538" s="55"/>
      <c r="E538" s="56"/>
      <c r="F538" s="78"/>
      <c r="G538" s="56"/>
      <c r="H538" s="84">
        <f>SUMIF('Cash Inflows'!E:E,'AR Journal'!D538,'Cash Inflows'!F:F)</f>
        <v>0</v>
      </c>
      <c r="I538" s="84">
        <f t="shared" si="26"/>
        <v>0</v>
      </c>
      <c r="J538">
        <f t="shared" si="25"/>
        <v>0</v>
      </c>
      <c r="K538" t="b">
        <f ca="1">IF(TODAY()-E538&gt;'Data Inputs'!$B$46,TRUE,FALSE)</f>
        <v>1</v>
      </c>
    </row>
    <row r="539" spans="1:11" x14ac:dyDescent="0.25">
      <c r="A539" s="110" t="str">
        <f t="shared" si="24"/>
        <v/>
      </c>
      <c r="B539" s="123"/>
      <c r="C539" s="55"/>
      <c r="D539" s="55"/>
      <c r="E539" s="56"/>
      <c r="F539" s="78"/>
      <c r="G539" s="56"/>
      <c r="H539" s="84">
        <f>SUMIF('Cash Inflows'!E:E,'AR Journal'!D539,'Cash Inflows'!F:F)</f>
        <v>0</v>
      </c>
      <c r="I539" s="84">
        <f t="shared" si="26"/>
        <v>0</v>
      </c>
      <c r="J539">
        <f t="shared" si="25"/>
        <v>0</v>
      </c>
      <c r="K539" t="b">
        <f ca="1">IF(TODAY()-E539&gt;'Data Inputs'!$B$46,TRUE,FALSE)</f>
        <v>1</v>
      </c>
    </row>
    <row r="540" spans="1:11" x14ac:dyDescent="0.25">
      <c r="A540" s="110" t="str">
        <f t="shared" si="24"/>
        <v/>
      </c>
      <c r="B540" s="123"/>
      <c r="C540" s="55"/>
      <c r="D540" s="55"/>
      <c r="E540" s="56"/>
      <c r="F540" s="78"/>
      <c r="G540" s="56"/>
      <c r="H540" s="84">
        <f>SUMIF('Cash Inflows'!E:E,'AR Journal'!D540,'Cash Inflows'!F:F)</f>
        <v>0</v>
      </c>
      <c r="I540" s="84">
        <f t="shared" si="26"/>
        <v>0</v>
      </c>
      <c r="J540">
        <f t="shared" si="25"/>
        <v>0</v>
      </c>
      <c r="K540" t="b">
        <f ca="1">IF(TODAY()-E540&gt;'Data Inputs'!$B$46,TRUE,FALSE)</f>
        <v>1</v>
      </c>
    </row>
    <row r="541" spans="1:11" x14ac:dyDescent="0.25">
      <c r="A541" s="110" t="str">
        <f t="shared" si="24"/>
        <v/>
      </c>
      <c r="B541" s="123"/>
      <c r="C541" s="55"/>
      <c r="D541" s="55"/>
      <c r="E541" s="56"/>
      <c r="F541" s="78"/>
      <c r="G541" s="56"/>
      <c r="H541" s="84">
        <f>SUMIF('Cash Inflows'!E:E,'AR Journal'!D541,'Cash Inflows'!F:F)</f>
        <v>0</v>
      </c>
      <c r="I541" s="84">
        <f t="shared" si="26"/>
        <v>0</v>
      </c>
      <c r="J541">
        <f t="shared" si="25"/>
        <v>0</v>
      </c>
      <c r="K541" t="b">
        <f ca="1">IF(TODAY()-E541&gt;'Data Inputs'!$B$46,TRUE,FALSE)</f>
        <v>1</v>
      </c>
    </row>
    <row r="542" spans="1:11" x14ac:dyDescent="0.25">
      <c r="A542" s="110" t="str">
        <f t="shared" si="24"/>
        <v/>
      </c>
      <c r="B542" s="123"/>
      <c r="C542" s="55"/>
      <c r="D542" s="55"/>
      <c r="E542" s="56"/>
      <c r="F542" s="78"/>
      <c r="G542" s="56"/>
      <c r="H542" s="84">
        <f>SUMIF('Cash Inflows'!E:E,'AR Journal'!D542,'Cash Inflows'!F:F)</f>
        <v>0</v>
      </c>
      <c r="I542" s="84">
        <f t="shared" si="26"/>
        <v>0</v>
      </c>
      <c r="J542">
        <f t="shared" si="25"/>
        <v>0</v>
      </c>
      <c r="K542" t="b">
        <f ca="1">IF(TODAY()-E542&gt;'Data Inputs'!$B$46,TRUE,FALSE)</f>
        <v>1</v>
      </c>
    </row>
    <row r="543" spans="1:11" x14ac:dyDescent="0.25">
      <c r="A543" s="110" t="str">
        <f t="shared" si="24"/>
        <v/>
      </c>
      <c r="B543" s="123"/>
      <c r="C543" s="55"/>
      <c r="D543" s="55"/>
      <c r="E543" s="56"/>
      <c r="F543" s="78"/>
      <c r="G543" s="56"/>
      <c r="H543" s="84">
        <f>SUMIF('Cash Inflows'!E:E,'AR Journal'!D543,'Cash Inflows'!F:F)</f>
        <v>0</v>
      </c>
      <c r="I543" s="84">
        <f t="shared" si="26"/>
        <v>0</v>
      </c>
      <c r="J543">
        <f t="shared" si="25"/>
        <v>0</v>
      </c>
      <c r="K543" t="b">
        <f ca="1">IF(TODAY()-E543&gt;'Data Inputs'!$B$46,TRUE,FALSE)</f>
        <v>1</v>
      </c>
    </row>
    <row r="544" spans="1:11" x14ac:dyDescent="0.25">
      <c r="A544" s="110" t="str">
        <f t="shared" si="24"/>
        <v/>
      </c>
      <c r="B544" s="123"/>
      <c r="C544" s="55"/>
      <c r="D544" s="55"/>
      <c r="E544" s="56"/>
      <c r="F544" s="78"/>
      <c r="G544" s="56"/>
      <c r="H544" s="84">
        <f>SUMIF('Cash Inflows'!E:E,'AR Journal'!D544,'Cash Inflows'!F:F)</f>
        <v>0</v>
      </c>
      <c r="I544" s="84">
        <f t="shared" si="26"/>
        <v>0</v>
      </c>
      <c r="J544">
        <f t="shared" si="25"/>
        <v>0</v>
      </c>
      <c r="K544" t="b">
        <f ca="1">IF(TODAY()-E544&gt;'Data Inputs'!$B$46,TRUE,FALSE)</f>
        <v>1</v>
      </c>
    </row>
    <row r="545" spans="1:11" x14ac:dyDescent="0.25">
      <c r="A545" s="110" t="str">
        <f t="shared" si="24"/>
        <v/>
      </c>
      <c r="B545" s="123"/>
      <c r="C545" s="55"/>
      <c r="D545" s="55"/>
      <c r="E545" s="56"/>
      <c r="F545" s="78"/>
      <c r="G545" s="56"/>
      <c r="H545" s="84">
        <f>SUMIF('Cash Inflows'!E:E,'AR Journal'!D545,'Cash Inflows'!F:F)</f>
        <v>0</v>
      </c>
      <c r="I545" s="84">
        <f t="shared" si="26"/>
        <v>0</v>
      </c>
      <c r="J545">
        <f t="shared" si="25"/>
        <v>0</v>
      </c>
      <c r="K545" t="b">
        <f ca="1">IF(TODAY()-E545&gt;'Data Inputs'!$B$46,TRUE,FALSE)</f>
        <v>1</v>
      </c>
    </row>
    <row r="546" spans="1:11" x14ac:dyDescent="0.25">
      <c r="A546" s="110" t="str">
        <f t="shared" si="24"/>
        <v/>
      </c>
      <c r="B546" s="123"/>
      <c r="C546" s="55"/>
      <c r="D546" s="55"/>
      <c r="E546" s="56"/>
      <c r="F546" s="78"/>
      <c r="G546" s="56"/>
      <c r="H546" s="84">
        <f>SUMIF('Cash Inflows'!E:E,'AR Journal'!D546,'Cash Inflows'!F:F)</f>
        <v>0</v>
      </c>
      <c r="I546" s="84">
        <f t="shared" si="26"/>
        <v>0</v>
      </c>
      <c r="J546">
        <f t="shared" si="25"/>
        <v>0</v>
      </c>
      <c r="K546" t="b">
        <f ca="1">IF(TODAY()-E546&gt;'Data Inputs'!$B$46,TRUE,FALSE)</f>
        <v>1</v>
      </c>
    </row>
    <row r="547" spans="1:11" x14ac:dyDescent="0.25">
      <c r="A547" s="110" t="str">
        <f t="shared" si="24"/>
        <v/>
      </c>
      <c r="B547" s="123"/>
      <c r="C547" s="55"/>
      <c r="D547" s="55"/>
      <c r="E547" s="56"/>
      <c r="F547" s="78"/>
      <c r="G547" s="56"/>
      <c r="H547" s="84">
        <f>SUMIF('Cash Inflows'!E:E,'AR Journal'!D547,'Cash Inflows'!F:F)</f>
        <v>0</v>
      </c>
      <c r="I547" s="84">
        <f t="shared" si="26"/>
        <v>0</v>
      </c>
      <c r="J547">
        <f t="shared" si="25"/>
        <v>0</v>
      </c>
      <c r="K547" t="b">
        <f ca="1">IF(TODAY()-E547&gt;'Data Inputs'!$B$46,TRUE,FALSE)</f>
        <v>1</v>
      </c>
    </row>
    <row r="548" spans="1:11" x14ac:dyDescent="0.25">
      <c r="A548" s="110" t="str">
        <f t="shared" si="24"/>
        <v/>
      </c>
      <c r="B548" s="123"/>
      <c r="C548" s="55"/>
      <c r="D548" s="55"/>
      <c r="E548" s="56"/>
      <c r="F548" s="78"/>
      <c r="G548" s="56"/>
      <c r="H548" s="84">
        <f>SUMIF('Cash Inflows'!E:E,'AR Journal'!D548,'Cash Inflows'!F:F)</f>
        <v>0</v>
      </c>
      <c r="I548" s="84">
        <f t="shared" si="26"/>
        <v>0</v>
      </c>
      <c r="J548">
        <f t="shared" si="25"/>
        <v>0</v>
      </c>
      <c r="K548" t="b">
        <f ca="1">IF(TODAY()-E548&gt;'Data Inputs'!$B$46,TRUE,FALSE)</f>
        <v>1</v>
      </c>
    </row>
    <row r="549" spans="1:11" x14ac:dyDescent="0.25">
      <c r="A549" s="110" t="str">
        <f t="shared" si="24"/>
        <v/>
      </c>
      <c r="B549" s="123"/>
      <c r="C549" s="55"/>
      <c r="D549" s="55"/>
      <c r="E549" s="56"/>
      <c r="F549" s="78"/>
      <c r="G549" s="56"/>
      <c r="H549" s="84">
        <f>SUMIF('Cash Inflows'!E:E,'AR Journal'!D549,'Cash Inflows'!F:F)</f>
        <v>0</v>
      </c>
      <c r="I549" s="84">
        <f t="shared" si="26"/>
        <v>0</v>
      </c>
      <c r="J549">
        <f t="shared" si="25"/>
        <v>0</v>
      </c>
      <c r="K549" t="b">
        <f ca="1">IF(TODAY()-E549&gt;'Data Inputs'!$B$46,TRUE,FALSE)</f>
        <v>1</v>
      </c>
    </row>
    <row r="550" spans="1:11" x14ac:dyDescent="0.25">
      <c r="A550" s="110" t="str">
        <f t="shared" si="24"/>
        <v/>
      </c>
      <c r="B550" s="123"/>
      <c r="C550" s="55"/>
      <c r="D550" s="55"/>
      <c r="E550" s="56"/>
      <c r="F550" s="78"/>
      <c r="G550" s="56"/>
      <c r="H550" s="84">
        <f>SUMIF('Cash Inflows'!E:E,'AR Journal'!D550,'Cash Inflows'!F:F)</f>
        <v>0</v>
      </c>
      <c r="I550" s="84">
        <f t="shared" si="26"/>
        <v>0</v>
      </c>
      <c r="J550">
        <f t="shared" si="25"/>
        <v>0</v>
      </c>
      <c r="K550" t="b">
        <f ca="1">IF(TODAY()-E550&gt;'Data Inputs'!$B$46,TRUE,FALSE)</f>
        <v>1</v>
      </c>
    </row>
    <row r="551" spans="1:11" x14ac:dyDescent="0.25">
      <c r="A551" s="110" t="str">
        <f t="shared" si="24"/>
        <v/>
      </c>
      <c r="B551" s="123"/>
      <c r="C551" s="55"/>
      <c r="D551" s="55"/>
      <c r="E551" s="56"/>
      <c r="F551" s="78"/>
      <c r="G551" s="56"/>
      <c r="H551" s="84">
        <f>SUMIF('Cash Inflows'!E:E,'AR Journal'!D551,'Cash Inflows'!F:F)</f>
        <v>0</v>
      </c>
      <c r="I551" s="84">
        <f t="shared" si="26"/>
        <v>0</v>
      </c>
      <c r="J551">
        <f t="shared" si="25"/>
        <v>0</v>
      </c>
      <c r="K551" t="b">
        <f ca="1">IF(TODAY()-E551&gt;'Data Inputs'!$B$46,TRUE,FALSE)</f>
        <v>1</v>
      </c>
    </row>
    <row r="552" spans="1:11" x14ac:dyDescent="0.25">
      <c r="A552" s="110" t="str">
        <f t="shared" si="24"/>
        <v/>
      </c>
      <c r="B552" s="123"/>
      <c r="C552" s="55"/>
      <c r="D552" s="55"/>
      <c r="E552" s="56"/>
      <c r="F552" s="78"/>
      <c r="G552" s="56"/>
      <c r="H552" s="84">
        <f>SUMIF('Cash Inflows'!E:E,'AR Journal'!D552,'Cash Inflows'!F:F)</f>
        <v>0</v>
      </c>
      <c r="I552" s="84">
        <f t="shared" si="26"/>
        <v>0</v>
      </c>
      <c r="J552">
        <f t="shared" si="25"/>
        <v>0</v>
      </c>
      <c r="K552" t="b">
        <f ca="1">IF(TODAY()-E552&gt;'Data Inputs'!$B$46,TRUE,FALSE)</f>
        <v>1</v>
      </c>
    </row>
    <row r="553" spans="1:11" x14ac:dyDescent="0.25">
      <c r="A553" s="110" t="str">
        <f t="shared" si="24"/>
        <v/>
      </c>
      <c r="B553" s="123"/>
      <c r="C553" s="55"/>
      <c r="D553" s="55"/>
      <c r="E553" s="56"/>
      <c r="F553" s="78"/>
      <c r="G553" s="56"/>
      <c r="H553" s="84">
        <f>SUMIF('Cash Inflows'!E:E,'AR Journal'!D553,'Cash Inflows'!F:F)</f>
        <v>0</v>
      </c>
      <c r="I553" s="84">
        <f t="shared" si="26"/>
        <v>0</v>
      </c>
      <c r="J553">
        <f t="shared" si="25"/>
        <v>0</v>
      </c>
      <c r="K553" t="b">
        <f ca="1">IF(TODAY()-E553&gt;'Data Inputs'!$B$46,TRUE,FALSE)</f>
        <v>1</v>
      </c>
    </row>
    <row r="554" spans="1:11" x14ac:dyDescent="0.25">
      <c r="A554" s="110" t="str">
        <f t="shared" si="24"/>
        <v/>
      </c>
      <c r="B554" s="123"/>
      <c r="C554" s="55"/>
      <c r="D554" s="55"/>
      <c r="E554" s="56"/>
      <c r="F554" s="78"/>
      <c r="G554" s="56"/>
      <c r="H554" s="84">
        <f>SUMIF('Cash Inflows'!E:E,'AR Journal'!D554,'Cash Inflows'!F:F)</f>
        <v>0</v>
      </c>
      <c r="I554" s="84">
        <f t="shared" si="26"/>
        <v>0</v>
      </c>
      <c r="J554">
        <f t="shared" si="25"/>
        <v>0</v>
      </c>
      <c r="K554" t="b">
        <f ca="1">IF(TODAY()-E554&gt;'Data Inputs'!$B$46,TRUE,FALSE)</f>
        <v>1</v>
      </c>
    </row>
    <row r="555" spans="1:11" x14ac:dyDescent="0.25">
      <c r="A555" s="110" t="str">
        <f t="shared" si="24"/>
        <v/>
      </c>
      <c r="B555" s="123"/>
      <c r="C555" s="55"/>
      <c r="D555" s="55"/>
      <c r="E555" s="56"/>
      <c r="F555" s="78"/>
      <c r="G555" s="56"/>
      <c r="H555" s="84">
        <f>SUMIF('Cash Inflows'!E:E,'AR Journal'!D555,'Cash Inflows'!F:F)</f>
        <v>0</v>
      </c>
      <c r="I555" s="84">
        <f t="shared" si="26"/>
        <v>0</v>
      </c>
      <c r="J555">
        <f t="shared" si="25"/>
        <v>0</v>
      </c>
      <c r="K555" t="b">
        <f ca="1">IF(TODAY()-E555&gt;'Data Inputs'!$B$46,TRUE,FALSE)</f>
        <v>1</v>
      </c>
    </row>
    <row r="556" spans="1:11" x14ac:dyDescent="0.25">
      <c r="A556" s="110" t="str">
        <f t="shared" si="24"/>
        <v/>
      </c>
      <c r="B556" s="123"/>
      <c r="C556" s="55"/>
      <c r="D556" s="55"/>
      <c r="E556" s="56"/>
      <c r="F556" s="78"/>
      <c r="G556" s="56"/>
      <c r="H556" s="84">
        <f>SUMIF('Cash Inflows'!E:E,'AR Journal'!D556,'Cash Inflows'!F:F)</f>
        <v>0</v>
      </c>
      <c r="I556" s="84">
        <f t="shared" si="26"/>
        <v>0</v>
      </c>
      <c r="J556">
        <f t="shared" si="25"/>
        <v>0</v>
      </c>
      <c r="K556" t="b">
        <f ca="1">IF(TODAY()-E556&gt;'Data Inputs'!$B$46,TRUE,FALSE)</f>
        <v>1</v>
      </c>
    </row>
    <row r="557" spans="1:11" x14ac:dyDescent="0.25">
      <c r="A557" s="110" t="str">
        <f t="shared" si="24"/>
        <v/>
      </c>
      <c r="B557" s="123"/>
      <c r="C557" s="55"/>
      <c r="D557" s="55"/>
      <c r="E557" s="56"/>
      <c r="F557" s="78"/>
      <c r="G557" s="56"/>
      <c r="H557" s="84">
        <f>SUMIF('Cash Inflows'!E:E,'AR Journal'!D557,'Cash Inflows'!F:F)</f>
        <v>0</v>
      </c>
      <c r="I557" s="84">
        <f t="shared" si="26"/>
        <v>0</v>
      </c>
      <c r="J557">
        <f t="shared" si="25"/>
        <v>0</v>
      </c>
      <c r="K557" t="b">
        <f ca="1">IF(TODAY()-E557&gt;'Data Inputs'!$B$46,TRUE,FALSE)</f>
        <v>1</v>
      </c>
    </row>
    <row r="558" spans="1:11" x14ac:dyDescent="0.25">
      <c r="A558" s="110" t="str">
        <f t="shared" si="24"/>
        <v/>
      </c>
      <c r="B558" s="123"/>
      <c r="C558" s="55"/>
      <c r="D558" s="55"/>
      <c r="E558" s="56"/>
      <c r="F558" s="78"/>
      <c r="G558" s="56"/>
      <c r="H558" s="84">
        <f>SUMIF('Cash Inflows'!E:E,'AR Journal'!D558,'Cash Inflows'!F:F)</f>
        <v>0</v>
      </c>
      <c r="I558" s="84">
        <f t="shared" si="26"/>
        <v>0</v>
      </c>
      <c r="J558">
        <f t="shared" si="25"/>
        <v>0</v>
      </c>
      <c r="K558" t="b">
        <f ca="1">IF(TODAY()-E558&gt;'Data Inputs'!$B$46,TRUE,FALSE)</f>
        <v>1</v>
      </c>
    </row>
    <row r="559" spans="1:11" x14ac:dyDescent="0.25">
      <c r="A559" s="110" t="str">
        <f t="shared" si="24"/>
        <v/>
      </c>
      <c r="B559" s="123"/>
      <c r="C559" s="55"/>
      <c r="D559" s="55"/>
      <c r="E559" s="56"/>
      <c r="F559" s="78"/>
      <c r="G559" s="56"/>
      <c r="H559" s="84">
        <f>SUMIF('Cash Inflows'!E:E,'AR Journal'!D559,'Cash Inflows'!F:F)</f>
        <v>0</v>
      </c>
      <c r="I559" s="84">
        <f t="shared" si="26"/>
        <v>0</v>
      </c>
      <c r="J559">
        <f t="shared" si="25"/>
        <v>0</v>
      </c>
      <c r="K559" t="b">
        <f ca="1">IF(TODAY()-E559&gt;'Data Inputs'!$B$46,TRUE,FALSE)</f>
        <v>1</v>
      </c>
    </row>
    <row r="560" spans="1:11" x14ac:dyDescent="0.25">
      <c r="A560" s="110" t="str">
        <f t="shared" si="24"/>
        <v/>
      </c>
      <c r="B560" s="123"/>
      <c r="C560" s="55"/>
      <c r="D560" s="55"/>
      <c r="E560" s="56"/>
      <c r="F560" s="78"/>
      <c r="G560" s="56"/>
      <c r="H560" s="84">
        <f>SUMIF('Cash Inflows'!E:E,'AR Journal'!D560,'Cash Inflows'!F:F)</f>
        <v>0</v>
      </c>
      <c r="I560" s="84">
        <f t="shared" si="26"/>
        <v>0</v>
      </c>
      <c r="J560">
        <f t="shared" si="25"/>
        <v>0</v>
      </c>
      <c r="K560" t="b">
        <f ca="1">IF(TODAY()-E560&gt;'Data Inputs'!$B$46,TRUE,FALSE)</f>
        <v>1</v>
      </c>
    </row>
    <row r="561" spans="1:11" x14ac:dyDescent="0.25">
      <c r="A561" s="110" t="str">
        <f t="shared" si="24"/>
        <v/>
      </c>
      <c r="B561" s="123"/>
      <c r="C561" s="55"/>
      <c r="D561" s="55"/>
      <c r="E561" s="56"/>
      <c r="F561" s="78"/>
      <c r="G561" s="56"/>
      <c r="H561" s="84">
        <f>SUMIF('Cash Inflows'!E:E,'AR Journal'!D561,'Cash Inflows'!F:F)</f>
        <v>0</v>
      </c>
      <c r="I561" s="84">
        <f t="shared" si="26"/>
        <v>0</v>
      </c>
      <c r="J561">
        <f t="shared" si="25"/>
        <v>0</v>
      </c>
      <c r="K561" t="b">
        <f ca="1">IF(TODAY()-E561&gt;'Data Inputs'!$B$46,TRUE,FALSE)</f>
        <v>1</v>
      </c>
    </row>
    <row r="562" spans="1:11" x14ac:dyDescent="0.25">
      <c r="A562" s="110" t="str">
        <f t="shared" si="24"/>
        <v/>
      </c>
      <c r="B562" s="123"/>
      <c r="C562" s="55"/>
      <c r="D562" s="55"/>
      <c r="E562" s="56"/>
      <c r="F562" s="78"/>
      <c r="G562" s="56"/>
      <c r="H562" s="84">
        <f>SUMIF('Cash Inflows'!E:E,'AR Journal'!D562,'Cash Inflows'!F:F)</f>
        <v>0</v>
      </c>
      <c r="I562" s="84">
        <f t="shared" si="26"/>
        <v>0</v>
      </c>
      <c r="J562">
        <f t="shared" si="25"/>
        <v>0</v>
      </c>
      <c r="K562" t="b">
        <f ca="1">IF(TODAY()-E562&gt;'Data Inputs'!$B$46,TRUE,FALSE)</f>
        <v>1</v>
      </c>
    </row>
    <row r="563" spans="1:11" x14ac:dyDescent="0.25">
      <c r="A563" s="110" t="str">
        <f t="shared" si="24"/>
        <v/>
      </c>
      <c r="B563" s="123"/>
      <c r="C563" s="55"/>
      <c r="D563" s="55"/>
      <c r="E563" s="56"/>
      <c r="F563" s="78"/>
      <c r="G563" s="56"/>
      <c r="H563" s="84">
        <f>SUMIF('Cash Inflows'!E:E,'AR Journal'!D563,'Cash Inflows'!F:F)</f>
        <v>0</v>
      </c>
      <c r="I563" s="84">
        <f t="shared" si="26"/>
        <v>0</v>
      </c>
      <c r="J563">
        <f t="shared" si="25"/>
        <v>0</v>
      </c>
      <c r="K563" t="b">
        <f ca="1">IF(TODAY()-E563&gt;'Data Inputs'!$B$46,TRUE,FALSE)</f>
        <v>1</v>
      </c>
    </row>
    <row r="564" spans="1:11" x14ac:dyDescent="0.25">
      <c r="A564" s="110" t="str">
        <f t="shared" si="24"/>
        <v/>
      </c>
      <c r="B564" s="123"/>
      <c r="C564" s="55"/>
      <c r="D564" s="55"/>
      <c r="E564" s="56"/>
      <c r="F564" s="78"/>
      <c r="G564" s="56"/>
      <c r="H564" s="84">
        <f>SUMIF('Cash Inflows'!E:E,'AR Journal'!D564,'Cash Inflows'!F:F)</f>
        <v>0</v>
      </c>
      <c r="I564" s="84">
        <f t="shared" si="26"/>
        <v>0</v>
      </c>
      <c r="J564">
        <f t="shared" si="25"/>
        <v>0</v>
      </c>
      <c r="K564" t="b">
        <f ca="1">IF(TODAY()-E564&gt;'Data Inputs'!$B$46,TRUE,FALSE)</f>
        <v>1</v>
      </c>
    </row>
    <row r="565" spans="1:11" x14ac:dyDescent="0.25">
      <c r="A565" s="110" t="str">
        <f t="shared" si="24"/>
        <v/>
      </c>
      <c r="B565" s="123"/>
      <c r="C565" s="55"/>
      <c r="D565" s="55"/>
      <c r="E565" s="56"/>
      <c r="F565" s="78"/>
      <c r="G565" s="56"/>
      <c r="H565" s="84">
        <f>SUMIF('Cash Inflows'!E:E,'AR Journal'!D565,'Cash Inflows'!F:F)</f>
        <v>0</v>
      </c>
      <c r="I565" s="84">
        <f t="shared" si="26"/>
        <v>0</v>
      </c>
      <c r="J565">
        <f t="shared" si="25"/>
        <v>0</v>
      </c>
      <c r="K565" t="b">
        <f ca="1">IF(TODAY()-E565&gt;'Data Inputs'!$B$46,TRUE,FALSE)</f>
        <v>1</v>
      </c>
    </row>
    <row r="566" spans="1:11" x14ac:dyDescent="0.25">
      <c r="A566" s="110" t="str">
        <f t="shared" si="24"/>
        <v/>
      </c>
      <c r="B566" s="123"/>
      <c r="C566" s="55"/>
      <c r="D566" s="55"/>
      <c r="E566" s="56"/>
      <c r="F566" s="78"/>
      <c r="G566" s="56"/>
      <c r="H566" s="84">
        <f>SUMIF('Cash Inflows'!E:E,'AR Journal'!D566,'Cash Inflows'!F:F)</f>
        <v>0</v>
      </c>
      <c r="I566" s="84">
        <f t="shared" si="26"/>
        <v>0</v>
      </c>
      <c r="J566">
        <f t="shared" si="25"/>
        <v>0</v>
      </c>
      <c r="K566" t="b">
        <f ca="1">IF(TODAY()-E566&gt;'Data Inputs'!$B$46,TRUE,FALSE)</f>
        <v>1</v>
      </c>
    </row>
    <row r="567" spans="1:11" x14ac:dyDescent="0.25">
      <c r="A567" s="110" t="str">
        <f t="shared" si="24"/>
        <v/>
      </c>
      <c r="B567" s="123"/>
      <c r="C567" s="55"/>
      <c r="D567" s="55"/>
      <c r="E567" s="56"/>
      <c r="F567" s="78"/>
      <c r="G567" s="56"/>
      <c r="H567" s="84">
        <f>SUMIF('Cash Inflows'!E:E,'AR Journal'!D567,'Cash Inflows'!F:F)</f>
        <v>0</v>
      </c>
      <c r="I567" s="84">
        <f t="shared" si="26"/>
        <v>0</v>
      </c>
      <c r="J567">
        <f t="shared" si="25"/>
        <v>0</v>
      </c>
      <c r="K567" t="b">
        <f ca="1">IF(TODAY()-E567&gt;'Data Inputs'!$B$46,TRUE,FALSE)</f>
        <v>1</v>
      </c>
    </row>
    <row r="568" spans="1:11" x14ac:dyDescent="0.25">
      <c r="A568" s="110" t="str">
        <f t="shared" si="24"/>
        <v/>
      </c>
      <c r="B568" s="123"/>
      <c r="C568" s="55"/>
      <c r="D568" s="55"/>
      <c r="E568" s="56"/>
      <c r="F568" s="78"/>
      <c r="G568" s="56"/>
      <c r="H568" s="84">
        <f>SUMIF('Cash Inflows'!E:E,'AR Journal'!D568,'Cash Inflows'!F:F)</f>
        <v>0</v>
      </c>
      <c r="I568" s="84">
        <f t="shared" si="26"/>
        <v>0</v>
      </c>
      <c r="J568">
        <f t="shared" si="25"/>
        <v>0</v>
      </c>
      <c r="K568" t="b">
        <f ca="1">IF(TODAY()-E568&gt;'Data Inputs'!$B$46,TRUE,FALSE)</f>
        <v>1</v>
      </c>
    </row>
    <row r="569" spans="1:11" x14ac:dyDescent="0.25">
      <c r="A569" s="110" t="str">
        <f t="shared" si="24"/>
        <v/>
      </c>
      <c r="B569" s="123"/>
      <c r="C569" s="55"/>
      <c r="D569" s="55"/>
      <c r="E569" s="56"/>
      <c r="F569" s="78"/>
      <c r="G569" s="56"/>
      <c r="H569" s="84">
        <f>SUMIF('Cash Inflows'!E:E,'AR Journal'!D569,'Cash Inflows'!F:F)</f>
        <v>0</v>
      </c>
      <c r="I569" s="84">
        <f t="shared" si="26"/>
        <v>0</v>
      </c>
      <c r="J569">
        <f t="shared" si="25"/>
        <v>0</v>
      </c>
      <c r="K569" t="b">
        <f ca="1">IF(TODAY()-E569&gt;'Data Inputs'!$B$46,TRUE,FALSE)</f>
        <v>1</v>
      </c>
    </row>
    <row r="570" spans="1:11" x14ac:dyDescent="0.25">
      <c r="A570" s="110" t="str">
        <f t="shared" si="24"/>
        <v/>
      </c>
      <c r="B570" s="123"/>
      <c r="C570" s="55"/>
      <c r="D570" s="55"/>
      <c r="E570" s="56"/>
      <c r="F570" s="78"/>
      <c r="G570" s="56"/>
      <c r="H570" s="84">
        <f>SUMIF('Cash Inflows'!E:E,'AR Journal'!D570,'Cash Inflows'!F:F)</f>
        <v>0</v>
      </c>
      <c r="I570" s="84">
        <f t="shared" si="26"/>
        <v>0</v>
      </c>
      <c r="J570">
        <f t="shared" si="25"/>
        <v>0</v>
      </c>
      <c r="K570" t="b">
        <f ca="1">IF(TODAY()-E570&gt;'Data Inputs'!$B$46,TRUE,FALSE)</f>
        <v>1</v>
      </c>
    </row>
    <row r="571" spans="1:11" x14ac:dyDescent="0.25">
      <c r="A571" s="110" t="str">
        <f t="shared" si="24"/>
        <v/>
      </c>
      <c r="B571" s="123"/>
      <c r="C571" s="55"/>
      <c r="D571" s="55"/>
      <c r="E571" s="56"/>
      <c r="F571" s="78"/>
      <c r="G571" s="56"/>
      <c r="H571" s="84">
        <f>SUMIF('Cash Inflows'!E:E,'AR Journal'!D571,'Cash Inflows'!F:F)</f>
        <v>0</v>
      </c>
      <c r="I571" s="84">
        <f t="shared" si="26"/>
        <v>0</v>
      </c>
      <c r="J571">
        <f t="shared" si="25"/>
        <v>0</v>
      </c>
      <c r="K571" t="b">
        <f ca="1">IF(TODAY()-E571&gt;'Data Inputs'!$B$46,TRUE,FALSE)</f>
        <v>1</v>
      </c>
    </row>
    <row r="572" spans="1:11" x14ac:dyDescent="0.25">
      <c r="A572" s="110" t="str">
        <f t="shared" si="24"/>
        <v/>
      </c>
      <c r="B572" s="123"/>
      <c r="C572" s="55"/>
      <c r="D572" s="55"/>
      <c r="E572" s="56"/>
      <c r="F572" s="78"/>
      <c r="G572" s="56"/>
      <c r="H572" s="84">
        <f>SUMIF('Cash Inflows'!E:E,'AR Journal'!D572,'Cash Inflows'!F:F)</f>
        <v>0</v>
      </c>
      <c r="I572" s="84">
        <f t="shared" si="26"/>
        <v>0</v>
      </c>
      <c r="J572">
        <f t="shared" si="25"/>
        <v>0</v>
      </c>
      <c r="K572" t="b">
        <f ca="1">IF(TODAY()-E572&gt;'Data Inputs'!$B$46,TRUE,FALSE)</f>
        <v>1</v>
      </c>
    </row>
    <row r="573" spans="1:11" x14ac:dyDescent="0.25">
      <c r="A573" s="110" t="str">
        <f t="shared" si="24"/>
        <v/>
      </c>
      <c r="B573" s="123"/>
      <c r="C573" s="55"/>
      <c r="D573" s="55"/>
      <c r="E573" s="56"/>
      <c r="F573" s="78"/>
      <c r="G573" s="56"/>
      <c r="H573" s="84">
        <f>SUMIF('Cash Inflows'!E:E,'AR Journal'!D573,'Cash Inflows'!F:F)</f>
        <v>0</v>
      </c>
      <c r="I573" s="84">
        <f t="shared" si="26"/>
        <v>0</v>
      </c>
      <c r="J573">
        <f t="shared" si="25"/>
        <v>0</v>
      </c>
      <c r="K573" t="b">
        <f ca="1">IF(TODAY()-E573&gt;'Data Inputs'!$B$46,TRUE,FALSE)</f>
        <v>1</v>
      </c>
    </row>
    <row r="574" spans="1:11" x14ac:dyDescent="0.25">
      <c r="A574" s="110" t="str">
        <f t="shared" si="24"/>
        <v/>
      </c>
      <c r="B574" s="123"/>
      <c r="C574" s="55"/>
      <c r="D574" s="55"/>
      <c r="E574" s="56"/>
      <c r="F574" s="78"/>
      <c r="G574" s="56"/>
      <c r="H574" s="84">
        <f>SUMIF('Cash Inflows'!E:E,'AR Journal'!D574,'Cash Inflows'!F:F)</f>
        <v>0</v>
      </c>
      <c r="I574" s="84">
        <f t="shared" si="26"/>
        <v>0</v>
      </c>
      <c r="J574">
        <f t="shared" si="25"/>
        <v>0</v>
      </c>
      <c r="K574" t="b">
        <f ca="1">IF(TODAY()-E574&gt;'Data Inputs'!$B$46,TRUE,FALSE)</f>
        <v>1</v>
      </c>
    </row>
    <row r="575" spans="1:11" x14ac:dyDescent="0.25">
      <c r="A575" s="110" t="str">
        <f t="shared" si="24"/>
        <v/>
      </c>
      <c r="B575" s="123"/>
      <c r="C575" s="55"/>
      <c r="D575" s="55"/>
      <c r="E575" s="56"/>
      <c r="F575" s="78"/>
      <c r="G575" s="56"/>
      <c r="H575" s="84">
        <f>SUMIF('Cash Inflows'!E:E,'AR Journal'!D575,'Cash Inflows'!F:F)</f>
        <v>0</v>
      </c>
      <c r="I575" s="84">
        <f t="shared" si="26"/>
        <v>0</v>
      </c>
      <c r="J575">
        <f t="shared" si="25"/>
        <v>0</v>
      </c>
      <c r="K575" t="b">
        <f ca="1">IF(TODAY()-E575&gt;'Data Inputs'!$B$46,TRUE,FALSE)</f>
        <v>1</v>
      </c>
    </row>
    <row r="576" spans="1:11" x14ac:dyDescent="0.25">
      <c r="A576" s="110" t="str">
        <f t="shared" si="24"/>
        <v/>
      </c>
      <c r="B576" s="123"/>
      <c r="C576" s="55"/>
      <c r="D576" s="55"/>
      <c r="E576" s="56"/>
      <c r="F576" s="78"/>
      <c r="G576" s="56"/>
      <c r="H576" s="84">
        <f>SUMIF('Cash Inflows'!E:E,'AR Journal'!D576,'Cash Inflows'!F:F)</f>
        <v>0</v>
      </c>
      <c r="I576" s="84">
        <f t="shared" si="26"/>
        <v>0</v>
      </c>
      <c r="J576">
        <f t="shared" si="25"/>
        <v>0</v>
      </c>
      <c r="K576" t="b">
        <f ca="1">IF(TODAY()-E576&gt;'Data Inputs'!$B$46,TRUE,FALSE)</f>
        <v>1</v>
      </c>
    </row>
    <row r="577" spans="1:11" x14ac:dyDescent="0.25">
      <c r="A577" s="110" t="str">
        <f t="shared" si="24"/>
        <v/>
      </c>
      <c r="B577" s="123"/>
      <c r="C577" s="55"/>
      <c r="D577" s="55"/>
      <c r="E577" s="56"/>
      <c r="F577" s="78"/>
      <c r="G577" s="56"/>
      <c r="H577" s="84">
        <f>SUMIF('Cash Inflows'!E:E,'AR Journal'!D577,'Cash Inflows'!F:F)</f>
        <v>0</v>
      </c>
      <c r="I577" s="84">
        <f t="shared" si="26"/>
        <v>0</v>
      </c>
      <c r="J577">
        <f t="shared" si="25"/>
        <v>0</v>
      </c>
      <c r="K577" t="b">
        <f ca="1">IF(TODAY()-E577&gt;'Data Inputs'!$B$46,TRUE,FALSE)</f>
        <v>1</v>
      </c>
    </row>
    <row r="578" spans="1:11" x14ac:dyDescent="0.25">
      <c r="A578" s="110" t="str">
        <f t="shared" si="24"/>
        <v/>
      </c>
      <c r="B578" s="123"/>
      <c r="C578" s="55"/>
      <c r="D578" s="55"/>
      <c r="E578" s="56"/>
      <c r="F578" s="78"/>
      <c r="G578" s="56"/>
      <c r="H578" s="84">
        <f>SUMIF('Cash Inflows'!E:E,'AR Journal'!D578,'Cash Inflows'!F:F)</f>
        <v>0</v>
      </c>
      <c r="I578" s="84">
        <f t="shared" si="26"/>
        <v>0</v>
      </c>
      <c r="J578">
        <f t="shared" si="25"/>
        <v>0</v>
      </c>
      <c r="K578" t="b">
        <f ca="1">IF(TODAY()-E578&gt;'Data Inputs'!$B$46,TRUE,FALSE)</f>
        <v>1</v>
      </c>
    </row>
    <row r="579" spans="1:11" x14ac:dyDescent="0.25">
      <c r="A579" s="110" t="str">
        <f t="shared" ref="A579:A642" si="27">IF(E579="","",E579+(6-J579))</f>
        <v/>
      </c>
      <c r="B579" s="123"/>
      <c r="C579" s="55"/>
      <c r="D579" s="55"/>
      <c r="E579" s="56"/>
      <c r="F579" s="78"/>
      <c r="G579" s="56"/>
      <c r="H579" s="84">
        <f>SUMIF('Cash Inflows'!E:E,'AR Journal'!D579,'Cash Inflows'!F:F)</f>
        <v>0</v>
      </c>
      <c r="I579" s="84">
        <f t="shared" si="26"/>
        <v>0</v>
      </c>
      <c r="J579">
        <f t="shared" ref="J579:J642" si="28">IF(WEEKDAY(E579)=7,0,WEEKDAY(E579))</f>
        <v>0</v>
      </c>
      <c r="K579" t="b">
        <f ca="1">IF(TODAY()-E579&gt;'Data Inputs'!$B$46,TRUE,FALSE)</f>
        <v>1</v>
      </c>
    </row>
    <row r="580" spans="1:11" x14ac:dyDescent="0.25">
      <c r="A580" s="110" t="str">
        <f t="shared" si="27"/>
        <v/>
      </c>
      <c r="B580" s="123"/>
      <c r="C580" s="55"/>
      <c r="D580" s="55"/>
      <c r="E580" s="56"/>
      <c r="F580" s="78"/>
      <c r="G580" s="56"/>
      <c r="H580" s="84">
        <f>SUMIF('Cash Inflows'!E:E,'AR Journal'!D580,'Cash Inflows'!F:F)</f>
        <v>0</v>
      </c>
      <c r="I580" s="84">
        <f t="shared" ref="I580:I643" si="29">F580-H580</f>
        <v>0</v>
      </c>
      <c r="J580">
        <f t="shared" si="28"/>
        <v>0</v>
      </c>
      <c r="K580" t="b">
        <f ca="1">IF(TODAY()-E580&gt;'Data Inputs'!$B$46,TRUE,FALSE)</f>
        <v>1</v>
      </c>
    </row>
    <row r="581" spans="1:11" x14ac:dyDescent="0.25">
      <c r="A581" s="110" t="str">
        <f t="shared" si="27"/>
        <v/>
      </c>
      <c r="B581" s="123"/>
      <c r="C581" s="55"/>
      <c r="D581" s="55"/>
      <c r="E581" s="56"/>
      <c r="F581" s="78"/>
      <c r="G581" s="56"/>
      <c r="H581" s="84">
        <f>SUMIF('Cash Inflows'!E:E,'AR Journal'!D581,'Cash Inflows'!F:F)</f>
        <v>0</v>
      </c>
      <c r="I581" s="84">
        <f t="shared" si="29"/>
        <v>0</v>
      </c>
      <c r="J581">
        <f t="shared" si="28"/>
        <v>0</v>
      </c>
      <c r="K581" t="b">
        <f ca="1">IF(TODAY()-E581&gt;'Data Inputs'!$B$46,TRUE,FALSE)</f>
        <v>1</v>
      </c>
    </row>
    <row r="582" spans="1:11" x14ac:dyDescent="0.25">
      <c r="A582" s="110" t="str">
        <f t="shared" si="27"/>
        <v/>
      </c>
      <c r="B582" s="123"/>
      <c r="C582" s="55"/>
      <c r="D582" s="55"/>
      <c r="E582" s="56"/>
      <c r="F582" s="78"/>
      <c r="G582" s="56"/>
      <c r="H582" s="84">
        <f>SUMIF('Cash Inflows'!E:E,'AR Journal'!D582,'Cash Inflows'!F:F)</f>
        <v>0</v>
      </c>
      <c r="I582" s="84">
        <f t="shared" si="29"/>
        <v>0</v>
      </c>
      <c r="J582">
        <f t="shared" si="28"/>
        <v>0</v>
      </c>
      <c r="K582" t="b">
        <f ca="1">IF(TODAY()-E582&gt;'Data Inputs'!$B$46,TRUE,FALSE)</f>
        <v>1</v>
      </c>
    </row>
    <row r="583" spans="1:11" x14ac:dyDescent="0.25">
      <c r="A583" s="110" t="str">
        <f t="shared" si="27"/>
        <v/>
      </c>
      <c r="B583" s="123"/>
      <c r="C583" s="55"/>
      <c r="D583" s="55"/>
      <c r="E583" s="56"/>
      <c r="F583" s="78"/>
      <c r="G583" s="56"/>
      <c r="H583" s="84">
        <f>SUMIF('Cash Inflows'!E:E,'AR Journal'!D583,'Cash Inflows'!F:F)</f>
        <v>0</v>
      </c>
      <c r="I583" s="84">
        <f t="shared" si="29"/>
        <v>0</v>
      </c>
      <c r="J583">
        <f t="shared" si="28"/>
        <v>0</v>
      </c>
      <c r="K583" t="b">
        <f ca="1">IF(TODAY()-E583&gt;'Data Inputs'!$B$46,TRUE,FALSE)</f>
        <v>1</v>
      </c>
    </row>
    <row r="584" spans="1:11" x14ac:dyDescent="0.25">
      <c r="A584" s="110" t="str">
        <f t="shared" si="27"/>
        <v/>
      </c>
      <c r="B584" s="123"/>
      <c r="C584" s="55"/>
      <c r="D584" s="55"/>
      <c r="E584" s="56"/>
      <c r="F584" s="78"/>
      <c r="G584" s="56"/>
      <c r="H584" s="84">
        <f>SUMIF('Cash Inflows'!E:E,'AR Journal'!D584,'Cash Inflows'!F:F)</f>
        <v>0</v>
      </c>
      <c r="I584" s="84">
        <f t="shared" si="29"/>
        <v>0</v>
      </c>
      <c r="J584">
        <f t="shared" si="28"/>
        <v>0</v>
      </c>
      <c r="K584" t="b">
        <f ca="1">IF(TODAY()-E584&gt;'Data Inputs'!$B$46,TRUE,FALSE)</f>
        <v>1</v>
      </c>
    </row>
    <row r="585" spans="1:11" x14ac:dyDescent="0.25">
      <c r="A585" s="110" t="str">
        <f t="shared" si="27"/>
        <v/>
      </c>
      <c r="B585" s="123"/>
      <c r="C585" s="55"/>
      <c r="D585" s="55"/>
      <c r="E585" s="56"/>
      <c r="F585" s="78"/>
      <c r="G585" s="56"/>
      <c r="H585" s="84">
        <f>SUMIF('Cash Inflows'!E:E,'AR Journal'!D585,'Cash Inflows'!F:F)</f>
        <v>0</v>
      </c>
      <c r="I585" s="84">
        <f t="shared" si="29"/>
        <v>0</v>
      </c>
      <c r="J585">
        <f t="shared" si="28"/>
        <v>0</v>
      </c>
      <c r="K585" t="b">
        <f ca="1">IF(TODAY()-E585&gt;'Data Inputs'!$B$46,TRUE,FALSE)</f>
        <v>1</v>
      </c>
    </row>
    <row r="586" spans="1:11" x14ac:dyDescent="0.25">
      <c r="A586" s="110" t="str">
        <f t="shared" si="27"/>
        <v/>
      </c>
      <c r="B586" s="123"/>
      <c r="C586" s="55"/>
      <c r="D586" s="55"/>
      <c r="E586" s="56"/>
      <c r="F586" s="78"/>
      <c r="G586" s="56"/>
      <c r="H586" s="84">
        <f>SUMIF('Cash Inflows'!E:E,'AR Journal'!D586,'Cash Inflows'!F:F)</f>
        <v>0</v>
      </c>
      <c r="I586" s="84">
        <f t="shared" si="29"/>
        <v>0</v>
      </c>
      <c r="J586">
        <f t="shared" si="28"/>
        <v>0</v>
      </c>
      <c r="K586" t="b">
        <f ca="1">IF(TODAY()-E586&gt;'Data Inputs'!$B$46,TRUE,FALSE)</f>
        <v>1</v>
      </c>
    </row>
    <row r="587" spans="1:11" x14ac:dyDescent="0.25">
      <c r="A587" s="110" t="str">
        <f t="shared" si="27"/>
        <v/>
      </c>
      <c r="B587" s="123"/>
      <c r="C587" s="55"/>
      <c r="D587" s="55"/>
      <c r="E587" s="56"/>
      <c r="F587" s="78"/>
      <c r="G587" s="56"/>
      <c r="H587" s="84">
        <f>SUMIF('Cash Inflows'!E:E,'AR Journal'!D587,'Cash Inflows'!F:F)</f>
        <v>0</v>
      </c>
      <c r="I587" s="84">
        <f t="shared" si="29"/>
        <v>0</v>
      </c>
      <c r="J587">
        <f t="shared" si="28"/>
        <v>0</v>
      </c>
      <c r="K587" t="b">
        <f ca="1">IF(TODAY()-E587&gt;'Data Inputs'!$B$46,TRUE,FALSE)</f>
        <v>1</v>
      </c>
    </row>
    <row r="588" spans="1:11" x14ac:dyDescent="0.25">
      <c r="A588" s="110" t="str">
        <f t="shared" si="27"/>
        <v/>
      </c>
      <c r="B588" s="123"/>
      <c r="C588" s="55"/>
      <c r="D588" s="55"/>
      <c r="E588" s="56"/>
      <c r="F588" s="78"/>
      <c r="G588" s="56"/>
      <c r="H588" s="84">
        <f>SUMIF('Cash Inflows'!E:E,'AR Journal'!D588,'Cash Inflows'!F:F)</f>
        <v>0</v>
      </c>
      <c r="I588" s="84">
        <f t="shared" si="29"/>
        <v>0</v>
      </c>
      <c r="J588">
        <f t="shared" si="28"/>
        <v>0</v>
      </c>
      <c r="K588" t="b">
        <f ca="1">IF(TODAY()-E588&gt;'Data Inputs'!$B$46,TRUE,FALSE)</f>
        <v>1</v>
      </c>
    </row>
    <row r="589" spans="1:11" x14ac:dyDescent="0.25">
      <c r="A589" s="110" t="str">
        <f t="shared" si="27"/>
        <v/>
      </c>
      <c r="B589" s="123"/>
      <c r="C589" s="55"/>
      <c r="D589" s="55"/>
      <c r="E589" s="56"/>
      <c r="F589" s="78"/>
      <c r="G589" s="56"/>
      <c r="H589" s="84">
        <f>SUMIF('Cash Inflows'!E:E,'AR Journal'!D589,'Cash Inflows'!F:F)</f>
        <v>0</v>
      </c>
      <c r="I589" s="84">
        <f t="shared" si="29"/>
        <v>0</v>
      </c>
      <c r="J589">
        <f t="shared" si="28"/>
        <v>0</v>
      </c>
      <c r="K589" t="b">
        <f ca="1">IF(TODAY()-E589&gt;'Data Inputs'!$B$46,TRUE,FALSE)</f>
        <v>1</v>
      </c>
    </row>
    <row r="590" spans="1:11" x14ac:dyDescent="0.25">
      <c r="A590" s="110" t="str">
        <f t="shared" si="27"/>
        <v/>
      </c>
      <c r="B590" s="123"/>
      <c r="C590" s="55"/>
      <c r="D590" s="55"/>
      <c r="E590" s="56"/>
      <c r="F590" s="78"/>
      <c r="G590" s="56"/>
      <c r="H590" s="84">
        <f>SUMIF('Cash Inflows'!E:E,'AR Journal'!D590,'Cash Inflows'!F:F)</f>
        <v>0</v>
      </c>
      <c r="I590" s="84">
        <f t="shared" si="29"/>
        <v>0</v>
      </c>
      <c r="J590">
        <f t="shared" si="28"/>
        <v>0</v>
      </c>
      <c r="K590" t="b">
        <f ca="1">IF(TODAY()-E590&gt;'Data Inputs'!$B$46,TRUE,FALSE)</f>
        <v>1</v>
      </c>
    </row>
    <row r="591" spans="1:11" x14ac:dyDescent="0.25">
      <c r="A591" s="110" t="str">
        <f t="shared" si="27"/>
        <v/>
      </c>
      <c r="B591" s="123"/>
      <c r="C591" s="55"/>
      <c r="D591" s="55"/>
      <c r="E591" s="56"/>
      <c r="F591" s="78"/>
      <c r="G591" s="56"/>
      <c r="H591" s="84">
        <f>SUMIF('Cash Inflows'!E:E,'AR Journal'!D591,'Cash Inflows'!F:F)</f>
        <v>0</v>
      </c>
      <c r="I591" s="84">
        <f t="shared" si="29"/>
        <v>0</v>
      </c>
      <c r="J591">
        <f t="shared" si="28"/>
        <v>0</v>
      </c>
      <c r="K591" t="b">
        <f ca="1">IF(TODAY()-E591&gt;'Data Inputs'!$B$46,TRUE,FALSE)</f>
        <v>1</v>
      </c>
    </row>
    <row r="592" spans="1:11" x14ac:dyDescent="0.25">
      <c r="A592" s="110" t="str">
        <f t="shared" si="27"/>
        <v/>
      </c>
      <c r="B592" s="123"/>
      <c r="C592" s="55"/>
      <c r="D592" s="55"/>
      <c r="E592" s="56"/>
      <c r="F592" s="78"/>
      <c r="G592" s="56"/>
      <c r="H592" s="84">
        <f>SUMIF('Cash Inflows'!E:E,'AR Journal'!D592,'Cash Inflows'!F:F)</f>
        <v>0</v>
      </c>
      <c r="I592" s="84">
        <f t="shared" si="29"/>
        <v>0</v>
      </c>
      <c r="J592">
        <f t="shared" si="28"/>
        <v>0</v>
      </c>
      <c r="K592" t="b">
        <f ca="1">IF(TODAY()-E592&gt;'Data Inputs'!$B$46,TRUE,FALSE)</f>
        <v>1</v>
      </c>
    </row>
    <row r="593" spans="1:11" x14ac:dyDescent="0.25">
      <c r="A593" s="110" t="str">
        <f t="shared" si="27"/>
        <v/>
      </c>
      <c r="B593" s="123"/>
      <c r="C593" s="55"/>
      <c r="D593" s="55"/>
      <c r="E593" s="56"/>
      <c r="F593" s="78"/>
      <c r="G593" s="56"/>
      <c r="H593" s="84">
        <f>SUMIF('Cash Inflows'!E:E,'AR Journal'!D593,'Cash Inflows'!F:F)</f>
        <v>0</v>
      </c>
      <c r="I593" s="84">
        <f t="shared" si="29"/>
        <v>0</v>
      </c>
      <c r="J593">
        <f t="shared" si="28"/>
        <v>0</v>
      </c>
      <c r="K593" t="b">
        <f ca="1">IF(TODAY()-E593&gt;'Data Inputs'!$B$46,TRUE,FALSE)</f>
        <v>1</v>
      </c>
    </row>
    <row r="594" spans="1:11" x14ac:dyDescent="0.25">
      <c r="A594" s="110" t="str">
        <f t="shared" si="27"/>
        <v/>
      </c>
      <c r="B594" s="123"/>
      <c r="C594" s="55"/>
      <c r="D594" s="55"/>
      <c r="E594" s="56"/>
      <c r="F594" s="78"/>
      <c r="G594" s="56"/>
      <c r="H594" s="84">
        <f>SUMIF('Cash Inflows'!E:E,'AR Journal'!D594,'Cash Inflows'!F:F)</f>
        <v>0</v>
      </c>
      <c r="I594" s="84">
        <f t="shared" si="29"/>
        <v>0</v>
      </c>
      <c r="J594">
        <f t="shared" si="28"/>
        <v>0</v>
      </c>
      <c r="K594" t="b">
        <f ca="1">IF(TODAY()-E594&gt;'Data Inputs'!$B$46,TRUE,FALSE)</f>
        <v>1</v>
      </c>
    </row>
    <row r="595" spans="1:11" x14ac:dyDescent="0.25">
      <c r="A595" s="110" t="str">
        <f t="shared" si="27"/>
        <v/>
      </c>
      <c r="B595" s="123"/>
      <c r="C595" s="55"/>
      <c r="D595" s="55"/>
      <c r="E595" s="56"/>
      <c r="F595" s="78"/>
      <c r="G595" s="56"/>
      <c r="H595" s="84">
        <f>SUMIF('Cash Inflows'!E:E,'AR Journal'!D595,'Cash Inflows'!F:F)</f>
        <v>0</v>
      </c>
      <c r="I595" s="84">
        <f t="shared" si="29"/>
        <v>0</v>
      </c>
      <c r="J595">
        <f t="shared" si="28"/>
        <v>0</v>
      </c>
      <c r="K595" t="b">
        <f ca="1">IF(TODAY()-E595&gt;'Data Inputs'!$B$46,TRUE,FALSE)</f>
        <v>1</v>
      </c>
    </row>
    <row r="596" spans="1:11" x14ac:dyDescent="0.25">
      <c r="A596" s="110" t="str">
        <f t="shared" si="27"/>
        <v/>
      </c>
      <c r="B596" s="123"/>
      <c r="C596" s="55"/>
      <c r="D596" s="55"/>
      <c r="E596" s="56"/>
      <c r="F596" s="78"/>
      <c r="G596" s="56"/>
      <c r="H596" s="84">
        <f>SUMIF('Cash Inflows'!E:E,'AR Journal'!D596,'Cash Inflows'!F:F)</f>
        <v>0</v>
      </c>
      <c r="I596" s="84">
        <f t="shared" si="29"/>
        <v>0</v>
      </c>
      <c r="J596">
        <f t="shared" si="28"/>
        <v>0</v>
      </c>
      <c r="K596" t="b">
        <f ca="1">IF(TODAY()-E596&gt;'Data Inputs'!$B$46,TRUE,FALSE)</f>
        <v>1</v>
      </c>
    </row>
    <row r="597" spans="1:11" x14ac:dyDescent="0.25">
      <c r="A597" s="110" t="str">
        <f t="shared" si="27"/>
        <v/>
      </c>
      <c r="B597" s="123"/>
      <c r="C597" s="55"/>
      <c r="D597" s="55"/>
      <c r="E597" s="56"/>
      <c r="F597" s="78"/>
      <c r="G597" s="56"/>
      <c r="H597" s="84">
        <f>SUMIF('Cash Inflows'!E:E,'AR Journal'!D597,'Cash Inflows'!F:F)</f>
        <v>0</v>
      </c>
      <c r="I597" s="84">
        <f t="shared" si="29"/>
        <v>0</v>
      </c>
      <c r="J597">
        <f t="shared" si="28"/>
        <v>0</v>
      </c>
      <c r="K597" t="b">
        <f ca="1">IF(TODAY()-E597&gt;'Data Inputs'!$B$46,TRUE,FALSE)</f>
        <v>1</v>
      </c>
    </row>
    <row r="598" spans="1:11" x14ac:dyDescent="0.25">
      <c r="A598" s="110" t="str">
        <f t="shared" si="27"/>
        <v/>
      </c>
      <c r="B598" s="123"/>
      <c r="C598" s="55"/>
      <c r="D598" s="55"/>
      <c r="E598" s="56"/>
      <c r="F598" s="78"/>
      <c r="G598" s="56"/>
      <c r="H598" s="84">
        <f>SUMIF('Cash Inflows'!E:E,'AR Journal'!D598,'Cash Inflows'!F:F)</f>
        <v>0</v>
      </c>
      <c r="I598" s="84">
        <f t="shared" si="29"/>
        <v>0</v>
      </c>
      <c r="J598">
        <f t="shared" si="28"/>
        <v>0</v>
      </c>
      <c r="K598" t="b">
        <f ca="1">IF(TODAY()-E598&gt;'Data Inputs'!$B$46,TRUE,FALSE)</f>
        <v>1</v>
      </c>
    </row>
    <row r="599" spans="1:11" x14ac:dyDescent="0.25">
      <c r="A599" s="110" t="str">
        <f t="shared" si="27"/>
        <v/>
      </c>
      <c r="B599" s="123"/>
      <c r="C599" s="55"/>
      <c r="D599" s="55"/>
      <c r="E599" s="56"/>
      <c r="F599" s="78"/>
      <c r="G599" s="56"/>
      <c r="H599" s="84">
        <f>SUMIF('Cash Inflows'!E:E,'AR Journal'!D599,'Cash Inflows'!F:F)</f>
        <v>0</v>
      </c>
      <c r="I599" s="84">
        <f t="shared" si="29"/>
        <v>0</v>
      </c>
      <c r="J599">
        <f t="shared" si="28"/>
        <v>0</v>
      </c>
      <c r="K599" t="b">
        <f ca="1">IF(TODAY()-E599&gt;'Data Inputs'!$B$46,TRUE,FALSE)</f>
        <v>1</v>
      </c>
    </row>
    <row r="600" spans="1:11" x14ac:dyDescent="0.25">
      <c r="A600" s="110" t="str">
        <f t="shared" si="27"/>
        <v/>
      </c>
      <c r="B600" s="123"/>
      <c r="C600" s="55"/>
      <c r="D600" s="55"/>
      <c r="E600" s="56"/>
      <c r="F600" s="78"/>
      <c r="G600" s="56"/>
      <c r="H600" s="84">
        <f>SUMIF('Cash Inflows'!E:E,'AR Journal'!D600,'Cash Inflows'!F:F)</f>
        <v>0</v>
      </c>
      <c r="I600" s="84">
        <f t="shared" si="29"/>
        <v>0</v>
      </c>
      <c r="J600">
        <f t="shared" si="28"/>
        <v>0</v>
      </c>
      <c r="K600" t="b">
        <f ca="1">IF(TODAY()-E600&gt;'Data Inputs'!$B$46,TRUE,FALSE)</f>
        <v>1</v>
      </c>
    </row>
    <row r="601" spans="1:11" x14ac:dyDescent="0.25">
      <c r="A601" s="110" t="str">
        <f t="shared" si="27"/>
        <v/>
      </c>
      <c r="B601" s="123"/>
      <c r="C601" s="55"/>
      <c r="D601" s="55"/>
      <c r="E601" s="56"/>
      <c r="F601" s="78"/>
      <c r="G601" s="56"/>
      <c r="H601" s="84">
        <f>SUMIF('Cash Inflows'!E:E,'AR Journal'!D601,'Cash Inflows'!F:F)</f>
        <v>0</v>
      </c>
      <c r="I601" s="84">
        <f t="shared" si="29"/>
        <v>0</v>
      </c>
      <c r="J601">
        <f t="shared" si="28"/>
        <v>0</v>
      </c>
      <c r="K601" t="b">
        <f ca="1">IF(TODAY()-E601&gt;'Data Inputs'!$B$46,TRUE,FALSE)</f>
        <v>1</v>
      </c>
    </row>
    <row r="602" spans="1:11" x14ac:dyDescent="0.25">
      <c r="A602" s="110" t="str">
        <f t="shared" si="27"/>
        <v/>
      </c>
      <c r="B602" s="123"/>
      <c r="C602" s="55"/>
      <c r="D602" s="55"/>
      <c r="E602" s="56"/>
      <c r="F602" s="78"/>
      <c r="G602" s="56"/>
      <c r="H602" s="84">
        <f>SUMIF('Cash Inflows'!E:E,'AR Journal'!D602,'Cash Inflows'!F:F)</f>
        <v>0</v>
      </c>
      <c r="I602" s="84">
        <f t="shared" si="29"/>
        <v>0</v>
      </c>
      <c r="J602">
        <f t="shared" si="28"/>
        <v>0</v>
      </c>
      <c r="K602" t="b">
        <f ca="1">IF(TODAY()-E602&gt;'Data Inputs'!$B$46,TRUE,FALSE)</f>
        <v>1</v>
      </c>
    </row>
    <row r="603" spans="1:11" x14ac:dyDescent="0.25">
      <c r="A603" s="110" t="str">
        <f t="shared" si="27"/>
        <v/>
      </c>
      <c r="B603" s="123"/>
      <c r="C603" s="55"/>
      <c r="D603" s="55"/>
      <c r="E603" s="56"/>
      <c r="F603" s="78"/>
      <c r="G603" s="56"/>
      <c r="H603" s="84">
        <f>SUMIF('Cash Inflows'!E:E,'AR Journal'!D603,'Cash Inflows'!F:F)</f>
        <v>0</v>
      </c>
      <c r="I603" s="84">
        <f t="shared" si="29"/>
        <v>0</v>
      </c>
      <c r="J603">
        <f t="shared" si="28"/>
        <v>0</v>
      </c>
      <c r="K603" t="b">
        <f ca="1">IF(TODAY()-E603&gt;'Data Inputs'!$B$46,TRUE,FALSE)</f>
        <v>1</v>
      </c>
    </row>
    <row r="604" spans="1:11" x14ac:dyDescent="0.25">
      <c r="A604" s="110" t="str">
        <f t="shared" si="27"/>
        <v/>
      </c>
      <c r="B604" s="123"/>
      <c r="C604" s="55"/>
      <c r="D604" s="55"/>
      <c r="E604" s="56"/>
      <c r="F604" s="78"/>
      <c r="G604" s="56"/>
      <c r="H604" s="84">
        <f>SUMIF('Cash Inflows'!E:E,'AR Journal'!D604,'Cash Inflows'!F:F)</f>
        <v>0</v>
      </c>
      <c r="I604" s="84">
        <f t="shared" si="29"/>
        <v>0</v>
      </c>
      <c r="J604">
        <f t="shared" si="28"/>
        <v>0</v>
      </c>
      <c r="K604" t="b">
        <f ca="1">IF(TODAY()-E604&gt;'Data Inputs'!$B$46,TRUE,FALSE)</f>
        <v>1</v>
      </c>
    </row>
    <row r="605" spans="1:11" x14ac:dyDescent="0.25">
      <c r="A605" s="110" t="str">
        <f t="shared" si="27"/>
        <v/>
      </c>
      <c r="B605" s="123"/>
      <c r="C605" s="55"/>
      <c r="D605" s="55"/>
      <c r="E605" s="56"/>
      <c r="F605" s="78"/>
      <c r="G605" s="56"/>
      <c r="H605" s="84">
        <f>SUMIF('Cash Inflows'!E:E,'AR Journal'!D605,'Cash Inflows'!F:F)</f>
        <v>0</v>
      </c>
      <c r="I605" s="84">
        <f t="shared" si="29"/>
        <v>0</v>
      </c>
      <c r="J605">
        <f t="shared" si="28"/>
        <v>0</v>
      </c>
      <c r="K605" t="b">
        <f ca="1">IF(TODAY()-E605&gt;'Data Inputs'!$B$46,TRUE,FALSE)</f>
        <v>1</v>
      </c>
    </row>
    <row r="606" spans="1:11" x14ac:dyDescent="0.25">
      <c r="A606" s="110" t="str">
        <f t="shared" si="27"/>
        <v/>
      </c>
      <c r="B606" s="123"/>
      <c r="C606" s="55"/>
      <c r="D606" s="55"/>
      <c r="E606" s="56"/>
      <c r="F606" s="78"/>
      <c r="G606" s="56"/>
      <c r="H606" s="84">
        <f>SUMIF('Cash Inflows'!E:E,'AR Journal'!D606,'Cash Inflows'!F:F)</f>
        <v>0</v>
      </c>
      <c r="I606" s="84">
        <f t="shared" si="29"/>
        <v>0</v>
      </c>
      <c r="J606">
        <f t="shared" si="28"/>
        <v>0</v>
      </c>
      <c r="K606" t="b">
        <f ca="1">IF(TODAY()-E606&gt;'Data Inputs'!$B$46,TRUE,FALSE)</f>
        <v>1</v>
      </c>
    </row>
    <row r="607" spans="1:11" x14ac:dyDescent="0.25">
      <c r="A607" s="110" t="str">
        <f t="shared" si="27"/>
        <v/>
      </c>
      <c r="B607" s="123"/>
      <c r="C607" s="55"/>
      <c r="D607" s="55"/>
      <c r="E607" s="56"/>
      <c r="F607" s="78"/>
      <c r="G607" s="56"/>
      <c r="H607" s="84">
        <f>SUMIF('Cash Inflows'!E:E,'AR Journal'!D607,'Cash Inflows'!F:F)</f>
        <v>0</v>
      </c>
      <c r="I607" s="84">
        <f t="shared" si="29"/>
        <v>0</v>
      </c>
      <c r="J607">
        <f t="shared" si="28"/>
        <v>0</v>
      </c>
      <c r="K607" t="b">
        <f ca="1">IF(TODAY()-E607&gt;'Data Inputs'!$B$46,TRUE,FALSE)</f>
        <v>1</v>
      </c>
    </row>
    <row r="608" spans="1:11" x14ac:dyDescent="0.25">
      <c r="A608" s="110" t="str">
        <f t="shared" si="27"/>
        <v/>
      </c>
      <c r="B608" s="123"/>
      <c r="C608" s="55"/>
      <c r="D608" s="55"/>
      <c r="E608" s="56"/>
      <c r="F608" s="78"/>
      <c r="G608" s="56"/>
      <c r="H608" s="84">
        <f>SUMIF('Cash Inflows'!E:E,'AR Journal'!D608,'Cash Inflows'!F:F)</f>
        <v>0</v>
      </c>
      <c r="I608" s="84">
        <f t="shared" si="29"/>
        <v>0</v>
      </c>
      <c r="J608">
        <f t="shared" si="28"/>
        <v>0</v>
      </c>
      <c r="K608" t="b">
        <f ca="1">IF(TODAY()-E608&gt;'Data Inputs'!$B$46,TRUE,FALSE)</f>
        <v>1</v>
      </c>
    </row>
    <row r="609" spans="1:11" x14ac:dyDescent="0.25">
      <c r="A609" s="110" t="str">
        <f t="shared" si="27"/>
        <v/>
      </c>
      <c r="B609" s="123"/>
      <c r="C609" s="55"/>
      <c r="D609" s="55"/>
      <c r="E609" s="56"/>
      <c r="F609" s="78"/>
      <c r="G609" s="56"/>
      <c r="H609" s="84">
        <f>SUMIF('Cash Inflows'!E:E,'AR Journal'!D609,'Cash Inflows'!F:F)</f>
        <v>0</v>
      </c>
      <c r="I609" s="84">
        <f t="shared" si="29"/>
        <v>0</v>
      </c>
      <c r="J609">
        <f t="shared" si="28"/>
        <v>0</v>
      </c>
      <c r="K609" t="b">
        <f ca="1">IF(TODAY()-E609&gt;'Data Inputs'!$B$46,TRUE,FALSE)</f>
        <v>1</v>
      </c>
    </row>
    <row r="610" spans="1:11" x14ac:dyDescent="0.25">
      <c r="A610" s="110" t="str">
        <f t="shared" si="27"/>
        <v/>
      </c>
      <c r="B610" s="123"/>
      <c r="C610" s="55"/>
      <c r="D610" s="55"/>
      <c r="E610" s="56"/>
      <c r="F610" s="78"/>
      <c r="G610" s="56"/>
      <c r="H610" s="84">
        <f>SUMIF('Cash Inflows'!E:E,'AR Journal'!D610,'Cash Inflows'!F:F)</f>
        <v>0</v>
      </c>
      <c r="I610" s="84">
        <f t="shared" si="29"/>
        <v>0</v>
      </c>
      <c r="J610">
        <f t="shared" si="28"/>
        <v>0</v>
      </c>
      <c r="K610" t="b">
        <f ca="1">IF(TODAY()-E610&gt;'Data Inputs'!$B$46,TRUE,FALSE)</f>
        <v>1</v>
      </c>
    </row>
    <row r="611" spans="1:11" x14ac:dyDescent="0.25">
      <c r="A611" s="110" t="str">
        <f t="shared" si="27"/>
        <v/>
      </c>
      <c r="B611" s="123"/>
      <c r="C611" s="55"/>
      <c r="D611" s="55"/>
      <c r="E611" s="56"/>
      <c r="F611" s="78"/>
      <c r="G611" s="56"/>
      <c r="H611" s="84">
        <f>SUMIF('Cash Inflows'!E:E,'AR Journal'!D611,'Cash Inflows'!F:F)</f>
        <v>0</v>
      </c>
      <c r="I611" s="84">
        <f t="shared" si="29"/>
        <v>0</v>
      </c>
      <c r="J611">
        <f t="shared" si="28"/>
        <v>0</v>
      </c>
      <c r="K611" t="b">
        <f ca="1">IF(TODAY()-E611&gt;'Data Inputs'!$B$46,TRUE,FALSE)</f>
        <v>1</v>
      </c>
    </row>
    <row r="612" spans="1:11" x14ac:dyDescent="0.25">
      <c r="A612" s="110" t="str">
        <f t="shared" si="27"/>
        <v/>
      </c>
      <c r="B612" s="123"/>
      <c r="C612" s="55"/>
      <c r="D612" s="55"/>
      <c r="E612" s="56"/>
      <c r="F612" s="78"/>
      <c r="G612" s="56"/>
      <c r="H612" s="84">
        <f>SUMIF('Cash Inflows'!E:E,'AR Journal'!D612,'Cash Inflows'!F:F)</f>
        <v>0</v>
      </c>
      <c r="I612" s="84">
        <f t="shared" si="29"/>
        <v>0</v>
      </c>
      <c r="J612">
        <f t="shared" si="28"/>
        <v>0</v>
      </c>
      <c r="K612" t="b">
        <f ca="1">IF(TODAY()-E612&gt;'Data Inputs'!$B$46,TRUE,FALSE)</f>
        <v>1</v>
      </c>
    </row>
    <row r="613" spans="1:11" x14ac:dyDescent="0.25">
      <c r="A613" s="110" t="str">
        <f t="shared" si="27"/>
        <v/>
      </c>
      <c r="B613" s="123"/>
      <c r="C613" s="55"/>
      <c r="D613" s="55"/>
      <c r="E613" s="56"/>
      <c r="F613" s="78"/>
      <c r="G613" s="56"/>
      <c r="H613" s="84">
        <f>SUMIF('Cash Inflows'!E:E,'AR Journal'!D613,'Cash Inflows'!F:F)</f>
        <v>0</v>
      </c>
      <c r="I613" s="84">
        <f t="shared" si="29"/>
        <v>0</v>
      </c>
      <c r="J613">
        <f t="shared" si="28"/>
        <v>0</v>
      </c>
      <c r="K613" t="b">
        <f ca="1">IF(TODAY()-E613&gt;'Data Inputs'!$B$46,TRUE,FALSE)</f>
        <v>1</v>
      </c>
    </row>
    <row r="614" spans="1:11" x14ac:dyDescent="0.25">
      <c r="A614" s="110" t="str">
        <f t="shared" si="27"/>
        <v/>
      </c>
      <c r="B614" s="123"/>
      <c r="C614" s="55"/>
      <c r="D614" s="55"/>
      <c r="E614" s="56"/>
      <c r="F614" s="78"/>
      <c r="G614" s="56"/>
      <c r="H614" s="84">
        <f>SUMIF('Cash Inflows'!E:E,'AR Journal'!D614,'Cash Inflows'!F:F)</f>
        <v>0</v>
      </c>
      <c r="I614" s="84">
        <f t="shared" si="29"/>
        <v>0</v>
      </c>
      <c r="J614">
        <f t="shared" si="28"/>
        <v>0</v>
      </c>
      <c r="K614" t="b">
        <f ca="1">IF(TODAY()-E614&gt;'Data Inputs'!$B$46,TRUE,FALSE)</f>
        <v>1</v>
      </c>
    </row>
    <row r="615" spans="1:11" x14ac:dyDescent="0.25">
      <c r="A615" s="110" t="str">
        <f t="shared" si="27"/>
        <v/>
      </c>
      <c r="B615" s="123"/>
      <c r="C615" s="55"/>
      <c r="D615" s="55"/>
      <c r="E615" s="56"/>
      <c r="F615" s="78"/>
      <c r="G615" s="56"/>
      <c r="H615" s="84">
        <f>SUMIF('Cash Inflows'!E:E,'AR Journal'!D615,'Cash Inflows'!F:F)</f>
        <v>0</v>
      </c>
      <c r="I615" s="84">
        <f t="shared" si="29"/>
        <v>0</v>
      </c>
      <c r="J615">
        <f t="shared" si="28"/>
        <v>0</v>
      </c>
      <c r="K615" t="b">
        <f ca="1">IF(TODAY()-E615&gt;'Data Inputs'!$B$46,TRUE,FALSE)</f>
        <v>1</v>
      </c>
    </row>
    <row r="616" spans="1:11" x14ac:dyDescent="0.25">
      <c r="A616" s="110" t="str">
        <f t="shared" si="27"/>
        <v/>
      </c>
      <c r="B616" s="123"/>
      <c r="C616" s="55"/>
      <c r="D616" s="55"/>
      <c r="E616" s="56"/>
      <c r="F616" s="78"/>
      <c r="G616" s="56"/>
      <c r="H616" s="84">
        <f>SUMIF('Cash Inflows'!E:E,'AR Journal'!D616,'Cash Inflows'!F:F)</f>
        <v>0</v>
      </c>
      <c r="I616" s="84">
        <f t="shared" si="29"/>
        <v>0</v>
      </c>
      <c r="J616">
        <f t="shared" si="28"/>
        <v>0</v>
      </c>
      <c r="K616" t="b">
        <f ca="1">IF(TODAY()-E616&gt;'Data Inputs'!$B$46,TRUE,FALSE)</f>
        <v>1</v>
      </c>
    </row>
    <row r="617" spans="1:11" x14ac:dyDescent="0.25">
      <c r="A617" s="110" t="str">
        <f t="shared" si="27"/>
        <v/>
      </c>
      <c r="B617" s="123"/>
      <c r="C617" s="55"/>
      <c r="D617" s="55"/>
      <c r="E617" s="56"/>
      <c r="F617" s="78"/>
      <c r="G617" s="56"/>
      <c r="H617" s="84">
        <f>SUMIF('Cash Inflows'!E:E,'AR Journal'!D617,'Cash Inflows'!F:F)</f>
        <v>0</v>
      </c>
      <c r="I617" s="84">
        <f t="shared" si="29"/>
        <v>0</v>
      </c>
      <c r="J617">
        <f t="shared" si="28"/>
        <v>0</v>
      </c>
      <c r="K617" t="b">
        <f ca="1">IF(TODAY()-E617&gt;'Data Inputs'!$B$46,TRUE,FALSE)</f>
        <v>1</v>
      </c>
    </row>
    <row r="618" spans="1:11" x14ac:dyDescent="0.25">
      <c r="A618" s="110" t="str">
        <f t="shared" si="27"/>
        <v/>
      </c>
      <c r="B618" s="123"/>
      <c r="C618" s="55"/>
      <c r="D618" s="55"/>
      <c r="E618" s="56"/>
      <c r="F618" s="78"/>
      <c r="G618" s="56"/>
      <c r="H618" s="84">
        <f>SUMIF('Cash Inflows'!E:E,'AR Journal'!D618,'Cash Inflows'!F:F)</f>
        <v>0</v>
      </c>
      <c r="I618" s="84">
        <f t="shared" si="29"/>
        <v>0</v>
      </c>
      <c r="J618">
        <f t="shared" si="28"/>
        <v>0</v>
      </c>
      <c r="K618" t="b">
        <f ca="1">IF(TODAY()-E618&gt;'Data Inputs'!$B$46,TRUE,FALSE)</f>
        <v>1</v>
      </c>
    </row>
    <row r="619" spans="1:11" x14ac:dyDescent="0.25">
      <c r="A619" s="110" t="str">
        <f t="shared" si="27"/>
        <v/>
      </c>
      <c r="B619" s="123"/>
      <c r="C619" s="55"/>
      <c r="D619" s="55"/>
      <c r="E619" s="56"/>
      <c r="F619" s="78"/>
      <c r="G619" s="56"/>
      <c r="H619" s="84">
        <f>SUMIF('Cash Inflows'!E:E,'AR Journal'!D619,'Cash Inflows'!F:F)</f>
        <v>0</v>
      </c>
      <c r="I619" s="84">
        <f t="shared" si="29"/>
        <v>0</v>
      </c>
      <c r="J619">
        <f t="shared" si="28"/>
        <v>0</v>
      </c>
      <c r="K619" t="b">
        <f ca="1">IF(TODAY()-E619&gt;'Data Inputs'!$B$46,TRUE,FALSE)</f>
        <v>1</v>
      </c>
    </row>
    <row r="620" spans="1:11" x14ac:dyDescent="0.25">
      <c r="A620" s="110" t="str">
        <f t="shared" si="27"/>
        <v/>
      </c>
      <c r="B620" s="123"/>
      <c r="C620" s="55"/>
      <c r="D620" s="55"/>
      <c r="E620" s="56"/>
      <c r="F620" s="78"/>
      <c r="G620" s="56"/>
      <c r="H620" s="84">
        <f>SUMIF('Cash Inflows'!E:E,'AR Journal'!D620,'Cash Inflows'!F:F)</f>
        <v>0</v>
      </c>
      <c r="I620" s="84">
        <f t="shared" si="29"/>
        <v>0</v>
      </c>
      <c r="J620">
        <f t="shared" si="28"/>
        <v>0</v>
      </c>
      <c r="K620" t="b">
        <f ca="1">IF(TODAY()-E620&gt;'Data Inputs'!$B$46,TRUE,FALSE)</f>
        <v>1</v>
      </c>
    </row>
    <row r="621" spans="1:11" x14ac:dyDescent="0.25">
      <c r="A621" s="110" t="str">
        <f t="shared" si="27"/>
        <v/>
      </c>
      <c r="B621" s="123"/>
      <c r="C621" s="55"/>
      <c r="D621" s="55"/>
      <c r="E621" s="56"/>
      <c r="F621" s="78"/>
      <c r="G621" s="56"/>
      <c r="H621" s="84">
        <f>SUMIF('Cash Inflows'!E:E,'AR Journal'!D621,'Cash Inflows'!F:F)</f>
        <v>0</v>
      </c>
      <c r="I621" s="84">
        <f t="shared" si="29"/>
        <v>0</v>
      </c>
      <c r="J621">
        <f t="shared" si="28"/>
        <v>0</v>
      </c>
      <c r="K621" t="b">
        <f ca="1">IF(TODAY()-E621&gt;'Data Inputs'!$B$46,TRUE,FALSE)</f>
        <v>1</v>
      </c>
    </row>
    <row r="622" spans="1:11" x14ac:dyDescent="0.25">
      <c r="A622" s="110" t="str">
        <f t="shared" si="27"/>
        <v/>
      </c>
      <c r="B622" s="123"/>
      <c r="C622" s="55"/>
      <c r="D622" s="55"/>
      <c r="E622" s="56"/>
      <c r="F622" s="78"/>
      <c r="G622" s="56"/>
      <c r="H622" s="84">
        <f>SUMIF('Cash Inflows'!E:E,'AR Journal'!D622,'Cash Inflows'!F:F)</f>
        <v>0</v>
      </c>
      <c r="I622" s="84">
        <f t="shared" si="29"/>
        <v>0</v>
      </c>
      <c r="J622">
        <f t="shared" si="28"/>
        <v>0</v>
      </c>
      <c r="K622" t="b">
        <f ca="1">IF(TODAY()-E622&gt;'Data Inputs'!$B$46,TRUE,FALSE)</f>
        <v>1</v>
      </c>
    </row>
    <row r="623" spans="1:11" x14ac:dyDescent="0.25">
      <c r="A623" s="110" t="str">
        <f t="shared" si="27"/>
        <v/>
      </c>
      <c r="B623" s="123"/>
      <c r="C623" s="55"/>
      <c r="D623" s="55"/>
      <c r="E623" s="56"/>
      <c r="F623" s="78"/>
      <c r="G623" s="56"/>
      <c r="H623" s="84">
        <f>SUMIF('Cash Inflows'!E:E,'AR Journal'!D623,'Cash Inflows'!F:F)</f>
        <v>0</v>
      </c>
      <c r="I623" s="84">
        <f t="shared" si="29"/>
        <v>0</v>
      </c>
      <c r="J623">
        <f t="shared" si="28"/>
        <v>0</v>
      </c>
      <c r="K623" t="b">
        <f ca="1">IF(TODAY()-E623&gt;'Data Inputs'!$B$46,TRUE,FALSE)</f>
        <v>1</v>
      </c>
    </row>
    <row r="624" spans="1:11" x14ac:dyDescent="0.25">
      <c r="A624" s="110" t="str">
        <f t="shared" si="27"/>
        <v/>
      </c>
      <c r="B624" s="123"/>
      <c r="C624" s="55"/>
      <c r="D624" s="55"/>
      <c r="E624" s="56"/>
      <c r="F624" s="78"/>
      <c r="G624" s="56"/>
      <c r="H624" s="84">
        <f>SUMIF('Cash Inflows'!E:E,'AR Journal'!D624,'Cash Inflows'!F:F)</f>
        <v>0</v>
      </c>
      <c r="I624" s="84">
        <f t="shared" si="29"/>
        <v>0</v>
      </c>
      <c r="J624">
        <f t="shared" si="28"/>
        <v>0</v>
      </c>
      <c r="K624" t="b">
        <f ca="1">IF(TODAY()-E624&gt;'Data Inputs'!$B$46,TRUE,FALSE)</f>
        <v>1</v>
      </c>
    </row>
    <row r="625" spans="1:11" x14ac:dyDescent="0.25">
      <c r="A625" s="110" t="str">
        <f t="shared" si="27"/>
        <v/>
      </c>
      <c r="B625" s="123"/>
      <c r="C625" s="55"/>
      <c r="D625" s="55"/>
      <c r="E625" s="56"/>
      <c r="F625" s="78"/>
      <c r="G625" s="56"/>
      <c r="H625" s="84">
        <f>SUMIF('Cash Inflows'!E:E,'AR Journal'!D625,'Cash Inflows'!F:F)</f>
        <v>0</v>
      </c>
      <c r="I625" s="84">
        <f t="shared" si="29"/>
        <v>0</v>
      </c>
      <c r="J625">
        <f t="shared" si="28"/>
        <v>0</v>
      </c>
      <c r="K625" t="b">
        <f ca="1">IF(TODAY()-E625&gt;'Data Inputs'!$B$46,TRUE,FALSE)</f>
        <v>1</v>
      </c>
    </row>
    <row r="626" spans="1:11" x14ac:dyDescent="0.25">
      <c r="A626" s="110" t="str">
        <f t="shared" si="27"/>
        <v/>
      </c>
      <c r="B626" s="123"/>
      <c r="C626" s="55"/>
      <c r="D626" s="55"/>
      <c r="E626" s="56"/>
      <c r="F626" s="78"/>
      <c r="G626" s="56"/>
      <c r="H626" s="84">
        <f>SUMIF('Cash Inflows'!E:E,'AR Journal'!D626,'Cash Inflows'!F:F)</f>
        <v>0</v>
      </c>
      <c r="I626" s="84">
        <f t="shared" si="29"/>
        <v>0</v>
      </c>
      <c r="J626">
        <f t="shared" si="28"/>
        <v>0</v>
      </c>
      <c r="K626" t="b">
        <f ca="1">IF(TODAY()-E626&gt;'Data Inputs'!$B$46,TRUE,FALSE)</f>
        <v>1</v>
      </c>
    </row>
    <row r="627" spans="1:11" x14ac:dyDescent="0.25">
      <c r="A627" s="110" t="str">
        <f t="shared" si="27"/>
        <v/>
      </c>
      <c r="B627" s="123"/>
      <c r="C627" s="55"/>
      <c r="D627" s="55"/>
      <c r="E627" s="56"/>
      <c r="F627" s="78"/>
      <c r="G627" s="56"/>
      <c r="H627" s="84">
        <f>SUMIF('Cash Inflows'!E:E,'AR Journal'!D627,'Cash Inflows'!F:F)</f>
        <v>0</v>
      </c>
      <c r="I627" s="84">
        <f t="shared" si="29"/>
        <v>0</v>
      </c>
      <c r="J627">
        <f t="shared" si="28"/>
        <v>0</v>
      </c>
      <c r="K627" t="b">
        <f ca="1">IF(TODAY()-E627&gt;'Data Inputs'!$B$46,TRUE,FALSE)</f>
        <v>1</v>
      </c>
    </row>
    <row r="628" spans="1:11" x14ac:dyDescent="0.25">
      <c r="A628" s="110" t="str">
        <f t="shared" si="27"/>
        <v/>
      </c>
      <c r="B628" s="123"/>
      <c r="C628" s="55"/>
      <c r="D628" s="55"/>
      <c r="E628" s="56"/>
      <c r="F628" s="78"/>
      <c r="G628" s="56"/>
      <c r="H628" s="84">
        <f>SUMIF('Cash Inflows'!E:E,'AR Journal'!D628,'Cash Inflows'!F:F)</f>
        <v>0</v>
      </c>
      <c r="I628" s="84">
        <f t="shared" si="29"/>
        <v>0</v>
      </c>
      <c r="J628">
        <f t="shared" si="28"/>
        <v>0</v>
      </c>
      <c r="K628" t="b">
        <f ca="1">IF(TODAY()-E628&gt;'Data Inputs'!$B$46,TRUE,FALSE)</f>
        <v>1</v>
      </c>
    </row>
    <row r="629" spans="1:11" x14ac:dyDescent="0.25">
      <c r="A629" s="110" t="str">
        <f t="shared" si="27"/>
        <v/>
      </c>
      <c r="B629" s="123"/>
      <c r="C629" s="55"/>
      <c r="D629" s="55"/>
      <c r="E629" s="56"/>
      <c r="F629" s="78"/>
      <c r="G629" s="56"/>
      <c r="H629" s="84">
        <f>SUMIF('Cash Inflows'!E:E,'AR Journal'!D629,'Cash Inflows'!F:F)</f>
        <v>0</v>
      </c>
      <c r="I629" s="84">
        <f t="shared" si="29"/>
        <v>0</v>
      </c>
      <c r="J629">
        <f t="shared" si="28"/>
        <v>0</v>
      </c>
      <c r="K629" t="b">
        <f ca="1">IF(TODAY()-E629&gt;'Data Inputs'!$B$46,TRUE,FALSE)</f>
        <v>1</v>
      </c>
    </row>
    <row r="630" spans="1:11" x14ac:dyDescent="0.25">
      <c r="A630" s="110" t="str">
        <f t="shared" si="27"/>
        <v/>
      </c>
      <c r="B630" s="123"/>
      <c r="C630" s="55"/>
      <c r="D630" s="55"/>
      <c r="E630" s="56"/>
      <c r="F630" s="78"/>
      <c r="G630" s="56"/>
      <c r="H630" s="84">
        <f>SUMIF('Cash Inflows'!E:E,'AR Journal'!D630,'Cash Inflows'!F:F)</f>
        <v>0</v>
      </c>
      <c r="I630" s="84">
        <f t="shared" si="29"/>
        <v>0</v>
      </c>
      <c r="J630">
        <f t="shared" si="28"/>
        <v>0</v>
      </c>
      <c r="K630" t="b">
        <f ca="1">IF(TODAY()-E630&gt;'Data Inputs'!$B$46,TRUE,FALSE)</f>
        <v>1</v>
      </c>
    </row>
    <row r="631" spans="1:11" x14ac:dyDescent="0.25">
      <c r="A631" s="110" t="str">
        <f t="shared" si="27"/>
        <v/>
      </c>
      <c r="B631" s="123"/>
      <c r="C631" s="55"/>
      <c r="D631" s="55"/>
      <c r="E631" s="56"/>
      <c r="F631" s="78"/>
      <c r="G631" s="56"/>
      <c r="H631" s="84">
        <f>SUMIF('Cash Inflows'!E:E,'AR Journal'!D631,'Cash Inflows'!F:F)</f>
        <v>0</v>
      </c>
      <c r="I631" s="84">
        <f t="shared" si="29"/>
        <v>0</v>
      </c>
      <c r="J631">
        <f t="shared" si="28"/>
        <v>0</v>
      </c>
      <c r="K631" t="b">
        <f ca="1">IF(TODAY()-E631&gt;'Data Inputs'!$B$46,TRUE,FALSE)</f>
        <v>1</v>
      </c>
    </row>
    <row r="632" spans="1:11" x14ac:dyDescent="0.25">
      <c r="A632" s="110" t="str">
        <f t="shared" si="27"/>
        <v/>
      </c>
      <c r="B632" s="123"/>
      <c r="C632" s="55"/>
      <c r="D632" s="55"/>
      <c r="E632" s="56"/>
      <c r="F632" s="78"/>
      <c r="G632" s="56"/>
      <c r="H632" s="84">
        <f>SUMIF('Cash Inflows'!E:E,'AR Journal'!D632,'Cash Inflows'!F:F)</f>
        <v>0</v>
      </c>
      <c r="I632" s="84">
        <f t="shared" si="29"/>
        <v>0</v>
      </c>
      <c r="J632">
        <f t="shared" si="28"/>
        <v>0</v>
      </c>
      <c r="K632" t="b">
        <f ca="1">IF(TODAY()-E632&gt;'Data Inputs'!$B$46,TRUE,FALSE)</f>
        <v>1</v>
      </c>
    </row>
    <row r="633" spans="1:11" x14ac:dyDescent="0.25">
      <c r="A633" s="110" t="str">
        <f t="shared" si="27"/>
        <v/>
      </c>
      <c r="B633" s="123"/>
      <c r="C633" s="55"/>
      <c r="D633" s="55"/>
      <c r="E633" s="56"/>
      <c r="F633" s="78"/>
      <c r="G633" s="56"/>
      <c r="H633" s="84">
        <f>SUMIF('Cash Inflows'!E:E,'AR Journal'!D633,'Cash Inflows'!F:F)</f>
        <v>0</v>
      </c>
      <c r="I633" s="84">
        <f t="shared" si="29"/>
        <v>0</v>
      </c>
      <c r="J633">
        <f t="shared" si="28"/>
        <v>0</v>
      </c>
      <c r="K633" t="b">
        <f ca="1">IF(TODAY()-E633&gt;'Data Inputs'!$B$46,TRUE,FALSE)</f>
        <v>1</v>
      </c>
    </row>
    <row r="634" spans="1:11" x14ac:dyDescent="0.25">
      <c r="A634" s="110" t="str">
        <f t="shared" si="27"/>
        <v/>
      </c>
      <c r="B634" s="123"/>
      <c r="C634" s="55"/>
      <c r="D634" s="55"/>
      <c r="E634" s="56"/>
      <c r="F634" s="78"/>
      <c r="G634" s="56"/>
      <c r="H634" s="84">
        <f>SUMIF('Cash Inflows'!E:E,'AR Journal'!D634,'Cash Inflows'!F:F)</f>
        <v>0</v>
      </c>
      <c r="I634" s="84">
        <f t="shared" si="29"/>
        <v>0</v>
      </c>
      <c r="J634">
        <f t="shared" si="28"/>
        <v>0</v>
      </c>
      <c r="K634" t="b">
        <f ca="1">IF(TODAY()-E634&gt;'Data Inputs'!$B$46,TRUE,FALSE)</f>
        <v>1</v>
      </c>
    </row>
    <row r="635" spans="1:11" x14ac:dyDescent="0.25">
      <c r="A635" s="110" t="str">
        <f t="shared" si="27"/>
        <v/>
      </c>
      <c r="B635" s="123"/>
      <c r="C635" s="55"/>
      <c r="D635" s="55"/>
      <c r="E635" s="56"/>
      <c r="F635" s="78"/>
      <c r="G635" s="56"/>
      <c r="H635" s="84">
        <f>SUMIF('Cash Inflows'!E:E,'AR Journal'!D635,'Cash Inflows'!F:F)</f>
        <v>0</v>
      </c>
      <c r="I635" s="84">
        <f t="shared" si="29"/>
        <v>0</v>
      </c>
      <c r="J635">
        <f t="shared" si="28"/>
        <v>0</v>
      </c>
      <c r="K635" t="b">
        <f ca="1">IF(TODAY()-E635&gt;'Data Inputs'!$B$46,TRUE,FALSE)</f>
        <v>1</v>
      </c>
    </row>
    <row r="636" spans="1:11" x14ac:dyDescent="0.25">
      <c r="A636" s="110" t="str">
        <f t="shared" si="27"/>
        <v/>
      </c>
      <c r="B636" s="123"/>
      <c r="C636" s="55"/>
      <c r="D636" s="55"/>
      <c r="E636" s="56"/>
      <c r="F636" s="78"/>
      <c r="G636" s="56"/>
      <c r="H636" s="84">
        <f>SUMIF('Cash Inflows'!E:E,'AR Journal'!D636,'Cash Inflows'!F:F)</f>
        <v>0</v>
      </c>
      <c r="I636" s="84">
        <f t="shared" si="29"/>
        <v>0</v>
      </c>
      <c r="J636">
        <f t="shared" si="28"/>
        <v>0</v>
      </c>
      <c r="K636" t="b">
        <f ca="1">IF(TODAY()-E636&gt;'Data Inputs'!$B$46,TRUE,FALSE)</f>
        <v>1</v>
      </c>
    </row>
    <row r="637" spans="1:11" x14ac:dyDescent="0.25">
      <c r="A637" s="110" t="str">
        <f t="shared" si="27"/>
        <v/>
      </c>
      <c r="B637" s="123"/>
      <c r="C637" s="55"/>
      <c r="D637" s="55"/>
      <c r="E637" s="56"/>
      <c r="F637" s="78"/>
      <c r="G637" s="56"/>
      <c r="H637" s="84">
        <f>SUMIF('Cash Inflows'!E:E,'AR Journal'!D637,'Cash Inflows'!F:F)</f>
        <v>0</v>
      </c>
      <c r="I637" s="84">
        <f t="shared" si="29"/>
        <v>0</v>
      </c>
      <c r="J637">
        <f t="shared" si="28"/>
        <v>0</v>
      </c>
      <c r="K637" t="b">
        <f ca="1">IF(TODAY()-E637&gt;'Data Inputs'!$B$46,TRUE,FALSE)</f>
        <v>1</v>
      </c>
    </row>
    <row r="638" spans="1:11" x14ac:dyDescent="0.25">
      <c r="A638" s="110" t="str">
        <f t="shared" si="27"/>
        <v/>
      </c>
      <c r="B638" s="123"/>
      <c r="C638" s="55"/>
      <c r="D638" s="55"/>
      <c r="E638" s="56"/>
      <c r="F638" s="78"/>
      <c r="G638" s="56"/>
      <c r="H638" s="84">
        <f>SUMIF('Cash Inflows'!E:E,'AR Journal'!D638,'Cash Inflows'!F:F)</f>
        <v>0</v>
      </c>
      <c r="I638" s="84">
        <f t="shared" si="29"/>
        <v>0</v>
      </c>
      <c r="J638">
        <f t="shared" si="28"/>
        <v>0</v>
      </c>
      <c r="K638" t="b">
        <f ca="1">IF(TODAY()-E638&gt;'Data Inputs'!$B$46,TRUE,FALSE)</f>
        <v>1</v>
      </c>
    </row>
    <row r="639" spans="1:11" x14ac:dyDescent="0.25">
      <c r="A639" s="110" t="str">
        <f t="shared" si="27"/>
        <v/>
      </c>
      <c r="B639" s="123"/>
      <c r="C639" s="55"/>
      <c r="D639" s="55"/>
      <c r="E639" s="56"/>
      <c r="F639" s="78"/>
      <c r="G639" s="56"/>
      <c r="H639" s="84">
        <f>SUMIF('Cash Inflows'!E:E,'AR Journal'!D639,'Cash Inflows'!F:F)</f>
        <v>0</v>
      </c>
      <c r="I639" s="84">
        <f t="shared" si="29"/>
        <v>0</v>
      </c>
      <c r="J639">
        <f t="shared" si="28"/>
        <v>0</v>
      </c>
      <c r="K639" t="b">
        <f ca="1">IF(TODAY()-E639&gt;'Data Inputs'!$B$46,TRUE,FALSE)</f>
        <v>1</v>
      </c>
    </row>
    <row r="640" spans="1:11" x14ac:dyDescent="0.25">
      <c r="A640" s="110" t="str">
        <f t="shared" si="27"/>
        <v/>
      </c>
      <c r="B640" s="123"/>
      <c r="C640" s="55"/>
      <c r="D640" s="55"/>
      <c r="E640" s="56"/>
      <c r="F640" s="78"/>
      <c r="G640" s="56"/>
      <c r="H640" s="84">
        <f>SUMIF('Cash Inflows'!E:E,'AR Journal'!D640,'Cash Inflows'!F:F)</f>
        <v>0</v>
      </c>
      <c r="I640" s="84">
        <f t="shared" si="29"/>
        <v>0</v>
      </c>
      <c r="J640">
        <f t="shared" si="28"/>
        <v>0</v>
      </c>
      <c r="K640" t="b">
        <f ca="1">IF(TODAY()-E640&gt;'Data Inputs'!$B$46,TRUE,FALSE)</f>
        <v>1</v>
      </c>
    </row>
    <row r="641" spans="1:11" x14ac:dyDescent="0.25">
      <c r="A641" s="110" t="str">
        <f t="shared" si="27"/>
        <v/>
      </c>
      <c r="B641" s="123"/>
      <c r="C641" s="55"/>
      <c r="D641" s="55"/>
      <c r="E641" s="56"/>
      <c r="F641" s="78"/>
      <c r="G641" s="56"/>
      <c r="H641" s="84">
        <f>SUMIF('Cash Inflows'!E:E,'AR Journal'!D641,'Cash Inflows'!F:F)</f>
        <v>0</v>
      </c>
      <c r="I641" s="84">
        <f t="shared" si="29"/>
        <v>0</v>
      </c>
      <c r="J641">
        <f t="shared" si="28"/>
        <v>0</v>
      </c>
      <c r="K641" t="b">
        <f ca="1">IF(TODAY()-E641&gt;'Data Inputs'!$B$46,TRUE,FALSE)</f>
        <v>1</v>
      </c>
    </row>
    <row r="642" spans="1:11" x14ac:dyDescent="0.25">
      <c r="A642" s="110" t="str">
        <f t="shared" si="27"/>
        <v/>
      </c>
      <c r="B642" s="123"/>
      <c r="C642" s="55"/>
      <c r="D642" s="55"/>
      <c r="E642" s="56"/>
      <c r="F642" s="78"/>
      <c r="G642" s="56"/>
      <c r="H642" s="84">
        <f>SUMIF('Cash Inflows'!E:E,'AR Journal'!D642,'Cash Inflows'!F:F)</f>
        <v>0</v>
      </c>
      <c r="I642" s="84">
        <f t="shared" si="29"/>
        <v>0</v>
      </c>
      <c r="J642">
        <f t="shared" si="28"/>
        <v>0</v>
      </c>
      <c r="K642" t="b">
        <f ca="1">IF(TODAY()-E642&gt;'Data Inputs'!$B$46,TRUE,FALSE)</f>
        <v>1</v>
      </c>
    </row>
    <row r="643" spans="1:11" x14ac:dyDescent="0.25">
      <c r="A643" s="110" t="str">
        <f t="shared" ref="A643:A706" si="30">IF(E643="","",E643+(6-J643))</f>
        <v/>
      </c>
      <c r="B643" s="123"/>
      <c r="C643" s="55"/>
      <c r="D643" s="55"/>
      <c r="E643" s="56"/>
      <c r="F643" s="78"/>
      <c r="G643" s="56"/>
      <c r="H643" s="84">
        <f>SUMIF('Cash Inflows'!E:E,'AR Journal'!D643,'Cash Inflows'!F:F)</f>
        <v>0</v>
      </c>
      <c r="I643" s="84">
        <f t="shared" si="29"/>
        <v>0</v>
      </c>
      <c r="J643">
        <f t="shared" ref="J643:J706" si="31">IF(WEEKDAY(E643)=7,0,WEEKDAY(E643))</f>
        <v>0</v>
      </c>
      <c r="K643" t="b">
        <f ca="1">IF(TODAY()-E643&gt;'Data Inputs'!$B$46,TRUE,FALSE)</f>
        <v>1</v>
      </c>
    </row>
    <row r="644" spans="1:11" x14ac:dyDescent="0.25">
      <c r="A644" s="110" t="str">
        <f t="shared" si="30"/>
        <v/>
      </c>
      <c r="B644" s="123"/>
      <c r="C644" s="55"/>
      <c r="D644" s="55"/>
      <c r="E644" s="56"/>
      <c r="F644" s="78"/>
      <c r="G644" s="56"/>
      <c r="H644" s="84">
        <f>SUMIF('Cash Inflows'!E:E,'AR Journal'!D644,'Cash Inflows'!F:F)</f>
        <v>0</v>
      </c>
      <c r="I644" s="84">
        <f t="shared" ref="I644:I707" si="32">F644-H644</f>
        <v>0</v>
      </c>
      <c r="J644">
        <f t="shared" si="31"/>
        <v>0</v>
      </c>
      <c r="K644" t="b">
        <f ca="1">IF(TODAY()-E644&gt;'Data Inputs'!$B$46,TRUE,FALSE)</f>
        <v>1</v>
      </c>
    </row>
    <row r="645" spans="1:11" x14ac:dyDescent="0.25">
      <c r="A645" s="110" t="str">
        <f t="shared" si="30"/>
        <v/>
      </c>
      <c r="B645" s="123"/>
      <c r="C645" s="55"/>
      <c r="D645" s="55"/>
      <c r="E645" s="56"/>
      <c r="F645" s="78"/>
      <c r="G645" s="56"/>
      <c r="H645" s="84">
        <f>SUMIF('Cash Inflows'!E:E,'AR Journal'!D645,'Cash Inflows'!F:F)</f>
        <v>0</v>
      </c>
      <c r="I645" s="84">
        <f t="shared" si="32"/>
        <v>0</v>
      </c>
      <c r="J645">
        <f t="shared" si="31"/>
        <v>0</v>
      </c>
      <c r="K645" t="b">
        <f ca="1">IF(TODAY()-E645&gt;'Data Inputs'!$B$46,TRUE,FALSE)</f>
        <v>1</v>
      </c>
    </row>
    <row r="646" spans="1:11" x14ac:dyDescent="0.25">
      <c r="A646" s="110" t="str">
        <f t="shared" si="30"/>
        <v/>
      </c>
      <c r="B646" s="123"/>
      <c r="C646" s="55"/>
      <c r="D646" s="55"/>
      <c r="E646" s="56"/>
      <c r="F646" s="78"/>
      <c r="G646" s="56"/>
      <c r="H646" s="84">
        <f>SUMIF('Cash Inflows'!E:E,'AR Journal'!D646,'Cash Inflows'!F:F)</f>
        <v>0</v>
      </c>
      <c r="I646" s="84">
        <f t="shared" si="32"/>
        <v>0</v>
      </c>
      <c r="J646">
        <f t="shared" si="31"/>
        <v>0</v>
      </c>
      <c r="K646" t="b">
        <f ca="1">IF(TODAY()-E646&gt;'Data Inputs'!$B$46,TRUE,FALSE)</f>
        <v>1</v>
      </c>
    </row>
    <row r="647" spans="1:11" x14ac:dyDescent="0.25">
      <c r="A647" s="110" t="str">
        <f t="shared" si="30"/>
        <v/>
      </c>
      <c r="B647" s="123"/>
      <c r="C647" s="55"/>
      <c r="D647" s="55"/>
      <c r="E647" s="56"/>
      <c r="F647" s="78"/>
      <c r="G647" s="56"/>
      <c r="H647" s="84">
        <f>SUMIF('Cash Inflows'!E:E,'AR Journal'!D647,'Cash Inflows'!F:F)</f>
        <v>0</v>
      </c>
      <c r="I647" s="84">
        <f t="shared" si="32"/>
        <v>0</v>
      </c>
      <c r="J647">
        <f t="shared" si="31"/>
        <v>0</v>
      </c>
      <c r="K647" t="b">
        <f ca="1">IF(TODAY()-E647&gt;'Data Inputs'!$B$46,TRUE,FALSE)</f>
        <v>1</v>
      </c>
    </row>
    <row r="648" spans="1:11" x14ac:dyDescent="0.25">
      <c r="A648" s="110" t="str">
        <f t="shared" si="30"/>
        <v/>
      </c>
      <c r="B648" s="123"/>
      <c r="C648" s="55"/>
      <c r="D648" s="55"/>
      <c r="E648" s="56"/>
      <c r="F648" s="78"/>
      <c r="G648" s="56"/>
      <c r="H648" s="84">
        <f>SUMIF('Cash Inflows'!E:E,'AR Journal'!D648,'Cash Inflows'!F:F)</f>
        <v>0</v>
      </c>
      <c r="I648" s="84">
        <f t="shared" si="32"/>
        <v>0</v>
      </c>
      <c r="J648">
        <f t="shared" si="31"/>
        <v>0</v>
      </c>
      <c r="K648" t="b">
        <f ca="1">IF(TODAY()-E648&gt;'Data Inputs'!$B$46,TRUE,FALSE)</f>
        <v>1</v>
      </c>
    </row>
    <row r="649" spans="1:11" x14ac:dyDescent="0.25">
      <c r="A649" s="110" t="str">
        <f t="shared" si="30"/>
        <v/>
      </c>
      <c r="B649" s="123"/>
      <c r="C649" s="55"/>
      <c r="D649" s="55"/>
      <c r="E649" s="56"/>
      <c r="F649" s="78"/>
      <c r="G649" s="56"/>
      <c r="H649" s="84">
        <f>SUMIF('Cash Inflows'!E:E,'AR Journal'!D649,'Cash Inflows'!F:F)</f>
        <v>0</v>
      </c>
      <c r="I649" s="84">
        <f t="shared" si="32"/>
        <v>0</v>
      </c>
      <c r="J649">
        <f t="shared" si="31"/>
        <v>0</v>
      </c>
      <c r="K649" t="b">
        <f ca="1">IF(TODAY()-E649&gt;'Data Inputs'!$B$46,TRUE,FALSE)</f>
        <v>1</v>
      </c>
    </row>
    <row r="650" spans="1:11" x14ac:dyDescent="0.25">
      <c r="A650" s="110" t="str">
        <f t="shared" si="30"/>
        <v/>
      </c>
      <c r="B650" s="123"/>
      <c r="C650" s="55"/>
      <c r="D650" s="55"/>
      <c r="E650" s="56"/>
      <c r="F650" s="78"/>
      <c r="G650" s="56"/>
      <c r="H650" s="84">
        <f>SUMIF('Cash Inflows'!E:E,'AR Journal'!D650,'Cash Inflows'!F:F)</f>
        <v>0</v>
      </c>
      <c r="I650" s="84">
        <f t="shared" si="32"/>
        <v>0</v>
      </c>
      <c r="J650">
        <f t="shared" si="31"/>
        <v>0</v>
      </c>
      <c r="K650" t="b">
        <f ca="1">IF(TODAY()-E650&gt;'Data Inputs'!$B$46,TRUE,FALSE)</f>
        <v>1</v>
      </c>
    </row>
    <row r="651" spans="1:11" x14ac:dyDescent="0.25">
      <c r="A651" s="110" t="str">
        <f t="shared" si="30"/>
        <v/>
      </c>
      <c r="B651" s="123"/>
      <c r="C651" s="55"/>
      <c r="D651" s="55"/>
      <c r="E651" s="56"/>
      <c r="F651" s="78"/>
      <c r="G651" s="56"/>
      <c r="H651" s="84">
        <f>SUMIF('Cash Inflows'!E:E,'AR Journal'!D651,'Cash Inflows'!F:F)</f>
        <v>0</v>
      </c>
      <c r="I651" s="84">
        <f t="shared" si="32"/>
        <v>0</v>
      </c>
      <c r="J651">
        <f t="shared" si="31"/>
        <v>0</v>
      </c>
      <c r="K651" t="b">
        <f ca="1">IF(TODAY()-E651&gt;'Data Inputs'!$B$46,TRUE,FALSE)</f>
        <v>1</v>
      </c>
    </row>
    <row r="652" spans="1:11" x14ac:dyDescent="0.25">
      <c r="A652" s="110" t="str">
        <f t="shared" si="30"/>
        <v/>
      </c>
      <c r="B652" s="123"/>
      <c r="C652" s="55"/>
      <c r="D652" s="55"/>
      <c r="E652" s="56"/>
      <c r="F652" s="78"/>
      <c r="G652" s="56"/>
      <c r="H652" s="84">
        <f>SUMIF('Cash Inflows'!E:E,'AR Journal'!D652,'Cash Inflows'!F:F)</f>
        <v>0</v>
      </c>
      <c r="I652" s="84">
        <f t="shared" si="32"/>
        <v>0</v>
      </c>
      <c r="J652">
        <f t="shared" si="31"/>
        <v>0</v>
      </c>
      <c r="K652" t="b">
        <f ca="1">IF(TODAY()-E652&gt;'Data Inputs'!$B$46,TRUE,FALSE)</f>
        <v>1</v>
      </c>
    </row>
    <row r="653" spans="1:11" x14ac:dyDescent="0.25">
      <c r="A653" s="110" t="str">
        <f t="shared" si="30"/>
        <v/>
      </c>
      <c r="B653" s="123"/>
      <c r="C653" s="55"/>
      <c r="D653" s="55"/>
      <c r="E653" s="56"/>
      <c r="F653" s="78"/>
      <c r="G653" s="56"/>
      <c r="H653" s="84">
        <f>SUMIF('Cash Inflows'!E:E,'AR Journal'!D653,'Cash Inflows'!F:F)</f>
        <v>0</v>
      </c>
      <c r="I653" s="84">
        <f t="shared" si="32"/>
        <v>0</v>
      </c>
      <c r="J653">
        <f t="shared" si="31"/>
        <v>0</v>
      </c>
      <c r="K653" t="b">
        <f ca="1">IF(TODAY()-E653&gt;'Data Inputs'!$B$46,TRUE,FALSE)</f>
        <v>1</v>
      </c>
    </row>
    <row r="654" spans="1:11" x14ac:dyDescent="0.25">
      <c r="A654" s="110" t="str">
        <f t="shared" si="30"/>
        <v/>
      </c>
      <c r="B654" s="123"/>
      <c r="C654" s="55"/>
      <c r="D654" s="55"/>
      <c r="E654" s="56"/>
      <c r="F654" s="78"/>
      <c r="G654" s="56"/>
      <c r="H654" s="84">
        <f>SUMIF('Cash Inflows'!E:E,'AR Journal'!D654,'Cash Inflows'!F:F)</f>
        <v>0</v>
      </c>
      <c r="I654" s="84">
        <f t="shared" si="32"/>
        <v>0</v>
      </c>
      <c r="J654">
        <f t="shared" si="31"/>
        <v>0</v>
      </c>
      <c r="K654" t="b">
        <f ca="1">IF(TODAY()-E654&gt;'Data Inputs'!$B$46,TRUE,FALSE)</f>
        <v>1</v>
      </c>
    </row>
    <row r="655" spans="1:11" x14ac:dyDescent="0.25">
      <c r="A655" s="110" t="str">
        <f t="shared" si="30"/>
        <v/>
      </c>
      <c r="B655" s="123"/>
      <c r="C655" s="55"/>
      <c r="D655" s="55"/>
      <c r="E655" s="56"/>
      <c r="F655" s="78"/>
      <c r="G655" s="56"/>
      <c r="H655" s="84">
        <f>SUMIF('Cash Inflows'!E:E,'AR Journal'!D655,'Cash Inflows'!F:F)</f>
        <v>0</v>
      </c>
      <c r="I655" s="84">
        <f t="shared" si="32"/>
        <v>0</v>
      </c>
      <c r="J655">
        <f t="shared" si="31"/>
        <v>0</v>
      </c>
      <c r="K655" t="b">
        <f ca="1">IF(TODAY()-E655&gt;'Data Inputs'!$B$46,TRUE,FALSE)</f>
        <v>1</v>
      </c>
    </row>
    <row r="656" spans="1:11" x14ac:dyDescent="0.25">
      <c r="A656" s="110" t="str">
        <f t="shared" si="30"/>
        <v/>
      </c>
      <c r="B656" s="123"/>
      <c r="C656" s="55"/>
      <c r="D656" s="55"/>
      <c r="E656" s="56"/>
      <c r="F656" s="78"/>
      <c r="G656" s="56"/>
      <c r="H656" s="84">
        <f>SUMIF('Cash Inflows'!E:E,'AR Journal'!D656,'Cash Inflows'!F:F)</f>
        <v>0</v>
      </c>
      <c r="I656" s="84">
        <f t="shared" si="32"/>
        <v>0</v>
      </c>
      <c r="J656">
        <f t="shared" si="31"/>
        <v>0</v>
      </c>
      <c r="K656" t="b">
        <f ca="1">IF(TODAY()-E656&gt;'Data Inputs'!$B$46,TRUE,FALSE)</f>
        <v>1</v>
      </c>
    </row>
    <row r="657" spans="1:11" x14ac:dyDescent="0.25">
      <c r="A657" s="110" t="str">
        <f t="shared" si="30"/>
        <v/>
      </c>
      <c r="B657" s="123"/>
      <c r="C657" s="55"/>
      <c r="D657" s="55"/>
      <c r="E657" s="56"/>
      <c r="F657" s="78"/>
      <c r="G657" s="56"/>
      <c r="H657" s="84">
        <f>SUMIF('Cash Inflows'!E:E,'AR Journal'!D657,'Cash Inflows'!F:F)</f>
        <v>0</v>
      </c>
      <c r="I657" s="84">
        <f t="shared" si="32"/>
        <v>0</v>
      </c>
      <c r="J657">
        <f t="shared" si="31"/>
        <v>0</v>
      </c>
      <c r="K657" t="b">
        <f ca="1">IF(TODAY()-E657&gt;'Data Inputs'!$B$46,TRUE,FALSE)</f>
        <v>1</v>
      </c>
    </row>
    <row r="658" spans="1:11" x14ac:dyDescent="0.25">
      <c r="A658" s="110" t="str">
        <f t="shared" si="30"/>
        <v/>
      </c>
      <c r="B658" s="123"/>
      <c r="C658" s="55"/>
      <c r="D658" s="55"/>
      <c r="E658" s="56"/>
      <c r="F658" s="78"/>
      <c r="G658" s="56"/>
      <c r="H658" s="84">
        <f>SUMIF('Cash Inflows'!E:E,'AR Journal'!D658,'Cash Inflows'!F:F)</f>
        <v>0</v>
      </c>
      <c r="I658" s="84">
        <f t="shared" si="32"/>
        <v>0</v>
      </c>
      <c r="J658">
        <f t="shared" si="31"/>
        <v>0</v>
      </c>
      <c r="K658" t="b">
        <f ca="1">IF(TODAY()-E658&gt;'Data Inputs'!$B$46,TRUE,FALSE)</f>
        <v>1</v>
      </c>
    </row>
    <row r="659" spans="1:11" x14ac:dyDescent="0.25">
      <c r="A659" s="110" t="str">
        <f t="shared" si="30"/>
        <v/>
      </c>
      <c r="B659" s="123"/>
      <c r="C659" s="55"/>
      <c r="D659" s="55"/>
      <c r="E659" s="56"/>
      <c r="F659" s="78"/>
      <c r="G659" s="56"/>
      <c r="H659" s="84">
        <f>SUMIF('Cash Inflows'!E:E,'AR Journal'!D659,'Cash Inflows'!F:F)</f>
        <v>0</v>
      </c>
      <c r="I659" s="84">
        <f t="shared" si="32"/>
        <v>0</v>
      </c>
      <c r="J659">
        <f t="shared" si="31"/>
        <v>0</v>
      </c>
      <c r="K659" t="b">
        <f ca="1">IF(TODAY()-E659&gt;'Data Inputs'!$B$46,TRUE,FALSE)</f>
        <v>1</v>
      </c>
    </row>
    <row r="660" spans="1:11" x14ac:dyDescent="0.25">
      <c r="A660" s="110" t="str">
        <f t="shared" si="30"/>
        <v/>
      </c>
      <c r="B660" s="123"/>
      <c r="C660" s="55"/>
      <c r="D660" s="55"/>
      <c r="E660" s="56"/>
      <c r="F660" s="78"/>
      <c r="G660" s="56"/>
      <c r="H660" s="84">
        <f>SUMIF('Cash Inflows'!E:E,'AR Journal'!D660,'Cash Inflows'!F:F)</f>
        <v>0</v>
      </c>
      <c r="I660" s="84">
        <f t="shared" si="32"/>
        <v>0</v>
      </c>
      <c r="J660">
        <f t="shared" si="31"/>
        <v>0</v>
      </c>
      <c r="K660" t="b">
        <f ca="1">IF(TODAY()-E660&gt;'Data Inputs'!$B$46,TRUE,FALSE)</f>
        <v>1</v>
      </c>
    </row>
    <row r="661" spans="1:11" x14ac:dyDescent="0.25">
      <c r="A661" s="110" t="str">
        <f t="shared" si="30"/>
        <v/>
      </c>
      <c r="B661" s="123"/>
      <c r="C661" s="55"/>
      <c r="D661" s="55"/>
      <c r="E661" s="56"/>
      <c r="F661" s="78"/>
      <c r="G661" s="56"/>
      <c r="H661" s="84">
        <f>SUMIF('Cash Inflows'!E:E,'AR Journal'!D661,'Cash Inflows'!F:F)</f>
        <v>0</v>
      </c>
      <c r="I661" s="84">
        <f t="shared" si="32"/>
        <v>0</v>
      </c>
      <c r="J661">
        <f t="shared" si="31"/>
        <v>0</v>
      </c>
      <c r="K661" t="b">
        <f ca="1">IF(TODAY()-E661&gt;'Data Inputs'!$B$46,TRUE,FALSE)</f>
        <v>1</v>
      </c>
    </row>
    <row r="662" spans="1:11" x14ac:dyDescent="0.25">
      <c r="A662" s="110" t="str">
        <f t="shared" si="30"/>
        <v/>
      </c>
      <c r="B662" s="123"/>
      <c r="C662" s="55"/>
      <c r="D662" s="55"/>
      <c r="E662" s="56"/>
      <c r="F662" s="78"/>
      <c r="G662" s="56"/>
      <c r="H662" s="84">
        <f>SUMIF('Cash Inflows'!E:E,'AR Journal'!D662,'Cash Inflows'!F:F)</f>
        <v>0</v>
      </c>
      <c r="I662" s="84">
        <f t="shared" si="32"/>
        <v>0</v>
      </c>
      <c r="J662">
        <f t="shared" si="31"/>
        <v>0</v>
      </c>
      <c r="K662" t="b">
        <f ca="1">IF(TODAY()-E662&gt;'Data Inputs'!$B$46,TRUE,FALSE)</f>
        <v>1</v>
      </c>
    </row>
    <row r="663" spans="1:11" x14ac:dyDescent="0.25">
      <c r="A663" s="110" t="str">
        <f t="shared" si="30"/>
        <v/>
      </c>
      <c r="B663" s="123"/>
      <c r="C663" s="55"/>
      <c r="D663" s="55"/>
      <c r="E663" s="56"/>
      <c r="F663" s="78"/>
      <c r="G663" s="56"/>
      <c r="H663" s="84">
        <f>SUMIF('Cash Inflows'!E:E,'AR Journal'!D663,'Cash Inflows'!F:F)</f>
        <v>0</v>
      </c>
      <c r="I663" s="84">
        <f t="shared" si="32"/>
        <v>0</v>
      </c>
      <c r="J663">
        <f t="shared" si="31"/>
        <v>0</v>
      </c>
      <c r="K663" t="b">
        <f ca="1">IF(TODAY()-E663&gt;'Data Inputs'!$B$46,TRUE,FALSE)</f>
        <v>1</v>
      </c>
    </row>
    <row r="664" spans="1:11" x14ac:dyDescent="0.25">
      <c r="A664" s="110" t="str">
        <f t="shared" si="30"/>
        <v/>
      </c>
      <c r="B664" s="123"/>
      <c r="C664" s="55"/>
      <c r="D664" s="55"/>
      <c r="E664" s="56"/>
      <c r="F664" s="78"/>
      <c r="G664" s="56"/>
      <c r="H664" s="84">
        <f>SUMIF('Cash Inflows'!E:E,'AR Journal'!D664,'Cash Inflows'!F:F)</f>
        <v>0</v>
      </c>
      <c r="I664" s="84">
        <f t="shared" si="32"/>
        <v>0</v>
      </c>
      <c r="J664">
        <f t="shared" si="31"/>
        <v>0</v>
      </c>
      <c r="K664" t="b">
        <f ca="1">IF(TODAY()-E664&gt;'Data Inputs'!$B$46,TRUE,FALSE)</f>
        <v>1</v>
      </c>
    </row>
    <row r="665" spans="1:11" x14ac:dyDescent="0.25">
      <c r="A665" s="110" t="str">
        <f t="shared" si="30"/>
        <v/>
      </c>
      <c r="B665" s="123"/>
      <c r="C665" s="55"/>
      <c r="D665" s="55"/>
      <c r="E665" s="56"/>
      <c r="F665" s="78"/>
      <c r="G665" s="56"/>
      <c r="H665" s="84">
        <f>SUMIF('Cash Inflows'!E:E,'AR Journal'!D665,'Cash Inflows'!F:F)</f>
        <v>0</v>
      </c>
      <c r="I665" s="84">
        <f t="shared" si="32"/>
        <v>0</v>
      </c>
      <c r="J665">
        <f t="shared" si="31"/>
        <v>0</v>
      </c>
      <c r="K665" t="b">
        <f ca="1">IF(TODAY()-E665&gt;'Data Inputs'!$B$46,TRUE,FALSE)</f>
        <v>1</v>
      </c>
    </row>
    <row r="666" spans="1:11" x14ac:dyDescent="0.25">
      <c r="A666" s="110" t="str">
        <f t="shared" si="30"/>
        <v/>
      </c>
      <c r="B666" s="123"/>
      <c r="C666" s="55"/>
      <c r="D666" s="55"/>
      <c r="E666" s="56"/>
      <c r="F666" s="78"/>
      <c r="G666" s="56"/>
      <c r="H666" s="84">
        <f>SUMIF('Cash Inflows'!E:E,'AR Journal'!D666,'Cash Inflows'!F:F)</f>
        <v>0</v>
      </c>
      <c r="I666" s="84">
        <f t="shared" si="32"/>
        <v>0</v>
      </c>
      <c r="J666">
        <f t="shared" si="31"/>
        <v>0</v>
      </c>
      <c r="K666" t="b">
        <f ca="1">IF(TODAY()-E666&gt;'Data Inputs'!$B$46,TRUE,FALSE)</f>
        <v>1</v>
      </c>
    </row>
    <row r="667" spans="1:11" x14ac:dyDescent="0.25">
      <c r="A667" s="110" t="str">
        <f t="shared" si="30"/>
        <v/>
      </c>
      <c r="B667" s="123"/>
      <c r="C667" s="55"/>
      <c r="D667" s="55"/>
      <c r="E667" s="56"/>
      <c r="F667" s="78"/>
      <c r="G667" s="56"/>
      <c r="H667" s="84">
        <f>SUMIF('Cash Inflows'!E:E,'AR Journal'!D667,'Cash Inflows'!F:F)</f>
        <v>0</v>
      </c>
      <c r="I667" s="84">
        <f t="shared" si="32"/>
        <v>0</v>
      </c>
      <c r="J667">
        <f t="shared" si="31"/>
        <v>0</v>
      </c>
      <c r="K667" t="b">
        <f ca="1">IF(TODAY()-E667&gt;'Data Inputs'!$B$46,TRUE,FALSE)</f>
        <v>1</v>
      </c>
    </row>
    <row r="668" spans="1:11" x14ac:dyDescent="0.25">
      <c r="A668" s="110" t="str">
        <f t="shared" si="30"/>
        <v/>
      </c>
      <c r="B668" s="123"/>
      <c r="C668" s="55"/>
      <c r="D668" s="55"/>
      <c r="E668" s="56"/>
      <c r="F668" s="78"/>
      <c r="G668" s="56"/>
      <c r="H668" s="84">
        <f>SUMIF('Cash Inflows'!E:E,'AR Journal'!D668,'Cash Inflows'!F:F)</f>
        <v>0</v>
      </c>
      <c r="I668" s="84">
        <f t="shared" si="32"/>
        <v>0</v>
      </c>
      <c r="J668">
        <f t="shared" si="31"/>
        <v>0</v>
      </c>
      <c r="K668" t="b">
        <f ca="1">IF(TODAY()-E668&gt;'Data Inputs'!$B$46,TRUE,FALSE)</f>
        <v>1</v>
      </c>
    </row>
    <row r="669" spans="1:11" x14ac:dyDescent="0.25">
      <c r="A669" s="110" t="str">
        <f t="shared" si="30"/>
        <v/>
      </c>
      <c r="B669" s="123"/>
      <c r="C669" s="55"/>
      <c r="D669" s="55"/>
      <c r="E669" s="56"/>
      <c r="F669" s="78"/>
      <c r="G669" s="56"/>
      <c r="H669" s="84">
        <f>SUMIF('Cash Inflows'!E:E,'AR Journal'!D669,'Cash Inflows'!F:F)</f>
        <v>0</v>
      </c>
      <c r="I669" s="84">
        <f t="shared" si="32"/>
        <v>0</v>
      </c>
      <c r="J669">
        <f t="shared" si="31"/>
        <v>0</v>
      </c>
      <c r="K669" t="b">
        <f ca="1">IF(TODAY()-E669&gt;'Data Inputs'!$B$46,TRUE,FALSE)</f>
        <v>1</v>
      </c>
    </row>
    <row r="670" spans="1:11" x14ac:dyDescent="0.25">
      <c r="A670" s="110" t="str">
        <f t="shared" si="30"/>
        <v/>
      </c>
      <c r="B670" s="123"/>
      <c r="C670" s="55"/>
      <c r="D670" s="55"/>
      <c r="E670" s="56"/>
      <c r="F670" s="78"/>
      <c r="G670" s="56"/>
      <c r="H670" s="84">
        <f>SUMIF('Cash Inflows'!E:E,'AR Journal'!D670,'Cash Inflows'!F:F)</f>
        <v>0</v>
      </c>
      <c r="I670" s="84">
        <f t="shared" si="32"/>
        <v>0</v>
      </c>
      <c r="J670">
        <f t="shared" si="31"/>
        <v>0</v>
      </c>
      <c r="K670" t="b">
        <f ca="1">IF(TODAY()-E670&gt;'Data Inputs'!$B$46,TRUE,FALSE)</f>
        <v>1</v>
      </c>
    </row>
    <row r="671" spans="1:11" x14ac:dyDescent="0.25">
      <c r="A671" s="110" t="str">
        <f t="shared" si="30"/>
        <v/>
      </c>
      <c r="B671" s="123"/>
      <c r="C671" s="55"/>
      <c r="D671" s="55"/>
      <c r="E671" s="56"/>
      <c r="F671" s="78"/>
      <c r="G671" s="56"/>
      <c r="H671" s="84">
        <f>SUMIF('Cash Inflows'!E:E,'AR Journal'!D671,'Cash Inflows'!F:F)</f>
        <v>0</v>
      </c>
      <c r="I671" s="84">
        <f t="shared" si="32"/>
        <v>0</v>
      </c>
      <c r="J671">
        <f t="shared" si="31"/>
        <v>0</v>
      </c>
      <c r="K671" t="b">
        <f ca="1">IF(TODAY()-E671&gt;'Data Inputs'!$B$46,TRUE,FALSE)</f>
        <v>1</v>
      </c>
    </row>
    <row r="672" spans="1:11" x14ac:dyDescent="0.25">
      <c r="A672" s="110" t="str">
        <f t="shared" si="30"/>
        <v/>
      </c>
      <c r="B672" s="123"/>
      <c r="C672" s="55"/>
      <c r="D672" s="55"/>
      <c r="E672" s="56"/>
      <c r="F672" s="78"/>
      <c r="G672" s="56"/>
      <c r="H672" s="84">
        <f>SUMIF('Cash Inflows'!E:E,'AR Journal'!D672,'Cash Inflows'!F:F)</f>
        <v>0</v>
      </c>
      <c r="I672" s="84">
        <f t="shared" si="32"/>
        <v>0</v>
      </c>
      <c r="J672">
        <f t="shared" si="31"/>
        <v>0</v>
      </c>
      <c r="K672" t="b">
        <f ca="1">IF(TODAY()-E672&gt;'Data Inputs'!$B$46,TRUE,FALSE)</f>
        <v>1</v>
      </c>
    </row>
    <row r="673" spans="1:11" x14ac:dyDescent="0.25">
      <c r="A673" s="110" t="str">
        <f t="shared" si="30"/>
        <v/>
      </c>
      <c r="B673" s="123"/>
      <c r="C673" s="55"/>
      <c r="D673" s="55"/>
      <c r="E673" s="56"/>
      <c r="F673" s="78"/>
      <c r="G673" s="56"/>
      <c r="H673" s="84">
        <f>SUMIF('Cash Inflows'!E:E,'AR Journal'!D673,'Cash Inflows'!F:F)</f>
        <v>0</v>
      </c>
      <c r="I673" s="84">
        <f t="shared" si="32"/>
        <v>0</v>
      </c>
      <c r="J673">
        <f t="shared" si="31"/>
        <v>0</v>
      </c>
      <c r="K673" t="b">
        <f ca="1">IF(TODAY()-E673&gt;'Data Inputs'!$B$46,TRUE,FALSE)</f>
        <v>1</v>
      </c>
    </row>
    <row r="674" spans="1:11" x14ac:dyDescent="0.25">
      <c r="A674" s="110" t="str">
        <f t="shared" si="30"/>
        <v/>
      </c>
      <c r="B674" s="123"/>
      <c r="C674" s="55"/>
      <c r="D674" s="55"/>
      <c r="E674" s="56"/>
      <c r="F674" s="78"/>
      <c r="G674" s="56"/>
      <c r="H674" s="84">
        <f>SUMIF('Cash Inflows'!E:E,'AR Journal'!D674,'Cash Inflows'!F:F)</f>
        <v>0</v>
      </c>
      <c r="I674" s="84">
        <f t="shared" si="32"/>
        <v>0</v>
      </c>
      <c r="J674">
        <f t="shared" si="31"/>
        <v>0</v>
      </c>
      <c r="K674" t="b">
        <f ca="1">IF(TODAY()-E674&gt;'Data Inputs'!$B$46,TRUE,FALSE)</f>
        <v>1</v>
      </c>
    </row>
    <row r="675" spans="1:11" x14ac:dyDescent="0.25">
      <c r="A675" s="110" t="str">
        <f t="shared" si="30"/>
        <v/>
      </c>
      <c r="B675" s="123"/>
      <c r="C675" s="55"/>
      <c r="D675" s="55"/>
      <c r="E675" s="56"/>
      <c r="F675" s="78"/>
      <c r="G675" s="56"/>
      <c r="H675" s="84">
        <f>SUMIF('Cash Inflows'!E:E,'AR Journal'!D675,'Cash Inflows'!F:F)</f>
        <v>0</v>
      </c>
      <c r="I675" s="84">
        <f t="shared" si="32"/>
        <v>0</v>
      </c>
      <c r="J675">
        <f t="shared" si="31"/>
        <v>0</v>
      </c>
      <c r="K675" t="b">
        <f ca="1">IF(TODAY()-E675&gt;'Data Inputs'!$B$46,TRUE,FALSE)</f>
        <v>1</v>
      </c>
    </row>
    <row r="676" spans="1:11" x14ac:dyDescent="0.25">
      <c r="A676" s="110" t="str">
        <f t="shared" si="30"/>
        <v/>
      </c>
      <c r="B676" s="123"/>
      <c r="C676" s="55"/>
      <c r="D676" s="55"/>
      <c r="E676" s="56"/>
      <c r="F676" s="78"/>
      <c r="G676" s="56"/>
      <c r="H676" s="84">
        <f>SUMIF('Cash Inflows'!E:E,'AR Journal'!D676,'Cash Inflows'!F:F)</f>
        <v>0</v>
      </c>
      <c r="I676" s="84">
        <f t="shared" si="32"/>
        <v>0</v>
      </c>
      <c r="J676">
        <f t="shared" si="31"/>
        <v>0</v>
      </c>
      <c r="K676" t="b">
        <f ca="1">IF(TODAY()-E676&gt;'Data Inputs'!$B$46,TRUE,FALSE)</f>
        <v>1</v>
      </c>
    </row>
    <row r="677" spans="1:11" x14ac:dyDescent="0.25">
      <c r="A677" s="110" t="str">
        <f t="shared" si="30"/>
        <v/>
      </c>
      <c r="B677" s="123"/>
      <c r="C677" s="55"/>
      <c r="D677" s="55"/>
      <c r="E677" s="56"/>
      <c r="F677" s="78"/>
      <c r="G677" s="56"/>
      <c r="H677" s="84">
        <f>SUMIF('Cash Inflows'!E:E,'AR Journal'!D677,'Cash Inflows'!F:F)</f>
        <v>0</v>
      </c>
      <c r="I677" s="84">
        <f t="shared" si="32"/>
        <v>0</v>
      </c>
      <c r="J677">
        <f t="shared" si="31"/>
        <v>0</v>
      </c>
      <c r="K677" t="b">
        <f ca="1">IF(TODAY()-E677&gt;'Data Inputs'!$B$46,TRUE,FALSE)</f>
        <v>1</v>
      </c>
    </row>
    <row r="678" spans="1:11" x14ac:dyDescent="0.25">
      <c r="A678" s="110" t="str">
        <f t="shared" si="30"/>
        <v/>
      </c>
      <c r="B678" s="123"/>
      <c r="C678" s="55"/>
      <c r="D678" s="55"/>
      <c r="E678" s="56"/>
      <c r="F678" s="78"/>
      <c r="G678" s="56"/>
      <c r="H678" s="84">
        <f>SUMIF('Cash Inflows'!E:E,'AR Journal'!D678,'Cash Inflows'!F:F)</f>
        <v>0</v>
      </c>
      <c r="I678" s="84">
        <f t="shared" si="32"/>
        <v>0</v>
      </c>
      <c r="J678">
        <f t="shared" si="31"/>
        <v>0</v>
      </c>
      <c r="K678" t="b">
        <f ca="1">IF(TODAY()-E678&gt;'Data Inputs'!$B$46,TRUE,FALSE)</f>
        <v>1</v>
      </c>
    </row>
    <row r="679" spans="1:11" x14ac:dyDescent="0.25">
      <c r="A679" s="110" t="str">
        <f t="shared" si="30"/>
        <v/>
      </c>
      <c r="B679" s="123"/>
      <c r="C679" s="55"/>
      <c r="D679" s="55"/>
      <c r="E679" s="56"/>
      <c r="F679" s="78"/>
      <c r="G679" s="56"/>
      <c r="H679" s="84">
        <f>SUMIF('Cash Inflows'!E:E,'AR Journal'!D679,'Cash Inflows'!F:F)</f>
        <v>0</v>
      </c>
      <c r="I679" s="84">
        <f t="shared" si="32"/>
        <v>0</v>
      </c>
      <c r="J679">
        <f t="shared" si="31"/>
        <v>0</v>
      </c>
      <c r="K679" t="b">
        <f ca="1">IF(TODAY()-E679&gt;'Data Inputs'!$B$46,TRUE,FALSE)</f>
        <v>1</v>
      </c>
    </row>
    <row r="680" spans="1:11" x14ac:dyDescent="0.25">
      <c r="A680" s="110" t="str">
        <f t="shared" si="30"/>
        <v/>
      </c>
      <c r="B680" s="123"/>
      <c r="C680" s="55"/>
      <c r="D680" s="55"/>
      <c r="E680" s="56"/>
      <c r="F680" s="78"/>
      <c r="G680" s="56"/>
      <c r="H680" s="84">
        <f>SUMIF('Cash Inflows'!E:E,'AR Journal'!D680,'Cash Inflows'!F:F)</f>
        <v>0</v>
      </c>
      <c r="I680" s="84">
        <f t="shared" si="32"/>
        <v>0</v>
      </c>
      <c r="J680">
        <f t="shared" si="31"/>
        <v>0</v>
      </c>
      <c r="K680" t="b">
        <f ca="1">IF(TODAY()-E680&gt;'Data Inputs'!$B$46,TRUE,FALSE)</f>
        <v>1</v>
      </c>
    </row>
    <row r="681" spans="1:11" x14ac:dyDescent="0.25">
      <c r="A681" s="110" t="str">
        <f t="shared" si="30"/>
        <v/>
      </c>
      <c r="B681" s="123"/>
      <c r="C681" s="55"/>
      <c r="D681" s="55"/>
      <c r="E681" s="56"/>
      <c r="F681" s="78"/>
      <c r="G681" s="56"/>
      <c r="H681" s="84">
        <f>SUMIF('Cash Inflows'!E:E,'AR Journal'!D681,'Cash Inflows'!F:F)</f>
        <v>0</v>
      </c>
      <c r="I681" s="84">
        <f t="shared" si="32"/>
        <v>0</v>
      </c>
      <c r="J681">
        <f t="shared" si="31"/>
        <v>0</v>
      </c>
      <c r="K681" t="b">
        <f ca="1">IF(TODAY()-E681&gt;'Data Inputs'!$B$46,TRUE,FALSE)</f>
        <v>1</v>
      </c>
    </row>
    <row r="682" spans="1:11" x14ac:dyDescent="0.25">
      <c r="A682" s="110" t="str">
        <f t="shared" si="30"/>
        <v/>
      </c>
      <c r="B682" s="123"/>
      <c r="C682" s="55"/>
      <c r="D682" s="55"/>
      <c r="E682" s="56"/>
      <c r="F682" s="78"/>
      <c r="G682" s="56"/>
      <c r="H682" s="84">
        <f>SUMIF('Cash Inflows'!E:E,'AR Journal'!D682,'Cash Inflows'!F:F)</f>
        <v>0</v>
      </c>
      <c r="I682" s="84">
        <f t="shared" si="32"/>
        <v>0</v>
      </c>
      <c r="J682">
        <f t="shared" si="31"/>
        <v>0</v>
      </c>
      <c r="K682" t="b">
        <f ca="1">IF(TODAY()-E682&gt;'Data Inputs'!$B$46,TRUE,FALSE)</f>
        <v>1</v>
      </c>
    </row>
    <row r="683" spans="1:11" x14ac:dyDescent="0.25">
      <c r="A683" s="110" t="str">
        <f t="shared" si="30"/>
        <v/>
      </c>
      <c r="B683" s="123"/>
      <c r="C683" s="55"/>
      <c r="D683" s="55"/>
      <c r="E683" s="56"/>
      <c r="F683" s="78"/>
      <c r="G683" s="56"/>
      <c r="H683" s="84">
        <f>SUMIF('Cash Inflows'!E:E,'AR Journal'!D683,'Cash Inflows'!F:F)</f>
        <v>0</v>
      </c>
      <c r="I683" s="84">
        <f t="shared" si="32"/>
        <v>0</v>
      </c>
      <c r="J683">
        <f t="shared" si="31"/>
        <v>0</v>
      </c>
      <c r="K683" t="b">
        <f ca="1">IF(TODAY()-E683&gt;'Data Inputs'!$B$46,TRUE,FALSE)</f>
        <v>1</v>
      </c>
    </row>
    <row r="684" spans="1:11" x14ac:dyDescent="0.25">
      <c r="A684" s="110" t="str">
        <f t="shared" si="30"/>
        <v/>
      </c>
      <c r="B684" s="123"/>
      <c r="C684" s="55"/>
      <c r="D684" s="55"/>
      <c r="E684" s="56"/>
      <c r="F684" s="78"/>
      <c r="G684" s="56"/>
      <c r="H684" s="84">
        <f>SUMIF('Cash Inflows'!E:E,'AR Journal'!D684,'Cash Inflows'!F:F)</f>
        <v>0</v>
      </c>
      <c r="I684" s="84">
        <f t="shared" si="32"/>
        <v>0</v>
      </c>
      <c r="J684">
        <f t="shared" si="31"/>
        <v>0</v>
      </c>
      <c r="K684" t="b">
        <f ca="1">IF(TODAY()-E684&gt;'Data Inputs'!$B$46,TRUE,FALSE)</f>
        <v>1</v>
      </c>
    </row>
    <row r="685" spans="1:11" x14ac:dyDescent="0.25">
      <c r="A685" s="110" t="str">
        <f t="shared" si="30"/>
        <v/>
      </c>
      <c r="B685" s="123"/>
      <c r="C685" s="55"/>
      <c r="D685" s="55"/>
      <c r="E685" s="56"/>
      <c r="F685" s="78"/>
      <c r="G685" s="56"/>
      <c r="H685" s="84">
        <f>SUMIF('Cash Inflows'!E:E,'AR Journal'!D685,'Cash Inflows'!F:F)</f>
        <v>0</v>
      </c>
      <c r="I685" s="84">
        <f t="shared" si="32"/>
        <v>0</v>
      </c>
      <c r="J685">
        <f t="shared" si="31"/>
        <v>0</v>
      </c>
      <c r="K685" t="b">
        <f ca="1">IF(TODAY()-E685&gt;'Data Inputs'!$B$46,TRUE,FALSE)</f>
        <v>1</v>
      </c>
    </row>
    <row r="686" spans="1:11" x14ac:dyDescent="0.25">
      <c r="A686" s="110" t="str">
        <f t="shared" si="30"/>
        <v/>
      </c>
      <c r="B686" s="123"/>
      <c r="C686" s="55"/>
      <c r="D686" s="55"/>
      <c r="E686" s="56"/>
      <c r="F686" s="78"/>
      <c r="G686" s="56"/>
      <c r="H686" s="84">
        <f>SUMIF('Cash Inflows'!E:E,'AR Journal'!D686,'Cash Inflows'!F:F)</f>
        <v>0</v>
      </c>
      <c r="I686" s="84">
        <f t="shared" si="32"/>
        <v>0</v>
      </c>
      <c r="J686">
        <f t="shared" si="31"/>
        <v>0</v>
      </c>
      <c r="K686" t="b">
        <f ca="1">IF(TODAY()-E686&gt;'Data Inputs'!$B$46,TRUE,FALSE)</f>
        <v>1</v>
      </c>
    </row>
    <row r="687" spans="1:11" x14ac:dyDescent="0.25">
      <c r="A687" s="110" t="str">
        <f t="shared" si="30"/>
        <v/>
      </c>
      <c r="B687" s="123"/>
      <c r="C687" s="55"/>
      <c r="D687" s="55"/>
      <c r="E687" s="56"/>
      <c r="F687" s="78"/>
      <c r="G687" s="56"/>
      <c r="H687" s="84">
        <f>SUMIF('Cash Inflows'!E:E,'AR Journal'!D687,'Cash Inflows'!F:F)</f>
        <v>0</v>
      </c>
      <c r="I687" s="84">
        <f t="shared" si="32"/>
        <v>0</v>
      </c>
      <c r="J687">
        <f t="shared" si="31"/>
        <v>0</v>
      </c>
      <c r="K687" t="b">
        <f ca="1">IF(TODAY()-E687&gt;'Data Inputs'!$B$46,TRUE,FALSE)</f>
        <v>1</v>
      </c>
    </row>
    <row r="688" spans="1:11" x14ac:dyDescent="0.25">
      <c r="A688" s="110" t="str">
        <f t="shared" si="30"/>
        <v/>
      </c>
      <c r="B688" s="123"/>
      <c r="C688" s="55"/>
      <c r="D688" s="55"/>
      <c r="E688" s="56"/>
      <c r="F688" s="78"/>
      <c r="G688" s="56"/>
      <c r="H688" s="84">
        <f>SUMIF('Cash Inflows'!E:E,'AR Journal'!D688,'Cash Inflows'!F:F)</f>
        <v>0</v>
      </c>
      <c r="I688" s="84">
        <f t="shared" si="32"/>
        <v>0</v>
      </c>
      <c r="J688">
        <f t="shared" si="31"/>
        <v>0</v>
      </c>
      <c r="K688" t="b">
        <f ca="1">IF(TODAY()-E688&gt;'Data Inputs'!$B$46,TRUE,FALSE)</f>
        <v>1</v>
      </c>
    </row>
    <row r="689" spans="1:11" x14ac:dyDescent="0.25">
      <c r="A689" s="110" t="str">
        <f t="shared" si="30"/>
        <v/>
      </c>
      <c r="B689" s="123"/>
      <c r="C689" s="55"/>
      <c r="D689" s="55"/>
      <c r="E689" s="56"/>
      <c r="F689" s="78"/>
      <c r="G689" s="56"/>
      <c r="H689" s="84">
        <f>SUMIF('Cash Inflows'!E:E,'AR Journal'!D689,'Cash Inflows'!F:F)</f>
        <v>0</v>
      </c>
      <c r="I689" s="84">
        <f t="shared" si="32"/>
        <v>0</v>
      </c>
      <c r="J689">
        <f t="shared" si="31"/>
        <v>0</v>
      </c>
      <c r="K689" t="b">
        <f ca="1">IF(TODAY()-E689&gt;'Data Inputs'!$B$46,TRUE,FALSE)</f>
        <v>1</v>
      </c>
    </row>
    <row r="690" spans="1:11" x14ac:dyDescent="0.25">
      <c r="A690" s="110" t="str">
        <f t="shared" si="30"/>
        <v/>
      </c>
      <c r="B690" s="123"/>
      <c r="C690" s="55"/>
      <c r="D690" s="55"/>
      <c r="E690" s="56"/>
      <c r="F690" s="78"/>
      <c r="G690" s="56"/>
      <c r="H690" s="84">
        <f>SUMIF('Cash Inflows'!E:E,'AR Journal'!D690,'Cash Inflows'!F:F)</f>
        <v>0</v>
      </c>
      <c r="I690" s="84">
        <f t="shared" si="32"/>
        <v>0</v>
      </c>
      <c r="J690">
        <f t="shared" si="31"/>
        <v>0</v>
      </c>
      <c r="K690" t="b">
        <f ca="1">IF(TODAY()-E690&gt;'Data Inputs'!$B$46,TRUE,FALSE)</f>
        <v>1</v>
      </c>
    </row>
    <row r="691" spans="1:11" x14ac:dyDescent="0.25">
      <c r="A691" s="110" t="str">
        <f t="shared" si="30"/>
        <v/>
      </c>
      <c r="B691" s="123"/>
      <c r="C691" s="55"/>
      <c r="D691" s="55"/>
      <c r="E691" s="56"/>
      <c r="F691" s="78"/>
      <c r="G691" s="56"/>
      <c r="H691" s="84">
        <f>SUMIF('Cash Inflows'!E:E,'AR Journal'!D691,'Cash Inflows'!F:F)</f>
        <v>0</v>
      </c>
      <c r="I691" s="84">
        <f t="shared" si="32"/>
        <v>0</v>
      </c>
      <c r="J691">
        <f t="shared" si="31"/>
        <v>0</v>
      </c>
      <c r="K691" t="b">
        <f ca="1">IF(TODAY()-E691&gt;'Data Inputs'!$B$46,TRUE,FALSE)</f>
        <v>1</v>
      </c>
    </row>
    <row r="692" spans="1:11" x14ac:dyDescent="0.25">
      <c r="A692" s="110" t="str">
        <f t="shared" si="30"/>
        <v/>
      </c>
      <c r="B692" s="123"/>
      <c r="C692" s="55"/>
      <c r="D692" s="55"/>
      <c r="E692" s="56"/>
      <c r="F692" s="78"/>
      <c r="G692" s="56"/>
      <c r="H692" s="84">
        <f>SUMIF('Cash Inflows'!E:E,'AR Journal'!D692,'Cash Inflows'!F:F)</f>
        <v>0</v>
      </c>
      <c r="I692" s="84">
        <f t="shared" si="32"/>
        <v>0</v>
      </c>
      <c r="J692">
        <f t="shared" si="31"/>
        <v>0</v>
      </c>
      <c r="K692" t="b">
        <f ca="1">IF(TODAY()-E692&gt;'Data Inputs'!$B$46,TRUE,FALSE)</f>
        <v>1</v>
      </c>
    </row>
    <row r="693" spans="1:11" x14ac:dyDescent="0.25">
      <c r="A693" s="110" t="str">
        <f t="shared" si="30"/>
        <v/>
      </c>
      <c r="B693" s="123"/>
      <c r="C693" s="55"/>
      <c r="D693" s="55"/>
      <c r="E693" s="56"/>
      <c r="F693" s="78"/>
      <c r="G693" s="56"/>
      <c r="H693" s="84">
        <f>SUMIF('Cash Inflows'!E:E,'AR Journal'!D693,'Cash Inflows'!F:F)</f>
        <v>0</v>
      </c>
      <c r="I693" s="84">
        <f t="shared" si="32"/>
        <v>0</v>
      </c>
      <c r="J693">
        <f t="shared" si="31"/>
        <v>0</v>
      </c>
      <c r="K693" t="b">
        <f ca="1">IF(TODAY()-E693&gt;'Data Inputs'!$B$46,TRUE,FALSE)</f>
        <v>1</v>
      </c>
    </row>
    <row r="694" spans="1:11" x14ac:dyDescent="0.25">
      <c r="A694" s="110" t="str">
        <f t="shared" si="30"/>
        <v/>
      </c>
      <c r="B694" s="123"/>
      <c r="C694" s="55"/>
      <c r="D694" s="55"/>
      <c r="E694" s="56"/>
      <c r="F694" s="78"/>
      <c r="G694" s="56"/>
      <c r="H694" s="84">
        <f>SUMIF('Cash Inflows'!E:E,'AR Journal'!D694,'Cash Inflows'!F:F)</f>
        <v>0</v>
      </c>
      <c r="I694" s="84">
        <f t="shared" si="32"/>
        <v>0</v>
      </c>
      <c r="J694">
        <f t="shared" si="31"/>
        <v>0</v>
      </c>
      <c r="K694" t="b">
        <f ca="1">IF(TODAY()-E694&gt;'Data Inputs'!$B$46,TRUE,FALSE)</f>
        <v>1</v>
      </c>
    </row>
    <row r="695" spans="1:11" x14ac:dyDescent="0.25">
      <c r="A695" s="110" t="str">
        <f t="shared" si="30"/>
        <v/>
      </c>
      <c r="B695" s="123"/>
      <c r="C695" s="55"/>
      <c r="D695" s="55"/>
      <c r="E695" s="56"/>
      <c r="F695" s="78"/>
      <c r="G695" s="56"/>
      <c r="H695" s="84">
        <f>SUMIF('Cash Inflows'!E:E,'AR Journal'!D695,'Cash Inflows'!F:F)</f>
        <v>0</v>
      </c>
      <c r="I695" s="84">
        <f t="shared" si="32"/>
        <v>0</v>
      </c>
      <c r="J695">
        <f t="shared" si="31"/>
        <v>0</v>
      </c>
      <c r="K695" t="b">
        <f ca="1">IF(TODAY()-E695&gt;'Data Inputs'!$B$46,TRUE,FALSE)</f>
        <v>1</v>
      </c>
    </row>
    <row r="696" spans="1:11" x14ac:dyDescent="0.25">
      <c r="A696" s="110" t="str">
        <f t="shared" si="30"/>
        <v/>
      </c>
      <c r="B696" s="123"/>
      <c r="C696" s="55"/>
      <c r="D696" s="55"/>
      <c r="E696" s="56"/>
      <c r="F696" s="78"/>
      <c r="G696" s="56"/>
      <c r="H696" s="84">
        <f>SUMIF('Cash Inflows'!E:E,'AR Journal'!D696,'Cash Inflows'!F:F)</f>
        <v>0</v>
      </c>
      <c r="I696" s="84">
        <f t="shared" si="32"/>
        <v>0</v>
      </c>
      <c r="J696">
        <f t="shared" si="31"/>
        <v>0</v>
      </c>
      <c r="K696" t="b">
        <f ca="1">IF(TODAY()-E696&gt;'Data Inputs'!$B$46,TRUE,FALSE)</f>
        <v>1</v>
      </c>
    </row>
    <row r="697" spans="1:11" x14ac:dyDescent="0.25">
      <c r="A697" s="110" t="str">
        <f t="shared" si="30"/>
        <v/>
      </c>
      <c r="B697" s="123"/>
      <c r="C697" s="55"/>
      <c r="D697" s="55"/>
      <c r="E697" s="56"/>
      <c r="F697" s="78"/>
      <c r="G697" s="56"/>
      <c r="H697" s="84">
        <f>SUMIF('Cash Inflows'!E:E,'AR Journal'!D697,'Cash Inflows'!F:F)</f>
        <v>0</v>
      </c>
      <c r="I697" s="84">
        <f t="shared" si="32"/>
        <v>0</v>
      </c>
      <c r="J697">
        <f t="shared" si="31"/>
        <v>0</v>
      </c>
      <c r="K697" t="b">
        <f ca="1">IF(TODAY()-E697&gt;'Data Inputs'!$B$46,TRUE,FALSE)</f>
        <v>1</v>
      </c>
    </row>
    <row r="698" spans="1:11" x14ac:dyDescent="0.25">
      <c r="A698" s="110" t="str">
        <f t="shared" si="30"/>
        <v/>
      </c>
      <c r="B698" s="123"/>
      <c r="C698" s="55"/>
      <c r="D698" s="55"/>
      <c r="E698" s="56"/>
      <c r="F698" s="78"/>
      <c r="G698" s="56"/>
      <c r="H698" s="84">
        <f>SUMIF('Cash Inflows'!E:E,'AR Journal'!D698,'Cash Inflows'!F:F)</f>
        <v>0</v>
      </c>
      <c r="I698" s="84">
        <f t="shared" si="32"/>
        <v>0</v>
      </c>
      <c r="J698">
        <f t="shared" si="31"/>
        <v>0</v>
      </c>
      <c r="K698" t="b">
        <f ca="1">IF(TODAY()-E698&gt;'Data Inputs'!$B$46,TRUE,FALSE)</f>
        <v>1</v>
      </c>
    </row>
    <row r="699" spans="1:11" x14ac:dyDescent="0.25">
      <c r="A699" s="110" t="str">
        <f t="shared" si="30"/>
        <v/>
      </c>
      <c r="B699" s="123"/>
      <c r="C699" s="55"/>
      <c r="D699" s="55"/>
      <c r="E699" s="56"/>
      <c r="F699" s="78"/>
      <c r="G699" s="56"/>
      <c r="H699" s="84">
        <f>SUMIF('Cash Inflows'!E:E,'AR Journal'!D699,'Cash Inflows'!F:F)</f>
        <v>0</v>
      </c>
      <c r="I699" s="84">
        <f t="shared" si="32"/>
        <v>0</v>
      </c>
      <c r="J699">
        <f t="shared" si="31"/>
        <v>0</v>
      </c>
      <c r="K699" t="b">
        <f ca="1">IF(TODAY()-E699&gt;'Data Inputs'!$B$46,TRUE,FALSE)</f>
        <v>1</v>
      </c>
    </row>
    <row r="700" spans="1:11" x14ac:dyDescent="0.25">
      <c r="A700" s="110" t="str">
        <f t="shared" si="30"/>
        <v/>
      </c>
      <c r="B700" s="123"/>
      <c r="C700" s="55"/>
      <c r="D700" s="55"/>
      <c r="E700" s="56"/>
      <c r="F700" s="78"/>
      <c r="G700" s="56"/>
      <c r="H700" s="84">
        <f>SUMIF('Cash Inflows'!E:E,'AR Journal'!D700,'Cash Inflows'!F:F)</f>
        <v>0</v>
      </c>
      <c r="I700" s="84">
        <f t="shared" si="32"/>
        <v>0</v>
      </c>
      <c r="J700">
        <f t="shared" si="31"/>
        <v>0</v>
      </c>
      <c r="K700" t="b">
        <f ca="1">IF(TODAY()-E700&gt;'Data Inputs'!$B$46,TRUE,FALSE)</f>
        <v>1</v>
      </c>
    </row>
    <row r="701" spans="1:11" x14ac:dyDescent="0.25">
      <c r="A701" s="110" t="str">
        <f t="shared" si="30"/>
        <v/>
      </c>
      <c r="B701" s="123"/>
      <c r="C701" s="55"/>
      <c r="D701" s="55"/>
      <c r="E701" s="56"/>
      <c r="F701" s="78"/>
      <c r="G701" s="56"/>
      <c r="H701" s="84">
        <f>SUMIF('Cash Inflows'!E:E,'AR Journal'!D701,'Cash Inflows'!F:F)</f>
        <v>0</v>
      </c>
      <c r="I701" s="84">
        <f t="shared" si="32"/>
        <v>0</v>
      </c>
      <c r="J701">
        <f t="shared" si="31"/>
        <v>0</v>
      </c>
      <c r="K701" t="b">
        <f ca="1">IF(TODAY()-E701&gt;'Data Inputs'!$B$46,TRUE,FALSE)</f>
        <v>1</v>
      </c>
    </row>
    <row r="702" spans="1:11" x14ac:dyDescent="0.25">
      <c r="A702" s="110" t="str">
        <f t="shared" si="30"/>
        <v/>
      </c>
      <c r="B702" s="123"/>
      <c r="C702" s="55"/>
      <c r="D702" s="55"/>
      <c r="E702" s="56"/>
      <c r="F702" s="78"/>
      <c r="G702" s="56"/>
      <c r="H702" s="84">
        <f>SUMIF('Cash Inflows'!E:E,'AR Journal'!D702,'Cash Inflows'!F:F)</f>
        <v>0</v>
      </c>
      <c r="I702" s="84">
        <f t="shared" si="32"/>
        <v>0</v>
      </c>
      <c r="J702">
        <f t="shared" si="31"/>
        <v>0</v>
      </c>
      <c r="K702" t="b">
        <f ca="1">IF(TODAY()-E702&gt;'Data Inputs'!$B$46,TRUE,FALSE)</f>
        <v>1</v>
      </c>
    </row>
    <row r="703" spans="1:11" x14ac:dyDescent="0.25">
      <c r="A703" s="110" t="str">
        <f t="shared" si="30"/>
        <v/>
      </c>
      <c r="B703" s="123"/>
      <c r="C703" s="55"/>
      <c r="D703" s="55"/>
      <c r="E703" s="56"/>
      <c r="F703" s="78"/>
      <c r="G703" s="56"/>
      <c r="H703" s="84">
        <f>SUMIF('Cash Inflows'!E:E,'AR Journal'!D703,'Cash Inflows'!F:F)</f>
        <v>0</v>
      </c>
      <c r="I703" s="84">
        <f t="shared" si="32"/>
        <v>0</v>
      </c>
      <c r="J703">
        <f t="shared" si="31"/>
        <v>0</v>
      </c>
      <c r="K703" t="b">
        <f ca="1">IF(TODAY()-E703&gt;'Data Inputs'!$B$46,TRUE,FALSE)</f>
        <v>1</v>
      </c>
    </row>
    <row r="704" spans="1:11" x14ac:dyDescent="0.25">
      <c r="A704" s="110" t="str">
        <f t="shared" si="30"/>
        <v/>
      </c>
      <c r="B704" s="123"/>
      <c r="C704" s="55"/>
      <c r="D704" s="55"/>
      <c r="E704" s="56"/>
      <c r="F704" s="78"/>
      <c r="G704" s="56"/>
      <c r="H704" s="84">
        <f>SUMIF('Cash Inflows'!E:E,'AR Journal'!D704,'Cash Inflows'!F:F)</f>
        <v>0</v>
      </c>
      <c r="I704" s="84">
        <f t="shared" si="32"/>
        <v>0</v>
      </c>
      <c r="J704">
        <f t="shared" si="31"/>
        <v>0</v>
      </c>
      <c r="K704" t="b">
        <f ca="1">IF(TODAY()-E704&gt;'Data Inputs'!$B$46,TRUE,FALSE)</f>
        <v>1</v>
      </c>
    </row>
    <row r="705" spans="1:11" x14ac:dyDescent="0.25">
      <c r="A705" s="110" t="str">
        <f t="shared" si="30"/>
        <v/>
      </c>
      <c r="B705" s="123"/>
      <c r="C705" s="55"/>
      <c r="D705" s="55"/>
      <c r="E705" s="56"/>
      <c r="F705" s="78"/>
      <c r="G705" s="56"/>
      <c r="H705" s="84">
        <f>SUMIF('Cash Inflows'!E:E,'AR Journal'!D705,'Cash Inflows'!F:F)</f>
        <v>0</v>
      </c>
      <c r="I705" s="84">
        <f t="shared" si="32"/>
        <v>0</v>
      </c>
      <c r="J705">
        <f t="shared" si="31"/>
        <v>0</v>
      </c>
      <c r="K705" t="b">
        <f ca="1">IF(TODAY()-E705&gt;'Data Inputs'!$B$46,TRUE,FALSE)</f>
        <v>1</v>
      </c>
    </row>
    <row r="706" spans="1:11" x14ac:dyDescent="0.25">
      <c r="A706" s="110" t="str">
        <f t="shared" si="30"/>
        <v/>
      </c>
      <c r="B706" s="123"/>
      <c r="C706" s="55"/>
      <c r="D706" s="55"/>
      <c r="E706" s="56"/>
      <c r="F706" s="78"/>
      <c r="G706" s="56"/>
      <c r="H706" s="84">
        <f>SUMIF('Cash Inflows'!E:E,'AR Journal'!D706,'Cash Inflows'!F:F)</f>
        <v>0</v>
      </c>
      <c r="I706" s="84">
        <f t="shared" si="32"/>
        <v>0</v>
      </c>
      <c r="J706">
        <f t="shared" si="31"/>
        <v>0</v>
      </c>
      <c r="K706" t="b">
        <f ca="1">IF(TODAY()-E706&gt;'Data Inputs'!$B$46,TRUE,FALSE)</f>
        <v>1</v>
      </c>
    </row>
    <row r="707" spans="1:11" x14ac:dyDescent="0.25">
      <c r="A707" s="110" t="str">
        <f t="shared" ref="A707:A770" si="33">IF(E707="","",E707+(6-J707))</f>
        <v/>
      </c>
      <c r="B707" s="123"/>
      <c r="C707" s="55"/>
      <c r="D707" s="55"/>
      <c r="E707" s="56"/>
      <c r="F707" s="78"/>
      <c r="G707" s="56"/>
      <c r="H707" s="84">
        <f>SUMIF('Cash Inflows'!E:E,'AR Journal'!D707,'Cash Inflows'!F:F)</f>
        <v>0</v>
      </c>
      <c r="I707" s="84">
        <f t="shared" si="32"/>
        <v>0</v>
      </c>
      <c r="J707">
        <f t="shared" ref="J707:J770" si="34">IF(WEEKDAY(E707)=7,0,WEEKDAY(E707))</f>
        <v>0</v>
      </c>
      <c r="K707" t="b">
        <f ca="1">IF(TODAY()-E707&gt;'Data Inputs'!$B$46,TRUE,FALSE)</f>
        <v>1</v>
      </c>
    </row>
    <row r="708" spans="1:11" x14ac:dyDescent="0.25">
      <c r="A708" s="110" t="str">
        <f t="shared" si="33"/>
        <v/>
      </c>
      <c r="B708" s="123"/>
      <c r="C708" s="55"/>
      <c r="D708" s="55"/>
      <c r="E708" s="56"/>
      <c r="F708" s="78"/>
      <c r="G708" s="56"/>
      <c r="H708" s="84">
        <f>SUMIF('Cash Inflows'!E:E,'AR Journal'!D708,'Cash Inflows'!F:F)</f>
        <v>0</v>
      </c>
      <c r="I708" s="84">
        <f t="shared" ref="I708:I771" si="35">F708-H708</f>
        <v>0</v>
      </c>
      <c r="J708">
        <f t="shared" si="34"/>
        <v>0</v>
      </c>
      <c r="K708" t="b">
        <f ca="1">IF(TODAY()-E708&gt;'Data Inputs'!$B$46,TRUE,FALSE)</f>
        <v>1</v>
      </c>
    </row>
    <row r="709" spans="1:11" x14ac:dyDescent="0.25">
      <c r="A709" s="110" t="str">
        <f t="shared" si="33"/>
        <v/>
      </c>
      <c r="B709" s="123"/>
      <c r="C709" s="55"/>
      <c r="D709" s="55"/>
      <c r="E709" s="56"/>
      <c r="F709" s="78"/>
      <c r="G709" s="56"/>
      <c r="H709" s="84">
        <f>SUMIF('Cash Inflows'!E:E,'AR Journal'!D709,'Cash Inflows'!F:F)</f>
        <v>0</v>
      </c>
      <c r="I709" s="84">
        <f t="shared" si="35"/>
        <v>0</v>
      </c>
      <c r="J709">
        <f t="shared" si="34"/>
        <v>0</v>
      </c>
      <c r="K709" t="b">
        <f ca="1">IF(TODAY()-E709&gt;'Data Inputs'!$B$46,TRUE,FALSE)</f>
        <v>1</v>
      </c>
    </row>
    <row r="710" spans="1:11" x14ac:dyDescent="0.25">
      <c r="A710" s="110" t="str">
        <f t="shared" si="33"/>
        <v/>
      </c>
      <c r="B710" s="123"/>
      <c r="C710" s="55"/>
      <c r="D710" s="55"/>
      <c r="E710" s="56"/>
      <c r="F710" s="78"/>
      <c r="G710" s="56"/>
      <c r="H710" s="84">
        <f>SUMIF('Cash Inflows'!E:E,'AR Journal'!D710,'Cash Inflows'!F:F)</f>
        <v>0</v>
      </c>
      <c r="I710" s="84">
        <f t="shared" si="35"/>
        <v>0</v>
      </c>
      <c r="J710">
        <f t="shared" si="34"/>
        <v>0</v>
      </c>
      <c r="K710" t="b">
        <f ca="1">IF(TODAY()-E710&gt;'Data Inputs'!$B$46,TRUE,FALSE)</f>
        <v>1</v>
      </c>
    </row>
    <row r="711" spans="1:11" x14ac:dyDescent="0.25">
      <c r="A711" s="110" t="str">
        <f t="shared" si="33"/>
        <v/>
      </c>
      <c r="B711" s="123"/>
      <c r="C711" s="55"/>
      <c r="D711" s="55"/>
      <c r="E711" s="56"/>
      <c r="F711" s="78"/>
      <c r="G711" s="56"/>
      <c r="H711" s="84">
        <f>SUMIF('Cash Inflows'!E:E,'AR Journal'!D711,'Cash Inflows'!F:F)</f>
        <v>0</v>
      </c>
      <c r="I711" s="84">
        <f t="shared" si="35"/>
        <v>0</v>
      </c>
      <c r="J711">
        <f t="shared" si="34"/>
        <v>0</v>
      </c>
      <c r="K711" t="b">
        <f ca="1">IF(TODAY()-E711&gt;'Data Inputs'!$B$46,TRUE,FALSE)</f>
        <v>1</v>
      </c>
    </row>
    <row r="712" spans="1:11" x14ac:dyDescent="0.25">
      <c r="A712" s="110" t="str">
        <f t="shared" si="33"/>
        <v/>
      </c>
      <c r="B712" s="123"/>
      <c r="C712" s="55"/>
      <c r="D712" s="55"/>
      <c r="E712" s="56"/>
      <c r="F712" s="78"/>
      <c r="G712" s="56"/>
      <c r="H712" s="84">
        <f>SUMIF('Cash Inflows'!E:E,'AR Journal'!D712,'Cash Inflows'!F:F)</f>
        <v>0</v>
      </c>
      <c r="I712" s="84">
        <f t="shared" si="35"/>
        <v>0</v>
      </c>
      <c r="J712">
        <f t="shared" si="34"/>
        <v>0</v>
      </c>
      <c r="K712" t="b">
        <f ca="1">IF(TODAY()-E712&gt;'Data Inputs'!$B$46,TRUE,FALSE)</f>
        <v>1</v>
      </c>
    </row>
    <row r="713" spans="1:11" x14ac:dyDescent="0.25">
      <c r="A713" s="110" t="str">
        <f t="shared" si="33"/>
        <v/>
      </c>
      <c r="B713" s="123"/>
      <c r="C713" s="55"/>
      <c r="D713" s="55"/>
      <c r="E713" s="56"/>
      <c r="F713" s="78"/>
      <c r="G713" s="56"/>
      <c r="H713" s="84">
        <f>SUMIF('Cash Inflows'!E:E,'AR Journal'!D713,'Cash Inflows'!F:F)</f>
        <v>0</v>
      </c>
      <c r="I713" s="84">
        <f t="shared" si="35"/>
        <v>0</v>
      </c>
      <c r="J713">
        <f t="shared" si="34"/>
        <v>0</v>
      </c>
      <c r="K713" t="b">
        <f ca="1">IF(TODAY()-E713&gt;'Data Inputs'!$B$46,TRUE,FALSE)</f>
        <v>1</v>
      </c>
    </row>
    <row r="714" spans="1:11" x14ac:dyDescent="0.25">
      <c r="A714" s="110" t="str">
        <f t="shared" si="33"/>
        <v/>
      </c>
      <c r="B714" s="123"/>
      <c r="C714" s="55"/>
      <c r="D714" s="55"/>
      <c r="E714" s="56"/>
      <c r="F714" s="78"/>
      <c r="G714" s="56"/>
      <c r="H714" s="84">
        <f>SUMIF('Cash Inflows'!E:E,'AR Journal'!D714,'Cash Inflows'!F:F)</f>
        <v>0</v>
      </c>
      <c r="I714" s="84">
        <f t="shared" si="35"/>
        <v>0</v>
      </c>
      <c r="J714">
        <f t="shared" si="34"/>
        <v>0</v>
      </c>
      <c r="K714" t="b">
        <f ca="1">IF(TODAY()-E714&gt;'Data Inputs'!$B$46,TRUE,FALSE)</f>
        <v>1</v>
      </c>
    </row>
    <row r="715" spans="1:11" x14ac:dyDescent="0.25">
      <c r="A715" s="110" t="str">
        <f t="shared" si="33"/>
        <v/>
      </c>
      <c r="B715" s="123"/>
      <c r="C715" s="55"/>
      <c r="D715" s="55"/>
      <c r="E715" s="56"/>
      <c r="F715" s="78"/>
      <c r="G715" s="56"/>
      <c r="H715" s="84">
        <f>SUMIF('Cash Inflows'!E:E,'AR Journal'!D715,'Cash Inflows'!F:F)</f>
        <v>0</v>
      </c>
      <c r="I715" s="84">
        <f t="shared" si="35"/>
        <v>0</v>
      </c>
      <c r="J715">
        <f t="shared" si="34"/>
        <v>0</v>
      </c>
      <c r="K715" t="b">
        <f ca="1">IF(TODAY()-E715&gt;'Data Inputs'!$B$46,TRUE,FALSE)</f>
        <v>1</v>
      </c>
    </row>
    <row r="716" spans="1:11" x14ac:dyDescent="0.25">
      <c r="A716" s="110" t="str">
        <f t="shared" si="33"/>
        <v/>
      </c>
      <c r="B716" s="123"/>
      <c r="C716" s="55"/>
      <c r="D716" s="55"/>
      <c r="E716" s="56"/>
      <c r="F716" s="78"/>
      <c r="G716" s="56"/>
      <c r="H716" s="84">
        <f>SUMIF('Cash Inflows'!E:E,'AR Journal'!D716,'Cash Inflows'!F:F)</f>
        <v>0</v>
      </c>
      <c r="I716" s="84">
        <f t="shared" si="35"/>
        <v>0</v>
      </c>
      <c r="J716">
        <f t="shared" si="34"/>
        <v>0</v>
      </c>
      <c r="K716" t="b">
        <f ca="1">IF(TODAY()-E716&gt;'Data Inputs'!$B$46,TRUE,FALSE)</f>
        <v>1</v>
      </c>
    </row>
    <row r="717" spans="1:11" x14ac:dyDescent="0.25">
      <c r="A717" s="110" t="str">
        <f t="shared" si="33"/>
        <v/>
      </c>
      <c r="B717" s="123"/>
      <c r="C717" s="55"/>
      <c r="D717" s="55"/>
      <c r="E717" s="56"/>
      <c r="F717" s="78"/>
      <c r="G717" s="56"/>
      <c r="H717" s="84">
        <f>SUMIF('Cash Inflows'!E:E,'AR Journal'!D717,'Cash Inflows'!F:F)</f>
        <v>0</v>
      </c>
      <c r="I717" s="84">
        <f t="shared" si="35"/>
        <v>0</v>
      </c>
      <c r="J717">
        <f t="shared" si="34"/>
        <v>0</v>
      </c>
      <c r="K717" t="b">
        <f ca="1">IF(TODAY()-E717&gt;'Data Inputs'!$B$46,TRUE,FALSE)</f>
        <v>1</v>
      </c>
    </row>
    <row r="718" spans="1:11" x14ac:dyDescent="0.25">
      <c r="A718" s="110" t="str">
        <f t="shared" si="33"/>
        <v/>
      </c>
      <c r="B718" s="123"/>
      <c r="C718" s="55"/>
      <c r="D718" s="55"/>
      <c r="E718" s="56"/>
      <c r="F718" s="78"/>
      <c r="G718" s="56"/>
      <c r="H718" s="84">
        <f>SUMIF('Cash Inflows'!E:E,'AR Journal'!D718,'Cash Inflows'!F:F)</f>
        <v>0</v>
      </c>
      <c r="I718" s="84">
        <f t="shared" si="35"/>
        <v>0</v>
      </c>
      <c r="J718">
        <f t="shared" si="34"/>
        <v>0</v>
      </c>
      <c r="K718" t="b">
        <f ca="1">IF(TODAY()-E718&gt;'Data Inputs'!$B$46,TRUE,FALSE)</f>
        <v>1</v>
      </c>
    </row>
    <row r="719" spans="1:11" x14ac:dyDescent="0.25">
      <c r="A719" s="110" t="str">
        <f t="shared" si="33"/>
        <v/>
      </c>
      <c r="B719" s="123"/>
      <c r="C719" s="55"/>
      <c r="D719" s="55"/>
      <c r="E719" s="56"/>
      <c r="F719" s="78"/>
      <c r="G719" s="56"/>
      <c r="H719" s="84">
        <f>SUMIF('Cash Inflows'!E:E,'AR Journal'!D719,'Cash Inflows'!F:F)</f>
        <v>0</v>
      </c>
      <c r="I719" s="84">
        <f t="shared" si="35"/>
        <v>0</v>
      </c>
      <c r="J719">
        <f t="shared" si="34"/>
        <v>0</v>
      </c>
      <c r="K719" t="b">
        <f ca="1">IF(TODAY()-E719&gt;'Data Inputs'!$B$46,TRUE,FALSE)</f>
        <v>1</v>
      </c>
    </row>
    <row r="720" spans="1:11" x14ac:dyDescent="0.25">
      <c r="A720" s="110" t="str">
        <f t="shared" si="33"/>
        <v/>
      </c>
      <c r="B720" s="123"/>
      <c r="C720" s="55"/>
      <c r="D720" s="55"/>
      <c r="E720" s="56"/>
      <c r="F720" s="78"/>
      <c r="G720" s="56"/>
      <c r="H720" s="84">
        <f>SUMIF('Cash Inflows'!E:E,'AR Journal'!D720,'Cash Inflows'!F:F)</f>
        <v>0</v>
      </c>
      <c r="I720" s="84">
        <f t="shared" si="35"/>
        <v>0</v>
      </c>
      <c r="J720">
        <f t="shared" si="34"/>
        <v>0</v>
      </c>
      <c r="K720" t="b">
        <f ca="1">IF(TODAY()-E720&gt;'Data Inputs'!$B$46,TRUE,FALSE)</f>
        <v>1</v>
      </c>
    </row>
    <row r="721" spans="1:11" x14ac:dyDescent="0.25">
      <c r="A721" s="110" t="str">
        <f t="shared" si="33"/>
        <v/>
      </c>
      <c r="B721" s="123"/>
      <c r="C721" s="55"/>
      <c r="D721" s="55"/>
      <c r="E721" s="56"/>
      <c r="F721" s="78"/>
      <c r="G721" s="56"/>
      <c r="H721" s="84">
        <f>SUMIF('Cash Inflows'!E:E,'AR Journal'!D721,'Cash Inflows'!F:F)</f>
        <v>0</v>
      </c>
      <c r="I721" s="84">
        <f t="shared" si="35"/>
        <v>0</v>
      </c>
      <c r="J721">
        <f t="shared" si="34"/>
        <v>0</v>
      </c>
      <c r="K721" t="b">
        <f ca="1">IF(TODAY()-E721&gt;'Data Inputs'!$B$46,TRUE,FALSE)</f>
        <v>1</v>
      </c>
    </row>
    <row r="722" spans="1:11" x14ac:dyDescent="0.25">
      <c r="A722" s="110" t="str">
        <f t="shared" si="33"/>
        <v/>
      </c>
      <c r="B722" s="123"/>
      <c r="C722" s="55"/>
      <c r="D722" s="55"/>
      <c r="E722" s="56"/>
      <c r="F722" s="78"/>
      <c r="G722" s="56"/>
      <c r="H722" s="84">
        <f>SUMIF('Cash Inflows'!E:E,'AR Journal'!D722,'Cash Inflows'!F:F)</f>
        <v>0</v>
      </c>
      <c r="I722" s="84">
        <f t="shared" si="35"/>
        <v>0</v>
      </c>
      <c r="J722">
        <f t="shared" si="34"/>
        <v>0</v>
      </c>
      <c r="K722" t="b">
        <f ca="1">IF(TODAY()-E722&gt;'Data Inputs'!$B$46,TRUE,FALSE)</f>
        <v>1</v>
      </c>
    </row>
    <row r="723" spans="1:11" x14ac:dyDescent="0.25">
      <c r="A723" s="110" t="str">
        <f t="shared" si="33"/>
        <v/>
      </c>
      <c r="B723" s="123"/>
      <c r="C723" s="55"/>
      <c r="D723" s="55"/>
      <c r="E723" s="56"/>
      <c r="F723" s="78"/>
      <c r="G723" s="56"/>
      <c r="H723" s="84">
        <f>SUMIF('Cash Inflows'!E:E,'AR Journal'!D723,'Cash Inflows'!F:F)</f>
        <v>0</v>
      </c>
      <c r="I723" s="84">
        <f t="shared" si="35"/>
        <v>0</v>
      </c>
      <c r="J723">
        <f t="shared" si="34"/>
        <v>0</v>
      </c>
      <c r="K723" t="b">
        <f ca="1">IF(TODAY()-E723&gt;'Data Inputs'!$B$46,TRUE,FALSE)</f>
        <v>1</v>
      </c>
    </row>
    <row r="724" spans="1:11" x14ac:dyDescent="0.25">
      <c r="A724" s="110" t="str">
        <f t="shared" si="33"/>
        <v/>
      </c>
      <c r="B724" s="123"/>
      <c r="C724" s="55"/>
      <c r="D724" s="55"/>
      <c r="E724" s="56"/>
      <c r="F724" s="78"/>
      <c r="G724" s="56"/>
      <c r="H724" s="84">
        <f>SUMIF('Cash Inflows'!E:E,'AR Journal'!D724,'Cash Inflows'!F:F)</f>
        <v>0</v>
      </c>
      <c r="I724" s="84">
        <f t="shared" si="35"/>
        <v>0</v>
      </c>
      <c r="J724">
        <f t="shared" si="34"/>
        <v>0</v>
      </c>
      <c r="K724" t="b">
        <f ca="1">IF(TODAY()-E724&gt;'Data Inputs'!$B$46,TRUE,FALSE)</f>
        <v>1</v>
      </c>
    </row>
    <row r="725" spans="1:11" x14ac:dyDescent="0.25">
      <c r="A725" s="110" t="str">
        <f t="shared" si="33"/>
        <v/>
      </c>
      <c r="B725" s="123"/>
      <c r="C725" s="55"/>
      <c r="D725" s="55"/>
      <c r="E725" s="56"/>
      <c r="F725" s="78"/>
      <c r="G725" s="56"/>
      <c r="H725" s="84">
        <f>SUMIF('Cash Inflows'!E:E,'AR Journal'!D725,'Cash Inflows'!F:F)</f>
        <v>0</v>
      </c>
      <c r="I725" s="84">
        <f t="shared" si="35"/>
        <v>0</v>
      </c>
      <c r="J725">
        <f t="shared" si="34"/>
        <v>0</v>
      </c>
      <c r="K725" t="b">
        <f ca="1">IF(TODAY()-E725&gt;'Data Inputs'!$B$46,TRUE,FALSE)</f>
        <v>1</v>
      </c>
    </row>
    <row r="726" spans="1:11" x14ac:dyDescent="0.25">
      <c r="A726" s="110" t="str">
        <f t="shared" si="33"/>
        <v/>
      </c>
      <c r="B726" s="123"/>
      <c r="C726" s="55"/>
      <c r="D726" s="55"/>
      <c r="E726" s="56"/>
      <c r="F726" s="78"/>
      <c r="G726" s="56"/>
      <c r="H726" s="84">
        <f>SUMIF('Cash Inflows'!E:E,'AR Journal'!D726,'Cash Inflows'!F:F)</f>
        <v>0</v>
      </c>
      <c r="I726" s="84">
        <f t="shared" si="35"/>
        <v>0</v>
      </c>
      <c r="J726">
        <f t="shared" si="34"/>
        <v>0</v>
      </c>
      <c r="K726" t="b">
        <f ca="1">IF(TODAY()-E726&gt;'Data Inputs'!$B$46,TRUE,FALSE)</f>
        <v>1</v>
      </c>
    </row>
    <row r="727" spans="1:11" x14ac:dyDescent="0.25">
      <c r="A727" s="110" t="str">
        <f t="shared" si="33"/>
        <v/>
      </c>
      <c r="B727" s="123"/>
      <c r="C727" s="55"/>
      <c r="D727" s="55"/>
      <c r="E727" s="56"/>
      <c r="F727" s="78"/>
      <c r="G727" s="56"/>
      <c r="H727" s="84">
        <f>SUMIF('Cash Inflows'!E:E,'AR Journal'!D727,'Cash Inflows'!F:F)</f>
        <v>0</v>
      </c>
      <c r="I727" s="84">
        <f t="shared" si="35"/>
        <v>0</v>
      </c>
      <c r="J727">
        <f t="shared" si="34"/>
        <v>0</v>
      </c>
      <c r="K727" t="b">
        <f ca="1">IF(TODAY()-E727&gt;'Data Inputs'!$B$46,TRUE,FALSE)</f>
        <v>1</v>
      </c>
    </row>
    <row r="728" spans="1:11" x14ac:dyDescent="0.25">
      <c r="A728" s="110" t="str">
        <f t="shared" si="33"/>
        <v/>
      </c>
      <c r="B728" s="123"/>
      <c r="C728" s="55"/>
      <c r="D728" s="55"/>
      <c r="E728" s="56"/>
      <c r="F728" s="78"/>
      <c r="G728" s="56"/>
      <c r="H728" s="84">
        <f>SUMIF('Cash Inflows'!E:E,'AR Journal'!D728,'Cash Inflows'!F:F)</f>
        <v>0</v>
      </c>
      <c r="I728" s="84">
        <f t="shared" si="35"/>
        <v>0</v>
      </c>
      <c r="J728">
        <f t="shared" si="34"/>
        <v>0</v>
      </c>
      <c r="K728" t="b">
        <f ca="1">IF(TODAY()-E728&gt;'Data Inputs'!$B$46,TRUE,FALSE)</f>
        <v>1</v>
      </c>
    </row>
    <row r="729" spans="1:11" x14ac:dyDescent="0.25">
      <c r="A729" s="110" t="str">
        <f t="shared" si="33"/>
        <v/>
      </c>
      <c r="B729" s="123"/>
      <c r="C729" s="55"/>
      <c r="D729" s="55"/>
      <c r="E729" s="56"/>
      <c r="F729" s="78"/>
      <c r="G729" s="56"/>
      <c r="H729" s="84">
        <f>SUMIF('Cash Inflows'!E:E,'AR Journal'!D729,'Cash Inflows'!F:F)</f>
        <v>0</v>
      </c>
      <c r="I729" s="84">
        <f t="shared" si="35"/>
        <v>0</v>
      </c>
      <c r="J729">
        <f t="shared" si="34"/>
        <v>0</v>
      </c>
      <c r="K729" t="b">
        <f ca="1">IF(TODAY()-E729&gt;'Data Inputs'!$B$46,TRUE,FALSE)</f>
        <v>1</v>
      </c>
    </row>
    <row r="730" spans="1:11" x14ac:dyDescent="0.25">
      <c r="A730" s="110" t="str">
        <f t="shared" si="33"/>
        <v/>
      </c>
      <c r="B730" s="123"/>
      <c r="C730" s="55"/>
      <c r="D730" s="55"/>
      <c r="E730" s="56"/>
      <c r="F730" s="78"/>
      <c r="G730" s="56"/>
      <c r="H730" s="84">
        <f>SUMIF('Cash Inflows'!E:E,'AR Journal'!D730,'Cash Inflows'!F:F)</f>
        <v>0</v>
      </c>
      <c r="I730" s="84">
        <f t="shared" si="35"/>
        <v>0</v>
      </c>
      <c r="J730">
        <f t="shared" si="34"/>
        <v>0</v>
      </c>
      <c r="K730" t="b">
        <f ca="1">IF(TODAY()-E730&gt;'Data Inputs'!$B$46,TRUE,FALSE)</f>
        <v>1</v>
      </c>
    </row>
    <row r="731" spans="1:11" x14ac:dyDescent="0.25">
      <c r="A731" s="110" t="str">
        <f t="shared" si="33"/>
        <v/>
      </c>
      <c r="B731" s="123"/>
      <c r="C731" s="55"/>
      <c r="D731" s="55"/>
      <c r="E731" s="56"/>
      <c r="F731" s="78"/>
      <c r="G731" s="56"/>
      <c r="H731" s="84">
        <f>SUMIF('Cash Inflows'!E:E,'AR Journal'!D731,'Cash Inflows'!F:F)</f>
        <v>0</v>
      </c>
      <c r="I731" s="84">
        <f t="shared" si="35"/>
        <v>0</v>
      </c>
      <c r="J731">
        <f t="shared" si="34"/>
        <v>0</v>
      </c>
      <c r="K731" t="b">
        <f ca="1">IF(TODAY()-E731&gt;'Data Inputs'!$B$46,TRUE,FALSE)</f>
        <v>1</v>
      </c>
    </row>
    <row r="732" spans="1:11" x14ac:dyDescent="0.25">
      <c r="A732" s="110" t="str">
        <f t="shared" si="33"/>
        <v/>
      </c>
      <c r="B732" s="123"/>
      <c r="C732" s="55"/>
      <c r="D732" s="55"/>
      <c r="E732" s="56"/>
      <c r="F732" s="78"/>
      <c r="G732" s="56"/>
      <c r="H732" s="84">
        <f>SUMIF('Cash Inflows'!E:E,'AR Journal'!D732,'Cash Inflows'!F:F)</f>
        <v>0</v>
      </c>
      <c r="I732" s="84">
        <f t="shared" si="35"/>
        <v>0</v>
      </c>
      <c r="J732">
        <f t="shared" si="34"/>
        <v>0</v>
      </c>
      <c r="K732" t="b">
        <f ca="1">IF(TODAY()-E732&gt;'Data Inputs'!$B$46,TRUE,FALSE)</f>
        <v>1</v>
      </c>
    </row>
    <row r="733" spans="1:11" x14ac:dyDescent="0.25">
      <c r="A733" s="110" t="str">
        <f t="shared" si="33"/>
        <v/>
      </c>
      <c r="B733" s="123"/>
      <c r="C733" s="55"/>
      <c r="D733" s="55"/>
      <c r="E733" s="56"/>
      <c r="F733" s="78"/>
      <c r="G733" s="56"/>
      <c r="H733" s="84">
        <f>SUMIF('Cash Inflows'!E:E,'AR Journal'!D733,'Cash Inflows'!F:F)</f>
        <v>0</v>
      </c>
      <c r="I733" s="84">
        <f t="shared" si="35"/>
        <v>0</v>
      </c>
      <c r="J733">
        <f t="shared" si="34"/>
        <v>0</v>
      </c>
      <c r="K733" t="b">
        <f ca="1">IF(TODAY()-E733&gt;'Data Inputs'!$B$46,TRUE,FALSE)</f>
        <v>1</v>
      </c>
    </row>
    <row r="734" spans="1:11" x14ac:dyDescent="0.25">
      <c r="A734" s="110" t="str">
        <f t="shared" si="33"/>
        <v/>
      </c>
      <c r="B734" s="123"/>
      <c r="C734" s="55"/>
      <c r="D734" s="55"/>
      <c r="E734" s="56"/>
      <c r="F734" s="78"/>
      <c r="G734" s="56"/>
      <c r="H734" s="84">
        <f>SUMIF('Cash Inflows'!E:E,'AR Journal'!D734,'Cash Inflows'!F:F)</f>
        <v>0</v>
      </c>
      <c r="I734" s="84">
        <f t="shared" si="35"/>
        <v>0</v>
      </c>
      <c r="J734">
        <f t="shared" si="34"/>
        <v>0</v>
      </c>
      <c r="K734" t="b">
        <f ca="1">IF(TODAY()-E734&gt;'Data Inputs'!$B$46,TRUE,FALSE)</f>
        <v>1</v>
      </c>
    </row>
    <row r="735" spans="1:11" x14ac:dyDescent="0.25">
      <c r="A735" s="110" t="str">
        <f t="shared" si="33"/>
        <v/>
      </c>
      <c r="B735" s="123"/>
      <c r="C735" s="55"/>
      <c r="D735" s="55"/>
      <c r="E735" s="56"/>
      <c r="F735" s="78"/>
      <c r="G735" s="56"/>
      <c r="H735" s="84">
        <f>SUMIF('Cash Inflows'!E:E,'AR Journal'!D735,'Cash Inflows'!F:F)</f>
        <v>0</v>
      </c>
      <c r="I735" s="84">
        <f t="shared" si="35"/>
        <v>0</v>
      </c>
      <c r="J735">
        <f t="shared" si="34"/>
        <v>0</v>
      </c>
      <c r="K735" t="b">
        <f ca="1">IF(TODAY()-E735&gt;'Data Inputs'!$B$46,TRUE,FALSE)</f>
        <v>1</v>
      </c>
    </row>
    <row r="736" spans="1:11" x14ac:dyDescent="0.25">
      <c r="A736" s="110" t="str">
        <f t="shared" si="33"/>
        <v/>
      </c>
      <c r="B736" s="123"/>
      <c r="C736" s="55"/>
      <c r="D736" s="55"/>
      <c r="E736" s="56"/>
      <c r="F736" s="78"/>
      <c r="G736" s="56"/>
      <c r="H736" s="84">
        <f>SUMIF('Cash Inflows'!E:E,'AR Journal'!D736,'Cash Inflows'!F:F)</f>
        <v>0</v>
      </c>
      <c r="I736" s="84">
        <f t="shared" si="35"/>
        <v>0</v>
      </c>
      <c r="J736">
        <f t="shared" si="34"/>
        <v>0</v>
      </c>
      <c r="K736" t="b">
        <f ca="1">IF(TODAY()-E736&gt;'Data Inputs'!$B$46,TRUE,FALSE)</f>
        <v>1</v>
      </c>
    </row>
    <row r="737" spans="1:11" x14ac:dyDescent="0.25">
      <c r="A737" s="110" t="str">
        <f t="shared" si="33"/>
        <v/>
      </c>
      <c r="B737" s="123"/>
      <c r="C737" s="55"/>
      <c r="D737" s="55"/>
      <c r="E737" s="56"/>
      <c r="F737" s="78"/>
      <c r="G737" s="56"/>
      <c r="H737" s="84">
        <f>SUMIF('Cash Inflows'!E:E,'AR Journal'!D737,'Cash Inflows'!F:F)</f>
        <v>0</v>
      </c>
      <c r="I737" s="84">
        <f t="shared" si="35"/>
        <v>0</v>
      </c>
      <c r="J737">
        <f t="shared" si="34"/>
        <v>0</v>
      </c>
      <c r="K737" t="b">
        <f ca="1">IF(TODAY()-E737&gt;'Data Inputs'!$B$46,TRUE,FALSE)</f>
        <v>1</v>
      </c>
    </row>
    <row r="738" spans="1:11" x14ac:dyDescent="0.25">
      <c r="A738" s="110" t="str">
        <f t="shared" si="33"/>
        <v/>
      </c>
      <c r="B738" s="123"/>
      <c r="C738" s="55"/>
      <c r="D738" s="55"/>
      <c r="E738" s="56"/>
      <c r="F738" s="78"/>
      <c r="G738" s="56"/>
      <c r="H738" s="84">
        <f>SUMIF('Cash Inflows'!E:E,'AR Journal'!D738,'Cash Inflows'!F:F)</f>
        <v>0</v>
      </c>
      <c r="I738" s="84">
        <f t="shared" si="35"/>
        <v>0</v>
      </c>
      <c r="J738">
        <f t="shared" si="34"/>
        <v>0</v>
      </c>
      <c r="K738" t="b">
        <f ca="1">IF(TODAY()-E738&gt;'Data Inputs'!$B$46,TRUE,FALSE)</f>
        <v>1</v>
      </c>
    </row>
    <row r="739" spans="1:11" x14ac:dyDescent="0.25">
      <c r="A739" s="110" t="str">
        <f t="shared" si="33"/>
        <v/>
      </c>
      <c r="B739" s="123"/>
      <c r="C739" s="55"/>
      <c r="D739" s="55"/>
      <c r="E739" s="56"/>
      <c r="F739" s="78"/>
      <c r="G739" s="56"/>
      <c r="H739" s="84">
        <f>SUMIF('Cash Inflows'!E:E,'AR Journal'!D739,'Cash Inflows'!F:F)</f>
        <v>0</v>
      </c>
      <c r="I739" s="84">
        <f t="shared" si="35"/>
        <v>0</v>
      </c>
      <c r="J739">
        <f t="shared" si="34"/>
        <v>0</v>
      </c>
      <c r="K739" t="b">
        <f ca="1">IF(TODAY()-E739&gt;'Data Inputs'!$B$46,TRUE,FALSE)</f>
        <v>1</v>
      </c>
    </row>
    <row r="740" spans="1:11" x14ac:dyDescent="0.25">
      <c r="A740" s="110" t="str">
        <f t="shared" si="33"/>
        <v/>
      </c>
      <c r="B740" s="123"/>
      <c r="C740" s="55"/>
      <c r="D740" s="55"/>
      <c r="E740" s="56"/>
      <c r="F740" s="78"/>
      <c r="G740" s="56"/>
      <c r="H740" s="84">
        <f>SUMIF('Cash Inflows'!E:E,'AR Journal'!D740,'Cash Inflows'!F:F)</f>
        <v>0</v>
      </c>
      <c r="I740" s="84">
        <f t="shared" si="35"/>
        <v>0</v>
      </c>
      <c r="J740">
        <f t="shared" si="34"/>
        <v>0</v>
      </c>
      <c r="K740" t="b">
        <f ca="1">IF(TODAY()-E740&gt;'Data Inputs'!$B$46,TRUE,FALSE)</f>
        <v>1</v>
      </c>
    </row>
    <row r="741" spans="1:11" x14ac:dyDescent="0.25">
      <c r="A741" s="110" t="str">
        <f t="shared" si="33"/>
        <v/>
      </c>
      <c r="B741" s="123"/>
      <c r="C741" s="55"/>
      <c r="D741" s="55"/>
      <c r="E741" s="56"/>
      <c r="F741" s="78"/>
      <c r="G741" s="56"/>
      <c r="H741" s="84">
        <f>SUMIF('Cash Inflows'!E:E,'AR Journal'!D741,'Cash Inflows'!F:F)</f>
        <v>0</v>
      </c>
      <c r="I741" s="84">
        <f t="shared" si="35"/>
        <v>0</v>
      </c>
      <c r="J741">
        <f t="shared" si="34"/>
        <v>0</v>
      </c>
      <c r="K741" t="b">
        <f ca="1">IF(TODAY()-E741&gt;'Data Inputs'!$B$46,TRUE,FALSE)</f>
        <v>1</v>
      </c>
    </row>
    <row r="742" spans="1:11" x14ac:dyDescent="0.25">
      <c r="A742" s="110" t="str">
        <f t="shared" si="33"/>
        <v/>
      </c>
      <c r="B742" s="123"/>
      <c r="C742" s="55"/>
      <c r="D742" s="55"/>
      <c r="E742" s="56"/>
      <c r="F742" s="78"/>
      <c r="G742" s="56"/>
      <c r="H742" s="84">
        <f>SUMIF('Cash Inflows'!E:E,'AR Journal'!D742,'Cash Inflows'!F:F)</f>
        <v>0</v>
      </c>
      <c r="I742" s="84">
        <f t="shared" si="35"/>
        <v>0</v>
      </c>
      <c r="J742">
        <f t="shared" si="34"/>
        <v>0</v>
      </c>
      <c r="K742" t="b">
        <f ca="1">IF(TODAY()-E742&gt;'Data Inputs'!$B$46,TRUE,FALSE)</f>
        <v>1</v>
      </c>
    </row>
    <row r="743" spans="1:11" x14ac:dyDescent="0.25">
      <c r="A743" s="110" t="str">
        <f t="shared" si="33"/>
        <v/>
      </c>
      <c r="B743" s="123"/>
      <c r="C743" s="55"/>
      <c r="D743" s="55"/>
      <c r="E743" s="56"/>
      <c r="F743" s="78"/>
      <c r="G743" s="56"/>
      <c r="H743" s="84">
        <f>SUMIF('Cash Inflows'!E:E,'AR Journal'!D743,'Cash Inflows'!F:F)</f>
        <v>0</v>
      </c>
      <c r="I743" s="84">
        <f t="shared" si="35"/>
        <v>0</v>
      </c>
      <c r="J743">
        <f t="shared" si="34"/>
        <v>0</v>
      </c>
      <c r="K743" t="b">
        <f ca="1">IF(TODAY()-E743&gt;'Data Inputs'!$B$46,TRUE,FALSE)</f>
        <v>1</v>
      </c>
    </row>
    <row r="744" spans="1:11" x14ac:dyDescent="0.25">
      <c r="A744" s="110" t="str">
        <f t="shared" si="33"/>
        <v/>
      </c>
      <c r="B744" s="123"/>
      <c r="C744" s="55"/>
      <c r="D744" s="55"/>
      <c r="E744" s="56"/>
      <c r="F744" s="78"/>
      <c r="G744" s="56"/>
      <c r="H744" s="84">
        <f>SUMIF('Cash Inflows'!E:E,'AR Journal'!D744,'Cash Inflows'!F:F)</f>
        <v>0</v>
      </c>
      <c r="I744" s="84">
        <f t="shared" si="35"/>
        <v>0</v>
      </c>
      <c r="J744">
        <f t="shared" si="34"/>
        <v>0</v>
      </c>
      <c r="K744" t="b">
        <f ca="1">IF(TODAY()-E744&gt;'Data Inputs'!$B$46,TRUE,FALSE)</f>
        <v>1</v>
      </c>
    </row>
    <row r="745" spans="1:11" x14ac:dyDescent="0.25">
      <c r="A745" s="110" t="str">
        <f t="shared" si="33"/>
        <v/>
      </c>
      <c r="B745" s="123"/>
      <c r="C745" s="55"/>
      <c r="D745" s="55"/>
      <c r="E745" s="56"/>
      <c r="F745" s="78"/>
      <c r="G745" s="56"/>
      <c r="H745" s="84">
        <f>SUMIF('Cash Inflows'!E:E,'AR Journal'!D745,'Cash Inflows'!F:F)</f>
        <v>0</v>
      </c>
      <c r="I745" s="84">
        <f t="shared" si="35"/>
        <v>0</v>
      </c>
      <c r="J745">
        <f t="shared" si="34"/>
        <v>0</v>
      </c>
      <c r="K745" t="b">
        <f ca="1">IF(TODAY()-E745&gt;'Data Inputs'!$B$46,TRUE,FALSE)</f>
        <v>1</v>
      </c>
    </row>
    <row r="746" spans="1:11" x14ac:dyDescent="0.25">
      <c r="A746" s="110" t="str">
        <f t="shared" si="33"/>
        <v/>
      </c>
      <c r="B746" s="123"/>
      <c r="C746" s="55"/>
      <c r="D746" s="55"/>
      <c r="E746" s="56"/>
      <c r="F746" s="78"/>
      <c r="G746" s="56"/>
      <c r="H746" s="84">
        <f>SUMIF('Cash Inflows'!E:E,'AR Journal'!D746,'Cash Inflows'!F:F)</f>
        <v>0</v>
      </c>
      <c r="I746" s="84">
        <f t="shared" si="35"/>
        <v>0</v>
      </c>
      <c r="J746">
        <f t="shared" si="34"/>
        <v>0</v>
      </c>
      <c r="K746" t="b">
        <f ca="1">IF(TODAY()-E746&gt;'Data Inputs'!$B$46,TRUE,FALSE)</f>
        <v>1</v>
      </c>
    </row>
    <row r="747" spans="1:11" x14ac:dyDescent="0.25">
      <c r="A747" s="110" t="str">
        <f t="shared" si="33"/>
        <v/>
      </c>
      <c r="B747" s="123"/>
      <c r="C747" s="55"/>
      <c r="D747" s="55"/>
      <c r="E747" s="56"/>
      <c r="F747" s="78"/>
      <c r="G747" s="56"/>
      <c r="H747" s="84">
        <f>SUMIF('Cash Inflows'!E:E,'AR Journal'!D747,'Cash Inflows'!F:F)</f>
        <v>0</v>
      </c>
      <c r="I747" s="84">
        <f t="shared" si="35"/>
        <v>0</v>
      </c>
      <c r="J747">
        <f t="shared" si="34"/>
        <v>0</v>
      </c>
      <c r="K747" t="b">
        <f ca="1">IF(TODAY()-E747&gt;'Data Inputs'!$B$46,TRUE,FALSE)</f>
        <v>1</v>
      </c>
    </row>
    <row r="748" spans="1:11" x14ac:dyDescent="0.25">
      <c r="A748" s="110" t="str">
        <f t="shared" si="33"/>
        <v/>
      </c>
      <c r="B748" s="123"/>
      <c r="C748" s="55"/>
      <c r="D748" s="55"/>
      <c r="E748" s="56"/>
      <c r="F748" s="78"/>
      <c r="G748" s="56"/>
      <c r="H748" s="84">
        <f>SUMIF('Cash Inflows'!E:E,'AR Journal'!D748,'Cash Inflows'!F:F)</f>
        <v>0</v>
      </c>
      <c r="I748" s="84">
        <f t="shared" si="35"/>
        <v>0</v>
      </c>
      <c r="J748">
        <f t="shared" si="34"/>
        <v>0</v>
      </c>
      <c r="K748" t="b">
        <f ca="1">IF(TODAY()-E748&gt;'Data Inputs'!$B$46,TRUE,FALSE)</f>
        <v>1</v>
      </c>
    </row>
    <row r="749" spans="1:11" x14ac:dyDescent="0.25">
      <c r="A749" s="110" t="str">
        <f t="shared" si="33"/>
        <v/>
      </c>
      <c r="B749" s="123"/>
      <c r="C749" s="55"/>
      <c r="D749" s="55"/>
      <c r="E749" s="56"/>
      <c r="F749" s="78"/>
      <c r="G749" s="56"/>
      <c r="H749" s="84">
        <f>SUMIF('Cash Inflows'!E:E,'AR Journal'!D749,'Cash Inflows'!F:F)</f>
        <v>0</v>
      </c>
      <c r="I749" s="84">
        <f t="shared" si="35"/>
        <v>0</v>
      </c>
      <c r="J749">
        <f t="shared" si="34"/>
        <v>0</v>
      </c>
      <c r="K749" t="b">
        <f ca="1">IF(TODAY()-E749&gt;'Data Inputs'!$B$46,TRUE,FALSE)</f>
        <v>1</v>
      </c>
    </row>
    <row r="750" spans="1:11" x14ac:dyDescent="0.25">
      <c r="A750" s="110" t="str">
        <f t="shared" si="33"/>
        <v/>
      </c>
      <c r="B750" s="123"/>
      <c r="C750" s="55"/>
      <c r="D750" s="55"/>
      <c r="E750" s="56"/>
      <c r="F750" s="78"/>
      <c r="G750" s="56"/>
      <c r="H750" s="84">
        <f>SUMIF('Cash Inflows'!E:E,'AR Journal'!D750,'Cash Inflows'!F:F)</f>
        <v>0</v>
      </c>
      <c r="I750" s="84">
        <f t="shared" si="35"/>
        <v>0</v>
      </c>
      <c r="J750">
        <f t="shared" si="34"/>
        <v>0</v>
      </c>
      <c r="K750" t="b">
        <f ca="1">IF(TODAY()-E750&gt;'Data Inputs'!$B$46,TRUE,FALSE)</f>
        <v>1</v>
      </c>
    </row>
    <row r="751" spans="1:11" x14ac:dyDescent="0.25">
      <c r="A751" s="110" t="str">
        <f t="shared" si="33"/>
        <v/>
      </c>
      <c r="B751" s="123"/>
      <c r="C751" s="55"/>
      <c r="D751" s="55"/>
      <c r="E751" s="56"/>
      <c r="F751" s="78"/>
      <c r="G751" s="56"/>
      <c r="H751" s="84">
        <f>SUMIF('Cash Inflows'!E:E,'AR Journal'!D751,'Cash Inflows'!F:F)</f>
        <v>0</v>
      </c>
      <c r="I751" s="84">
        <f t="shared" si="35"/>
        <v>0</v>
      </c>
      <c r="J751">
        <f t="shared" si="34"/>
        <v>0</v>
      </c>
      <c r="K751" t="b">
        <f ca="1">IF(TODAY()-E751&gt;'Data Inputs'!$B$46,TRUE,FALSE)</f>
        <v>1</v>
      </c>
    </row>
    <row r="752" spans="1:11" x14ac:dyDescent="0.25">
      <c r="A752" s="110" t="str">
        <f t="shared" si="33"/>
        <v/>
      </c>
      <c r="B752" s="123"/>
      <c r="C752" s="55"/>
      <c r="D752" s="55"/>
      <c r="E752" s="56"/>
      <c r="F752" s="78"/>
      <c r="G752" s="56"/>
      <c r="H752" s="84">
        <f>SUMIF('Cash Inflows'!E:E,'AR Journal'!D752,'Cash Inflows'!F:F)</f>
        <v>0</v>
      </c>
      <c r="I752" s="84">
        <f t="shared" si="35"/>
        <v>0</v>
      </c>
      <c r="J752">
        <f t="shared" si="34"/>
        <v>0</v>
      </c>
      <c r="K752" t="b">
        <f ca="1">IF(TODAY()-E752&gt;'Data Inputs'!$B$46,TRUE,FALSE)</f>
        <v>1</v>
      </c>
    </row>
    <row r="753" spans="1:11" x14ac:dyDescent="0.25">
      <c r="A753" s="110" t="str">
        <f t="shared" si="33"/>
        <v/>
      </c>
      <c r="B753" s="123"/>
      <c r="C753" s="55"/>
      <c r="D753" s="55"/>
      <c r="E753" s="56"/>
      <c r="F753" s="78"/>
      <c r="G753" s="56"/>
      <c r="H753" s="84">
        <f>SUMIF('Cash Inflows'!E:E,'AR Journal'!D753,'Cash Inflows'!F:F)</f>
        <v>0</v>
      </c>
      <c r="I753" s="84">
        <f t="shared" si="35"/>
        <v>0</v>
      </c>
      <c r="J753">
        <f t="shared" si="34"/>
        <v>0</v>
      </c>
      <c r="K753" t="b">
        <f ca="1">IF(TODAY()-E753&gt;'Data Inputs'!$B$46,TRUE,FALSE)</f>
        <v>1</v>
      </c>
    </row>
    <row r="754" spans="1:11" x14ac:dyDescent="0.25">
      <c r="A754" s="110" t="str">
        <f t="shared" si="33"/>
        <v/>
      </c>
      <c r="B754" s="123"/>
      <c r="C754" s="55"/>
      <c r="D754" s="55"/>
      <c r="E754" s="56"/>
      <c r="F754" s="78"/>
      <c r="G754" s="56"/>
      <c r="H754" s="84">
        <f>SUMIF('Cash Inflows'!E:E,'AR Journal'!D754,'Cash Inflows'!F:F)</f>
        <v>0</v>
      </c>
      <c r="I754" s="84">
        <f t="shared" si="35"/>
        <v>0</v>
      </c>
      <c r="J754">
        <f t="shared" si="34"/>
        <v>0</v>
      </c>
      <c r="K754" t="b">
        <f ca="1">IF(TODAY()-E754&gt;'Data Inputs'!$B$46,TRUE,FALSE)</f>
        <v>1</v>
      </c>
    </row>
    <row r="755" spans="1:11" x14ac:dyDescent="0.25">
      <c r="A755" s="110" t="str">
        <f t="shared" si="33"/>
        <v/>
      </c>
      <c r="B755" s="123"/>
      <c r="C755" s="55"/>
      <c r="D755" s="55"/>
      <c r="E755" s="56"/>
      <c r="F755" s="78"/>
      <c r="G755" s="56"/>
      <c r="H755" s="84">
        <f>SUMIF('Cash Inflows'!E:E,'AR Journal'!D755,'Cash Inflows'!F:F)</f>
        <v>0</v>
      </c>
      <c r="I755" s="84">
        <f t="shared" si="35"/>
        <v>0</v>
      </c>
      <c r="J755">
        <f t="shared" si="34"/>
        <v>0</v>
      </c>
      <c r="K755" t="b">
        <f ca="1">IF(TODAY()-E755&gt;'Data Inputs'!$B$46,TRUE,FALSE)</f>
        <v>1</v>
      </c>
    </row>
    <row r="756" spans="1:11" x14ac:dyDescent="0.25">
      <c r="A756" s="110" t="str">
        <f t="shared" si="33"/>
        <v/>
      </c>
      <c r="B756" s="123"/>
      <c r="C756" s="55"/>
      <c r="D756" s="55"/>
      <c r="E756" s="56"/>
      <c r="F756" s="78"/>
      <c r="G756" s="56"/>
      <c r="H756" s="84">
        <f>SUMIF('Cash Inflows'!E:E,'AR Journal'!D756,'Cash Inflows'!F:F)</f>
        <v>0</v>
      </c>
      <c r="I756" s="84">
        <f t="shared" si="35"/>
        <v>0</v>
      </c>
      <c r="J756">
        <f t="shared" si="34"/>
        <v>0</v>
      </c>
      <c r="K756" t="b">
        <f ca="1">IF(TODAY()-E756&gt;'Data Inputs'!$B$46,TRUE,FALSE)</f>
        <v>1</v>
      </c>
    </row>
    <row r="757" spans="1:11" x14ac:dyDescent="0.25">
      <c r="A757" s="110" t="str">
        <f t="shared" si="33"/>
        <v/>
      </c>
      <c r="B757" s="123"/>
      <c r="C757" s="55"/>
      <c r="D757" s="55"/>
      <c r="E757" s="56"/>
      <c r="F757" s="78"/>
      <c r="G757" s="56"/>
      <c r="H757" s="84">
        <f>SUMIF('Cash Inflows'!E:E,'AR Journal'!D757,'Cash Inflows'!F:F)</f>
        <v>0</v>
      </c>
      <c r="I757" s="84">
        <f t="shared" si="35"/>
        <v>0</v>
      </c>
      <c r="J757">
        <f t="shared" si="34"/>
        <v>0</v>
      </c>
      <c r="K757" t="b">
        <f ca="1">IF(TODAY()-E757&gt;'Data Inputs'!$B$46,TRUE,FALSE)</f>
        <v>1</v>
      </c>
    </row>
    <row r="758" spans="1:11" x14ac:dyDescent="0.25">
      <c r="A758" s="110" t="str">
        <f t="shared" si="33"/>
        <v/>
      </c>
      <c r="B758" s="123"/>
      <c r="C758" s="55"/>
      <c r="D758" s="55"/>
      <c r="E758" s="56"/>
      <c r="F758" s="78"/>
      <c r="G758" s="56"/>
      <c r="H758" s="84">
        <f>SUMIF('Cash Inflows'!E:E,'AR Journal'!D758,'Cash Inflows'!F:F)</f>
        <v>0</v>
      </c>
      <c r="I758" s="84">
        <f t="shared" si="35"/>
        <v>0</v>
      </c>
      <c r="J758">
        <f t="shared" si="34"/>
        <v>0</v>
      </c>
      <c r="K758" t="b">
        <f ca="1">IF(TODAY()-E758&gt;'Data Inputs'!$B$46,TRUE,FALSE)</f>
        <v>1</v>
      </c>
    </row>
    <row r="759" spans="1:11" x14ac:dyDescent="0.25">
      <c r="A759" s="110" t="str">
        <f t="shared" si="33"/>
        <v/>
      </c>
      <c r="B759" s="123"/>
      <c r="C759" s="55"/>
      <c r="D759" s="55"/>
      <c r="E759" s="56"/>
      <c r="F759" s="78"/>
      <c r="G759" s="56"/>
      <c r="H759" s="84">
        <f>SUMIF('Cash Inflows'!E:E,'AR Journal'!D759,'Cash Inflows'!F:F)</f>
        <v>0</v>
      </c>
      <c r="I759" s="84">
        <f t="shared" si="35"/>
        <v>0</v>
      </c>
      <c r="J759">
        <f t="shared" si="34"/>
        <v>0</v>
      </c>
      <c r="K759" t="b">
        <f ca="1">IF(TODAY()-E759&gt;'Data Inputs'!$B$46,TRUE,FALSE)</f>
        <v>1</v>
      </c>
    </row>
    <row r="760" spans="1:11" x14ac:dyDescent="0.25">
      <c r="A760" s="110" t="str">
        <f t="shared" si="33"/>
        <v/>
      </c>
      <c r="B760" s="123"/>
      <c r="C760" s="55"/>
      <c r="D760" s="55"/>
      <c r="E760" s="56"/>
      <c r="F760" s="78"/>
      <c r="G760" s="56"/>
      <c r="H760" s="84">
        <f>SUMIF('Cash Inflows'!E:E,'AR Journal'!D760,'Cash Inflows'!F:F)</f>
        <v>0</v>
      </c>
      <c r="I760" s="84">
        <f t="shared" si="35"/>
        <v>0</v>
      </c>
      <c r="J760">
        <f t="shared" si="34"/>
        <v>0</v>
      </c>
      <c r="K760" t="b">
        <f ca="1">IF(TODAY()-E760&gt;'Data Inputs'!$B$46,TRUE,FALSE)</f>
        <v>1</v>
      </c>
    </row>
    <row r="761" spans="1:11" x14ac:dyDescent="0.25">
      <c r="A761" s="110" t="str">
        <f t="shared" si="33"/>
        <v/>
      </c>
      <c r="B761" s="123"/>
      <c r="C761" s="55"/>
      <c r="D761" s="55"/>
      <c r="E761" s="56"/>
      <c r="F761" s="78"/>
      <c r="G761" s="56"/>
      <c r="H761" s="84">
        <f>SUMIF('Cash Inflows'!E:E,'AR Journal'!D761,'Cash Inflows'!F:F)</f>
        <v>0</v>
      </c>
      <c r="I761" s="84">
        <f t="shared" si="35"/>
        <v>0</v>
      </c>
      <c r="J761">
        <f t="shared" si="34"/>
        <v>0</v>
      </c>
      <c r="K761" t="b">
        <f ca="1">IF(TODAY()-E761&gt;'Data Inputs'!$B$46,TRUE,FALSE)</f>
        <v>1</v>
      </c>
    </row>
    <row r="762" spans="1:11" x14ac:dyDescent="0.25">
      <c r="A762" s="110" t="str">
        <f t="shared" si="33"/>
        <v/>
      </c>
      <c r="B762" s="123"/>
      <c r="C762" s="55"/>
      <c r="D762" s="55"/>
      <c r="E762" s="56"/>
      <c r="F762" s="78"/>
      <c r="G762" s="56"/>
      <c r="H762" s="84">
        <f>SUMIF('Cash Inflows'!E:E,'AR Journal'!D762,'Cash Inflows'!F:F)</f>
        <v>0</v>
      </c>
      <c r="I762" s="84">
        <f t="shared" si="35"/>
        <v>0</v>
      </c>
      <c r="J762">
        <f t="shared" si="34"/>
        <v>0</v>
      </c>
      <c r="K762" t="b">
        <f ca="1">IF(TODAY()-E762&gt;'Data Inputs'!$B$46,TRUE,FALSE)</f>
        <v>1</v>
      </c>
    </row>
    <row r="763" spans="1:11" x14ac:dyDescent="0.25">
      <c r="A763" s="110" t="str">
        <f t="shared" si="33"/>
        <v/>
      </c>
      <c r="B763" s="123"/>
      <c r="C763" s="55"/>
      <c r="D763" s="55"/>
      <c r="E763" s="56"/>
      <c r="F763" s="78"/>
      <c r="G763" s="56"/>
      <c r="H763" s="84">
        <f>SUMIF('Cash Inflows'!E:E,'AR Journal'!D763,'Cash Inflows'!F:F)</f>
        <v>0</v>
      </c>
      <c r="I763" s="84">
        <f t="shared" si="35"/>
        <v>0</v>
      </c>
      <c r="J763">
        <f t="shared" si="34"/>
        <v>0</v>
      </c>
      <c r="K763" t="b">
        <f ca="1">IF(TODAY()-E763&gt;'Data Inputs'!$B$46,TRUE,FALSE)</f>
        <v>1</v>
      </c>
    </row>
    <row r="764" spans="1:11" x14ac:dyDescent="0.25">
      <c r="A764" s="110" t="str">
        <f t="shared" si="33"/>
        <v/>
      </c>
      <c r="B764" s="123"/>
      <c r="C764" s="55"/>
      <c r="D764" s="55"/>
      <c r="E764" s="56"/>
      <c r="F764" s="78"/>
      <c r="G764" s="56"/>
      <c r="H764" s="84">
        <f>SUMIF('Cash Inflows'!E:E,'AR Journal'!D764,'Cash Inflows'!F:F)</f>
        <v>0</v>
      </c>
      <c r="I764" s="84">
        <f t="shared" si="35"/>
        <v>0</v>
      </c>
      <c r="J764">
        <f t="shared" si="34"/>
        <v>0</v>
      </c>
      <c r="K764" t="b">
        <f ca="1">IF(TODAY()-E764&gt;'Data Inputs'!$B$46,TRUE,FALSE)</f>
        <v>1</v>
      </c>
    </row>
    <row r="765" spans="1:11" x14ac:dyDescent="0.25">
      <c r="A765" s="110" t="str">
        <f t="shared" si="33"/>
        <v/>
      </c>
      <c r="B765" s="123"/>
      <c r="C765" s="55"/>
      <c r="D765" s="55"/>
      <c r="E765" s="56"/>
      <c r="F765" s="78"/>
      <c r="G765" s="56"/>
      <c r="H765" s="84">
        <f>SUMIF('Cash Inflows'!E:E,'AR Journal'!D765,'Cash Inflows'!F:F)</f>
        <v>0</v>
      </c>
      <c r="I765" s="84">
        <f t="shared" si="35"/>
        <v>0</v>
      </c>
      <c r="J765">
        <f t="shared" si="34"/>
        <v>0</v>
      </c>
      <c r="K765" t="b">
        <f ca="1">IF(TODAY()-E765&gt;'Data Inputs'!$B$46,TRUE,FALSE)</f>
        <v>1</v>
      </c>
    </row>
    <row r="766" spans="1:11" x14ac:dyDescent="0.25">
      <c r="A766" s="110" t="str">
        <f t="shared" si="33"/>
        <v/>
      </c>
      <c r="B766" s="123"/>
      <c r="C766" s="55"/>
      <c r="D766" s="55"/>
      <c r="E766" s="56"/>
      <c r="F766" s="78"/>
      <c r="G766" s="56"/>
      <c r="H766" s="84">
        <f>SUMIF('Cash Inflows'!E:E,'AR Journal'!D766,'Cash Inflows'!F:F)</f>
        <v>0</v>
      </c>
      <c r="I766" s="84">
        <f t="shared" si="35"/>
        <v>0</v>
      </c>
      <c r="J766">
        <f t="shared" si="34"/>
        <v>0</v>
      </c>
      <c r="K766" t="b">
        <f ca="1">IF(TODAY()-E766&gt;'Data Inputs'!$B$46,TRUE,FALSE)</f>
        <v>1</v>
      </c>
    </row>
    <row r="767" spans="1:11" x14ac:dyDescent="0.25">
      <c r="A767" s="110" t="str">
        <f t="shared" si="33"/>
        <v/>
      </c>
      <c r="B767" s="123"/>
      <c r="C767" s="55"/>
      <c r="D767" s="55"/>
      <c r="E767" s="56"/>
      <c r="F767" s="78"/>
      <c r="G767" s="56"/>
      <c r="H767" s="84">
        <f>SUMIF('Cash Inflows'!E:E,'AR Journal'!D767,'Cash Inflows'!F:F)</f>
        <v>0</v>
      </c>
      <c r="I767" s="84">
        <f t="shared" si="35"/>
        <v>0</v>
      </c>
      <c r="J767">
        <f t="shared" si="34"/>
        <v>0</v>
      </c>
      <c r="K767" t="b">
        <f ca="1">IF(TODAY()-E767&gt;'Data Inputs'!$B$46,TRUE,FALSE)</f>
        <v>1</v>
      </c>
    </row>
    <row r="768" spans="1:11" x14ac:dyDescent="0.25">
      <c r="A768" s="110" t="str">
        <f t="shared" si="33"/>
        <v/>
      </c>
      <c r="B768" s="123"/>
      <c r="C768" s="55"/>
      <c r="D768" s="55"/>
      <c r="E768" s="56"/>
      <c r="F768" s="78"/>
      <c r="G768" s="56"/>
      <c r="H768" s="84">
        <f>SUMIF('Cash Inflows'!E:E,'AR Journal'!D768,'Cash Inflows'!F:F)</f>
        <v>0</v>
      </c>
      <c r="I768" s="84">
        <f t="shared" si="35"/>
        <v>0</v>
      </c>
      <c r="J768">
        <f t="shared" si="34"/>
        <v>0</v>
      </c>
      <c r="K768" t="b">
        <f ca="1">IF(TODAY()-E768&gt;'Data Inputs'!$B$46,TRUE,FALSE)</f>
        <v>1</v>
      </c>
    </row>
    <row r="769" spans="1:11" x14ac:dyDescent="0.25">
      <c r="A769" s="110" t="str">
        <f t="shared" si="33"/>
        <v/>
      </c>
      <c r="B769" s="123"/>
      <c r="C769" s="55"/>
      <c r="D769" s="55"/>
      <c r="E769" s="56"/>
      <c r="F769" s="78"/>
      <c r="G769" s="56"/>
      <c r="H769" s="84">
        <f>SUMIF('Cash Inflows'!E:E,'AR Journal'!D769,'Cash Inflows'!F:F)</f>
        <v>0</v>
      </c>
      <c r="I769" s="84">
        <f t="shared" si="35"/>
        <v>0</v>
      </c>
      <c r="J769">
        <f t="shared" si="34"/>
        <v>0</v>
      </c>
      <c r="K769" t="b">
        <f ca="1">IF(TODAY()-E769&gt;'Data Inputs'!$B$46,TRUE,FALSE)</f>
        <v>1</v>
      </c>
    </row>
    <row r="770" spans="1:11" x14ac:dyDescent="0.25">
      <c r="A770" s="110" t="str">
        <f t="shared" si="33"/>
        <v/>
      </c>
      <c r="B770" s="123"/>
      <c r="C770" s="55"/>
      <c r="D770" s="55"/>
      <c r="E770" s="56"/>
      <c r="F770" s="78"/>
      <c r="G770" s="56"/>
      <c r="H770" s="84">
        <f>SUMIF('Cash Inflows'!E:E,'AR Journal'!D770,'Cash Inflows'!F:F)</f>
        <v>0</v>
      </c>
      <c r="I770" s="84">
        <f t="shared" si="35"/>
        <v>0</v>
      </c>
      <c r="J770">
        <f t="shared" si="34"/>
        <v>0</v>
      </c>
      <c r="K770" t="b">
        <f ca="1">IF(TODAY()-E770&gt;'Data Inputs'!$B$46,TRUE,FALSE)</f>
        <v>1</v>
      </c>
    </row>
    <row r="771" spans="1:11" x14ac:dyDescent="0.25">
      <c r="A771" s="110" t="str">
        <f t="shared" ref="A771:A834" si="36">IF(E771="","",E771+(6-J771))</f>
        <v/>
      </c>
      <c r="B771" s="123"/>
      <c r="C771" s="55"/>
      <c r="D771" s="55"/>
      <c r="E771" s="56"/>
      <c r="F771" s="78"/>
      <c r="G771" s="56"/>
      <c r="H771" s="84">
        <f>SUMIF('Cash Inflows'!E:E,'AR Journal'!D771,'Cash Inflows'!F:F)</f>
        <v>0</v>
      </c>
      <c r="I771" s="84">
        <f t="shared" si="35"/>
        <v>0</v>
      </c>
      <c r="J771">
        <f t="shared" ref="J771:J834" si="37">IF(WEEKDAY(E771)=7,0,WEEKDAY(E771))</f>
        <v>0</v>
      </c>
      <c r="K771" t="b">
        <f ca="1">IF(TODAY()-E771&gt;'Data Inputs'!$B$46,TRUE,FALSE)</f>
        <v>1</v>
      </c>
    </row>
    <row r="772" spans="1:11" x14ac:dyDescent="0.25">
      <c r="A772" s="110" t="str">
        <f t="shared" si="36"/>
        <v/>
      </c>
      <c r="B772" s="123"/>
      <c r="C772" s="55"/>
      <c r="D772" s="55"/>
      <c r="E772" s="56"/>
      <c r="F772" s="78"/>
      <c r="G772" s="56"/>
      <c r="H772" s="84">
        <f>SUMIF('Cash Inflows'!E:E,'AR Journal'!D772,'Cash Inflows'!F:F)</f>
        <v>0</v>
      </c>
      <c r="I772" s="84">
        <f t="shared" ref="I772:I835" si="38">F772-H772</f>
        <v>0</v>
      </c>
      <c r="J772">
        <f t="shared" si="37"/>
        <v>0</v>
      </c>
      <c r="K772" t="b">
        <f ca="1">IF(TODAY()-E772&gt;'Data Inputs'!$B$46,TRUE,FALSE)</f>
        <v>1</v>
      </c>
    </row>
    <row r="773" spans="1:11" x14ac:dyDescent="0.25">
      <c r="A773" s="110" t="str">
        <f t="shared" si="36"/>
        <v/>
      </c>
      <c r="B773" s="123"/>
      <c r="C773" s="55"/>
      <c r="D773" s="55"/>
      <c r="E773" s="56"/>
      <c r="F773" s="78"/>
      <c r="G773" s="56"/>
      <c r="H773" s="84">
        <f>SUMIF('Cash Inflows'!E:E,'AR Journal'!D773,'Cash Inflows'!F:F)</f>
        <v>0</v>
      </c>
      <c r="I773" s="84">
        <f t="shared" si="38"/>
        <v>0</v>
      </c>
      <c r="J773">
        <f t="shared" si="37"/>
        <v>0</v>
      </c>
      <c r="K773" t="b">
        <f ca="1">IF(TODAY()-E773&gt;'Data Inputs'!$B$46,TRUE,FALSE)</f>
        <v>1</v>
      </c>
    </row>
    <row r="774" spans="1:11" x14ac:dyDescent="0.25">
      <c r="A774" s="110" t="str">
        <f t="shared" si="36"/>
        <v/>
      </c>
      <c r="B774" s="123"/>
      <c r="C774" s="55"/>
      <c r="D774" s="55"/>
      <c r="E774" s="56"/>
      <c r="F774" s="78"/>
      <c r="G774" s="56"/>
      <c r="H774" s="84">
        <f>SUMIF('Cash Inflows'!E:E,'AR Journal'!D774,'Cash Inflows'!F:F)</f>
        <v>0</v>
      </c>
      <c r="I774" s="84">
        <f t="shared" si="38"/>
        <v>0</v>
      </c>
      <c r="J774">
        <f t="shared" si="37"/>
        <v>0</v>
      </c>
      <c r="K774" t="b">
        <f ca="1">IF(TODAY()-E774&gt;'Data Inputs'!$B$46,TRUE,FALSE)</f>
        <v>1</v>
      </c>
    </row>
    <row r="775" spans="1:11" x14ac:dyDescent="0.25">
      <c r="A775" s="110" t="str">
        <f t="shared" si="36"/>
        <v/>
      </c>
      <c r="B775" s="123"/>
      <c r="C775" s="55"/>
      <c r="D775" s="55"/>
      <c r="E775" s="56"/>
      <c r="F775" s="78"/>
      <c r="G775" s="56"/>
      <c r="H775" s="84">
        <f>SUMIF('Cash Inflows'!E:E,'AR Journal'!D775,'Cash Inflows'!F:F)</f>
        <v>0</v>
      </c>
      <c r="I775" s="84">
        <f t="shared" si="38"/>
        <v>0</v>
      </c>
      <c r="J775">
        <f t="shared" si="37"/>
        <v>0</v>
      </c>
      <c r="K775" t="b">
        <f ca="1">IF(TODAY()-E775&gt;'Data Inputs'!$B$46,TRUE,FALSE)</f>
        <v>1</v>
      </c>
    </row>
    <row r="776" spans="1:11" x14ac:dyDescent="0.25">
      <c r="A776" s="110" t="str">
        <f t="shared" si="36"/>
        <v/>
      </c>
      <c r="B776" s="123"/>
      <c r="C776" s="55"/>
      <c r="D776" s="55"/>
      <c r="E776" s="56"/>
      <c r="F776" s="78"/>
      <c r="G776" s="56"/>
      <c r="H776" s="84">
        <f>SUMIF('Cash Inflows'!E:E,'AR Journal'!D776,'Cash Inflows'!F:F)</f>
        <v>0</v>
      </c>
      <c r="I776" s="84">
        <f t="shared" si="38"/>
        <v>0</v>
      </c>
      <c r="J776">
        <f t="shared" si="37"/>
        <v>0</v>
      </c>
      <c r="K776" t="b">
        <f ca="1">IF(TODAY()-E776&gt;'Data Inputs'!$B$46,TRUE,FALSE)</f>
        <v>1</v>
      </c>
    </row>
    <row r="777" spans="1:11" x14ac:dyDescent="0.25">
      <c r="A777" s="110" t="str">
        <f t="shared" si="36"/>
        <v/>
      </c>
      <c r="B777" s="123"/>
      <c r="C777" s="55"/>
      <c r="D777" s="55"/>
      <c r="E777" s="56"/>
      <c r="F777" s="78"/>
      <c r="G777" s="56"/>
      <c r="H777" s="84">
        <f>SUMIF('Cash Inflows'!E:E,'AR Journal'!D777,'Cash Inflows'!F:F)</f>
        <v>0</v>
      </c>
      <c r="I777" s="84">
        <f t="shared" si="38"/>
        <v>0</v>
      </c>
      <c r="J777">
        <f t="shared" si="37"/>
        <v>0</v>
      </c>
      <c r="K777" t="b">
        <f ca="1">IF(TODAY()-E777&gt;'Data Inputs'!$B$46,TRUE,FALSE)</f>
        <v>1</v>
      </c>
    </row>
    <row r="778" spans="1:11" x14ac:dyDescent="0.25">
      <c r="A778" s="110" t="str">
        <f t="shared" si="36"/>
        <v/>
      </c>
      <c r="B778" s="123"/>
      <c r="C778" s="55"/>
      <c r="D778" s="55"/>
      <c r="E778" s="56"/>
      <c r="F778" s="78"/>
      <c r="G778" s="56"/>
      <c r="H778" s="84">
        <f>SUMIF('Cash Inflows'!E:E,'AR Journal'!D778,'Cash Inflows'!F:F)</f>
        <v>0</v>
      </c>
      <c r="I778" s="84">
        <f t="shared" si="38"/>
        <v>0</v>
      </c>
      <c r="J778">
        <f t="shared" si="37"/>
        <v>0</v>
      </c>
      <c r="K778" t="b">
        <f ca="1">IF(TODAY()-E778&gt;'Data Inputs'!$B$46,TRUE,FALSE)</f>
        <v>1</v>
      </c>
    </row>
    <row r="779" spans="1:11" x14ac:dyDescent="0.25">
      <c r="A779" s="110" t="str">
        <f t="shared" si="36"/>
        <v/>
      </c>
      <c r="B779" s="123"/>
      <c r="C779" s="55"/>
      <c r="D779" s="55"/>
      <c r="E779" s="56"/>
      <c r="F779" s="78"/>
      <c r="G779" s="56"/>
      <c r="H779" s="84">
        <f>SUMIF('Cash Inflows'!E:E,'AR Journal'!D779,'Cash Inflows'!F:F)</f>
        <v>0</v>
      </c>
      <c r="I779" s="84">
        <f t="shared" si="38"/>
        <v>0</v>
      </c>
      <c r="J779">
        <f t="shared" si="37"/>
        <v>0</v>
      </c>
      <c r="K779" t="b">
        <f ca="1">IF(TODAY()-E779&gt;'Data Inputs'!$B$46,TRUE,FALSE)</f>
        <v>1</v>
      </c>
    </row>
    <row r="780" spans="1:11" x14ac:dyDescent="0.25">
      <c r="A780" s="110" t="str">
        <f t="shared" si="36"/>
        <v/>
      </c>
      <c r="B780" s="123"/>
      <c r="C780" s="55"/>
      <c r="D780" s="55"/>
      <c r="E780" s="56"/>
      <c r="F780" s="78"/>
      <c r="G780" s="56"/>
      <c r="H780" s="84">
        <f>SUMIF('Cash Inflows'!E:E,'AR Journal'!D780,'Cash Inflows'!F:F)</f>
        <v>0</v>
      </c>
      <c r="I780" s="84">
        <f t="shared" si="38"/>
        <v>0</v>
      </c>
      <c r="J780">
        <f t="shared" si="37"/>
        <v>0</v>
      </c>
      <c r="K780" t="b">
        <f ca="1">IF(TODAY()-E780&gt;'Data Inputs'!$B$46,TRUE,FALSE)</f>
        <v>1</v>
      </c>
    </row>
    <row r="781" spans="1:11" x14ac:dyDescent="0.25">
      <c r="A781" s="110" t="str">
        <f t="shared" si="36"/>
        <v/>
      </c>
      <c r="B781" s="123"/>
      <c r="C781" s="55"/>
      <c r="D781" s="55"/>
      <c r="E781" s="56"/>
      <c r="F781" s="78"/>
      <c r="G781" s="56"/>
      <c r="H781" s="84">
        <f>SUMIF('Cash Inflows'!E:E,'AR Journal'!D781,'Cash Inflows'!F:F)</f>
        <v>0</v>
      </c>
      <c r="I781" s="84">
        <f t="shared" si="38"/>
        <v>0</v>
      </c>
      <c r="J781">
        <f t="shared" si="37"/>
        <v>0</v>
      </c>
      <c r="K781" t="b">
        <f ca="1">IF(TODAY()-E781&gt;'Data Inputs'!$B$46,TRUE,FALSE)</f>
        <v>1</v>
      </c>
    </row>
    <row r="782" spans="1:11" x14ac:dyDescent="0.25">
      <c r="A782" s="110" t="str">
        <f t="shared" si="36"/>
        <v/>
      </c>
      <c r="B782" s="123"/>
      <c r="C782" s="55"/>
      <c r="D782" s="55"/>
      <c r="E782" s="56"/>
      <c r="F782" s="78"/>
      <c r="G782" s="56"/>
      <c r="H782" s="84">
        <f>SUMIF('Cash Inflows'!E:E,'AR Journal'!D782,'Cash Inflows'!F:F)</f>
        <v>0</v>
      </c>
      <c r="I782" s="84">
        <f t="shared" si="38"/>
        <v>0</v>
      </c>
      <c r="J782">
        <f t="shared" si="37"/>
        <v>0</v>
      </c>
      <c r="K782" t="b">
        <f ca="1">IF(TODAY()-E782&gt;'Data Inputs'!$B$46,TRUE,FALSE)</f>
        <v>1</v>
      </c>
    </row>
    <row r="783" spans="1:11" x14ac:dyDescent="0.25">
      <c r="A783" s="110" t="str">
        <f t="shared" si="36"/>
        <v/>
      </c>
      <c r="B783" s="123"/>
      <c r="C783" s="55"/>
      <c r="D783" s="55"/>
      <c r="E783" s="56"/>
      <c r="F783" s="78"/>
      <c r="G783" s="56"/>
      <c r="H783" s="84">
        <f>SUMIF('Cash Inflows'!E:E,'AR Journal'!D783,'Cash Inflows'!F:F)</f>
        <v>0</v>
      </c>
      <c r="I783" s="84">
        <f t="shared" si="38"/>
        <v>0</v>
      </c>
      <c r="J783">
        <f t="shared" si="37"/>
        <v>0</v>
      </c>
      <c r="K783" t="b">
        <f ca="1">IF(TODAY()-E783&gt;'Data Inputs'!$B$46,TRUE,FALSE)</f>
        <v>1</v>
      </c>
    </row>
    <row r="784" spans="1:11" x14ac:dyDescent="0.25">
      <c r="A784" s="110" t="str">
        <f t="shared" si="36"/>
        <v/>
      </c>
      <c r="B784" s="123"/>
      <c r="C784" s="55"/>
      <c r="D784" s="55"/>
      <c r="E784" s="56"/>
      <c r="F784" s="78"/>
      <c r="G784" s="56"/>
      <c r="H784" s="84">
        <f>SUMIF('Cash Inflows'!E:E,'AR Journal'!D784,'Cash Inflows'!F:F)</f>
        <v>0</v>
      </c>
      <c r="I784" s="84">
        <f t="shared" si="38"/>
        <v>0</v>
      </c>
      <c r="J784">
        <f t="shared" si="37"/>
        <v>0</v>
      </c>
      <c r="K784" t="b">
        <f ca="1">IF(TODAY()-E784&gt;'Data Inputs'!$B$46,TRUE,FALSE)</f>
        <v>1</v>
      </c>
    </row>
    <row r="785" spans="1:11" x14ac:dyDescent="0.25">
      <c r="A785" s="110" t="str">
        <f t="shared" si="36"/>
        <v/>
      </c>
      <c r="B785" s="123"/>
      <c r="C785" s="55"/>
      <c r="D785" s="55"/>
      <c r="E785" s="56"/>
      <c r="F785" s="78"/>
      <c r="G785" s="56"/>
      <c r="H785" s="84">
        <f>SUMIF('Cash Inflows'!E:E,'AR Journal'!D785,'Cash Inflows'!F:F)</f>
        <v>0</v>
      </c>
      <c r="I785" s="84">
        <f t="shared" si="38"/>
        <v>0</v>
      </c>
      <c r="J785">
        <f t="shared" si="37"/>
        <v>0</v>
      </c>
      <c r="K785" t="b">
        <f ca="1">IF(TODAY()-E785&gt;'Data Inputs'!$B$46,TRUE,FALSE)</f>
        <v>1</v>
      </c>
    </row>
    <row r="786" spans="1:11" x14ac:dyDescent="0.25">
      <c r="A786" s="110" t="str">
        <f t="shared" si="36"/>
        <v/>
      </c>
      <c r="B786" s="123"/>
      <c r="C786" s="55"/>
      <c r="D786" s="55"/>
      <c r="E786" s="56"/>
      <c r="F786" s="78"/>
      <c r="G786" s="56"/>
      <c r="H786" s="84">
        <f>SUMIF('Cash Inflows'!E:E,'AR Journal'!D786,'Cash Inflows'!F:F)</f>
        <v>0</v>
      </c>
      <c r="I786" s="84">
        <f t="shared" si="38"/>
        <v>0</v>
      </c>
      <c r="J786">
        <f t="shared" si="37"/>
        <v>0</v>
      </c>
      <c r="K786" t="b">
        <f ca="1">IF(TODAY()-E786&gt;'Data Inputs'!$B$46,TRUE,FALSE)</f>
        <v>1</v>
      </c>
    </row>
    <row r="787" spans="1:11" x14ac:dyDescent="0.25">
      <c r="A787" s="110" t="str">
        <f t="shared" si="36"/>
        <v/>
      </c>
      <c r="B787" s="123"/>
      <c r="C787" s="55"/>
      <c r="D787" s="55"/>
      <c r="E787" s="56"/>
      <c r="F787" s="78"/>
      <c r="G787" s="56"/>
      <c r="H787" s="84">
        <f>SUMIF('Cash Inflows'!E:E,'AR Journal'!D787,'Cash Inflows'!F:F)</f>
        <v>0</v>
      </c>
      <c r="I787" s="84">
        <f t="shared" si="38"/>
        <v>0</v>
      </c>
      <c r="J787">
        <f t="shared" si="37"/>
        <v>0</v>
      </c>
      <c r="K787" t="b">
        <f ca="1">IF(TODAY()-E787&gt;'Data Inputs'!$B$46,TRUE,FALSE)</f>
        <v>1</v>
      </c>
    </row>
    <row r="788" spans="1:11" x14ac:dyDescent="0.25">
      <c r="A788" s="110" t="str">
        <f t="shared" si="36"/>
        <v/>
      </c>
      <c r="B788" s="123"/>
      <c r="C788" s="55"/>
      <c r="D788" s="55"/>
      <c r="E788" s="56"/>
      <c r="F788" s="78"/>
      <c r="G788" s="56"/>
      <c r="H788" s="84">
        <f>SUMIF('Cash Inflows'!E:E,'AR Journal'!D788,'Cash Inflows'!F:F)</f>
        <v>0</v>
      </c>
      <c r="I788" s="84">
        <f t="shared" si="38"/>
        <v>0</v>
      </c>
      <c r="J788">
        <f t="shared" si="37"/>
        <v>0</v>
      </c>
      <c r="K788" t="b">
        <f ca="1">IF(TODAY()-E788&gt;'Data Inputs'!$B$46,TRUE,FALSE)</f>
        <v>1</v>
      </c>
    </row>
    <row r="789" spans="1:11" x14ac:dyDescent="0.25">
      <c r="A789" s="110" t="str">
        <f t="shared" si="36"/>
        <v/>
      </c>
      <c r="B789" s="123"/>
      <c r="C789" s="55"/>
      <c r="D789" s="55"/>
      <c r="E789" s="56"/>
      <c r="F789" s="78"/>
      <c r="G789" s="56"/>
      <c r="H789" s="84">
        <f>SUMIF('Cash Inflows'!E:E,'AR Journal'!D789,'Cash Inflows'!F:F)</f>
        <v>0</v>
      </c>
      <c r="I789" s="84">
        <f t="shared" si="38"/>
        <v>0</v>
      </c>
      <c r="J789">
        <f t="shared" si="37"/>
        <v>0</v>
      </c>
      <c r="K789" t="b">
        <f ca="1">IF(TODAY()-E789&gt;'Data Inputs'!$B$46,TRUE,FALSE)</f>
        <v>1</v>
      </c>
    </row>
    <row r="790" spans="1:11" x14ac:dyDescent="0.25">
      <c r="A790" s="110" t="str">
        <f t="shared" si="36"/>
        <v/>
      </c>
      <c r="B790" s="123"/>
      <c r="C790" s="55"/>
      <c r="D790" s="55"/>
      <c r="E790" s="56"/>
      <c r="F790" s="78"/>
      <c r="G790" s="56"/>
      <c r="H790" s="84">
        <f>SUMIF('Cash Inflows'!E:E,'AR Journal'!D790,'Cash Inflows'!F:F)</f>
        <v>0</v>
      </c>
      <c r="I790" s="84">
        <f t="shared" si="38"/>
        <v>0</v>
      </c>
      <c r="J790">
        <f t="shared" si="37"/>
        <v>0</v>
      </c>
      <c r="K790" t="b">
        <f ca="1">IF(TODAY()-E790&gt;'Data Inputs'!$B$46,TRUE,FALSE)</f>
        <v>1</v>
      </c>
    </row>
    <row r="791" spans="1:11" x14ac:dyDescent="0.25">
      <c r="A791" s="110" t="str">
        <f t="shared" si="36"/>
        <v/>
      </c>
      <c r="B791" s="123"/>
      <c r="C791" s="55"/>
      <c r="D791" s="55"/>
      <c r="E791" s="56"/>
      <c r="F791" s="78"/>
      <c r="G791" s="56"/>
      <c r="H791" s="84">
        <f>SUMIF('Cash Inflows'!E:E,'AR Journal'!D791,'Cash Inflows'!F:F)</f>
        <v>0</v>
      </c>
      <c r="I791" s="84">
        <f t="shared" si="38"/>
        <v>0</v>
      </c>
      <c r="J791">
        <f t="shared" si="37"/>
        <v>0</v>
      </c>
      <c r="K791" t="b">
        <f ca="1">IF(TODAY()-E791&gt;'Data Inputs'!$B$46,TRUE,FALSE)</f>
        <v>1</v>
      </c>
    </row>
    <row r="792" spans="1:11" x14ac:dyDescent="0.25">
      <c r="A792" s="110" t="str">
        <f t="shared" si="36"/>
        <v/>
      </c>
      <c r="B792" s="123"/>
      <c r="C792" s="55"/>
      <c r="D792" s="55"/>
      <c r="E792" s="56"/>
      <c r="F792" s="78"/>
      <c r="G792" s="56"/>
      <c r="H792" s="84">
        <f>SUMIF('Cash Inflows'!E:E,'AR Journal'!D792,'Cash Inflows'!F:F)</f>
        <v>0</v>
      </c>
      <c r="I792" s="84">
        <f t="shared" si="38"/>
        <v>0</v>
      </c>
      <c r="J792">
        <f t="shared" si="37"/>
        <v>0</v>
      </c>
      <c r="K792" t="b">
        <f ca="1">IF(TODAY()-E792&gt;'Data Inputs'!$B$46,TRUE,FALSE)</f>
        <v>1</v>
      </c>
    </row>
    <row r="793" spans="1:11" x14ac:dyDescent="0.25">
      <c r="A793" s="110" t="str">
        <f t="shared" si="36"/>
        <v/>
      </c>
      <c r="B793" s="123"/>
      <c r="C793" s="55"/>
      <c r="D793" s="55"/>
      <c r="E793" s="56"/>
      <c r="F793" s="78"/>
      <c r="G793" s="56"/>
      <c r="H793" s="84">
        <f>SUMIF('Cash Inflows'!E:E,'AR Journal'!D793,'Cash Inflows'!F:F)</f>
        <v>0</v>
      </c>
      <c r="I793" s="84">
        <f t="shared" si="38"/>
        <v>0</v>
      </c>
      <c r="J793">
        <f t="shared" si="37"/>
        <v>0</v>
      </c>
      <c r="K793" t="b">
        <f ca="1">IF(TODAY()-E793&gt;'Data Inputs'!$B$46,TRUE,FALSE)</f>
        <v>1</v>
      </c>
    </row>
    <row r="794" spans="1:11" x14ac:dyDescent="0.25">
      <c r="A794" s="110" t="str">
        <f t="shared" si="36"/>
        <v/>
      </c>
      <c r="B794" s="123"/>
      <c r="C794" s="55"/>
      <c r="D794" s="55"/>
      <c r="E794" s="56"/>
      <c r="F794" s="78"/>
      <c r="G794" s="56"/>
      <c r="H794" s="84">
        <f>SUMIF('Cash Inflows'!E:E,'AR Journal'!D794,'Cash Inflows'!F:F)</f>
        <v>0</v>
      </c>
      <c r="I794" s="84">
        <f t="shared" si="38"/>
        <v>0</v>
      </c>
      <c r="J794">
        <f t="shared" si="37"/>
        <v>0</v>
      </c>
      <c r="K794" t="b">
        <f ca="1">IF(TODAY()-E794&gt;'Data Inputs'!$B$46,TRUE,FALSE)</f>
        <v>1</v>
      </c>
    </row>
    <row r="795" spans="1:11" x14ac:dyDescent="0.25">
      <c r="A795" s="110" t="str">
        <f t="shared" si="36"/>
        <v/>
      </c>
      <c r="B795" s="123"/>
      <c r="C795" s="55"/>
      <c r="D795" s="55"/>
      <c r="E795" s="56"/>
      <c r="F795" s="78"/>
      <c r="G795" s="56"/>
      <c r="H795" s="84">
        <f>SUMIF('Cash Inflows'!E:E,'AR Journal'!D795,'Cash Inflows'!F:F)</f>
        <v>0</v>
      </c>
      <c r="I795" s="84">
        <f t="shared" si="38"/>
        <v>0</v>
      </c>
      <c r="J795">
        <f t="shared" si="37"/>
        <v>0</v>
      </c>
      <c r="K795" t="b">
        <f ca="1">IF(TODAY()-E795&gt;'Data Inputs'!$B$46,TRUE,FALSE)</f>
        <v>1</v>
      </c>
    </row>
    <row r="796" spans="1:11" x14ac:dyDescent="0.25">
      <c r="A796" s="110" t="str">
        <f t="shared" si="36"/>
        <v/>
      </c>
      <c r="B796" s="123"/>
      <c r="C796" s="55"/>
      <c r="D796" s="55"/>
      <c r="E796" s="56"/>
      <c r="F796" s="78"/>
      <c r="G796" s="56"/>
      <c r="H796" s="84">
        <f>SUMIF('Cash Inflows'!E:E,'AR Journal'!D796,'Cash Inflows'!F:F)</f>
        <v>0</v>
      </c>
      <c r="I796" s="84">
        <f t="shared" si="38"/>
        <v>0</v>
      </c>
      <c r="J796">
        <f t="shared" si="37"/>
        <v>0</v>
      </c>
      <c r="K796" t="b">
        <f ca="1">IF(TODAY()-E796&gt;'Data Inputs'!$B$46,TRUE,FALSE)</f>
        <v>1</v>
      </c>
    </row>
    <row r="797" spans="1:11" x14ac:dyDescent="0.25">
      <c r="A797" s="110" t="str">
        <f t="shared" si="36"/>
        <v/>
      </c>
      <c r="B797" s="123"/>
      <c r="C797" s="55"/>
      <c r="D797" s="55"/>
      <c r="E797" s="56"/>
      <c r="F797" s="78"/>
      <c r="G797" s="56"/>
      <c r="H797" s="84">
        <f>SUMIF('Cash Inflows'!E:E,'AR Journal'!D797,'Cash Inflows'!F:F)</f>
        <v>0</v>
      </c>
      <c r="I797" s="84">
        <f t="shared" si="38"/>
        <v>0</v>
      </c>
      <c r="J797">
        <f t="shared" si="37"/>
        <v>0</v>
      </c>
      <c r="K797" t="b">
        <f ca="1">IF(TODAY()-E797&gt;'Data Inputs'!$B$46,TRUE,FALSE)</f>
        <v>1</v>
      </c>
    </row>
    <row r="798" spans="1:11" x14ac:dyDescent="0.25">
      <c r="A798" s="110" t="str">
        <f t="shared" si="36"/>
        <v/>
      </c>
      <c r="B798" s="123"/>
      <c r="C798" s="55"/>
      <c r="D798" s="55"/>
      <c r="E798" s="56"/>
      <c r="F798" s="78"/>
      <c r="G798" s="56"/>
      <c r="H798" s="84">
        <f>SUMIF('Cash Inflows'!E:E,'AR Journal'!D798,'Cash Inflows'!F:F)</f>
        <v>0</v>
      </c>
      <c r="I798" s="84">
        <f t="shared" si="38"/>
        <v>0</v>
      </c>
      <c r="J798">
        <f t="shared" si="37"/>
        <v>0</v>
      </c>
      <c r="K798" t="b">
        <f ca="1">IF(TODAY()-E798&gt;'Data Inputs'!$B$46,TRUE,FALSE)</f>
        <v>1</v>
      </c>
    </row>
    <row r="799" spans="1:11" x14ac:dyDescent="0.25">
      <c r="A799" s="110" t="str">
        <f t="shared" si="36"/>
        <v/>
      </c>
      <c r="B799" s="123"/>
      <c r="C799" s="55"/>
      <c r="D799" s="55"/>
      <c r="E799" s="56"/>
      <c r="F799" s="78"/>
      <c r="G799" s="56"/>
      <c r="H799" s="84">
        <f>SUMIF('Cash Inflows'!E:E,'AR Journal'!D799,'Cash Inflows'!F:F)</f>
        <v>0</v>
      </c>
      <c r="I799" s="84">
        <f t="shared" si="38"/>
        <v>0</v>
      </c>
      <c r="J799">
        <f t="shared" si="37"/>
        <v>0</v>
      </c>
      <c r="K799" t="b">
        <f ca="1">IF(TODAY()-E799&gt;'Data Inputs'!$B$46,TRUE,FALSE)</f>
        <v>1</v>
      </c>
    </row>
    <row r="800" spans="1:11" x14ac:dyDescent="0.25">
      <c r="A800" s="110" t="str">
        <f t="shared" si="36"/>
        <v/>
      </c>
      <c r="B800" s="123"/>
      <c r="C800" s="55"/>
      <c r="D800" s="55"/>
      <c r="E800" s="56"/>
      <c r="F800" s="78"/>
      <c r="G800" s="56"/>
      <c r="H800" s="84">
        <f>SUMIF('Cash Inflows'!E:E,'AR Journal'!D800,'Cash Inflows'!F:F)</f>
        <v>0</v>
      </c>
      <c r="I800" s="84">
        <f t="shared" si="38"/>
        <v>0</v>
      </c>
      <c r="J800">
        <f t="shared" si="37"/>
        <v>0</v>
      </c>
      <c r="K800" t="b">
        <f ca="1">IF(TODAY()-E800&gt;'Data Inputs'!$B$46,TRUE,FALSE)</f>
        <v>1</v>
      </c>
    </row>
    <row r="801" spans="1:11" x14ac:dyDescent="0.25">
      <c r="A801" s="110" t="str">
        <f t="shared" si="36"/>
        <v/>
      </c>
      <c r="B801" s="123"/>
      <c r="C801" s="55"/>
      <c r="D801" s="55"/>
      <c r="E801" s="56"/>
      <c r="F801" s="78"/>
      <c r="G801" s="56"/>
      <c r="H801" s="84">
        <f>SUMIF('Cash Inflows'!E:E,'AR Journal'!D801,'Cash Inflows'!F:F)</f>
        <v>0</v>
      </c>
      <c r="I801" s="84">
        <f t="shared" si="38"/>
        <v>0</v>
      </c>
      <c r="J801">
        <f t="shared" si="37"/>
        <v>0</v>
      </c>
      <c r="K801" t="b">
        <f ca="1">IF(TODAY()-E801&gt;'Data Inputs'!$B$46,TRUE,FALSE)</f>
        <v>1</v>
      </c>
    </row>
    <row r="802" spans="1:11" x14ac:dyDescent="0.25">
      <c r="A802" s="110" t="str">
        <f t="shared" si="36"/>
        <v/>
      </c>
      <c r="B802" s="123"/>
      <c r="C802" s="55"/>
      <c r="D802" s="55"/>
      <c r="E802" s="56"/>
      <c r="F802" s="78"/>
      <c r="G802" s="56"/>
      <c r="H802" s="84">
        <f>SUMIF('Cash Inflows'!E:E,'AR Journal'!D802,'Cash Inflows'!F:F)</f>
        <v>0</v>
      </c>
      <c r="I802" s="84">
        <f t="shared" si="38"/>
        <v>0</v>
      </c>
      <c r="J802">
        <f t="shared" si="37"/>
        <v>0</v>
      </c>
      <c r="K802" t="b">
        <f ca="1">IF(TODAY()-E802&gt;'Data Inputs'!$B$46,TRUE,FALSE)</f>
        <v>1</v>
      </c>
    </row>
    <row r="803" spans="1:11" x14ac:dyDescent="0.25">
      <c r="A803" s="110" t="str">
        <f t="shared" si="36"/>
        <v/>
      </c>
      <c r="B803" s="123"/>
      <c r="C803" s="55"/>
      <c r="D803" s="55"/>
      <c r="E803" s="56"/>
      <c r="F803" s="78"/>
      <c r="G803" s="56"/>
      <c r="H803" s="84">
        <f>SUMIF('Cash Inflows'!E:E,'AR Journal'!D803,'Cash Inflows'!F:F)</f>
        <v>0</v>
      </c>
      <c r="I803" s="84">
        <f t="shared" si="38"/>
        <v>0</v>
      </c>
      <c r="J803">
        <f t="shared" si="37"/>
        <v>0</v>
      </c>
      <c r="K803" t="b">
        <f ca="1">IF(TODAY()-E803&gt;'Data Inputs'!$B$46,TRUE,FALSE)</f>
        <v>1</v>
      </c>
    </row>
    <row r="804" spans="1:11" x14ac:dyDescent="0.25">
      <c r="A804" s="110" t="str">
        <f t="shared" si="36"/>
        <v/>
      </c>
      <c r="B804" s="123"/>
      <c r="C804" s="55"/>
      <c r="D804" s="55"/>
      <c r="E804" s="56"/>
      <c r="F804" s="78"/>
      <c r="G804" s="56"/>
      <c r="H804" s="84">
        <f>SUMIF('Cash Inflows'!E:E,'AR Journal'!D804,'Cash Inflows'!F:F)</f>
        <v>0</v>
      </c>
      <c r="I804" s="84">
        <f t="shared" si="38"/>
        <v>0</v>
      </c>
      <c r="J804">
        <f t="shared" si="37"/>
        <v>0</v>
      </c>
      <c r="K804" t="b">
        <f ca="1">IF(TODAY()-E804&gt;'Data Inputs'!$B$46,TRUE,FALSE)</f>
        <v>1</v>
      </c>
    </row>
    <row r="805" spans="1:11" x14ac:dyDescent="0.25">
      <c r="A805" s="110" t="str">
        <f t="shared" si="36"/>
        <v/>
      </c>
      <c r="B805" s="123"/>
      <c r="C805" s="55"/>
      <c r="D805" s="55"/>
      <c r="E805" s="56"/>
      <c r="F805" s="78"/>
      <c r="G805" s="56"/>
      <c r="H805" s="84">
        <f>SUMIF('Cash Inflows'!E:E,'AR Journal'!D805,'Cash Inflows'!F:F)</f>
        <v>0</v>
      </c>
      <c r="I805" s="84">
        <f t="shared" si="38"/>
        <v>0</v>
      </c>
      <c r="J805">
        <f t="shared" si="37"/>
        <v>0</v>
      </c>
      <c r="K805" t="b">
        <f ca="1">IF(TODAY()-E805&gt;'Data Inputs'!$B$46,TRUE,FALSE)</f>
        <v>1</v>
      </c>
    </row>
    <row r="806" spans="1:11" x14ac:dyDescent="0.25">
      <c r="A806" s="110" t="str">
        <f t="shared" si="36"/>
        <v/>
      </c>
      <c r="B806" s="123"/>
      <c r="C806" s="55"/>
      <c r="D806" s="55"/>
      <c r="E806" s="56"/>
      <c r="F806" s="78"/>
      <c r="G806" s="56"/>
      <c r="H806" s="84">
        <f>SUMIF('Cash Inflows'!E:E,'AR Journal'!D806,'Cash Inflows'!F:F)</f>
        <v>0</v>
      </c>
      <c r="I806" s="84">
        <f t="shared" si="38"/>
        <v>0</v>
      </c>
      <c r="J806">
        <f t="shared" si="37"/>
        <v>0</v>
      </c>
      <c r="K806" t="b">
        <f ca="1">IF(TODAY()-E806&gt;'Data Inputs'!$B$46,TRUE,FALSE)</f>
        <v>1</v>
      </c>
    </row>
    <row r="807" spans="1:11" x14ac:dyDescent="0.25">
      <c r="A807" s="110" t="str">
        <f t="shared" si="36"/>
        <v/>
      </c>
      <c r="B807" s="123"/>
      <c r="C807" s="55"/>
      <c r="D807" s="55"/>
      <c r="E807" s="56"/>
      <c r="F807" s="78"/>
      <c r="G807" s="56"/>
      <c r="H807" s="84">
        <f>SUMIF('Cash Inflows'!E:E,'AR Journal'!D807,'Cash Inflows'!F:F)</f>
        <v>0</v>
      </c>
      <c r="I807" s="84">
        <f t="shared" si="38"/>
        <v>0</v>
      </c>
      <c r="J807">
        <f t="shared" si="37"/>
        <v>0</v>
      </c>
      <c r="K807" t="b">
        <f ca="1">IF(TODAY()-E807&gt;'Data Inputs'!$B$46,TRUE,FALSE)</f>
        <v>1</v>
      </c>
    </row>
    <row r="808" spans="1:11" x14ac:dyDescent="0.25">
      <c r="A808" s="110" t="str">
        <f t="shared" si="36"/>
        <v/>
      </c>
      <c r="B808" s="123"/>
      <c r="C808" s="55"/>
      <c r="D808" s="55"/>
      <c r="E808" s="56"/>
      <c r="F808" s="78"/>
      <c r="G808" s="56"/>
      <c r="H808" s="84">
        <f>SUMIF('Cash Inflows'!E:E,'AR Journal'!D808,'Cash Inflows'!F:F)</f>
        <v>0</v>
      </c>
      <c r="I808" s="84">
        <f t="shared" si="38"/>
        <v>0</v>
      </c>
      <c r="J808">
        <f t="shared" si="37"/>
        <v>0</v>
      </c>
      <c r="K808" t="b">
        <f ca="1">IF(TODAY()-E808&gt;'Data Inputs'!$B$46,TRUE,FALSE)</f>
        <v>1</v>
      </c>
    </row>
    <row r="809" spans="1:11" x14ac:dyDescent="0.25">
      <c r="A809" s="110" t="str">
        <f t="shared" si="36"/>
        <v/>
      </c>
      <c r="B809" s="123"/>
      <c r="C809" s="55"/>
      <c r="D809" s="55"/>
      <c r="E809" s="56"/>
      <c r="F809" s="78"/>
      <c r="G809" s="56"/>
      <c r="H809" s="84">
        <f>SUMIF('Cash Inflows'!E:E,'AR Journal'!D809,'Cash Inflows'!F:F)</f>
        <v>0</v>
      </c>
      <c r="I809" s="84">
        <f t="shared" si="38"/>
        <v>0</v>
      </c>
      <c r="J809">
        <f t="shared" si="37"/>
        <v>0</v>
      </c>
      <c r="K809" t="b">
        <f ca="1">IF(TODAY()-E809&gt;'Data Inputs'!$B$46,TRUE,FALSE)</f>
        <v>1</v>
      </c>
    </row>
    <row r="810" spans="1:11" x14ac:dyDescent="0.25">
      <c r="A810" s="110" t="str">
        <f t="shared" si="36"/>
        <v/>
      </c>
      <c r="B810" s="123"/>
      <c r="C810" s="55"/>
      <c r="D810" s="55"/>
      <c r="E810" s="56"/>
      <c r="F810" s="78"/>
      <c r="G810" s="56"/>
      <c r="H810" s="84">
        <f>SUMIF('Cash Inflows'!E:E,'AR Journal'!D810,'Cash Inflows'!F:F)</f>
        <v>0</v>
      </c>
      <c r="I810" s="84">
        <f t="shared" si="38"/>
        <v>0</v>
      </c>
      <c r="J810">
        <f t="shared" si="37"/>
        <v>0</v>
      </c>
      <c r="K810" t="b">
        <f ca="1">IF(TODAY()-E810&gt;'Data Inputs'!$B$46,TRUE,FALSE)</f>
        <v>1</v>
      </c>
    </row>
    <row r="811" spans="1:11" x14ac:dyDescent="0.25">
      <c r="A811" s="110" t="str">
        <f t="shared" si="36"/>
        <v/>
      </c>
      <c r="B811" s="123"/>
      <c r="C811" s="55"/>
      <c r="D811" s="55"/>
      <c r="E811" s="56"/>
      <c r="F811" s="78"/>
      <c r="G811" s="56"/>
      <c r="H811" s="84">
        <f>SUMIF('Cash Inflows'!E:E,'AR Journal'!D811,'Cash Inflows'!F:F)</f>
        <v>0</v>
      </c>
      <c r="I811" s="84">
        <f t="shared" si="38"/>
        <v>0</v>
      </c>
      <c r="J811">
        <f t="shared" si="37"/>
        <v>0</v>
      </c>
      <c r="K811" t="b">
        <f ca="1">IF(TODAY()-E811&gt;'Data Inputs'!$B$46,TRUE,FALSE)</f>
        <v>1</v>
      </c>
    </row>
    <row r="812" spans="1:11" x14ac:dyDescent="0.25">
      <c r="A812" s="110" t="str">
        <f t="shared" si="36"/>
        <v/>
      </c>
      <c r="B812" s="123"/>
      <c r="C812" s="55"/>
      <c r="D812" s="55"/>
      <c r="E812" s="56"/>
      <c r="F812" s="78"/>
      <c r="G812" s="56"/>
      <c r="H812" s="84">
        <f>SUMIF('Cash Inflows'!E:E,'AR Journal'!D812,'Cash Inflows'!F:F)</f>
        <v>0</v>
      </c>
      <c r="I812" s="84">
        <f t="shared" si="38"/>
        <v>0</v>
      </c>
      <c r="J812">
        <f t="shared" si="37"/>
        <v>0</v>
      </c>
      <c r="K812" t="b">
        <f ca="1">IF(TODAY()-E812&gt;'Data Inputs'!$B$46,TRUE,FALSE)</f>
        <v>1</v>
      </c>
    </row>
    <row r="813" spans="1:11" x14ac:dyDescent="0.25">
      <c r="A813" s="110" t="str">
        <f t="shared" si="36"/>
        <v/>
      </c>
      <c r="B813" s="123"/>
      <c r="C813" s="55"/>
      <c r="D813" s="55"/>
      <c r="E813" s="56"/>
      <c r="F813" s="78"/>
      <c r="G813" s="56"/>
      <c r="H813" s="84">
        <f>SUMIF('Cash Inflows'!E:E,'AR Journal'!D813,'Cash Inflows'!F:F)</f>
        <v>0</v>
      </c>
      <c r="I813" s="84">
        <f t="shared" si="38"/>
        <v>0</v>
      </c>
      <c r="J813">
        <f t="shared" si="37"/>
        <v>0</v>
      </c>
      <c r="K813" t="b">
        <f ca="1">IF(TODAY()-E813&gt;'Data Inputs'!$B$46,TRUE,FALSE)</f>
        <v>1</v>
      </c>
    </row>
    <row r="814" spans="1:11" x14ac:dyDescent="0.25">
      <c r="A814" s="110" t="str">
        <f t="shared" si="36"/>
        <v/>
      </c>
      <c r="B814" s="123"/>
      <c r="C814" s="55"/>
      <c r="D814" s="55"/>
      <c r="E814" s="56"/>
      <c r="F814" s="78"/>
      <c r="G814" s="56"/>
      <c r="H814" s="84">
        <f>SUMIF('Cash Inflows'!E:E,'AR Journal'!D814,'Cash Inflows'!F:F)</f>
        <v>0</v>
      </c>
      <c r="I814" s="84">
        <f t="shared" si="38"/>
        <v>0</v>
      </c>
      <c r="J814">
        <f t="shared" si="37"/>
        <v>0</v>
      </c>
      <c r="K814" t="b">
        <f ca="1">IF(TODAY()-E814&gt;'Data Inputs'!$B$46,TRUE,FALSE)</f>
        <v>1</v>
      </c>
    </row>
    <row r="815" spans="1:11" x14ac:dyDescent="0.25">
      <c r="A815" s="110" t="str">
        <f t="shared" si="36"/>
        <v/>
      </c>
      <c r="B815" s="123"/>
      <c r="C815" s="55"/>
      <c r="D815" s="55"/>
      <c r="E815" s="56"/>
      <c r="F815" s="78"/>
      <c r="G815" s="56"/>
      <c r="H815" s="84">
        <f>SUMIF('Cash Inflows'!E:E,'AR Journal'!D815,'Cash Inflows'!F:F)</f>
        <v>0</v>
      </c>
      <c r="I815" s="84">
        <f t="shared" si="38"/>
        <v>0</v>
      </c>
      <c r="J815">
        <f t="shared" si="37"/>
        <v>0</v>
      </c>
      <c r="K815" t="b">
        <f ca="1">IF(TODAY()-E815&gt;'Data Inputs'!$B$46,TRUE,FALSE)</f>
        <v>1</v>
      </c>
    </row>
    <row r="816" spans="1:11" x14ac:dyDescent="0.25">
      <c r="A816" s="110" t="str">
        <f t="shared" si="36"/>
        <v/>
      </c>
      <c r="B816" s="123"/>
      <c r="C816" s="55"/>
      <c r="D816" s="55"/>
      <c r="E816" s="56"/>
      <c r="F816" s="78"/>
      <c r="G816" s="56"/>
      <c r="H816" s="84">
        <f>SUMIF('Cash Inflows'!E:E,'AR Journal'!D816,'Cash Inflows'!F:F)</f>
        <v>0</v>
      </c>
      <c r="I816" s="84">
        <f t="shared" si="38"/>
        <v>0</v>
      </c>
      <c r="J816">
        <f t="shared" si="37"/>
        <v>0</v>
      </c>
      <c r="K816" t="b">
        <f ca="1">IF(TODAY()-E816&gt;'Data Inputs'!$B$46,TRUE,FALSE)</f>
        <v>1</v>
      </c>
    </row>
    <row r="817" spans="1:11" x14ac:dyDescent="0.25">
      <c r="A817" s="110" t="str">
        <f t="shared" si="36"/>
        <v/>
      </c>
      <c r="B817" s="123"/>
      <c r="C817" s="55"/>
      <c r="D817" s="55"/>
      <c r="E817" s="56"/>
      <c r="F817" s="78"/>
      <c r="G817" s="56"/>
      <c r="H817" s="84">
        <f>SUMIF('Cash Inflows'!E:E,'AR Journal'!D817,'Cash Inflows'!F:F)</f>
        <v>0</v>
      </c>
      <c r="I817" s="84">
        <f t="shared" si="38"/>
        <v>0</v>
      </c>
      <c r="J817">
        <f t="shared" si="37"/>
        <v>0</v>
      </c>
      <c r="K817" t="b">
        <f ca="1">IF(TODAY()-E817&gt;'Data Inputs'!$B$46,TRUE,FALSE)</f>
        <v>1</v>
      </c>
    </row>
    <row r="818" spans="1:11" x14ac:dyDescent="0.25">
      <c r="A818" s="110" t="str">
        <f t="shared" si="36"/>
        <v/>
      </c>
      <c r="B818" s="123"/>
      <c r="C818" s="55"/>
      <c r="D818" s="55"/>
      <c r="E818" s="56"/>
      <c r="F818" s="78"/>
      <c r="G818" s="56"/>
      <c r="H818" s="84">
        <f>SUMIF('Cash Inflows'!E:E,'AR Journal'!D818,'Cash Inflows'!F:F)</f>
        <v>0</v>
      </c>
      <c r="I818" s="84">
        <f t="shared" si="38"/>
        <v>0</v>
      </c>
      <c r="J818">
        <f t="shared" si="37"/>
        <v>0</v>
      </c>
      <c r="K818" t="b">
        <f ca="1">IF(TODAY()-E818&gt;'Data Inputs'!$B$46,TRUE,FALSE)</f>
        <v>1</v>
      </c>
    </row>
    <row r="819" spans="1:11" x14ac:dyDescent="0.25">
      <c r="A819" s="110" t="str">
        <f t="shared" si="36"/>
        <v/>
      </c>
      <c r="B819" s="123"/>
      <c r="C819" s="55"/>
      <c r="D819" s="55"/>
      <c r="E819" s="56"/>
      <c r="F819" s="78"/>
      <c r="G819" s="56"/>
      <c r="H819" s="84">
        <f>SUMIF('Cash Inflows'!E:E,'AR Journal'!D819,'Cash Inflows'!F:F)</f>
        <v>0</v>
      </c>
      <c r="I819" s="84">
        <f t="shared" si="38"/>
        <v>0</v>
      </c>
      <c r="J819">
        <f t="shared" si="37"/>
        <v>0</v>
      </c>
      <c r="K819" t="b">
        <f ca="1">IF(TODAY()-E819&gt;'Data Inputs'!$B$46,TRUE,FALSE)</f>
        <v>1</v>
      </c>
    </row>
    <row r="820" spans="1:11" x14ac:dyDescent="0.25">
      <c r="A820" s="110" t="str">
        <f t="shared" si="36"/>
        <v/>
      </c>
      <c r="B820" s="123"/>
      <c r="C820" s="55"/>
      <c r="D820" s="55"/>
      <c r="E820" s="56"/>
      <c r="F820" s="78"/>
      <c r="G820" s="56"/>
      <c r="H820" s="84">
        <f>SUMIF('Cash Inflows'!E:E,'AR Journal'!D820,'Cash Inflows'!F:F)</f>
        <v>0</v>
      </c>
      <c r="I820" s="84">
        <f t="shared" si="38"/>
        <v>0</v>
      </c>
      <c r="J820">
        <f t="shared" si="37"/>
        <v>0</v>
      </c>
      <c r="K820" t="b">
        <f ca="1">IF(TODAY()-E820&gt;'Data Inputs'!$B$46,TRUE,FALSE)</f>
        <v>1</v>
      </c>
    </row>
    <row r="821" spans="1:11" x14ac:dyDescent="0.25">
      <c r="A821" s="110" t="str">
        <f t="shared" si="36"/>
        <v/>
      </c>
      <c r="B821" s="123"/>
      <c r="C821" s="55"/>
      <c r="D821" s="55"/>
      <c r="E821" s="56"/>
      <c r="F821" s="78"/>
      <c r="G821" s="56"/>
      <c r="H821" s="84">
        <f>SUMIF('Cash Inflows'!E:E,'AR Journal'!D821,'Cash Inflows'!F:F)</f>
        <v>0</v>
      </c>
      <c r="I821" s="84">
        <f t="shared" si="38"/>
        <v>0</v>
      </c>
      <c r="J821">
        <f t="shared" si="37"/>
        <v>0</v>
      </c>
      <c r="K821" t="b">
        <f ca="1">IF(TODAY()-E821&gt;'Data Inputs'!$B$46,TRUE,FALSE)</f>
        <v>1</v>
      </c>
    </row>
    <row r="822" spans="1:11" x14ac:dyDescent="0.25">
      <c r="A822" s="110" t="str">
        <f t="shared" si="36"/>
        <v/>
      </c>
      <c r="B822" s="123"/>
      <c r="C822" s="55"/>
      <c r="D822" s="55"/>
      <c r="E822" s="56"/>
      <c r="F822" s="78"/>
      <c r="G822" s="56"/>
      <c r="H822" s="84">
        <f>SUMIF('Cash Inflows'!E:E,'AR Journal'!D822,'Cash Inflows'!F:F)</f>
        <v>0</v>
      </c>
      <c r="I822" s="84">
        <f t="shared" si="38"/>
        <v>0</v>
      </c>
      <c r="J822">
        <f t="shared" si="37"/>
        <v>0</v>
      </c>
      <c r="K822" t="b">
        <f ca="1">IF(TODAY()-E822&gt;'Data Inputs'!$B$46,TRUE,FALSE)</f>
        <v>1</v>
      </c>
    </row>
    <row r="823" spans="1:11" x14ac:dyDescent="0.25">
      <c r="A823" s="110" t="str">
        <f t="shared" si="36"/>
        <v/>
      </c>
      <c r="B823" s="123"/>
      <c r="C823" s="55"/>
      <c r="D823" s="55"/>
      <c r="E823" s="56"/>
      <c r="F823" s="78"/>
      <c r="G823" s="56"/>
      <c r="H823" s="84">
        <f>SUMIF('Cash Inflows'!E:E,'AR Journal'!D823,'Cash Inflows'!F:F)</f>
        <v>0</v>
      </c>
      <c r="I823" s="84">
        <f t="shared" si="38"/>
        <v>0</v>
      </c>
      <c r="J823">
        <f t="shared" si="37"/>
        <v>0</v>
      </c>
      <c r="K823" t="b">
        <f ca="1">IF(TODAY()-E823&gt;'Data Inputs'!$B$46,TRUE,FALSE)</f>
        <v>1</v>
      </c>
    </row>
    <row r="824" spans="1:11" x14ac:dyDescent="0.25">
      <c r="A824" s="110" t="str">
        <f t="shared" si="36"/>
        <v/>
      </c>
      <c r="B824" s="123"/>
      <c r="C824" s="55"/>
      <c r="D824" s="55"/>
      <c r="E824" s="56"/>
      <c r="F824" s="78"/>
      <c r="G824" s="56"/>
      <c r="H824" s="84">
        <f>SUMIF('Cash Inflows'!E:E,'AR Journal'!D824,'Cash Inflows'!F:F)</f>
        <v>0</v>
      </c>
      <c r="I824" s="84">
        <f t="shared" si="38"/>
        <v>0</v>
      </c>
      <c r="J824">
        <f t="shared" si="37"/>
        <v>0</v>
      </c>
      <c r="K824" t="b">
        <f ca="1">IF(TODAY()-E824&gt;'Data Inputs'!$B$46,TRUE,FALSE)</f>
        <v>1</v>
      </c>
    </row>
    <row r="825" spans="1:11" x14ac:dyDescent="0.25">
      <c r="A825" s="110" t="str">
        <f t="shared" si="36"/>
        <v/>
      </c>
      <c r="B825" s="123"/>
      <c r="C825" s="55"/>
      <c r="D825" s="55"/>
      <c r="E825" s="56"/>
      <c r="F825" s="78"/>
      <c r="G825" s="56"/>
      <c r="H825" s="84">
        <f>SUMIF('Cash Inflows'!E:E,'AR Journal'!D825,'Cash Inflows'!F:F)</f>
        <v>0</v>
      </c>
      <c r="I825" s="84">
        <f t="shared" si="38"/>
        <v>0</v>
      </c>
      <c r="J825">
        <f t="shared" si="37"/>
        <v>0</v>
      </c>
      <c r="K825" t="b">
        <f ca="1">IF(TODAY()-E825&gt;'Data Inputs'!$B$46,TRUE,FALSE)</f>
        <v>1</v>
      </c>
    </row>
    <row r="826" spans="1:11" x14ac:dyDescent="0.25">
      <c r="A826" s="110" t="str">
        <f t="shared" si="36"/>
        <v/>
      </c>
      <c r="B826" s="123"/>
      <c r="C826" s="55"/>
      <c r="D826" s="55"/>
      <c r="E826" s="56"/>
      <c r="F826" s="78"/>
      <c r="G826" s="56"/>
      <c r="H826" s="84">
        <f>SUMIF('Cash Inflows'!E:E,'AR Journal'!D826,'Cash Inflows'!F:F)</f>
        <v>0</v>
      </c>
      <c r="I826" s="84">
        <f t="shared" si="38"/>
        <v>0</v>
      </c>
      <c r="J826">
        <f t="shared" si="37"/>
        <v>0</v>
      </c>
      <c r="K826" t="b">
        <f ca="1">IF(TODAY()-E826&gt;'Data Inputs'!$B$46,TRUE,FALSE)</f>
        <v>1</v>
      </c>
    </row>
    <row r="827" spans="1:11" x14ac:dyDescent="0.25">
      <c r="A827" s="110" t="str">
        <f t="shared" si="36"/>
        <v/>
      </c>
      <c r="B827" s="123"/>
      <c r="C827" s="55"/>
      <c r="D827" s="55"/>
      <c r="E827" s="56"/>
      <c r="F827" s="78"/>
      <c r="G827" s="56"/>
      <c r="H827" s="84">
        <f>SUMIF('Cash Inflows'!E:E,'AR Journal'!D827,'Cash Inflows'!F:F)</f>
        <v>0</v>
      </c>
      <c r="I827" s="84">
        <f t="shared" si="38"/>
        <v>0</v>
      </c>
      <c r="J827">
        <f t="shared" si="37"/>
        <v>0</v>
      </c>
      <c r="K827" t="b">
        <f ca="1">IF(TODAY()-E827&gt;'Data Inputs'!$B$46,TRUE,FALSE)</f>
        <v>1</v>
      </c>
    </row>
    <row r="828" spans="1:11" x14ac:dyDescent="0.25">
      <c r="A828" s="110" t="str">
        <f t="shared" si="36"/>
        <v/>
      </c>
      <c r="B828" s="123"/>
      <c r="C828" s="55"/>
      <c r="D828" s="55"/>
      <c r="E828" s="56"/>
      <c r="F828" s="78"/>
      <c r="G828" s="56"/>
      <c r="H828" s="84">
        <f>SUMIF('Cash Inflows'!E:E,'AR Journal'!D828,'Cash Inflows'!F:F)</f>
        <v>0</v>
      </c>
      <c r="I828" s="84">
        <f t="shared" si="38"/>
        <v>0</v>
      </c>
      <c r="J828">
        <f t="shared" si="37"/>
        <v>0</v>
      </c>
      <c r="K828" t="b">
        <f ca="1">IF(TODAY()-E828&gt;'Data Inputs'!$B$46,TRUE,FALSE)</f>
        <v>1</v>
      </c>
    </row>
    <row r="829" spans="1:11" x14ac:dyDescent="0.25">
      <c r="A829" s="110" t="str">
        <f t="shared" si="36"/>
        <v/>
      </c>
      <c r="B829" s="123"/>
      <c r="C829" s="55"/>
      <c r="D829" s="55"/>
      <c r="E829" s="56"/>
      <c r="F829" s="78"/>
      <c r="G829" s="56"/>
      <c r="H829" s="84">
        <f>SUMIF('Cash Inflows'!E:E,'AR Journal'!D829,'Cash Inflows'!F:F)</f>
        <v>0</v>
      </c>
      <c r="I829" s="84">
        <f t="shared" si="38"/>
        <v>0</v>
      </c>
      <c r="J829">
        <f t="shared" si="37"/>
        <v>0</v>
      </c>
      <c r="K829" t="b">
        <f ca="1">IF(TODAY()-E829&gt;'Data Inputs'!$B$46,TRUE,FALSE)</f>
        <v>1</v>
      </c>
    </row>
    <row r="830" spans="1:11" x14ac:dyDescent="0.25">
      <c r="A830" s="110" t="str">
        <f t="shared" si="36"/>
        <v/>
      </c>
      <c r="B830" s="123"/>
      <c r="C830" s="55"/>
      <c r="D830" s="55"/>
      <c r="E830" s="56"/>
      <c r="F830" s="78"/>
      <c r="G830" s="56"/>
      <c r="H830" s="84">
        <f>SUMIF('Cash Inflows'!E:E,'AR Journal'!D830,'Cash Inflows'!F:F)</f>
        <v>0</v>
      </c>
      <c r="I830" s="84">
        <f t="shared" si="38"/>
        <v>0</v>
      </c>
      <c r="J830">
        <f t="shared" si="37"/>
        <v>0</v>
      </c>
      <c r="K830" t="b">
        <f ca="1">IF(TODAY()-E830&gt;'Data Inputs'!$B$46,TRUE,FALSE)</f>
        <v>1</v>
      </c>
    </row>
    <row r="831" spans="1:11" x14ac:dyDescent="0.25">
      <c r="A831" s="110" t="str">
        <f t="shared" si="36"/>
        <v/>
      </c>
      <c r="B831" s="123"/>
      <c r="C831" s="55"/>
      <c r="D831" s="55"/>
      <c r="E831" s="56"/>
      <c r="F831" s="78"/>
      <c r="G831" s="56"/>
      <c r="H831" s="84">
        <f>SUMIF('Cash Inflows'!E:E,'AR Journal'!D831,'Cash Inflows'!F:F)</f>
        <v>0</v>
      </c>
      <c r="I831" s="84">
        <f t="shared" si="38"/>
        <v>0</v>
      </c>
      <c r="J831">
        <f t="shared" si="37"/>
        <v>0</v>
      </c>
      <c r="K831" t="b">
        <f ca="1">IF(TODAY()-E831&gt;'Data Inputs'!$B$46,TRUE,FALSE)</f>
        <v>1</v>
      </c>
    </row>
    <row r="832" spans="1:11" x14ac:dyDescent="0.25">
      <c r="A832" s="110" t="str">
        <f t="shared" si="36"/>
        <v/>
      </c>
      <c r="B832" s="123"/>
      <c r="C832" s="55"/>
      <c r="D832" s="55"/>
      <c r="E832" s="56"/>
      <c r="F832" s="78"/>
      <c r="G832" s="56"/>
      <c r="H832" s="84">
        <f>SUMIF('Cash Inflows'!E:E,'AR Journal'!D832,'Cash Inflows'!F:F)</f>
        <v>0</v>
      </c>
      <c r="I832" s="84">
        <f t="shared" si="38"/>
        <v>0</v>
      </c>
      <c r="J832">
        <f t="shared" si="37"/>
        <v>0</v>
      </c>
      <c r="K832" t="b">
        <f ca="1">IF(TODAY()-E832&gt;'Data Inputs'!$B$46,TRUE,FALSE)</f>
        <v>1</v>
      </c>
    </row>
    <row r="833" spans="1:11" x14ac:dyDescent="0.25">
      <c r="A833" s="110" t="str">
        <f t="shared" si="36"/>
        <v/>
      </c>
      <c r="B833" s="123"/>
      <c r="C833" s="55"/>
      <c r="D833" s="55"/>
      <c r="E833" s="56"/>
      <c r="F833" s="78"/>
      <c r="G833" s="56"/>
      <c r="H833" s="84">
        <f>SUMIF('Cash Inflows'!E:E,'AR Journal'!D833,'Cash Inflows'!F:F)</f>
        <v>0</v>
      </c>
      <c r="I833" s="84">
        <f t="shared" si="38"/>
        <v>0</v>
      </c>
      <c r="J833">
        <f t="shared" si="37"/>
        <v>0</v>
      </c>
      <c r="K833" t="b">
        <f ca="1">IF(TODAY()-E833&gt;'Data Inputs'!$B$46,TRUE,FALSE)</f>
        <v>1</v>
      </c>
    </row>
    <row r="834" spans="1:11" x14ac:dyDescent="0.25">
      <c r="A834" s="110" t="str">
        <f t="shared" si="36"/>
        <v/>
      </c>
      <c r="B834" s="123"/>
      <c r="C834" s="55"/>
      <c r="D834" s="55"/>
      <c r="E834" s="56"/>
      <c r="F834" s="78"/>
      <c r="G834" s="56"/>
      <c r="H834" s="84">
        <f>SUMIF('Cash Inflows'!E:E,'AR Journal'!D834,'Cash Inflows'!F:F)</f>
        <v>0</v>
      </c>
      <c r="I834" s="84">
        <f t="shared" si="38"/>
        <v>0</v>
      </c>
      <c r="J834">
        <f t="shared" si="37"/>
        <v>0</v>
      </c>
      <c r="K834" t="b">
        <f ca="1">IF(TODAY()-E834&gt;'Data Inputs'!$B$46,TRUE,FALSE)</f>
        <v>1</v>
      </c>
    </row>
    <row r="835" spans="1:11" x14ac:dyDescent="0.25">
      <c r="A835" s="110" t="str">
        <f t="shared" ref="A835:A898" si="39">IF(E835="","",E835+(6-J835))</f>
        <v/>
      </c>
      <c r="B835" s="123"/>
      <c r="C835" s="55"/>
      <c r="D835" s="55"/>
      <c r="E835" s="56"/>
      <c r="F835" s="78"/>
      <c r="G835" s="56"/>
      <c r="H835" s="84">
        <f>SUMIF('Cash Inflows'!E:E,'AR Journal'!D835,'Cash Inflows'!F:F)</f>
        <v>0</v>
      </c>
      <c r="I835" s="84">
        <f t="shared" si="38"/>
        <v>0</v>
      </c>
      <c r="J835">
        <f t="shared" ref="J835:J898" si="40">IF(WEEKDAY(E835)=7,0,WEEKDAY(E835))</f>
        <v>0</v>
      </c>
      <c r="K835" t="b">
        <f ca="1">IF(TODAY()-E835&gt;'Data Inputs'!$B$46,TRUE,FALSE)</f>
        <v>1</v>
      </c>
    </row>
    <row r="836" spans="1:11" x14ac:dyDescent="0.25">
      <c r="A836" s="110" t="str">
        <f t="shared" si="39"/>
        <v/>
      </c>
      <c r="B836" s="123"/>
      <c r="C836" s="55"/>
      <c r="D836" s="55"/>
      <c r="E836" s="56"/>
      <c r="F836" s="78"/>
      <c r="G836" s="56"/>
      <c r="H836" s="84">
        <f>SUMIF('Cash Inflows'!E:E,'AR Journal'!D836,'Cash Inflows'!F:F)</f>
        <v>0</v>
      </c>
      <c r="I836" s="84">
        <f t="shared" ref="I836:I899" si="41">F836-H836</f>
        <v>0</v>
      </c>
      <c r="J836">
        <f t="shared" si="40"/>
        <v>0</v>
      </c>
      <c r="K836" t="b">
        <f ca="1">IF(TODAY()-E836&gt;'Data Inputs'!$B$46,TRUE,FALSE)</f>
        <v>1</v>
      </c>
    </row>
    <row r="837" spans="1:11" x14ac:dyDescent="0.25">
      <c r="A837" s="110" t="str">
        <f t="shared" si="39"/>
        <v/>
      </c>
      <c r="B837" s="123"/>
      <c r="C837" s="55"/>
      <c r="D837" s="55"/>
      <c r="E837" s="56"/>
      <c r="F837" s="78"/>
      <c r="G837" s="56"/>
      <c r="H837" s="84">
        <f>SUMIF('Cash Inflows'!E:E,'AR Journal'!D837,'Cash Inflows'!F:F)</f>
        <v>0</v>
      </c>
      <c r="I837" s="84">
        <f t="shared" si="41"/>
        <v>0</v>
      </c>
      <c r="J837">
        <f t="shared" si="40"/>
        <v>0</v>
      </c>
      <c r="K837" t="b">
        <f ca="1">IF(TODAY()-E837&gt;'Data Inputs'!$B$46,TRUE,FALSE)</f>
        <v>1</v>
      </c>
    </row>
    <row r="838" spans="1:11" x14ac:dyDescent="0.25">
      <c r="A838" s="110" t="str">
        <f t="shared" si="39"/>
        <v/>
      </c>
      <c r="B838" s="123"/>
      <c r="C838" s="55"/>
      <c r="D838" s="55"/>
      <c r="E838" s="56"/>
      <c r="F838" s="78"/>
      <c r="G838" s="56"/>
      <c r="H838" s="84">
        <f>SUMIF('Cash Inflows'!E:E,'AR Journal'!D838,'Cash Inflows'!F:F)</f>
        <v>0</v>
      </c>
      <c r="I838" s="84">
        <f t="shared" si="41"/>
        <v>0</v>
      </c>
      <c r="J838">
        <f t="shared" si="40"/>
        <v>0</v>
      </c>
      <c r="K838" t="b">
        <f ca="1">IF(TODAY()-E838&gt;'Data Inputs'!$B$46,TRUE,FALSE)</f>
        <v>1</v>
      </c>
    </row>
    <row r="839" spans="1:11" x14ac:dyDescent="0.25">
      <c r="A839" s="110" t="str">
        <f t="shared" si="39"/>
        <v/>
      </c>
      <c r="B839" s="123"/>
      <c r="C839" s="55"/>
      <c r="D839" s="55"/>
      <c r="E839" s="56"/>
      <c r="F839" s="78"/>
      <c r="G839" s="56"/>
      <c r="H839" s="84">
        <f>SUMIF('Cash Inflows'!E:E,'AR Journal'!D839,'Cash Inflows'!F:F)</f>
        <v>0</v>
      </c>
      <c r="I839" s="84">
        <f t="shared" si="41"/>
        <v>0</v>
      </c>
      <c r="J839">
        <f t="shared" si="40"/>
        <v>0</v>
      </c>
      <c r="K839" t="b">
        <f ca="1">IF(TODAY()-E839&gt;'Data Inputs'!$B$46,TRUE,FALSE)</f>
        <v>1</v>
      </c>
    </row>
    <row r="840" spans="1:11" x14ac:dyDescent="0.25">
      <c r="A840" s="110" t="str">
        <f t="shared" si="39"/>
        <v/>
      </c>
      <c r="B840" s="123"/>
      <c r="C840" s="55"/>
      <c r="D840" s="55"/>
      <c r="E840" s="56"/>
      <c r="F840" s="78"/>
      <c r="G840" s="56"/>
      <c r="H840" s="84">
        <f>SUMIF('Cash Inflows'!E:E,'AR Journal'!D840,'Cash Inflows'!F:F)</f>
        <v>0</v>
      </c>
      <c r="I840" s="84">
        <f t="shared" si="41"/>
        <v>0</v>
      </c>
      <c r="J840">
        <f t="shared" si="40"/>
        <v>0</v>
      </c>
      <c r="K840" t="b">
        <f ca="1">IF(TODAY()-E840&gt;'Data Inputs'!$B$46,TRUE,FALSE)</f>
        <v>1</v>
      </c>
    </row>
    <row r="841" spans="1:11" x14ac:dyDescent="0.25">
      <c r="A841" s="110" t="str">
        <f t="shared" si="39"/>
        <v/>
      </c>
      <c r="B841" s="123"/>
      <c r="C841" s="55"/>
      <c r="D841" s="55"/>
      <c r="E841" s="56"/>
      <c r="F841" s="78"/>
      <c r="G841" s="56"/>
      <c r="H841" s="84">
        <f>SUMIF('Cash Inflows'!E:E,'AR Journal'!D841,'Cash Inflows'!F:F)</f>
        <v>0</v>
      </c>
      <c r="I841" s="84">
        <f t="shared" si="41"/>
        <v>0</v>
      </c>
      <c r="J841">
        <f t="shared" si="40"/>
        <v>0</v>
      </c>
      <c r="K841" t="b">
        <f ca="1">IF(TODAY()-E841&gt;'Data Inputs'!$B$46,TRUE,FALSE)</f>
        <v>1</v>
      </c>
    </row>
    <row r="842" spans="1:11" x14ac:dyDescent="0.25">
      <c r="A842" s="110" t="str">
        <f t="shared" si="39"/>
        <v/>
      </c>
      <c r="B842" s="123"/>
      <c r="C842" s="55"/>
      <c r="D842" s="55"/>
      <c r="E842" s="56"/>
      <c r="F842" s="78"/>
      <c r="G842" s="56"/>
      <c r="H842" s="84">
        <f>SUMIF('Cash Inflows'!E:E,'AR Journal'!D842,'Cash Inflows'!F:F)</f>
        <v>0</v>
      </c>
      <c r="I842" s="84">
        <f t="shared" si="41"/>
        <v>0</v>
      </c>
      <c r="J842">
        <f t="shared" si="40"/>
        <v>0</v>
      </c>
      <c r="K842" t="b">
        <f ca="1">IF(TODAY()-E842&gt;'Data Inputs'!$B$46,TRUE,FALSE)</f>
        <v>1</v>
      </c>
    </row>
    <row r="843" spans="1:11" x14ac:dyDescent="0.25">
      <c r="A843" s="110" t="str">
        <f t="shared" si="39"/>
        <v/>
      </c>
      <c r="B843" s="123"/>
      <c r="C843" s="55"/>
      <c r="D843" s="55"/>
      <c r="E843" s="56"/>
      <c r="F843" s="78"/>
      <c r="G843" s="56"/>
      <c r="H843" s="84">
        <f>SUMIF('Cash Inflows'!E:E,'AR Journal'!D843,'Cash Inflows'!F:F)</f>
        <v>0</v>
      </c>
      <c r="I843" s="84">
        <f t="shared" si="41"/>
        <v>0</v>
      </c>
      <c r="J843">
        <f t="shared" si="40"/>
        <v>0</v>
      </c>
      <c r="K843" t="b">
        <f ca="1">IF(TODAY()-E843&gt;'Data Inputs'!$B$46,TRUE,FALSE)</f>
        <v>1</v>
      </c>
    </row>
    <row r="844" spans="1:11" x14ac:dyDescent="0.25">
      <c r="A844" s="110" t="str">
        <f t="shared" si="39"/>
        <v/>
      </c>
      <c r="B844" s="123"/>
      <c r="C844" s="55"/>
      <c r="D844" s="55"/>
      <c r="E844" s="56"/>
      <c r="F844" s="78"/>
      <c r="G844" s="56"/>
      <c r="H844" s="84">
        <f>SUMIF('Cash Inflows'!E:E,'AR Journal'!D844,'Cash Inflows'!F:F)</f>
        <v>0</v>
      </c>
      <c r="I844" s="84">
        <f t="shared" si="41"/>
        <v>0</v>
      </c>
      <c r="J844">
        <f t="shared" si="40"/>
        <v>0</v>
      </c>
      <c r="K844" t="b">
        <f ca="1">IF(TODAY()-E844&gt;'Data Inputs'!$B$46,TRUE,FALSE)</f>
        <v>1</v>
      </c>
    </row>
    <row r="845" spans="1:11" x14ac:dyDescent="0.25">
      <c r="A845" s="110" t="str">
        <f t="shared" si="39"/>
        <v/>
      </c>
      <c r="B845" s="123"/>
      <c r="C845" s="55"/>
      <c r="D845" s="55"/>
      <c r="E845" s="56"/>
      <c r="F845" s="78"/>
      <c r="G845" s="56"/>
      <c r="H845" s="84">
        <f>SUMIF('Cash Inflows'!E:E,'AR Journal'!D845,'Cash Inflows'!F:F)</f>
        <v>0</v>
      </c>
      <c r="I845" s="84">
        <f t="shared" si="41"/>
        <v>0</v>
      </c>
      <c r="J845">
        <f t="shared" si="40"/>
        <v>0</v>
      </c>
      <c r="K845" t="b">
        <f ca="1">IF(TODAY()-E845&gt;'Data Inputs'!$B$46,TRUE,FALSE)</f>
        <v>1</v>
      </c>
    </row>
    <row r="846" spans="1:11" x14ac:dyDescent="0.25">
      <c r="A846" s="110" t="str">
        <f t="shared" si="39"/>
        <v/>
      </c>
      <c r="B846" s="123"/>
      <c r="C846" s="55"/>
      <c r="D846" s="55"/>
      <c r="E846" s="56"/>
      <c r="F846" s="78"/>
      <c r="G846" s="56"/>
      <c r="H846" s="84">
        <f>SUMIF('Cash Inflows'!E:E,'AR Journal'!D846,'Cash Inflows'!F:F)</f>
        <v>0</v>
      </c>
      <c r="I846" s="84">
        <f t="shared" si="41"/>
        <v>0</v>
      </c>
      <c r="J846">
        <f t="shared" si="40"/>
        <v>0</v>
      </c>
      <c r="K846" t="b">
        <f ca="1">IF(TODAY()-E846&gt;'Data Inputs'!$B$46,TRUE,FALSE)</f>
        <v>1</v>
      </c>
    </row>
    <row r="847" spans="1:11" x14ac:dyDescent="0.25">
      <c r="A847" s="110" t="str">
        <f t="shared" si="39"/>
        <v/>
      </c>
      <c r="B847" s="123"/>
      <c r="C847" s="55"/>
      <c r="D847" s="55"/>
      <c r="E847" s="56"/>
      <c r="F847" s="78"/>
      <c r="G847" s="56"/>
      <c r="H847" s="84">
        <f>SUMIF('Cash Inflows'!E:E,'AR Journal'!D847,'Cash Inflows'!F:F)</f>
        <v>0</v>
      </c>
      <c r="I847" s="84">
        <f t="shared" si="41"/>
        <v>0</v>
      </c>
      <c r="J847">
        <f t="shared" si="40"/>
        <v>0</v>
      </c>
      <c r="K847" t="b">
        <f ca="1">IF(TODAY()-E847&gt;'Data Inputs'!$B$46,TRUE,FALSE)</f>
        <v>1</v>
      </c>
    </row>
    <row r="848" spans="1:11" x14ac:dyDescent="0.25">
      <c r="A848" s="110" t="str">
        <f t="shared" si="39"/>
        <v/>
      </c>
      <c r="B848" s="123"/>
      <c r="C848" s="55"/>
      <c r="D848" s="55"/>
      <c r="E848" s="56"/>
      <c r="F848" s="78"/>
      <c r="G848" s="56"/>
      <c r="H848" s="84">
        <f>SUMIF('Cash Inflows'!E:E,'AR Journal'!D848,'Cash Inflows'!F:F)</f>
        <v>0</v>
      </c>
      <c r="I848" s="84">
        <f t="shared" si="41"/>
        <v>0</v>
      </c>
      <c r="J848">
        <f t="shared" si="40"/>
        <v>0</v>
      </c>
      <c r="K848" t="b">
        <f ca="1">IF(TODAY()-E848&gt;'Data Inputs'!$B$46,TRUE,FALSE)</f>
        <v>1</v>
      </c>
    </row>
    <row r="849" spans="1:11" x14ac:dyDescent="0.25">
      <c r="A849" s="110" t="str">
        <f t="shared" si="39"/>
        <v/>
      </c>
      <c r="B849" s="123"/>
      <c r="C849" s="55"/>
      <c r="D849" s="55"/>
      <c r="E849" s="56"/>
      <c r="F849" s="78"/>
      <c r="G849" s="56"/>
      <c r="H849" s="84">
        <f>SUMIF('Cash Inflows'!E:E,'AR Journal'!D849,'Cash Inflows'!F:F)</f>
        <v>0</v>
      </c>
      <c r="I849" s="84">
        <f t="shared" si="41"/>
        <v>0</v>
      </c>
      <c r="J849">
        <f t="shared" si="40"/>
        <v>0</v>
      </c>
      <c r="K849" t="b">
        <f ca="1">IF(TODAY()-E849&gt;'Data Inputs'!$B$46,TRUE,FALSE)</f>
        <v>1</v>
      </c>
    </row>
    <row r="850" spans="1:11" x14ac:dyDescent="0.25">
      <c r="A850" s="110" t="str">
        <f t="shared" si="39"/>
        <v/>
      </c>
      <c r="B850" s="123"/>
      <c r="C850" s="55"/>
      <c r="D850" s="55"/>
      <c r="E850" s="56"/>
      <c r="F850" s="78"/>
      <c r="G850" s="56"/>
      <c r="H850" s="84">
        <f>SUMIF('Cash Inflows'!E:E,'AR Journal'!D850,'Cash Inflows'!F:F)</f>
        <v>0</v>
      </c>
      <c r="I850" s="84">
        <f t="shared" si="41"/>
        <v>0</v>
      </c>
      <c r="J850">
        <f t="shared" si="40"/>
        <v>0</v>
      </c>
      <c r="K850" t="b">
        <f ca="1">IF(TODAY()-E850&gt;'Data Inputs'!$B$46,TRUE,FALSE)</f>
        <v>1</v>
      </c>
    </row>
    <row r="851" spans="1:11" x14ac:dyDescent="0.25">
      <c r="A851" s="110" t="str">
        <f t="shared" si="39"/>
        <v/>
      </c>
      <c r="B851" s="123"/>
      <c r="C851" s="55"/>
      <c r="D851" s="55"/>
      <c r="E851" s="56"/>
      <c r="F851" s="78"/>
      <c r="G851" s="56"/>
      <c r="H851" s="84">
        <f>SUMIF('Cash Inflows'!E:E,'AR Journal'!D851,'Cash Inflows'!F:F)</f>
        <v>0</v>
      </c>
      <c r="I851" s="84">
        <f t="shared" si="41"/>
        <v>0</v>
      </c>
      <c r="J851">
        <f t="shared" si="40"/>
        <v>0</v>
      </c>
      <c r="K851" t="b">
        <f ca="1">IF(TODAY()-E851&gt;'Data Inputs'!$B$46,TRUE,FALSE)</f>
        <v>1</v>
      </c>
    </row>
    <row r="852" spans="1:11" x14ac:dyDescent="0.25">
      <c r="A852" s="110" t="str">
        <f t="shared" si="39"/>
        <v/>
      </c>
      <c r="B852" s="123"/>
      <c r="C852" s="55"/>
      <c r="D852" s="55"/>
      <c r="E852" s="56"/>
      <c r="F852" s="78"/>
      <c r="G852" s="56"/>
      <c r="H852" s="84">
        <f>SUMIF('Cash Inflows'!E:E,'AR Journal'!D852,'Cash Inflows'!F:F)</f>
        <v>0</v>
      </c>
      <c r="I852" s="84">
        <f t="shared" si="41"/>
        <v>0</v>
      </c>
      <c r="J852">
        <f t="shared" si="40"/>
        <v>0</v>
      </c>
      <c r="K852" t="b">
        <f ca="1">IF(TODAY()-E852&gt;'Data Inputs'!$B$46,TRUE,FALSE)</f>
        <v>1</v>
      </c>
    </row>
    <row r="853" spans="1:11" x14ac:dyDescent="0.25">
      <c r="A853" s="110" t="str">
        <f t="shared" si="39"/>
        <v/>
      </c>
      <c r="B853" s="123"/>
      <c r="C853" s="55"/>
      <c r="D853" s="55"/>
      <c r="E853" s="56"/>
      <c r="F853" s="78"/>
      <c r="G853" s="56"/>
      <c r="H853" s="84">
        <f>SUMIF('Cash Inflows'!E:E,'AR Journal'!D853,'Cash Inflows'!F:F)</f>
        <v>0</v>
      </c>
      <c r="I853" s="84">
        <f t="shared" si="41"/>
        <v>0</v>
      </c>
      <c r="J853">
        <f t="shared" si="40"/>
        <v>0</v>
      </c>
      <c r="K853" t="b">
        <f ca="1">IF(TODAY()-E853&gt;'Data Inputs'!$B$46,TRUE,FALSE)</f>
        <v>1</v>
      </c>
    </row>
    <row r="854" spans="1:11" x14ac:dyDescent="0.25">
      <c r="A854" s="110" t="str">
        <f t="shared" si="39"/>
        <v/>
      </c>
      <c r="B854" s="123"/>
      <c r="C854" s="55"/>
      <c r="D854" s="55"/>
      <c r="E854" s="56"/>
      <c r="F854" s="78"/>
      <c r="G854" s="56"/>
      <c r="H854" s="84">
        <f>SUMIF('Cash Inflows'!E:E,'AR Journal'!D854,'Cash Inflows'!F:F)</f>
        <v>0</v>
      </c>
      <c r="I854" s="84">
        <f t="shared" si="41"/>
        <v>0</v>
      </c>
      <c r="J854">
        <f t="shared" si="40"/>
        <v>0</v>
      </c>
      <c r="K854" t="b">
        <f ca="1">IF(TODAY()-E854&gt;'Data Inputs'!$B$46,TRUE,FALSE)</f>
        <v>1</v>
      </c>
    </row>
    <row r="855" spans="1:11" x14ac:dyDescent="0.25">
      <c r="A855" s="110" t="str">
        <f t="shared" si="39"/>
        <v/>
      </c>
      <c r="B855" s="123"/>
      <c r="C855" s="55"/>
      <c r="D855" s="55"/>
      <c r="E855" s="56"/>
      <c r="F855" s="78"/>
      <c r="G855" s="56"/>
      <c r="H855" s="84">
        <f>SUMIF('Cash Inflows'!E:E,'AR Journal'!D855,'Cash Inflows'!F:F)</f>
        <v>0</v>
      </c>
      <c r="I855" s="84">
        <f t="shared" si="41"/>
        <v>0</v>
      </c>
      <c r="J855">
        <f t="shared" si="40"/>
        <v>0</v>
      </c>
      <c r="K855" t="b">
        <f ca="1">IF(TODAY()-E855&gt;'Data Inputs'!$B$46,TRUE,FALSE)</f>
        <v>1</v>
      </c>
    </row>
    <row r="856" spans="1:11" x14ac:dyDescent="0.25">
      <c r="A856" s="110" t="str">
        <f t="shared" si="39"/>
        <v/>
      </c>
      <c r="B856" s="123"/>
      <c r="C856" s="55"/>
      <c r="D856" s="55"/>
      <c r="E856" s="56"/>
      <c r="F856" s="78"/>
      <c r="G856" s="56"/>
      <c r="H856" s="84">
        <f>SUMIF('Cash Inflows'!E:E,'AR Journal'!D856,'Cash Inflows'!F:F)</f>
        <v>0</v>
      </c>
      <c r="I856" s="84">
        <f t="shared" si="41"/>
        <v>0</v>
      </c>
      <c r="J856">
        <f t="shared" si="40"/>
        <v>0</v>
      </c>
      <c r="K856" t="b">
        <f ca="1">IF(TODAY()-E856&gt;'Data Inputs'!$B$46,TRUE,FALSE)</f>
        <v>1</v>
      </c>
    </row>
    <row r="857" spans="1:11" x14ac:dyDescent="0.25">
      <c r="A857" s="110" t="str">
        <f t="shared" si="39"/>
        <v/>
      </c>
      <c r="B857" s="123"/>
      <c r="C857" s="55"/>
      <c r="D857" s="55"/>
      <c r="E857" s="56"/>
      <c r="F857" s="78"/>
      <c r="G857" s="56"/>
      <c r="H857" s="84">
        <f>SUMIF('Cash Inflows'!E:E,'AR Journal'!D857,'Cash Inflows'!F:F)</f>
        <v>0</v>
      </c>
      <c r="I857" s="84">
        <f t="shared" si="41"/>
        <v>0</v>
      </c>
      <c r="J857">
        <f t="shared" si="40"/>
        <v>0</v>
      </c>
      <c r="K857" t="b">
        <f ca="1">IF(TODAY()-E857&gt;'Data Inputs'!$B$46,TRUE,FALSE)</f>
        <v>1</v>
      </c>
    </row>
    <row r="858" spans="1:11" x14ac:dyDescent="0.25">
      <c r="A858" s="110" t="str">
        <f t="shared" si="39"/>
        <v/>
      </c>
      <c r="B858" s="123"/>
      <c r="C858" s="55"/>
      <c r="D858" s="55"/>
      <c r="E858" s="56"/>
      <c r="F858" s="78"/>
      <c r="G858" s="56"/>
      <c r="H858" s="84">
        <f>SUMIF('Cash Inflows'!E:E,'AR Journal'!D858,'Cash Inflows'!F:F)</f>
        <v>0</v>
      </c>
      <c r="I858" s="84">
        <f t="shared" si="41"/>
        <v>0</v>
      </c>
      <c r="J858">
        <f t="shared" si="40"/>
        <v>0</v>
      </c>
      <c r="K858" t="b">
        <f ca="1">IF(TODAY()-E858&gt;'Data Inputs'!$B$46,TRUE,FALSE)</f>
        <v>1</v>
      </c>
    </row>
    <row r="859" spans="1:11" x14ac:dyDescent="0.25">
      <c r="A859" s="110" t="str">
        <f t="shared" si="39"/>
        <v/>
      </c>
      <c r="B859" s="123"/>
      <c r="C859" s="55"/>
      <c r="D859" s="55"/>
      <c r="E859" s="56"/>
      <c r="F859" s="78"/>
      <c r="G859" s="56"/>
      <c r="H859" s="84">
        <f>SUMIF('Cash Inflows'!E:E,'AR Journal'!D859,'Cash Inflows'!F:F)</f>
        <v>0</v>
      </c>
      <c r="I859" s="84">
        <f t="shared" si="41"/>
        <v>0</v>
      </c>
      <c r="J859">
        <f t="shared" si="40"/>
        <v>0</v>
      </c>
      <c r="K859" t="b">
        <f ca="1">IF(TODAY()-E859&gt;'Data Inputs'!$B$46,TRUE,FALSE)</f>
        <v>1</v>
      </c>
    </row>
    <row r="860" spans="1:11" x14ac:dyDescent="0.25">
      <c r="A860" s="110" t="str">
        <f t="shared" si="39"/>
        <v/>
      </c>
      <c r="B860" s="123"/>
      <c r="C860" s="55"/>
      <c r="D860" s="55"/>
      <c r="E860" s="56"/>
      <c r="F860" s="78"/>
      <c r="G860" s="56"/>
      <c r="H860" s="84">
        <f>SUMIF('Cash Inflows'!E:E,'AR Journal'!D860,'Cash Inflows'!F:F)</f>
        <v>0</v>
      </c>
      <c r="I860" s="84">
        <f t="shared" si="41"/>
        <v>0</v>
      </c>
      <c r="J860">
        <f t="shared" si="40"/>
        <v>0</v>
      </c>
      <c r="K860" t="b">
        <f ca="1">IF(TODAY()-E860&gt;'Data Inputs'!$B$46,TRUE,FALSE)</f>
        <v>1</v>
      </c>
    </row>
    <row r="861" spans="1:11" x14ac:dyDescent="0.25">
      <c r="A861" s="110" t="str">
        <f t="shared" si="39"/>
        <v/>
      </c>
      <c r="B861" s="123"/>
      <c r="C861" s="55"/>
      <c r="D861" s="55"/>
      <c r="E861" s="56"/>
      <c r="F861" s="78"/>
      <c r="G861" s="56"/>
      <c r="H861" s="84">
        <f>SUMIF('Cash Inflows'!E:E,'AR Journal'!D861,'Cash Inflows'!F:F)</f>
        <v>0</v>
      </c>
      <c r="I861" s="84">
        <f t="shared" si="41"/>
        <v>0</v>
      </c>
      <c r="J861">
        <f t="shared" si="40"/>
        <v>0</v>
      </c>
      <c r="K861" t="b">
        <f ca="1">IF(TODAY()-E861&gt;'Data Inputs'!$B$46,TRUE,FALSE)</f>
        <v>1</v>
      </c>
    </row>
    <row r="862" spans="1:11" x14ac:dyDescent="0.25">
      <c r="A862" s="110" t="str">
        <f t="shared" si="39"/>
        <v/>
      </c>
      <c r="B862" s="123"/>
      <c r="C862" s="55"/>
      <c r="D862" s="55"/>
      <c r="E862" s="56"/>
      <c r="F862" s="78"/>
      <c r="G862" s="56"/>
      <c r="H862" s="84">
        <f>SUMIF('Cash Inflows'!E:E,'AR Journal'!D862,'Cash Inflows'!F:F)</f>
        <v>0</v>
      </c>
      <c r="I862" s="84">
        <f t="shared" si="41"/>
        <v>0</v>
      </c>
      <c r="J862">
        <f t="shared" si="40"/>
        <v>0</v>
      </c>
      <c r="K862" t="b">
        <f ca="1">IF(TODAY()-E862&gt;'Data Inputs'!$B$46,TRUE,FALSE)</f>
        <v>1</v>
      </c>
    </row>
    <row r="863" spans="1:11" x14ac:dyDescent="0.25">
      <c r="A863" s="110" t="str">
        <f t="shared" si="39"/>
        <v/>
      </c>
      <c r="B863" s="123"/>
      <c r="C863" s="55"/>
      <c r="D863" s="55"/>
      <c r="E863" s="56"/>
      <c r="F863" s="78"/>
      <c r="G863" s="56"/>
      <c r="H863" s="84">
        <f>SUMIF('Cash Inflows'!E:E,'AR Journal'!D863,'Cash Inflows'!F:F)</f>
        <v>0</v>
      </c>
      <c r="I863" s="84">
        <f t="shared" si="41"/>
        <v>0</v>
      </c>
      <c r="J863">
        <f t="shared" si="40"/>
        <v>0</v>
      </c>
      <c r="K863" t="b">
        <f ca="1">IF(TODAY()-E863&gt;'Data Inputs'!$B$46,TRUE,FALSE)</f>
        <v>1</v>
      </c>
    </row>
    <row r="864" spans="1:11" x14ac:dyDescent="0.25">
      <c r="A864" s="110" t="str">
        <f t="shared" si="39"/>
        <v/>
      </c>
      <c r="B864" s="123"/>
      <c r="C864" s="55"/>
      <c r="D864" s="55"/>
      <c r="E864" s="56"/>
      <c r="F864" s="78"/>
      <c r="G864" s="56"/>
      <c r="H864" s="84">
        <f>SUMIF('Cash Inflows'!E:E,'AR Journal'!D864,'Cash Inflows'!F:F)</f>
        <v>0</v>
      </c>
      <c r="I864" s="84">
        <f t="shared" si="41"/>
        <v>0</v>
      </c>
      <c r="J864">
        <f t="shared" si="40"/>
        <v>0</v>
      </c>
      <c r="K864" t="b">
        <f ca="1">IF(TODAY()-E864&gt;'Data Inputs'!$B$46,TRUE,FALSE)</f>
        <v>1</v>
      </c>
    </row>
    <row r="865" spans="1:11" x14ac:dyDescent="0.25">
      <c r="A865" s="110" t="str">
        <f t="shared" si="39"/>
        <v/>
      </c>
      <c r="B865" s="123"/>
      <c r="C865" s="55"/>
      <c r="D865" s="55"/>
      <c r="E865" s="56"/>
      <c r="F865" s="78"/>
      <c r="G865" s="56"/>
      <c r="H865" s="84">
        <f>SUMIF('Cash Inflows'!E:E,'AR Journal'!D865,'Cash Inflows'!F:F)</f>
        <v>0</v>
      </c>
      <c r="I865" s="84">
        <f t="shared" si="41"/>
        <v>0</v>
      </c>
      <c r="J865">
        <f t="shared" si="40"/>
        <v>0</v>
      </c>
      <c r="K865" t="b">
        <f ca="1">IF(TODAY()-E865&gt;'Data Inputs'!$B$46,TRUE,FALSE)</f>
        <v>1</v>
      </c>
    </row>
    <row r="866" spans="1:11" x14ac:dyDescent="0.25">
      <c r="A866" s="110" t="str">
        <f t="shared" si="39"/>
        <v/>
      </c>
      <c r="B866" s="123"/>
      <c r="C866" s="55"/>
      <c r="D866" s="55"/>
      <c r="E866" s="56"/>
      <c r="F866" s="78"/>
      <c r="G866" s="56"/>
      <c r="H866" s="84">
        <f>SUMIF('Cash Inflows'!E:E,'AR Journal'!D866,'Cash Inflows'!F:F)</f>
        <v>0</v>
      </c>
      <c r="I866" s="84">
        <f t="shared" si="41"/>
        <v>0</v>
      </c>
      <c r="J866">
        <f t="shared" si="40"/>
        <v>0</v>
      </c>
      <c r="K866" t="b">
        <f ca="1">IF(TODAY()-E866&gt;'Data Inputs'!$B$46,TRUE,FALSE)</f>
        <v>1</v>
      </c>
    </row>
    <row r="867" spans="1:11" x14ac:dyDescent="0.25">
      <c r="A867" s="110" t="str">
        <f t="shared" si="39"/>
        <v/>
      </c>
      <c r="B867" s="123"/>
      <c r="C867" s="55"/>
      <c r="D867" s="55"/>
      <c r="E867" s="56"/>
      <c r="F867" s="78"/>
      <c r="G867" s="56"/>
      <c r="H867" s="84">
        <f>SUMIF('Cash Inflows'!E:E,'AR Journal'!D867,'Cash Inflows'!F:F)</f>
        <v>0</v>
      </c>
      <c r="I867" s="84">
        <f t="shared" si="41"/>
        <v>0</v>
      </c>
      <c r="J867">
        <f t="shared" si="40"/>
        <v>0</v>
      </c>
      <c r="K867" t="b">
        <f ca="1">IF(TODAY()-E867&gt;'Data Inputs'!$B$46,TRUE,FALSE)</f>
        <v>1</v>
      </c>
    </row>
    <row r="868" spans="1:11" x14ac:dyDescent="0.25">
      <c r="A868" s="110" t="str">
        <f t="shared" si="39"/>
        <v/>
      </c>
      <c r="B868" s="123"/>
      <c r="C868" s="55"/>
      <c r="D868" s="55"/>
      <c r="E868" s="56"/>
      <c r="F868" s="78"/>
      <c r="G868" s="56"/>
      <c r="H868" s="84">
        <f>SUMIF('Cash Inflows'!E:E,'AR Journal'!D868,'Cash Inflows'!F:F)</f>
        <v>0</v>
      </c>
      <c r="I868" s="84">
        <f t="shared" si="41"/>
        <v>0</v>
      </c>
      <c r="J868">
        <f t="shared" si="40"/>
        <v>0</v>
      </c>
      <c r="K868" t="b">
        <f ca="1">IF(TODAY()-E868&gt;'Data Inputs'!$B$46,TRUE,FALSE)</f>
        <v>1</v>
      </c>
    </row>
    <row r="869" spans="1:11" x14ac:dyDescent="0.25">
      <c r="A869" s="110" t="str">
        <f t="shared" si="39"/>
        <v/>
      </c>
      <c r="B869" s="123"/>
      <c r="C869" s="55"/>
      <c r="D869" s="55"/>
      <c r="E869" s="56"/>
      <c r="F869" s="78"/>
      <c r="G869" s="56"/>
      <c r="H869" s="84">
        <f>SUMIF('Cash Inflows'!E:E,'AR Journal'!D869,'Cash Inflows'!F:F)</f>
        <v>0</v>
      </c>
      <c r="I869" s="84">
        <f t="shared" si="41"/>
        <v>0</v>
      </c>
      <c r="J869">
        <f t="shared" si="40"/>
        <v>0</v>
      </c>
      <c r="K869" t="b">
        <f ca="1">IF(TODAY()-E869&gt;'Data Inputs'!$B$46,TRUE,FALSE)</f>
        <v>1</v>
      </c>
    </row>
    <row r="870" spans="1:11" x14ac:dyDescent="0.25">
      <c r="A870" s="110" t="str">
        <f t="shared" si="39"/>
        <v/>
      </c>
      <c r="B870" s="123"/>
      <c r="C870" s="55"/>
      <c r="D870" s="55"/>
      <c r="E870" s="56"/>
      <c r="F870" s="78"/>
      <c r="G870" s="56"/>
      <c r="H870" s="84">
        <f>SUMIF('Cash Inflows'!E:E,'AR Journal'!D870,'Cash Inflows'!F:F)</f>
        <v>0</v>
      </c>
      <c r="I870" s="84">
        <f t="shared" si="41"/>
        <v>0</v>
      </c>
      <c r="J870">
        <f t="shared" si="40"/>
        <v>0</v>
      </c>
      <c r="K870" t="b">
        <f ca="1">IF(TODAY()-E870&gt;'Data Inputs'!$B$46,TRUE,FALSE)</f>
        <v>1</v>
      </c>
    </row>
    <row r="871" spans="1:11" x14ac:dyDescent="0.25">
      <c r="A871" s="110" t="str">
        <f t="shared" si="39"/>
        <v/>
      </c>
      <c r="B871" s="123"/>
      <c r="C871" s="55"/>
      <c r="D871" s="55"/>
      <c r="E871" s="56"/>
      <c r="F871" s="78"/>
      <c r="G871" s="56"/>
      <c r="H871" s="84">
        <f>SUMIF('Cash Inflows'!E:E,'AR Journal'!D871,'Cash Inflows'!F:F)</f>
        <v>0</v>
      </c>
      <c r="I871" s="84">
        <f t="shared" si="41"/>
        <v>0</v>
      </c>
      <c r="J871">
        <f t="shared" si="40"/>
        <v>0</v>
      </c>
      <c r="K871" t="b">
        <f ca="1">IF(TODAY()-E871&gt;'Data Inputs'!$B$46,TRUE,FALSE)</f>
        <v>1</v>
      </c>
    </row>
    <row r="872" spans="1:11" x14ac:dyDescent="0.25">
      <c r="A872" s="110" t="str">
        <f t="shared" si="39"/>
        <v/>
      </c>
      <c r="B872" s="123"/>
      <c r="C872" s="55"/>
      <c r="D872" s="55"/>
      <c r="E872" s="56"/>
      <c r="F872" s="78"/>
      <c r="G872" s="56"/>
      <c r="H872" s="84">
        <f>SUMIF('Cash Inflows'!E:E,'AR Journal'!D872,'Cash Inflows'!F:F)</f>
        <v>0</v>
      </c>
      <c r="I872" s="84">
        <f t="shared" si="41"/>
        <v>0</v>
      </c>
      <c r="J872">
        <f t="shared" si="40"/>
        <v>0</v>
      </c>
      <c r="K872" t="b">
        <f ca="1">IF(TODAY()-E872&gt;'Data Inputs'!$B$46,TRUE,FALSE)</f>
        <v>1</v>
      </c>
    </row>
    <row r="873" spans="1:11" x14ac:dyDescent="0.25">
      <c r="A873" s="110" t="str">
        <f t="shared" si="39"/>
        <v/>
      </c>
      <c r="B873" s="123"/>
      <c r="C873" s="55"/>
      <c r="D873" s="55"/>
      <c r="E873" s="56"/>
      <c r="F873" s="78"/>
      <c r="G873" s="56"/>
      <c r="H873" s="84">
        <f>SUMIF('Cash Inflows'!E:E,'AR Journal'!D873,'Cash Inflows'!F:F)</f>
        <v>0</v>
      </c>
      <c r="I873" s="84">
        <f t="shared" si="41"/>
        <v>0</v>
      </c>
      <c r="J873">
        <f t="shared" si="40"/>
        <v>0</v>
      </c>
      <c r="K873" t="b">
        <f ca="1">IF(TODAY()-E873&gt;'Data Inputs'!$B$46,TRUE,FALSE)</f>
        <v>1</v>
      </c>
    </row>
    <row r="874" spans="1:11" x14ac:dyDescent="0.25">
      <c r="A874" s="110" t="str">
        <f t="shared" si="39"/>
        <v/>
      </c>
      <c r="B874" s="123"/>
      <c r="C874" s="55"/>
      <c r="D874" s="55"/>
      <c r="E874" s="56"/>
      <c r="F874" s="78"/>
      <c r="G874" s="56"/>
      <c r="H874" s="84">
        <f>SUMIF('Cash Inflows'!E:E,'AR Journal'!D874,'Cash Inflows'!F:F)</f>
        <v>0</v>
      </c>
      <c r="I874" s="84">
        <f t="shared" si="41"/>
        <v>0</v>
      </c>
      <c r="J874">
        <f t="shared" si="40"/>
        <v>0</v>
      </c>
      <c r="K874" t="b">
        <f ca="1">IF(TODAY()-E874&gt;'Data Inputs'!$B$46,TRUE,FALSE)</f>
        <v>1</v>
      </c>
    </row>
    <row r="875" spans="1:11" x14ac:dyDescent="0.25">
      <c r="A875" s="110" t="str">
        <f t="shared" si="39"/>
        <v/>
      </c>
      <c r="B875" s="123"/>
      <c r="C875" s="55"/>
      <c r="D875" s="55"/>
      <c r="E875" s="56"/>
      <c r="F875" s="78"/>
      <c r="G875" s="56"/>
      <c r="H875" s="84">
        <f>SUMIF('Cash Inflows'!E:E,'AR Journal'!D875,'Cash Inflows'!F:F)</f>
        <v>0</v>
      </c>
      <c r="I875" s="84">
        <f t="shared" si="41"/>
        <v>0</v>
      </c>
      <c r="J875">
        <f t="shared" si="40"/>
        <v>0</v>
      </c>
      <c r="K875" t="b">
        <f ca="1">IF(TODAY()-E875&gt;'Data Inputs'!$B$46,TRUE,FALSE)</f>
        <v>1</v>
      </c>
    </row>
    <row r="876" spans="1:11" x14ac:dyDescent="0.25">
      <c r="A876" s="110" t="str">
        <f t="shared" si="39"/>
        <v/>
      </c>
      <c r="B876" s="123"/>
      <c r="C876" s="55"/>
      <c r="D876" s="55"/>
      <c r="E876" s="56"/>
      <c r="F876" s="78"/>
      <c r="G876" s="56"/>
      <c r="H876" s="84">
        <f>SUMIF('Cash Inflows'!E:E,'AR Journal'!D876,'Cash Inflows'!F:F)</f>
        <v>0</v>
      </c>
      <c r="I876" s="84">
        <f t="shared" si="41"/>
        <v>0</v>
      </c>
      <c r="J876">
        <f t="shared" si="40"/>
        <v>0</v>
      </c>
      <c r="K876" t="b">
        <f ca="1">IF(TODAY()-E876&gt;'Data Inputs'!$B$46,TRUE,FALSE)</f>
        <v>1</v>
      </c>
    </row>
    <row r="877" spans="1:11" x14ac:dyDescent="0.25">
      <c r="A877" s="110" t="str">
        <f t="shared" si="39"/>
        <v/>
      </c>
      <c r="B877" s="123"/>
      <c r="C877" s="55"/>
      <c r="D877" s="55"/>
      <c r="E877" s="56"/>
      <c r="F877" s="78"/>
      <c r="G877" s="56"/>
      <c r="H877" s="84">
        <f>SUMIF('Cash Inflows'!E:E,'AR Journal'!D877,'Cash Inflows'!F:F)</f>
        <v>0</v>
      </c>
      <c r="I877" s="84">
        <f t="shared" si="41"/>
        <v>0</v>
      </c>
      <c r="J877">
        <f t="shared" si="40"/>
        <v>0</v>
      </c>
      <c r="K877" t="b">
        <f ca="1">IF(TODAY()-E877&gt;'Data Inputs'!$B$46,TRUE,FALSE)</f>
        <v>1</v>
      </c>
    </row>
    <row r="878" spans="1:11" x14ac:dyDescent="0.25">
      <c r="A878" s="110" t="str">
        <f t="shared" si="39"/>
        <v/>
      </c>
      <c r="B878" s="123"/>
      <c r="C878" s="55"/>
      <c r="D878" s="55"/>
      <c r="E878" s="56"/>
      <c r="F878" s="78"/>
      <c r="G878" s="56"/>
      <c r="H878" s="84">
        <f>SUMIF('Cash Inflows'!E:E,'AR Journal'!D878,'Cash Inflows'!F:F)</f>
        <v>0</v>
      </c>
      <c r="I878" s="84">
        <f t="shared" si="41"/>
        <v>0</v>
      </c>
      <c r="J878">
        <f t="shared" si="40"/>
        <v>0</v>
      </c>
      <c r="K878" t="b">
        <f ca="1">IF(TODAY()-E878&gt;'Data Inputs'!$B$46,TRUE,FALSE)</f>
        <v>1</v>
      </c>
    </row>
    <row r="879" spans="1:11" x14ac:dyDescent="0.25">
      <c r="A879" s="110" t="str">
        <f t="shared" si="39"/>
        <v/>
      </c>
      <c r="B879" s="123"/>
      <c r="C879" s="55"/>
      <c r="D879" s="55"/>
      <c r="E879" s="56"/>
      <c r="F879" s="78"/>
      <c r="G879" s="56"/>
      <c r="H879" s="84">
        <f>SUMIF('Cash Inflows'!E:E,'AR Journal'!D879,'Cash Inflows'!F:F)</f>
        <v>0</v>
      </c>
      <c r="I879" s="84">
        <f t="shared" si="41"/>
        <v>0</v>
      </c>
      <c r="J879">
        <f t="shared" si="40"/>
        <v>0</v>
      </c>
      <c r="K879" t="b">
        <f ca="1">IF(TODAY()-E879&gt;'Data Inputs'!$B$46,TRUE,FALSE)</f>
        <v>1</v>
      </c>
    </row>
    <row r="880" spans="1:11" x14ac:dyDescent="0.25">
      <c r="A880" s="110" t="str">
        <f t="shared" si="39"/>
        <v/>
      </c>
      <c r="B880" s="123"/>
      <c r="C880" s="55"/>
      <c r="D880" s="55"/>
      <c r="E880" s="56"/>
      <c r="F880" s="78"/>
      <c r="G880" s="56"/>
      <c r="H880" s="84">
        <f>SUMIF('Cash Inflows'!E:E,'AR Journal'!D880,'Cash Inflows'!F:F)</f>
        <v>0</v>
      </c>
      <c r="I880" s="84">
        <f t="shared" si="41"/>
        <v>0</v>
      </c>
      <c r="J880">
        <f t="shared" si="40"/>
        <v>0</v>
      </c>
      <c r="K880" t="b">
        <f ca="1">IF(TODAY()-E880&gt;'Data Inputs'!$B$46,TRUE,FALSE)</f>
        <v>1</v>
      </c>
    </row>
    <row r="881" spans="1:11" x14ac:dyDescent="0.25">
      <c r="A881" s="110" t="str">
        <f t="shared" si="39"/>
        <v/>
      </c>
      <c r="B881" s="123"/>
      <c r="C881" s="55"/>
      <c r="D881" s="55"/>
      <c r="E881" s="56"/>
      <c r="F881" s="78"/>
      <c r="G881" s="56"/>
      <c r="H881" s="84">
        <f>SUMIF('Cash Inflows'!E:E,'AR Journal'!D881,'Cash Inflows'!F:F)</f>
        <v>0</v>
      </c>
      <c r="I881" s="84">
        <f t="shared" si="41"/>
        <v>0</v>
      </c>
      <c r="J881">
        <f t="shared" si="40"/>
        <v>0</v>
      </c>
      <c r="K881" t="b">
        <f ca="1">IF(TODAY()-E881&gt;'Data Inputs'!$B$46,TRUE,FALSE)</f>
        <v>1</v>
      </c>
    </row>
    <row r="882" spans="1:11" x14ac:dyDescent="0.25">
      <c r="A882" s="110" t="str">
        <f t="shared" si="39"/>
        <v/>
      </c>
      <c r="B882" s="123"/>
      <c r="C882" s="55"/>
      <c r="D882" s="55"/>
      <c r="E882" s="56"/>
      <c r="F882" s="78"/>
      <c r="G882" s="56"/>
      <c r="H882" s="84">
        <f>SUMIF('Cash Inflows'!E:E,'AR Journal'!D882,'Cash Inflows'!F:F)</f>
        <v>0</v>
      </c>
      <c r="I882" s="84">
        <f t="shared" si="41"/>
        <v>0</v>
      </c>
      <c r="J882">
        <f t="shared" si="40"/>
        <v>0</v>
      </c>
      <c r="K882" t="b">
        <f ca="1">IF(TODAY()-E882&gt;'Data Inputs'!$B$46,TRUE,FALSE)</f>
        <v>1</v>
      </c>
    </row>
    <row r="883" spans="1:11" x14ac:dyDescent="0.25">
      <c r="A883" s="110" t="str">
        <f t="shared" si="39"/>
        <v/>
      </c>
      <c r="B883" s="123"/>
      <c r="C883" s="55"/>
      <c r="D883" s="55"/>
      <c r="E883" s="56"/>
      <c r="F883" s="78"/>
      <c r="G883" s="56"/>
      <c r="H883" s="84">
        <f>SUMIF('Cash Inflows'!E:E,'AR Journal'!D883,'Cash Inflows'!F:F)</f>
        <v>0</v>
      </c>
      <c r="I883" s="84">
        <f t="shared" si="41"/>
        <v>0</v>
      </c>
      <c r="J883">
        <f t="shared" si="40"/>
        <v>0</v>
      </c>
      <c r="K883" t="b">
        <f ca="1">IF(TODAY()-E883&gt;'Data Inputs'!$B$46,TRUE,FALSE)</f>
        <v>1</v>
      </c>
    </row>
    <row r="884" spans="1:11" x14ac:dyDescent="0.25">
      <c r="A884" s="110" t="str">
        <f t="shared" si="39"/>
        <v/>
      </c>
      <c r="B884" s="123"/>
      <c r="C884" s="55"/>
      <c r="D884" s="55"/>
      <c r="E884" s="56"/>
      <c r="F884" s="78"/>
      <c r="G884" s="56"/>
      <c r="H884" s="84">
        <f>SUMIF('Cash Inflows'!E:E,'AR Journal'!D884,'Cash Inflows'!F:F)</f>
        <v>0</v>
      </c>
      <c r="I884" s="84">
        <f t="shared" si="41"/>
        <v>0</v>
      </c>
      <c r="J884">
        <f t="shared" si="40"/>
        <v>0</v>
      </c>
      <c r="K884" t="b">
        <f ca="1">IF(TODAY()-E884&gt;'Data Inputs'!$B$46,TRUE,FALSE)</f>
        <v>1</v>
      </c>
    </row>
    <row r="885" spans="1:11" x14ac:dyDescent="0.25">
      <c r="A885" s="110" t="str">
        <f t="shared" si="39"/>
        <v/>
      </c>
      <c r="B885" s="123"/>
      <c r="C885" s="55"/>
      <c r="D885" s="55"/>
      <c r="E885" s="56"/>
      <c r="F885" s="78"/>
      <c r="G885" s="56"/>
      <c r="H885" s="84">
        <f>SUMIF('Cash Inflows'!E:E,'AR Journal'!D885,'Cash Inflows'!F:F)</f>
        <v>0</v>
      </c>
      <c r="I885" s="84">
        <f t="shared" si="41"/>
        <v>0</v>
      </c>
      <c r="J885">
        <f t="shared" si="40"/>
        <v>0</v>
      </c>
      <c r="K885" t="b">
        <f ca="1">IF(TODAY()-E885&gt;'Data Inputs'!$B$46,TRUE,FALSE)</f>
        <v>1</v>
      </c>
    </row>
    <row r="886" spans="1:11" x14ac:dyDescent="0.25">
      <c r="A886" s="110" t="str">
        <f t="shared" si="39"/>
        <v/>
      </c>
      <c r="B886" s="123"/>
      <c r="C886" s="55"/>
      <c r="D886" s="55"/>
      <c r="E886" s="56"/>
      <c r="F886" s="78"/>
      <c r="G886" s="56"/>
      <c r="H886" s="84">
        <f>SUMIF('Cash Inflows'!E:E,'AR Journal'!D886,'Cash Inflows'!F:F)</f>
        <v>0</v>
      </c>
      <c r="I886" s="84">
        <f t="shared" si="41"/>
        <v>0</v>
      </c>
      <c r="J886">
        <f t="shared" si="40"/>
        <v>0</v>
      </c>
      <c r="K886" t="b">
        <f ca="1">IF(TODAY()-E886&gt;'Data Inputs'!$B$46,TRUE,FALSE)</f>
        <v>1</v>
      </c>
    </row>
    <row r="887" spans="1:11" x14ac:dyDescent="0.25">
      <c r="A887" s="110" t="str">
        <f t="shared" si="39"/>
        <v/>
      </c>
      <c r="B887" s="123"/>
      <c r="C887" s="55"/>
      <c r="D887" s="55"/>
      <c r="E887" s="56"/>
      <c r="F887" s="78"/>
      <c r="G887" s="56"/>
      <c r="H887" s="84">
        <f>SUMIF('Cash Inflows'!E:E,'AR Journal'!D887,'Cash Inflows'!F:F)</f>
        <v>0</v>
      </c>
      <c r="I887" s="84">
        <f t="shared" si="41"/>
        <v>0</v>
      </c>
      <c r="J887">
        <f t="shared" si="40"/>
        <v>0</v>
      </c>
      <c r="K887" t="b">
        <f ca="1">IF(TODAY()-E887&gt;'Data Inputs'!$B$46,TRUE,FALSE)</f>
        <v>1</v>
      </c>
    </row>
    <row r="888" spans="1:11" x14ac:dyDescent="0.25">
      <c r="A888" s="110" t="str">
        <f t="shared" si="39"/>
        <v/>
      </c>
      <c r="B888" s="123"/>
      <c r="C888" s="55"/>
      <c r="D888" s="55"/>
      <c r="E888" s="56"/>
      <c r="F888" s="78"/>
      <c r="G888" s="56"/>
      <c r="H888" s="84">
        <f>SUMIF('Cash Inflows'!E:E,'AR Journal'!D888,'Cash Inflows'!F:F)</f>
        <v>0</v>
      </c>
      <c r="I888" s="84">
        <f t="shared" si="41"/>
        <v>0</v>
      </c>
      <c r="J888">
        <f t="shared" si="40"/>
        <v>0</v>
      </c>
      <c r="K888" t="b">
        <f ca="1">IF(TODAY()-E888&gt;'Data Inputs'!$B$46,TRUE,FALSE)</f>
        <v>1</v>
      </c>
    </row>
    <row r="889" spans="1:11" x14ac:dyDescent="0.25">
      <c r="A889" s="110" t="str">
        <f t="shared" si="39"/>
        <v/>
      </c>
      <c r="B889" s="123"/>
      <c r="C889" s="55"/>
      <c r="D889" s="55"/>
      <c r="E889" s="56"/>
      <c r="F889" s="78"/>
      <c r="G889" s="56"/>
      <c r="H889" s="84">
        <f>SUMIF('Cash Inflows'!E:E,'AR Journal'!D889,'Cash Inflows'!F:F)</f>
        <v>0</v>
      </c>
      <c r="I889" s="84">
        <f t="shared" si="41"/>
        <v>0</v>
      </c>
      <c r="J889">
        <f t="shared" si="40"/>
        <v>0</v>
      </c>
      <c r="K889" t="b">
        <f ca="1">IF(TODAY()-E889&gt;'Data Inputs'!$B$46,TRUE,FALSE)</f>
        <v>1</v>
      </c>
    </row>
    <row r="890" spans="1:11" x14ac:dyDescent="0.25">
      <c r="A890" s="110" t="str">
        <f t="shared" si="39"/>
        <v/>
      </c>
      <c r="B890" s="123"/>
      <c r="C890" s="55"/>
      <c r="D890" s="55"/>
      <c r="E890" s="56"/>
      <c r="F890" s="78"/>
      <c r="G890" s="56"/>
      <c r="H890" s="84">
        <f>SUMIF('Cash Inflows'!E:E,'AR Journal'!D890,'Cash Inflows'!F:F)</f>
        <v>0</v>
      </c>
      <c r="I890" s="84">
        <f t="shared" si="41"/>
        <v>0</v>
      </c>
      <c r="J890">
        <f t="shared" si="40"/>
        <v>0</v>
      </c>
      <c r="K890" t="b">
        <f ca="1">IF(TODAY()-E890&gt;'Data Inputs'!$B$46,TRUE,FALSE)</f>
        <v>1</v>
      </c>
    </row>
    <row r="891" spans="1:11" x14ac:dyDescent="0.25">
      <c r="A891" s="110" t="str">
        <f t="shared" si="39"/>
        <v/>
      </c>
      <c r="B891" s="123"/>
      <c r="C891" s="55"/>
      <c r="D891" s="55"/>
      <c r="E891" s="56"/>
      <c r="F891" s="78"/>
      <c r="G891" s="56"/>
      <c r="H891" s="84">
        <f>SUMIF('Cash Inflows'!E:E,'AR Journal'!D891,'Cash Inflows'!F:F)</f>
        <v>0</v>
      </c>
      <c r="I891" s="84">
        <f t="shared" si="41"/>
        <v>0</v>
      </c>
      <c r="J891">
        <f t="shared" si="40"/>
        <v>0</v>
      </c>
      <c r="K891" t="b">
        <f ca="1">IF(TODAY()-E891&gt;'Data Inputs'!$B$46,TRUE,FALSE)</f>
        <v>1</v>
      </c>
    </row>
    <row r="892" spans="1:11" x14ac:dyDescent="0.25">
      <c r="A892" s="110" t="str">
        <f t="shared" si="39"/>
        <v/>
      </c>
      <c r="B892" s="123"/>
      <c r="C892" s="55"/>
      <c r="D892" s="55"/>
      <c r="E892" s="56"/>
      <c r="F892" s="78"/>
      <c r="G892" s="56"/>
      <c r="H892" s="84">
        <f>SUMIF('Cash Inflows'!E:E,'AR Journal'!D892,'Cash Inflows'!F:F)</f>
        <v>0</v>
      </c>
      <c r="I892" s="84">
        <f t="shared" si="41"/>
        <v>0</v>
      </c>
      <c r="J892">
        <f t="shared" si="40"/>
        <v>0</v>
      </c>
      <c r="K892" t="b">
        <f ca="1">IF(TODAY()-E892&gt;'Data Inputs'!$B$46,TRUE,FALSE)</f>
        <v>1</v>
      </c>
    </row>
    <row r="893" spans="1:11" x14ac:dyDescent="0.25">
      <c r="A893" s="110" t="str">
        <f t="shared" si="39"/>
        <v/>
      </c>
      <c r="B893" s="123"/>
      <c r="C893" s="55"/>
      <c r="D893" s="55"/>
      <c r="E893" s="56"/>
      <c r="F893" s="78"/>
      <c r="G893" s="56"/>
      <c r="H893" s="84">
        <f>SUMIF('Cash Inflows'!E:E,'AR Journal'!D893,'Cash Inflows'!F:F)</f>
        <v>0</v>
      </c>
      <c r="I893" s="84">
        <f t="shared" si="41"/>
        <v>0</v>
      </c>
      <c r="J893">
        <f t="shared" si="40"/>
        <v>0</v>
      </c>
      <c r="K893" t="b">
        <f ca="1">IF(TODAY()-E893&gt;'Data Inputs'!$B$46,TRUE,FALSE)</f>
        <v>1</v>
      </c>
    </row>
    <row r="894" spans="1:11" x14ac:dyDescent="0.25">
      <c r="A894" s="110" t="str">
        <f t="shared" si="39"/>
        <v/>
      </c>
      <c r="B894" s="123"/>
      <c r="C894" s="55"/>
      <c r="D894" s="55"/>
      <c r="E894" s="56"/>
      <c r="F894" s="78"/>
      <c r="G894" s="56"/>
      <c r="H894" s="84">
        <f>SUMIF('Cash Inflows'!E:E,'AR Journal'!D894,'Cash Inflows'!F:F)</f>
        <v>0</v>
      </c>
      <c r="I894" s="84">
        <f t="shared" si="41"/>
        <v>0</v>
      </c>
      <c r="J894">
        <f t="shared" si="40"/>
        <v>0</v>
      </c>
      <c r="K894" t="b">
        <f ca="1">IF(TODAY()-E894&gt;'Data Inputs'!$B$46,TRUE,FALSE)</f>
        <v>1</v>
      </c>
    </row>
    <row r="895" spans="1:11" x14ac:dyDescent="0.25">
      <c r="A895" s="110" t="str">
        <f t="shared" si="39"/>
        <v/>
      </c>
      <c r="B895" s="123"/>
      <c r="C895" s="55"/>
      <c r="D895" s="55"/>
      <c r="E895" s="56"/>
      <c r="F895" s="78"/>
      <c r="G895" s="56"/>
      <c r="H895" s="84">
        <f>SUMIF('Cash Inflows'!E:E,'AR Journal'!D895,'Cash Inflows'!F:F)</f>
        <v>0</v>
      </c>
      <c r="I895" s="84">
        <f t="shared" si="41"/>
        <v>0</v>
      </c>
      <c r="J895">
        <f t="shared" si="40"/>
        <v>0</v>
      </c>
      <c r="K895" t="b">
        <f ca="1">IF(TODAY()-E895&gt;'Data Inputs'!$B$46,TRUE,FALSE)</f>
        <v>1</v>
      </c>
    </row>
    <row r="896" spans="1:11" x14ac:dyDescent="0.25">
      <c r="A896" s="110" t="str">
        <f t="shared" si="39"/>
        <v/>
      </c>
      <c r="B896" s="123"/>
      <c r="C896" s="55"/>
      <c r="D896" s="55"/>
      <c r="E896" s="56"/>
      <c r="F896" s="78"/>
      <c r="G896" s="56"/>
      <c r="H896" s="84">
        <f>SUMIF('Cash Inflows'!E:E,'AR Journal'!D896,'Cash Inflows'!F:F)</f>
        <v>0</v>
      </c>
      <c r="I896" s="84">
        <f t="shared" si="41"/>
        <v>0</v>
      </c>
      <c r="J896">
        <f t="shared" si="40"/>
        <v>0</v>
      </c>
      <c r="K896" t="b">
        <f ca="1">IF(TODAY()-E896&gt;'Data Inputs'!$B$46,TRUE,FALSE)</f>
        <v>1</v>
      </c>
    </row>
    <row r="897" spans="1:11" x14ac:dyDescent="0.25">
      <c r="A897" s="110" t="str">
        <f t="shared" si="39"/>
        <v/>
      </c>
      <c r="B897" s="123"/>
      <c r="C897" s="55"/>
      <c r="D897" s="55"/>
      <c r="E897" s="56"/>
      <c r="F897" s="78"/>
      <c r="G897" s="56"/>
      <c r="H897" s="84">
        <f>SUMIF('Cash Inflows'!E:E,'AR Journal'!D897,'Cash Inflows'!F:F)</f>
        <v>0</v>
      </c>
      <c r="I897" s="84">
        <f t="shared" si="41"/>
        <v>0</v>
      </c>
      <c r="J897">
        <f t="shared" si="40"/>
        <v>0</v>
      </c>
      <c r="K897" t="b">
        <f ca="1">IF(TODAY()-E897&gt;'Data Inputs'!$B$46,TRUE,FALSE)</f>
        <v>1</v>
      </c>
    </row>
    <row r="898" spans="1:11" x14ac:dyDescent="0.25">
      <c r="A898" s="110" t="str">
        <f t="shared" si="39"/>
        <v/>
      </c>
      <c r="B898" s="123"/>
      <c r="C898" s="55"/>
      <c r="D898" s="55"/>
      <c r="E898" s="56"/>
      <c r="F898" s="78"/>
      <c r="G898" s="56"/>
      <c r="H898" s="84">
        <f>SUMIF('Cash Inflows'!E:E,'AR Journal'!D898,'Cash Inflows'!F:F)</f>
        <v>0</v>
      </c>
      <c r="I898" s="84">
        <f t="shared" si="41"/>
        <v>0</v>
      </c>
      <c r="J898">
        <f t="shared" si="40"/>
        <v>0</v>
      </c>
      <c r="K898" t="b">
        <f ca="1">IF(TODAY()-E898&gt;'Data Inputs'!$B$46,TRUE,FALSE)</f>
        <v>1</v>
      </c>
    </row>
    <row r="899" spans="1:11" x14ac:dyDescent="0.25">
      <c r="A899" s="110" t="str">
        <f t="shared" ref="A899:A962" si="42">IF(E899="","",E899+(6-J899))</f>
        <v/>
      </c>
      <c r="B899" s="123"/>
      <c r="C899" s="55"/>
      <c r="D899" s="55"/>
      <c r="E899" s="56"/>
      <c r="F899" s="78"/>
      <c r="G899" s="56"/>
      <c r="H899" s="84">
        <f>SUMIF('Cash Inflows'!E:E,'AR Journal'!D899,'Cash Inflows'!F:F)</f>
        <v>0</v>
      </c>
      <c r="I899" s="84">
        <f t="shared" si="41"/>
        <v>0</v>
      </c>
      <c r="J899">
        <f t="shared" ref="J899:J962" si="43">IF(WEEKDAY(E899)=7,0,WEEKDAY(E899))</f>
        <v>0</v>
      </c>
      <c r="K899" t="b">
        <f ca="1">IF(TODAY()-E899&gt;'Data Inputs'!$B$46,TRUE,FALSE)</f>
        <v>1</v>
      </c>
    </row>
    <row r="900" spans="1:11" x14ac:dyDescent="0.25">
      <c r="A900" s="110" t="str">
        <f t="shared" si="42"/>
        <v/>
      </c>
      <c r="B900" s="123"/>
      <c r="C900" s="55"/>
      <c r="D900" s="55"/>
      <c r="E900" s="56"/>
      <c r="F900" s="78"/>
      <c r="G900" s="56"/>
      <c r="H900" s="84">
        <f>SUMIF('Cash Inflows'!E:E,'AR Journal'!D900,'Cash Inflows'!F:F)</f>
        <v>0</v>
      </c>
      <c r="I900" s="84">
        <f t="shared" ref="I900:I963" si="44">F900-H900</f>
        <v>0</v>
      </c>
      <c r="J900">
        <f t="shared" si="43"/>
        <v>0</v>
      </c>
      <c r="K900" t="b">
        <f ca="1">IF(TODAY()-E900&gt;'Data Inputs'!$B$46,TRUE,FALSE)</f>
        <v>1</v>
      </c>
    </row>
    <row r="901" spans="1:11" x14ac:dyDescent="0.25">
      <c r="A901" s="110" t="str">
        <f t="shared" si="42"/>
        <v/>
      </c>
      <c r="B901" s="123"/>
      <c r="C901" s="55"/>
      <c r="D901" s="55"/>
      <c r="E901" s="56"/>
      <c r="F901" s="78"/>
      <c r="G901" s="56"/>
      <c r="H901" s="84">
        <f>SUMIF('Cash Inflows'!E:E,'AR Journal'!D901,'Cash Inflows'!F:F)</f>
        <v>0</v>
      </c>
      <c r="I901" s="84">
        <f t="shared" si="44"/>
        <v>0</v>
      </c>
      <c r="J901">
        <f t="shared" si="43"/>
        <v>0</v>
      </c>
      <c r="K901" t="b">
        <f ca="1">IF(TODAY()-E901&gt;'Data Inputs'!$B$46,TRUE,FALSE)</f>
        <v>1</v>
      </c>
    </row>
    <row r="902" spans="1:11" x14ac:dyDescent="0.25">
      <c r="A902" s="110" t="str">
        <f t="shared" si="42"/>
        <v/>
      </c>
      <c r="B902" s="123"/>
      <c r="C902" s="55"/>
      <c r="D902" s="55"/>
      <c r="E902" s="56"/>
      <c r="F902" s="78"/>
      <c r="G902" s="56"/>
      <c r="H902" s="84">
        <f>SUMIF('Cash Inflows'!E:E,'AR Journal'!D902,'Cash Inflows'!F:F)</f>
        <v>0</v>
      </c>
      <c r="I902" s="84">
        <f t="shared" si="44"/>
        <v>0</v>
      </c>
      <c r="J902">
        <f t="shared" si="43"/>
        <v>0</v>
      </c>
      <c r="K902" t="b">
        <f ca="1">IF(TODAY()-E902&gt;'Data Inputs'!$B$46,TRUE,FALSE)</f>
        <v>1</v>
      </c>
    </row>
    <row r="903" spans="1:11" x14ac:dyDescent="0.25">
      <c r="A903" s="110" t="str">
        <f t="shared" si="42"/>
        <v/>
      </c>
      <c r="B903" s="123"/>
      <c r="C903" s="55"/>
      <c r="D903" s="55"/>
      <c r="E903" s="56"/>
      <c r="F903" s="78"/>
      <c r="G903" s="56"/>
      <c r="H903" s="84">
        <f>SUMIF('Cash Inflows'!E:E,'AR Journal'!D903,'Cash Inflows'!F:F)</f>
        <v>0</v>
      </c>
      <c r="I903" s="84">
        <f t="shared" si="44"/>
        <v>0</v>
      </c>
      <c r="J903">
        <f t="shared" si="43"/>
        <v>0</v>
      </c>
      <c r="K903" t="b">
        <f ca="1">IF(TODAY()-E903&gt;'Data Inputs'!$B$46,TRUE,FALSE)</f>
        <v>1</v>
      </c>
    </row>
    <row r="904" spans="1:11" x14ac:dyDescent="0.25">
      <c r="A904" s="110" t="str">
        <f t="shared" si="42"/>
        <v/>
      </c>
      <c r="B904" s="123"/>
      <c r="C904" s="55"/>
      <c r="D904" s="55"/>
      <c r="E904" s="56"/>
      <c r="F904" s="78"/>
      <c r="G904" s="56"/>
      <c r="H904" s="84">
        <f>SUMIF('Cash Inflows'!E:E,'AR Journal'!D904,'Cash Inflows'!F:F)</f>
        <v>0</v>
      </c>
      <c r="I904" s="84">
        <f t="shared" si="44"/>
        <v>0</v>
      </c>
      <c r="J904">
        <f t="shared" si="43"/>
        <v>0</v>
      </c>
      <c r="K904" t="b">
        <f ca="1">IF(TODAY()-E904&gt;'Data Inputs'!$B$46,TRUE,FALSE)</f>
        <v>1</v>
      </c>
    </row>
    <row r="905" spans="1:11" x14ac:dyDescent="0.25">
      <c r="A905" s="110" t="str">
        <f t="shared" si="42"/>
        <v/>
      </c>
      <c r="B905" s="123"/>
      <c r="C905" s="55"/>
      <c r="D905" s="55"/>
      <c r="E905" s="56"/>
      <c r="F905" s="78"/>
      <c r="G905" s="56"/>
      <c r="H905" s="84">
        <f>SUMIF('Cash Inflows'!E:E,'AR Journal'!D905,'Cash Inflows'!F:F)</f>
        <v>0</v>
      </c>
      <c r="I905" s="84">
        <f t="shared" si="44"/>
        <v>0</v>
      </c>
      <c r="J905">
        <f t="shared" si="43"/>
        <v>0</v>
      </c>
      <c r="K905" t="b">
        <f ca="1">IF(TODAY()-E905&gt;'Data Inputs'!$B$46,TRUE,FALSE)</f>
        <v>1</v>
      </c>
    </row>
    <row r="906" spans="1:11" x14ac:dyDescent="0.25">
      <c r="A906" s="110" t="str">
        <f t="shared" si="42"/>
        <v/>
      </c>
      <c r="B906" s="123"/>
      <c r="C906" s="55"/>
      <c r="D906" s="55"/>
      <c r="E906" s="56"/>
      <c r="F906" s="78"/>
      <c r="G906" s="56"/>
      <c r="H906" s="84">
        <f>SUMIF('Cash Inflows'!E:E,'AR Journal'!D906,'Cash Inflows'!F:F)</f>
        <v>0</v>
      </c>
      <c r="I906" s="84">
        <f t="shared" si="44"/>
        <v>0</v>
      </c>
      <c r="J906">
        <f t="shared" si="43"/>
        <v>0</v>
      </c>
      <c r="K906" t="b">
        <f ca="1">IF(TODAY()-E906&gt;'Data Inputs'!$B$46,TRUE,FALSE)</f>
        <v>1</v>
      </c>
    </row>
    <row r="907" spans="1:11" x14ac:dyDescent="0.25">
      <c r="A907" s="110" t="str">
        <f t="shared" si="42"/>
        <v/>
      </c>
      <c r="B907" s="123"/>
      <c r="C907" s="55"/>
      <c r="D907" s="55"/>
      <c r="E907" s="56"/>
      <c r="F907" s="78"/>
      <c r="G907" s="56"/>
      <c r="H907" s="84">
        <f>SUMIF('Cash Inflows'!E:E,'AR Journal'!D907,'Cash Inflows'!F:F)</f>
        <v>0</v>
      </c>
      <c r="I907" s="84">
        <f t="shared" si="44"/>
        <v>0</v>
      </c>
      <c r="J907">
        <f t="shared" si="43"/>
        <v>0</v>
      </c>
      <c r="K907" t="b">
        <f ca="1">IF(TODAY()-E907&gt;'Data Inputs'!$B$46,TRUE,FALSE)</f>
        <v>1</v>
      </c>
    </row>
    <row r="908" spans="1:11" x14ac:dyDescent="0.25">
      <c r="A908" s="110" t="str">
        <f t="shared" si="42"/>
        <v/>
      </c>
      <c r="B908" s="123"/>
      <c r="C908" s="55"/>
      <c r="D908" s="55"/>
      <c r="E908" s="56"/>
      <c r="F908" s="78"/>
      <c r="G908" s="56"/>
      <c r="H908" s="84">
        <f>SUMIF('Cash Inflows'!E:E,'AR Journal'!D908,'Cash Inflows'!F:F)</f>
        <v>0</v>
      </c>
      <c r="I908" s="84">
        <f t="shared" si="44"/>
        <v>0</v>
      </c>
      <c r="J908">
        <f t="shared" si="43"/>
        <v>0</v>
      </c>
      <c r="K908" t="b">
        <f ca="1">IF(TODAY()-E908&gt;'Data Inputs'!$B$46,TRUE,FALSE)</f>
        <v>1</v>
      </c>
    </row>
    <row r="909" spans="1:11" x14ac:dyDescent="0.25">
      <c r="A909" s="110" t="str">
        <f t="shared" si="42"/>
        <v/>
      </c>
      <c r="B909" s="123"/>
      <c r="C909" s="55"/>
      <c r="D909" s="55"/>
      <c r="E909" s="56"/>
      <c r="F909" s="78"/>
      <c r="G909" s="56"/>
      <c r="H909" s="84">
        <f>SUMIF('Cash Inflows'!E:E,'AR Journal'!D909,'Cash Inflows'!F:F)</f>
        <v>0</v>
      </c>
      <c r="I909" s="84">
        <f t="shared" si="44"/>
        <v>0</v>
      </c>
      <c r="J909">
        <f t="shared" si="43"/>
        <v>0</v>
      </c>
      <c r="K909" t="b">
        <f ca="1">IF(TODAY()-E909&gt;'Data Inputs'!$B$46,TRUE,FALSE)</f>
        <v>1</v>
      </c>
    </row>
    <row r="910" spans="1:11" x14ac:dyDescent="0.25">
      <c r="A910" s="110" t="str">
        <f t="shared" si="42"/>
        <v/>
      </c>
      <c r="B910" s="123"/>
      <c r="C910" s="55"/>
      <c r="D910" s="55"/>
      <c r="E910" s="56"/>
      <c r="F910" s="78"/>
      <c r="G910" s="56"/>
      <c r="H910" s="84">
        <f>SUMIF('Cash Inflows'!E:E,'AR Journal'!D910,'Cash Inflows'!F:F)</f>
        <v>0</v>
      </c>
      <c r="I910" s="84">
        <f t="shared" si="44"/>
        <v>0</v>
      </c>
      <c r="J910">
        <f t="shared" si="43"/>
        <v>0</v>
      </c>
      <c r="K910" t="b">
        <f ca="1">IF(TODAY()-E910&gt;'Data Inputs'!$B$46,TRUE,FALSE)</f>
        <v>1</v>
      </c>
    </row>
    <row r="911" spans="1:11" x14ac:dyDescent="0.25">
      <c r="A911" s="110" t="str">
        <f t="shared" si="42"/>
        <v/>
      </c>
      <c r="B911" s="123"/>
      <c r="C911" s="55"/>
      <c r="D911" s="55"/>
      <c r="E911" s="56"/>
      <c r="F911" s="78"/>
      <c r="G911" s="56"/>
      <c r="H911" s="84">
        <f>SUMIF('Cash Inflows'!E:E,'AR Journal'!D911,'Cash Inflows'!F:F)</f>
        <v>0</v>
      </c>
      <c r="I911" s="84">
        <f t="shared" si="44"/>
        <v>0</v>
      </c>
      <c r="J911">
        <f t="shared" si="43"/>
        <v>0</v>
      </c>
      <c r="K911" t="b">
        <f ca="1">IF(TODAY()-E911&gt;'Data Inputs'!$B$46,TRUE,FALSE)</f>
        <v>1</v>
      </c>
    </row>
    <row r="912" spans="1:11" x14ac:dyDescent="0.25">
      <c r="A912" s="110" t="str">
        <f t="shared" si="42"/>
        <v/>
      </c>
      <c r="B912" s="123"/>
      <c r="C912" s="55"/>
      <c r="D912" s="55"/>
      <c r="E912" s="56"/>
      <c r="F912" s="78"/>
      <c r="G912" s="56"/>
      <c r="H912" s="84">
        <f>SUMIF('Cash Inflows'!E:E,'AR Journal'!D912,'Cash Inflows'!F:F)</f>
        <v>0</v>
      </c>
      <c r="I912" s="84">
        <f t="shared" si="44"/>
        <v>0</v>
      </c>
      <c r="J912">
        <f t="shared" si="43"/>
        <v>0</v>
      </c>
      <c r="K912" t="b">
        <f ca="1">IF(TODAY()-E912&gt;'Data Inputs'!$B$46,TRUE,FALSE)</f>
        <v>1</v>
      </c>
    </row>
    <row r="913" spans="1:11" x14ac:dyDescent="0.25">
      <c r="A913" s="110" t="str">
        <f t="shared" si="42"/>
        <v/>
      </c>
      <c r="B913" s="123"/>
      <c r="C913" s="55"/>
      <c r="D913" s="55"/>
      <c r="E913" s="56"/>
      <c r="F913" s="78"/>
      <c r="G913" s="56"/>
      <c r="H913" s="84">
        <f>SUMIF('Cash Inflows'!E:E,'AR Journal'!D913,'Cash Inflows'!F:F)</f>
        <v>0</v>
      </c>
      <c r="I913" s="84">
        <f t="shared" si="44"/>
        <v>0</v>
      </c>
      <c r="J913">
        <f t="shared" si="43"/>
        <v>0</v>
      </c>
      <c r="K913" t="b">
        <f ca="1">IF(TODAY()-E913&gt;'Data Inputs'!$B$46,TRUE,FALSE)</f>
        <v>1</v>
      </c>
    </row>
    <row r="914" spans="1:11" x14ac:dyDescent="0.25">
      <c r="A914" s="110" t="str">
        <f t="shared" si="42"/>
        <v/>
      </c>
      <c r="B914" s="123"/>
      <c r="C914" s="55"/>
      <c r="D914" s="55"/>
      <c r="E914" s="56"/>
      <c r="F914" s="78"/>
      <c r="G914" s="56"/>
      <c r="H914" s="84">
        <f>SUMIF('Cash Inflows'!E:E,'AR Journal'!D914,'Cash Inflows'!F:F)</f>
        <v>0</v>
      </c>
      <c r="I914" s="84">
        <f t="shared" si="44"/>
        <v>0</v>
      </c>
      <c r="J914">
        <f t="shared" si="43"/>
        <v>0</v>
      </c>
      <c r="K914" t="b">
        <f ca="1">IF(TODAY()-E914&gt;'Data Inputs'!$B$46,TRUE,FALSE)</f>
        <v>1</v>
      </c>
    </row>
    <row r="915" spans="1:11" x14ac:dyDescent="0.25">
      <c r="A915" s="110" t="str">
        <f t="shared" si="42"/>
        <v/>
      </c>
      <c r="B915" s="123"/>
      <c r="C915" s="55"/>
      <c r="D915" s="55"/>
      <c r="E915" s="56"/>
      <c r="F915" s="78"/>
      <c r="G915" s="56"/>
      <c r="H915" s="84">
        <f>SUMIF('Cash Inflows'!E:E,'AR Journal'!D915,'Cash Inflows'!F:F)</f>
        <v>0</v>
      </c>
      <c r="I915" s="84">
        <f t="shared" si="44"/>
        <v>0</v>
      </c>
      <c r="J915">
        <f t="shared" si="43"/>
        <v>0</v>
      </c>
      <c r="K915" t="b">
        <f ca="1">IF(TODAY()-E915&gt;'Data Inputs'!$B$46,TRUE,FALSE)</f>
        <v>1</v>
      </c>
    </row>
    <row r="916" spans="1:11" x14ac:dyDescent="0.25">
      <c r="A916" s="110" t="str">
        <f t="shared" si="42"/>
        <v/>
      </c>
      <c r="B916" s="123"/>
      <c r="C916" s="55"/>
      <c r="D916" s="55"/>
      <c r="E916" s="56"/>
      <c r="F916" s="78"/>
      <c r="G916" s="56"/>
      <c r="H916" s="84">
        <f>SUMIF('Cash Inflows'!E:E,'AR Journal'!D916,'Cash Inflows'!F:F)</f>
        <v>0</v>
      </c>
      <c r="I916" s="84">
        <f t="shared" si="44"/>
        <v>0</v>
      </c>
      <c r="J916">
        <f t="shared" si="43"/>
        <v>0</v>
      </c>
      <c r="K916" t="b">
        <f ca="1">IF(TODAY()-E916&gt;'Data Inputs'!$B$46,TRUE,FALSE)</f>
        <v>1</v>
      </c>
    </row>
    <row r="917" spans="1:11" x14ac:dyDescent="0.25">
      <c r="A917" s="110" t="str">
        <f t="shared" si="42"/>
        <v/>
      </c>
      <c r="B917" s="123"/>
      <c r="C917" s="55"/>
      <c r="D917" s="55"/>
      <c r="E917" s="56"/>
      <c r="F917" s="78"/>
      <c r="G917" s="56"/>
      <c r="H917" s="84">
        <f>SUMIF('Cash Inflows'!E:E,'AR Journal'!D917,'Cash Inflows'!F:F)</f>
        <v>0</v>
      </c>
      <c r="I917" s="84">
        <f t="shared" si="44"/>
        <v>0</v>
      </c>
      <c r="J917">
        <f t="shared" si="43"/>
        <v>0</v>
      </c>
      <c r="K917" t="b">
        <f ca="1">IF(TODAY()-E917&gt;'Data Inputs'!$B$46,TRUE,FALSE)</f>
        <v>1</v>
      </c>
    </row>
    <row r="918" spans="1:11" x14ac:dyDescent="0.25">
      <c r="A918" s="110" t="str">
        <f t="shared" si="42"/>
        <v/>
      </c>
      <c r="B918" s="123"/>
      <c r="C918" s="55"/>
      <c r="D918" s="55"/>
      <c r="E918" s="56"/>
      <c r="F918" s="78"/>
      <c r="G918" s="56"/>
      <c r="H918" s="84">
        <f>SUMIF('Cash Inflows'!E:E,'AR Journal'!D918,'Cash Inflows'!F:F)</f>
        <v>0</v>
      </c>
      <c r="I918" s="84">
        <f t="shared" si="44"/>
        <v>0</v>
      </c>
      <c r="J918">
        <f t="shared" si="43"/>
        <v>0</v>
      </c>
      <c r="K918" t="b">
        <f ca="1">IF(TODAY()-E918&gt;'Data Inputs'!$B$46,TRUE,FALSE)</f>
        <v>1</v>
      </c>
    </row>
    <row r="919" spans="1:11" x14ac:dyDescent="0.25">
      <c r="A919" s="110" t="str">
        <f t="shared" si="42"/>
        <v/>
      </c>
      <c r="B919" s="123"/>
      <c r="C919" s="55"/>
      <c r="D919" s="55"/>
      <c r="E919" s="56"/>
      <c r="F919" s="78"/>
      <c r="G919" s="56"/>
      <c r="H919" s="84">
        <f>SUMIF('Cash Inflows'!E:E,'AR Journal'!D919,'Cash Inflows'!F:F)</f>
        <v>0</v>
      </c>
      <c r="I919" s="84">
        <f t="shared" si="44"/>
        <v>0</v>
      </c>
      <c r="J919">
        <f t="shared" si="43"/>
        <v>0</v>
      </c>
      <c r="K919" t="b">
        <f ca="1">IF(TODAY()-E919&gt;'Data Inputs'!$B$46,TRUE,FALSE)</f>
        <v>1</v>
      </c>
    </row>
    <row r="920" spans="1:11" x14ac:dyDescent="0.25">
      <c r="A920" s="110" t="str">
        <f t="shared" si="42"/>
        <v/>
      </c>
      <c r="B920" s="123"/>
      <c r="C920" s="55"/>
      <c r="D920" s="55"/>
      <c r="E920" s="56"/>
      <c r="F920" s="78"/>
      <c r="G920" s="56"/>
      <c r="H920" s="84">
        <f>SUMIF('Cash Inflows'!E:E,'AR Journal'!D920,'Cash Inflows'!F:F)</f>
        <v>0</v>
      </c>
      <c r="I920" s="84">
        <f t="shared" si="44"/>
        <v>0</v>
      </c>
      <c r="J920">
        <f t="shared" si="43"/>
        <v>0</v>
      </c>
      <c r="K920" t="b">
        <f ca="1">IF(TODAY()-E920&gt;'Data Inputs'!$B$46,TRUE,FALSE)</f>
        <v>1</v>
      </c>
    </row>
    <row r="921" spans="1:11" x14ac:dyDescent="0.25">
      <c r="A921" s="110" t="str">
        <f t="shared" si="42"/>
        <v/>
      </c>
      <c r="B921" s="123"/>
      <c r="C921" s="55"/>
      <c r="D921" s="55"/>
      <c r="E921" s="56"/>
      <c r="F921" s="78"/>
      <c r="G921" s="56"/>
      <c r="H921" s="84">
        <f>SUMIF('Cash Inflows'!E:E,'AR Journal'!D921,'Cash Inflows'!F:F)</f>
        <v>0</v>
      </c>
      <c r="I921" s="84">
        <f t="shared" si="44"/>
        <v>0</v>
      </c>
      <c r="J921">
        <f t="shared" si="43"/>
        <v>0</v>
      </c>
      <c r="K921" t="b">
        <f ca="1">IF(TODAY()-E921&gt;'Data Inputs'!$B$46,TRUE,FALSE)</f>
        <v>1</v>
      </c>
    </row>
    <row r="922" spans="1:11" x14ac:dyDescent="0.25">
      <c r="A922" s="110" t="str">
        <f t="shared" si="42"/>
        <v/>
      </c>
      <c r="B922" s="123"/>
      <c r="C922" s="55"/>
      <c r="D922" s="55"/>
      <c r="E922" s="56"/>
      <c r="F922" s="78"/>
      <c r="G922" s="56"/>
      <c r="H922" s="84">
        <f>SUMIF('Cash Inflows'!E:E,'AR Journal'!D922,'Cash Inflows'!F:F)</f>
        <v>0</v>
      </c>
      <c r="I922" s="84">
        <f t="shared" si="44"/>
        <v>0</v>
      </c>
      <c r="J922">
        <f t="shared" si="43"/>
        <v>0</v>
      </c>
      <c r="K922" t="b">
        <f ca="1">IF(TODAY()-E922&gt;'Data Inputs'!$B$46,TRUE,FALSE)</f>
        <v>1</v>
      </c>
    </row>
    <row r="923" spans="1:11" x14ac:dyDescent="0.25">
      <c r="A923" s="110" t="str">
        <f t="shared" si="42"/>
        <v/>
      </c>
      <c r="B923" s="123"/>
      <c r="C923" s="55"/>
      <c r="D923" s="55"/>
      <c r="E923" s="56"/>
      <c r="F923" s="78"/>
      <c r="G923" s="56"/>
      <c r="H923" s="84">
        <f>SUMIF('Cash Inflows'!E:E,'AR Journal'!D923,'Cash Inflows'!F:F)</f>
        <v>0</v>
      </c>
      <c r="I923" s="84">
        <f t="shared" si="44"/>
        <v>0</v>
      </c>
      <c r="J923">
        <f t="shared" si="43"/>
        <v>0</v>
      </c>
      <c r="K923" t="b">
        <f ca="1">IF(TODAY()-E923&gt;'Data Inputs'!$B$46,TRUE,FALSE)</f>
        <v>1</v>
      </c>
    </row>
    <row r="924" spans="1:11" x14ac:dyDescent="0.25">
      <c r="A924" s="110" t="str">
        <f t="shared" si="42"/>
        <v/>
      </c>
      <c r="B924" s="123"/>
      <c r="C924" s="55"/>
      <c r="D924" s="55"/>
      <c r="E924" s="56"/>
      <c r="F924" s="78"/>
      <c r="G924" s="56"/>
      <c r="H924" s="84">
        <f>SUMIF('Cash Inflows'!E:E,'AR Journal'!D924,'Cash Inflows'!F:F)</f>
        <v>0</v>
      </c>
      <c r="I924" s="84">
        <f t="shared" si="44"/>
        <v>0</v>
      </c>
      <c r="J924">
        <f t="shared" si="43"/>
        <v>0</v>
      </c>
      <c r="K924" t="b">
        <f ca="1">IF(TODAY()-E924&gt;'Data Inputs'!$B$46,TRUE,FALSE)</f>
        <v>1</v>
      </c>
    </row>
    <row r="925" spans="1:11" x14ac:dyDescent="0.25">
      <c r="A925" s="110" t="str">
        <f t="shared" si="42"/>
        <v/>
      </c>
      <c r="B925" s="123"/>
      <c r="C925" s="55"/>
      <c r="D925" s="55"/>
      <c r="E925" s="56"/>
      <c r="F925" s="78"/>
      <c r="G925" s="56"/>
      <c r="H925" s="84">
        <f>SUMIF('Cash Inflows'!E:E,'AR Journal'!D925,'Cash Inflows'!F:F)</f>
        <v>0</v>
      </c>
      <c r="I925" s="84">
        <f t="shared" si="44"/>
        <v>0</v>
      </c>
      <c r="J925">
        <f t="shared" si="43"/>
        <v>0</v>
      </c>
      <c r="K925" t="b">
        <f ca="1">IF(TODAY()-E925&gt;'Data Inputs'!$B$46,TRUE,FALSE)</f>
        <v>1</v>
      </c>
    </row>
    <row r="926" spans="1:11" x14ac:dyDescent="0.25">
      <c r="A926" s="110" t="str">
        <f t="shared" si="42"/>
        <v/>
      </c>
      <c r="B926" s="123"/>
      <c r="C926" s="55"/>
      <c r="D926" s="55"/>
      <c r="E926" s="56"/>
      <c r="F926" s="78"/>
      <c r="G926" s="56"/>
      <c r="H926" s="84">
        <f>SUMIF('Cash Inflows'!E:E,'AR Journal'!D926,'Cash Inflows'!F:F)</f>
        <v>0</v>
      </c>
      <c r="I926" s="84">
        <f t="shared" si="44"/>
        <v>0</v>
      </c>
      <c r="J926">
        <f t="shared" si="43"/>
        <v>0</v>
      </c>
      <c r="K926" t="b">
        <f ca="1">IF(TODAY()-E926&gt;'Data Inputs'!$B$46,TRUE,FALSE)</f>
        <v>1</v>
      </c>
    </row>
    <row r="927" spans="1:11" x14ac:dyDescent="0.25">
      <c r="A927" s="110" t="str">
        <f t="shared" si="42"/>
        <v/>
      </c>
      <c r="B927" s="123"/>
      <c r="C927" s="55"/>
      <c r="D927" s="55"/>
      <c r="E927" s="56"/>
      <c r="F927" s="78"/>
      <c r="G927" s="56"/>
      <c r="H927" s="84">
        <f>SUMIF('Cash Inflows'!E:E,'AR Journal'!D927,'Cash Inflows'!F:F)</f>
        <v>0</v>
      </c>
      <c r="I927" s="84">
        <f t="shared" si="44"/>
        <v>0</v>
      </c>
      <c r="J927">
        <f t="shared" si="43"/>
        <v>0</v>
      </c>
      <c r="K927" t="b">
        <f ca="1">IF(TODAY()-E927&gt;'Data Inputs'!$B$46,TRUE,FALSE)</f>
        <v>1</v>
      </c>
    </row>
    <row r="928" spans="1:11" x14ac:dyDescent="0.25">
      <c r="A928" s="110" t="str">
        <f t="shared" si="42"/>
        <v/>
      </c>
      <c r="B928" s="123"/>
      <c r="C928" s="55"/>
      <c r="D928" s="55"/>
      <c r="E928" s="56"/>
      <c r="F928" s="78"/>
      <c r="G928" s="56"/>
      <c r="H928" s="84">
        <f>SUMIF('Cash Inflows'!E:E,'AR Journal'!D928,'Cash Inflows'!F:F)</f>
        <v>0</v>
      </c>
      <c r="I928" s="84">
        <f t="shared" si="44"/>
        <v>0</v>
      </c>
      <c r="J928">
        <f t="shared" si="43"/>
        <v>0</v>
      </c>
      <c r="K928" t="b">
        <f ca="1">IF(TODAY()-E928&gt;'Data Inputs'!$B$46,TRUE,FALSE)</f>
        <v>1</v>
      </c>
    </row>
    <row r="929" spans="1:11" x14ac:dyDescent="0.25">
      <c r="A929" s="110" t="str">
        <f t="shared" si="42"/>
        <v/>
      </c>
      <c r="B929" s="123"/>
      <c r="C929" s="55"/>
      <c r="D929" s="55"/>
      <c r="E929" s="56"/>
      <c r="F929" s="78"/>
      <c r="G929" s="56"/>
      <c r="H929" s="84">
        <f>SUMIF('Cash Inflows'!E:E,'AR Journal'!D929,'Cash Inflows'!F:F)</f>
        <v>0</v>
      </c>
      <c r="I929" s="84">
        <f t="shared" si="44"/>
        <v>0</v>
      </c>
      <c r="J929">
        <f t="shared" si="43"/>
        <v>0</v>
      </c>
      <c r="K929" t="b">
        <f ca="1">IF(TODAY()-E929&gt;'Data Inputs'!$B$46,TRUE,FALSE)</f>
        <v>1</v>
      </c>
    </row>
    <row r="930" spans="1:11" x14ac:dyDescent="0.25">
      <c r="A930" s="110" t="str">
        <f t="shared" si="42"/>
        <v/>
      </c>
      <c r="B930" s="123"/>
      <c r="C930" s="55"/>
      <c r="D930" s="55"/>
      <c r="E930" s="56"/>
      <c r="F930" s="78"/>
      <c r="G930" s="56"/>
      <c r="H930" s="84">
        <f>SUMIF('Cash Inflows'!E:E,'AR Journal'!D930,'Cash Inflows'!F:F)</f>
        <v>0</v>
      </c>
      <c r="I930" s="84">
        <f t="shared" si="44"/>
        <v>0</v>
      </c>
      <c r="J930">
        <f t="shared" si="43"/>
        <v>0</v>
      </c>
      <c r="K930" t="b">
        <f ca="1">IF(TODAY()-E930&gt;'Data Inputs'!$B$46,TRUE,FALSE)</f>
        <v>1</v>
      </c>
    </row>
    <row r="931" spans="1:11" x14ac:dyDescent="0.25">
      <c r="A931" s="110" t="str">
        <f t="shared" si="42"/>
        <v/>
      </c>
      <c r="B931" s="123"/>
      <c r="C931" s="55"/>
      <c r="D931" s="55"/>
      <c r="E931" s="56"/>
      <c r="F931" s="78"/>
      <c r="G931" s="56"/>
      <c r="H931" s="84">
        <f>SUMIF('Cash Inflows'!E:E,'AR Journal'!D931,'Cash Inflows'!F:F)</f>
        <v>0</v>
      </c>
      <c r="I931" s="84">
        <f t="shared" si="44"/>
        <v>0</v>
      </c>
      <c r="J931">
        <f t="shared" si="43"/>
        <v>0</v>
      </c>
      <c r="K931" t="b">
        <f ca="1">IF(TODAY()-E931&gt;'Data Inputs'!$B$46,TRUE,FALSE)</f>
        <v>1</v>
      </c>
    </row>
    <row r="932" spans="1:11" x14ac:dyDescent="0.25">
      <c r="A932" s="110" t="str">
        <f t="shared" si="42"/>
        <v/>
      </c>
      <c r="B932" s="123"/>
      <c r="C932" s="55"/>
      <c r="D932" s="55"/>
      <c r="E932" s="56"/>
      <c r="F932" s="78"/>
      <c r="G932" s="56"/>
      <c r="H932" s="84">
        <f>SUMIF('Cash Inflows'!E:E,'AR Journal'!D932,'Cash Inflows'!F:F)</f>
        <v>0</v>
      </c>
      <c r="I932" s="84">
        <f t="shared" si="44"/>
        <v>0</v>
      </c>
      <c r="J932">
        <f t="shared" si="43"/>
        <v>0</v>
      </c>
      <c r="K932" t="b">
        <f ca="1">IF(TODAY()-E932&gt;'Data Inputs'!$B$46,TRUE,FALSE)</f>
        <v>1</v>
      </c>
    </row>
    <row r="933" spans="1:11" x14ac:dyDescent="0.25">
      <c r="A933" s="110" t="str">
        <f t="shared" si="42"/>
        <v/>
      </c>
      <c r="B933" s="123"/>
      <c r="C933" s="55"/>
      <c r="D933" s="55"/>
      <c r="E933" s="56"/>
      <c r="F933" s="78"/>
      <c r="G933" s="56"/>
      <c r="H933" s="84">
        <f>SUMIF('Cash Inflows'!E:E,'AR Journal'!D933,'Cash Inflows'!F:F)</f>
        <v>0</v>
      </c>
      <c r="I933" s="84">
        <f t="shared" si="44"/>
        <v>0</v>
      </c>
      <c r="J933">
        <f t="shared" si="43"/>
        <v>0</v>
      </c>
      <c r="K933" t="b">
        <f ca="1">IF(TODAY()-E933&gt;'Data Inputs'!$B$46,TRUE,FALSE)</f>
        <v>1</v>
      </c>
    </row>
    <row r="934" spans="1:11" x14ac:dyDescent="0.25">
      <c r="A934" s="110" t="str">
        <f t="shared" si="42"/>
        <v/>
      </c>
      <c r="B934" s="123"/>
      <c r="C934" s="55"/>
      <c r="D934" s="55"/>
      <c r="E934" s="56"/>
      <c r="F934" s="78"/>
      <c r="G934" s="56"/>
      <c r="H934" s="84">
        <f>SUMIF('Cash Inflows'!E:E,'AR Journal'!D934,'Cash Inflows'!F:F)</f>
        <v>0</v>
      </c>
      <c r="I934" s="84">
        <f t="shared" si="44"/>
        <v>0</v>
      </c>
      <c r="J934">
        <f t="shared" si="43"/>
        <v>0</v>
      </c>
      <c r="K934" t="b">
        <f ca="1">IF(TODAY()-E934&gt;'Data Inputs'!$B$46,TRUE,FALSE)</f>
        <v>1</v>
      </c>
    </row>
    <row r="935" spans="1:11" x14ac:dyDescent="0.25">
      <c r="A935" s="110" t="str">
        <f t="shared" si="42"/>
        <v/>
      </c>
      <c r="B935" s="123"/>
      <c r="C935" s="55"/>
      <c r="D935" s="55"/>
      <c r="E935" s="56"/>
      <c r="F935" s="78"/>
      <c r="G935" s="56"/>
      <c r="H935" s="84">
        <f>SUMIF('Cash Inflows'!E:E,'AR Journal'!D935,'Cash Inflows'!F:F)</f>
        <v>0</v>
      </c>
      <c r="I935" s="84">
        <f t="shared" si="44"/>
        <v>0</v>
      </c>
      <c r="J935">
        <f t="shared" si="43"/>
        <v>0</v>
      </c>
      <c r="K935" t="b">
        <f ca="1">IF(TODAY()-E935&gt;'Data Inputs'!$B$46,TRUE,FALSE)</f>
        <v>1</v>
      </c>
    </row>
    <row r="936" spans="1:11" x14ac:dyDescent="0.25">
      <c r="A936" s="110" t="str">
        <f t="shared" si="42"/>
        <v/>
      </c>
      <c r="B936" s="123"/>
      <c r="C936" s="55"/>
      <c r="D936" s="55"/>
      <c r="E936" s="56"/>
      <c r="F936" s="78"/>
      <c r="G936" s="56"/>
      <c r="H936" s="84">
        <f>SUMIF('Cash Inflows'!E:E,'AR Journal'!D936,'Cash Inflows'!F:F)</f>
        <v>0</v>
      </c>
      <c r="I936" s="84">
        <f t="shared" si="44"/>
        <v>0</v>
      </c>
      <c r="J936">
        <f t="shared" si="43"/>
        <v>0</v>
      </c>
      <c r="K936" t="b">
        <f ca="1">IF(TODAY()-E936&gt;'Data Inputs'!$B$46,TRUE,FALSE)</f>
        <v>1</v>
      </c>
    </row>
    <row r="937" spans="1:11" x14ac:dyDescent="0.25">
      <c r="A937" s="110" t="str">
        <f t="shared" si="42"/>
        <v/>
      </c>
      <c r="B937" s="123"/>
      <c r="C937" s="55"/>
      <c r="D937" s="55"/>
      <c r="E937" s="56"/>
      <c r="F937" s="78"/>
      <c r="G937" s="56"/>
      <c r="H937" s="84">
        <f>SUMIF('Cash Inflows'!E:E,'AR Journal'!D937,'Cash Inflows'!F:F)</f>
        <v>0</v>
      </c>
      <c r="I937" s="84">
        <f t="shared" si="44"/>
        <v>0</v>
      </c>
      <c r="J937">
        <f t="shared" si="43"/>
        <v>0</v>
      </c>
      <c r="K937" t="b">
        <f ca="1">IF(TODAY()-E937&gt;'Data Inputs'!$B$46,TRUE,FALSE)</f>
        <v>1</v>
      </c>
    </row>
    <row r="938" spans="1:11" x14ac:dyDescent="0.25">
      <c r="A938" s="110" t="str">
        <f t="shared" si="42"/>
        <v/>
      </c>
      <c r="B938" s="123"/>
      <c r="C938" s="55"/>
      <c r="D938" s="55"/>
      <c r="E938" s="56"/>
      <c r="F938" s="78"/>
      <c r="G938" s="56"/>
      <c r="H938" s="84">
        <f>SUMIF('Cash Inflows'!E:E,'AR Journal'!D938,'Cash Inflows'!F:F)</f>
        <v>0</v>
      </c>
      <c r="I938" s="84">
        <f t="shared" si="44"/>
        <v>0</v>
      </c>
      <c r="J938">
        <f t="shared" si="43"/>
        <v>0</v>
      </c>
      <c r="K938" t="b">
        <f ca="1">IF(TODAY()-E938&gt;'Data Inputs'!$B$46,TRUE,FALSE)</f>
        <v>1</v>
      </c>
    </row>
    <row r="939" spans="1:11" x14ac:dyDescent="0.25">
      <c r="A939" s="110" t="str">
        <f t="shared" si="42"/>
        <v/>
      </c>
      <c r="B939" s="123"/>
      <c r="C939" s="55"/>
      <c r="D939" s="55"/>
      <c r="E939" s="56"/>
      <c r="F939" s="78"/>
      <c r="G939" s="56"/>
      <c r="H939" s="84">
        <f>SUMIF('Cash Inflows'!E:E,'AR Journal'!D939,'Cash Inflows'!F:F)</f>
        <v>0</v>
      </c>
      <c r="I939" s="84">
        <f t="shared" si="44"/>
        <v>0</v>
      </c>
      <c r="J939">
        <f t="shared" si="43"/>
        <v>0</v>
      </c>
      <c r="K939" t="b">
        <f ca="1">IF(TODAY()-E939&gt;'Data Inputs'!$B$46,TRUE,FALSE)</f>
        <v>1</v>
      </c>
    </row>
    <row r="940" spans="1:11" x14ac:dyDescent="0.25">
      <c r="A940" s="110" t="str">
        <f t="shared" si="42"/>
        <v/>
      </c>
      <c r="B940" s="123"/>
      <c r="C940" s="55"/>
      <c r="D940" s="55"/>
      <c r="E940" s="56"/>
      <c r="F940" s="78"/>
      <c r="G940" s="56"/>
      <c r="H940" s="84">
        <f>SUMIF('Cash Inflows'!E:E,'AR Journal'!D940,'Cash Inflows'!F:F)</f>
        <v>0</v>
      </c>
      <c r="I940" s="84">
        <f t="shared" si="44"/>
        <v>0</v>
      </c>
      <c r="J940">
        <f t="shared" si="43"/>
        <v>0</v>
      </c>
      <c r="K940" t="b">
        <f ca="1">IF(TODAY()-E940&gt;'Data Inputs'!$B$46,TRUE,FALSE)</f>
        <v>1</v>
      </c>
    </row>
    <row r="941" spans="1:11" x14ac:dyDescent="0.25">
      <c r="A941" s="110" t="str">
        <f t="shared" si="42"/>
        <v/>
      </c>
      <c r="B941" s="123"/>
      <c r="C941" s="55"/>
      <c r="D941" s="55"/>
      <c r="E941" s="56"/>
      <c r="F941" s="78"/>
      <c r="G941" s="56"/>
      <c r="H941" s="84">
        <f>SUMIF('Cash Inflows'!E:E,'AR Journal'!D941,'Cash Inflows'!F:F)</f>
        <v>0</v>
      </c>
      <c r="I941" s="84">
        <f t="shared" si="44"/>
        <v>0</v>
      </c>
      <c r="J941">
        <f t="shared" si="43"/>
        <v>0</v>
      </c>
      <c r="K941" t="b">
        <f ca="1">IF(TODAY()-E941&gt;'Data Inputs'!$B$46,TRUE,FALSE)</f>
        <v>1</v>
      </c>
    </row>
    <row r="942" spans="1:11" x14ac:dyDescent="0.25">
      <c r="A942" s="110" t="str">
        <f t="shared" si="42"/>
        <v/>
      </c>
      <c r="B942" s="123"/>
      <c r="C942" s="55"/>
      <c r="D942" s="55"/>
      <c r="E942" s="56"/>
      <c r="F942" s="78"/>
      <c r="G942" s="56"/>
      <c r="H942" s="84">
        <f>SUMIF('Cash Inflows'!E:E,'AR Journal'!D942,'Cash Inflows'!F:F)</f>
        <v>0</v>
      </c>
      <c r="I942" s="84">
        <f t="shared" si="44"/>
        <v>0</v>
      </c>
      <c r="J942">
        <f t="shared" si="43"/>
        <v>0</v>
      </c>
      <c r="K942" t="b">
        <f ca="1">IF(TODAY()-E942&gt;'Data Inputs'!$B$46,TRUE,FALSE)</f>
        <v>1</v>
      </c>
    </row>
    <row r="943" spans="1:11" x14ac:dyDescent="0.25">
      <c r="A943" s="110" t="str">
        <f t="shared" si="42"/>
        <v/>
      </c>
      <c r="B943" s="123"/>
      <c r="C943" s="55"/>
      <c r="D943" s="55"/>
      <c r="E943" s="56"/>
      <c r="F943" s="78"/>
      <c r="G943" s="56"/>
      <c r="H943" s="84">
        <f>SUMIF('Cash Inflows'!E:E,'AR Journal'!D943,'Cash Inflows'!F:F)</f>
        <v>0</v>
      </c>
      <c r="I943" s="84">
        <f t="shared" si="44"/>
        <v>0</v>
      </c>
      <c r="J943">
        <f t="shared" si="43"/>
        <v>0</v>
      </c>
      <c r="K943" t="b">
        <f ca="1">IF(TODAY()-E943&gt;'Data Inputs'!$B$46,TRUE,FALSE)</f>
        <v>1</v>
      </c>
    </row>
    <row r="944" spans="1:11" x14ac:dyDescent="0.25">
      <c r="A944" s="110" t="str">
        <f t="shared" si="42"/>
        <v/>
      </c>
      <c r="B944" s="123"/>
      <c r="C944" s="55"/>
      <c r="D944" s="55"/>
      <c r="E944" s="56"/>
      <c r="F944" s="78"/>
      <c r="G944" s="56"/>
      <c r="H944" s="84">
        <f>SUMIF('Cash Inflows'!E:E,'AR Journal'!D944,'Cash Inflows'!F:F)</f>
        <v>0</v>
      </c>
      <c r="I944" s="84">
        <f t="shared" si="44"/>
        <v>0</v>
      </c>
      <c r="J944">
        <f t="shared" si="43"/>
        <v>0</v>
      </c>
      <c r="K944" t="b">
        <f ca="1">IF(TODAY()-E944&gt;'Data Inputs'!$B$46,TRUE,FALSE)</f>
        <v>1</v>
      </c>
    </row>
    <row r="945" spans="1:11" x14ac:dyDescent="0.25">
      <c r="A945" s="110" t="str">
        <f t="shared" si="42"/>
        <v/>
      </c>
      <c r="B945" s="123"/>
      <c r="C945" s="55"/>
      <c r="D945" s="55"/>
      <c r="E945" s="56"/>
      <c r="F945" s="78"/>
      <c r="G945" s="56"/>
      <c r="H945" s="84">
        <f>SUMIF('Cash Inflows'!E:E,'AR Journal'!D945,'Cash Inflows'!F:F)</f>
        <v>0</v>
      </c>
      <c r="I945" s="84">
        <f t="shared" si="44"/>
        <v>0</v>
      </c>
      <c r="J945">
        <f t="shared" si="43"/>
        <v>0</v>
      </c>
      <c r="K945" t="b">
        <f ca="1">IF(TODAY()-E945&gt;'Data Inputs'!$B$46,TRUE,FALSE)</f>
        <v>1</v>
      </c>
    </row>
    <row r="946" spans="1:11" x14ac:dyDescent="0.25">
      <c r="A946" s="110" t="str">
        <f t="shared" si="42"/>
        <v/>
      </c>
      <c r="B946" s="123"/>
      <c r="C946" s="55"/>
      <c r="D946" s="55"/>
      <c r="E946" s="56"/>
      <c r="F946" s="78"/>
      <c r="G946" s="56"/>
      <c r="H946" s="84">
        <f>SUMIF('Cash Inflows'!E:E,'AR Journal'!D946,'Cash Inflows'!F:F)</f>
        <v>0</v>
      </c>
      <c r="I946" s="84">
        <f t="shared" si="44"/>
        <v>0</v>
      </c>
      <c r="J946">
        <f t="shared" si="43"/>
        <v>0</v>
      </c>
      <c r="K946" t="b">
        <f ca="1">IF(TODAY()-E946&gt;'Data Inputs'!$B$46,TRUE,FALSE)</f>
        <v>1</v>
      </c>
    </row>
    <row r="947" spans="1:11" x14ac:dyDescent="0.25">
      <c r="A947" s="110" t="str">
        <f t="shared" si="42"/>
        <v/>
      </c>
      <c r="B947" s="123"/>
      <c r="C947" s="55"/>
      <c r="D947" s="55"/>
      <c r="E947" s="56"/>
      <c r="F947" s="78"/>
      <c r="G947" s="56"/>
      <c r="H947" s="84">
        <f>SUMIF('Cash Inflows'!E:E,'AR Journal'!D947,'Cash Inflows'!F:F)</f>
        <v>0</v>
      </c>
      <c r="I947" s="84">
        <f t="shared" si="44"/>
        <v>0</v>
      </c>
      <c r="J947">
        <f t="shared" si="43"/>
        <v>0</v>
      </c>
      <c r="K947" t="b">
        <f ca="1">IF(TODAY()-E947&gt;'Data Inputs'!$B$46,TRUE,FALSE)</f>
        <v>1</v>
      </c>
    </row>
    <row r="948" spans="1:11" x14ac:dyDescent="0.25">
      <c r="A948" s="110" t="str">
        <f t="shared" si="42"/>
        <v/>
      </c>
      <c r="B948" s="123"/>
      <c r="C948" s="55"/>
      <c r="D948" s="55"/>
      <c r="E948" s="56"/>
      <c r="F948" s="78"/>
      <c r="G948" s="56"/>
      <c r="H948" s="84">
        <f>SUMIF('Cash Inflows'!E:E,'AR Journal'!D948,'Cash Inflows'!F:F)</f>
        <v>0</v>
      </c>
      <c r="I948" s="84">
        <f t="shared" si="44"/>
        <v>0</v>
      </c>
      <c r="J948">
        <f t="shared" si="43"/>
        <v>0</v>
      </c>
      <c r="K948" t="b">
        <f ca="1">IF(TODAY()-E948&gt;'Data Inputs'!$B$46,TRUE,FALSE)</f>
        <v>1</v>
      </c>
    </row>
    <row r="949" spans="1:11" x14ac:dyDescent="0.25">
      <c r="A949" s="110" t="str">
        <f t="shared" si="42"/>
        <v/>
      </c>
      <c r="B949" s="123"/>
      <c r="C949" s="55"/>
      <c r="D949" s="55"/>
      <c r="E949" s="56"/>
      <c r="F949" s="78"/>
      <c r="G949" s="56"/>
      <c r="H949" s="84">
        <f>SUMIF('Cash Inflows'!E:E,'AR Journal'!D949,'Cash Inflows'!F:F)</f>
        <v>0</v>
      </c>
      <c r="I949" s="84">
        <f t="shared" si="44"/>
        <v>0</v>
      </c>
      <c r="J949">
        <f t="shared" si="43"/>
        <v>0</v>
      </c>
      <c r="K949" t="b">
        <f ca="1">IF(TODAY()-E949&gt;'Data Inputs'!$B$46,TRUE,FALSE)</f>
        <v>1</v>
      </c>
    </row>
    <row r="950" spans="1:11" x14ac:dyDescent="0.25">
      <c r="A950" s="110" t="str">
        <f t="shared" si="42"/>
        <v/>
      </c>
      <c r="B950" s="123"/>
      <c r="C950" s="55"/>
      <c r="D950" s="55"/>
      <c r="E950" s="56"/>
      <c r="F950" s="78"/>
      <c r="G950" s="56"/>
      <c r="H950" s="84">
        <f>SUMIF('Cash Inflows'!E:E,'AR Journal'!D950,'Cash Inflows'!F:F)</f>
        <v>0</v>
      </c>
      <c r="I950" s="84">
        <f t="shared" si="44"/>
        <v>0</v>
      </c>
      <c r="J950">
        <f t="shared" si="43"/>
        <v>0</v>
      </c>
      <c r="K950" t="b">
        <f ca="1">IF(TODAY()-E950&gt;'Data Inputs'!$B$46,TRUE,FALSE)</f>
        <v>1</v>
      </c>
    </row>
    <row r="951" spans="1:11" x14ac:dyDescent="0.25">
      <c r="A951" s="110" t="str">
        <f t="shared" si="42"/>
        <v/>
      </c>
      <c r="B951" s="123"/>
      <c r="C951" s="55"/>
      <c r="D951" s="55"/>
      <c r="E951" s="56"/>
      <c r="F951" s="78"/>
      <c r="G951" s="56"/>
      <c r="H951" s="84">
        <f>SUMIF('Cash Inflows'!E:E,'AR Journal'!D951,'Cash Inflows'!F:F)</f>
        <v>0</v>
      </c>
      <c r="I951" s="84">
        <f t="shared" si="44"/>
        <v>0</v>
      </c>
      <c r="J951">
        <f t="shared" si="43"/>
        <v>0</v>
      </c>
      <c r="K951" t="b">
        <f ca="1">IF(TODAY()-E951&gt;'Data Inputs'!$B$46,TRUE,FALSE)</f>
        <v>1</v>
      </c>
    </row>
    <row r="952" spans="1:11" x14ac:dyDescent="0.25">
      <c r="A952" s="110" t="str">
        <f t="shared" si="42"/>
        <v/>
      </c>
      <c r="B952" s="123"/>
      <c r="C952" s="55"/>
      <c r="D952" s="55"/>
      <c r="E952" s="56"/>
      <c r="F952" s="78"/>
      <c r="G952" s="56"/>
      <c r="H952" s="84">
        <f>SUMIF('Cash Inflows'!E:E,'AR Journal'!D952,'Cash Inflows'!F:F)</f>
        <v>0</v>
      </c>
      <c r="I952" s="84">
        <f t="shared" si="44"/>
        <v>0</v>
      </c>
      <c r="J952">
        <f t="shared" si="43"/>
        <v>0</v>
      </c>
      <c r="K952" t="b">
        <f ca="1">IF(TODAY()-E952&gt;'Data Inputs'!$B$46,TRUE,FALSE)</f>
        <v>1</v>
      </c>
    </row>
    <row r="953" spans="1:11" x14ac:dyDescent="0.25">
      <c r="A953" s="110" t="str">
        <f t="shared" si="42"/>
        <v/>
      </c>
      <c r="B953" s="123"/>
      <c r="C953" s="55"/>
      <c r="D953" s="55"/>
      <c r="E953" s="56"/>
      <c r="F953" s="78"/>
      <c r="G953" s="56"/>
      <c r="H953" s="84">
        <f>SUMIF('Cash Inflows'!E:E,'AR Journal'!D953,'Cash Inflows'!F:F)</f>
        <v>0</v>
      </c>
      <c r="I953" s="84">
        <f t="shared" si="44"/>
        <v>0</v>
      </c>
      <c r="J953">
        <f t="shared" si="43"/>
        <v>0</v>
      </c>
      <c r="K953" t="b">
        <f ca="1">IF(TODAY()-E953&gt;'Data Inputs'!$B$46,TRUE,FALSE)</f>
        <v>1</v>
      </c>
    </row>
    <row r="954" spans="1:11" x14ac:dyDescent="0.25">
      <c r="A954" s="110" t="str">
        <f t="shared" si="42"/>
        <v/>
      </c>
      <c r="B954" s="123"/>
      <c r="C954" s="55"/>
      <c r="D954" s="55"/>
      <c r="E954" s="56"/>
      <c r="F954" s="78"/>
      <c r="G954" s="56"/>
      <c r="H954" s="84">
        <f>SUMIF('Cash Inflows'!E:E,'AR Journal'!D954,'Cash Inflows'!F:F)</f>
        <v>0</v>
      </c>
      <c r="I954" s="84">
        <f t="shared" si="44"/>
        <v>0</v>
      </c>
      <c r="J954">
        <f t="shared" si="43"/>
        <v>0</v>
      </c>
      <c r="K954" t="b">
        <f ca="1">IF(TODAY()-E954&gt;'Data Inputs'!$B$46,TRUE,FALSE)</f>
        <v>1</v>
      </c>
    </row>
    <row r="955" spans="1:11" x14ac:dyDescent="0.25">
      <c r="A955" s="110" t="str">
        <f t="shared" si="42"/>
        <v/>
      </c>
      <c r="B955" s="123"/>
      <c r="C955" s="55"/>
      <c r="D955" s="55"/>
      <c r="E955" s="56"/>
      <c r="F955" s="78"/>
      <c r="G955" s="56"/>
      <c r="H955" s="84">
        <f>SUMIF('Cash Inflows'!E:E,'AR Journal'!D955,'Cash Inflows'!F:F)</f>
        <v>0</v>
      </c>
      <c r="I955" s="84">
        <f t="shared" si="44"/>
        <v>0</v>
      </c>
      <c r="J955">
        <f t="shared" si="43"/>
        <v>0</v>
      </c>
      <c r="K955" t="b">
        <f ca="1">IF(TODAY()-E955&gt;'Data Inputs'!$B$46,TRUE,FALSE)</f>
        <v>1</v>
      </c>
    </row>
    <row r="956" spans="1:11" x14ac:dyDescent="0.25">
      <c r="A956" s="110" t="str">
        <f t="shared" si="42"/>
        <v/>
      </c>
      <c r="B956" s="123"/>
      <c r="C956" s="55"/>
      <c r="D956" s="55"/>
      <c r="E956" s="56"/>
      <c r="F956" s="78"/>
      <c r="G956" s="56"/>
      <c r="H956" s="84">
        <f>SUMIF('Cash Inflows'!E:E,'AR Journal'!D956,'Cash Inflows'!F:F)</f>
        <v>0</v>
      </c>
      <c r="I956" s="84">
        <f t="shared" si="44"/>
        <v>0</v>
      </c>
      <c r="J956">
        <f t="shared" si="43"/>
        <v>0</v>
      </c>
      <c r="K956" t="b">
        <f ca="1">IF(TODAY()-E956&gt;'Data Inputs'!$B$46,TRUE,FALSE)</f>
        <v>1</v>
      </c>
    </row>
    <row r="957" spans="1:11" x14ac:dyDescent="0.25">
      <c r="A957" s="110" t="str">
        <f t="shared" si="42"/>
        <v/>
      </c>
      <c r="B957" s="123"/>
      <c r="C957" s="55"/>
      <c r="D957" s="55"/>
      <c r="E957" s="56"/>
      <c r="F957" s="78"/>
      <c r="G957" s="56"/>
      <c r="H957" s="84">
        <f>SUMIF('Cash Inflows'!E:E,'AR Journal'!D957,'Cash Inflows'!F:F)</f>
        <v>0</v>
      </c>
      <c r="I957" s="84">
        <f t="shared" si="44"/>
        <v>0</v>
      </c>
      <c r="J957">
        <f t="shared" si="43"/>
        <v>0</v>
      </c>
      <c r="K957" t="b">
        <f ca="1">IF(TODAY()-E957&gt;'Data Inputs'!$B$46,TRUE,FALSE)</f>
        <v>1</v>
      </c>
    </row>
    <row r="958" spans="1:11" x14ac:dyDescent="0.25">
      <c r="A958" s="110" t="str">
        <f t="shared" si="42"/>
        <v/>
      </c>
      <c r="B958" s="123"/>
      <c r="C958" s="55"/>
      <c r="D958" s="55"/>
      <c r="E958" s="56"/>
      <c r="F958" s="78"/>
      <c r="G958" s="56"/>
      <c r="H958" s="84">
        <f>SUMIF('Cash Inflows'!E:E,'AR Journal'!D958,'Cash Inflows'!F:F)</f>
        <v>0</v>
      </c>
      <c r="I958" s="84">
        <f t="shared" si="44"/>
        <v>0</v>
      </c>
      <c r="J958">
        <f t="shared" si="43"/>
        <v>0</v>
      </c>
      <c r="K958" t="b">
        <f ca="1">IF(TODAY()-E958&gt;'Data Inputs'!$B$46,TRUE,FALSE)</f>
        <v>1</v>
      </c>
    </row>
    <row r="959" spans="1:11" x14ac:dyDescent="0.25">
      <c r="A959" s="110" t="str">
        <f t="shared" si="42"/>
        <v/>
      </c>
      <c r="B959" s="123"/>
      <c r="C959" s="55"/>
      <c r="D959" s="55"/>
      <c r="E959" s="56"/>
      <c r="F959" s="78"/>
      <c r="G959" s="56"/>
      <c r="H959" s="84">
        <f>SUMIF('Cash Inflows'!E:E,'AR Journal'!D959,'Cash Inflows'!F:F)</f>
        <v>0</v>
      </c>
      <c r="I959" s="84">
        <f t="shared" si="44"/>
        <v>0</v>
      </c>
      <c r="J959">
        <f t="shared" si="43"/>
        <v>0</v>
      </c>
      <c r="K959" t="b">
        <f ca="1">IF(TODAY()-E959&gt;'Data Inputs'!$B$46,TRUE,FALSE)</f>
        <v>1</v>
      </c>
    </row>
    <row r="960" spans="1:11" x14ac:dyDescent="0.25">
      <c r="A960" s="110" t="str">
        <f t="shared" si="42"/>
        <v/>
      </c>
      <c r="B960" s="123"/>
      <c r="C960" s="55"/>
      <c r="D960" s="55"/>
      <c r="E960" s="56"/>
      <c r="F960" s="78"/>
      <c r="G960" s="56"/>
      <c r="H960" s="84">
        <f>SUMIF('Cash Inflows'!E:E,'AR Journal'!D960,'Cash Inflows'!F:F)</f>
        <v>0</v>
      </c>
      <c r="I960" s="84">
        <f t="shared" si="44"/>
        <v>0</v>
      </c>
      <c r="J960">
        <f t="shared" si="43"/>
        <v>0</v>
      </c>
      <c r="K960" t="b">
        <f ca="1">IF(TODAY()-E960&gt;'Data Inputs'!$B$46,TRUE,FALSE)</f>
        <v>1</v>
      </c>
    </row>
    <row r="961" spans="1:11" x14ac:dyDescent="0.25">
      <c r="A961" s="110" t="str">
        <f t="shared" si="42"/>
        <v/>
      </c>
      <c r="B961" s="123"/>
      <c r="C961" s="55"/>
      <c r="D961" s="55"/>
      <c r="E961" s="56"/>
      <c r="F961" s="78"/>
      <c r="G961" s="56"/>
      <c r="H961" s="84">
        <f>SUMIF('Cash Inflows'!E:E,'AR Journal'!D961,'Cash Inflows'!F:F)</f>
        <v>0</v>
      </c>
      <c r="I961" s="84">
        <f t="shared" si="44"/>
        <v>0</v>
      </c>
      <c r="J961">
        <f t="shared" si="43"/>
        <v>0</v>
      </c>
      <c r="K961" t="b">
        <f ca="1">IF(TODAY()-E961&gt;'Data Inputs'!$B$46,TRUE,FALSE)</f>
        <v>1</v>
      </c>
    </row>
    <row r="962" spans="1:11" x14ac:dyDescent="0.25">
      <c r="A962" s="110" t="str">
        <f t="shared" si="42"/>
        <v/>
      </c>
      <c r="B962" s="123"/>
      <c r="C962" s="55"/>
      <c r="D962" s="55"/>
      <c r="E962" s="56"/>
      <c r="F962" s="78"/>
      <c r="G962" s="56"/>
      <c r="H962" s="84">
        <f>SUMIF('Cash Inflows'!E:E,'AR Journal'!D962,'Cash Inflows'!F:F)</f>
        <v>0</v>
      </c>
      <c r="I962" s="84">
        <f t="shared" si="44"/>
        <v>0</v>
      </c>
      <c r="J962">
        <f t="shared" si="43"/>
        <v>0</v>
      </c>
      <c r="K962" t="b">
        <f ca="1">IF(TODAY()-E962&gt;'Data Inputs'!$B$46,TRUE,FALSE)</f>
        <v>1</v>
      </c>
    </row>
    <row r="963" spans="1:11" x14ac:dyDescent="0.25">
      <c r="A963" s="110" t="str">
        <f t="shared" ref="A963:A1026" si="45">IF(E963="","",E963+(6-J963))</f>
        <v/>
      </c>
      <c r="B963" s="123"/>
      <c r="C963" s="55"/>
      <c r="D963" s="55"/>
      <c r="E963" s="56"/>
      <c r="F963" s="78"/>
      <c r="G963" s="56"/>
      <c r="H963" s="84">
        <f>SUMIF('Cash Inflows'!E:E,'AR Journal'!D963,'Cash Inflows'!F:F)</f>
        <v>0</v>
      </c>
      <c r="I963" s="84">
        <f t="shared" si="44"/>
        <v>0</v>
      </c>
      <c r="J963">
        <f t="shared" ref="J963:J1026" si="46">IF(WEEKDAY(E963)=7,0,WEEKDAY(E963))</f>
        <v>0</v>
      </c>
      <c r="K963" t="b">
        <f ca="1">IF(TODAY()-E963&gt;'Data Inputs'!$B$46,TRUE,FALSE)</f>
        <v>1</v>
      </c>
    </row>
    <row r="964" spans="1:11" x14ac:dyDescent="0.25">
      <c r="A964" s="110" t="str">
        <f t="shared" si="45"/>
        <v/>
      </c>
      <c r="B964" s="123"/>
      <c r="C964" s="55"/>
      <c r="D964" s="55"/>
      <c r="E964" s="56"/>
      <c r="F964" s="78"/>
      <c r="G964" s="56"/>
      <c r="H964" s="84">
        <f>SUMIF('Cash Inflows'!E:E,'AR Journal'!D964,'Cash Inflows'!F:F)</f>
        <v>0</v>
      </c>
      <c r="I964" s="84">
        <f t="shared" ref="I964:I1027" si="47">F964-H964</f>
        <v>0</v>
      </c>
      <c r="J964">
        <f t="shared" si="46"/>
        <v>0</v>
      </c>
      <c r="K964" t="b">
        <f ca="1">IF(TODAY()-E964&gt;'Data Inputs'!$B$46,TRUE,FALSE)</f>
        <v>1</v>
      </c>
    </row>
    <row r="965" spans="1:11" x14ac:dyDescent="0.25">
      <c r="A965" s="110" t="str">
        <f t="shared" si="45"/>
        <v/>
      </c>
      <c r="B965" s="123"/>
      <c r="C965" s="55"/>
      <c r="D965" s="55"/>
      <c r="E965" s="56"/>
      <c r="F965" s="78"/>
      <c r="G965" s="56"/>
      <c r="H965" s="84">
        <f>SUMIF('Cash Inflows'!E:E,'AR Journal'!D965,'Cash Inflows'!F:F)</f>
        <v>0</v>
      </c>
      <c r="I965" s="84">
        <f t="shared" si="47"/>
        <v>0</v>
      </c>
      <c r="J965">
        <f t="shared" si="46"/>
        <v>0</v>
      </c>
      <c r="K965" t="b">
        <f ca="1">IF(TODAY()-E965&gt;'Data Inputs'!$B$46,TRUE,FALSE)</f>
        <v>1</v>
      </c>
    </row>
    <row r="966" spans="1:11" x14ac:dyDescent="0.25">
      <c r="A966" s="110" t="str">
        <f t="shared" si="45"/>
        <v/>
      </c>
      <c r="B966" s="123"/>
      <c r="C966" s="55"/>
      <c r="D966" s="55"/>
      <c r="E966" s="56"/>
      <c r="F966" s="78"/>
      <c r="G966" s="56"/>
      <c r="H966" s="84">
        <f>SUMIF('Cash Inflows'!E:E,'AR Journal'!D966,'Cash Inflows'!F:F)</f>
        <v>0</v>
      </c>
      <c r="I966" s="84">
        <f t="shared" si="47"/>
        <v>0</v>
      </c>
      <c r="J966">
        <f t="shared" si="46"/>
        <v>0</v>
      </c>
      <c r="K966" t="b">
        <f ca="1">IF(TODAY()-E966&gt;'Data Inputs'!$B$46,TRUE,FALSE)</f>
        <v>1</v>
      </c>
    </row>
    <row r="967" spans="1:11" x14ac:dyDescent="0.25">
      <c r="A967" s="110" t="str">
        <f t="shared" si="45"/>
        <v/>
      </c>
      <c r="B967" s="123"/>
      <c r="C967" s="55"/>
      <c r="D967" s="55"/>
      <c r="E967" s="56"/>
      <c r="F967" s="78"/>
      <c r="G967" s="56"/>
      <c r="H967" s="84">
        <f>SUMIF('Cash Inflows'!E:E,'AR Journal'!D967,'Cash Inflows'!F:F)</f>
        <v>0</v>
      </c>
      <c r="I967" s="84">
        <f t="shared" si="47"/>
        <v>0</v>
      </c>
      <c r="J967">
        <f t="shared" si="46"/>
        <v>0</v>
      </c>
      <c r="K967" t="b">
        <f ca="1">IF(TODAY()-E967&gt;'Data Inputs'!$B$46,TRUE,FALSE)</f>
        <v>1</v>
      </c>
    </row>
    <row r="968" spans="1:11" x14ac:dyDescent="0.25">
      <c r="A968" s="110" t="str">
        <f t="shared" si="45"/>
        <v/>
      </c>
      <c r="B968" s="123"/>
      <c r="C968" s="55"/>
      <c r="D968" s="55"/>
      <c r="E968" s="56"/>
      <c r="F968" s="78"/>
      <c r="G968" s="56"/>
      <c r="H968" s="84">
        <f>SUMIF('Cash Inflows'!E:E,'AR Journal'!D968,'Cash Inflows'!F:F)</f>
        <v>0</v>
      </c>
      <c r="I968" s="84">
        <f t="shared" si="47"/>
        <v>0</v>
      </c>
      <c r="J968">
        <f t="shared" si="46"/>
        <v>0</v>
      </c>
      <c r="K968" t="b">
        <f ca="1">IF(TODAY()-E968&gt;'Data Inputs'!$B$46,TRUE,FALSE)</f>
        <v>1</v>
      </c>
    </row>
    <row r="969" spans="1:11" x14ac:dyDescent="0.25">
      <c r="A969" s="110" t="str">
        <f t="shared" si="45"/>
        <v/>
      </c>
      <c r="B969" s="123"/>
      <c r="C969" s="55"/>
      <c r="D969" s="55"/>
      <c r="E969" s="56"/>
      <c r="F969" s="78"/>
      <c r="G969" s="56"/>
      <c r="H969" s="84">
        <f>SUMIF('Cash Inflows'!E:E,'AR Journal'!D969,'Cash Inflows'!F:F)</f>
        <v>0</v>
      </c>
      <c r="I969" s="84">
        <f t="shared" si="47"/>
        <v>0</v>
      </c>
      <c r="J969">
        <f t="shared" si="46"/>
        <v>0</v>
      </c>
      <c r="K969" t="b">
        <f ca="1">IF(TODAY()-E969&gt;'Data Inputs'!$B$46,TRUE,FALSE)</f>
        <v>1</v>
      </c>
    </row>
    <row r="970" spans="1:11" x14ac:dyDescent="0.25">
      <c r="A970" s="110" t="str">
        <f t="shared" si="45"/>
        <v/>
      </c>
      <c r="B970" s="123"/>
      <c r="C970" s="55"/>
      <c r="D970" s="55"/>
      <c r="E970" s="56"/>
      <c r="F970" s="78"/>
      <c r="G970" s="56"/>
      <c r="H970" s="84">
        <f>SUMIF('Cash Inflows'!E:E,'AR Journal'!D970,'Cash Inflows'!F:F)</f>
        <v>0</v>
      </c>
      <c r="I970" s="84">
        <f t="shared" si="47"/>
        <v>0</v>
      </c>
      <c r="J970">
        <f t="shared" si="46"/>
        <v>0</v>
      </c>
      <c r="K970" t="b">
        <f ca="1">IF(TODAY()-E970&gt;'Data Inputs'!$B$46,TRUE,FALSE)</f>
        <v>1</v>
      </c>
    </row>
    <row r="971" spans="1:11" x14ac:dyDescent="0.25">
      <c r="A971" s="110" t="str">
        <f t="shared" si="45"/>
        <v/>
      </c>
      <c r="B971" s="123"/>
      <c r="C971" s="55"/>
      <c r="D971" s="55"/>
      <c r="E971" s="56"/>
      <c r="F971" s="78"/>
      <c r="G971" s="56"/>
      <c r="H971" s="84">
        <f>SUMIF('Cash Inflows'!E:E,'AR Journal'!D971,'Cash Inflows'!F:F)</f>
        <v>0</v>
      </c>
      <c r="I971" s="84">
        <f t="shared" si="47"/>
        <v>0</v>
      </c>
      <c r="J971">
        <f t="shared" si="46"/>
        <v>0</v>
      </c>
      <c r="K971" t="b">
        <f ca="1">IF(TODAY()-E971&gt;'Data Inputs'!$B$46,TRUE,FALSE)</f>
        <v>1</v>
      </c>
    </row>
    <row r="972" spans="1:11" x14ac:dyDescent="0.25">
      <c r="A972" s="110" t="str">
        <f t="shared" si="45"/>
        <v/>
      </c>
      <c r="B972" s="123"/>
      <c r="C972" s="55"/>
      <c r="D972" s="55"/>
      <c r="E972" s="56"/>
      <c r="F972" s="78"/>
      <c r="G972" s="56"/>
      <c r="H972" s="84">
        <f>SUMIF('Cash Inflows'!E:E,'AR Journal'!D972,'Cash Inflows'!F:F)</f>
        <v>0</v>
      </c>
      <c r="I972" s="84">
        <f t="shared" si="47"/>
        <v>0</v>
      </c>
      <c r="J972">
        <f t="shared" si="46"/>
        <v>0</v>
      </c>
      <c r="K972" t="b">
        <f ca="1">IF(TODAY()-E972&gt;'Data Inputs'!$B$46,TRUE,FALSE)</f>
        <v>1</v>
      </c>
    </row>
    <row r="973" spans="1:11" x14ac:dyDescent="0.25">
      <c r="A973" s="110" t="str">
        <f t="shared" si="45"/>
        <v/>
      </c>
      <c r="B973" s="123"/>
      <c r="C973" s="55"/>
      <c r="D973" s="55"/>
      <c r="E973" s="56"/>
      <c r="F973" s="78"/>
      <c r="G973" s="56"/>
      <c r="H973" s="84">
        <f>SUMIF('Cash Inflows'!E:E,'AR Journal'!D973,'Cash Inflows'!F:F)</f>
        <v>0</v>
      </c>
      <c r="I973" s="84">
        <f t="shared" si="47"/>
        <v>0</v>
      </c>
      <c r="J973">
        <f t="shared" si="46"/>
        <v>0</v>
      </c>
      <c r="K973" t="b">
        <f ca="1">IF(TODAY()-E973&gt;'Data Inputs'!$B$46,TRUE,FALSE)</f>
        <v>1</v>
      </c>
    </row>
    <row r="974" spans="1:11" x14ac:dyDescent="0.25">
      <c r="A974" s="110" t="str">
        <f t="shared" si="45"/>
        <v/>
      </c>
      <c r="B974" s="123"/>
      <c r="C974" s="55"/>
      <c r="D974" s="55"/>
      <c r="E974" s="56"/>
      <c r="F974" s="78"/>
      <c r="G974" s="56"/>
      <c r="H974" s="84">
        <f>SUMIF('Cash Inflows'!E:E,'AR Journal'!D974,'Cash Inflows'!F:F)</f>
        <v>0</v>
      </c>
      <c r="I974" s="84">
        <f t="shared" si="47"/>
        <v>0</v>
      </c>
      <c r="J974">
        <f t="shared" si="46"/>
        <v>0</v>
      </c>
      <c r="K974" t="b">
        <f ca="1">IF(TODAY()-E974&gt;'Data Inputs'!$B$46,TRUE,FALSE)</f>
        <v>1</v>
      </c>
    </row>
    <row r="975" spans="1:11" x14ac:dyDescent="0.25">
      <c r="A975" s="110" t="str">
        <f t="shared" si="45"/>
        <v/>
      </c>
      <c r="B975" s="123"/>
      <c r="C975" s="55"/>
      <c r="D975" s="55"/>
      <c r="E975" s="56"/>
      <c r="F975" s="78"/>
      <c r="G975" s="56"/>
      <c r="H975" s="84">
        <f>SUMIF('Cash Inflows'!E:E,'AR Journal'!D975,'Cash Inflows'!F:F)</f>
        <v>0</v>
      </c>
      <c r="I975" s="84">
        <f t="shared" si="47"/>
        <v>0</v>
      </c>
      <c r="J975">
        <f t="shared" si="46"/>
        <v>0</v>
      </c>
      <c r="K975" t="b">
        <f ca="1">IF(TODAY()-E975&gt;'Data Inputs'!$B$46,TRUE,FALSE)</f>
        <v>1</v>
      </c>
    </row>
    <row r="976" spans="1:11" x14ac:dyDescent="0.25">
      <c r="A976" s="110" t="str">
        <f t="shared" si="45"/>
        <v/>
      </c>
      <c r="B976" s="123"/>
      <c r="C976" s="55"/>
      <c r="D976" s="55"/>
      <c r="E976" s="56"/>
      <c r="F976" s="78"/>
      <c r="G976" s="56"/>
      <c r="H976" s="84">
        <f>SUMIF('Cash Inflows'!E:E,'AR Journal'!D976,'Cash Inflows'!F:F)</f>
        <v>0</v>
      </c>
      <c r="I976" s="84">
        <f t="shared" si="47"/>
        <v>0</v>
      </c>
      <c r="J976">
        <f t="shared" si="46"/>
        <v>0</v>
      </c>
      <c r="K976" t="b">
        <f ca="1">IF(TODAY()-E976&gt;'Data Inputs'!$B$46,TRUE,FALSE)</f>
        <v>1</v>
      </c>
    </row>
    <row r="977" spans="1:11" x14ac:dyDescent="0.25">
      <c r="A977" s="110" t="str">
        <f t="shared" si="45"/>
        <v/>
      </c>
      <c r="B977" s="123"/>
      <c r="C977" s="55"/>
      <c r="D977" s="55"/>
      <c r="E977" s="56"/>
      <c r="F977" s="78"/>
      <c r="G977" s="56"/>
      <c r="H977" s="84">
        <f>SUMIF('Cash Inflows'!E:E,'AR Journal'!D977,'Cash Inflows'!F:F)</f>
        <v>0</v>
      </c>
      <c r="I977" s="84">
        <f t="shared" si="47"/>
        <v>0</v>
      </c>
      <c r="J977">
        <f t="shared" si="46"/>
        <v>0</v>
      </c>
      <c r="K977" t="b">
        <f ca="1">IF(TODAY()-E977&gt;'Data Inputs'!$B$46,TRUE,FALSE)</f>
        <v>1</v>
      </c>
    </row>
    <row r="978" spans="1:11" x14ac:dyDescent="0.25">
      <c r="A978" s="110" t="str">
        <f t="shared" si="45"/>
        <v/>
      </c>
      <c r="B978" s="123"/>
      <c r="C978" s="55"/>
      <c r="D978" s="55"/>
      <c r="E978" s="56"/>
      <c r="F978" s="78"/>
      <c r="G978" s="56"/>
      <c r="H978" s="84">
        <f>SUMIF('Cash Inflows'!E:E,'AR Journal'!D978,'Cash Inflows'!F:F)</f>
        <v>0</v>
      </c>
      <c r="I978" s="84">
        <f t="shared" si="47"/>
        <v>0</v>
      </c>
      <c r="J978">
        <f t="shared" si="46"/>
        <v>0</v>
      </c>
      <c r="K978" t="b">
        <f ca="1">IF(TODAY()-E978&gt;'Data Inputs'!$B$46,TRUE,FALSE)</f>
        <v>1</v>
      </c>
    </row>
    <row r="979" spans="1:11" x14ac:dyDescent="0.25">
      <c r="A979" s="110" t="str">
        <f t="shared" si="45"/>
        <v/>
      </c>
      <c r="B979" s="123"/>
      <c r="C979" s="55"/>
      <c r="D979" s="55"/>
      <c r="E979" s="56"/>
      <c r="F979" s="78"/>
      <c r="G979" s="56"/>
      <c r="H979" s="84">
        <f>SUMIF('Cash Inflows'!E:E,'AR Journal'!D979,'Cash Inflows'!F:F)</f>
        <v>0</v>
      </c>
      <c r="I979" s="84">
        <f t="shared" si="47"/>
        <v>0</v>
      </c>
      <c r="J979">
        <f t="shared" si="46"/>
        <v>0</v>
      </c>
      <c r="K979" t="b">
        <f ca="1">IF(TODAY()-E979&gt;'Data Inputs'!$B$46,TRUE,FALSE)</f>
        <v>1</v>
      </c>
    </row>
    <row r="980" spans="1:11" x14ac:dyDescent="0.25">
      <c r="A980" s="110" t="str">
        <f t="shared" si="45"/>
        <v/>
      </c>
      <c r="B980" s="123"/>
      <c r="C980" s="55"/>
      <c r="D980" s="55"/>
      <c r="E980" s="56"/>
      <c r="F980" s="78"/>
      <c r="G980" s="56"/>
      <c r="H980" s="84">
        <f>SUMIF('Cash Inflows'!E:E,'AR Journal'!D980,'Cash Inflows'!F:F)</f>
        <v>0</v>
      </c>
      <c r="I980" s="84">
        <f t="shared" si="47"/>
        <v>0</v>
      </c>
      <c r="J980">
        <f t="shared" si="46"/>
        <v>0</v>
      </c>
      <c r="K980" t="b">
        <f ca="1">IF(TODAY()-E980&gt;'Data Inputs'!$B$46,TRUE,FALSE)</f>
        <v>1</v>
      </c>
    </row>
    <row r="981" spans="1:11" x14ac:dyDescent="0.25">
      <c r="A981" s="110" t="str">
        <f t="shared" si="45"/>
        <v/>
      </c>
      <c r="B981" s="123"/>
      <c r="C981" s="55"/>
      <c r="D981" s="55"/>
      <c r="E981" s="56"/>
      <c r="F981" s="78"/>
      <c r="G981" s="56"/>
      <c r="H981" s="84">
        <f>SUMIF('Cash Inflows'!E:E,'AR Journal'!D981,'Cash Inflows'!F:F)</f>
        <v>0</v>
      </c>
      <c r="I981" s="84">
        <f t="shared" si="47"/>
        <v>0</v>
      </c>
      <c r="J981">
        <f t="shared" si="46"/>
        <v>0</v>
      </c>
      <c r="K981" t="b">
        <f ca="1">IF(TODAY()-E981&gt;'Data Inputs'!$B$46,TRUE,FALSE)</f>
        <v>1</v>
      </c>
    </row>
    <row r="982" spans="1:11" x14ac:dyDescent="0.25">
      <c r="A982" s="110" t="str">
        <f t="shared" si="45"/>
        <v/>
      </c>
      <c r="B982" s="123"/>
      <c r="C982" s="55"/>
      <c r="D982" s="55"/>
      <c r="E982" s="56"/>
      <c r="F982" s="78"/>
      <c r="G982" s="56"/>
      <c r="H982" s="84">
        <f>SUMIF('Cash Inflows'!E:E,'AR Journal'!D982,'Cash Inflows'!F:F)</f>
        <v>0</v>
      </c>
      <c r="I982" s="84">
        <f t="shared" si="47"/>
        <v>0</v>
      </c>
      <c r="J982">
        <f t="shared" si="46"/>
        <v>0</v>
      </c>
      <c r="K982" t="b">
        <f ca="1">IF(TODAY()-E982&gt;'Data Inputs'!$B$46,TRUE,FALSE)</f>
        <v>1</v>
      </c>
    </row>
    <row r="983" spans="1:11" x14ac:dyDescent="0.25">
      <c r="A983" s="110" t="str">
        <f t="shared" si="45"/>
        <v/>
      </c>
      <c r="B983" s="123"/>
      <c r="C983" s="55"/>
      <c r="D983" s="55"/>
      <c r="E983" s="56"/>
      <c r="F983" s="78"/>
      <c r="G983" s="56"/>
      <c r="H983" s="84">
        <f>SUMIF('Cash Inflows'!E:E,'AR Journal'!D983,'Cash Inflows'!F:F)</f>
        <v>0</v>
      </c>
      <c r="I983" s="84">
        <f t="shared" si="47"/>
        <v>0</v>
      </c>
      <c r="J983">
        <f t="shared" si="46"/>
        <v>0</v>
      </c>
      <c r="K983" t="b">
        <f ca="1">IF(TODAY()-E983&gt;'Data Inputs'!$B$46,TRUE,FALSE)</f>
        <v>1</v>
      </c>
    </row>
    <row r="984" spans="1:11" x14ac:dyDescent="0.25">
      <c r="A984" s="110" t="str">
        <f t="shared" si="45"/>
        <v/>
      </c>
      <c r="B984" s="123"/>
      <c r="C984" s="55"/>
      <c r="D984" s="55"/>
      <c r="E984" s="56"/>
      <c r="F984" s="78"/>
      <c r="G984" s="56"/>
      <c r="H984" s="84">
        <f>SUMIF('Cash Inflows'!E:E,'AR Journal'!D984,'Cash Inflows'!F:F)</f>
        <v>0</v>
      </c>
      <c r="I984" s="84">
        <f t="shared" si="47"/>
        <v>0</v>
      </c>
      <c r="J984">
        <f t="shared" si="46"/>
        <v>0</v>
      </c>
      <c r="K984" t="b">
        <f ca="1">IF(TODAY()-E984&gt;'Data Inputs'!$B$46,TRUE,FALSE)</f>
        <v>1</v>
      </c>
    </row>
    <row r="985" spans="1:11" x14ac:dyDescent="0.25">
      <c r="A985" s="110" t="str">
        <f t="shared" si="45"/>
        <v/>
      </c>
      <c r="B985" s="123"/>
      <c r="C985" s="55"/>
      <c r="D985" s="55"/>
      <c r="E985" s="56"/>
      <c r="F985" s="78"/>
      <c r="G985" s="56"/>
      <c r="H985" s="84">
        <f>SUMIF('Cash Inflows'!E:E,'AR Journal'!D985,'Cash Inflows'!F:F)</f>
        <v>0</v>
      </c>
      <c r="I985" s="84">
        <f t="shared" si="47"/>
        <v>0</v>
      </c>
      <c r="J985">
        <f t="shared" si="46"/>
        <v>0</v>
      </c>
      <c r="K985" t="b">
        <f ca="1">IF(TODAY()-E985&gt;'Data Inputs'!$B$46,TRUE,FALSE)</f>
        <v>1</v>
      </c>
    </row>
    <row r="986" spans="1:11" x14ac:dyDescent="0.25">
      <c r="A986" s="110" t="str">
        <f t="shared" si="45"/>
        <v/>
      </c>
      <c r="B986" s="123"/>
      <c r="C986" s="55"/>
      <c r="D986" s="55"/>
      <c r="E986" s="56"/>
      <c r="F986" s="78"/>
      <c r="G986" s="56"/>
      <c r="H986" s="84">
        <f>SUMIF('Cash Inflows'!E:E,'AR Journal'!D986,'Cash Inflows'!F:F)</f>
        <v>0</v>
      </c>
      <c r="I986" s="84">
        <f t="shared" si="47"/>
        <v>0</v>
      </c>
      <c r="J986">
        <f t="shared" si="46"/>
        <v>0</v>
      </c>
      <c r="K986" t="b">
        <f ca="1">IF(TODAY()-E986&gt;'Data Inputs'!$B$46,TRUE,FALSE)</f>
        <v>1</v>
      </c>
    </row>
    <row r="987" spans="1:11" x14ac:dyDescent="0.25">
      <c r="A987" s="110" t="str">
        <f t="shared" si="45"/>
        <v/>
      </c>
      <c r="B987" s="123"/>
      <c r="C987" s="55"/>
      <c r="D987" s="55"/>
      <c r="E987" s="56"/>
      <c r="F987" s="78"/>
      <c r="G987" s="56"/>
      <c r="H987" s="84">
        <f>SUMIF('Cash Inflows'!E:E,'AR Journal'!D987,'Cash Inflows'!F:F)</f>
        <v>0</v>
      </c>
      <c r="I987" s="84">
        <f t="shared" si="47"/>
        <v>0</v>
      </c>
      <c r="J987">
        <f t="shared" si="46"/>
        <v>0</v>
      </c>
      <c r="K987" t="b">
        <f ca="1">IF(TODAY()-E987&gt;'Data Inputs'!$B$46,TRUE,FALSE)</f>
        <v>1</v>
      </c>
    </row>
    <row r="988" spans="1:11" x14ac:dyDescent="0.25">
      <c r="A988" s="110" t="str">
        <f t="shared" si="45"/>
        <v/>
      </c>
      <c r="B988" s="123"/>
      <c r="C988" s="55"/>
      <c r="D988" s="55"/>
      <c r="E988" s="56"/>
      <c r="F988" s="78"/>
      <c r="G988" s="56"/>
      <c r="H988" s="84">
        <f>SUMIF('Cash Inflows'!E:E,'AR Journal'!D988,'Cash Inflows'!F:F)</f>
        <v>0</v>
      </c>
      <c r="I988" s="84">
        <f t="shared" si="47"/>
        <v>0</v>
      </c>
      <c r="J988">
        <f t="shared" si="46"/>
        <v>0</v>
      </c>
      <c r="K988" t="b">
        <f ca="1">IF(TODAY()-E988&gt;'Data Inputs'!$B$46,TRUE,FALSE)</f>
        <v>1</v>
      </c>
    </row>
    <row r="989" spans="1:11" x14ac:dyDescent="0.25">
      <c r="A989" s="110" t="str">
        <f t="shared" si="45"/>
        <v/>
      </c>
      <c r="B989" s="123"/>
      <c r="C989" s="55"/>
      <c r="D989" s="55"/>
      <c r="E989" s="56"/>
      <c r="F989" s="78"/>
      <c r="G989" s="56"/>
      <c r="H989" s="84">
        <f>SUMIF('Cash Inflows'!E:E,'AR Journal'!D989,'Cash Inflows'!F:F)</f>
        <v>0</v>
      </c>
      <c r="I989" s="84">
        <f t="shared" si="47"/>
        <v>0</v>
      </c>
      <c r="J989">
        <f t="shared" si="46"/>
        <v>0</v>
      </c>
      <c r="K989" t="b">
        <f ca="1">IF(TODAY()-E989&gt;'Data Inputs'!$B$46,TRUE,FALSE)</f>
        <v>1</v>
      </c>
    </row>
    <row r="990" spans="1:11" x14ac:dyDescent="0.25">
      <c r="A990" s="110" t="str">
        <f t="shared" si="45"/>
        <v/>
      </c>
      <c r="B990" s="123"/>
      <c r="C990" s="55"/>
      <c r="D990" s="55"/>
      <c r="E990" s="56"/>
      <c r="F990" s="78"/>
      <c r="G990" s="56"/>
      <c r="H990" s="84">
        <f>SUMIF('Cash Inflows'!E:E,'AR Journal'!D990,'Cash Inflows'!F:F)</f>
        <v>0</v>
      </c>
      <c r="I990" s="84">
        <f t="shared" si="47"/>
        <v>0</v>
      </c>
      <c r="J990">
        <f t="shared" si="46"/>
        <v>0</v>
      </c>
      <c r="K990" t="b">
        <f ca="1">IF(TODAY()-E990&gt;'Data Inputs'!$B$46,TRUE,FALSE)</f>
        <v>1</v>
      </c>
    </row>
    <row r="991" spans="1:11" x14ac:dyDescent="0.25">
      <c r="A991" s="110" t="str">
        <f t="shared" si="45"/>
        <v/>
      </c>
      <c r="B991" s="123"/>
      <c r="C991" s="55"/>
      <c r="D991" s="55"/>
      <c r="E991" s="56"/>
      <c r="F991" s="78"/>
      <c r="G991" s="56"/>
      <c r="H991" s="84">
        <f>SUMIF('Cash Inflows'!E:E,'AR Journal'!D991,'Cash Inflows'!F:F)</f>
        <v>0</v>
      </c>
      <c r="I991" s="84">
        <f t="shared" si="47"/>
        <v>0</v>
      </c>
      <c r="J991">
        <f t="shared" si="46"/>
        <v>0</v>
      </c>
      <c r="K991" t="b">
        <f ca="1">IF(TODAY()-E991&gt;'Data Inputs'!$B$46,TRUE,FALSE)</f>
        <v>1</v>
      </c>
    </row>
    <row r="992" spans="1:11" x14ac:dyDescent="0.25">
      <c r="A992" s="110" t="str">
        <f t="shared" si="45"/>
        <v/>
      </c>
      <c r="B992" s="123"/>
      <c r="C992" s="55"/>
      <c r="D992" s="55"/>
      <c r="E992" s="56"/>
      <c r="F992" s="78"/>
      <c r="G992" s="56"/>
      <c r="H992" s="84">
        <f>SUMIF('Cash Inflows'!E:E,'AR Journal'!D992,'Cash Inflows'!F:F)</f>
        <v>0</v>
      </c>
      <c r="I992" s="84">
        <f t="shared" si="47"/>
        <v>0</v>
      </c>
      <c r="J992">
        <f t="shared" si="46"/>
        <v>0</v>
      </c>
      <c r="K992" t="b">
        <f ca="1">IF(TODAY()-E992&gt;'Data Inputs'!$B$46,TRUE,FALSE)</f>
        <v>1</v>
      </c>
    </row>
    <row r="993" spans="1:11" x14ac:dyDescent="0.25">
      <c r="A993" s="110" t="str">
        <f t="shared" si="45"/>
        <v/>
      </c>
      <c r="B993" s="123"/>
      <c r="C993" s="55"/>
      <c r="D993" s="55"/>
      <c r="E993" s="56"/>
      <c r="F993" s="78"/>
      <c r="G993" s="56"/>
      <c r="H993" s="84">
        <f>SUMIF('Cash Inflows'!E:E,'AR Journal'!D993,'Cash Inflows'!F:F)</f>
        <v>0</v>
      </c>
      <c r="I993" s="84">
        <f t="shared" si="47"/>
        <v>0</v>
      </c>
      <c r="J993">
        <f t="shared" si="46"/>
        <v>0</v>
      </c>
      <c r="K993" t="b">
        <f ca="1">IF(TODAY()-E993&gt;'Data Inputs'!$B$46,TRUE,FALSE)</f>
        <v>1</v>
      </c>
    </row>
    <row r="994" spans="1:11" x14ac:dyDescent="0.25">
      <c r="A994" s="110" t="str">
        <f t="shared" si="45"/>
        <v/>
      </c>
      <c r="B994" s="123"/>
      <c r="C994" s="55"/>
      <c r="D994" s="55"/>
      <c r="E994" s="56"/>
      <c r="F994" s="78"/>
      <c r="G994" s="56"/>
      <c r="H994" s="84">
        <f>SUMIF('Cash Inflows'!E:E,'AR Journal'!D994,'Cash Inflows'!F:F)</f>
        <v>0</v>
      </c>
      <c r="I994" s="84">
        <f t="shared" si="47"/>
        <v>0</v>
      </c>
      <c r="J994">
        <f t="shared" si="46"/>
        <v>0</v>
      </c>
      <c r="K994" t="b">
        <f ca="1">IF(TODAY()-E994&gt;'Data Inputs'!$B$46,TRUE,FALSE)</f>
        <v>1</v>
      </c>
    </row>
    <row r="995" spans="1:11" x14ac:dyDescent="0.25">
      <c r="A995" s="110" t="str">
        <f t="shared" si="45"/>
        <v/>
      </c>
      <c r="B995" s="123"/>
      <c r="C995" s="55"/>
      <c r="D995" s="55"/>
      <c r="E995" s="56"/>
      <c r="F995" s="78"/>
      <c r="G995" s="56"/>
      <c r="H995" s="84">
        <f>SUMIF('Cash Inflows'!E:E,'AR Journal'!D995,'Cash Inflows'!F:F)</f>
        <v>0</v>
      </c>
      <c r="I995" s="84">
        <f t="shared" si="47"/>
        <v>0</v>
      </c>
      <c r="J995">
        <f t="shared" si="46"/>
        <v>0</v>
      </c>
      <c r="K995" t="b">
        <f ca="1">IF(TODAY()-E995&gt;'Data Inputs'!$B$46,TRUE,FALSE)</f>
        <v>1</v>
      </c>
    </row>
    <row r="996" spans="1:11" x14ac:dyDescent="0.25">
      <c r="A996" s="110" t="str">
        <f t="shared" si="45"/>
        <v/>
      </c>
      <c r="B996" s="123"/>
      <c r="C996" s="55"/>
      <c r="D996" s="55"/>
      <c r="E996" s="56"/>
      <c r="F996" s="78"/>
      <c r="G996" s="56"/>
      <c r="H996" s="84">
        <f>SUMIF('Cash Inflows'!E:E,'AR Journal'!D996,'Cash Inflows'!F:F)</f>
        <v>0</v>
      </c>
      <c r="I996" s="84">
        <f t="shared" si="47"/>
        <v>0</v>
      </c>
      <c r="J996">
        <f t="shared" si="46"/>
        <v>0</v>
      </c>
      <c r="K996" t="b">
        <f ca="1">IF(TODAY()-E996&gt;'Data Inputs'!$B$46,TRUE,FALSE)</f>
        <v>1</v>
      </c>
    </row>
    <row r="997" spans="1:11" x14ac:dyDescent="0.25">
      <c r="A997" s="110" t="str">
        <f t="shared" si="45"/>
        <v/>
      </c>
      <c r="B997" s="123"/>
      <c r="C997" s="55"/>
      <c r="D997" s="55"/>
      <c r="E997" s="56"/>
      <c r="F997" s="78"/>
      <c r="G997" s="56"/>
      <c r="H997" s="84">
        <f>SUMIF('Cash Inflows'!E:E,'AR Journal'!D997,'Cash Inflows'!F:F)</f>
        <v>0</v>
      </c>
      <c r="I997" s="84">
        <f t="shared" si="47"/>
        <v>0</v>
      </c>
      <c r="J997">
        <f t="shared" si="46"/>
        <v>0</v>
      </c>
      <c r="K997" t="b">
        <f ca="1">IF(TODAY()-E997&gt;'Data Inputs'!$B$46,TRUE,FALSE)</f>
        <v>1</v>
      </c>
    </row>
    <row r="998" spans="1:11" x14ac:dyDescent="0.25">
      <c r="A998" s="110" t="str">
        <f t="shared" si="45"/>
        <v/>
      </c>
      <c r="B998" s="123"/>
      <c r="C998" s="55"/>
      <c r="D998" s="55"/>
      <c r="E998" s="56"/>
      <c r="F998" s="78"/>
      <c r="G998" s="56"/>
      <c r="H998" s="84">
        <f>SUMIF('Cash Inflows'!E:E,'AR Journal'!D998,'Cash Inflows'!F:F)</f>
        <v>0</v>
      </c>
      <c r="I998" s="84">
        <f t="shared" si="47"/>
        <v>0</v>
      </c>
      <c r="J998">
        <f t="shared" si="46"/>
        <v>0</v>
      </c>
      <c r="K998" t="b">
        <f ca="1">IF(TODAY()-E998&gt;'Data Inputs'!$B$46,TRUE,FALSE)</f>
        <v>1</v>
      </c>
    </row>
    <row r="999" spans="1:11" x14ac:dyDescent="0.25">
      <c r="A999" s="110" t="str">
        <f t="shared" si="45"/>
        <v/>
      </c>
      <c r="B999" s="123"/>
      <c r="C999" s="55"/>
      <c r="D999" s="55"/>
      <c r="E999" s="56"/>
      <c r="F999" s="78"/>
      <c r="G999" s="56"/>
      <c r="H999" s="84">
        <f>SUMIF('Cash Inflows'!E:E,'AR Journal'!D999,'Cash Inflows'!F:F)</f>
        <v>0</v>
      </c>
      <c r="I999" s="84">
        <f t="shared" si="47"/>
        <v>0</v>
      </c>
      <c r="J999">
        <f t="shared" si="46"/>
        <v>0</v>
      </c>
      <c r="K999" t="b">
        <f ca="1">IF(TODAY()-E999&gt;'Data Inputs'!$B$46,TRUE,FALSE)</f>
        <v>1</v>
      </c>
    </row>
    <row r="1000" spans="1:11" x14ac:dyDescent="0.25">
      <c r="A1000" s="110" t="str">
        <f t="shared" si="45"/>
        <v/>
      </c>
      <c r="B1000" s="123"/>
      <c r="C1000" s="55"/>
      <c r="D1000" s="55"/>
      <c r="E1000" s="56"/>
      <c r="F1000" s="78"/>
      <c r="G1000" s="56"/>
      <c r="H1000" s="84">
        <f>SUMIF('Cash Inflows'!E:E,'AR Journal'!D1000,'Cash Inflows'!F:F)</f>
        <v>0</v>
      </c>
      <c r="I1000" s="84">
        <f t="shared" si="47"/>
        <v>0</v>
      </c>
      <c r="J1000">
        <f t="shared" si="46"/>
        <v>0</v>
      </c>
      <c r="K1000" t="b">
        <f ca="1">IF(TODAY()-E1000&gt;'Data Inputs'!$B$46,TRUE,FALSE)</f>
        <v>1</v>
      </c>
    </row>
    <row r="1001" spans="1:11" x14ac:dyDescent="0.25">
      <c r="A1001" s="110" t="str">
        <f t="shared" si="45"/>
        <v/>
      </c>
      <c r="B1001" s="123"/>
      <c r="C1001" s="55"/>
      <c r="D1001" s="55"/>
      <c r="E1001" s="56"/>
      <c r="F1001" s="78"/>
      <c r="G1001" s="56"/>
      <c r="H1001" s="84">
        <f>SUMIF('Cash Inflows'!E:E,'AR Journal'!D1001,'Cash Inflows'!F:F)</f>
        <v>0</v>
      </c>
      <c r="I1001" s="84">
        <f t="shared" si="47"/>
        <v>0</v>
      </c>
      <c r="J1001">
        <f t="shared" si="46"/>
        <v>0</v>
      </c>
      <c r="K1001" t="b">
        <f ca="1">IF(TODAY()-E1001&gt;'Data Inputs'!$B$46,TRUE,FALSE)</f>
        <v>1</v>
      </c>
    </row>
    <row r="1002" spans="1:11" x14ac:dyDescent="0.25">
      <c r="A1002" s="110" t="str">
        <f t="shared" si="45"/>
        <v/>
      </c>
      <c r="B1002" s="123"/>
      <c r="C1002" s="55"/>
      <c r="D1002" s="55"/>
      <c r="E1002" s="56"/>
      <c r="F1002" s="78"/>
      <c r="G1002" s="56"/>
      <c r="H1002" s="84">
        <f>SUMIF('Cash Inflows'!E:E,'AR Journal'!D1002,'Cash Inflows'!F:F)</f>
        <v>0</v>
      </c>
      <c r="I1002" s="84">
        <f t="shared" si="47"/>
        <v>0</v>
      </c>
      <c r="J1002">
        <f t="shared" si="46"/>
        <v>0</v>
      </c>
      <c r="K1002" t="b">
        <f ca="1">IF(TODAY()-E1002&gt;'Data Inputs'!$B$46,TRUE,FALSE)</f>
        <v>1</v>
      </c>
    </row>
    <row r="1003" spans="1:11" x14ac:dyDescent="0.25">
      <c r="A1003" s="110" t="str">
        <f t="shared" si="45"/>
        <v/>
      </c>
      <c r="B1003" s="123"/>
      <c r="C1003" s="55"/>
      <c r="D1003" s="55"/>
      <c r="E1003" s="56"/>
      <c r="F1003" s="78"/>
      <c r="G1003" s="56"/>
      <c r="H1003" s="84">
        <f>SUMIF('Cash Inflows'!E:E,'AR Journal'!D1003,'Cash Inflows'!F:F)</f>
        <v>0</v>
      </c>
      <c r="I1003" s="84">
        <f t="shared" si="47"/>
        <v>0</v>
      </c>
      <c r="J1003">
        <f t="shared" si="46"/>
        <v>0</v>
      </c>
      <c r="K1003" t="b">
        <f ca="1">IF(TODAY()-E1003&gt;'Data Inputs'!$B$46,TRUE,FALSE)</f>
        <v>1</v>
      </c>
    </row>
    <row r="1004" spans="1:11" x14ac:dyDescent="0.25">
      <c r="A1004" s="110" t="str">
        <f t="shared" si="45"/>
        <v/>
      </c>
      <c r="B1004" s="123"/>
      <c r="C1004" s="55"/>
      <c r="D1004" s="55"/>
      <c r="E1004" s="56"/>
      <c r="F1004" s="78"/>
      <c r="G1004" s="56"/>
      <c r="H1004" s="84">
        <f>SUMIF('Cash Inflows'!E:E,'AR Journal'!D1004,'Cash Inflows'!F:F)</f>
        <v>0</v>
      </c>
      <c r="I1004" s="84">
        <f t="shared" si="47"/>
        <v>0</v>
      </c>
      <c r="J1004">
        <f t="shared" si="46"/>
        <v>0</v>
      </c>
      <c r="K1004" t="b">
        <f ca="1">IF(TODAY()-E1004&gt;'Data Inputs'!$B$46,TRUE,FALSE)</f>
        <v>1</v>
      </c>
    </row>
    <row r="1005" spans="1:11" x14ac:dyDescent="0.25">
      <c r="A1005" s="110" t="str">
        <f t="shared" si="45"/>
        <v/>
      </c>
      <c r="B1005" s="123"/>
      <c r="C1005" s="55"/>
      <c r="D1005" s="55"/>
      <c r="E1005" s="56"/>
      <c r="F1005" s="78"/>
      <c r="G1005" s="56"/>
      <c r="H1005" s="84">
        <f>SUMIF('Cash Inflows'!E:E,'AR Journal'!D1005,'Cash Inflows'!F:F)</f>
        <v>0</v>
      </c>
      <c r="I1005" s="84">
        <f t="shared" si="47"/>
        <v>0</v>
      </c>
      <c r="J1005">
        <f t="shared" si="46"/>
        <v>0</v>
      </c>
      <c r="K1005" t="b">
        <f ca="1">IF(TODAY()-E1005&gt;'Data Inputs'!$B$46,TRUE,FALSE)</f>
        <v>1</v>
      </c>
    </row>
    <row r="1006" spans="1:11" x14ac:dyDescent="0.25">
      <c r="A1006" s="110" t="str">
        <f t="shared" si="45"/>
        <v/>
      </c>
      <c r="B1006" s="123"/>
      <c r="C1006" s="55"/>
      <c r="D1006" s="55"/>
      <c r="E1006" s="56"/>
      <c r="F1006" s="78"/>
      <c r="G1006" s="56"/>
      <c r="H1006" s="84">
        <f>SUMIF('Cash Inflows'!E:E,'AR Journal'!D1006,'Cash Inflows'!F:F)</f>
        <v>0</v>
      </c>
      <c r="I1006" s="84">
        <f t="shared" si="47"/>
        <v>0</v>
      </c>
      <c r="J1006">
        <f t="shared" si="46"/>
        <v>0</v>
      </c>
      <c r="K1006" t="b">
        <f ca="1">IF(TODAY()-E1006&gt;'Data Inputs'!$B$46,TRUE,FALSE)</f>
        <v>1</v>
      </c>
    </row>
    <row r="1007" spans="1:11" x14ac:dyDescent="0.25">
      <c r="A1007" s="110" t="str">
        <f t="shared" si="45"/>
        <v/>
      </c>
      <c r="B1007" s="123"/>
      <c r="C1007" s="55"/>
      <c r="D1007" s="55"/>
      <c r="E1007" s="56"/>
      <c r="F1007" s="78"/>
      <c r="G1007" s="56"/>
      <c r="H1007" s="84">
        <f>SUMIF('Cash Inflows'!E:E,'AR Journal'!D1007,'Cash Inflows'!F:F)</f>
        <v>0</v>
      </c>
      <c r="I1007" s="84">
        <f t="shared" si="47"/>
        <v>0</v>
      </c>
      <c r="J1007">
        <f t="shared" si="46"/>
        <v>0</v>
      </c>
      <c r="K1007" t="b">
        <f ca="1">IF(TODAY()-E1007&gt;'Data Inputs'!$B$46,TRUE,FALSE)</f>
        <v>1</v>
      </c>
    </row>
    <row r="1008" spans="1:11" x14ac:dyDescent="0.25">
      <c r="A1008" s="110" t="str">
        <f t="shared" si="45"/>
        <v/>
      </c>
      <c r="B1008" s="123"/>
      <c r="C1008" s="55"/>
      <c r="D1008" s="55"/>
      <c r="E1008" s="56"/>
      <c r="F1008" s="78"/>
      <c r="G1008" s="56"/>
      <c r="H1008" s="84">
        <f>SUMIF('Cash Inflows'!E:E,'AR Journal'!D1008,'Cash Inflows'!F:F)</f>
        <v>0</v>
      </c>
      <c r="I1008" s="84">
        <f t="shared" si="47"/>
        <v>0</v>
      </c>
      <c r="J1008">
        <f t="shared" si="46"/>
        <v>0</v>
      </c>
      <c r="K1008" t="b">
        <f ca="1">IF(TODAY()-E1008&gt;'Data Inputs'!$B$46,TRUE,FALSE)</f>
        <v>1</v>
      </c>
    </row>
    <row r="1009" spans="1:11" x14ac:dyDescent="0.25">
      <c r="A1009" s="110" t="str">
        <f t="shared" si="45"/>
        <v/>
      </c>
      <c r="B1009" s="123"/>
      <c r="C1009" s="55"/>
      <c r="D1009" s="55"/>
      <c r="E1009" s="56"/>
      <c r="F1009" s="78"/>
      <c r="G1009" s="56"/>
      <c r="H1009" s="84">
        <f>SUMIF('Cash Inflows'!E:E,'AR Journal'!D1009,'Cash Inflows'!F:F)</f>
        <v>0</v>
      </c>
      <c r="I1009" s="84">
        <f t="shared" si="47"/>
        <v>0</v>
      </c>
      <c r="J1009">
        <f t="shared" si="46"/>
        <v>0</v>
      </c>
      <c r="K1009" t="b">
        <f ca="1">IF(TODAY()-E1009&gt;'Data Inputs'!$B$46,TRUE,FALSE)</f>
        <v>1</v>
      </c>
    </row>
    <row r="1010" spans="1:11" x14ac:dyDescent="0.25">
      <c r="A1010" s="110" t="str">
        <f t="shared" si="45"/>
        <v/>
      </c>
      <c r="B1010" s="123"/>
      <c r="C1010" s="55"/>
      <c r="D1010" s="55"/>
      <c r="E1010" s="56"/>
      <c r="F1010" s="78"/>
      <c r="G1010" s="56"/>
      <c r="H1010" s="84">
        <f>SUMIF('Cash Inflows'!E:E,'AR Journal'!D1010,'Cash Inflows'!F:F)</f>
        <v>0</v>
      </c>
      <c r="I1010" s="84">
        <f t="shared" si="47"/>
        <v>0</v>
      </c>
      <c r="J1010">
        <f t="shared" si="46"/>
        <v>0</v>
      </c>
      <c r="K1010" t="b">
        <f ca="1">IF(TODAY()-E1010&gt;'Data Inputs'!$B$46,TRUE,FALSE)</f>
        <v>1</v>
      </c>
    </row>
    <row r="1011" spans="1:11" x14ac:dyDescent="0.25">
      <c r="A1011" s="110" t="str">
        <f t="shared" si="45"/>
        <v/>
      </c>
      <c r="B1011" s="123"/>
      <c r="C1011" s="55"/>
      <c r="D1011" s="55"/>
      <c r="E1011" s="56"/>
      <c r="F1011" s="78"/>
      <c r="G1011" s="56"/>
      <c r="H1011" s="84">
        <f>SUMIF('Cash Inflows'!E:E,'AR Journal'!D1011,'Cash Inflows'!F:F)</f>
        <v>0</v>
      </c>
      <c r="I1011" s="84">
        <f t="shared" si="47"/>
        <v>0</v>
      </c>
      <c r="J1011">
        <f t="shared" si="46"/>
        <v>0</v>
      </c>
      <c r="K1011" t="b">
        <f ca="1">IF(TODAY()-E1011&gt;'Data Inputs'!$B$46,TRUE,FALSE)</f>
        <v>1</v>
      </c>
    </row>
    <row r="1012" spans="1:11" x14ac:dyDescent="0.25">
      <c r="A1012" s="110" t="str">
        <f t="shared" si="45"/>
        <v/>
      </c>
      <c r="B1012" s="123"/>
      <c r="C1012" s="55"/>
      <c r="D1012" s="55"/>
      <c r="E1012" s="56"/>
      <c r="F1012" s="78"/>
      <c r="G1012" s="56"/>
      <c r="H1012" s="84">
        <f>SUMIF('Cash Inflows'!E:E,'AR Journal'!D1012,'Cash Inflows'!F:F)</f>
        <v>0</v>
      </c>
      <c r="I1012" s="84">
        <f t="shared" si="47"/>
        <v>0</v>
      </c>
      <c r="J1012">
        <f t="shared" si="46"/>
        <v>0</v>
      </c>
      <c r="K1012" t="b">
        <f ca="1">IF(TODAY()-E1012&gt;'Data Inputs'!$B$46,TRUE,FALSE)</f>
        <v>1</v>
      </c>
    </row>
    <row r="1013" spans="1:11" x14ac:dyDescent="0.25">
      <c r="A1013" s="110" t="str">
        <f t="shared" si="45"/>
        <v/>
      </c>
      <c r="B1013" s="123"/>
      <c r="C1013" s="55"/>
      <c r="D1013" s="55"/>
      <c r="E1013" s="56"/>
      <c r="F1013" s="78"/>
      <c r="G1013" s="56"/>
      <c r="H1013" s="84">
        <f>SUMIF('Cash Inflows'!E:E,'AR Journal'!D1013,'Cash Inflows'!F:F)</f>
        <v>0</v>
      </c>
      <c r="I1013" s="84">
        <f t="shared" si="47"/>
        <v>0</v>
      </c>
      <c r="J1013">
        <f t="shared" si="46"/>
        <v>0</v>
      </c>
      <c r="K1013" t="b">
        <f ca="1">IF(TODAY()-E1013&gt;'Data Inputs'!$B$46,TRUE,FALSE)</f>
        <v>1</v>
      </c>
    </row>
    <row r="1014" spans="1:11" x14ac:dyDescent="0.25">
      <c r="A1014" s="110" t="str">
        <f t="shared" si="45"/>
        <v/>
      </c>
      <c r="B1014" s="123"/>
      <c r="C1014" s="55"/>
      <c r="D1014" s="55"/>
      <c r="E1014" s="56"/>
      <c r="F1014" s="78"/>
      <c r="G1014" s="56"/>
      <c r="H1014" s="84">
        <f>SUMIF('Cash Inflows'!E:E,'AR Journal'!D1014,'Cash Inflows'!F:F)</f>
        <v>0</v>
      </c>
      <c r="I1014" s="84">
        <f t="shared" si="47"/>
        <v>0</v>
      </c>
      <c r="J1014">
        <f t="shared" si="46"/>
        <v>0</v>
      </c>
      <c r="K1014" t="b">
        <f ca="1">IF(TODAY()-E1014&gt;'Data Inputs'!$B$46,TRUE,FALSE)</f>
        <v>1</v>
      </c>
    </row>
    <row r="1015" spans="1:11" x14ac:dyDescent="0.25">
      <c r="A1015" s="110" t="str">
        <f t="shared" si="45"/>
        <v/>
      </c>
      <c r="B1015" s="123"/>
      <c r="C1015" s="55"/>
      <c r="D1015" s="55"/>
      <c r="E1015" s="56"/>
      <c r="F1015" s="78"/>
      <c r="G1015" s="56"/>
      <c r="H1015" s="84">
        <f>SUMIF('Cash Inflows'!E:E,'AR Journal'!D1015,'Cash Inflows'!F:F)</f>
        <v>0</v>
      </c>
      <c r="I1015" s="84">
        <f t="shared" si="47"/>
        <v>0</v>
      </c>
      <c r="J1015">
        <f t="shared" si="46"/>
        <v>0</v>
      </c>
      <c r="K1015" t="b">
        <f ca="1">IF(TODAY()-E1015&gt;'Data Inputs'!$B$46,TRUE,FALSE)</f>
        <v>1</v>
      </c>
    </row>
    <row r="1016" spans="1:11" x14ac:dyDescent="0.25">
      <c r="A1016" s="110" t="str">
        <f t="shared" si="45"/>
        <v/>
      </c>
      <c r="B1016" s="123"/>
      <c r="C1016" s="55"/>
      <c r="D1016" s="55"/>
      <c r="E1016" s="56"/>
      <c r="F1016" s="78"/>
      <c r="G1016" s="56"/>
      <c r="H1016" s="84">
        <f>SUMIF('Cash Inflows'!E:E,'AR Journal'!D1016,'Cash Inflows'!F:F)</f>
        <v>0</v>
      </c>
      <c r="I1016" s="84">
        <f t="shared" si="47"/>
        <v>0</v>
      </c>
      <c r="J1016">
        <f t="shared" si="46"/>
        <v>0</v>
      </c>
      <c r="K1016" t="b">
        <f ca="1">IF(TODAY()-E1016&gt;'Data Inputs'!$B$46,TRUE,FALSE)</f>
        <v>1</v>
      </c>
    </row>
    <row r="1017" spans="1:11" x14ac:dyDescent="0.25">
      <c r="A1017" s="110" t="str">
        <f t="shared" si="45"/>
        <v/>
      </c>
      <c r="B1017" s="123"/>
      <c r="C1017" s="55"/>
      <c r="D1017" s="55"/>
      <c r="E1017" s="56"/>
      <c r="F1017" s="78"/>
      <c r="G1017" s="56"/>
      <c r="H1017" s="84">
        <f>SUMIF('Cash Inflows'!E:E,'AR Journal'!D1017,'Cash Inflows'!F:F)</f>
        <v>0</v>
      </c>
      <c r="I1017" s="84">
        <f t="shared" si="47"/>
        <v>0</v>
      </c>
      <c r="J1017">
        <f t="shared" si="46"/>
        <v>0</v>
      </c>
      <c r="K1017" t="b">
        <f ca="1">IF(TODAY()-E1017&gt;'Data Inputs'!$B$46,TRUE,FALSE)</f>
        <v>1</v>
      </c>
    </row>
    <row r="1018" spans="1:11" x14ac:dyDescent="0.25">
      <c r="A1018" s="110" t="str">
        <f t="shared" si="45"/>
        <v/>
      </c>
      <c r="B1018" s="123"/>
      <c r="C1018" s="55"/>
      <c r="D1018" s="55"/>
      <c r="E1018" s="56"/>
      <c r="F1018" s="78"/>
      <c r="G1018" s="56"/>
      <c r="H1018" s="84">
        <f>SUMIF('Cash Inflows'!E:E,'AR Journal'!D1018,'Cash Inflows'!F:F)</f>
        <v>0</v>
      </c>
      <c r="I1018" s="84">
        <f t="shared" si="47"/>
        <v>0</v>
      </c>
      <c r="J1018">
        <f t="shared" si="46"/>
        <v>0</v>
      </c>
      <c r="K1018" t="b">
        <f ca="1">IF(TODAY()-E1018&gt;'Data Inputs'!$B$46,TRUE,FALSE)</f>
        <v>1</v>
      </c>
    </row>
    <row r="1019" spans="1:11" x14ac:dyDescent="0.25">
      <c r="A1019" s="110" t="str">
        <f t="shared" si="45"/>
        <v/>
      </c>
      <c r="B1019" s="123"/>
      <c r="C1019" s="55"/>
      <c r="D1019" s="55"/>
      <c r="E1019" s="56"/>
      <c r="F1019" s="78"/>
      <c r="G1019" s="56"/>
      <c r="H1019" s="84">
        <f>SUMIF('Cash Inflows'!E:E,'AR Journal'!D1019,'Cash Inflows'!F:F)</f>
        <v>0</v>
      </c>
      <c r="I1019" s="84">
        <f t="shared" si="47"/>
        <v>0</v>
      </c>
      <c r="J1019">
        <f t="shared" si="46"/>
        <v>0</v>
      </c>
      <c r="K1019" t="b">
        <f ca="1">IF(TODAY()-E1019&gt;'Data Inputs'!$B$46,TRUE,FALSE)</f>
        <v>1</v>
      </c>
    </row>
    <row r="1020" spans="1:11" x14ac:dyDescent="0.25">
      <c r="A1020" s="110" t="str">
        <f t="shared" si="45"/>
        <v/>
      </c>
      <c r="B1020" s="123"/>
      <c r="C1020" s="55"/>
      <c r="D1020" s="55"/>
      <c r="E1020" s="56"/>
      <c r="F1020" s="78"/>
      <c r="G1020" s="56"/>
      <c r="H1020" s="84">
        <f>SUMIF('Cash Inflows'!E:E,'AR Journal'!D1020,'Cash Inflows'!F:F)</f>
        <v>0</v>
      </c>
      <c r="I1020" s="84">
        <f t="shared" si="47"/>
        <v>0</v>
      </c>
      <c r="J1020">
        <f t="shared" si="46"/>
        <v>0</v>
      </c>
      <c r="K1020" t="b">
        <f ca="1">IF(TODAY()-E1020&gt;'Data Inputs'!$B$46,TRUE,FALSE)</f>
        <v>1</v>
      </c>
    </row>
    <row r="1021" spans="1:11" x14ac:dyDescent="0.25">
      <c r="A1021" s="110" t="str">
        <f t="shared" si="45"/>
        <v/>
      </c>
      <c r="B1021" s="123"/>
      <c r="C1021" s="55"/>
      <c r="D1021" s="55"/>
      <c r="E1021" s="56"/>
      <c r="F1021" s="78"/>
      <c r="G1021" s="56"/>
      <c r="H1021" s="84">
        <f>SUMIF('Cash Inflows'!E:E,'AR Journal'!D1021,'Cash Inflows'!F:F)</f>
        <v>0</v>
      </c>
      <c r="I1021" s="84">
        <f t="shared" si="47"/>
        <v>0</v>
      </c>
      <c r="J1021">
        <f t="shared" si="46"/>
        <v>0</v>
      </c>
      <c r="K1021" t="b">
        <f ca="1">IF(TODAY()-E1021&gt;'Data Inputs'!$B$46,TRUE,FALSE)</f>
        <v>1</v>
      </c>
    </row>
    <row r="1022" spans="1:11" x14ac:dyDescent="0.25">
      <c r="A1022" s="110" t="str">
        <f t="shared" si="45"/>
        <v/>
      </c>
      <c r="B1022" s="123"/>
      <c r="C1022" s="55"/>
      <c r="D1022" s="55"/>
      <c r="E1022" s="56"/>
      <c r="F1022" s="78"/>
      <c r="G1022" s="56"/>
      <c r="H1022" s="84">
        <f>SUMIF('Cash Inflows'!E:E,'AR Journal'!D1022,'Cash Inflows'!F:F)</f>
        <v>0</v>
      </c>
      <c r="I1022" s="84">
        <f t="shared" si="47"/>
        <v>0</v>
      </c>
      <c r="J1022">
        <f t="shared" si="46"/>
        <v>0</v>
      </c>
      <c r="K1022" t="b">
        <f ca="1">IF(TODAY()-E1022&gt;'Data Inputs'!$B$46,TRUE,FALSE)</f>
        <v>1</v>
      </c>
    </row>
    <row r="1023" spans="1:11" x14ac:dyDescent="0.25">
      <c r="A1023" s="110" t="str">
        <f t="shared" si="45"/>
        <v/>
      </c>
      <c r="B1023" s="123"/>
      <c r="C1023" s="55"/>
      <c r="D1023" s="55"/>
      <c r="E1023" s="56"/>
      <c r="F1023" s="78"/>
      <c r="G1023" s="56"/>
      <c r="H1023" s="84">
        <f>SUMIF('Cash Inflows'!E:E,'AR Journal'!D1023,'Cash Inflows'!F:F)</f>
        <v>0</v>
      </c>
      <c r="I1023" s="84">
        <f t="shared" si="47"/>
        <v>0</v>
      </c>
      <c r="J1023">
        <f t="shared" si="46"/>
        <v>0</v>
      </c>
      <c r="K1023" t="b">
        <f ca="1">IF(TODAY()-E1023&gt;'Data Inputs'!$B$46,TRUE,FALSE)</f>
        <v>1</v>
      </c>
    </row>
    <row r="1024" spans="1:11" x14ac:dyDescent="0.25">
      <c r="A1024" s="110" t="str">
        <f t="shared" si="45"/>
        <v/>
      </c>
      <c r="B1024" s="123"/>
      <c r="C1024" s="55"/>
      <c r="D1024" s="55"/>
      <c r="E1024" s="56"/>
      <c r="F1024" s="78"/>
      <c r="G1024" s="56"/>
      <c r="H1024" s="84">
        <f>SUMIF('Cash Inflows'!E:E,'AR Journal'!D1024,'Cash Inflows'!F:F)</f>
        <v>0</v>
      </c>
      <c r="I1024" s="84">
        <f t="shared" si="47"/>
        <v>0</v>
      </c>
      <c r="J1024">
        <f t="shared" si="46"/>
        <v>0</v>
      </c>
      <c r="K1024" t="b">
        <f ca="1">IF(TODAY()-E1024&gt;'Data Inputs'!$B$46,TRUE,FALSE)</f>
        <v>1</v>
      </c>
    </row>
    <row r="1025" spans="1:11" x14ac:dyDescent="0.25">
      <c r="A1025" s="110" t="str">
        <f t="shared" si="45"/>
        <v/>
      </c>
      <c r="B1025" s="123"/>
      <c r="C1025" s="55"/>
      <c r="D1025" s="55"/>
      <c r="E1025" s="56"/>
      <c r="F1025" s="78"/>
      <c r="G1025" s="56"/>
      <c r="H1025" s="84">
        <f>SUMIF('Cash Inflows'!E:E,'AR Journal'!D1025,'Cash Inflows'!F:F)</f>
        <v>0</v>
      </c>
      <c r="I1025" s="84">
        <f t="shared" si="47"/>
        <v>0</v>
      </c>
      <c r="J1025">
        <f t="shared" si="46"/>
        <v>0</v>
      </c>
      <c r="K1025" t="b">
        <f ca="1">IF(TODAY()-E1025&gt;'Data Inputs'!$B$46,TRUE,FALSE)</f>
        <v>1</v>
      </c>
    </row>
    <row r="1026" spans="1:11" x14ac:dyDescent="0.25">
      <c r="A1026" s="110" t="str">
        <f t="shared" si="45"/>
        <v/>
      </c>
      <c r="B1026" s="123"/>
      <c r="C1026" s="55"/>
      <c r="D1026" s="55"/>
      <c r="E1026" s="56"/>
      <c r="F1026" s="78"/>
      <c r="G1026" s="56"/>
      <c r="H1026" s="84">
        <f>SUMIF('Cash Inflows'!E:E,'AR Journal'!D1026,'Cash Inflows'!F:F)</f>
        <v>0</v>
      </c>
      <c r="I1026" s="84">
        <f t="shared" si="47"/>
        <v>0</v>
      </c>
      <c r="J1026">
        <f t="shared" si="46"/>
        <v>0</v>
      </c>
      <c r="K1026" t="b">
        <f ca="1">IF(TODAY()-E1026&gt;'Data Inputs'!$B$46,TRUE,FALSE)</f>
        <v>1</v>
      </c>
    </row>
    <row r="1027" spans="1:11" x14ac:dyDescent="0.25">
      <c r="A1027" s="110" t="str">
        <f t="shared" ref="A1027:A1090" si="48">IF(E1027="","",E1027+(6-J1027))</f>
        <v/>
      </c>
      <c r="B1027" s="123"/>
      <c r="C1027" s="55"/>
      <c r="D1027" s="55"/>
      <c r="E1027" s="56"/>
      <c r="F1027" s="78"/>
      <c r="G1027" s="56"/>
      <c r="H1027" s="84">
        <f>SUMIF('Cash Inflows'!E:E,'AR Journal'!D1027,'Cash Inflows'!F:F)</f>
        <v>0</v>
      </c>
      <c r="I1027" s="84">
        <f t="shared" si="47"/>
        <v>0</v>
      </c>
      <c r="J1027">
        <f t="shared" ref="J1027:J1090" si="49">IF(WEEKDAY(E1027)=7,0,WEEKDAY(E1027))</f>
        <v>0</v>
      </c>
      <c r="K1027" t="b">
        <f ca="1">IF(TODAY()-E1027&gt;'Data Inputs'!$B$46,TRUE,FALSE)</f>
        <v>1</v>
      </c>
    </row>
    <row r="1028" spans="1:11" x14ac:dyDescent="0.25">
      <c r="A1028" s="110" t="str">
        <f t="shared" si="48"/>
        <v/>
      </c>
      <c r="B1028" s="123"/>
      <c r="C1028" s="55"/>
      <c r="D1028" s="55"/>
      <c r="E1028" s="56"/>
      <c r="F1028" s="78"/>
      <c r="G1028" s="56"/>
      <c r="H1028" s="84">
        <f>SUMIF('Cash Inflows'!E:E,'AR Journal'!D1028,'Cash Inflows'!F:F)</f>
        <v>0</v>
      </c>
      <c r="I1028" s="84">
        <f t="shared" ref="I1028:I1091" si="50">F1028-H1028</f>
        <v>0</v>
      </c>
      <c r="J1028">
        <f t="shared" si="49"/>
        <v>0</v>
      </c>
      <c r="K1028" t="b">
        <f ca="1">IF(TODAY()-E1028&gt;'Data Inputs'!$B$46,TRUE,FALSE)</f>
        <v>1</v>
      </c>
    </row>
    <row r="1029" spans="1:11" x14ac:dyDescent="0.25">
      <c r="A1029" s="110" t="str">
        <f t="shared" si="48"/>
        <v/>
      </c>
      <c r="B1029" s="123"/>
      <c r="C1029" s="55"/>
      <c r="D1029" s="55"/>
      <c r="E1029" s="56"/>
      <c r="F1029" s="78"/>
      <c r="G1029" s="56"/>
      <c r="H1029" s="84">
        <f>SUMIF('Cash Inflows'!E:E,'AR Journal'!D1029,'Cash Inflows'!F:F)</f>
        <v>0</v>
      </c>
      <c r="I1029" s="84">
        <f t="shared" si="50"/>
        <v>0</v>
      </c>
      <c r="J1029">
        <f t="shared" si="49"/>
        <v>0</v>
      </c>
      <c r="K1029" t="b">
        <f ca="1">IF(TODAY()-E1029&gt;'Data Inputs'!$B$46,TRUE,FALSE)</f>
        <v>1</v>
      </c>
    </row>
    <row r="1030" spans="1:11" x14ac:dyDescent="0.25">
      <c r="A1030" s="110" t="str">
        <f t="shared" si="48"/>
        <v/>
      </c>
      <c r="B1030" s="123"/>
      <c r="C1030" s="55"/>
      <c r="D1030" s="55"/>
      <c r="E1030" s="56"/>
      <c r="F1030" s="78"/>
      <c r="G1030" s="56"/>
      <c r="H1030" s="84">
        <f>SUMIF('Cash Inflows'!E:E,'AR Journal'!D1030,'Cash Inflows'!F:F)</f>
        <v>0</v>
      </c>
      <c r="I1030" s="84">
        <f t="shared" si="50"/>
        <v>0</v>
      </c>
      <c r="J1030">
        <f t="shared" si="49"/>
        <v>0</v>
      </c>
      <c r="K1030" t="b">
        <f ca="1">IF(TODAY()-E1030&gt;'Data Inputs'!$B$46,TRUE,FALSE)</f>
        <v>1</v>
      </c>
    </row>
    <row r="1031" spans="1:11" x14ac:dyDescent="0.25">
      <c r="A1031" s="110" t="str">
        <f t="shared" si="48"/>
        <v/>
      </c>
      <c r="B1031" s="123"/>
      <c r="C1031" s="55"/>
      <c r="D1031" s="55"/>
      <c r="E1031" s="56"/>
      <c r="F1031" s="78"/>
      <c r="G1031" s="56"/>
      <c r="H1031" s="84">
        <f>SUMIF('Cash Inflows'!E:E,'AR Journal'!D1031,'Cash Inflows'!F:F)</f>
        <v>0</v>
      </c>
      <c r="I1031" s="84">
        <f t="shared" si="50"/>
        <v>0</v>
      </c>
      <c r="J1031">
        <f t="shared" si="49"/>
        <v>0</v>
      </c>
      <c r="K1031" t="b">
        <f ca="1">IF(TODAY()-E1031&gt;'Data Inputs'!$B$46,TRUE,FALSE)</f>
        <v>1</v>
      </c>
    </row>
    <row r="1032" spans="1:11" x14ac:dyDescent="0.25">
      <c r="A1032" s="110" t="str">
        <f t="shared" si="48"/>
        <v/>
      </c>
      <c r="B1032" s="123"/>
      <c r="C1032" s="55"/>
      <c r="D1032" s="55"/>
      <c r="E1032" s="56"/>
      <c r="F1032" s="78"/>
      <c r="G1032" s="56"/>
      <c r="H1032" s="84">
        <f>SUMIF('Cash Inflows'!E:E,'AR Journal'!D1032,'Cash Inflows'!F:F)</f>
        <v>0</v>
      </c>
      <c r="I1032" s="84">
        <f t="shared" si="50"/>
        <v>0</v>
      </c>
      <c r="J1032">
        <f t="shared" si="49"/>
        <v>0</v>
      </c>
      <c r="K1032" t="b">
        <f ca="1">IF(TODAY()-E1032&gt;'Data Inputs'!$B$46,TRUE,FALSE)</f>
        <v>1</v>
      </c>
    </row>
    <row r="1033" spans="1:11" x14ac:dyDescent="0.25">
      <c r="A1033" s="110" t="str">
        <f t="shared" si="48"/>
        <v/>
      </c>
      <c r="B1033" s="123"/>
      <c r="C1033" s="55"/>
      <c r="D1033" s="55"/>
      <c r="E1033" s="56"/>
      <c r="F1033" s="78"/>
      <c r="G1033" s="56"/>
      <c r="H1033" s="84">
        <f>SUMIF('Cash Inflows'!E:E,'AR Journal'!D1033,'Cash Inflows'!F:F)</f>
        <v>0</v>
      </c>
      <c r="I1033" s="84">
        <f t="shared" si="50"/>
        <v>0</v>
      </c>
      <c r="J1033">
        <f t="shared" si="49"/>
        <v>0</v>
      </c>
      <c r="K1033" t="b">
        <f ca="1">IF(TODAY()-E1033&gt;'Data Inputs'!$B$46,TRUE,FALSE)</f>
        <v>1</v>
      </c>
    </row>
    <row r="1034" spans="1:11" x14ac:dyDescent="0.25">
      <c r="A1034" s="110" t="str">
        <f t="shared" si="48"/>
        <v/>
      </c>
      <c r="B1034" s="123"/>
      <c r="C1034" s="55"/>
      <c r="D1034" s="55"/>
      <c r="E1034" s="56"/>
      <c r="F1034" s="78"/>
      <c r="G1034" s="56"/>
      <c r="H1034" s="84">
        <f>SUMIF('Cash Inflows'!E:E,'AR Journal'!D1034,'Cash Inflows'!F:F)</f>
        <v>0</v>
      </c>
      <c r="I1034" s="84">
        <f t="shared" si="50"/>
        <v>0</v>
      </c>
      <c r="J1034">
        <f t="shared" si="49"/>
        <v>0</v>
      </c>
      <c r="K1034" t="b">
        <f ca="1">IF(TODAY()-E1034&gt;'Data Inputs'!$B$46,TRUE,FALSE)</f>
        <v>1</v>
      </c>
    </row>
    <row r="1035" spans="1:11" x14ac:dyDescent="0.25">
      <c r="A1035" s="110" t="str">
        <f t="shared" si="48"/>
        <v/>
      </c>
      <c r="B1035" s="123"/>
      <c r="C1035" s="55"/>
      <c r="D1035" s="55"/>
      <c r="E1035" s="56"/>
      <c r="F1035" s="78"/>
      <c r="G1035" s="56"/>
      <c r="H1035" s="84">
        <f>SUMIF('Cash Inflows'!E:E,'AR Journal'!D1035,'Cash Inflows'!F:F)</f>
        <v>0</v>
      </c>
      <c r="I1035" s="84">
        <f t="shared" si="50"/>
        <v>0</v>
      </c>
      <c r="J1035">
        <f t="shared" si="49"/>
        <v>0</v>
      </c>
      <c r="K1035" t="b">
        <f ca="1">IF(TODAY()-E1035&gt;'Data Inputs'!$B$46,TRUE,FALSE)</f>
        <v>1</v>
      </c>
    </row>
    <row r="1036" spans="1:11" x14ac:dyDescent="0.25">
      <c r="A1036" s="110" t="str">
        <f t="shared" si="48"/>
        <v/>
      </c>
      <c r="B1036" s="123"/>
      <c r="C1036" s="55"/>
      <c r="D1036" s="55"/>
      <c r="E1036" s="56"/>
      <c r="F1036" s="78"/>
      <c r="G1036" s="56"/>
      <c r="H1036" s="84">
        <f>SUMIF('Cash Inflows'!E:E,'AR Journal'!D1036,'Cash Inflows'!F:F)</f>
        <v>0</v>
      </c>
      <c r="I1036" s="84">
        <f t="shared" si="50"/>
        <v>0</v>
      </c>
      <c r="J1036">
        <f t="shared" si="49"/>
        <v>0</v>
      </c>
      <c r="K1036" t="b">
        <f ca="1">IF(TODAY()-E1036&gt;'Data Inputs'!$B$46,TRUE,FALSE)</f>
        <v>1</v>
      </c>
    </row>
    <row r="1037" spans="1:11" x14ac:dyDescent="0.25">
      <c r="A1037" s="110" t="str">
        <f t="shared" si="48"/>
        <v/>
      </c>
      <c r="B1037" s="123"/>
      <c r="C1037" s="55"/>
      <c r="D1037" s="55"/>
      <c r="E1037" s="56"/>
      <c r="F1037" s="78"/>
      <c r="G1037" s="56"/>
      <c r="H1037" s="84">
        <f>SUMIF('Cash Inflows'!E:E,'AR Journal'!D1037,'Cash Inflows'!F:F)</f>
        <v>0</v>
      </c>
      <c r="I1037" s="84">
        <f t="shared" si="50"/>
        <v>0</v>
      </c>
      <c r="J1037">
        <f t="shared" si="49"/>
        <v>0</v>
      </c>
      <c r="K1037" t="b">
        <f ca="1">IF(TODAY()-E1037&gt;'Data Inputs'!$B$46,TRUE,FALSE)</f>
        <v>1</v>
      </c>
    </row>
    <row r="1038" spans="1:11" x14ac:dyDescent="0.25">
      <c r="A1038" s="110" t="str">
        <f t="shared" si="48"/>
        <v/>
      </c>
      <c r="B1038" s="123"/>
      <c r="C1038" s="55"/>
      <c r="D1038" s="55"/>
      <c r="E1038" s="56"/>
      <c r="F1038" s="78"/>
      <c r="G1038" s="56"/>
      <c r="H1038" s="84">
        <f>SUMIF('Cash Inflows'!E:E,'AR Journal'!D1038,'Cash Inflows'!F:F)</f>
        <v>0</v>
      </c>
      <c r="I1038" s="84">
        <f t="shared" si="50"/>
        <v>0</v>
      </c>
      <c r="J1038">
        <f t="shared" si="49"/>
        <v>0</v>
      </c>
      <c r="K1038" t="b">
        <f ca="1">IF(TODAY()-E1038&gt;'Data Inputs'!$B$46,TRUE,FALSE)</f>
        <v>1</v>
      </c>
    </row>
    <row r="1039" spans="1:11" x14ac:dyDescent="0.25">
      <c r="A1039" s="110" t="str">
        <f t="shared" si="48"/>
        <v/>
      </c>
      <c r="B1039" s="123"/>
      <c r="C1039" s="55"/>
      <c r="D1039" s="55"/>
      <c r="E1039" s="56"/>
      <c r="F1039" s="78"/>
      <c r="G1039" s="56"/>
      <c r="H1039" s="84">
        <f>SUMIF('Cash Inflows'!E:E,'AR Journal'!D1039,'Cash Inflows'!F:F)</f>
        <v>0</v>
      </c>
      <c r="I1039" s="84">
        <f t="shared" si="50"/>
        <v>0</v>
      </c>
      <c r="J1039">
        <f t="shared" si="49"/>
        <v>0</v>
      </c>
      <c r="K1039" t="b">
        <f ca="1">IF(TODAY()-E1039&gt;'Data Inputs'!$B$46,TRUE,FALSE)</f>
        <v>1</v>
      </c>
    </row>
    <row r="1040" spans="1:11" x14ac:dyDescent="0.25">
      <c r="A1040" s="110" t="str">
        <f t="shared" si="48"/>
        <v/>
      </c>
      <c r="B1040" s="123"/>
      <c r="C1040" s="55"/>
      <c r="D1040" s="55"/>
      <c r="E1040" s="56"/>
      <c r="F1040" s="78"/>
      <c r="G1040" s="56"/>
      <c r="H1040" s="84">
        <f>SUMIF('Cash Inflows'!E:E,'AR Journal'!D1040,'Cash Inflows'!F:F)</f>
        <v>0</v>
      </c>
      <c r="I1040" s="84">
        <f t="shared" si="50"/>
        <v>0</v>
      </c>
      <c r="J1040">
        <f t="shared" si="49"/>
        <v>0</v>
      </c>
      <c r="K1040" t="b">
        <f ca="1">IF(TODAY()-E1040&gt;'Data Inputs'!$B$46,TRUE,FALSE)</f>
        <v>1</v>
      </c>
    </row>
    <row r="1041" spans="1:11" x14ac:dyDescent="0.25">
      <c r="A1041" s="110" t="str">
        <f t="shared" si="48"/>
        <v/>
      </c>
      <c r="B1041" s="123"/>
      <c r="C1041" s="55"/>
      <c r="D1041" s="55"/>
      <c r="E1041" s="56"/>
      <c r="F1041" s="78"/>
      <c r="G1041" s="56"/>
      <c r="H1041" s="84">
        <f>SUMIF('Cash Inflows'!E:E,'AR Journal'!D1041,'Cash Inflows'!F:F)</f>
        <v>0</v>
      </c>
      <c r="I1041" s="84">
        <f t="shared" si="50"/>
        <v>0</v>
      </c>
      <c r="J1041">
        <f t="shared" si="49"/>
        <v>0</v>
      </c>
      <c r="K1041" t="b">
        <f ca="1">IF(TODAY()-E1041&gt;'Data Inputs'!$B$46,TRUE,FALSE)</f>
        <v>1</v>
      </c>
    </row>
    <row r="1042" spans="1:11" x14ac:dyDescent="0.25">
      <c r="A1042" s="110" t="str">
        <f t="shared" si="48"/>
        <v/>
      </c>
      <c r="B1042" s="123"/>
      <c r="C1042" s="55"/>
      <c r="D1042" s="55"/>
      <c r="E1042" s="56"/>
      <c r="F1042" s="78"/>
      <c r="G1042" s="56"/>
      <c r="H1042" s="84">
        <f>SUMIF('Cash Inflows'!E:E,'AR Journal'!D1042,'Cash Inflows'!F:F)</f>
        <v>0</v>
      </c>
      <c r="I1042" s="84">
        <f t="shared" si="50"/>
        <v>0</v>
      </c>
      <c r="J1042">
        <f t="shared" si="49"/>
        <v>0</v>
      </c>
      <c r="K1042" t="b">
        <f ca="1">IF(TODAY()-E1042&gt;'Data Inputs'!$B$46,TRUE,FALSE)</f>
        <v>1</v>
      </c>
    </row>
    <row r="1043" spans="1:11" x14ac:dyDescent="0.25">
      <c r="A1043" s="110" t="str">
        <f t="shared" si="48"/>
        <v/>
      </c>
      <c r="B1043" s="123"/>
      <c r="C1043" s="55"/>
      <c r="D1043" s="55"/>
      <c r="E1043" s="56"/>
      <c r="F1043" s="78"/>
      <c r="G1043" s="56"/>
      <c r="H1043" s="84">
        <f>SUMIF('Cash Inflows'!E:E,'AR Journal'!D1043,'Cash Inflows'!F:F)</f>
        <v>0</v>
      </c>
      <c r="I1043" s="84">
        <f t="shared" si="50"/>
        <v>0</v>
      </c>
      <c r="J1043">
        <f t="shared" si="49"/>
        <v>0</v>
      </c>
      <c r="K1043" t="b">
        <f ca="1">IF(TODAY()-E1043&gt;'Data Inputs'!$B$46,TRUE,FALSE)</f>
        <v>1</v>
      </c>
    </row>
    <row r="1044" spans="1:11" x14ac:dyDescent="0.25">
      <c r="A1044" s="110" t="str">
        <f t="shared" si="48"/>
        <v/>
      </c>
      <c r="B1044" s="123"/>
      <c r="C1044" s="55"/>
      <c r="D1044" s="55"/>
      <c r="E1044" s="56"/>
      <c r="F1044" s="78"/>
      <c r="G1044" s="56"/>
      <c r="H1044" s="84">
        <f>SUMIF('Cash Inflows'!E:E,'AR Journal'!D1044,'Cash Inflows'!F:F)</f>
        <v>0</v>
      </c>
      <c r="I1044" s="84">
        <f t="shared" si="50"/>
        <v>0</v>
      </c>
      <c r="J1044">
        <f t="shared" si="49"/>
        <v>0</v>
      </c>
      <c r="K1044" t="b">
        <f ca="1">IF(TODAY()-E1044&gt;'Data Inputs'!$B$46,TRUE,FALSE)</f>
        <v>1</v>
      </c>
    </row>
    <row r="1045" spans="1:11" x14ac:dyDescent="0.25">
      <c r="A1045" s="110" t="str">
        <f t="shared" si="48"/>
        <v/>
      </c>
      <c r="B1045" s="123"/>
      <c r="C1045" s="55"/>
      <c r="D1045" s="55"/>
      <c r="E1045" s="56"/>
      <c r="F1045" s="78"/>
      <c r="G1045" s="56"/>
      <c r="H1045" s="84">
        <f>SUMIF('Cash Inflows'!E:E,'AR Journal'!D1045,'Cash Inflows'!F:F)</f>
        <v>0</v>
      </c>
      <c r="I1045" s="84">
        <f t="shared" si="50"/>
        <v>0</v>
      </c>
      <c r="J1045">
        <f t="shared" si="49"/>
        <v>0</v>
      </c>
      <c r="K1045" t="b">
        <f ca="1">IF(TODAY()-E1045&gt;'Data Inputs'!$B$46,TRUE,FALSE)</f>
        <v>1</v>
      </c>
    </row>
    <row r="1046" spans="1:11" x14ac:dyDescent="0.25">
      <c r="A1046" s="110" t="str">
        <f t="shared" si="48"/>
        <v/>
      </c>
      <c r="B1046" s="123"/>
      <c r="C1046" s="55"/>
      <c r="D1046" s="55"/>
      <c r="E1046" s="56"/>
      <c r="F1046" s="78"/>
      <c r="G1046" s="56"/>
      <c r="H1046" s="84">
        <f>SUMIF('Cash Inflows'!E:E,'AR Journal'!D1046,'Cash Inflows'!F:F)</f>
        <v>0</v>
      </c>
      <c r="I1046" s="84">
        <f t="shared" si="50"/>
        <v>0</v>
      </c>
      <c r="J1046">
        <f t="shared" si="49"/>
        <v>0</v>
      </c>
      <c r="K1046" t="b">
        <f ca="1">IF(TODAY()-E1046&gt;'Data Inputs'!$B$46,TRUE,FALSE)</f>
        <v>1</v>
      </c>
    </row>
    <row r="1047" spans="1:11" x14ac:dyDescent="0.25">
      <c r="A1047" s="110" t="str">
        <f t="shared" si="48"/>
        <v/>
      </c>
      <c r="B1047" s="123"/>
      <c r="C1047" s="55"/>
      <c r="D1047" s="55"/>
      <c r="E1047" s="56"/>
      <c r="F1047" s="78"/>
      <c r="G1047" s="56"/>
      <c r="H1047" s="84">
        <f>SUMIF('Cash Inflows'!E:E,'AR Journal'!D1047,'Cash Inflows'!F:F)</f>
        <v>0</v>
      </c>
      <c r="I1047" s="84">
        <f t="shared" si="50"/>
        <v>0</v>
      </c>
      <c r="J1047">
        <f t="shared" si="49"/>
        <v>0</v>
      </c>
      <c r="K1047" t="b">
        <f ca="1">IF(TODAY()-E1047&gt;'Data Inputs'!$B$46,TRUE,FALSE)</f>
        <v>1</v>
      </c>
    </row>
    <row r="1048" spans="1:11" x14ac:dyDescent="0.25">
      <c r="A1048" s="110" t="str">
        <f t="shared" si="48"/>
        <v/>
      </c>
      <c r="B1048" s="123"/>
      <c r="C1048" s="55"/>
      <c r="D1048" s="55"/>
      <c r="E1048" s="56"/>
      <c r="F1048" s="78"/>
      <c r="G1048" s="56"/>
      <c r="H1048" s="84">
        <f>SUMIF('Cash Inflows'!E:E,'AR Journal'!D1048,'Cash Inflows'!F:F)</f>
        <v>0</v>
      </c>
      <c r="I1048" s="84">
        <f t="shared" si="50"/>
        <v>0</v>
      </c>
      <c r="J1048">
        <f t="shared" si="49"/>
        <v>0</v>
      </c>
      <c r="K1048" t="b">
        <f ca="1">IF(TODAY()-E1048&gt;'Data Inputs'!$B$46,TRUE,FALSE)</f>
        <v>1</v>
      </c>
    </row>
    <row r="1049" spans="1:11" x14ac:dyDescent="0.25">
      <c r="A1049" s="110" t="str">
        <f t="shared" si="48"/>
        <v/>
      </c>
      <c r="B1049" s="123"/>
      <c r="C1049" s="55"/>
      <c r="D1049" s="55"/>
      <c r="E1049" s="56"/>
      <c r="F1049" s="78"/>
      <c r="G1049" s="56"/>
      <c r="H1049" s="84">
        <f>SUMIF('Cash Inflows'!E:E,'AR Journal'!D1049,'Cash Inflows'!F:F)</f>
        <v>0</v>
      </c>
      <c r="I1049" s="84">
        <f t="shared" si="50"/>
        <v>0</v>
      </c>
      <c r="J1049">
        <f t="shared" si="49"/>
        <v>0</v>
      </c>
      <c r="K1049" t="b">
        <f ca="1">IF(TODAY()-E1049&gt;'Data Inputs'!$B$46,TRUE,FALSE)</f>
        <v>1</v>
      </c>
    </row>
    <row r="1050" spans="1:11" x14ac:dyDescent="0.25">
      <c r="A1050" s="110" t="str">
        <f t="shared" si="48"/>
        <v/>
      </c>
      <c r="B1050" s="123"/>
      <c r="C1050" s="55"/>
      <c r="D1050" s="55"/>
      <c r="E1050" s="56"/>
      <c r="F1050" s="78"/>
      <c r="G1050" s="56"/>
      <c r="H1050" s="84">
        <f>SUMIF('Cash Inflows'!E:E,'AR Journal'!D1050,'Cash Inflows'!F:F)</f>
        <v>0</v>
      </c>
      <c r="I1050" s="84">
        <f t="shared" si="50"/>
        <v>0</v>
      </c>
      <c r="J1050">
        <f t="shared" si="49"/>
        <v>0</v>
      </c>
      <c r="K1050" t="b">
        <f ca="1">IF(TODAY()-E1050&gt;'Data Inputs'!$B$46,TRUE,FALSE)</f>
        <v>1</v>
      </c>
    </row>
    <row r="1051" spans="1:11" x14ac:dyDescent="0.25">
      <c r="A1051" s="110" t="str">
        <f t="shared" si="48"/>
        <v/>
      </c>
      <c r="B1051" s="123"/>
      <c r="C1051" s="55"/>
      <c r="D1051" s="55"/>
      <c r="E1051" s="56"/>
      <c r="F1051" s="78"/>
      <c r="G1051" s="56"/>
      <c r="H1051" s="84">
        <f>SUMIF('Cash Inflows'!E:E,'AR Journal'!D1051,'Cash Inflows'!F:F)</f>
        <v>0</v>
      </c>
      <c r="I1051" s="84">
        <f t="shared" si="50"/>
        <v>0</v>
      </c>
      <c r="J1051">
        <f t="shared" si="49"/>
        <v>0</v>
      </c>
      <c r="K1051" t="b">
        <f ca="1">IF(TODAY()-E1051&gt;'Data Inputs'!$B$46,TRUE,FALSE)</f>
        <v>1</v>
      </c>
    </row>
    <row r="1052" spans="1:11" x14ac:dyDescent="0.25">
      <c r="A1052" s="110" t="str">
        <f t="shared" si="48"/>
        <v/>
      </c>
      <c r="B1052" s="123"/>
      <c r="C1052" s="55"/>
      <c r="D1052" s="55"/>
      <c r="E1052" s="56"/>
      <c r="F1052" s="78"/>
      <c r="G1052" s="56"/>
      <c r="H1052" s="84">
        <f>SUMIF('Cash Inflows'!E:E,'AR Journal'!D1052,'Cash Inflows'!F:F)</f>
        <v>0</v>
      </c>
      <c r="I1052" s="84">
        <f t="shared" si="50"/>
        <v>0</v>
      </c>
      <c r="J1052">
        <f t="shared" si="49"/>
        <v>0</v>
      </c>
      <c r="K1052" t="b">
        <f ca="1">IF(TODAY()-E1052&gt;'Data Inputs'!$B$46,TRUE,FALSE)</f>
        <v>1</v>
      </c>
    </row>
    <row r="1053" spans="1:11" x14ac:dyDescent="0.25">
      <c r="A1053" s="110" t="str">
        <f t="shared" si="48"/>
        <v/>
      </c>
      <c r="B1053" s="123"/>
      <c r="C1053" s="55"/>
      <c r="D1053" s="55"/>
      <c r="E1053" s="56"/>
      <c r="F1053" s="78"/>
      <c r="G1053" s="56"/>
      <c r="H1053" s="84">
        <f>SUMIF('Cash Inflows'!E:E,'AR Journal'!D1053,'Cash Inflows'!F:F)</f>
        <v>0</v>
      </c>
      <c r="I1053" s="84">
        <f t="shared" si="50"/>
        <v>0</v>
      </c>
      <c r="J1053">
        <f t="shared" si="49"/>
        <v>0</v>
      </c>
      <c r="K1053" t="b">
        <f ca="1">IF(TODAY()-E1053&gt;'Data Inputs'!$B$46,TRUE,FALSE)</f>
        <v>1</v>
      </c>
    </row>
    <row r="1054" spans="1:11" x14ac:dyDescent="0.25">
      <c r="A1054" s="110" t="str">
        <f t="shared" si="48"/>
        <v/>
      </c>
      <c r="B1054" s="123"/>
      <c r="C1054" s="55"/>
      <c r="D1054" s="55"/>
      <c r="E1054" s="56"/>
      <c r="F1054" s="78"/>
      <c r="G1054" s="56"/>
      <c r="H1054" s="84">
        <f>SUMIF('Cash Inflows'!E:E,'AR Journal'!D1054,'Cash Inflows'!F:F)</f>
        <v>0</v>
      </c>
      <c r="I1054" s="84">
        <f t="shared" si="50"/>
        <v>0</v>
      </c>
      <c r="J1054">
        <f t="shared" si="49"/>
        <v>0</v>
      </c>
      <c r="K1054" t="b">
        <f ca="1">IF(TODAY()-E1054&gt;'Data Inputs'!$B$46,TRUE,FALSE)</f>
        <v>1</v>
      </c>
    </row>
    <row r="1055" spans="1:11" x14ac:dyDescent="0.25">
      <c r="A1055" s="110" t="str">
        <f t="shared" si="48"/>
        <v/>
      </c>
      <c r="B1055" s="123"/>
      <c r="C1055" s="55"/>
      <c r="D1055" s="55"/>
      <c r="E1055" s="56"/>
      <c r="F1055" s="78"/>
      <c r="G1055" s="56"/>
      <c r="H1055" s="84">
        <f>SUMIF('Cash Inflows'!E:E,'AR Journal'!D1055,'Cash Inflows'!F:F)</f>
        <v>0</v>
      </c>
      <c r="I1055" s="84">
        <f t="shared" si="50"/>
        <v>0</v>
      </c>
      <c r="J1055">
        <f t="shared" si="49"/>
        <v>0</v>
      </c>
      <c r="K1055" t="b">
        <f ca="1">IF(TODAY()-E1055&gt;'Data Inputs'!$B$46,TRUE,FALSE)</f>
        <v>1</v>
      </c>
    </row>
    <row r="1056" spans="1:11" x14ac:dyDescent="0.25">
      <c r="A1056" s="110" t="str">
        <f t="shared" si="48"/>
        <v/>
      </c>
      <c r="B1056" s="123"/>
      <c r="C1056" s="55"/>
      <c r="D1056" s="55"/>
      <c r="E1056" s="56"/>
      <c r="F1056" s="78"/>
      <c r="G1056" s="56"/>
      <c r="H1056" s="84">
        <f>SUMIF('Cash Inflows'!E:E,'AR Journal'!D1056,'Cash Inflows'!F:F)</f>
        <v>0</v>
      </c>
      <c r="I1056" s="84">
        <f t="shared" si="50"/>
        <v>0</v>
      </c>
      <c r="J1056">
        <f t="shared" si="49"/>
        <v>0</v>
      </c>
      <c r="K1056" t="b">
        <f ca="1">IF(TODAY()-E1056&gt;'Data Inputs'!$B$46,TRUE,FALSE)</f>
        <v>1</v>
      </c>
    </row>
    <row r="1057" spans="1:11" x14ac:dyDescent="0.25">
      <c r="A1057" s="110" t="str">
        <f t="shared" si="48"/>
        <v/>
      </c>
      <c r="B1057" s="123"/>
      <c r="C1057" s="55"/>
      <c r="D1057" s="55"/>
      <c r="E1057" s="56"/>
      <c r="F1057" s="78"/>
      <c r="G1057" s="56"/>
      <c r="H1057" s="84">
        <f>SUMIF('Cash Inflows'!E:E,'AR Journal'!D1057,'Cash Inflows'!F:F)</f>
        <v>0</v>
      </c>
      <c r="I1057" s="84">
        <f t="shared" si="50"/>
        <v>0</v>
      </c>
      <c r="J1057">
        <f t="shared" si="49"/>
        <v>0</v>
      </c>
      <c r="K1057" t="b">
        <f ca="1">IF(TODAY()-E1057&gt;'Data Inputs'!$B$46,TRUE,FALSE)</f>
        <v>1</v>
      </c>
    </row>
    <row r="1058" spans="1:11" x14ac:dyDescent="0.25">
      <c r="A1058" s="110" t="str">
        <f t="shared" si="48"/>
        <v/>
      </c>
      <c r="B1058" s="123"/>
      <c r="C1058" s="55"/>
      <c r="D1058" s="55"/>
      <c r="E1058" s="56"/>
      <c r="F1058" s="78"/>
      <c r="G1058" s="56"/>
      <c r="H1058" s="84">
        <f>SUMIF('Cash Inflows'!E:E,'AR Journal'!D1058,'Cash Inflows'!F:F)</f>
        <v>0</v>
      </c>
      <c r="I1058" s="84">
        <f t="shared" si="50"/>
        <v>0</v>
      </c>
      <c r="J1058">
        <f t="shared" si="49"/>
        <v>0</v>
      </c>
      <c r="K1058" t="b">
        <f ca="1">IF(TODAY()-E1058&gt;'Data Inputs'!$B$46,TRUE,FALSE)</f>
        <v>1</v>
      </c>
    </row>
    <row r="1059" spans="1:11" x14ac:dyDescent="0.25">
      <c r="A1059" s="110" t="str">
        <f t="shared" si="48"/>
        <v/>
      </c>
      <c r="B1059" s="123"/>
      <c r="C1059" s="55"/>
      <c r="D1059" s="55"/>
      <c r="E1059" s="56"/>
      <c r="F1059" s="78"/>
      <c r="G1059" s="56"/>
      <c r="H1059" s="84">
        <f>SUMIF('Cash Inflows'!E:E,'AR Journal'!D1059,'Cash Inflows'!F:F)</f>
        <v>0</v>
      </c>
      <c r="I1059" s="84">
        <f t="shared" si="50"/>
        <v>0</v>
      </c>
      <c r="J1059">
        <f t="shared" si="49"/>
        <v>0</v>
      </c>
      <c r="K1059" t="b">
        <f ca="1">IF(TODAY()-E1059&gt;'Data Inputs'!$B$46,TRUE,FALSE)</f>
        <v>1</v>
      </c>
    </row>
    <row r="1060" spans="1:11" x14ac:dyDescent="0.25">
      <c r="A1060" s="110" t="str">
        <f t="shared" si="48"/>
        <v/>
      </c>
      <c r="B1060" s="123"/>
      <c r="C1060" s="55"/>
      <c r="D1060" s="55"/>
      <c r="E1060" s="56"/>
      <c r="F1060" s="78"/>
      <c r="G1060" s="56"/>
      <c r="H1060" s="84">
        <f>SUMIF('Cash Inflows'!E:E,'AR Journal'!D1060,'Cash Inflows'!F:F)</f>
        <v>0</v>
      </c>
      <c r="I1060" s="84">
        <f t="shared" si="50"/>
        <v>0</v>
      </c>
      <c r="J1060">
        <f t="shared" si="49"/>
        <v>0</v>
      </c>
      <c r="K1060" t="b">
        <f ca="1">IF(TODAY()-E1060&gt;'Data Inputs'!$B$46,TRUE,FALSE)</f>
        <v>1</v>
      </c>
    </row>
    <row r="1061" spans="1:11" x14ac:dyDescent="0.25">
      <c r="A1061" s="110" t="str">
        <f t="shared" si="48"/>
        <v/>
      </c>
      <c r="B1061" s="123"/>
      <c r="C1061" s="55"/>
      <c r="D1061" s="55"/>
      <c r="E1061" s="56"/>
      <c r="F1061" s="78"/>
      <c r="G1061" s="56"/>
      <c r="H1061" s="84">
        <f>SUMIF('Cash Inflows'!E:E,'AR Journal'!D1061,'Cash Inflows'!F:F)</f>
        <v>0</v>
      </c>
      <c r="I1061" s="84">
        <f t="shared" si="50"/>
        <v>0</v>
      </c>
      <c r="J1061">
        <f t="shared" si="49"/>
        <v>0</v>
      </c>
      <c r="K1061" t="b">
        <f ca="1">IF(TODAY()-E1061&gt;'Data Inputs'!$B$46,TRUE,FALSE)</f>
        <v>1</v>
      </c>
    </row>
    <row r="1062" spans="1:11" x14ac:dyDescent="0.25">
      <c r="A1062" s="110" t="str">
        <f t="shared" si="48"/>
        <v/>
      </c>
      <c r="B1062" s="123"/>
      <c r="C1062" s="55"/>
      <c r="D1062" s="55"/>
      <c r="E1062" s="56"/>
      <c r="F1062" s="78"/>
      <c r="G1062" s="56"/>
      <c r="H1062" s="84">
        <f>SUMIF('Cash Inflows'!E:E,'AR Journal'!D1062,'Cash Inflows'!F:F)</f>
        <v>0</v>
      </c>
      <c r="I1062" s="84">
        <f t="shared" si="50"/>
        <v>0</v>
      </c>
      <c r="J1062">
        <f t="shared" si="49"/>
        <v>0</v>
      </c>
      <c r="K1062" t="b">
        <f ca="1">IF(TODAY()-E1062&gt;'Data Inputs'!$B$46,TRUE,FALSE)</f>
        <v>1</v>
      </c>
    </row>
    <row r="1063" spans="1:11" x14ac:dyDescent="0.25">
      <c r="A1063" s="110" t="str">
        <f t="shared" si="48"/>
        <v/>
      </c>
      <c r="B1063" s="123"/>
      <c r="C1063" s="55"/>
      <c r="D1063" s="55"/>
      <c r="E1063" s="56"/>
      <c r="F1063" s="78"/>
      <c r="G1063" s="56"/>
      <c r="H1063" s="84">
        <f>SUMIF('Cash Inflows'!E:E,'AR Journal'!D1063,'Cash Inflows'!F:F)</f>
        <v>0</v>
      </c>
      <c r="I1063" s="84">
        <f t="shared" si="50"/>
        <v>0</v>
      </c>
      <c r="J1063">
        <f t="shared" si="49"/>
        <v>0</v>
      </c>
      <c r="K1063" t="b">
        <f ca="1">IF(TODAY()-E1063&gt;'Data Inputs'!$B$46,TRUE,FALSE)</f>
        <v>1</v>
      </c>
    </row>
    <row r="1064" spans="1:11" x14ac:dyDescent="0.25">
      <c r="A1064" s="110" t="str">
        <f t="shared" si="48"/>
        <v/>
      </c>
      <c r="B1064" s="123"/>
      <c r="C1064" s="55"/>
      <c r="D1064" s="55"/>
      <c r="E1064" s="56"/>
      <c r="F1064" s="78"/>
      <c r="G1064" s="56"/>
      <c r="H1064" s="84">
        <f>SUMIF('Cash Inflows'!E:E,'AR Journal'!D1064,'Cash Inflows'!F:F)</f>
        <v>0</v>
      </c>
      <c r="I1064" s="84">
        <f t="shared" si="50"/>
        <v>0</v>
      </c>
      <c r="J1064">
        <f t="shared" si="49"/>
        <v>0</v>
      </c>
      <c r="K1064" t="b">
        <f ca="1">IF(TODAY()-E1064&gt;'Data Inputs'!$B$46,TRUE,FALSE)</f>
        <v>1</v>
      </c>
    </row>
    <row r="1065" spans="1:11" x14ac:dyDescent="0.25">
      <c r="A1065" s="110" t="str">
        <f t="shared" si="48"/>
        <v/>
      </c>
      <c r="B1065" s="123"/>
      <c r="C1065" s="55"/>
      <c r="D1065" s="55"/>
      <c r="E1065" s="56"/>
      <c r="F1065" s="78"/>
      <c r="G1065" s="56"/>
      <c r="H1065" s="84">
        <f>SUMIF('Cash Inflows'!E:E,'AR Journal'!D1065,'Cash Inflows'!F:F)</f>
        <v>0</v>
      </c>
      <c r="I1065" s="84">
        <f t="shared" si="50"/>
        <v>0</v>
      </c>
      <c r="J1065">
        <f t="shared" si="49"/>
        <v>0</v>
      </c>
      <c r="K1065" t="b">
        <f ca="1">IF(TODAY()-E1065&gt;'Data Inputs'!$B$46,TRUE,FALSE)</f>
        <v>1</v>
      </c>
    </row>
    <row r="1066" spans="1:11" x14ac:dyDescent="0.25">
      <c r="A1066" s="110" t="str">
        <f t="shared" si="48"/>
        <v/>
      </c>
      <c r="B1066" s="123"/>
      <c r="C1066" s="55"/>
      <c r="D1066" s="55"/>
      <c r="E1066" s="56"/>
      <c r="F1066" s="78"/>
      <c r="G1066" s="56"/>
      <c r="H1066" s="84">
        <f>SUMIF('Cash Inflows'!E:E,'AR Journal'!D1066,'Cash Inflows'!F:F)</f>
        <v>0</v>
      </c>
      <c r="I1066" s="84">
        <f t="shared" si="50"/>
        <v>0</v>
      </c>
      <c r="J1066">
        <f t="shared" si="49"/>
        <v>0</v>
      </c>
      <c r="K1066" t="b">
        <f ca="1">IF(TODAY()-E1066&gt;'Data Inputs'!$B$46,TRUE,FALSE)</f>
        <v>1</v>
      </c>
    </row>
    <row r="1067" spans="1:11" x14ac:dyDescent="0.25">
      <c r="A1067" s="110" t="str">
        <f t="shared" si="48"/>
        <v/>
      </c>
      <c r="B1067" s="123"/>
      <c r="C1067" s="55"/>
      <c r="D1067" s="55"/>
      <c r="E1067" s="56"/>
      <c r="F1067" s="78"/>
      <c r="G1067" s="56"/>
      <c r="H1067" s="84">
        <f>SUMIF('Cash Inflows'!E:E,'AR Journal'!D1067,'Cash Inflows'!F:F)</f>
        <v>0</v>
      </c>
      <c r="I1067" s="84">
        <f t="shared" si="50"/>
        <v>0</v>
      </c>
      <c r="J1067">
        <f t="shared" si="49"/>
        <v>0</v>
      </c>
      <c r="K1067" t="b">
        <f ca="1">IF(TODAY()-E1067&gt;'Data Inputs'!$B$46,TRUE,FALSE)</f>
        <v>1</v>
      </c>
    </row>
    <row r="1068" spans="1:11" x14ac:dyDescent="0.25">
      <c r="A1068" s="110" t="str">
        <f t="shared" si="48"/>
        <v/>
      </c>
      <c r="B1068" s="123"/>
      <c r="C1068" s="55"/>
      <c r="D1068" s="55"/>
      <c r="E1068" s="56"/>
      <c r="F1068" s="78"/>
      <c r="G1068" s="56"/>
      <c r="H1068" s="84">
        <f>SUMIF('Cash Inflows'!E:E,'AR Journal'!D1068,'Cash Inflows'!F:F)</f>
        <v>0</v>
      </c>
      <c r="I1068" s="84">
        <f t="shared" si="50"/>
        <v>0</v>
      </c>
      <c r="J1068">
        <f t="shared" si="49"/>
        <v>0</v>
      </c>
      <c r="K1068" t="b">
        <f ca="1">IF(TODAY()-E1068&gt;'Data Inputs'!$B$46,TRUE,FALSE)</f>
        <v>1</v>
      </c>
    </row>
    <row r="1069" spans="1:11" x14ac:dyDescent="0.25">
      <c r="A1069" s="110" t="str">
        <f t="shared" si="48"/>
        <v/>
      </c>
      <c r="B1069" s="123"/>
      <c r="C1069" s="55"/>
      <c r="D1069" s="55"/>
      <c r="E1069" s="56"/>
      <c r="F1069" s="78"/>
      <c r="G1069" s="56"/>
      <c r="H1069" s="84">
        <f>SUMIF('Cash Inflows'!E:E,'AR Journal'!D1069,'Cash Inflows'!F:F)</f>
        <v>0</v>
      </c>
      <c r="I1069" s="84">
        <f t="shared" si="50"/>
        <v>0</v>
      </c>
      <c r="J1069">
        <f t="shared" si="49"/>
        <v>0</v>
      </c>
      <c r="K1069" t="b">
        <f ca="1">IF(TODAY()-E1069&gt;'Data Inputs'!$B$46,TRUE,FALSE)</f>
        <v>1</v>
      </c>
    </row>
    <row r="1070" spans="1:11" x14ac:dyDescent="0.25">
      <c r="A1070" s="110" t="str">
        <f t="shared" si="48"/>
        <v/>
      </c>
      <c r="B1070" s="123"/>
      <c r="C1070" s="55"/>
      <c r="D1070" s="55"/>
      <c r="E1070" s="56"/>
      <c r="F1070" s="78"/>
      <c r="G1070" s="56"/>
      <c r="H1070" s="84">
        <f>SUMIF('Cash Inflows'!E:E,'AR Journal'!D1070,'Cash Inflows'!F:F)</f>
        <v>0</v>
      </c>
      <c r="I1070" s="84">
        <f t="shared" si="50"/>
        <v>0</v>
      </c>
      <c r="J1070">
        <f t="shared" si="49"/>
        <v>0</v>
      </c>
      <c r="K1070" t="b">
        <f ca="1">IF(TODAY()-E1070&gt;'Data Inputs'!$B$46,TRUE,FALSE)</f>
        <v>1</v>
      </c>
    </row>
    <row r="1071" spans="1:11" x14ac:dyDescent="0.25">
      <c r="A1071" s="110" t="str">
        <f t="shared" si="48"/>
        <v/>
      </c>
      <c r="B1071" s="123"/>
      <c r="C1071" s="55"/>
      <c r="D1071" s="55"/>
      <c r="E1071" s="56"/>
      <c r="F1071" s="78"/>
      <c r="G1071" s="56"/>
      <c r="H1071" s="84">
        <f>SUMIF('Cash Inflows'!E:E,'AR Journal'!D1071,'Cash Inflows'!F:F)</f>
        <v>0</v>
      </c>
      <c r="I1071" s="84">
        <f t="shared" si="50"/>
        <v>0</v>
      </c>
      <c r="J1071">
        <f t="shared" si="49"/>
        <v>0</v>
      </c>
      <c r="K1071" t="b">
        <f ca="1">IF(TODAY()-E1071&gt;'Data Inputs'!$B$46,TRUE,FALSE)</f>
        <v>1</v>
      </c>
    </row>
    <row r="1072" spans="1:11" x14ac:dyDescent="0.25">
      <c r="A1072" s="110" t="str">
        <f t="shared" si="48"/>
        <v/>
      </c>
      <c r="B1072" s="123"/>
      <c r="C1072" s="55"/>
      <c r="D1072" s="55"/>
      <c r="E1072" s="56"/>
      <c r="F1072" s="78"/>
      <c r="G1072" s="56"/>
      <c r="H1072" s="84">
        <f>SUMIF('Cash Inflows'!E:E,'AR Journal'!D1072,'Cash Inflows'!F:F)</f>
        <v>0</v>
      </c>
      <c r="I1072" s="84">
        <f t="shared" si="50"/>
        <v>0</v>
      </c>
      <c r="J1072">
        <f t="shared" si="49"/>
        <v>0</v>
      </c>
      <c r="K1072" t="b">
        <f ca="1">IF(TODAY()-E1072&gt;'Data Inputs'!$B$46,TRUE,FALSE)</f>
        <v>1</v>
      </c>
    </row>
    <row r="1073" spans="1:11" x14ac:dyDescent="0.25">
      <c r="A1073" s="110" t="str">
        <f t="shared" si="48"/>
        <v/>
      </c>
      <c r="B1073" s="123"/>
      <c r="C1073" s="55"/>
      <c r="D1073" s="55"/>
      <c r="E1073" s="56"/>
      <c r="F1073" s="78"/>
      <c r="G1073" s="56"/>
      <c r="H1073" s="84">
        <f>SUMIF('Cash Inflows'!E:E,'AR Journal'!D1073,'Cash Inflows'!F:F)</f>
        <v>0</v>
      </c>
      <c r="I1073" s="84">
        <f t="shared" si="50"/>
        <v>0</v>
      </c>
      <c r="J1073">
        <f t="shared" si="49"/>
        <v>0</v>
      </c>
      <c r="K1073" t="b">
        <f ca="1">IF(TODAY()-E1073&gt;'Data Inputs'!$B$46,TRUE,FALSE)</f>
        <v>1</v>
      </c>
    </row>
    <row r="1074" spans="1:11" x14ac:dyDescent="0.25">
      <c r="A1074" s="110" t="str">
        <f t="shared" si="48"/>
        <v/>
      </c>
      <c r="B1074" s="123"/>
      <c r="C1074" s="55"/>
      <c r="D1074" s="55"/>
      <c r="E1074" s="56"/>
      <c r="F1074" s="78"/>
      <c r="G1074" s="56"/>
      <c r="H1074" s="84">
        <f>SUMIF('Cash Inflows'!E:E,'AR Journal'!D1074,'Cash Inflows'!F:F)</f>
        <v>0</v>
      </c>
      <c r="I1074" s="84">
        <f t="shared" si="50"/>
        <v>0</v>
      </c>
      <c r="J1074">
        <f t="shared" si="49"/>
        <v>0</v>
      </c>
      <c r="K1074" t="b">
        <f ca="1">IF(TODAY()-E1074&gt;'Data Inputs'!$B$46,TRUE,FALSE)</f>
        <v>1</v>
      </c>
    </row>
    <row r="1075" spans="1:11" x14ac:dyDescent="0.25">
      <c r="A1075" s="110" t="str">
        <f t="shared" si="48"/>
        <v/>
      </c>
      <c r="B1075" s="123"/>
      <c r="C1075" s="55"/>
      <c r="D1075" s="55"/>
      <c r="E1075" s="56"/>
      <c r="F1075" s="78"/>
      <c r="G1075" s="56"/>
      <c r="H1075" s="84">
        <f>SUMIF('Cash Inflows'!E:E,'AR Journal'!D1075,'Cash Inflows'!F:F)</f>
        <v>0</v>
      </c>
      <c r="I1075" s="84">
        <f t="shared" si="50"/>
        <v>0</v>
      </c>
      <c r="J1075">
        <f t="shared" si="49"/>
        <v>0</v>
      </c>
      <c r="K1075" t="b">
        <f ca="1">IF(TODAY()-E1075&gt;'Data Inputs'!$B$46,TRUE,FALSE)</f>
        <v>1</v>
      </c>
    </row>
    <row r="1076" spans="1:11" x14ac:dyDescent="0.25">
      <c r="A1076" s="110" t="str">
        <f t="shared" si="48"/>
        <v/>
      </c>
      <c r="B1076" s="123"/>
      <c r="C1076" s="55"/>
      <c r="D1076" s="55"/>
      <c r="E1076" s="56"/>
      <c r="F1076" s="78"/>
      <c r="G1076" s="56"/>
      <c r="H1076" s="84">
        <f>SUMIF('Cash Inflows'!E:E,'AR Journal'!D1076,'Cash Inflows'!F:F)</f>
        <v>0</v>
      </c>
      <c r="I1076" s="84">
        <f t="shared" si="50"/>
        <v>0</v>
      </c>
      <c r="J1076">
        <f t="shared" si="49"/>
        <v>0</v>
      </c>
      <c r="K1076" t="b">
        <f ca="1">IF(TODAY()-E1076&gt;'Data Inputs'!$B$46,TRUE,FALSE)</f>
        <v>1</v>
      </c>
    </row>
    <row r="1077" spans="1:11" x14ac:dyDescent="0.25">
      <c r="A1077" s="110" t="str">
        <f t="shared" si="48"/>
        <v/>
      </c>
      <c r="B1077" s="123"/>
      <c r="C1077" s="55"/>
      <c r="D1077" s="55"/>
      <c r="E1077" s="56"/>
      <c r="F1077" s="78"/>
      <c r="G1077" s="56"/>
      <c r="H1077" s="84">
        <f>SUMIF('Cash Inflows'!E:E,'AR Journal'!D1077,'Cash Inflows'!F:F)</f>
        <v>0</v>
      </c>
      <c r="I1077" s="84">
        <f t="shared" si="50"/>
        <v>0</v>
      </c>
      <c r="J1077">
        <f t="shared" si="49"/>
        <v>0</v>
      </c>
      <c r="K1077" t="b">
        <f ca="1">IF(TODAY()-E1077&gt;'Data Inputs'!$B$46,TRUE,FALSE)</f>
        <v>1</v>
      </c>
    </row>
    <row r="1078" spans="1:11" x14ac:dyDescent="0.25">
      <c r="A1078" s="110" t="str">
        <f t="shared" si="48"/>
        <v/>
      </c>
      <c r="B1078" s="123"/>
      <c r="C1078" s="55"/>
      <c r="D1078" s="55"/>
      <c r="E1078" s="56"/>
      <c r="F1078" s="78"/>
      <c r="G1078" s="56"/>
      <c r="H1078" s="84">
        <f>SUMIF('Cash Inflows'!E:E,'AR Journal'!D1078,'Cash Inflows'!F:F)</f>
        <v>0</v>
      </c>
      <c r="I1078" s="84">
        <f t="shared" si="50"/>
        <v>0</v>
      </c>
      <c r="J1078">
        <f t="shared" si="49"/>
        <v>0</v>
      </c>
      <c r="K1078" t="b">
        <f ca="1">IF(TODAY()-E1078&gt;'Data Inputs'!$B$46,TRUE,FALSE)</f>
        <v>1</v>
      </c>
    </row>
    <row r="1079" spans="1:11" x14ac:dyDescent="0.25">
      <c r="A1079" s="110" t="str">
        <f t="shared" si="48"/>
        <v/>
      </c>
      <c r="B1079" s="123"/>
      <c r="C1079" s="55"/>
      <c r="D1079" s="55"/>
      <c r="E1079" s="56"/>
      <c r="F1079" s="78"/>
      <c r="G1079" s="56"/>
      <c r="H1079" s="84">
        <f>SUMIF('Cash Inflows'!E:E,'AR Journal'!D1079,'Cash Inflows'!F:F)</f>
        <v>0</v>
      </c>
      <c r="I1079" s="84">
        <f t="shared" si="50"/>
        <v>0</v>
      </c>
      <c r="J1079">
        <f t="shared" si="49"/>
        <v>0</v>
      </c>
      <c r="K1079" t="b">
        <f ca="1">IF(TODAY()-E1079&gt;'Data Inputs'!$B$46,TRUE,FALSE)</f>
        <v>1</v>
      </c>
    </row>
    <row r="1080" spans="1:11" x14ac:dyDescent="0.25">
      <c r="A1080" s="110" t="str">
        <f t="shared" si="48"/>
        <v/>
      </c>
      <c r="B1080" s="123"/>
      <c r="C1080" s="55"/>
      <c r="D1080" s="55"/>
      <c r="E1080" s="56"/>
      <c r="F1080" s="78"/>
      <c r="G1080" s="56"/>
      <c r="H1080" s="84">
        <f>SUMIF('Cash Inflows'!E:E,'AR Journal'!D1080,'Cash Inflows'!F:F)</f>
        <v>0</v>
      </c>
      <c r="I1080" s="84">
        <f t="shared" si="50"/>
        <v>0</v>
      </c>
      <c r="J1080">
        <f t="shared" si="49"/>
        <v>0</v>
      </c>
      <c r="K1080" t="b">
        <f ca="1">IF(TODAY()-E1080&gt;'Data Inputs'!$B$46,TRUE,FALSE)</f>
        <v>1</v>
      </c>
    </row>
    <row r="1081" spans="1:11" x14ac:dyDescent="0.25">
      <c r="A1081" s="110" t="str">
        <f t="shared" si="48"/>
        <v/>
      </c>
      <c r="B1081" s="123"/>
      <c r="C1081" s="55"/>
      <c r="D1081" s="55"/>
      <c r="E1081" s="56"/>
      <c r="F1081" s="78"/>
      <c r="G1081" s="56"/>
      <c r="H1081" s="84">
        <f>SUMIF('Cash Inflows'!E:E,'AR Journal'!D1081,'Cash Inflows'!F:F)</f>
        <v>0</v>
      </c>
      <c r="I1081" s="84">
        <f t="shared" si="50"/>
        <v>0</v>
      </c>
      <c r="J1081">
        <f t="shared" si="49"/>
        <v>0</v>
      </c>
      <c r="K1081" t="b">
        <f ca="1">IF(TODAY()-E1081&gt;'Data Inputs'!$B$46,TRUE,FALSE)</f>
        <v>1</v>
      </c>
    </row>
    <row r="1082" spans="1:11" x14ac:dyDescent="0.25">
      <c r="A1082" s="110" t="str">
        <f t="shared" si="48"/>
        <v/>
      </c>
      <c r="B1082" s="123"/>
      <c r="C1082" s="55"/>
      <c r="D1082" s="55"/>
      <c r="E1082" s="56"/>
      <c r="F1082" s="78"/>
      <c r="G1082" s="56"/>
      <c r="H1082" s="84">
        <f>SUMIF('Cash Inflows'!E:E,'AR Journal'!D1082,'Cash Inflows'!F:F)</f>
        <v>0</v>
      </c>
      <c r="I1082" s="84">
        <f t="shared" si="50"/>
        <v>0</v>
      </c>
      <c r="J1082">
        <f t="shared" si="49"/>
        <v>0</v>
      </c>
      <c r="K1082" t="b">
        <f ca="1">IF(TODAY()-E1082&gt;'Data Inputs'!$B$46,TRUE,FALSE)</f>
        <v>1</v>
      </c>
    </row>
    <row r="1083" spans="1:11" x14ac:dyDescent="0.25">
      <c r="A1083" s="110" t="str">
        <f t="shared" si="48"/>
        <v/>
      </c>
      <c r="B1083" s="123"/>
      <c r="C1083" s="55"/>
      <c r="D1083" s="55"/>
      <c r="E1083" s="56"/>
      <c r="F1083" s="78"/>
      <c r="G1083" s="56"/>
      <c r="H1083" s="84">
        <f>SUMIF('Cash Inflows'!E:E,'AR Journal'!D1083,'Cash Inflows'!F:F)</f>
        <v>0</v>
      </c>
      <c r="I1083" s="84">
        <f t="shared" si="50"/>
        <v>0</v>
      </c>
      <c r="J1083">
        <f t="shared" si="49"/>
        <v>0</v>
      </c>
      <c r="K1083" t="b">
        <f ca="1">IF(TODAY()-E1083&gt;'Data Inputs'!$B$46,TRUE,FALSE)</f>
        <v>1</v>
      </c>
    </row>
    <row r="1084" spans="1:11" x14ac:dyDescent="0.25">
      <c r="A1084" s="110" t="str">
        <f t="shared" si="48"/>
        <v/>
      </c>
      <c r="B1084" s="123"/>
      <c r="C1084" s="55"/>
      <c r="D1084" s="55"/>
      <c r="E1084" s="56"/>
      <c r="F1084" s="78"/>
      <c r="G1084" s="56"/>
      <c r="H1084" s="84">
        <f>SUMIF('Cash Inflows'!E:E,'AR Journal'!D1084,'Cash Inflows'!F:F)</f>
        <v>0</v>
      </c>
      <c r="I1084" s="84">
        <f t="shared" si="50"/>
        <v>0</v>
      </c>
      <c r="J1084">
        <f t="shared" si="49"/>
        <v>0</v>
      </c>
      <c r="K1084" t="b">
        <f ca="1">IF(TODAY()-E1084&gt;'Data Inputs'!$B$46,TRUE,FALSE)</f>
        <v>1</v>
      </c>
    </row>
    <row r="1085" spans="1:11" x14ac:dyDescent="0.25">
      <c r="A1085" s="110" t="str">
        <f t="shared" si="48"/>
        <v/>
      </c>
      <c r="B1085" s="123"/>
      <c r="C1085" s="55"/>
      <c r="D1085" s="55"/>
      <c r="E1085" s="56"/>
      <c r="F1085" s="78"/>
      <c r="G1085" s="56"/>
      <c r="H1085" s="84">
        <f>SUMIF('Cash Inflows'!E:E,'AR Journal'!D1085,'Cash Inflows'!F:F)</f>
        <v>0</v>
      </c>
      <c r="I1085" s="84">
        <f t="shared" si="50"/>
        <v>0</v>
      </c>
      <c r="J1085">
        <f t="shared" si="49"/>
        <v>0</v>
      </c>
      <c r="K1085" t="b">
        <f ca="1">IF(TODAY()-E1085&gt;'Data Inputs'!$B$46,TRUE,FALSE)</f>
        <v>1</v>
      </c>
    </row>
    <row r="1086" spans="1:11" x14ac:dyDescent="0.25">
      <c r="A1086" s="110" t="str">
        <f t="shared" si="48"/>
        <v/>
      </c>
      <c r="B1086" s="123"/>
      <c r="C1086" s="55"/>
      <c r="D1086" s="55"/>
      <c r="E1086" s="56"/>
      <c r="F1086" s="78"/>
      <c r="G1086" s="56"/>
      <c r="H1086" s="84">
        <f>SUMIF('Cash Inflows'!E:E,'AR Journal'!D1086,'Cash Inflows'!F:F)</f>
        <v>0</v>
      </c>
      <c r="I1086" s="84">
        <f t="shared" si="50"/>
        <v>0</v>
      </c>
      <c r="J1086">
        <f t="shared" si="49"/>
        <v>0</v>
      </c>
      <c r="K1086" t="b">
        <f ca="1">IF(TODAY()-E1086&gt;'Data Inputs'!$B$46,TRUE,FALSE)</f>
        <v>1</v>
      </c>
    </row>
    <row r="1087" spans="1:11" x14ac:dyDescent="0.25">
      <c r="A1087" s="110" t="str">
        <f t="shared" si="48"/>
        <v/>
      </c>
      <c r="B1087" s="123"/>
      <c r="C1087" s="55"/>
      <c r="D1087" s="55"/>
      <c r="E1087" s="56"/>
      <c r="F1087" s="78"/>
      <c r="G1087" s="56"/>
      <c r="H1087" s="84">
        <f>SUMIF('Cash Inflows'!E:E,'AR Journal'!D1087,'Cash Inflows'!F:F)</f>
        <v>0</v>
      </c>
      <c r="I1087" s="84">
        <f t="shared" si="50"/>
        <v>0</v>
      </c>
      <c r="J1087">
        <f t="shared" si="49"/>
        <v>0</v>
      </c>
      <c r="K1087" t="b">
        <f ca="1">IF(TODAY()-E1087&gt;'Data Inputs'!$B$46,TRUE,FALSE)</f>
        <v>1</v>
      </c>
    </row>
    <row r="1088" spans="1:11" x14ac:dyDescent="0.25">
      <c r="A1088" s="110" t="str">
        <f t="shared" si="48"/>
        <v/>
      </c>
      <c r="B1088" s="123"/>
      <c r="C1088" s="55"/>
      <c r="D1088" s="55"/>
      <c r="E1088" s="56"/>
      <c r="F1088" s="78"/>
      <c r="G1088" s="56"/>
      <c r="H1088" s="84">
        <f>SUMIF('Cash Inflows'!E:E,'AR Journal'!D1088,'Cash Inflows'!F:F)</f>
        <v>0</v>
      </c>
      <c r="I1088" s="84">
        <f t="shared" si="50"/>
        <v>0</v>
      </c>
      <c r="J1088">
        <f t="shared" si="49"/>
        <v>0</v>
      </c>
      <c r="K1088" t="b">
        <f ca="1">IF(TODAY()-E1088&gt;'Data Inputs'!$B$46,TRUE,FALSE)</f>
        <v>1</v>
      </c>
    </row>
    <row r="1089" spans="1:11" x14ac:dyDescent="0.25">
      <c r="A1089" s="110" t="str">
        <f t="shared" si="48"/>
        <v/>
      </c>
      <c r="B1089" s="123"/>
      <c r="C1089" s="55"/>
      <c r="D1089" s="55"/>
      <c r="E1089" s="56"/>
      <c r="F1089" s="78"/>
      <c r="G1089" s="56"/>
      <c r="H1089" s="84">
        <f>SUMIF('Cash Inflows'!E:E,'AR Journal'!D1089,'Cash Inflows'!F:F)</f>
        <v>0</v>
      </c>
      <c r="I1089" s="84">
        <f t="shared" si="50"/>
        <v>0</v>
      </c>
      <c r="J1089">
        <f t="shared" si="49"/>
        <v>0</v>
      </c>
      <c r="K1089" t="b">
        <f ca="1">IF(TODAY()-E1089&gt;'Data Inputs'!$B$46,TRUE,FALSE)</f>
        <v>1</v>
      </c>
    </row>
    <row r="1090" spans="1:11" x14ac:dyDescent="0.25">
      <c r="A1090" s="110" t="str">
        <f t="shared" si="48"/>
        <v/>
      </c>
      <c r="B1090" s="123"/>
      <c r="C1090" s="55"/>
      <c r="D1090" s="55"/>
      <c r="E1090" s="56"/>
      <c r="F1090" s="78"/>
      <c r="G1090" s="56"/>
      <c r="H1090" s="84">
        <f>SUMIF('Cash Inflows'!E:E,'AR Journal'!D1090,'Cash Inflows'!F:F)</f>
        <v>0</v>
      </c>
      <c r="I1090" s="84">
        <f t="shared" si="50"/>
        <v>0</v>
      </c>
      <c r="J1090">
        <f t="shared" si="49"/>
        <v>0</v>
      </c>
      <c r="K1090" t="b">
        <f ca="1">IF(TODAY()-E1090&gt;'Data Inputs'!$B$46,TRUE,FALSE)</f>
        <v>1</v>
      </c>
    </row>
    <row r="1091" spans="1:11" x14ac:dyDescent="0.25">
      <c r="A1091" s="110" t="str">
        <f t="shared" ref="A1091:A1154" si="51">IF(E1091="","",E1091+(6-J1091))</f>
        <v/>
      </c>
      <c r="B1091" s="123"/>
      <c r="C1091" s="55"/>
      <c r="D1091" s="55"/>
      <c r="E1091" s="56"/>
      <c r="F1091" s="78"/>
      <c r="G1091" s="56"/>
      <c r="H1091" s="84">
        <f>SUMIF('Cash Inflows'!E:E,'AR Journal'!D1091,'Cash Inflows'!F:F)</f>
        <v>0</v>
      </c>
      <c r="I1091" s="84">
        <f t="shared" si="50"/>
        <v>0</v>
      </c>
      <c r="J1091">
        <f t="shared" ref="J1091:J1154" si="52">IF(WEEKDAY(E1091)=7,0,WEEKDAY(E1091))</f>
        <v>0</v>
      </c>
      <c r="K1091" t="b">
        <f ca="1">IF(TODAY()-E1091&gt;'Data Inputs'!$B$46,TRUE,FALSE)</f>
        <v>1</v>
      </c>
    </row>
    <row r="1092" spans="1:11" x14ac:dyDescent="0.25">
      <c r="A1092" s="110" t="str">
        <f t="shared" si="51"/>
        <v/>
      </c>
      <c r="B1092" s="123"/>
      <c r="C1092" s="55"/>
      <c r="D1092" s="55"/>
      <c r="E1092" s="56"/>
      <c r="F1092" s="78"/>
      <c r="G1092" s="56"/>
      <c r="H1092" s="84">
        <f>SUMIF('Cash Inflows'!E:E,'AR Journal'!D1092,'Cash Inflows'!F:F)</f>
        <v>0</v>
      </c>
      <c r="I1092" s="84">
        <f t="shared" ref="I1092:I1155" si="53">F1092-H1092</f>
        <v>0</v>
      </c>
      <c r="J1092">
        <f t="shared" si="52"/>
        <v>0</v>
      </c>
      <c r="K1092" t="b">
        <f ca="1">IF(TODAY()-E1092&gt;'Data Inputs'!$B$46,TRUE,FALSE)</f>
        <v>1</v>
      </c>
    </row>
    <row r="1093" spans="1:11" x14ac:dyDescent="0.25">
      <c r="A1093" s="110" t="str">
        <f t="shared" si="51"/>
        <v/>
      </c>
      <c r="B1093" s="123"/>
      <c r="C1093" s="55"/>
      <c r="D1093" s="55"/>
      <c r="E1093" s="56"/>
      <c r="F1093" s="78"/>
      <c r="G1093" s="56"/>
      <c r="H1093" s="84">
        <f>SUMIF('Cash Inflows'!E:E,'AR Journal'!D1093,'Cash Inflows'!F:F)</f>
        <v>0</v>
      </c>
      <c r="I1093" s="84">
        <f t="shared" si="53"/>
        <v>0</v>
      </c>
      <c r="J1093">
        <f t="shared" si="52"/>
        <v>0</v>
      </c>
      <c r="K1093" t="b">
        <f ca="1">IF(TODAY()-E1093&gt;'Data Inputs'!$B$46,TRUE,FALSE)</f>
        <v>1</v>
      </c>
    </row>
    <row r="1094" spans="1:11" x14ac:dyDescent="0.25">
      <c r="A1094" s="110" t="str">
        <f t="shared" si="51"/>
        <v/>
      </c>
      <c r="B1094" s="123"/>
      <c r="C1094" s="55"/>
      <c r="D1094" s="55"/>
      <c r="E1094" s="56"/>
      <c r="F1094" s="78"/>
      <c r="G1094" s="56"/>
      <c r="H1094" s="84">
        <f>SUMIF('Cash Inflows'!E:E,'AR Journal'!D1094,'Cash Inflows'!F:F)</f>
        <v>0</v>
      </c>
      <c r="I1094" s="84">
        <f t="shared" si="53"/>
        <v>0</v>
      </c>
      <c r="J1094">
        <f t="shared" si="52"/>
        <v>0</v>
      </c>
      <c r="K1094" t="b">
        <f ca="1">IF(TODAY()-E1094&gt;'Data Inputs'!$B$46,TRUE,FALSE)</f>
        <v>1</v>
      </c>
    </row>
    <row r="1095" spans="1:11" x14ac:dyDescent="0.25">
      <c r="A1095" s="110" t="str">
        <f t="shared" si="51"/>
        <v/>
      </c>
      <c r="B1095" s="123"/>
      <c r="C1095" s="55"/>
      <c r="D1095" s="55"/>
      <c r="E1095" s="56"/>
      <c r="F1095" s="78"/>
      <c r="G1095" s="56"/>
      <c r="H1095" s="84">
        <f>SUMIF('Cash Inflows'!E:E,'AR Journal'!D1095,'Cash Inflows'!F:F)</f>
        <v>0</v>
      </c>
      <c r="I1095" s="84">
        <f t="shared" si="53"/>
        <v>0</v>
      </c>
      <c r="J1095">
        <f t="shared" si="52"/>
        <v>0</v>
      </c>
      <c r="K1095" t="b">
        <f ca="1">IF(TODAY()-E1095&gt;'Data Inputs'!$B$46,TRUE,FALSE)</f>
        <v>1</v>
      </c>
    </row>
    <row r="1096" spans="1:11" x14ac:dyDescent="0.25">
      <c r="A1096" s="110" t="str">
        <f t="shared" si="51"/>
        <v/>
      </c>
      <c r="B1096" s="123"/>
      <c r="C1096" s="55"/>
      <c r="D1096" s="55"/>
      <c r="E1096" s="56"/>
      <c r="F1096" s="78"/>
      <c r="G1096" s="56"/>
      <c r="H1096" s="84">
        <f>SUMIF('Cash Inflows'!E:E,'AR Journal'!D1096,'Cash Inflows'!F:F)</f>
        <v>0</v>
      </c>
      <c r="I1096" s="84">
        <f t="shared" si="53"/>
        <v>0</v>
      </c>
      <c r="J1096">
        <f t="shared" si="52"/>
        <v>0</v>
      </c>
      <c r="K1096" t="b">
        <f ca="1">IF(TODAY()-E1096&gt;'Data Inputs'!$B$46,TRUE,FALSE)</f>
        <v>1</v>
      </c>
    </row>
    <row r="1097" spans="1:11" x14ac:dyDescent="0.25">
      <c r="A1097" s="110" t="str">
        <f t="shared" si="51"/>
        <v/>
      </c>
      <c r="B1097" s="123"/>
      <c r="C1097" s="55"/>
      <c r="D1097" s="55"/>
      <c r="E1097" s="56"/>
      <c r="F1097" s="78"/>
      <c r="G1097" s="56"/>
      <c r="H1097" s="84">
        <f>SUMIF('Cash Inflows'!E:E,'AR Journal'!D1097,'Cash Inflows'!F:F)</f>
        <v>0</v>
      </c>
      <c r="I1097" s="84">
        <f t="shared" si="53"/>
        <v>0</v>
      </c>
      <c r="J1097">
        <f t="shared" si="52"/>
        <v>0</v>
      </c>
      <c r="K1097" t="b">
        <f ca="1">IF(TODAY()-E1097&gt;'Data Inputs'!$B$46,TRUE,FALSE)</f>
        <v>1</v>
      </c>
    </row>
    <row r="1098" spans="1:11" x14ac:dyDescent="0.25">
      <c r="A1098" s="110" t="str">
        <f t="shared" si="51"/>
        <v/>
      </c>
      <c r="B1098" s="123"/>
      <c r="C1098" s="55"/>
      <c r="D1098" s="55"/>
      <c r="E1098" s="56"/>
      <c r="F1098" s="78"/>
      <c r="G1098" s="56"/>
      <c r="H1098" s="84">
        <f>SUMIF('Cash Inflows'!E:E,'AR Journal'!D1098,'Cash Inflows'!F:F)</f>
        <v>0</v>
      </c>
      <c r="I1098" s="84">
        <f t="shared" si="53"/>
        <v>0</v>
      </c>
      <c r="J1098">
        <f t="shared" si="52"/>
        <v>0</v>
      </c>
      <c r="K1098" t="b">
        <f ca="1">IF(TODAY()-E1098&gt;'Data Inputs'!$B$46,TRUE,FALSE)</f>
        <v>1</v>
      </c>
    </row>
    <row r="1099" spans="1:11" x14ac:dyDescent="0.25">
      <c r="A1099" s="110" t="str">
        <f t="shared" si="51"/>
        <v/>
      </c>
      <c r="B1099" s="123"/>
      <c r="C1099" s="55"/>
      <c r="D1099" s="55"/>
      <c r="E1099" s="56"/>
      <c r="F1099" s="78"/>
      <c r="G1099" s="56"/>
      <c r="H1099" s="84">
        <f>SUMIF('Cash Inflows'!E:E,'AR Journal'!D1099,'Cash Inflows'!F:F)</f>
        <v>0</v>
      </c>
      <c r="I1099" s="84">
        <f t="shared" si="53"/>
        <v>0</v>
      </c>
      <c r="J1099">
        <f t="shared" si="52"/>
        <v>0</v>
      </c>
      <c r="K1099" t="b">
        <f ca="1">IF(TODAY()-E1099&gt;'Data Inputs'!$B$46,TRUE,FALSE)</f>
        <v>1</v>
      </c>
    </row>
    <row r="1100" spans="1:11" x14ac:dyDescent="0.25">
      <c r="A1100" s="110" t="str">
        <f t="shared" si="51"/>
        <v/>
      </c>
      <c r="B1100" s="123"/>
      <c r="C1100" s="55"/>
      <c r="D1100" s="55"/>
      <c r="E1100" s="56"/>
      <c r="F1100" s="78"/>
      <c r="G1100" s="56"/>
      <c r="H1100" s="84">
        <f>SUMIF('Cash Inflows'!E:E,'AR Journal'!D1100,'Cash Inflows'!F:F)</f>
        <v>0</v>
      </c>
      <c r="I1100" s="84">
        <f t="shared" si="53"/>
        <v>0</v>
      </c>
      <c r="J1100">
        <f t="shared" si="52"/>
        <v>0</v>
      </c>
      <c r="K1100" t="b">
        <f ca="1">IF(TODAY()-E1100&gt;'Data Inputs'!$B$46,TRUE,FALSE)</f>
        <v>1</v>
      </c>
    </row>
    <row r="1101" spans="1:11" x14ac:dyDescent="0.25">
      <c r="A1101" s="110" t="str">
        <f t="shared" si="51"/>
        <v/>
      </c>
      <c r="B1101" s="123"/>
      <c r="C1101" s="55"/>
      <c r="D1101" s="55"/>
      <c r="E1101" s="56"/>
      <c r="F1101" s="78"/>
      <c r="G1101" s="56"/>
      <c r="H1101" s="84">
        <f>SUMIF('Cash Inflows'!E:E,'AR Journal'!D1101,'Cash Inflows'!F:F)</f>
        <v>0</v>
      </c>
      <c r="I1101" s="84">
        <f t="shared" si="53"/>
        <v>0</v>
      </c>
      <c r="J1101">
        <f t="shared" si="52"/>
        <v>0</v>
      </c>
      <c r="K1101" t="b">
        <f ca="1">IF(TODAY()-E1101&gt;'Data Inputs'!$B$46,TRUE,FALSE)</f>
        <v>1</v>
      </c>
    </row>
    <row r="1102" spans="1:11" x14ac:dyDescent="0.25">
      <c r="A1102" s="110" t="str">
        <f t="shared" si="51"/>
        <v/>
      </c>
      <c r="B1102" s="123"/>
      <c r="C1102" s="55"/>
      <c r="D1102" s="55"/>
      <c r="E1102" s="56"/>
      <c r="F1102" s="78"/>
      <c r="G1102" s="56"/>
      <c r="H1102" s="84">
        <f>SUMIF('Cash Inflows'!E:E,'AR Journal'!D1102,'Cash Inflows'!F:F)</f>
        <v>0</v>
      </c>
      <c r="I1102" s="84">
        <f t="shared" si="53"/>
        <v>0</v>
      </c>
      <c r="J1102">
        <f t="shared" si="52"/>
        <v>0</v>
      </c>
      <c r="K1102" t="b">
        <f ca="1">IF(TODAY()-E1102&gt;'Data Inputs'!$B$46,TRUE,FALSE)</f>
        <v>1</v>
      </c>
    </row>
    <row r="1103" spans="1:11" x14ac:dyDescent="0.25">
      <c r="A1103" s="110" t="str">
        <f t="shared" si="51"/>
        <v/>
      </c>
      <c r="B1103" s="123"/>
      <c r="C1103" s="55"/>
      <c r="D1103" s="55"/>
      <c r="E1103" s="56"/>
      <c r="F1103" s="78"/>
      <c r="G1103" s="56"/>
      <c r="H1103" s="84">
        <f>SUMIF('Cash Inflows'!E:E,'AR Journal'!D1103,'Cash Inflows'!F:F)</f>
        <v>0</v>
      </c>
      <c r="I1103" s="84">
        <f t="shared" si="53"/>
        <v>0</v>
      </c>
      <c r="J1103">
        <f t="shared" si="52"/>
        <v>0</v>
      </c>
      <c r="K1103" t="b">
        <f ca="1">IF(TODAY()-E1103&gt;'Data Inputs'!$B$46,TRUE,FALSE)</f>
        <v>1</v>
      </c>
    </row>
    <row r="1104" spans="1:11" x14ac:dyDescent="0.25">
      <c r="A1104" s="110" t="str">
        <f t="shared" si="51"/>
        <v/>
      </c>
      <c r="B1104" s="123"/>
      <c r="C1104" s="55"/>
      <c r="D1104" s="55"/>
      <c r="E1104" s="56"/>
      <c r="F1104" s="78"/>
      <c r="G1104" s="56"/>
      <c r="H1104" s="84">
        <f>SUMIF('Cash Inflows'!E:E,'AR Journal'!D1104,'Cash Inflows'!F:F)</f>
        <v>0</v>
      </c>
      <c r="I1104" s="84">
        <f t="shared" si="53"/>
        <v>0</v>
      </c>
      <c r="J1104">
        <f t="shared" si="52"/>
        <v>0</v>
      </c>
      <c r="K1104" t="b">
        <f ca="1">IF(TODAY()-E1104&gt;'Data Inputs'!$B$46,TRUE,FALSE)</f>
        <v>1</v>
      </c>
    </row>
    <row r="1105" spans="1:11" x14ac:dyDescent="0.25">
      <c r="A1105" s="110" t="str">
        <f t="shared" si="51"/>
        <v/>
      </c>
      <c r="B1105" s="123"/>
      <c r="C1105" s="55"/>
      <c r="D1105" s="55"/>
      <c r="E1105" s="56"/>
      <c r="F1105" s="78"/>
      <c r="G1105" s="56"/>
      <c r="H1105" s="84">
        <f>SUMIF('Cash Inflows'!E:E,'AR Journal'!D1105,'Cash Inflows'!F:F)</f>
        <v>0</v>
      </c>
      <c r="I1105" s="84">
        <f t="shared" si="53"/>
        <v>0</v>
      </c>
      <c r="J1105">
        <f t="shared" si="52"/>
        <v>0</v>
      </c>
      <c r="K1105" t="b">
        <f ca="1">IF(TODAY()-E1105&gt;'Data Inputs'!$B$46,TRUE,FALSE)</f>
        <v>1</v>
      </c>
    </row>
    <row r="1106" spans="1:11" x14ac:dyDescent="0.25">
      <c r="A1106" s="110" t="str">
        <f t="shared" si="51"/>
        <v/>
      </c>
      <c r="B1106" s="123"/>
      <c r="C1106" s="55"/>
      <c r="D1106" s="55"/>
      <c r="E1106" s="56"/>
      <c r="F1106" s="78"/>
      <c r="G1106" s="56"/>
      <c r="H1106" s="84">
        <f>SUMIF('Cash Inflows'!E:E,'AR Journal'!D1106,'Cash Inflows'!F:F)</f>
        <v>0</v>
      </c>
      <c r="I1106" s="84">
        <f t="shared" si="53"/>
        <v>0</v>
      </c>
      <c r="J1106">
        <f t="shared" si="52"/>
        <v>0</v>
      </c>
      <c r="K1106" t="b">
        <f ca="1">IF(TODAY()-E1106&gt;'Data Inputs'!$B$46,TRUE,FALSE)</f>
        <v>1</v>
      </c>
    </row>
    <row r="1107" spans="1:11" x14ac:dyDescent="0.25">
      <c r="A1107" s="110" t="str">
        <f t="shared" si="51"/>
        <v/>
      </c>
      <c r="B1107" s="123"/>
      <c r="C1107" s="55"/>
      <c r="D1107" s="55"/>
      <c r="E1107" s="56"/>
      <c r="F1107" s="78"/>
      <c r="G1107" s="56"/>
      <c r="H1107" s="84">
        <f>SUMIF('Cash Inflows'!E:E,'AR Journal'!D1107,'Cash Inflows'!F:F)</f>
        <v>0</v>
      </c>
      <c r="I1107" s="84">
        <f t="shared" si="53"/>
        <v>0</v>
      </c>
      <c r="J1107">
        <f t="shared" si="52"/>
        <v>0</v>
      </c>
      <c r="K1107" t="b">
        <f ca="1">IF(TODAY()-E1107&gt;'Data Inputs'!$B$46,TRUE,FALSE)</f>
        <v>1</v>
      </c>
    </row>
    <row r="1108" spans="1:11" x14ac:dyDescent="0.25">
      <c r="A1108" s="110" t="str">
        <f t="shared" si="51"/>
        <v/>
      </c>
      <c r="B1108" s="123"/>
      <c r="C1108" s="55"/>
      <c r="D1108" s="55"/>
      <c r="E1108" s="56"/>
      <c r="F1108" s="78"/>
      <c r="G1108" s="56"/>
      <c r="H1108" s="84">
        <f>SUMIF('Cash Inflows'!E:E,'AR Journal'!D1108,'Cash Inflows'!F:F)</f>
        <v>0</v>
      </c>
      <c r="I1108" s="84">
        <f t="shared" si="53"/>
        <v>0</v>
      </c>
      <c r="J1108">
        <f t="shared" si="52"/>
        <v>0</v>
      </c>
      <c r="K1108" t="b">
        <f ca="1">IF(TODAY()-E1108&gt;'Data Inputs'!$B$46,TRUE,FALSE)</f>
        <v>1</v>
      </c>
    </row>
    <row r="1109" spans="1:11" x14ac:dyDescent="0.25">
      <c r="A1109" s="110" t="str">
        <f t="shared" si="51"/>
        <v/>
      </c>
      <c r="B1109" s="123"/>
      <c r="C1109" s="55"/>
      <c r="D1109" s="55"/>
      <c r="E1109" s="56"/>
      <c r="F1109" s="78"/>
      <c r="G1109" s="56"/>
      <c r="H1109" s="84">
        <f>SUMIF('Cash Inflows'!E:E,'AR Journal'!D1109,'Cash Inflows'!F:F)</f>
        <v>0</v>
      </c>
      <c r="I1109" s="84">
        <f t="shared" si="53"/>
        <v>0</v>
      </c>
      <c r="J1109">
        <f t="shared" si="52"/>
        <v>0</v>
      </c>
      <c r="K1109" t="b">
        <f ca="1">IF(TODAY()-E1109&gt;'Data Inputs'!$B$46,TRUE,FALSE)</f>
        <v>1</v>
      </c>
    </row>
    <row r="1110" spans="1:11" x14ac:dyDescent="0.25">
      <c r="A1110" s="110" t="str">
        <f t="shared" si="51"/>
        <v/>
      </c>
      <c r="B1110" s="123"/>
      <c r="C1110" s="55"/>
      <c r="D1110" s="55"/>
      <c r="E1110" s="56"/>
      <c r="F1110" s="78"/>
      <c r="G1110" s="56"/>
      <c r="H1110" s="84">
        <f>SUMIF('Cash Inflows'!E:E,'AR Journal'!D1110,'Cash Inflows'!F:F)</f>
        <v>0</v>
      </c>
      <c r="I1110" s="84">
        <f t="shared" si="53"/>
        <v>0</v>
      </c>
      <c r="J1110">
        <f t="shared" si="52"/>
        <v>0</v>
      </c>
      <c r="K1110" t="b">
        <f ca="1">IF(TODAY()-E1110&gt;'Data Inputs'!$B$46,TRUE,FALSE)</f>
        <v>1</v>
      </c>
    </row>
    <row r="1111" spans="1:11" x14ac:dyDescent="0.25">
      <c r="A1111" s="110" t="str">
        <f t="shared" si="51"/>
        <v/>
      </c>
      <c r="B1111" s="123"/>
      <c r="C1111" s="55"/>
      <c r="D1111" s="55"/>
      <c r="E1111" s="56"/>
      <c r="F1111" s="78"/>
      <c r="G1111" s="56"/>
      <c r="H1111" s="84">
        <f>SUMIF('Cash Inflows'!E:E,'AR Journal'!D1111,'Cash Inflows'!F:F)</f>
        <v>0</v>
      </c>
      <c r="I1111" s="84">
        <f t="shared" si="53"/>
        <v>0</v>
      </c>
      <c r="J1111">
        <f t="shared" si="52"/>
        <v>0</v>
      </c>
      <c r="K1111" t="b">
        <f ca="1">IF(TODAY()-E1111&gt;'Data Inputs'!$B$46,TRUE,FALSE)</f>
        <v>1</v>
      </c>
    </row>
    <row r="1112" spans="1:11" x14ac:dyDescent="0.25">
      <c r="A1112" s="110" t="str">
        <f t="shared" si="51"/>
        <v/>
      </c>
      <c r="B1112" s="123"/>
      <c r="C1112" s="55"/>
      <c r="D1112" s="55"/>
      <c r="E1112" s="56"/>
      <c r="F1112" s="78"/>
      <c r="G1112" s="56"/>
      <c r="H1112" s="84">
        <f>SUMIF('Cash Inflows'!E:E,'AR Journal'!D1112,'Cash Inflows'!F:F)</f>
        <v>0</v>
      </c>
      <c r="I1112" s="84">
        <f t="shared" si="53"/>
        <v>0</v>
      </c>
      <c r="J1112">
        <f t="shared" si="52"/>
        <v>0</v>
      </c>
      <c r="K1112" t="b">
        <f ca="1">IF(TODAY()-E1112&gt;'Data Inputs'!$B$46,TRUE,FALSE)</f>
        <v>1</v>
      </c>
    </row>
    <row r="1113" spans="1:11" x14ac:dyDescent="0.25">
      <c r="A1113" s="110" t="str">
        <f t="shared" si="51"/>
        <v/>
      </c>
      <c r="B1113" s="123"/>
      <c r="C1113" s="55"/>
      <c r="D1113" s="55"/>
      <c r="E1113" s="56"/>
      <c r="F1113" s="78"/>
      <c r="G1113" s="56"/>
      <c r="H1113" s="84">
        <f>SUMIF('Cash Inflows'!E:E,'AR Journal'!D1113,'Cash Inflows'!F:F)</f>
        <v>0</v>
      </c>
      <c r="I1113" s="84">
        <f t="shared" si="53"/>
        <v>0</v>
      </c>
      <c r="J1113">
        <f t="shared" si="52"/>
        <v>0</v>
      </c>
      <c r="K1113" t="b">
        <f ca="1">IF(TODAY()-E1113&gt;'Data Inputs'!$B$46,TRUE,FALSE)</f>
        <v>1</v>
      </c>
    </row>
    <row r="1114" spans="1:11" x14ac:dyDescent="0.25">
      <c r="A1114" s="110" t="str">
        <f t="shared" si="51"/>
        <v/>
      </c>
      <c r="B1114" s="123"/>
      <c r="C1114" s="55"/>
      <c r="D1114" s="55"/>
      <c r="E1114" s="56"/>
      <c r="F1114" s="78"/>
      <c r="G1114" s="56"/>
      <c r="H1114" s="84">
        <f>SUMIF('Cash Inflows'!E:E,'AR Journal'!D1114,'Cash Inflows'!F:F)</f>
        <v>0</v>
      </c>
      <c r="I1114" s="84">
        <f t="shared" si="53"/>
        <v>0</v>
      </c>
      <c r="J1114">
        <f t="shared" si="52"/>
        <v>0</v>
      </c>
      <c r="K1114" t="b">
        <f ca="1">IF(TODAY()-E1114&gt;'Data Inputs'!$B$46,TRUE,FALSE)</f>
        <v>1</v>
      </c>
    </row>
    <row r="1115" spans="1:11" x14ac:dyDescent="0.25">
      <c r="A1115" s="110" t="str">
        <f t="shared" si="51"/>
        <v/>
      </c>
      <c r="B1115" s="123"/>
      <c r="C1115" s="55"/>
      <c r="D1115" s="55"/>
      <c r="E1115" s="56"/>
      <c r="F1115" s="78"/>
      <c r="G1115" s="56"/>
      <c r="H1115" s="84">
        <f>SUMIF('Cash Inflows'!E:E,'AR Journal'!D1115,'Cash Inflows'!F:F)</f>
        <v>0</v>
      </c>
      <c r="I1115" s="84">
        <f t="shared" si="53"/>
        <v>0</v>
      </c>
      <c r="J1115">
        <f t="shared" si="52"/>
        <v>0</v>
      </c>
      <c r="K1115" t="b">
        <f ca="1">IF(TODAY()-E1115&gt;'Data Inputs'!$B$46,TRUE,FALSE)</f>
        <v>1</v>
      </c>
    </row>
    <row r="1116" spans="1:11" x14ac:dyDescent="0.25">
      <c r="A1116" s="110" t="str">
        <f t="shared" si="51"/>
        <v/>
      </c>
      <c r="B1116" s="123"/>
      <c r="C1116" s="55"/>
      <c r="D1116" s="55"/>
      <c r="E1116" s="56"/>
      <c r="F1116" s="78"/>
      <c r="G1116" s="56"/>
      <c r="H1116" s="84">
        <f>SUMIF('Cash Inflows'!E:E,'AR Journal'!D1116,'Cash Inflows'!F:F)</f>
        <v>0</v>
      </c>
      <c r="I1116" s="84">
        <f t="shared" si="53"/>
        <v>0</v>
      </c>
      <c r="J1116">
        <f t="shared" si="52"/>
        <v>0</v>
      </c>
      <c r="K1116" t="b">
        <f ca="1">IF(TODAY()-E1116&gt;'Data Inputs'!$B$46,TRUE,FALSE)</f>
        <v>1</v>
      </c>
    </row>
    <row r="1117" spans="1:11" x14ac:dyDescent="0.25">
      <c r="A1117" s="110" t="str">
        <f t="shared" si="51"/>
        <v/>
      </c>
      <c r="B1117" s="123"/>
      <c r="C1117" s="55"/>
      <c r="D1117" s="55"/>
      <c r="E1117" s="56"/>
      <c r="F1117" s="78"/>
      <c r="G1117" s="56"/>
      <c r="H1117" s="84">
        <f>SUMIF('Cash Inflows'!E:E,'AR Journal'!D1117,'Cash Inflows'!F:F)</f>
        <v>0</v>
      </c>
      <c r="I1117" s="84">
        <f t="shared" si="53"/>
        <v>0</v>
      </c>
      <c r="J1117">
        <f t="shared" si="52"/>
        <v>0</v>
      </c>
      <c r="K1117" t="b">
        <f ca="1">IF(TODAY()-E1117&gt;'Data Inputs'!$B$46,TRUE,FALSE)</f>
        <v>1</v>
      </c>
    </row>
    <row r="1118" spans="1:11" x14ac:dyDescent="0.25">
      <c r="A1118" s="110" t="str">
        <f t="shared" si="51"/>
        <v/>
      </c>
      <c r="B1118" s="123"/>
      <c r="C1118" s="55"/>
      <c r="D1118" s="55"/>
      <c r="E1118" s="56"/>
      <c r="F1118" s="78"/>
      <c r="G1118" s="56"/>
      <c r="H1118" s="84">
        <f>SUMIF('Cash Inflows'!E:E,'AR Journal'!D1118,'Cash Inflows'!F:F)</f>
        <v>0</v>
      </c>
      <c r="I1118" s="84">
        <f t="shared" si="53"/>
        <v>0</v>
      </c>
      <c r="J1118">
        <f t="shared" si="52"/>
        <v>0</v>
      </c>
      <c r="K1118" t="b">
        <f ca="1">IF(TODAY()-E1118&gt;'Data Inputs'!$B$46,TRUE,FALSE)</f>
        <v>1</v>
      </c>
    </row>
    <row r="1119" spans="1:11" x14ac:dyDescent="0.25">
      <c r="A1119" s="110" t="str">
        <f t="shared" si="51"/>
        <v/>
      </c>
      <c r="B1119" s="123"/>
      <c r="C1119" s="55"/>
      <c r="D1119" s="55"/>
      <c r="E1119" s="56"/>
      <c r="F1119" s="78"/>
      <c r="G1119" s="56"/>
      <c r="H1119" s="84">
        <f>SUMIF('Cash Inflows'!E:E,'AR Journal'!D1119,'Cash Inflows'!F:F)</f>
        <v>0</v>
      </c>
      <c r="I1119" s="84">
        <f t="shared" si="53"/>
        <v>0</v>
      </c>
      <c r="J1119">
        <f t="shared" si="52"/>
        <v>0</v>
      </c>
      <c r="K1119" t="b">
        <f ca="1">IF(TODAY()-E1119&gt;'Data Inputs'!$B$46,TRUE,FALSE)</f>
        <v>1</v>
      </c>
    </row>
    <row r="1120" spans="1:11" x14ac:dyDescent="0.25">
      <c r="A1120" s="110" t="str">
        <f t="shared" si="51"/>
        <v/>
      </c>
      <c r="B1120" s="123"/>
      <c r="C1120" s="55"/>
      <c r="D1120" s="55"/>
      <c r="E1120" s="56"/>
      <c r="F1120" s="78"/>
      <c r="G1120" s="56"/>
      <c r="H1120" s="84">
        <f>SUMIF('Cash Inflows'!E:E,'AR Journal'!D1120,'Cash Inflows'!F:F)</f>
        <v>0</v>
      </c>
      <c r="I1120" s="84">
        <f t="shared" si="53"/>
        <v>0</v>
      </c>
      <c r="J1120">
        <f t="shared" si="52"/>
        <v>0</v>
      </c>
      <c r="K1120" t="b">
        <f ca="1">IF(TODAY()-E1120&gt;'Data Inputs'!$B$46,TRUE,FALSE)</f>
        <v>1</v>
      </c>
    </row>
    <row r="1121" spans="1:11" x14ac:dyDescent="0.25">
      <c r="A1121" s="110" t="str">
        <f t="shared" si="51"/>
        <v/>
      </c>
      <c r="B1121" s="123"/>
      <c r="C1121" s="55"/>
      <c r="D1121" s="55"/>
      <c r="E1121" s="56"/>
      <c r="F1121" s="78"/>
      <c r="G1121" s="56"/>
      <c r="H1121" s="84">
        <f>SUMIF('Cash Inflows'!E:E,'AR Journal'!D1121,'Cash Inflows'!F:F)</f>
        <v>0</v>
      </c>
      <c r="I1121" s="84">
        <f t="shared" si="53"/>
        <v>0</v>
      </c>
      <c r="J1121">
        <f t="shared" si="52"/>
        <v>0</v>
      </c>
      <c r="K1121" t="b">
        <f ca="1">IF(TODAY()-E1121&gt;'Data Inputs'!$B$46,TRUE,FALSE)</f>
        <v>1</v>
      </c>
    </row>
    <row r="1122" spans="1:11" x14ac:dyDescent="0.25">
      <c r="A1122" s="110" t="str">
        <f t="shared" si="51"/>
        <v/>
      </c>
      <c r="B1122" s="123"/>
      <c r="C1122" s="55"/>
      <c r="D1122" s="55"/>
      <c r="E1122" s="56"/>
      <c r="F1122" s="78"/>
      <c r="G1122" s="56"/>
      <c r="H1122" s="84">
        <f>SUMIF('Cash Inflows'!E:E,'AR Journal'!D1122,'Cash Inflows'!F:F)</f>
        <v>0</v>
      </c>
      <c r="I1122" s="84">
        <f t="shared" si="53"/>
        <v>0</v>
      </c>
      <c r="J1122">
        <f t="shared" si="52"/>
        <v>0</v>
      </c>
      <c r="K1122" t="b">
        <f ca="1">IF(TODAY()-E1122&gt;'Data Inputs'!$B$46,TRUE,FALSE)</f>
        <v>1</v>
      </c>
    </row>
    <row r="1123" spans="1:11" x14ac:dyDescent="0.25">
      <c r="A1123" s="110" t="str">
        <f t="shared" si="51"/>
        <v/>
      </c>
      <c r="B1123" s="123"/>
      <c r="C1123" s="55"/>
      <c r="D1123" s="55"/>
      <c r="E1123" s="56"/>
      <c r="F1123" s="78"/>
      <c r="G1123" s="56"/>
      <c r="H1123" s="84">
        <f>SUMIF('Cash Inflows'!E:E,'AR Journal'!D1123,'Cash Inflows'!F:F)</f>
        <v>0</v>
      </c>
      <c r="I1123" s="84">
        <f t="shared" si="53"/>
        <v>0</v>
      </c>
      <c r="J1123">
        <f t="shared" si="52"/>
        <v>0</v>
      </c>
      <c r="K1123" t="b">
        <f ca="1">IF(TODAY()-E1123&gt;'Data Inputs'!$B$46,TRUE,FALSE)</f>
        <v>1</v>
      </c>
    </row>
    <row r="1124" spans="1:11" x14ac:dyDescent="0.25">
      <c r="A1124" s="110" t="str">
        <f t="shared" si="51"/>
        <v/>
      </c>
      <c r="B1124" s="123"/>
      <c r="C1124" s="55"/>
      <c r="D1124" s="55"/>
      <c r="E1124" s="56"/>
      <c r="F1124" s="78"/>
      <c r="G1124" s="56"/>
      <c r="H1124" s="84">
        <f>SUMIF('Cash Inflows'!E:E,'AR Journal'!D1124,'Cash Inflows'!F:F)</f>
        <v>0</v>
      </c>
      <c r="I1124" s="84">
        <f t="shared" si="53"/>
        <v>0</v>
      </c>
      <c r="J1124">
        <f t="shared" si="52"/>
        <v>0</v>
      </c>
      <c r="K1124" t="b">
        <f ca="1">IF(TODAY()-E1124&gt;'Data Inputs'!$B$46,TRUE,FALSE)</f>
        <v>1</v>
      </c>
    </row>
    <row r="1125" spans="1:11" x14ac:dyDescent="0.25">
      <c r="A1125" s="110" t="str">
        <f t="shared" si="51"/>
        <v/>
      </c>
      <c r="B1125" s="123"/>
      <c r="C1125" s="55"/>
      <c r="D1125" s="55"/>
      <c r="E1125" s="56"/>
      <c r="F1125" s="78"/>
      <c r="G1125" s="56"/>
      <c r="H1125" s="84">
        <f>SUMIF('Cash Inflows'!E:E,'AR Journal'!D1125,'Cash Inflows'!F:F)</f>
        <v>0</v>
      </c>
      <c r="I1125" s="84">
        <f t="shared" si="53"/>
        <v>0</v>
      </c>
      <c r="J1125">
        <f t="shared" si="52"/>
        <v>0</v>
      </c>
      <c r="K1125" t="b">
        <f ca="1">IF(TODAY()-E1125&gt;'Data Inputs'!$B$46,TRUE,FALSE)</f>
        <v>1</v>
      </c>
    </row>
    <row r="1126" spans="1:11" x14ac:dyDescent="0.25">
      <c r="A1126" s="110" t="str">
        <f t="shared" si="51"/>
        <v/>
      </c>
      <c r="B1126" s="123"/>
      <c r="C1126" s="55"/>
      <c r="D1126" s="55"/>
      <c r="E1126" s="56"/>
      <c r="F1126" s="78"/>
      <c r="G1126" s="56"/>
      <c r="H1126" s="84">
        <f>SUMIF('Cash Inflows'!E:E,'AR Journal'!D1126,'Cash Inflows'!F:F)</f>
        <v>0</v>
      </c>
      <c r="I1126" s="84">
        <f t="shared" si="53"/>
        <v>0</v>
      </c>
      <c r="J1126">
        <f t="shared" si="52"/>
        <v>0</v>
      </c>
      <c r="K1126" t="b">
        <f ca="1">IF(TODAY()-E1126&gt;'Data Inputs'!$B$46,TRUE,FALSE)</f>
        <v>1</v>
      </c>
    </row>
    <row r="1127" spans="1:11" x14ac:dyDescent="0.25">
      <c r="A1127" s="110" t="str">
        <f t="shared" si="51"/>
        <v/>
      </c>
      <c r="B1127" s="123"/>
      <c r="C1127" s="55"/>
      <c r="D1127" s="55"/>
      <c r="E1127" s="56"/>
      <c r="F1127" s="78"/>
      <c r="G1127" s="56"/>
      <c r="H1127" s="84">
        <f>SUMIF('Cash Inflows'!E:E,'AR Journal'!D1127,'Cash Inflows'!F:F)</f>
        <v>0</v>
      </c>
      <c r="I1127" s="84">
        <f t="shared" si="53"/>
        <v>0</v>
      </c>
      <c r="J1127">
        <f t="shared" si="52"/>
        <v>0</v>
      </c>
      <c r="K1127" t="b">
        <f ca="1">IF(TODAY()-E1127&gt;'Data Inputs'!$B$46,TRUE,FALSE)</f>
        <v>1</v>
      </c>
    </row>
    <row r="1128" spans="1:11" x14ac:dyDescent="0.25">
      <c r="A1128" s="110" t="str">
        <f t="shared" si="51"/>
        <v/>
      </c>
      <c r="B1128" s="123"/>
      <c r="C1128" s="55"/>
      <c r="D1128" s="55"/>
      <c r="E1128" s="56"/>
      <c r="F1128" s="78"/>
      <c r="G1128" s="56"/>
      <c r="H1128" s="84">
        <f>SUMIF('Cash Inflows'!E:E,'AR Journal'!D1128,'Cash Inflows'!F:F)</f>
        <v>0</v>
      </c>
      <c r="I1128" s="84">
        <f t="shared" si="53"/>
        <v>0</v>
      </c>
      <c r="J1128">
        <f t="shared" si="52"/>
        <v>0</v>
      </c>
      <c r="K1128" t="b">
        <f ca="1">IF(TODAY()-E1128&gt;'Data Inputs'!$B$46,TRUE,FALSE)</f>
        <v>1</v>
      </c>
    </row>
    <row r="1129" spans="1:11" x14ac:dyDescent="0.25">
      <c r="A1129" s="110" t="str">
        <f t="shared" si="51"/>
        <v/>
      </c>
      <c r="B1129" s="123"/>
      <c r="C1129" s="55"/>
      <c r="D1129" s="55"/>
      <c r="E1129" s="56"/>
      <c r="F1129" s="78"/>
      <c r="G1129" s="56"/>
      <c r="H1129" s="84">
        <f>SUMIF('Cash Inflows'!E:E,'AR Journal'!D1129,'Cash Inflows'!F:F)</f>
        <v>0</v>
      </c>
      <c r="I1129" s="84">
        <f t="shared" si="53"/>
        <v>0</v>
      </c>
      <c r="J1129">
        <f t="shared" si="52"/>
        <v>0</v>
      </c>
      <c r="K1129" t="b">
        <f ca="1">IF(TODAY()-E1129&gt;'Data Inputs'!$B$46,TRUE,FALSE)</f>
        <v>1</v>
      </c>
    </row>
    <row r="1130" spans="1:11" x14ac:dyDescent="0.25">
      <c r="A1130" s="110" t="str">
        <f t="shared" si="51"/>
        <v/>
      </c>
      <c r="B1130" s="123"/>
      <c r="C1130" s="55"/>
      <c r="D1130" s="55"/>
      <c r="E1130" s="56"/>
      <c r="F1130" s="78"/>
      <c r="G1130" s="56"/>
      <c r="H1130" s="84">
        <f>SUMIF('Cash Inflows'!E:E,'AR Journal'!D1130,'Cash Inflows'!F:F)</f>
        <v>0</v>
      </c>
      <c r="I1130" s="84">
        <f t="shared" si="53"/>
        <v>0</v>
      </c>
      <c r="J1130">
        <f t="shared" si="52"/>
        <v>0</v>
      </c>
      <c r="K1130" t="b">
        <f ca="1">IF(TODAY()-E1130&gt;'Data Inputs'!$B$46,TRUE,FALSE)</f>
        <v>1</v>
      </c>
    </row>
    <row r="1131" spans="1:11" x14ac:dyDescent="0.25">
      <c r="A1131" s="110" t="str">
        <f t="shared" si="51"/>
        <v/>
      </c>
      <c r="B1131" s="123"/>
      <c r="C1131" s="55"/>
      <c r="D1131" s="55"/>
      <c r="E1131" s="56"/>
      <c r="F1131" s="78"/>
      <c r="G1131" s="56"/>
      <c r="H1131" s="84">
        <f>SUMIF('Cash Inflows'!E:E,'AR Journal'!D1131,'Cash Inflows'!F:F)</f>
        <v>0</v>
      </c>
      <c r="I1131" s="84">
        <f t="shared" si="53"/>
        <v>0</v>
      </c>
      <c r="J1131">
        <f t="shared" si="52"/>
        <v>0</v>
      </c>
      <c r="K1131" t="b">
        <f ca="1">IF(TODAY()-E1131&gt;'Data Inputs'!$B$46,TRUE,FALSE)</f>
        <v>1</v>
      </c>
    </row>
    <row r="1132" spans="1:11" x14ac:dyDescent="0.25">
      <c r="A1132" s="110" t="str">
        <f t="shared" si="51"/>
        <v/>
      </c>
      <c r="B1132" s="123"/>
      <c r="C1132" s="55"/>
      <c r="D1132" s="55"/>
      <c r="E1132" s="56"/>
      <c r="F1132" s="78"/>
      <c r="G1132" s="56"/>
      <c r="H1132" s="84">
        <f>SUMIF('Cash Inflows'!E:E,'AR Journal'!D1132,'Cash Inflows'!F:F)</f>
        <v>0</v>
      </c>
      <c r="I1132" s="84">
        <f t="shared" si="53"/>
        <v>0</v>
      </c>
      <c r="J1132">
        <f t="shared" si="52"/>
        <v>0</v>
      </c>
      <c r="K1132" t="b">
        <f ca="1">IF(TODAY()-E1132&gt;'Data Inputs'!$B$46,TRUE,FALSE)</f>
        <v>1</v>
      </c>
    </row>
    <row r="1133" spans="1:11" x14ac:dyDescent="0.25">
      <c r="A1133" s="110" t="str">
        <f t="shared" si="51"/>
        <v/>
      </c>
      <c r="B1133" s="123"/>
      <c r="C1133" s="55"/>
      <c r="D1133" s="55"/>
      <c r="E1133" s="56"/>
      <c r="F1133" s="78"/>
      <c r="G1133" s="56"/>
      <c r="H1133" s="84">
        <f>SUMIF('Cash Inflows'!E:E,'AR Journal'!D1133,'Cash Inflows'!F:F)</f>
        <v>0</v>
      </c>
      <c r="I1133" s="84">
        <f t="shared" si="53"/>
        <v>0</v>
      </c>
      <c r="J1133">
        <f t="shared" si="52"/>
        <v>0</v>
      </c>
      <c r="K1133" t="b">
        <f ca="1">IF(TODAY()-E1133&gt;'Data Inputs'!$B$46,TRUE,FALSE)</f>
        <v>1</v>
      </c>
    </row>
    <row r="1134" spans="1:11" x14ac:dyDescent="0.25">
      <c r="A1134" s="110" t="str">
        <f t="shared" si="51"/>
        <v/>
      </c>
      <c r="B1134" s="123"/>
      <c r="C1134" s="55"/>
      <c r="D1134" s="55"/>
      <c r="E1134" s="56"/>
      <c r="F1134" s="78"/>
      <c r="G1134" s="56"/>
      <c r="H1134" s="84">
        <f>SUMIF('Cash Inflows'!E:E,'AR Journal'!D1134,'Cash Inflows'!F:F)</f>
        <v>0</v>
      </c>
      <c r="I1134" s="84">
        <f t="shared" si="53"/>
        <v>0</v>
      </c>
      <c r="J1134">
        <f t="shared" si="52"/>
        <v>0</v>
      </c>
      <c r="K1134" t="b">
        <f ca="1">IF(TODAY()-E1134&gt;'Data Inputs'!$B$46,TRUE,FALSE)</f>
        <v>1</v>
      </c>
    </row>
    <row r="1135" spans="1:11" x14ac:dyDescent="0.25">
      <c r="A1135" s="110" t="str">
        <f t="shared" si="51"/>
        <v/>
      </c>
      <c r="B1135" s="123"/>
      <c r="C1135" s="55"/>
      <c r="D1135" s="55"/>
      <c r="E1135" s="56"/>
      <c r="F1135" s="78"/>
      <c r="G1135" s="56"/>
      <c r="H1135" s="84">
        <f>SUMIF('Cash Inflows'!E:E,'AR Journal'!D1135,'Cash Inflows'!F:F)</f>
        <v>0</v>
      </c>
      <c r="I1135" s="84">
        <f t="shared" si="53"/>
        <v>0</v>
      </c>
      <c r="J1135">
        <f t="shared" si="52"/>
        <v>0</v>
      </c>
      <c r="K1135" t="b">
        <f ca="1">IF(TODAY()-E1135&gt;'Data Inputs'!$B$46,TRUE,FALSE)</f>
        <v>1</v>
      </c>
    </row>
    <row r="1136" spans="1:11" x14ac:dyDescent="0.25">
      <c r="A1136" s="110" t="str">
        <f t="shared" si="51"/>
        <v/>
      </c>
      <c r="B1136" s="123"/>
      <c r="C1136" s="55"/>
      <c r="D1136" s="55"/>
      <c r="E1136" s="56"/>
      <c r="F1136" s="78"/>
      <c r="G1136" s="56"/>
      <c r="H1136" s="84">
        <f>SUMIF('Cash Inflows'!E:E,'AR Journal'!D1136,'Cash Inflows'!F:F)</f>
        <v>0</v>
      </c>
      <c r="I1136" s="84">
        <f t="shared" si="53"/>
        <v>0</v>
      </c>
      <c r="J1136">
        <f t="shared" si="52"/>
        <v>0</v>
      </c>
      <c r="K1136" t="b">
        <f ca="1">IF(TODAY()-E1136&gt;'Data Inputs'!$B$46,TRUE,FALSE)</f>
        <v>1</v>
      </c>
    </row>
    <row r="1137" spans="1:11" x14ac:dyDescent="0.25">
      <c r="A1137" s="110" t="str">
        <f t="shared" si="51"/>
        <v/>
      </c>
      <c r="B1137" s="123"/>
      <c r="C1137" s="55"/>
      <c r="D1137" s="55"/>
      <c r="E1137" s="56"/>
      <c r="F1137" s="78"/>
      <c r="G1137" s="56"/>
      <c r="H1137" s="84">
        <f>SUMIF('Cash Inflows'!E:E,'AR Journal'!D1137,'Cash Inflows'!F:F)</f>
        <v>0</v>
      </c>
      <c r="I1137" s="84">
        <f t="shared" si="53"/>
        <v>0</v>
      </c>
      <c r="J1137">
        <f t="shared" si="52"/>
        <v>0</v>
      </c>
      <c r="K1137" t="b">
        <f ca="1">IF(TODAY()-E1137&gt;'Data Inputs'!$B$46,TRUE,FALSE)</f>
        <v>1</v>
      </c>
    </row>
    <row r="1138" spans="1:11" x14ac:dyDescent="0.25">
      <c r="A1138" s="110" t="str">
        <f t="shared" si="51"/>
        <v/>
      </c>
      <c r="B1138" s="123"/>
      <c r="C1138" s="55"/>
      <c r="D1138" s="55"/>
      <c r="E1138" s="56"/>
      <c r="F1138" s="78"/>
      <c r="G1138" s="56"/>
      <c r="H1138" s="84">
        <f>SUMIF('Cash Inflows'!E:E,'AR Journal'!D1138,'Cash Inflows'!F:F)</f>
        <v>0</v>
      </c>
      <c r="I1138" s="84">
        <f t="shared" si="53"/>
        <v>0</v>
      </c>
      <c r="J1138">
        <f t="shared" si="52"/>
        <v>0</v>
      </c>
      <c r="K1138" t="b">
        <f ca="1">IF(TODAY()-E1138&gt;'Data Inputs'!$B$46,TRUE,FALSE)</f>
        <v>1</v>
      </c>
    </row>
    <row r="1139" spans="1:11" x14ac:dyDescent="0.25">
      <c r="A1139" s="110" t="str">
        <f t="shared" si="51"/>
        <v/>
      </c>
      <c r="B1139" s="123"/>
      <c r="C1139" s="55"/>
      <c r="D1139" s="55"/>
      <c r="E1139" s="56"/>
      <c r="F1139" s="78"/>
      <c r="G1139" s="56"/>
      <c r="H1139" s="84">
        <f>SUMIF('Cash Inflows'!E:E,'AR Journal'!D1139,'Cash Inflows'!F:F)</f>
        <v>0</v>
      </c>
      <c r="I1139" s="84">
        <f t="shared" si="53"/>
        <v>0</v>
      </c>
      <c r="J1139">
        <f t="shared" si="52"/>
        <v>0</v>
      </c>
      <c r="K1139" t="b">
        <f ca="1">IF(TODAY()-E1139&gt;'Data Inputs'!$B$46,TRUE,FALSE)</f>
        <v>1</v>
      </c>
    </row>
    <row r="1140" spans="1:11" x14ac:dyDescent="0.25">
      <c r="A1140" s="110" t="str">
        <f t="shared" si="51"/>
        <v/>
      </c>
      <c r="B1140" s="123"/>
      <c r="C1140" s="55"/>
      <c r="D1140" s="55"/>
      <c r="E1140" s="56"/>
      <c r="F1140" s="78"/>
      <c r="G1140" s="56"/>
      <c r="H1140" s="84">
        <f>SUMIF('Cash Inflows'!E:E,'AR Journal'!D1140,'Cash Inflows'!F:F)</f>
        <v>0</v>
      </c>
      <c r="I1140" s="84">
        <f t="shared" si="53"/>
        <v>0</v>
      </c>
      <c r="J1140">
        <f t="shared" si="52"/>
        <v>0</v>
      </c>
      <c r="K1140" t="b">
        <f ca="1">IF(TODAY()-E1140&gt;'Data Inputs'!$B$46,TRUE,FALSE)</f>
        <v>1</v>
      </c>
    </row>
    <row r="1141" spans="1:11" x14ac:dyDescent="0.25">
      <c r="A1141" s="110" t="str">
        <f t="shared" si="51"/>
        <v/>
      </c>
      <c r="B1141" s="123"/>
      <c r="C1141" s="55"/>
      <c r="D1141" s="55"/>
      <c r="E1141" s="56"/>
      <c r="F1141" s="78"/>
      <c r="G1141" s="56"/>
      <c r="H1141" s="84">
        <f>SUMIF('Cash Inflows'!E:E,'AR Journal'!D1141,'Cash Inflows'!F:F)</f>
        <v>0</v>
      </c>
      <c r="I1141" s="84">
        <f t="shared" si="53"/>
        <v>0</v>
      </c>
      <c r="J1141">
        <f t="shared" si="52"/>
        <v>0</v>
      </c>
      <c r="K1141" t="b">
        <f ca="1">IF(TODAY()-E1141&gt;'Data Inputs'!$B$46,TRUE,FALSE)</f>
        <v>1</v>
      </c>
    </row>
    <row r="1142" spans="1:11" x14ac:dyDescent="0.25">
      <c r="A1142" s="110" t="str">
        <f t="shared" si="51"/>
        <v/>
      </c>
      <c r="B1142" s="123"/>
      <c r="C1142" s="55"/>
      <c r="D1142" s="55"/>
      <c r="E1142" s="56"/>
      <c r="F1142" s="78"/>
      <c r="G1142" s="56"/>
      <c r="H1142" s="84">
        <f>SUMIF('Cash Inflows'!E:E,'AR Journal'!D1142,'Cash Inflows'!F:F)</f>
        <v>0</v>
      </c>
      <c r="I1142" s="84">
        <f t="shared" si="53"/>
        <v>0</v>
      </c>
      <c r="J1142">
        <f t="shared" si="52"/>
        <v>0</v>
      </c>
      <c r="K1142" t="b">
        <f ca="1">IF(TODAY()-E1142&gt;'Data Inputs'!$B$46,TRUE,FALSE)</f>
        <v>1</v>
      </c>
    </row>
    <row r="1143" spans="1:11" x14ac:dyDescent="0.25">
      <c r="A1143" s="110" t="str">
        <f t="shared" si="51"/>
        <v/>
      </c>
      <c r="B1143" s="123"/>
      <c r="C1143" s="55"/>
      <c r="D1143" s="55"/>
      <c r="E1143" s="56"/>
      <c r="F1143" s="78"/>
      <c r="G1143" s="56"/>
      <c r="H1143" s="84">
        <f>SUMIF('Cash Inflows'!E:E,'AR Journal'!D1143,'Cash Inflows'!F:F)</f>
        <v>0</v>
      </c>
      <c r="I1143" s="84">
        <f t="shared" si="53"/>
        <v>0</v>
      </c>
      <c r="J1143">
        <f t="shared" si="52"/>
        <v>0</v>
      </c>
      <c r="K1143" t="b">
        <f ca="1">IF(TODAY()-E1143&gt;'Data Inputs'!$B$46,TRUE,FALSE)</f>
        <v>1</v>
      </c>
    </row>
    <row r="1144" spans="1:11" x14ac:dyDescent="0.25">
      <c r="A1144" s="110" t="str">
        <f t="shared" si="51"/>
        <v/>
      </c>
      <c r="B1144" s="123"/>
      <c r="C1144" s="55"/>
      <c r="D1144" s="55"/>
      <c r="E1144" s="56"/>
      <c r="F1144" s="78"/>
      <c r="G1144" s="56"/>
      <c r="H1144" s="84">
        <f>SUMIF('Cash Inflows'!E:E,'AR Journal'!D1144,'Cash Inflows'!F:F)</f>
        <v>0</v>
      </c>
      <c r="I1144" s="84">
        <f t="shared" si="53"/>
        <v>0</v>
      </c>
      <c r="J1144">
        <f t="shared" si="52"/>
        <v>0</v>
      </c>
      <c r="K1144" t="b">
        <f ca="1">IF(TODAY()-E1144&gt;'Data Inputs'!$B$46,TRUE,FALSE)</f>
        <v>1</v>
      </c>
    </row>
    <row r="1145" spans="1:11" x14ac:dyDescent="0.25">
      <c r="A1145" s="110" t="str">
        <f t="shared" si="51"/>
        <v/>
      </c>
      <c r="B1145" s="123"/>
      <c r="C1145" s="55"/>
      <c r="D1145" s="55"/>
      <c r="E1145" s="56"/>
      <c r="F1145" s="78"/>
      <c r="G1145" s="56"/>
      <c r="H1145" s="84">
        <f>SUMIF('Cash Inflows'!E:E,'AR Journal'!D1145,'Cash Inflows'!F:F)</f>
        <v>0</v>
      </c>
      <c r="I1145" s="84">
        <f t="shared" si="53"/>
        <v>0</v>
      </c>
      <c r="J1145">
        <f t="shared" si="52"/>
        <v>0</v>
      </c>
      <c r="K1145" t="b">
        <f ca="1">IF(TODAY()-E1145&gt;'Data Inputs'!$B$46,TRUE,FALSE)</f>
        <v>1</v>
      </c>
    </row>
    <row r="1146" spans="1:11" x14ac:dyDescent="0.25">
      <c r="A1146" s="110" t="str">
        <f t="shared" si="51"/>
        <v/>
      </c>
      <c r="B1146" s="123"/>
      <c r="C1146" s="55"/>
      <c r="D1146" s="55"/>
      <c r="E1146" s="56"/>
      <c r="F1146" s="78"/>
      <c r="G1146" s="56"/>
      <c r="H1146" s="84">
        <f>SUMIF('Cash Inflows'!E:E,'AR Journal'!D1146,'Cash Inflows'!F:F)</f>
        <v>0</v>
      </c>
      <c r="I1146" s="84">
        <f t="shared" si="53"/>
        <v>0</v>
      </c>
      <c r="J1146">
        <f t="shared" si="52"/>
        <v>0</v>
      </c>
      <c r="K1146" t="b">
        <f ca="1">IF(TODAY()-E1146&gt;'Data Inputs'!$B$46,TRUE,FALSE)</f>
        <v>1</v>
      </c>
    </row>
    <row r="1147" spans="1:11" x14ac:dyDescent="0.25">
      <c r="A1147" s="110" t="str">
        <f t="shared" si="51"/>
        <v/>
      </c>
      <c r="B1147" s="123"/>
      <c r="C1147" s="55"/>
      <c r="D1147" s="55"/>
      <c r="E1147" s="56"/>
      <c r="F1147" s="78"/>
      <c r="G1147" s="56"/>
      <c r="H1147" s="84">
        <f>SUMIF('Cash Inflows'!E:E,'AR Journal'!D1147,'Cash Inflows'!F:F)</f>
        <v>0</v>
      </c>
      <c r="I1147" s="84">
        <f t="shared" si="53"/>
        <v>0</v>
      </c>
      <c r="J1147">
        <f t="shared" si="52"/>
        <v>0</v>
      </c>
      <c r="K1147" t="b">
        <f ca="1">IF(TODAY()-E1147&gt;'Data Inputs'!$B$46,TRUE,FALSE)</f>
        <v>1</v>
      </c>
    </row>
    <row r="1148" spans="1:11" x14ac:dyDescent="0.25">
      <c r="A1148" s="110" t="str">
        <f t="shared" si="51"/>
        <v/>
      </c>
      <c r="B1148" s="123"/>
      <c r="C1148" s="55"/>
      <c r="D1148" s="55"/>
      <c r="E1148" s="56"/>
      <c r="F1148" s="78"/>
      <c r="G1148" s="56"/>
      <c r="H1148" s="84">
        <f>SUMIF('Cash Inflows'!E:E,'AR Journal'!D1148,'Cash Inflows'!F:F)</f>
        <v>0</v>
      </c>
      <c r="I1148" s="84">
        <f t="shared" si="53"/>
        <v>0</v>
      </c>
      <c r="J1148">
        <f t="shared" si="52"/>
        <v>0</v>
      </c>
      <c r="K1148" t="b">
        <f ca="1">IF(TODAY()-E1148&gt;'Data Inputs'!$B$46,TRUE,FALSE)</f>
        <v>1</v>
      </c>
    </row>
    <row r="1149" spans="1:11" x14ac:dyDescent="0.25">
      <c r="A1149" s="110" t="str">
        <f t="shared" si="51"/>
        <v/>
      </c>
      <c r="B1149" s="123"/>
      <c r="C1149" s="55"/>
      <c r="D1149" s="55"/>
      <c r="E1149" s="56"/>
      <c r="F1149" s="78"/>
      <c r="G1149" s="56"/>
      <c r="H1149" s="84">
        <f>SUMIF('Cash Inflows'!E:E,'AR Journal'!D1149,'Cash Inflows'!F:F)</f>
        <v>0</v>
      </c>
      <c r="I1149" s="84">
        <f t="shared" si="53"/>
        <v>0</v>
      </c>
      <c r="J1149">
        <f t="shared" si="52"/>
        <v>0</v>
      </c>
      <c r="K1149" t="b">
        <f ca="1">IF(TODAY()-E1149&gt;'Data Inputs'!$B$46,TRUE,FALSE)</f>
        <v>1</v>
      </c>
    </row>
    <row r="1150" spans="1:11" x14ac:dyDescent="0.25">
      <c r="A1150" s="110" t="str">
        <f t="shared" si="51"/>
        <v/>
      </c>
      <c r="B1150" s="123"/>
      <c r="C1150" s="55"/>
      <c r="D1150" s="55"/>
      <c r="E1150" s="56"/>
      <c r="F1150" s="78"/>
      <c r="G1150" s="56"/>
      <c r="H1150" s="84">
        <f>SUMIF('Cash Inflows'!E:E,'AR Journal'!D1150,'Cash Inflows'!F:F)</f>
        <v>0</v>
      </c>
      <c r="I1150" s="84">
        <f t="shared" si="53"/>
        <v>0</v>
      </c>
      <c r="J1150">
        <f t="shared" si="52"/>
        <v>0</v>
      </c>
      <c r="K1150" t="b">
        <f ca="1">IF(TODAY()-E1150&gt;'Data Inputs'!$B$46,TRUE,FALSE)</f>
        <v>1</v>
      </c>
    </row>
    <row r="1151" spans="1:11" x14ac:dyDescent="0.25">
      <c r="A1151" s="110" t="str">
        <f t="shared" si="51"/>
        <v/>
      </c>
      <c r="B1151" s="123"/>
      <c r="C1151" s="55"/>
      <c r="D1151" s="55"/>
      <c r="E1151" s="56"/>
      <c r="F1151" s="78"/>
      <c r="G1151" s="56"/>
      <c r="H1151" s="84">
        <f>SUMIF('Cash Inflows'!E:E,'AR Journal'!D1151,'Cash Inflows'!F:F)</f>
        <v>0</v>
      </c>
      <c r="I1151" s="84">
        <f t="shared" si="53"/>
        <v>0</v>
      </c>
      <c r="J1151">
        <f t="shared" si="52"/>
        <v>0</v>
      </c>
      <c r="K1151" t="b">
        <f ca="1">IF(TODAY()-E1151&gt;'Data Inputs'!$B$46,TRUE,FALSE)</f>
        <v>1</v>
      </c>
    </row>
    <row r="1152" spans="1:11" x14ac:dyDescent="0.25">
      <c r="A1152" s="110" t="str">
        <f t="shared" si="51"/>
        <v/>
      </c>
      <c r="B1152" s="123"/>
      <c r="C1152" s="55"/>
      <c r="D1152" s="55"/>
      <c r="E1152" s="56"/>
      <c r="F1152" s="78"/>
      <c r="G1152" s="56"/>
      <c r="H1152" s="84">
        <f>SUMIF('Cash Inflows'!E:E,'AR Journal'!D1152,'Cash Inflows'!F:F)</f>
        <v>0</v>
      </c>
      <c r="I1152" s="84">
        <f t="shared" si="53"/>
        <v>0</v>
      </c>
      <c r="J1152">
        <f t="shared" si="52"/>
        <v>0</v>
      </c>
      <c r="K1152" t="b">
        <f ca="1">IF(TODAY()-E1152&gt;'Data Inputs'!$B$46,TRUE,FALSE)</f>
        <v>1</v>
      </c>
    </row>
    <row r="1153" spans="1:11" x14ac:dyDescent="0.25">
      <c r="A1153" s="110" t="str">
        <f t="shared" si="51"/>
        <v/>
      </c>
      <c r="B1153" s="123"/>
      <c r="C1153" s="55"/>
      <c r="D1153" s="55"/>
      <c r="E1153" s="56"/>
      <c r="F1153" s="78"/>
      <c r="G1153" s="56"/>
      <c r="H1153" s="84">
        <f>SUMIF('Cash Inflows'!E:E,'AR Journal'!D1153,'Cash Inflows'!F:F)</f>
        <v>0</v>
      </c>
      <c r="I1153" s="84">
        <f t="shared" si="53"/>
        <v>0</v>
      </c>
      <c r="J1153">
        <f t="shared" si="52"/>
        <v>0</v>
      </c>
      <c r="K1153" t="b">
        <f ca="1">IF(TODAY()-E1153&gt;'Data Inputs'!$B$46,TRUE,FALSE)</f>
        <v>1</v>
      </c>
    </row>
    <row r="1154" spans="1:11" x14ac:dyDescent="0.25">
      <c r="A1154" s="110" t="str">
        <f t="shared" si="51"/>
        <v/>
      </c>
      <c r="B1154" s="123"/>
      <c r="C1154" s="55"/>
      <c r="D1154" s="55"/>
      <c r="E1154" s="56"/>
      <c r="F1154" s="78"/>
      <c r="G1154" s="56"/>
      <c r="H1154" s="84">
        <f>SUMIF('Cash Inflows'!E:E,'AR Journal'!D1154,'Cash Inflows'!F:F)</f>
        <v>0</v>
      </c>
      <c r="I1154" s="84">
        <f t="shared" si="53"/>
        <v>0</v>
      </c>
      <c r="J1154">
        <f t="shared" si="52"/>
        <v>0</v>
      </c>
      <c r="K1154" t="b">
        <f ca="1">IF(TODAY()-E1154&gt;'Data Inputs'!$B$46,TRUE,FALSE)</f>
        <v>1</v>
      </c>
    </row>
    <row r="1155" spans="1:11" x14ac:dyDescent="0.25">
      <c r="A1155" s="110" t="str">
        <f t="shared" ref="A1155:A1218" si="54">IF(E1155="","",E1155+(6-J1155))</f>
        <v/>
      </c>
      <c r="B1155" s="123"/>
      <c r="C1155" s="55"/>
      <c r="D1155" s="55"/>
      <c r="E1155" s="56"/>
      <c r="F1155" s="78"/>
      <c r="G1155" s="56"/>
      <c r="H1155" s="84">
        <f>SUMIF('Cash Inflows'!E:E,'AR Journal'!D1155,'Cash Inflows'!F:F)</f>
        <v>0</v>
      </c>
      <c r="I1155" s="84">
        <f t="shared" si="53"/>
        <v>0</v>
      </c>
      <c r="J1155">
        <f t="shared" ref="J1155:J1218" si="55">IF(WEEKDAY(E1155)=7,0,WEEKDAY(E1155))</f>
        <v>0</v>
      </c>
      <c r="K1155" t="b">
        <f ca="1">IF(TODAY()-E1155&gt;'Data Inputs'!$B$46,TRUE,FALSE)</f>
        <v>1</v>
      </c>
    </row>
    <row r="1156" spans="1:11" x14ac:dyDescent="0.25">
      <c r="A1156" s="110" t="str">
        <f t="shared" si="54"/>
        <v/>
      </c>
      <c r="B1156" s="123"/>
      <c r="C1156" s="55"/>
      <c r="D1156" s="55"/>
      <c r="E1156" s="56"/>
      <c r="F1156" s="78"/>
      <c r="G1156" s="56"/>
      <c r="H1156" s="84">
        <f>SUMIF('Cash Inflows'!E:E,'AR Journal'!D1156,'Cash Inflows'!F:F)</f>
        <v>0</v>
      </c>
      <c r="I1156" s="84">
        <f t="shared" ref="I1156:I1219" si="56">F1156-H1156</f>
        <v>0</v>
      </c>
      <c r="J1156">
        <f t="shared" si="55"/>
        <v>0</v>
      </c>
      <c r="K1156" t="b">
        <f ca="1">IF(TODAY()-E1156&gt;'Data Inputs'!$B$46,TRUE,FALSE)</f>
        <v>1</v>
      </c>
    </row>
    <row r="1157" spans="1:11" x14ac:dyDescent="0.25">
      <c r="A1157" s="110" t="str">
        <f t="shared" si="54"/>
        <v/>
      </c>
      <c r="B1157" s="123"/>
      <c r="C1157" s="55"/>
      <c r="D1157" s="55"/>
      <c r="E1157" s="56"/>
      <c r="F1157" s="78"/>
      <c r="G1157" s="56"/>
      <c r="H1157" s="84">
        <f>SUMIF('Cash Inflows'!E:E,'AR Journal'!D1157,'Cash Inflows'!F:F)</f>
        <v>0</v>
      </c>
      <c r="I1157" s="84">
        <f t="shared" si="56"/>
        <v>0</v>
      </c>
      <c r="J1157">
        <f t="shared" si="55"/>
        <v>0</v>
      </c>
      <c r="K1157" t="b">
        <f ca="1">IF(TODAY()-E1157&gt;'Data Inputs'!$B$46,TRUE,FALSE)</f>
        <v>1</v>
      </c>
    </row>
    <row r="1158" spans="1:11" x14ac:dyDescent="0.25">
      <c r="A1158" s="110" t="str">
        <f t="shared" si="54"/>
        <v/>
      </c>
      <c r="B1158" s="123"/>
      <c r="C1158" s="55"/>
      <c r="D1158" s="55"/>
      <c r="E1158" s="56"/>
      <c r="F1158" s="78"/>
      <c r="G1158" s="56"/>
      <c r="H1158" s="84">
        <f>SUMIF('Cash Inflows'!E:E,'AR Journal'!D1158,'Cash Inflows'!F:F)</f>
        <v>0</v>
      </c>
      <c r="I1158" s="84">
        <f t="shared" si="56"/>
        <v>0</v>
      </c>
      <c r="J1158">
        <f t="shared" si="55"/>
        <v>0</v>
      </c>
      <c r="K1158" t="b">
        <f ca="1">IF(TODAY()-E1158&gt;'Data Inputs'!$B$46,TRUE,FALSE)</f>
        <v>1</v>
      </c>
    </row>
    <row r="1159" spans="1:11" x14ac:dyDescent="0.25">
      <c r="A1159" s="110" t="str">
        <f t="shared" si="54"/>
        <v/>
      </c>
      <c r="B1159" s="123"/>
      <c r="C1159" s="55"/>
      <c r="D1159" s="55"/>
      <c r="E1159" s="56"/>
      <c r="F1159" s="78"/>
      <c r="G1159" s="56"/>
      <c r="H1159" s="84">
        <f>SUMIF('Cash Inflows'!E:E,'AR Journal'!D1159,'Cash Inflows'!F:F)</f>
        <v>0</v>
      </c>
      <c r="I1159" s="84">
        <f t="shared" si="56"/>
        <v>0</v>
      </c>
      <c r="J1159">
        <f t="shared" si="55"/>
        <v>0</v>
      </c>
      <c r="K1159" t="b">
        <f ca="1">IF(TODAY()-E1159&gt;'Data Inputs'!$B$46,TRUE,FALSE)</f>
        <v>1</v>
      </c>
    </row>
    <row r="1160" spans="1:11" x14ac:dyDescent="0.25">
      <c r="A1160" s="110" t="str">
        <f t="shared" si="54"/>
        <v/>
      </c>
      <c r="B1160" s="123"/>
      <c r="C1160" s="55"/>
      <c r="D1160" s="55"/>
      <c r="E1160" s="56"/>
      <c r="F1160" s="78"/>
      <c r="G1160" s="56"/>
      <c r="H1160" s="84">
        <f>SUMIF('Cash Inflows'!E:E,'AR Journal'!D1160,'Cash Inflows'!F:F)</f>
        <v>0</v>
      </c>
      <c r="I1160" s="84">
        <f t="shared" si="56"/>
        <v>0</v>
      </c>
      <c r="J1160">
        <f t="shared" si="55"/>
        <v>0</v>
      </c>
      <c r="K1160" t="b">
        <f ca="1">IF(TODAY()-E1160&gt;'Data Inputs'!$B$46,TRUE,FALSE)</f>
        <v>1</v>
      </c>
    </row>
    <row r="1161" spans="1:11" x14ac:dyDescent="0.25">
      <c r="A1161" s="110" t="str">
        <f t="shared" si="54"/>
        <v/>
      </c>
      <c r="B1161" s="123"/>
      <c r="C1161" s="55"/>
      <c r="D1161" s="55"/>
      <c r="E1161" s="56"/>
      <c r="F1161" s="78"/>
      <c r="G1161" s="56"/>
      <c r="H1161" s="84">
        <f>SUMIF('Cash Inflows'!E:E,'AR Journal'!D1161,'Cash Inflows'!F:F)</f>
        <v>0</v>
      </c>
      <c r="I1161" s="84">
        <f t="shared" si="56"/>
        <v>0</v>
      </c>
      <c r="J1161">
        <f t="shared" si="55"/>
        <v>0</v>
      </c>
      <c r="K1161" t="b">
        <f ca="1">IF(TODAY()-E1161&gt;'Data Inputs'!$B$46,TRUE,FALSE)</f>
        <v>1</v>
      </c>
    </row>
    <row r="1162" spans="1:11" x14ac:dyDescent="0.25">
      <c r="A1162" s="110" t="str">
        <f t="shared" si="54"/>
        <v/>
      </c>
      <c r="B1162" s="123"/>
      <c r="C1162" s="55"/>
      <c r="D1162" s="55"/>
      <c r="E1162" s="56"/>
      <c r="F1162" s="78"/>
      <c r="G1162" s="56"/>
      <c r="H1162" s="84">
        <f>SUMIF('Cash Inflows'!E:E,'AR Journal'!D1162,'Cash Inflows'!F:F)</f>
        <v>0</v>
      </c>
      <c r="I1162" s="84">
        <f t="shared" si="56"/>
        <v>0</v>
      </c>
      <c r="J1162">
        <f t="shared" si="55"/>
        <v>0</v>
      </c>
      <c r="K1162" t="b">
        <f ca="1">IF(TODAY()-E1162&gt;'Data Inputs'!$B$46,TRUE,FALSE)</f>
        <v>1</v>
      </c>
    </row>
    <row r="1163" spans="1:11" x14ac:dyDescent="0.25">
      <c r="A1163" s="110" t="str">
        <f t="shared" si="54"/>
        <v/>
      </c>
      <c r="B1163" s="123"/>
      <c r="C1163" s="55"/>
      <c r="D1163" s="55"/>
      <c r="E1163" s="56"/>
      <c r="F1163" s="78"/>
      <c r="G1163" s="56"/>
      <c r="H1163" s="84">
        <f>SUMIF('Cash Inflows'!E:E,'AR Journal'!D1163,'Cash Inflows'!F:F)</f>
        <v>0</v>
      </c>
      <c r="I1163" s="84">
        <f t="shared" si="56"/>
        <v>0</v>
      </c>
      <c r="J1163">
        <f t="shared" si="55"/>
        <v>0</v>
      </c>
      <c r="K1163" t="b">
        <f ca="1">IF(TODAY()-E1163&gt;'Data Inputs'!$B$46,TRUE,FALSE)</f>
        <v>1</v>
      </c>
    </row>
    <row r="1164" spans="1:11" x14ac:dyDescent="0.25">
      <c r="A1164" s="110" t="str">
        <f t="shared" si="54"/>
        <v/>
      </c>
      <c r="B1164" s="123"/>
      <c r="C1164" s="55"/>
      <c r="D1164" s="55"/>
      <c r="E1164" s="56"/>
      <c r="F1164" s="78"/>
      <c r="G1164" s="56"/>
      <c r="H1164" s="84">
        <f>SUMIF('Cash Inflows'!E:E,'AR Journal'!D1164,'Cash Inflows'!F:F)</f>
        <v>0</v>
      </c>
      <c r="I1164" s="84">
        <f t="shared" si="56"/>
        <v>0</v>
      </c>
      <c r="J1164">
        <f t="shared" si="55"/>
        <v>0</v>
      </c>
      <c r="K1164" t="b">
        <f ca="1">IF(TODAY()-E1164&gt;'Data Inputs'!$B$46,TRUE,FALSE)</f>
        <v>1</v>
      </c>
    </row>
    <row r="1165" spans="1:11" x14ac:dyDescent="0.25">
      <c r="A1165" s="110" t="str">
        <f t="shared" si="54"/>
        <v/>
      </c>
      <c r="B1165" s="123"/>
      <c r="C1165" s="55"/>
      <c r="D1165" s="55"/>
      <c r="E1165" s="56"/>
      <c r="F1165" s="78"/>
      <c r="G1165" s="56"/>
      <c r="H1165" s="84">
        <f>SUMIF('Cash Inflows'!E:E,'AR Journal'!D1165,'Cash Inflows'!F:F)</f>
        <v>0</v>
      </c>
      <c r="I1165" s="84">
        <f t="shared" si="56"/>
        <v>0</v>
      </c>
      <c r="J1165">
        <f t="shared" si="55"/>
        <v>0</v>
      </c>
      <c r="K1165" t="b">
        <f ca="1">IF(TODAY()-E1165&gt;'Data Inputs'!$B$46,TRUE,FALSE)</f>
        <v>1</v>
      </c>
    </row>
    <row r="1166" spans="1:11" x14ac:dyDescent="0.25">
      <c r="A1166" s="110" t="str">
        <f t="shared" si="54"/>
        <v/>
      </c>
      <c r="B1166" s="123"/>
      <c r="C1166" s="55"/>
      <c r="D1166" s="55"/>
      <c r="E1166" s="56"/>
      <c r="F1166" s="78"/>
      <c r="G1166" s="56"/>
      <c r="H1166" s="84">
        <f>SUMIF('Cash Inflows'!E:E,'AR Journal'!D1166,'Cash Inflows'!F:F)</f>
        <v>0</v>
      </c>
      <c r="I1166" s="84">
        <f t="shared" si="56"/>
        <v>0</v>
      </c>
      <c r="J1166">
        <f t="shared" si="55"/>
        <v>0</v>
      </c>
      <c r="K1166" t="b">
        <f ca="1">IF(TODAY()-E1166&gt;'Data Inputs'!$B$46,TRUE,FALSE)</f>
        <v>1</v>
      </c>
    </row>
    <row r="1167" spans="1:11" x14ac:dyDescent="0.25">
      <c r="A1167" s="110" t="str">
        <f t="shared" si="54"/>
        <v/>
      </c>
      <c r="B1167" s="123"/>
      <c r="C1167" s="55"/>
      <c r="D1167" s="55"/>
      <c r="E1167" s="56"/>
      <c r="F1167" s="78"/>
      <c r="G1167" s="56"/>
      <c r="H1167" s="84">
        <f>SUMIF('Cash Inflows'!E:E,'AR Journal'!D1167,'Cash Inflows'!F:F)</f>
        <v>0</v>
      </c>
      <c r="I1167" s="84">
        <f t="shared" si="56"/>
        <v>0</v>
      </c>
      <c r="J1167">
        <f t="shared" si="55"/>
        <v>0</v>
      </c>
      <c r="K1167" t="b">
        <f ca="1">IF(TODAY()-E1167&gt;'Data Inputs'!$B$46,TRUE,FALSE)</f>
        <v>1</v>
      </c>
    </row>
    <row r="1168" spans="1:11" x14ac:dyDescent="0.25">
      <c r="A1168" s="110" t="str">
        <f t="shared" si="54"/>
        <v/>
      </c>
      <c r="B1168" s="123"/>
      <c r="C1168" s="55"/>
      <c r="D1168" s="55"/>
      <c r="E1168" s="56"/>
      <c r="F1168" s="78"/>
      <c r="G1168" s="56"/>
      <c r="H1168" s="84">
        <f>SUMIF('Cash Inflows'!E:E,'AR Journal'!D1168,'Cash Inflows'!F:F)</f>
        <v>0</v>
      </c>
      <c r="I1168" s="84">
        <f t="shared" si="56"/>
        <v>0</v>
      </c>
      <c r="J1168">
        <f t="shared" si="55"/>
        <v>0</v>
      </c>
      <c r="K1168" t="b">
        <f ca="1">IF(TODAY()-E1168&gt;'Data Inputs'!$B$46,TRUE,FALSE)</f>
        <v>1</v>
      </c>
    </row>
    <row r="1169" spans="1:11" x14ac:dyDescent="0.25">
      <c r="A1169" s="110" t="str">
        <f t="shared" si="54"/>
        <v/>
      </c>
      <c r="B1169" s="123"/>
      <c r="C1169" s="55"/>
      <c r="D1169" s="55"/>
      <c r="E1169" s="56"/>
      <c r="F1169" s="78"/>
      <c r="G1169" s="56"/>
      <c r="H1169" s="84">
        <f>SUMIF('Cash Inflows'!E:E,'AR Journal'!D1169,'Cash Inflows'!F:F)</f>
        <v>0</v>
      </c>
      <c r="I1169" s="84">
        <f t="shared" si="56"/>
        <v>0</v>
      </c>
      <c r="J1169">
        <f t="shared" si="55"/>
        <v>0</v>
      </c>
      <c r="K1169" t="b">
        <f ca="1">IF(TODAY()-E1169&gt;'Data Inputs'!$B$46,TRUE,FALSE)</f>
        <v>1</v>
      </c>
    </row>
    <row r="1170" spans="1:11" x14ac:dyDescent="0.25">
      <c r="A1170" s="110" t="str">
        <f t="shared" si="54"/>
        <v/>
      </c>
      <c r="B1170" s="123"/>
      <c r="C1170" s="55"/>
      <c r="D1170" s="55"/>
      <c r="E1170" s="56"/>
      <c r="F1170" s="78"/>
      <c r="G1170" s="56"/>
      <c r="H1170" s="84">
        <f>SUMIF('Cash Inflows'!E:E,'AR Journal'!D1170,'Cash Inflows'!F:F)</f>
        <v>0</v>
      </c>
      <c r="I1170" s="84">
        <f t="shared" si="56"/>
        <v>0</v>
      </c>
      <c r="J1170">
        <f t="shared" si="55"/>
        <v>0</v>
      </c>
      <c r="K1170" t="b">
        <f ca="1">IF(TODAY()-E1170&gt;'Data Inputs'!$B$46,TRUE,FALSE)</f>
        <v>1</v>
      </c>
    </row>
    <row r="1171" spans="1:11" x14ac:dyDescent="0.25">
      <c r="A1171" s="110" t="str">
        <f t="shared" si="54"/>
        <v/>
      </c>
      <c r="B1171" s="123"/>
      <c r="C1171" s="55"/>
      <c r="D1171" s="55"/>
      <c r="E1171" s="56"/>
      <c r="F1171" s="78"/>
      <c r="G1171" s="56"/>
      <c r="H1171" s="84">
        <f>SUMIF('Cash Inflows'!E:E,'AR Journal'!D1171,'Cash Inflows'!F:F)</f>
        <v>0</v>
      </c>
      <c r="I1171" s="84">
        <f t="shared" si="56"/>
        <v>0</v>
      </c>
      <c r="J1171">
        <f t="shared" si="55"/>
        <v>0</v>
      </c>
      <c r="K1171" t="b">
        <f ca="1">IF(TODAY()-E1171&gt;'Data Inputs'!$B$46,TRUE,FALSE)</f>
        <v>1</v>
      </c>
    </row>
    <row r="1172" spans="1:11" x14ac:dyDescent="0.25">
      <c r="A1172" s="110" t="str">
        <f t="shared" si="54"/>
        <v/>
      </c>
      <c r="B1172" s="123"/>
      <c r="C1172" s="55"/>
      <c r="D1172" s="55"/>
      <c r="E1172" s="56"/>
      <c r="F1172" s="78"/>
      <c r="G1172" s="56"/>
      <c r="H1172" s="84">
        <f>SUMIF('Cash Inflows'!E:E,'AR Journal'!D1172,'Cash Inflows'!F:F)</f>
        <v>0</v>
      </c>
      <c r="I1172" s="84">
        <f t="shared" si="56"/>
        <v>0</v>
      </c>
      <c r="J1172">
        <f t="shared" si="55"/>
        <v>0</v>
      </c>
      <c r="K1172" t="b">
        <f ca="1">IF(TODAY()-E1172&gt;'Data Inputs'!$B$46,TRUE,FALSE)</f>
        <v>1</v>
      </c>
    </row>
    <row r="1173" spans="1:11" x14ac:dyDescent="0.25">
      <c r="A1173" s="110" t="str">
        <f t="shared" si="54"/>
        <v/>
      </c>
      <c r="B1173" s="123"/>
      <c r="C1173" s="55"/>
      <c r="D1173" s="55"/>
      <c r="E1173" s="56"/>
      <c r="F1173" s="78"/>
      <c r="G1173" s="56"/>
      <c r="H1173" s="84">
        <f>SUMIF('Cash Inflows'!E:E,'AR Journal'!D1173,'Cash Inflows'!F:F)</f>
        <v>0</v>
      </c>
      <c r="I1173" s="84">
        <f t="shared" si="56"/>
        <v>0</v>
      </c>
      <c r="J1173">
        <f t="shared" si="55"/>
        <v>0</v>
      </c>
      <c r="K1173" t="b">
        <f ca="1">IF(TODAY()-E1173&gt;'Data Inputs'!$B$46,TRUE,FALSE)</f>
        <v>1</v>
      </c>
    </row>
    <row r="1174" spans="1:11" x14ac:dyDescent="0.25">
      <c r="A1174" s="110" t="str">
        <f t="shared" si="54"/>
        <v/>
      </c>
      <c r="B1174" s="123"/>
      <c r="C1174" s="55"/>
      <c r="D1174" s="55"/>
      <c r="E1174" s="56"/>
      <c r="F1174" s="78"/>
      <c r="G1174" s="56"/>
      <c r="H1174" s="84">
        <f>SUMIF('Cash Inflows'!E:E,'AR Journal'!D1174,'Cash Inflows'!F:F)</f>
        <v>0</v>
      </c>
      <c r="I1174" s="84">
        <f t="shared" si="56"/>
        <v>0</v>
      </c>
      <c r="J1174">
        <f t="shared" si="55"/>
        <v>0</v>
      </c>
      <c r="K1174" t="b">
        <f ca="1">IF(TODAY()-E1174&gt;'Data Inputs'!$B$46,TRUE,FALSE)</f>
        <v>1</v>
      </c>
    </row>
    <row r="1175" spans="1:11" x14ac:dyDescent="0.25">
      <c r="A1175" s="110" t="str">
        <f t="shared" si="54"/>
        <v/>
      </c>
      <c r="B1175" s="123"/>
      <c r="C1175" s="55"/>
      <c r="D1175" s="55"/>
      <c r="E1175" s="56"/>
      <c r="F1175" s="78"/>
      <c r="G1175" s="56"/>
      <c r="H1175" s="84">
        <f>SUMIF('Cash Inflows'!E:E,'AR Journal'!D1175,'Cash Inflows'!F:F)</f>
        <v>0</v>
      </c>
      <c r="I1175" s="84">
        <f t="shared" si="56"/>
        <v>0</v>
      </c>
      <c r="J1175">
        <f t="shared" si="55"/>
        <v>0</v>
      </c>
      <c r="K1175" t="b">
        <f ca="1">IF(TODAY()-E1175&gt;'Data Inputs'!$B$46,TRUE,FALSE)</f>
        <v>1</v>
      </c>
    </row>
    <row r="1176" spans="1:11" x14ac:dyDescent="0.25">
      <c r="A1176" s="110" t="str">
        <f t="shared" si="54"/>
        <v/>
      </c>
      <c r="B1176" s="123"/>
      <c r="C1176" s="55"/>
      <c r="D1176" s="55"/>
      <c r="E1176" s="56"/>
      <c r="F1176" s="78"/>
      <c r="G1176" s="56"/>
      <c r="H1176" s="84">
        <f>SUMIF('Cash Inflows'!E:E,'AR Journal'!D1176,'Cash Inflows'!F:F)</f>
        <v>0</v>
      </c>
      <c r="I1176" s="84">
        <f t="shared" si="56"/>
        <v>0</v>
      </c>
      <c r="J1176">
        <f t="shared" si="55"/>
        <v>0</v>
      </c>
      <c r="K1176" t="b">
        <f ca="1">IF(TODAY()-E1176&gt;'Data Inputs'!$B$46,TRUE,FALSE)</f>
        <v>1</v>
      </c>
    </row>
    <row r="1177" spans="1:11" x14ac:dyDescent="0.25">
      <c r="A1177" s="110" t="str">
        <f t="shared" si="54"/>
        <v/>
      </c>
      <c r="B1177" s="123"/>
      <c r="C1177" s="55"/>
      <c r="D1177" s="55"/>
      <c r="E1177" s="56"/>
      <c r="F1177" s="78"/>
      <c r="G1177" s="56"/>
      <c r="H1177" s="84">
        <f>SUMIF('Cash Inflows'!E:E,'AR Journal'!D1177,'Cash Inflows'!F:F)</f>
        <v>0</v>
      </c>
      <c r="I1177" s="84">
        <f t="shared" si="56"/>
        <v>0</v>
      </c>
      <c r="J1177">
        <f t="shared" si="55"/>
        <v>0</v>
      </c>
      <c r="K1177" t="b">
        <f ca="1">IF(TODAY()-E1177&gt;'Data Inputs'!$B$46,TRUE,FALSE)</f>
        <v>1</v>
      </c>
    </row>
    <row r="1178" spans="1:11" x14ac:dyDescent="0.25">
      <c r="A1178" s="110" t="str">
        <f t="shared" si="54"/>
        <v/>
      </c>
      <c r="B1178" s="123"/>
      <c r="C1178" s="55"/>
      <c r="D1178" s="55"/>
      <c r="E1178" s="56"/>
      <c r="F1178" s="78"/>
      <c r="G1178" s="56"/>
      <c r="H1178" s="84">
        <f>SUMIF('Cash Inflows'!E:E,'AR Journal'!D1178,'Cash Inflows'!F:F)</f>
        <v>0</v>
      </c>
      <c r="I1178" s="84">
        <f t="shared" si="56"/>
        <v>0</v>
      </c>
      <c r="J1178">
        <f t="shared" si="55"/>
        <v>0</v>
      </c>
      <c r="K1178" t="b">
        <f ca="1">IF(TODAY()-E1178&gt;'Data Inputs'!$B$46,TRUE,FALSE)</f>
        <v>1</v>
      </c>
    </row>
    <row r="1179" spans="1:11" x14ac:dyDescent="0.25">
      <c r="A1179" s="110" t="str">
        <f t="shared" si="54"/>
        <v/>
      </c>
      <c r="B1179" s="123"/>
      <c r="C1179" s="55"/>
      <c r="D1179" s="55"/>
      <c r="E1179" s="56"/>
      <c r="F1179" s="78"/>
      <c r="G1179" s="56"/>
      <c r="H1179" s="84">
        <f>SUMIF('Cash Inflows'!E:E,'AR Journal'!D1179,'Cash Inflows'!F:F)</f>
        <v>0</v>
      </c>
      <c r="I1179" s="84">
        <f t="shared" si="56"/>
        <v>0</v>
      </c>
      <c r="J1179">
        <f t="shared" si="55"/>
        <v>0</v>
      </c>
      <c r="K1179" t="b">
        <f ca="1">IF(TODAY()-E1179&gt;'Data Inputs'!$B$46,TRUE,FALSE)</f>
        <v>1</v>
      </c>
    </row>
    <row r="1180" spans="1:11" x14ac:dyDescent="0.25">
      <c r="A1180" s="110" t="str">
        <f t="shared" si="54"/>
        <v/>
      </c>
      <c r="B1180" s="123"/>
      <c r="C1180" s="55"/>
      <c r="D1180" s="55"/>
      <c r="E1180" s="56"/>
      <c r="F1180" s="78"/>
      <c r="G1180" s="56"/>
      <c r="H1180" s="84">
        <f>SUMIF('Cash Inflows'!E:E,'AR Journal'!D1180,'Cash Inflows'!F:F)</f>
        <v>0</v>
      </c>
      <c r="I1180" s="84">
        <f t="shared" si="56"/>
        <v>0</v>
      </c>
      <c r="J1180">
        <f t="shared" si="55"/>
        <v>0</v>
      </c>
      <c r="K1180" t="b">
        <f ca="1">IF(TODAY()-E1180&gt;'Data Inputs'!$B$46,TRUE,FALSE)</f>
        <v>1</v>
      </c>
    </row>
    <row r="1181" spans="1:11" x14ac:dyDescent="0.25">
      <c r="A1181" s="110" t="str">
        <f t="shared" si="54"/>
        <v/>
      </c>
      <c r="B1181" s="123"/>
      <c r="C1181" s="55"/>
      <c r="D1181" s="55"/>
      <c r="E1181" s="56"/>
      <c r="F1181" s="78"/>
      <c r="G1181" s="56"/>
      <c r="H1181" s="84">
        <f>SUMIF('Cash Inflows'!E:E,'AR Journal'!D1181,'Cash Inflows'!F:F)</f>
        <v>0</v>
      </c>
      <c r="I1181" s="84">
        <f t="shared" si="56"/>
        <v>0</v>
      </c>
      <c r="J1181">
        <f t="shared" si="55"/>
        <v>0</v>
      </c>
      <c r="K1181" t="b">
        <f ca="1">IF(TODAY()-E1181&gt;'Data Inputs'!$B$46,TRUE,FALSE)</f>
        <v>1</v>
      </c>
    </row>
    <row r="1182" spans="1:11" x14ac:dyDescent="0.25">
      <c r="A1182" s="110" t="str">
        <f t="shared" si="54"/>
        <v/>
      </c>
      <c r="B1182" s="123"/>
      <c r="C1182" s="55"/>
      <c r="D1182" s="55"/>
      <c r="E1182" s="56"/>
      <c r="F1182" s="78"/>
      <c r="G1182" s="56"/>
      <c r="H1182" s="84">
        <f>SUMIF('Cash Inflows'!E:E,'AR Journal'!D1182,'Cash Inflows'!F:F)</f>
        <v>0</v>
      </c>
      <c r="I1182" s="84">
        <f t="shared" si="56"/>
        <v>0</v>
      </c>
      <c r="J1182">
        <f t="shared" si="55"/>
        <v>0</v>
      </c>
      <c r="K1182" t="b">
        <f ca="1">IF(TODAY()-E1182&gt;'Data Inputs'!$B$46,TRUE,FALSE)</f>
        <v>1</v>
      </c>
    </row>
    <row r="1183" spans="1:11" x14ac:dyDescent="0.25">
      <c r="A1183" s="110" t="str">
        <f t="shared" si="54"/>
        <v/>
      </c>
      <c r="B1183" s="123"/>
      <c r="C1183" s="55"/>
      <c r="D1183" s="55"/>
      <c r="E1183" s="56"/>
      <c r="F1183" s="78"/>
      <c r="G1183" s="56"/>
      <c r="H1183" s="84">
        <f>SUMIF('Cash Inflows'!E:E,'AR Journal'!D1183,'Cash Inflows'!F:F)</f>
        <v>0</v>
      </c>
      <c r="I1183" s="84">
        <f t="shared" si="56"/>
        <v>0</v>
      </c>
      <c r="J1183">
        <f t="shared" si="55"/>
        <v>0</v>
      </c>
      <c r="K1183" t="b">
        <f ca="1">IF(TODAY()-E1183&gt;'Data Inputs'!$B$46,TRUE,FALSE)</f>
        <v>1</v>
      </c>
    </row>
    <row r="1184" spans="1:11" x14ac:dyDescent="0.25">
      <c r="A1184" s="110" t="str">
        <f t="shared" si="54"/>
        <v/>
      </c>
      <c r="B1184" s="123"/>
      <c r="C1184" s="55"/>
      <c r="D1184" s="55"/>
      <c r="E1184" s="56"/>
      <c r="F1184" s="78"/>
      <c r="G1184" s="56"/>
      <c r="H1184" s="84">
        <f>SUMIF('Cash Inflows'!E:E,'AR Journal'!D1184,'Cash Inflows'!F:F)</f>
        <v>0</v>
      </c>
      <c r="I1184" s="84">
        <f t="shared" si="56"/>
        <v>0</v>
      </c>
      <c r="J1184">
        <f t="shared" si="55"/>
        <v>0</v>
      </c>
      <c r="K1184" t="b">
        <f ca="1">IF(TODAY()-E1184&gt;'Data Inputs'!$B$46,TRUE,FALSE)</f>
        <v>1</v>
      </c>
    </row>
    <row r="1185" spans="1:11" x14ac:dyDescent="0.25">
      <c r="A1185" s="110" t="str">
        <f t="shared" si="54"/>
        <v/>
      </c>
      <c r="B1185" s="123"/>
      <c r="C1185" s="55"/>
      <c r="D1185" s="55"/>
      <c r="E1185" s="56"/>
      <c r="F1185" s="78"/>
      <c r="G1185" s="56"/>
      <c r="H1185" s="84">
        <f>SUMIF('Cash Inflows'!E:E,'AR Journal'!D1185,'Cash Inflows'!F:F)</f>
        <v>0</v>
      </c>
      <c r="I1185" s="84">
        <f t="shared" si="56"/>
        <v>0</v>
      </c>
      <c r="J1185">
        <f t="shared" si="55"/>
        <v>0</v>
      </c>
      <c r="K1185" t="b">
        <f ca="1">IF(TODAY()-E1185&gt;'Data Inputs'!$B$46,TRUE,FALSE)</f>
        <v>1</v>
      </c>
    </row>
    <row r="1186" spans="1:11" x14ac:dyDescent="0.25">
      <c r="A1186" s="110" t="str">
        <f t="shared" si="54"/>
        <v/>
      </c>
      <c r="B1186" s="123"/>
      <c r="C1186" s="55"/>
      <c r="D1186" s="55"/>
      <c r="E1186" s="56"/>
      <c r="F1186" s="78"/>
      <c r="G1186" s="56"/>
      <c r="H1186" s="84">
        <f>SUMIF('Cash Inflows'!E:E,'AR Journal'!D1186,'Cash Inflows'!F:F)</f>
        <v>0</v>
      </c>
      <c r="I1186" s="84">
        <f t="shared" si="56"/>
        <v>0</v>
      </c>
      <c r="J1186">
        <f t="shared" si="55"/>
        <v>0</v>
      </c>
      <c r="K1186" t="b">
        <f ca="1">IF(TODAY()-E1186&gt;'Data Inputs'!$B$46,TRUE,FALSE)</f>
        <v>1</v>
      </c>
    </row>
    <row r="1187" spans="1:11" x14ac:dyDescent="0.25">
      <c r="A1187" s="110" t="str">
        <f t="shared" si="54"/>
        <v/>
      </c>
      <c r="B1187" s="123"/>
      <c r="C1187" s="55"/>
      <c r="D1187" s="55"/>
      <c r="E1187" s="56"/>
      <c r="F1187" s="78"/>
      <c r="G1187" s="56"/>
      <c r="H1187" s="84">
        <f>SUMIF('Cash Inflows'!E:E,'AR Journal'!D1187,'Cash Inflows'!F:F)</f>
        <v>0</v>
      </c>
      <c r="I1187" s="84">
        <f t="shared" si="56"/>
        <v>0</v>
      </c>
      <c r="J1187">
        <f t="shared" si="55"/>
        <v>0</v>
      </c>
      <c r="K1187" t="b">
        <f ca="1">IF(TODAY()-E1187&gt;'Data Inputs'!$B$46,TRUE,FALSE)</f>
        <v>1</v>
      </c>
    </row>
    <row r="1188" spans="1:11" x14ac:dyDescent="0.25">
      <c r="A1188" s="110" t="str">
        <f t="shared" si="54"/>
        <v/>
      </c>
      <c r="B1188" s="123"/>
      <c r="C1188" s="55"/>
      <c r="D1188" s="55"/>
      <c r="E1188" s="56"/>
      <c r="F1188" s="78"/>
      <c r="G1188" s="56"/>
      <c r="H1188" s="84">
        <f>SUMIF('Cash Inflows'!E:E,'AR Journal'!D1188,'Cash Inflows'!F:F)</f>
        <v>0</v>
      </c>
      <c r="I1188" s="84">
        <f t="shared" si="56"/>
        <v>0</v>
      </c>
      <c r="J1188">
        <f t="shared" si="55"/>
        <v>0</v>
      </c>
      <c r="K1188" t="b">
        <f ca="1">IF(TODAY()-E1188&gt;'Data Inputs'!$B$46,TRUE,FALSE)</f>
        <v>1</v>
      </c>
    </row>
    <row r="1189" spans="1:11" x14ac:dyDescent="0.25">
      <c r="A1189" s="110" t="str">
        <f t="shared" si="54"/>
        <v/>
      </c>
      <c r="B1189" s="123"/>
      <c r="C1189" s="55"/>
      <c r="D1189" s="55"/>
      <c r="E1189" s="56"/>
      <c r="F1189" s="78"/>
      <c r="G1189" s="56"/>
      <c r="H1189" s="84">
        <f>SUMIF('Cash Inflows'!E:E,'AR Journal'!D1189,'Cash Inflows'!F:F)</f>
        <v>0</v>
      </c>
      <c r="I1189" s="84">
        <f t="shared" si="56"/>
        <v>0</v>
      </c>
      <c r="J1189">
        <f t="shared" si="55"/>
        <v>0</v>
      </c>
      <c r="K1189" t="b">
        <f ca="1">IF(TODAY()-E1189&gt;'Data Inputs'!$B$46,TRUE,FALSE)</f>
        <v>1</v>
      </c>
    </row>
    <row r="1190" spans="1:11" x14ac:dyDescent="0.25">
      <c r="A1190" s="110" t="str">
        <f t="shared" si="54"/>
        <v/>
      </c>
      <c r="B1190" s="123"/>
      <c r="C1190" s="55"/>
      <c r="D1190" s="55"/>
      <c r="E1190" s="56"/>
      <c r="F1190" s="78"/>
      <c r="G1190" s="56"/>
      <c r="H1190" s="84">
        <f>SUMIF('Cash Inflows'!E:E,'AR Journal'!D1190,'Cash Inflows'!F:F)</f>
        <v>0</v>
      </c>
      <c r="I1190" s="84">
        <f t="shared" si="56"/>
        <v>0</v>
      </c>
      <c r="J1190">
        <f t="shared" si="55"/>
        <v>0</v>
      </c>
      <c r="K1190" t="b">
        <f ca="1">IF(TODAY()-E1190&gt;'Data Inputs'!$B$46,TRUE,FALSE)</f>
        <v>1</v>
      </c>
    </row>
    <row r="1191" spans="1:11" x14ac:dyDescent="0.25">
      <c r="A1191" s="110" t="str">
        <f t="shared" si="54"/>
        <v/>
      </c>
      <c r="B1191" s="123"/>
      <c r="C1191" s="55"/>
      <c r="D1191" s="55"/>
      <c r="E1191" s="56"/>
      <c r="F1191" s="78"/>
      <c r="G1191" s="56"/>
      <c r="H1191" s="84">
        <f>SUMIF('Cash Inflows'!E:E,'AR Journal'!D1191,'Cash Inflows'!F:F)</f>
        <v>0</v>
      </c>
      <c r="I1191" s="84">
        <f t="shared" si="56"/>
        <v>0</v>
      </c>
      <c r="J1191">
        <f t="shared" si="55"/>
        <v>0</v>
      </c>
      <c r="K1191" t="b">
        <f ca="1">IF(TODAY()-E1191&gt;'Data Inputs'!$B$46,TRUE,FALSE)</f>
        <v>1</v>
      </c>
    </row>
    <row r="1192" spans="1:11" x14ac:dyDescent="0.25">
      <c r="A1192" s="110" t="str">
        <f t="shared" si="54"/>
        <v/>
      </c>
      <c r="B1192" s="123"/>
      <c r="C1192" s="55"/>
      <c r="D1192" s="55"/>
      <c r="E1192" s="56"/>
      <c r="F1192" s="78"/>
      <c r="G1192" s="56"/>
      <c r="H1192" s="84">
        <f>SUMIF('Cash Inflows'!E:E,'AR Journal'!D1192,'Cash Inflows'!F:F)</f>
        <v>0</v>
      </c>
      <c r="I1192" s="84">
        <f t="shared" si="56"/>
        <v>0</v>
      </c>
      <c r="J1192">
        <f t="shared" si="55"/>
        <v>0</v>
      </c>
      <c r="K1192" t="b">
        <f ca="1">IF(TODAY()-E1192&gt;'Data Inputs'!$B$46,TRUE,FALSE)</f>
        <v>1</v>
      </c>
    </row>
    <row r="1193" spans="1:11" x14ac:dyDescent="0.25">
      <c r="A1193" s="110" t="str">
        <f t="shared" si="54"/>
        <v/>
      </c>
      <c r="B1193" s="123"/>
      <c r="C1193" s="55"/>
      <c r="D1193" s="55"/>
      <c r="E1193" s="56"/>
      <c r="F1193" s="78"/>
      <c r="G1193" s="56"/>
      <c r="H1193" s="84">
        <f>SUMIF('Cash Inflows'!E:E,'AR Journal'!D1193,'Cash Inflows'!F:F)</f>
        <v>0</v>
      </c>
      <c r="I1193" s="84">
        <f t="shared" si="56"/>
        <v>0</v>
      </c>
      <c r="J1193">
        <f t="shared" si="55"/>
        <v>0</v>
      </c>
      <c r="K1193" t="b">
        <f ca="1">IF(TODAY()-E1193&gt;'Data Inputs'!$B$46,TRUE,FALSE)</f>
        <v>1</v>
      </c>
    </row>
    <row r="1194" spans="1:11" x14ac:dyDescent="0.25">
      <c r="A1194" s="110" t="str">
        <f t="shared" si="54"/>
        <v/>
      </c>
      <c r="B1194" s="123"/>
      <c r="C1194" s="55"/>
      <c r="D1194" s="55"/>
      <c r="E1194" s="56"/>
      <c r="F1194" s="78"/>
      <c r="G1194" s="56"/>
      <c r="H1194" s="84">
        <f>SUMIF('Cash Inflows'!E:E,'AR Journal'!D1194,'Cash Inflows'!F:F)</f>
        <v>0</v>
      </c>
      <c r="I1194" s="84">
        <f t="shared" si="56"/>
        <v>0</v>
      </c>
      <c r="J1194">
        <f t="shared" si="55"/>
        <v>0</v>
      </c>
      <c r="K1194" t="b">
        <f ca="1">IF(TODAY()-E1194&gt;'Data Inputs'!$B$46,TRUE,FALSE)</f>
        <v>1</v>
      </c>
    </row>
    <row r="1195" spans="1:11" x14ac:dyDescent="0.25">
      <c r="A1195" s="110" t="str">
        <f t="shared" si="54"/>
        <v/>
      </c>
      <c r="B1195" s="123"/>
      <c r="C1195" s="55"/>
      <c r="D1195" s="55"/>
      <c r="E1195" s="56"/>
      <c r="F1195" s="78"/>
      <c r="G1195" s="56"/>
      <c r="H1195" s="84">
        <f>SUMIF('Cash Inflows'!E:E,'AR Journal'!D1195,'Cash Inflows'!F:F)</f>
        <v>0</v>
      </c>
      <c r="I1195" s="84">
        <f t="shared" si="56"/>
        <v>0</v>
      </c>
      <c r="J1195">
        <f t="shared" si="55"/>
        <v>0</v>
      </c>
      <c r="K1195" t="b">
        <f ca="1">IF(TODAY()-E1195&gt;'Data Inputs'!$B$46,TRUE,FALSE)</f>
        <v>1</v>
      </c>
    </row>
    <row r="1196" spans="1:11" x14ac:dyDescent="0.25">
      <c r="A1196" s="110" t="str">
        <f t="shared" si="54"/>
        <v/>
      </c>
      <c r="B1196" s="123"/>
      <c r="C1196" s="55"/>
      <c r="D1196" s="55"/>
      <c r="E1196" s="56"/>
      <c r="F1196" s="78"/>
      <c r="G1196" s="56"/>
      <c r="H1196" s="84">
        <f>SUMIF('Cash Inflows'!E:E,'AR Journal'!D1196,'Cash Inflows'!F:F)</f>
        <v>0</v>
      </c>
      <c r="I1196" s="84">
        <f t="shared" si="56"/>
        <v>0</v>
      </c>
      <c r="J1196">
        <f t="shared" si="55"/>
        <v>0</v>
      </c>
      <c r="K1196" t="b">
        <f ca="1">IF(TODAY()-E1196&gt;'Data Inputs'!$B$46,TRUE,FALSE)</f>
        <v>1</v>
      </c>
    </row>
    <row r="1197" spans="1:11" x14ac:dyDescent="0.25">
      <c r="A1197" s="110" t="str">
        <f t="shared" si="54"/>
        <v/>
      </c>
      <c r="B1197" s="123"/>
      <c r="C1197" s="55"/>
      <c r="D1197" s="55"/>
      <c r="E1197" s="56"/>
      <c r="F1197" s="78"/>
      <c r="G1197" s="56"/>
      <c r="H1197" s="84">
        <f>SUMIF('Cash Inflows'!E:E,'AR Journal'!D1197,'Cash Inflows'!F:F)</f>
        <v>0</v>
      </c>
      <c r="I1197" s="84">
        <f t="shared" si="56"/>
        <v>0</v>
      </c>
      <c r="J1197">
        <f t="shared" si="55"/>
        <v>0</v>
      </c>
      <c r="K1197" t="b">
        <f ca="1">IF(TODAY()-E1197&gt;'Data Inputs'!$B$46,TRUE,FALSE)</f>
        <v>1</v>
      </c>
    </row>
    <row r="1198" spans="1:11" x14ac:dyDescent="0.25">
      <c r="A1198" s="110" t="str">
        <f t="shared" si="54"/>
        <v/>
      </c>
      <c r="B1198" s="123"/>
      <c r="C1198" s="55"/>
      <c r="D1198" s="55"/>
      <c r="E1198" s="56"/>
      <c r="F1198" s="78"/>
      <c r="G1198" s="56"/>
      <c r="H1198" s="84">
        <f>SUMIF('Cash Inflows'!E:E,'AR Journal'!D1198,'Cash Inflows'!F:F)</f>
        <v>0</v>
      </c>
      <c r="I1198" s="84">
        <f t="shared" si="56"/>
        <v>0</v>
      </c>
      <c r="J1198">
        <f t="shared" si="55"/>
        <v>0</v>
      </c>
      <c r="K1198" t="b">
        <f ca="1">IF(TODAY()-E1198&gt;'Data Inputs'!$B$46,TRUE,FALSE)</f>
        <v>1</v>
      </c>
    </row>
    <row r="1199" spans="1:11" x14ac:dyDescent="0.25">
      <c r="A1199" s="110" t="str">
        <f t="shared" si="54"/>
        <v/>
      </c>
      <c r="B1199" s="123"/>
      <c r="C1199" s="55"/>
      <c r="D1199" s="55"/>
      <c r="E1199" s="56"/>
      <c r="F1199" s="78"/>
      <c r="G1199" s="56"/>
      <c r="H1199" s="84">
        <f>SUMIF('Cash Inflows'!E:E,'AR Journal'!D1199,'Cash Inflows'!F:F)</f>
        <v>0</v>
      </c>
      <c r="I1199" s="84">
        <f t="shared" si="56"/>
        <v>0</v>
      </c>
      <c r="J1199">
        <f t="shared" si="55"/>
        <v>0</v>
      </c>
      <c r="K1199" t="b">
        <f ca="1">IF(TODAY()-E1199&gt;'Data Inputs'!$B$46,TRUE,FALSE)</f>
        <v>1</v>
      </c>
    </row>
    <row r="1200" spans="1:11" x14ac:dyDescent="0.25">
      <c r="A1200" s="110" t="str">
        <f t="shared" si="54"/>
        <v/>
      </c>
      <c r="B1200" s="123"/>
      <c r="C1200" s="55"/>
      <c r="D1200" s="55"/>
      <c r="E1200" s="56"/>
      <c r="F1200" s="78"/>
      <c r="G1200" s="56"/>
      <c r="H1200" s="84">
        <f>SUMIF('Cash Inflows'!E:E,'AR Journal'!D1200,'Cash Inflows'!F:F)</f>
        <v>0</v>
      </c>
      <c r="I1200" s="84">
        <f t="shared" si="56"/>
        <v>0</v>
      </c>
      <c r="J1200">
        <f t="shared" si="55"/>
        <v>0</v>
      </c>
      <c r="K1200" t="b">
        <f ca="1">IF(TODAY()-E1200&gt;'Data Inputs'!$B$46,TRUE,FALSE)</f>
        <v>1</v>
      </c>
    </row>
    <row r="1201" spans="1:11" x14ac:dyDescent="0.25">
      <c r="A1201" s="110" t="str">
        <f t="shared" si="54"/>
        <v/>
      </c>
      <c r="B1201" s="123"/>
      <c r="C1201" s="55"/>
      <c r="D1201" s="55"/>
      <c r="E1201" s="56"/>
      <c r="F1201" s="78"/>
      <c r="G1201" s="56"/>
      <c r="H1201" s="84">
        <f>SUMIF('Cash Inflows'!E:E,'AR Journal'!D1201,'Cash Inflows'!F:F)</f>
        <v>0</v>
      </c>
      <c r="I1201" s="84">
        <f t="shared" si="56"/>
        <v>0</v>
      </c>
      <c r="J1201">
        <f t="shared" si="55"/>
        <v>0</v>
      </c>
      <c r="K1201" t="b">
        <f ca="1">IF(TODAY()-E1201&gt;'Data Inputs'!$B$46,TRUE,FALSE)</f>
        <v>1</v>
      </c>
    </row>
    <row r="1202" spans="1:11" x14ac:dyDescent="0.25">
      <c r="A1202" s="110" t="str">
        <f t="shared" si="54"/>
        <v/>
      </c>
      <c r="B1202" s="123"/>
      <c r="C1202" s="55"/>
      <c r="D1202" s="55"/>
      <c r="E1202" s="56"/>
      <c r="F1202" s="78"/>
      <c r="G1202" s="56"/>
      <c r="H1202" s="84">
        <f>SUMIF('Cash Inflows'!E:E,'AR Journal'!D1202,'Cash Inflows'!F:F)</f>
        <v>0</v>
      </c>
      <c r="I1202" s="84">
        <f t="shared" si="56"/>
        <v>0</v>
      </c>
      <c r="J1202">
        <f t="shared" si="55"/>
        <v>0</v>
      </c>
      <c r="K1202" t="b">
        <f ca="1">IF(TODAY()-E1202&gt;'Data Inputs'!$B$46,TRUE,FALSE)</f>
        <v>1</v>
      </c>
    </row>
    <row r="1203" spans="1:11" x14ac:dyDescent="0.25">
      <c r="A1203" s="110" t="str">
        <f t="shared" si="54"/>
        <v/>
      </c>
      <c r="B1203" s="123"/>
      <c r="C1203" s="55"/>
      <c r="D1203" s="55"/>
      <c r="E1203" s="56"/>
      <c r="F1203" s="78"/>
      <c r="G1203" s="56"/>
      <c r="H1203" s="84">
        <f>SUMIF('Cash Inflows'!E:E,'AR Journal'!D1203,'Cash Inflows'!F:F)</f>
        <v>0</v>
      </c>
      <c r="I1203" s="84">
        <f t="shared" si="56"/>
        <v>0</v>
      </c>
      <c r="J1203">
        <f t="shared" si="55"/>
        <v>0</v>
      </c>
      <c r="K1203" t="b">
        <f ca="1">IF(TODAY()-E1203&gt;'Data Inputs'!$B$46,TRUE,FALSE)</f>
        <v>1</v>
      </c>
    </row>
    <row r="1204" spans="1:11" x14ac:dyDescent="0.25">
      <c r="A1204" s="110" t="str">
        <f t="shared" si="54"/>
        <v/>
      </c>
      <c r="B1204" s="123"/>
      <c r="C1204" s="55"/>
      <c r="D1204" s="55"/>
      <c r="E1204" s="56"/>
      <c r="F1204" s="78"/>
      <c r="G1204" s="56"/>
      <c r="H1204" s="84">
        <f>SUMIF('Cash Inflows'!E:E,'AR Journal'!D1204,'Cash Inflows'!F:F)</f>
        <v>0</v>
      </c>
      <c r="I1204" s="84">
        <f t="shared" si="56"/>
        <v>0</v>
      </c>
      <c r="J1204">
        <f t="shared" si="55"/>
        <v>0</v>
      </c>
      <c r="K1204" t="b">
        <f ca="1">IF(TODAY()-E1204&gt;'Data Inputs'!$B$46,TRUE,FALSE)</f>
        <v>1</v>
      </c>
    </row>
    <row r="1205" spans="1:11" x14ac:dyDescent="0.25">
      <c r="A1205" s="110" t="str">
        <f t="shared" si="54"/>
        <v/>
      </c>
      <c r="B1205" s="123"/>
      <c r="C1205" s="55"/>
      <c r="D1205" s="55"/>
      <c r="E1205" s="56"/>
      <c r="F1205" s="78"/>
      <c r="G1205" s="56"/>
      <c r="H1205" s="84">
        <f>SUMIF('Cash Inflows'!E:E,'AR Journal'!D1205,'Cash Inflows'!F:F)</f>
        <v>0</v>
      </c>
      <c r="I1205" s="84">
        <f t="shared" si="56"/>
        <v>0</v>
      </c>
      <c r="J1205">
        <f t="shared" si="55"/>
        <v>0</v>
      </c>
      <c r="K1205" t="b">
        <f ca="1">IF(TODAY()-E1205&gt;'Data Inputs'!$B$46,TRUE,FALSE)</f>
        <v>1</v>
      </c>
    </row>
    <row r="1206" spans="1:11" x14ac:dyDescent="0.25">
      <c r="A1206" s="110" t="str">
        <f t="shared" si="54"/>
        <v/>
      </c>
      <c r="B1206" s="123"/>
      <c r="C1206" s="55"/>
      <c r="D1206" s="55"/>
      <c r="E1206" s="56"/>
      <c r="F1206" s="78"/>
      <c r="G1206" s="56"/>
      <c r="H1206" s="84">
        <f>SUMIF('Cash Inflows'!E:E,'AR Journal'!D1206,'Cash Inflows'!F:F)</f>
        <v>0</v>
      </c>
      <c r="I1206" s="84">
        <f t="shared" si="56"/>
        <v>0</v>
      </c>
      <c r="J1206">
        <f t="shared" si="55"/>
        <v>0</v>
      </c>
      <c r="K1206" t="b">
        <f ca="1">IF(TODAY()-E1206&gt;'Data Inputs'!$B$46,TRUE,FALSE)</f>
        <v>1</v>
      </c>
    </row>
    <row r="1207" spans="1:11" x14ac:dyDescent="0.25">
      <c r="A1207" s="110" t="str">
        <f t="shared" si="54"/>
        <v/>
      </c>
      <c r="B1207" s="123"/>
      <c r="C1207" s="55"/>
      <c r="D1207" s="55"/>
      <c r="E1207" s="56"/>
      <c r="F1207" s="78"/>
      <c r="G1207" s="56"/>
      <c r="H1207" s="84">
        <f>SUMIF('Cash Inflows'!E:E,'AR Journal'!D1207,'Cash Inflows'!F:F)</f>
        <v>0</v>
      </c>
      <c r="I1207" s="84">
        <f t="shared" si="56"/>
        <v>0</v>
      </c>
      <c r="J1207">
        <f t="shared" si="55"/>
        <v>0</v>
      </c>
      <c r="K1207" t="b">
        <f ca="1">IF(TODAY()-E1207&gt;'Data Inputs'!$B$46,TRUE,FALSE)</f>
        <v>1</v>
      </c>
    </row>
    <row r="1208" spans="1:11" x14ac:dyDescent="0.25">
      <c r="A1208" s="110" t="str">
        <f t="shared" si="54"/>
        <v/>
      </c>
      <c r="B1208" s="123"/>
      <c r="C1208" s="55"/>
      <c r="D1208" s="55"/>
      <c r="E1208" s="56"/>
      <c r="F1208" s="78"/>
      <c r="G1208" s="56"/>
      <c r="H1208" s="84">
        <f>SUMIF('Cash Inflows'!E:E,'AR Journal'!D1208,'Cash Inflows'!F:F)</f>
        <v>0</v>
      </c>
      <c r="I1208" s="84">
        <f t="shared" si="56"/>
        <v>0</v>
      </c>
      <c r="J1208">
        <f t="shared" si="55"/>
        <v>0</v>
      </c>
      <c r="K1208" t="b">
        <f ca="1">IF(TODAY()-E1208&gt;'Data Inputs'!$B$46,TRUE,FALSE)</f>
        <v>1</v>
      </c>
    </row>
    <row r="1209" spans="1:11" x14ac:dyDescent="0.25">
      <c r="A1209" s="110" t="str">
        <f t="shared" si="54"/>
        <v/>
      </c>
      <c r="B1209" s="123"/>
      <c r="C1209" s="55"/>
      <c r="D1209" s="55"/>
      <c r="E1209" s="56"/>
      <c r="F1209" s="78"/>
      <c r="G1209" s="56"/>
      <c r="H1209" s="84">
        <f>SUMIF('Cash Inflows'!E:E,'AR Journal'!D1209,'Cash Inflows'!F:F)</f>
        <v>0</v>
      </c>
      <c r="I1209" s="84">
        <f t="shared" si="56"/>
        <v>0</v>
      </c>
      <c r="J1209">
        <f t="shared" si="55"/>
        <v>0</v>
      </c>
      <c r="K1209" t="b">
        <f ca="1">IF(TODAY()-E1209&gt;'Data Inputs'!$B$46,TRUE,FALSE)</f>
        <v>1</v>
      </c>
    </row>
    <row r="1210" spans="1:11" x14ac:dyDescent="0.25">
      <c r="A1210" s="110" t="str">
        <f t="shared" si="54"/>
        <v/>
      </c>
      <c r="B1210" s="123"/>
      <c r="C1210" s="55"/>
      <c r="D1210" s="55"/>
      <c r="E1210" s="56"/>
      <c r="F1210" s="78"/>
      <c r="G1210" s="56"/>
      <c r="H1210" s="84">
        <f>SUMIF('Cash Inflows'!E:E,'AR Journal'!D1210,'Cash Inflows'!F:F)</f>
        <v>0</v>
      </c>
      <c r="I1210" s="84">
        <f t="shared" si="56"/>
        <v>0</v>
      </c>
      <c r="J1210">
        <f t="shared" si="55"/>
        <v>0</v>
      </c>
      <c r="K1210" t="b">
        <f ca="1">IF(TODAY()-E1210&gt;'Data Inputs'!$B$46,TRUE,FALSE)</f>
        <v>1</v>
      </c>
    </row>
    <row r="1211" spans="1:11" x14ac:dyDescent="0.25">
      <c r="A1211" s="110" t="str">
        <f t="shared" si="54"/>
        <v/>
      </c>
      <c r="B1211" s="123"/>
      <c r="C1211" s="55"/>
      <c r="D1211" s="55"/>
      <c r="E1211" s="56"/>
      <c r="F1211" s="78"/>
      <c r="G1211" s="56"/>
      <c r="H1211" s="84">
        <f>SUMIF('Cash Inflows'!E:E,'AR Journal'!D1211,'Cash Inflows'!F:F)</f>
        <v>0</v>
      </c>
      <c r="I1211" s="84">
        <f t="shared" si="56"/>
        <v>0</v>
      </c>
      <c r="J1211">
        <f t="shared" si="55"/>
        <v>0</v>
      </c>
      <c r="K1211" t="b">
        <f ca="1">IF(TODAY()-E1211&gt;'Data Inputs'!$B$46,TRUE,FALSE)</f>
        <v>1</v>
      </c>
    </row>
    <row r="1212" spans="1:11" x14ac:dyDescent="0.25">
      <c r="A1212" s="110" t="str">
        <f t="shared" si="54"/>
        <v/>
      </c>
      <c r="B1212" s="123"/>
      <c r="C1212" s="55"/>
      <c r="D1212" s="55"/>
      <c r="E1212" s="56"/>
      <c r="F1212" s="78"/>
      <c r="G1212" s="56"/>
      <c r="H1212" s="84">
        <f>SUMIF('Cash Inflows'!E:E,'AR Journal'!D1212,'Cash Inflows'!F:F)</f>
        <v>0</v>
      </c>
      <c r="I1212" s="84">
        <f t="shared" si="56"/>
        <v>0</v>
      </c>
      <c r="J1212">
        <f t="shared" si="55"/>
        <v>0</v>
      </c>
      <c r="K1212" t="b">
        <f ca="1">IF(TODAY()-E1212&gt;'Data Inputs'!$B$46,TRUE,FALSE)</f>
        <v>1</v>
      </c>
    </row>
    <row r="1213" spans="1:11" x14ac:dyDescent="0.25">
      <c r="A1213" s="110" t="str">
        <f t="shared" si="54"/>
        <v/>
      </c>
      <c r="B1213" s="123"/>
      <c r="C1213" s="55"/>
      <c r="D1213" s="55"/>
      <c r="E1213" s="56"/>
      <c r="F1213" s="78"/>
      <c r="G1213" s="56"/>
      <c r="H1213" s="84">
        <f>SUMIF('Cash Inflows'!E:E,'AR Journal'!D1213,'Cash Inflows'!F:F)</f>
        <v>0</v>
      </c>
      <c r="I1213" s="84">
        <f t="shared" si="56"/>
        <v>0</v>
      </c>
      <c r="J1213">
        <f t="shared" si="55"/>
        <v>0</v>
      </c>
      <c r="K1213" t="b">
        <f ca="1">IF(TODAY()-E1213&gt;'Data Inputs'!$B$46,TRUE,FALSE)</f>
        <v>1</v>
      </c>
    </row>
    <row r="1214" spans="1:11" x14ac:dyDescent="0.25">
      <c r="A1214" s="110" t="str">
        <f t="shared" si="54"/>
        <v/>
      </c>
      <c r="B1214" s="123"/>
      <c r="C1214" s="55"/>
      <c r="D1214" s="55"/>
      <c r="E1214" s="56"/>
      <c r="F1214" s="78"/>
      <c r="G1214" s="56"/>
      <c r="H1214" s="84">
        <f>SUMIF('Cash Inflows'!E:E,'AR Journal'!D1214,'Cash Inflows'!F:F)</f>
        <v>0</v>
      </c>
      <c r="I1214" s="84">
        <f t="shared" si="56"/>
        <v>0</v>
      </c>
      <c r="J1214">
        <f t="shared" si="55"/>
        <v>0</v>
      </c>
      <c r="K1214" t="b">
        <f ca="1">IF(TODAY()-E1214&gt;'Data Inputs'!$B$46,TRUE,FALSE)</f>
        <v>1</v>
      </c>
    </row>
    <row r="1215" spans="1:11" x14ac:dyDescent="0.25">
      <c r="A1215" s="110" t="str">
        <f t="shared" si="54"/>
        <v/>
      </c>
      <c r="B1215" s="123"/>
      <c r="C1215" s="55"/>
      <c r="D1215" s="55"/>
      <c r="E1215" s="56"/>
      <c r="F1215" s="78"/>
      <c r="G1215" s="56"/>
      <c r="H1215" s="84">
        <f>SUMIF('Cash Inflows'!E:E,'AR Journal'!D1215,'Cash Inflows'!F:F)</f>
        <v>0</v>
      </c>
      <c r="I1215" s="84">
        <f t="shared" si="56"/>
        <v>0</v>
      </c>
      <c r="J1215">
        <f t="shared" si="55"/>
        <v>0</v>
      </c>
      <c r="K1215" t="b">
        <f ca="1">IF(TODAY()-E1215&gt;'Data Inputs'!$B$46,TRUE,FALSE)</f>
        <v>1</v>
      </c>
    </row>
    <row r="1216" spans="1:11" x14ac:dyDescent="0.25">
      <c r="A1216" s="110" t="str">
        <f t="shared" si="54"/>
        <v/>
      </c>
      <c r="B1216" s="123"/>
      <c r="C1216" s="55"/>
      <c r="D1216" s="55"/>
      <c r="E1216" s="56"/>
      <c r="F1216" s="78"/>
      <c r="G1216" s="56"/>
      <c r="H1216" s="84">
        <f>SUMIF('Cash Inflows'!E:E,'AR Journal'!D1216,'Cash Inflows'!F:F)</f>
        <v>0</v>
      </c>
      <c r="I1216" s="84">
        <f t="shared" si="56"/>
        <v>0</v>
      </c>
      <c r="J1216">
        <f t="shared" si="55"/>
        <v>0</v>
      </c>
      <c r="K1216" t="b">
        <f ca="1">IF(TODAY()-E1216&gt;'Data Inputs'!$B$46,TRUE,FALSE)</f>
        <v>1</v>
      </c>
    </row>
    <row r="1217" spans="1:11" x14ac:dyDescent="0.25">
      <c r="A1217" s="110" t="str">
        <f t="shared" si="54"/>
        <v/>
      </c>
      <c r="B1217" s="123"/>
      <c r="C1217" s="55"/>
      <c r="D1217" s="55"/>
      <c r="E1217" s="56"/>
      <c r="F1217" s="78"/>
      <c r="G1217" s="56"/>
      <c r="H1217" s="84">
        <f>SUMIF('Cash Inflows'!E:E,'AR Journal'!D1217,'Cash Inflows'!F:F)</f>
        <v>0</v>
      </c>
      <c r="I1217" s="84">
        <f t="shared" si="56"/>
        <v>0</v>
      </c>
      <c r="J1217">
        <f t="shared" si="55"/>
        <v>0</v>
      </c>
      <c r="K1217" t="b">
        <f ca="1">IF(TODAY()-E1217&gt;'Data Inputs'!$B$46,TRUE,FALSE)</f>
        <v>1</v>
      </c>
    </row>
    <row r="1218" spans="1:11" x14ac:dyDescent="0.25">
      <c r="A1218" s="110" t="str">
        <f t="shared" si="54"/>
        <v/>
      </c>
      <c r="B1218" s="123"/>
      <c r="C1218" s="55"/>
      <c r="D1218" s="55"/>
      <c r="E1218" s="56"/>
      <c r="F1218" s="78"/>
      <c r="G1218" s="56"/>
      <c r="H1218" s="84">
        <f>SUMIF('Cash Inflows'!E:E,'AR Journal'!D1218,'Cash Inflows'!F:F)</f>
        <v>0</v>
      </c>
      <c r="I1218" s="84">
        <f t="shared" si="56"/>
        <v>0</v>
      </c>
      <c r="J1218">
        <f t="shared" si="55"/>
        <v>0</v>
      </c>
      <c r="K1218" t="b">
        <f ca="1">IF(TODAY()-E1218&gt;'Data Inputs'!$B$46,TRUE,FALSE)</f>
        <v>1</v>
      </c>
    </row>
    <row r="1219" spans="1:11" x14ac:dyDescent="0.25">
      <c r="A1219" s="110" t="str">
        <f t="shared" ref="A1219:A1282" si="57">IF(E1219="","",E1219+(6-J1219))</f>
        <v/>
      </c>
      <c r="B1219" s="123"/>
      <c r="C1219" s="55"/>
      <c r="D1219" s="55"/>
      <c r="E1219" s="56"/>
      <c r="F1219" s="78"/>
      <c r="G1219" s="56"/>
      <c r="H1219" s="84">
        <f>SUMIF('Cash Inflows'!E:E,'AR Journal'!D1219,'Cash Inflows'!F:F)</f>
        <v>0</v>
      </c>
      <c r="I1219" s="84">
        <f t="shared" si="56"/>
        <v>0</v>
      </c>
      <c r="J1219">
        <f t="shared" ref="J1219:J1282" si="58">IF(WEEKDAY(E1219)=7,0,WEEKDAY(E1219))</f>
        <v>0</v>
      </c>
      <c r="K1219" t="b">
        <f ca="1">IF(TODAY()-E1219&gt;'Data Inputs'!$B$46,TRUE,FALSE)</f>
        <v>1</v>
      </c>
    </row>
    <row r="1220" spans="1:11" x14ac:dyDescent="0.25">
      <c r="A1220" s="110" t="str">
        <f t="shared" si="57"/>
        <v/>
      </c>
      <c r="B1220" s="123"/>
      <c r="C1220" s="55"/>
      <c r="D1220" s="55"/>
      <c r="E1220" s="56"/>
      <c r="F1220" s="78"/>
      <c r="G1220" s="56"/>
      <c r="H1220" s="84">
        <f>SUMIF('Cash Inflows'!E:E,'AR Journal'!D1220,'Cash Inflows'!F:F)</f>
        <v>0</v>
      </c>
      <c r="I1220" s="84">
        <f t="shared" ref="I1220:I1283" si="59">F1220-H1220</f>
        <v>0</v>
      </c>
      <c r="J1220">
        <f t="shared" si="58"/>
        <v>0</v>
      </c>
      <c r="K1220" t="b">
        <f ca="1">IF(TODAY()-E1220&gt;'Data Inputs'!$B$46,TRUE,FALSE)</f>
        <v>1</v>
      </c>
    </row>
    <row r="1221" spans="1:11" x14ac:dyDescent="0.25">
      <c r="A1221" s="110" t="str">
        <f t="shared" si="57"/>
        <v/>
      </c>
      <c r="B1221" s="123"/>
      <c r="C1221" s="55"/>
      <c r="D1221" s="55"/>
      <c r="E1221" s="56"/>
      <c r="F1221" s="78"/>
      <c r="G1221" s="56"/>
      <c r="H1221" s="84">
        <f>SUMIF('Cash Inflows'!E:E,'AR Journal'!D1221,'Cash Inflows'!F:F)</f>
        <v>0</v>
      </c>
      <c r="I1221" s="84">
        <f t="shared" si="59"/>
        <v>0</v>
      </c>
      <c r="J1221">
        <f t="shared" si="58"/>
        <v>0</v>
      </c>
      <c r="K1221" t="b">
        <f ca="1">IF(TODAY()-E1221&gt;'Data Inputs'!$B$46,TRUE,FALSE)</f>
        <v>1</v>
      </c>
    </row>
    <row r="1222" spans="1:11" x14ac:dyDescent="0.25">
      <c r="A1222" s="110" t="str">
        <f t="shared" si="57"/>
        <v/>
      </c>
      <c r="B1222" s="123"/>
      <c r="C1222" s="55"/>
      <c r="D1222" s="55"/>
      <c r="E1222" s="56"/>
      <c r="F1222" s="78"/>
      <c r="G1222" s="56"/>
      <c r="H1222" s="84">
        <f>SUMIF('Cash Inflows'!E:E,'AR Journal'!D1222,'Cash Inflows'!F:F)</f>
        <v>0</v>
      </c>
      <c r="I1222" s="84">
        <f t="shared" si="59"/>
        <v>0</v>
      </c>
      <c r="J1222">
        <f t="shared" si="58"/>
        <v>0</v>
      </c>
      <c r="K1222" t="b">
        <f ca="1">IF(TODAY()-E1222&gt;'Data Inputs'!$B$46,TRUE,FALSE)</f>
        <v>1</v>
      </c>
    </row>
    <row r="1223" spans="1:11" x14ac:dyDescent="0.25">
      <c r="A1223" s="110" t="str">
        <f t="shared" si="57"/>
        <v/>
      </c>
      <c r="B1223" s="123"/>
      <c r="C1223" s="55"/>
      <c r="D1223" s="55"/>
      <c r="E1223" s="56"/>
      <c r="F1223" s="78"/>
      <c r="G1223" s="56"/>
      <c r="H1223" s="84">
        <f>SUMIF('Cash Inflows'!E:E,'AR Journal'!D1223,'Cash Inflows'!F:F)</f>
        <v>0</v>
      </c>
      <c r="I1223" s="84">
        <f t="shared" si="59"/>
        <v>0</v>
      </c>
      <c r="J1223">
        <f t="shared" si="58"/>
        <v>0</v>
      </c>
      <c r="K1223" t="b">
        <f ca="1">IF(TODAY()-E1223&gt;'Data Inputs'!$B$46,TRUE,FALSE)</f>
        <v>1</v>
      </c>
    </row>
    <row r="1224" spans="1:11" x14ac:dyDescent="0.25">
      <c r="A1224" s="110" t="str">
        <f t="shared" si="57"/>
        <v/>
      </c>
      <c r="B1224" s="123"/>
      <c r="C1224" s="55"/>
      <c r="D1224" s="55"/>
      <c r="E1224" s="56"/>
      <c r="F1224" s="78"/>
      <c r="G1224" s="56"/>
      <c r="H1224" s="84">
        <f>SUMIF('Cash Inflows'!E:E,'AR Journal'!D1224,'Cash Inflows'!F:F)</f>
        <v>0</v>
      </c>
      <c r="I1224" s="84">
        <f t="shared" si="59"/>
        <v>0</v>
      </c>
      <c r="J1224">
        <f t="shared" si="58"/>
        <v>0</v>
      </c>
      <c r="K1224" t="b">
        <f ca="1">IF(TODAY()-E1224&gt;'Data Inputs'!$B$46,TRUE,FALSE)</f>
        <v>1</v>
      </c>
    </row>
    <row r="1225" spans="1:11" x14ac:dyDescent="0.25">
      <c r="A1225" s="110" t="str">
        <f t="shared" si="57"/>
        <v/>
      </c>
      <c r="B1225" s="123"/>
      <c r="C1225" s="55"/>
      <c r="D1225" s="55"/>
      <c r="E1225" s="56"/>
      <c r="F1225" s="78"/>
      <c r="G1225" s="56"/>
      <c r="H1225" s="84">
        <f>SUMIF('Cash Inflows'!E:E,'AR Journal'!D1225,'Cash Inflows'!F:F)</f>
        <v>0</v>
      </c>
      <c r="I1225" s="84">
        <f t="shared" si="59"/>
        <v>0</v>
      </c>
      <c r="J1225">
        <f t="shared" si="58"/>
        <v>0</v>
      </c>
      <c r="K1225" t="b">
        <f ca="1">IF(TODAY()-E1225&gt;'Data Inputs'!$B$46,TRUE,FALSE)</f>
        <v>1</v>
      </c>
    </row>
    <row r="1226" spans="1:11" x14ac:dyDescent="0.25">
      <c r="A1226" s="110" t="str">
        <f t="shared" si="57"/>
        <v/>
      </c>
      <c r="B1226" s="123"/>
      <c r="C1226" s="55"/>
      <c r="D1226" s="55"/>
      <c r="E1226" s="56"/>
      <c r="F1226" s="78"/>
      <c r="G1226" s="56"/>
      <c r="H1226" s="84">
        <f>SUMIF('Cash Inflows'!E:E,'AR Journal'!D1226,'Cash Inflows'!F:F)</f>
        <v>0</v>
      </c>
      <c r="I1226" s="84">
        <f t="shared" si="59"/>
        <v>0</v>
      </c>
      <c r="J1226">
        <f t="shared" si="58"/>
        <v>0</v>
      </c>
      <c r="K1226" t="b">
        <f ca="1">IF(TODAY()-E1226&gt;'Data Inputs'!$B$46,TRUE,FALSE)</f>
        <v>1</v>
      </c>
    </row>
    <row r="1227" spans="1:11" x14ac:dyDescent="0.25">
      <c r="A1227" s="110" t="str">
        <f t="shared" si="57"/>
        <v/>
      </c>
      <c r="B1227" s="123"/>
      <c r="C1227" s="55"/>
      <c r="D1227" s="55"/>
      <c r="E1227" s="56"/>
      <c r="F1227" s="78"/>
      <c r="G1227" s="56"/>
      <c r="H1227" s="84">
        <f>SUMIF('Cash Inflows'!E:E,'AR Journal'!D1227,'Cash Inflows'!F:F)</f>
        <v>0</v>
      </c>
      <c r="I1227" s="84">
        <f t="shared" si="59"/>
        <v>0</v>
      </c>
      <c r="J1227">
        <f t="shared" si="58"/>
        <v>0</v>
      </c>
      <c r="K1227" t="b">
        <f ca="1">IF(TODAY()-E1227&gt;'Data Inputs'!$B$46,TRUE,FALSE)</f>
        <v>1</v>
      </c>
    </row>
    <row r="1228" spans="1:11" x14ac:dyDescent="0.25">
      <c r="A1228" s="110" t="str">
        <f t="shared" si="57"/>
        <v/>
      </c>
      <c r="B1228" s="123"/>
      <c r="C1228" s="55"/>
      <c r="D1228" s="55"/>
      <c r="E1228" s="56"/>
      <c r="F1228" s="78"/>
      <c r="G1228" s="56"/>
      <c r="H1228" s="84">
        <f>SUMIF('Cash Inflows'!E:E,'AR Journal'!D1228,'Cash Inflows'!F:F)</f>
        <v>0</v>
      </c>
      <c r="I1228" s="84">
        <f t="shared" si="59"/>
        <v>0</v>
      </c>
      <c r="J1228">
        <f t="shared" si="58"/>
        <v>0</v>
      </c>
      <c r="K1228" t="b">
        <f ca="1">IF(TODAY()-E1228&gt;'Data Inputs'!$B$46,TRUE,FALSE)</f>
        <v>1</v>
      </c>
    </row>
    <row r="1229" spans="1:11" x14ac:dyDescent="0.25">
      <c r="A1229" s="110" t="str">
        <f t="shared" si="57"/>
        <v/>
      </c>
      <c r="B1229" s="123"/>
      <c r="C1229" s="55"/>
      <c r="D1229" s="55"/>
      <c r="E1229" s="56"/>
      <c r="F1229" s="78"/>
      <c r="G1229" s="56"/>
      <c r="H1229" s="84">
        <f>SUMIF('Cash Inflows'!E:E,'AR Journal'!D1229,'Cash Inflows'!F:F)</f>
        <v>0</v>
      </c>
      <c r="I1229" s="84">
        <f t="shared" si="59"/>
        <v>0</v>
      </c>
      <c r="J1229">
        <f t="shared" si="58"/>
        <v>0</v>
      </c>
      <c r="K1229" t="b">
        <f ca="1">IF(TODAY()-E1229&gt;'Data Inputs'!$B$46,TRUE,FALSE)</f>
        <v>1</v>
      </c>
    </row>
    <row r="1230" spans="1:11" x14ac:dyDescent="0.25">
      <c r="A1230" s="110" t="str">
        <f t="shared" si="57"/>
        <v/>
      </c>
      <c r="B1230" s="123"/>
      <c r="C1230" s="55"/>
      <c r="D1230" s="55"/>
      <c r="E1230" s="56"/>
      <c r="F1230" s="78"/>
      <c r="G1230" s="56"/>
      <c r="H1230" s="84">
        <f>SUMIF('Cash Inflows'!E:E,'AR Journal'!D1230,'Cash Inflows'!F:F)</f>
        <v>0</v>
      </c>
      <c r="I1230" s="84">
        <f t="shared" si="59"/>
        <v>0</v>
      </c>
      <c r="J1230">
        <f t="shared" si="58"/>
        <v>0</v>
      </c>
      <c r="K1230" t="b">
        <f ca="1">IF(TODAY()-E1230&gt;'Data Inputs'!$B$46,TRUE,FALSE)</f>
        <v>1</v>
      </c>
    </row>
    <row r="1231" spans="1:11" x14ac:dyDescent="0.25">
      <c r="A1231" s="110" t="str">
        <f t="shared" si="57"/>
        <v/>
      </c>
      <c r="B1231" s="123"/>
      <c r="C1231" s="55"/>
      <c r="D1231" s="55"/>
      <c r="E1231" s="56"/>
      <c r="F1231" s="78"/>
      <c r="G1231" s="56"/>
      <c r="H1231" s="84">
        <f>SUMIF('Cash Inflows'!E:E,'AR Journal'!D1231,'Cash Inflows'!F:F)</f>
        <v>0</v>
      </c>
      <c r="I1231" s="84">
        <f t="shared" si="59"/>
        <v>0</v>
      </c>
      <c r="J1231">
        <f t="shared" si="58"/>
        <v>0</v>
      </c>
      <c r="K1231" t="b">
        <f ca="1">IF(TODAY()-E1231&gt;'Data Inputs'!$B$46,TRUE,FALSE)</f>
        <v>1</v>
      </c>
    </row>
    <row r="1232" spans="1:11" x14ac:dyDescent="0.25">
      <c r="A1232" s="110" t="str">
        <f t="shared" si="57"/>
        <v/>
      </c>
      <c r="B1232" s="123"/>
      <c r="C1232" s="55"/>
      <c r="D1232" s="55"/>
      <c r="E1232" s="56"/>
      <c r="F1232" s="78"/>
      <c r="G1232" s="56"/>
      <c r="H1232" s="84">
        <f>SUMIF('Cash Inflows'!E:E,'AR Journal'!D1232,'Cash Inflows'!F:F)</f>
        <v>0</v>
      </c>
      <c r="I1232" s="84">
        <f t="shared" si="59"/>
        <v>0</v>
      </c>
      <c r="J1232">
        <f t="shared" si="58"/>
        <v>0</v>
      </c>
      <c r="K1232" t="b">
        <f ca="1">IF(TODAY()-E1232&gt;'Data Inputs'!$B$46,TRUE,FALSE)</f>
        <v>1</v>
      </c>
    </row>
    <row r="1233" spans="1:11" x14ac:dyDescent="0.25">
      <c r="A1233" s="110" t="str">
        <f t="shared" si="57"/>
        <v/>
      </c>
      <c r="B1233" s="123"/>
      <c r="C1233" s="55"/>
      <c r="D1233" s="55"/>
      <c r="E1233" s="56"/>
      <c r="F1233" s="78"/>
      <c r="G1233" s="56"/>
      <c r="H1233" s="84">
        <f>SUMIF('Cash Inflows'!E:E,'AR Journal'!D1233,'Cash Inflows'!F:F)</f>
        <v>0</v>
      </c>
      <c r="I1233" s="84">
        <f t="shared" si="59"/>
        <v>0</v>
      </c>
      <c r="J1233">
        <f t="shared" si="58"/>
        <v>0</v>
      </c>
      <c r="K1233" t="b">
        <f ca="1">IF(TODAY()-E1233&gt;'Data Inputs'!$B$46,TRUE,FALSE)</f>
        <v>1</v>
      </c>
    </row>
    <row r="1234" spans="1:11" x14ac:dyDescent="0.25">
      <c r="A1234" s="110" t="str">
        <f t="shared" si="57"/>
        <v/>
      </c>
      <c r="B1234" s="123"/>
      <c r="C1234" s="55"/>
      <c r="D1234" s="55"/>
      <c r="E1234" s="56"/>
      <c r="F1234" s="78"/>
      <c r="G1234" s="56"/>
      <c r="H1234" s="84">
        <f>SUMIF('Cash Inflows'!E:E,'AR Journal'!D1234,'Cash Inflows'!F:F)</f>
        <v>0</v>
      </c>
      <c r="I1234" s="84">
        <f t="shared" si="59"/>
        <v>0</v>
      </c>
      <c r="J1234">
        <f t="shared" si="58"/>
        <v>0</v>
      </c>
      <c r="K1234" t="b">
        <f ca="1">IF(TODAY()-E1234&gt;'Data Inputs'!$B$46,TRUE,FALSE)</f>
        <v>1</v>
      </c>
    </row>
    <row r="1235" spans="1:11" x14ac:dyDescent="0.25">
      <c r="A1235" s="110" t="str">
        <f t="shared" si="57"/>
        <v/>
      </c>
      <c r="B1235" s="123"/>
      <c r="C1235" s="55"/>
      <c r="D1235" s="55"/>
      <c r="E1235" s="56"/>
      <c r="F1235" s="78"/>
      <c r="G1235" s="56"/>
      <c r="H1235" s="84">
        <f>SUMIF('Cash Inflows'!E:E,'AR Journal'!D1235,'Cash Inflows'!F:F)</f>
        <v>0</v>
      </c>
      <c r="I1235" s="84">
        <f t="shared" si="59"/>
        <v>0</v>
      </c>
      <c r="J1235">
        <f t="shared" si="58"/>
        <v>0</v>
      </c>
      <c r="K1235" t="b">
        <f ca="1">IF(TODAY()-E1235&gt;'Data Inputs'!$B$46,TRUE,FALSE)</f>
        <v>1</v>
      </c>
    </row>
    <row r="1236" spans="1:11" x14ac:dyDescent="0.25">
      <c r="A1236" s="110" t="str">
        <f t="shared" si="57"/>
        <v/>
      </c>
      <c r="B1236" s="123"/>
      <c r="C1236" s="55"/>
      <c r="D1236" s="55"/>
      <c r="E1236" s="56"/>
      <c r="F1236" s="78"/>
      <c r="G1236" s="56"/>
      <c r="H1236" s="84">
        <f>SUMIF('Cash Inflows'!E:E,'AR Journal'!D1236,'Cash Inflows'!F:F)</f>
        <v>0</v>
      </c>
      <c r="I1236" s="84">
        <f t="shared" si="59"/>
        <v>0</v>
      </c>
      <c r="J1236">
        <f t="shared" si="58"/>
        <v>0</v>
      </c>
      <c r="K1236" t="b">
        <f ca="1">IF(TODAY()-E1236&gt;'Data Inputs'!$B$46,TRUE,FALSE)</f>
        <v>1</v>
      </c>
    </row>
    <row r="1237" spans="1:11" x14ac:dyDescent="0.25">
      <c r="A1237" s="110" t="str">
        <f t="shared" si="57"/>
        <v/>
      </c>
      <c r="B1237" s="123"/>
      <c r="C1237" s="55"/>
      <c r="D1237" s="55"/>
      <c r="E1237" s="56"/>
      <c r="F1237" s="78"/>
      <c r="G1237" s="56"/>
      <c r="H1237" s="84">
        <f>SUMIF('Cash Inflows'!E:E,'AR Journal'!D1237,'Cash Inflows'!F:F)</f>
        <v>0</v>
      </c>
      <c r="I1237" s="84">
        <f t="shared" si="59"/>
        <v>0</v>
      </c>
      <c r="J1237">
        <f t="shared" si="58"/>
        <v>0</v>
      </c>
      <c r="K1237" t="b">
        <f ca="1">IF(TODAY()-E1237&gt;'Data Inputs'!$B$46,TRUE,FALSE)</f>
        <v>1</v>
      </c>
    </row>
    <row r="1238" spans="1:11" x14ac:dyDescent="0.25">
      <c r="A1238" s="110" t="str">
        <f t="shared" si="57"/>
        <v/>
      </c>
      <c r="B1238" s="123"/>
      <c r="C1238" s="55"/>
      <c r="D1238" s="55"/>
      <c r="E1238" s="56"/>
      <c r="F1238" s="78"/>
      <c r="G1238" s="56"/>
      <c r="H1238" s="84">
        <f>SUMIF('Cash Inflows'!E:E,'AR Journal'!D1238,'Cash Inflows'!F:F)</f>
        <v>0</v>
      </c>
      <c r="I1238" s="84">
        <f t="shared" si="59"/>
        <v>0</v>
      </c>
      <c r="J1238">
        <f t="shared" si="58"/>
        <v>0</v>
      </c>
      <c r="K1238" t="b">
        <f ca="1">IF(TODAY()-E1238&gt;'Data Inputs'!$B$46,TRUE,FALSE)</f>
        <v>1</v>
      </c>
    </row>
    <row r="1239" spans="1:11" x14ac:dyDescent="0.25">
      <c r="A1239" s="110" t="str">
        <f t="shared" si="57"/>
        <v/>
      </c>
      <c r="B1239" s="123"/>
      <c r="C1239" s="55"/>
      <c r="D1239" s="55"/>
      <c r="E1239" s="56"/>
      <c r="F1239" s="78"/>
      <c r="G1239" s="56"/>
      <c r="H1239" s="84">
        <f>SUMIF('Cash Inflows'!E:E,'AR Journal'!D1239,'Cash Inflows'!F:F)</f>
        <v>0</v>
      </c>
      <c r="I1239" s="84">
        <f t="shared" si="59"/>
        <v>0</v>
      </c>
      <c r="J1239">
        <f t="shared" si="58"/>
        <v>0</v>
      </c>
      <c r="K1239" t="b">
        <f ca="1">IF(TODAY()-E1239&gt;'Data Inputs'!$B$46,TRUE,FALSE)</f>
        <v>1</v>
      </c>
    </row>
    <row r="1240" spans="1:11" x14ac:dyDescent="0.25">
      <c r="A1240" s="110" t="str">
        <f t="shared" si="57"/>
        <v/>
      </c>
      <c r="B1240" s="123"/>
      <c r="C1240" s="55"/>
      <c r="D1240" s="55"/>
      <c r="E1240" s="56"/>
      <c r="F1240" s="78"/>
      <c r="G1240" s="56"/>
      <c r="H1240" s="84">
        <f>SUMIF('Cash Inflows'!E:E,'AR Journal'!D1240,'Cash Inflows'!F:F)</f>
        <v>0</v>
      </c>
      <c r="I1240" s="84">
        <f t="shared" si="59"/>
        <v>0</v>
      </c>
      <c r="J1240">
        <f t="shared" si="58"/>
        <v>0</v>
      </c>
      <c r="K1240" t="b">
        <f ca="1">IF(TODAY()-E1240&gt;'Data Inputs'!$B$46,TRUE,FALSE)</f>
        <v>1</v>
      </c>
    </row>
    <row r="1241" spans="1:11" x14ac:dyDescent="0.25">
      <c r="A1241" s="110" t="str">
        <f t="shared" si="57"/>
        <v/>
      </c>
      <c r="B1241" s="123"/>
      <c r="C1241" s="55"/>
      <c r="D1241" s="55"/>
      <c r="E1241" s="56"/>
      <c r="F1241" s="78"/>
      <c r="G1241" s="56"/>
      <c r="H1241" s="84">
        <f>SUMIF('Cash Inflows'!E:E,'AR Journal'!D1241,'Cash Inflows'!F:F)</f>
        <v>0</v>
      </c>
      <c r="I1241" s="84">
        <f t="shared" si="59"/>
        <v>0</v>
      </c>
      <c r="J1241">
        <f t="shared" si="58"/>
        <v>0</v>
      </c>
      <c r="K1241" t="b">
        <f ca="1">IF(TODAY()-E1241&gt;'Data Inputs'!$B$46,TRUE,FALSE)</f>
        <v>1</v>
      </c>
    </row>
    <row r="1242" spans="1:11" x14ac:dyDescent="0.25">
      <c r="A1242" s="110" t="str">
        <f t="shared" si="57"/>
        <v/>
      </c>
      <c r="B1242" s="123"/>
      <c r="C1242" s="55"/>
      <c r="D1242" s="55"/>
      <c r="E1242" s="56"/>
      <c r="F1242" s="78"/>
      <c r="G1242" s="56"/>
      <c r="H1242" s="84">
        <f>SUMIF('Cash Inflows'!E:E,'AR Journal'!D1242,'Cash Inflows'!F:F)</f>
        <v>0</v>
      </c>
      <c r="I1242" s="84">
        <f t="shared" si="59"/>
        <v>0</v>
      </c>
      <c r="J1242">
        <f t="shared" si="58"/>
        <v>0</v>
      </c>
      <c r="K1242" t="b">
        <f ca="1">IF(TODAY()-E1242&gt;'Data Inputs'!$B$46,TRUE,FALSE)</f>
        <v>1</v>
      </c>
    </row>
    <row r="1243" spans="1:11" x14ac:dyDescent="0.25">
      <c r="A1243" s="110" t="str">
        <f t="shared" si="57"/>
        <v/>
      </c>
      <c r="B1243" s="123"/>
      <c r="C1243" s="55"/>
      <c r="D1243" s="55"/>
      <c r="E1243" s="56"/>
      <c r="F1243" s="78"/>
      <c r="G1243" s="56"/>
      <c r="H1243" s="84">
        <f>SUMIF('Cash Inflows'!E:E,'AR Journal'!D1243,'Cash Inflows'!F:F)</f>
        <v>0</v>
      </c>
      <c r="I1243" s="84">
        <f t="shared" si="59"/>
        <v>0</v>
      </c>
      <c r="J1243">
        <f t="shared" si="58"/>
        <v>0</v>
      </c>
      <c r="K1243" t="b">
        <f ca="1">IF(TODAY()-E1243&gt;'Data Inputs'!$B$46,TRUE,FALSE)</f>
        <v>1</v>
      </c>
    </row>
    <row r="1244" spans="1:11" x14ac:dyDescent="0.25">
      <c r="A1244" s="110" t="str">
        <f t="shared" si="57"/>
        <v/>
      </c>
      <c r="B1244" s="123"/>
      <c r="C1244" s="55"/>
      <c r="D1244" s="55"/>
      <c r="E1244" s="56"/>
      <c r="F1244" s="78"/>
      <c r="G1244" s="56"/>
      <c r="H1244" s="84">
        <f>SUMIF('Cash Inflows'!E:E,'AR Journal'!D1244,'Cash Inflows'!F:F)</f>
        <v>0</v>
      </c>
      <c r="I1244" s="84">
        <f t="shared" si="59"/>
        <v>0</v>
      </c>
      <c r="J1244">
        <f t="shared" si="58"/>
        <v>0</v>
      </c>
      <c r="K1244" t="b">
        <f ca="1">IF(TODAY()-E1244&gt;'Data Inputs'!$B$46,TRUE,FALSE)</f>
        <v>1</v>
      </c>
    </row>
    <row r="1245" spans="1:11" x14ac:dyDescent="0.25">
      <c r="A1245" s="110" t="str">
        <f t="shared" si="57"/>
        <v/>
      </c>
      <c r="B1245" s="123"/>
      <c r="C1245" s="55"/>
      <c r="D1245" s="55"/>
      <c r="E1245" s="56"/>
      <c r="F1245" s="78"/>
      <c r="G1245" s="56"/>
      <c r="H1245" s="84">
        <f>SUMIF('Cash Inflows'!E:E,'AR Journal'!D1245,'Cash Inflows'!F:F)</f>
        <v>0</v>
      </c>
      <c r="I1245" s="84">
        <f t="shared" si="59"/>
        <v>0</v>
      </c>
      <c r="J1245">
        <f t="shared" si="58"/>
        <v>0</v>
      </c>
      <c r="K1245" t="b">
        <f ca="1">IF(TODAY()-E1245&gt;'Data Inputs'!$B$46,TRUE,FALSE)</f>
        <v>1</v>
      </c>
    </row>
    <row r="1246" spans="1:11" x14ac:dyDescent="0.25">
      <c r="A1246" s="110" t="str">
        <f t="shared" si="57"/>
        <v/>
      </c>
      <c r="B1246" s="123"/>
      <c r="C1246" s="55"/>
      <c r="D1246" s="55"/>
      <c r="E1246" s="56"/>
      <c r="F1246" s="78"/>
      <c r="G1246" s="56"/>
      <c r="H1246" s="84">
        <f>SUMIF('Cash Inflows'!E:E,'AR Journal'!D1246,'Cash Inflows'!F:F)</f>
        <v>0</v>
      </c>
      <c r="I1246" s="84">
        <f t="shared" si="59"/>
        <v>0</v>
      </c>
      <c r="J1246">
        <f t="shared" si="58"/>
        <v>0</v>
      </c>
      <c r="K1246" t="b">
        <f ca="1">IF(TODAY()-E1246&gt;'Data Inputs'!$B$46,TRUE,FALSE)</f>
        <v>1</v>
      </c>
    </row>
    <row r="1247" spans="1:11" x14ac:dyDescent="0.25">
      <c r="A1247" s="110" t="str">
        <f t="shared" si="57"/>
        <v/>
      </c>
      <c r="B1247" s="123"/>
      <c r="C1247" s="55"/>
      <c r="D1247" s="55"/>
      <c r="E1247" s="56"/>
      <c r="F1247" s="78"/>
      <c r="G1247" s="56"/>
      <c r="H1247" s="84">
        <f>SUMIF('Cash Inflows'!E:E,'AR Journal'!D1247,'Cash Inflows'!F:F)</f>
        <v>0</v>
      </c>
      <c r="I1247" s="84">
        <f t="shared" si="59"/>
        <v>0</v>
      </c>
      <c r="J1247">
        <f t="shared" si="58"/>
        <v>0</v>
      </c>
      <c r="K1247" t="b">
        <f ca="1">IF(TODAY()-E1247&gt;'Data Inputs'!$B$46,TRUE,FALSE)</f>
        <v>1</v>
      </c>
    </row>
    <row r="1248" spans="1:11" x14ac:dyDescent="0.25">
      <c r="A1248" s="110" t="str">
        <f t="shared" si="57"/>
        <v/>
      </c>
      <c r="B1248" s="123"/>
      <c r="C1248" s="55"/>
      <c r="D1248" s="55"/>
      <c r="E1248" s="56"/>
      <c r="F1248" s="78"/>
      <c r="G1248" s="56"/>
      <c r="H1248" s="84">
        <f>SUMIF('Cash Inflows'!E:E,'AR Journal'!D1248,'Cash Inflows'!F:F)</f>
        <v>0</v>
      </c>
      <c r="I1248" s="84">
        <f t="shared" si="59"/>
        <v>0</v>
      </c>
      <c r="J1248">
        <f t="shared" si="58"/>
        <v>0</v>
      </c>
      <c r="K1248" t="b">
        <f ca="1">IF(TODAY()-E1248&gt;'Data Inputs'!$B$46,TRUE,FALSE)</f>
        <v>1</v>
      </c>
    </row>
    <row r="1249" spans="1:11" x14ac:dyDescent="0.25">
      <c r="A1249" s="110" t="str">
        <f t="shared" si="57"/>
        <v/>
      </c>
      <c r="B1249" s="123"/>
      <c r="C1249" s="55"/>
      <c r="D1249" s="55"/>
      <c r="E1249" s="56"/>
      <c r="F1249" s="78"/>
      <c r="G1249" s="56"/>
      <c r="H1249" s="84">
        <f>SUMIF('Cash Inflows'!E:E,'AR Journal'!D1249,'Cash Inflows'!F:F)</f>
        <v>0</v>
      </c>
      <c r="I1249" s="84">
        <f t="shared" si="59"/>
        <v>0</v>
      </c>
      <c r="J1249">
        <f t="shared" si="58"/>
        <v>0</v>
      </c>
      <c r="K1249" t="b">
        <f ca="1">IF(TODAY()-E1249&gt;'Data Inputs'!$B$46,TRUE,FALSE)</f>
        <v>1</v>
      </c>
    </row>
    <row r="1250" spans="1:11" x14ac:dyDescent="0.25">
      <c r="A1250" s="110" t="str">
        <f t="shared" si="57"/>
        <v/>
      </c>
      <c r="B1250" s="123"/>
      <c r="C1250" s="55"/>
      <c r="D1250" s="55"/>
      <c r="E1250" s="56"/>
      <c r="F1250" s="78"/>
      <c r="G1250" s="56"/>
      <c r="H1250" s="84">
        <f>SUMIF('Cash Inflows'!E:E,'AR Journal'!D1250,'Cash Inflows'!F:F)</f>
        <v>0</v>
      </c>
      <c r="I1250" s="84">
        <f t="shared" si="59"/>
        <v>0</v>
      </c>
      <c r="J1250">
        <f t="shared" si="58"/>
        <v>0</v>
      </c>
      <c r="K1250" t="b">
        <f ca="1">IF(TODAY()-E1250&gt;'Data Inputs'!$B$46,TRUE,FALSE)</f>
        <v>1</v>
      </c>
    </row>
    <row r="1251" spans="1:11" x14ac:dyDescent="0.25">
      <c r="A1251" s="110" t="str">
        <f t="shared" si="57"/>
        <v/>
      </c>
      <c r="B1251" s="123"/>
      <c r="C1251" s="55"/>
      <c r="D1251" s="55"/>
      <c r="E1251" s="56"/>
      <c r="F1251" s="78"/>
      <c r="G1251" s="56"/>
      <c r="H1251" s="84">
        <f>SUMIF('Cash Inflows'!E:E,'AR Journal'!D1251,'Cash Inflows'!F:F)</f>
        <v>0</v>
      </c>
      <c r="I1251" s="84">
        <f t="shared" si="59"/>
        <v>0</v>
      </c>
      <c r="J1251">
        <f t="shared" si="58"/>
        <v>0</v>
      </c>
      <c r="K1251" t="b">
        <f ca="1">IF(TODAY()-E1251&gt;'Data Inputs'!$B$46,TRUE,FALSE)</f>
        <v>1</v>
      </c>
    </row>
    <row r="1252" spans="1:11" x14ac:dyDescent="0.25">
      <c r="A1252" s="110" t="str">
        <f t="shared" si="57"/>
        <v/>
      </c>
      <c r="B1252" s="123"/>
      <c r="C1252" s="55"/>
      <c r="D1252" s="55"/>
      <c r="E1252" s="56"/>
      <c r="F1252" s="78"/>
      <c r="G1252" s="56"/>
      <c r="H1252" s="84">
        <f>SUMIF('Cash Inflows'!E:E,'AR Journal'!D1252,'Cash Inflows'!F:F)</f>
        <v>0</v>
      </c>
      <c r="I1252" s="84">
        <f t="shared" si="59"/>
        <v>0</v>
      </c>
      <c r="J1252">
        <f t="shared" si="58"/>
        <v>0</v>
      </c>
      <c r="K1252" t="b">
        <f ca="1">IF(TODAY()-E1252&gt;'Data Inputs'!$B$46,TRUE,FALSE)</f>
        <v>1</v>
      </c>
    </row>
    <row r="1253" spans="1:11" x14ac:dyDescent="0.25">
      <c r="A1253" s="110" t="str">
        <f t="shared" si="57"/>
        <v/>
      </c>
      <c r="B1253" s="123"/>
      <c r="C1253" s="55"/>
      <c r="D1253" s="55"/>
      <c r="E1253" s="56"/>
      <c r="F1253" s="78"/>
      <c r="G1253" s="56"/>
      <c r="H1253" s="84">
        <f>SUMIF('Cash Inflows'!E:E,'AR Journal'!D1253,'Cash Inflows'!F:F)</f>
        <v>0</v>
      </c>
      <c r="I1253" s="84">
        <f t="shared" si="59"/>
        <v>0</v>
      </c>
      <c r="J1253">
        <f t="shared" si="58"/>
        <v>0</v>
      </c>
      <c r="K1253" t="b">
        <f ca="1">IF(TODAY()-E1253&gt;'Data Inputs'!$B$46,TRUE,FALSE)</f>
        <v>1</v>
      </c>
    </row>
    <row r="1254" spans="1:11" x14ac:dyDescent="0.25">
      <c r="A1254" s="110" t="str">
        <f t="shared" si="57"/>
        <v/>
      </c>
      <c r="B1254" s="123"/>
      <c r="C1254" s="55"/>
      <c r="D1254" s="55"/>
      <c r="E1254" s="56"/>
      <c r="F1254" s="78"/>
      <c r="G1254" s="56"/>
      <c r="H1254" s="84">
        <f>SUMIF('Cash Inflows'!E:E,'AR Journal'!D1254,'Cash Inflows'!F:F)</f>
        <v>0</v>
      </c>
      <c r="I1254" s="84">
        <f t="shared" si="59"/>
        <v>0</v>
      </c>
      <c r="J1254">
        <f t="shared" si="58"/>
        <v>0</v>
      </c>
      <c r="K1254" t="b">
        <f ca="1">IF(TODAY()-E1254&gt;'Data Inputs'!$B$46,TRUE,FALSE)</f>
        <v>1</v>
      </c>
    </row>
    <row r="1255" spans="1:11" x14ac:dyDescent="0.25">
      <c r="A1255" s="110" t="str">
        <f t="shared" si="57"/>
        <v/>
      </c>
      <c r="B1255" s="123"/>
      <c r="C1255" s="55"/>
      <c r="D1255" s="55"/>
      <c r="E1255" s="56"/>
      <c r="F1255" s="78"/>
      <c r="G1255" s="56"/>
      <c r="H1255" s="84">
        <f>SUMIF('Cash Inflows'!E:E,'AR Journal'!D1255,'Cash Inflows'!F:F)</f>
        <v>0</v>
      </c>
      <c r="I1255" s="84">
        <f t="shared" si="59"/>
        <v>0</v>
      </c>
      <c r="J1255">
        <f t="shared" si="58"/>
        <v>0</v>
      </c>
      <c r="K1255" t="b">
        <f ca="1">IF(TODAY()-E1255&gt;'Data Inputs'!$B$46,TRUE,FALSE)</f>
        <v>1</v>
      </c>
    </row>
    <row r="1256" spans="1:11" x14ac:dyDescent="0.25">
      <c r="A1256" s="110" t="str">
        <f t="shared" si="57"/>
        <v/>
      </c>
      <c r="B1256" s="123"/>
      <c r="C1256" s="55"/>
      <c r="D1256" s="55"/>
      <c r="E1256" s="56"/>
      <c r="F1256" s="78"/>
      <c r="G1256" s="56"/>
      <c r="H1256" s="84">
        <f>SUMIF('Cash Inflows'!E:E,'AR Journal'!D1256,'Cash Inflows'!F:F)</f>
        <v>0</v>
      </c>
      <c r="I1256" s="84">
        <f t="shared" si="59"/>
        <v>0</v>
      </c>
      <c r="J1256">
        <f t="shared" si="58"/>
        <v>0</v>
      </c>
      <c r="K1256" t="b">
        <f ca="1">IF(TODAY()-E1256&gt;'Data Inputs'!$B$46,TRUE,FALSE)</f>
        <v>1</v>
      </c>
    </row>
    <row r="1257" spans="1:11" x14ac:dyDescent="0.25">
      <c r="A1257" s="110" t="str">
        <f t="shared" si="57"/>
        <v/>
      </c>
      <c r="B1257" s="123"/>
      <c r="C1257" s="55"/>
      <c r="D1257" s="55"/>
      <c r="E1257" s="56"/>
      <c r="F1257" s="78"/>
      <c r="G1257" s="56"/>
      <c r="H1257" s="84">
        <f>SUMIF('Cash Inflows'!E:E,'AR Journal'!D1257,'Cash Inflows'!F:F)</f>
        <v>0</v>
      </c>
      <c r="I1257" s="84">
        <f t="shared" si="59"/>
        <v>0</v>
      </c>
      <c r="J1257">
        <f t="shared" si="58"/>
        <v>0</v>
      </c>
      <c r="K1257" t="b">
        <f ca="1">IF(TODAY()-E1257&gt;'Data Inputs'!$B$46,TRUE,FALSE)</f>
        <v>1</v>
      </c>
    </row>
    <row r="1258" spans="1:11" x14ac:dyDescent="0.25">
      <c r="A1258" s="110" t="str">
        <f t="shared" si="57"/>
        <v/>
      </c>
      <c r="B1258" s="123"/>
      <c r="C1258" s="55"/>
      <c r="D1258" s="55"/>
      <c r="E1258" s="56"/>
      <c r="F1258" s="78"/>
      <c r="G1258" s="56"/>
      <c r="H1258" s="84">
        <f>SUMIF('Cash Inflows'!E:E,'AR Journal'!D1258,'Cash Inflows'!F:F)</f>
        <v>0</v>
      </c>
      <c r="I1258" s="84">
        <f t="shared" si="59"/>
        <v>0</v>
      </c>
      <c r="J1258">
        <f t="shared" si="58"/>
        <v>0</v>
      </c>
      <c r="K1258" t="b">
        <f ca="1">IF(TODAY()-E1258&gt;'Data Inputs'!$B$46,TRUE,FALSE)</f>
        <v>1</v>
      </c>
    </row>
    <row r="1259" spans="1:11" x14ac:dyDescent="0.25">
      <c r="A1259" s="110" t="str">
        <f t="shared" si="57"/>
        <v/>
      </c>
      <c r="B1259" s="123"/>
      <c r="C1259" s="55"/>
      <c r="D1259" s="55"/>
      <c r="E1259" s="56"/>
      <c r="F1259" s="78"/>
      <c r="G1259" s="56"/>
      <c r="H1259" s="84">
        <f>SUMIF('Cash Inflows'!E:E,'AR Journal'!D1259,'Cash Inflows'!F:F)</f>
        <v>0</v>
      </c>
      <c r="I1259" s="84">
        <f t="shared" si="59"/>
        <v>0</v>
      </c>
      <c r="J1259">
        <f t="shared" si="58"/>
        <v>0</v>
      </c>
      <c r="K1259" t="b">
        <f ca="1">IF(TODAY()-E1259&gt;'Data Inputs'!$B$46,TRUE,FALSE)</f>
        <v>1</v>
      </c>
    </row>
    <row r="1260" spans="1:11" x14ac:dyDescent="0.25">
      <c r="A1260" s="110" t="str">
        <f t="shared" si="57"/>
        <v/>
      </c>
      <c r="B1260" s="123"/>
      <c r="C1260" s="55"/>
      <c r="D1260" s="55"/>
      <c r="E1260" s="56"/>
      <c r="F1260" s="78"/>
      <c r="G1260" s="56"/>
      <c r="H1260" s="84">
        <f>SUMIF('Cash Inflows'!E:E,'AR Journal'!D1260,'Cash Inflows'!F:F)</f>
        <v>0</v>
      </c>
      <c r="I1260" s="84">
        <f t="shared" si="59"/>
        <v>0</v>
      </c>
      <c r="J1260">
        <f t="shared" si="58"/>
        <v>0</v>
      </c>
      <c r="K1260" t="b">
        <f ca="1">IF(TODAY()-E1260&gt;'Data Inputs'!$B$46,TRUE,FALSE)</f>
        <v>1</v>
      </c>
    </row>
    <row r="1261" spans="1:11" x14ac:dyDescent="0.25">
      <c r="A1261" s="110" t="str">
        <f t="shared" si="57"/>
        <v/>
      </c>
      <c r="B1261" s="123"/>
      <c r="C1261" s="55"/>
      <c r="D1261" s="55"/>
      <c r="E1261" s="56"/>
      <c r="F1261" s="78"/>
      <c r="G1261" s="56"/>
      <c r="H1261" s="84">
        <f>SUMIF('Cash Inflows'!E:E,'AR Journal'!D1261,'Cash Inflows'!F:F)</f>
        <v>0</v>
      </c>
      <c r="I1261" s="84">
        <f t="shared" si="59"/>
        <v>0</v>
      </c>
      <c r="J1261">
        <f t="shared" si="58"/>
        <v>0</v>
      </c>
      <c r="K1261" t="b">
        <f ca="1">IF(TODAY()-E1261&gt;'Data Inputs'!$B$46,TRUE,FALSE)</f>
        <v>1</v>
      </c>
    </row>
    <row r="1262" spans="1:11" x14ac:dyDescent="0.25">
      <c r="A1262" s="110" t="str">
        <f t="shared" si="57"/>
        <v/>
      </c>
      <c r="B1262" s="123"/>
      <c r="C1262" s="55"/>
      <c r="D1262" s="55"/>
      <c r="E1262" s="56"/>
      <c r="F1262" s="78"/>
      <c r="G1262" s="56"/>
      <c r="H1262" s="84">
        <f>SUMIF('Cash Inflows'!E:E,'AR Journal'!D1262,'Cash Inflows'!F:F)</f>
        <v>0</v>
      </c>
      <c r="I1262" s="84">
        <f t="shared" si="59"/>
        <v>0</v>
      </c>
      <c r="J1262">
        <f t="shared" si="58"/>
        <v>0</v>
      </c>
      <c r="K1262" t="b">
        <f ca="1">IF(TODAY()-E1262&gt;'Data Inputs'!$B$46,TRUE,FALSE)</f>
        <v>1</v>
      </c>
    </row>
    <row r="1263" spans="1:11" x14ac:dyDescent="0.25">
      <c r="A1263" s="110" t="str">
        <f t="shared" si="57"/>
        <v/>
      </c>
      <c r="B1263" s="123"/>
      <c r="C1263" s="55"/>
      <c r="D1263" s="55"/>
      <c r="E1263" s="56"/>
      <c r="F1263" s="78"/>
      <c r="G1263" s="56"/>
      <c r="H1263" s="84">
        <f>SUMIF('Cash Inflows'!E:E,'AR Journal'!D1263,'Cash Inflows'!F:F)</f>
        <v>0</v>
      </c>
      <c r="I1263" s="84">
        <f t="shared" si="59"/>
        <v>0</v>
      </c>
      <c r="J1263">
        <f t="shared" si="58"/>
        <v>0</v>
      </c>
      <c r="K1263" t="b">
        <f ca="1">IF(TODAY()-E1263&gt;'Data Inputs'!$B$46,TRUE,FALSE)</f>
        <v>1</v>
      </c>
    </row>
    <row r="1264" spans="1:11" x14ac:dyDescent="0.25">
      <c r="A1264" s="110" t="str">
        <f t="shared" si="57"/>
        <v/>
      </c>
      <c r="B1264" s="123"/>
      <c r="C1264" s="55"/>
      <c r="D1264" s="55"/>
      <c r="E1264" s="56"/>
      <c r="F1264" s="78"/>
      <c r="G1264" s="56"/>
      <c r="H1264" s="84">
        <f>SUMIF('Cash Inflows'!E:E,'AR Journal'!D1264,'Cash Inflows'!F:F)</f>
        <v>0</v>
      </c>
      <c r="I1264" s="84">
        <f t="shared" si="59"/>
        <v>0</v>
      </c>
      <c r="J1264">
        <f t="shared" si="58"/>
        <v>0</v>
      </c>
      <c r="K1264" t="b">
        <f ca="1">IF(TODAY()-E1264&gt;'Data Inputs'!$B$46,TRUE,FALSE)</f>
        <v>1</v>
      </c>
    </row>
    <row r="1265" spans="1:11" x14ac:dyDescent="0.25">
      <c r="A1265" s="110" t="str">
        <f t="shared" si="57"/>
        <v/>
      </c>
      <c r="B1265" s="123"/>
      <c r="C1265" s="55"/>
      <c r="D1265" s="55"/>
      <c r="E1265" s="56"/>
      <c r="F1265" s="78"/>
      <c r="G1265" s="56"/>
      <c r="H1265" s="84">
        <f>SUMIF('Cash Inflows'!E:E,'AR Journal'!D1265,'Cash Inflows'!F:F)</f>
        <v>0</v>
      </c>
      <c r="I1265" s="84">
        <f t="shared" si="59"/>
        <v>0</v>
      </c>
      <c r="J1265">
        <f t="shared" si="58"/>
        <v>0</v>
      </c>
      <c r="K1265" t="b">
        <f ca="1">IF(TODAY()-E1265&gt;'Data Inputs'!$B$46,TRUE,FALSE)</f>
        <v>1</v>
      </c>
    </row>
    <row r="1266" spans="1:11" x14ac:dyDescent="0.25">
      <c r="A1266" s="110" t="str">
        <f t="shared" si="57"/>
        <v/>
      </c>
      <c r="B1266" s="123"/>
      <c r="C1266" s="55"/>
      <c r="D1266" s="55"/>
      <c r="E1266" s="56"/>
      <c r="F1266" s="78"/>
      <c r="G1266" s="56"/>
      <c r="H1266" s="84">
        <f>SUMIF('Cash Inflows'!E:E,'AR Journal'!D1266,'Cash Inflows'!F:F)</f>
        <v>0</v>
      </c>
      <c r="I1266" s="84">
        <f t="shared" si="59"/>
        <v>0</v>
      </c>
      <c r="J1266">
        <f t="shared" si="58"/>
        <v>0</v>
      </c>
      <c r="K1266" t="b">
        <f ca="1">IF(TODAY()-E1266&gt;'Data Inputs'!$B$46,TRUE,FALSE)</f>
        <v>1</v>
      </c>
    </row>
    <row r="1267" spans="1:11" x14ac:dyDescent="0.25">
      <c r="A1267" s="110" t="str">
        <f t="shared" si="57"/>
        <v/>
      </c>
      <c r="B1267" s="123"/>
      <c r="C1267" s="55"/>
      <c r="D1267" s="55"/>
      <c r="E1267" s="56"/>
      <c r="F1267" s="78"/>
      <c r="G1267" s="56"/>
      <c r="H1267" s="84">
        <f>SUMIF('Cash Inflows'!E:E,'AR Journal'!D1267,'Cash Inflows'!F:F)</f>
        <v>0</v>
      </c>
      <c r="I1267" s="84">
        <f t="shared" si="59"/>
        <v>0</v>
      </c>
      <c r="J1267">
        <f t="shared" si="58"/>
        <v>0</v>
      </c>
      <c r="K1267" t="b">
        <f ca="1">IF(TODAY()-E1267&gt;'Data Inputs'!$B$46,TRUE,FALSE)</f>
        <v>1</v>
      </c>
    </row>
    <row r="1268" spans="1:11" x14ac:dyDescent="0.25">
      <c r="A1268" s="110" t="str">
        <f t="shared" si="57"/>
        <v/>
      </c>
      <c r="B1268" s="123"/>
      <c r="C1268" s="55"/>
      <c r="D1268" s="55"/>
      <c r="E1268" s="56"/>
      <c r="F1268" s="78"/>
      <c r="G1268" s="56"/>
      <c r="H1268" s="84">
        <f>SUMIF('Cash Inflows'!E:E,'AR Journal'!D1268,'Cash Inflows'!F:F)</f>
        <v>0</v>
      </c>
      <c r="I1268" s="84">
        <f t="shared" si="59"/>
        <v>0</v>
      </c>
      <c r="J1268">
        <f t="shared" si="58"/>
        <v>0</v>
      </c>
      <c r="K1268" t="b">
        <f ca="1">IF(TODAY()-E1268&gt;'Data Inputs'!$B$46,TRUE,FALSE)</f>
        <v>1</v>
      </c>
    </row>
    <row r="1269" spans="1:11" x14ac:dyDescent="0.25">
      <c r="A1269" s="110" t="str">
        <f t="shared" si="57"/>
        <v/>
      </c>
      <c r="B1269" s="123"/>
      <c r="C1269" s="55"/>
      <c r="D1269" s="55"/>
      <c r="E1269" s="56"/>
      <c r="F1269" s="78"/>
      <c r="G1269" s="56"/>
      <c r="H1269" s="84">
        <f>SUMIF('Cash Inflows'!E:E,'AR Journal'!D1269,'Cash Inflows'!F:F)</f>
        <v>0</v>
      </c>
      <c r="I1269" s="84">
        <f t="shared" si="59"/>
        <v>0</v>
      </c>
      <c r="J1269">
        <f t="shared" si="58"/>
        <v>0</v>
      </c>
      <c r="K1269" t="b">
        <f ca="1">IF(TODAY()-E1269&gt;'Data Inputs'!$B$46,TRUE,FALSE)</f>
        <v>1</v>
      </c>
    </row>
    <row r="1270" spans="1:11" x14ac:dyDescent="0.25">
      <c r="A1270" s="110" t="str">
        <f t="shared" si="57"/>
        <v/>
      </c>
      <c r="B1270" s="123"/>
      <c r="C1270" s="55"/>
      <c r="D1270" s="55"/>
      <c r="E1270" s="56"/>
      <c r="F1270" s="78"/>
      <c r="G1270" s="56"/>
      <c r="H1270" s="84">
        <f>SUMIF('Cash Inflows'!E:E,'AR Journal'!D1270,'Cash Inflows'!F:F)</f>
        <v>0</v>
      </c>
      <c r="I1270" s="84">
        <f t="shared" si="59"/>
        <v>0</v>
      </c>
      <c r="J1270">
        <f t="shared" si="58"/>
        <v>0</v>
      </c>
      <c r="K1270" t="b">
        <f ca="1">IF(TODAY()-E1270&gt;'Data Inputs'!$B$46,TRUE,FALSE)</f>
        <v>1</v>
      </c>
    </row>
    <row r="1271" spans="1:11" x14ac:dyDescent="0.25">
      <c r="A1271" s="110" t="str">
        <f t="shared" si="57"/>
        <v/>
      </c>
      <c r="B1271" s="123"/>
      <c r="C1271" s="55"/>
      <c r="D1271" s="55"/>
      <c r="E1271" s="56"/>
      <c r="F1271" s="78"/>
      <c r="G1271" s="56"/>
      <c r="H1271" s="84">
        <f>SUMIF('Cash Inflows'!E:E,'AR Journal'!D1271,'Cash Inflows'!F:F)</f>
        <v>0</v>
      </c>
      <c r="I1271" s="84">
        <f t="shared" si="59"/>
        <v>0</v>
      </c>
      <c r="J1271">
        <f t="shared" si="58"/>
        <v>0</v>
      </c>
      <c r="K1271" t="b">
        <f ca="1">IF(TODAY()-E1271&gt;'Data Inputs'!$B$46,TRUE,FALSE)</f>
        <v>1</v>
      </c>
    </row>
    <row r="1272" spans="1:11" x14ac:dyDescent="0.25">
      <c r="A1272" s="110" t="str">
        <f t="shared" si="57"/>
        <v/>
      </c>
      <c r="B1272" s="123"/>
      <c r="C1272" s="55"/>
      <c r="D1272" s="55"/>
      <c r="E1272" s="56"/>
      <c r="F1272" s="78"/>
      <c r="G1272" s="56"/>
      <c r="H1272" s="84">
        <f>SUMIF('Cash Inflows'!E:E,'AR Journal'!D1272,'Cash Inflows'!F:F)</f>
        <v>0</v>
      </c>
      <c r="I1272" s="84">
        <f t="shared" si="59"/>
        <v>0</v>
      </c>
      <c r="J1272">
        <f t="shared" si="58"/>
        <v>0</v>
      </c>
      <c r="K1272" t="b">
        <f ca="1">IF(TODAY()-E1272&gt;'Data Inputs'!$B$46,TRUE,FALSE)</f>
        <v>1</v>
      </c>
    </row>
    <row r="1273" spans="1:11" x14ac:dyDescent="0.25">
      <c r="A1273" s="110" t="str">
        <f t="shared" si="57"/>
        <v/>
      </c>
      <c r="B1273" s="123"/>
      <c r="C1273" s="55"/>
      <c r="D1273" s="55"/>
      <c r="E1273" s="56"/>
      <c r="F1273" s="78"/>
      <c r="G1273" s="56"/>
      <c r="H1273" s="84">
        <f>SUMIF('Cash Inflows'!E:E,'AR Journal'!D1273,'Cash Inflows'!F:F)</f>
        <v>0</v>
      </c>
      <c r="I1273" s="84">
        <f t="shared" si="59"/>
        <v>0</v>
      </c>
      <c r="J1273">
        <f t="shared" si="58"/>
        <v>0</v>
      </c>
      <c r="K1273" t="b">
        <f ca="1">IF(TODAY()-E1273&gt;'Data Inputs'!$B$46,TRUE,FALSE)</f>
        <v>1</v>
      </c>
    </row>
    <row r="1274" spans="1:11" x14ac:dyDescent="0.25">
      <c r="A1274" s="110" t="str">
        <f t="shared" si="57"/>
        <v/>
      </c>
      <c r="B1274" s="123"/>
      <c r="C1274" s="55"/>
      <c r="D1274" s="55"/>
      <c r="E1274" s="56"/>
      <c r="F1274" s="78"/>
      <c r="G1274" s="56"/>
      <c r="H1274" s="84">
        <f>SUMIF('Cash Inflows'!E:E,'AR Journal'!D1274,'Cash Inflows'!F:F)</f>
        <v>0</v>
      </c>
      <c r="I1274" s="84">
        <f t="shared" si="59"/>
        <v>0</v>
      </c>
      <c r="J1274">
        <f t="shared" si="58"/>
        <v>0</v>
      </c>
      <c r="K1274" t="b">
        <f ca="1">IF(TODAY()-E1274&gt;'Data Inputs'!$B$46,TRUE,FALSE)</f>
        <v>1</v>
      </c>
    </row>
    <row r="1275" spans="1:11" x14ac:dyDescent="0.25">
      <c r="A1275" s="110" t="str">
        <f t="shared" si="57"/>
        <v/>
      </c>
      <c r="B1275" s="123"/>
      <c r="C1275" s="55"/>
      <c r="D1275" s="55"/>
      <c r="E1275" s="56"/>
      <c r="F1275" s="78"/>
      <c r="G1275" s="56"/>
      <c r="H1275" s="84">
        <f>SUMIF('Cash Inflows'!E:E,'AR Journal'!D1275,'Cash Inflows'!F:F)</f>
        <v>0</v>
      </c>
      <c r="I1275" s="84">
        <f t="shared" si="59"/>
        <v>0</v>
      </c>
      <c r="J1275">
        <f t="shared" si="58"/>
        <v>0</v>
      </c>
      <c r="K1275" t="b">
        <f ca="1">IF(TODAY()-E1275&gt;'Data Inputs'!$B$46,TRUE,FALSE)</f>
        <v>1</v>
      </c>
    </row>
    <row r="1276" spans="1:11" x14ac:dyDescent="0.25">
      <c r="A1276" s="110" t="str">
        <f t="shared" si="57"/>
        <v/>
      </c>
      <c r="B1276" s="123"/>
      <c r="C1276" s="55"/>
      <c r="D1276" s="55"/>
      <c r="E1276" s="56"/>
      <c r="F1276" s="78"/>
      <c r="G1276" s="56"/>
      <c r="H1276" s="84">
        <f>SUMIF('Cash Inflows'!E:E,'AR Journal'!D1276,'Cash Inflows'!F:F)</f>
        <v>0</v>
      </c>
      <c r="I1276" s="84">
        <f t="shared" si="59"/>
        <v>0</v>
      </c>
      <c r="J1276">
        <f t="shared" si="58"/>
        <v>0</v>
      </c>
      <c r="K1276" t="b">
        <f ca="1">IF(TODAY()-E1276&gt;'Data Inputs'!$B$46,TRUE,FALSE)</f>
        <v>1</v>
      </c>
    </row>
    <row r="1277" spans="1:11" x14ac:dyDescent="0.25">
      <c r="A1277" s="110" t="str">
        <f t="shared" si="57"/>
        <v/>
      </c>
      <c r="B1277" s="123"/>
      <c r="C1277" s="55"/>
      <c r="D1277" s="55"/>
      <c r="E1277" s="56"/>
      <c r="F1277" s="78"/>
      <c r="G1277" s="56"/>
      <c r="H1277" s="84">
        <f>SUMIF('Cash Inflows'!E:E,'AR Journal'!D1277,'Cash Inflows'!F:F)</f>
        <v>0</v>
      </c>
      <c r="I1277" s="84">
        <f t="shared" si="59"/>
        <v>0</v>
      </c>
      <c r="J1277">
        <f t="shared" si="58"/>
        <v>0</v>
      </c>
      <c r="K1277" t="b">
        <f ca="1">IF(TODAY()-E1277&gt;'Data Inputs'!$B$46,TRUE,FALSE)</f>
        <v>1</v>
      </c>
    </row>
    <row r="1278" spans="1:11" x14ac:dyDescent="0.25">
      <c r="A1278" s="110" t="str">
        <f t="shared" si="57"/>
        <v/>
      </c>
      <c r="B1278" s="123"/>
      <c r="C1278" s="55"/>
      <c r="D1278" s="55"/>
      <c r="E1278" s="56"/>
      <c r="F1278" s="78"/>
      <c r="G1278" s="56"/>
      <c r="H1278" s="84">
        <f>SUMIF('Cash Inflows'!E:E,'AR Journal'!D1278,'Cash Inflows'!F:F)</f>
        <v>0</v>
      </c>
      <c r="I1278" s="84">
        <f t="shared" si="59"/>
        <v>0</v>
      </c>
      <c r="J1278">
        <f t="shared" si="58"/>
        <v>0</v>
      </c>
      <c r="K1278" t="b">
        <f ca="1">IF(TODAY()-E1278&gt;'Data Inputs'!$B$46,TRUE,FALSE)</f>
        <v>1</v>
      </c>
    </row>
    <row r="1279" spans="1:11" x14ac:dyDescent="0.25">
      <c r="A1279" s="110" t="str">
        <f t="shared" si="57"/>
        <v/>
      </c>
      <c r="B1279" s="123"/>
      <c r="C1279" s="55"/>
      <c r="D1279" s="55"/>
      <c r="E1279" s="56"/>
      <c r="F1279" s="78"/>
      <c r="G1279" s="56"/>
      <c r="H1279" s="84">
        <f>SUMIF('Cash Inflows'!E:E,'AR Journal'!D1279,'Cash Inflows'!F:F)</f>
        <v>0</v>
      </c>
      <c r="I1279" s="84">
        <f t="shared" si="59"/>
        <v>0</v>
      </c>
      <c r="J1279">
        <f t="shared" si="58"/>
        <v>0</v>
      </c>
      <c r="K1279" t="b">
        <f ca="1">IF(TODAY()-E1279&gt;'Data Inputs'!$B$46,TRUE,FALSE)</f>
        <v>1</v>
      </c>
    </row>
    <row r="1280" spans="1:11" x14ac:dyDescent="0.25">
      <c r="A1280" s="110" t="str">
        <f t="shared" si="57"/>
        <v/>
      </c>
      <c r="B1280" s="123"/>
      <c r="C1280" s="55"/>
      <c r="D1280" s="55"/>
      <c r="E1280" s="56"/>
      <c r="F1280" s="78"/>
      <c r="G1280" s="56"/>
      <c r="H1280" s="84">
        <f>SUMIF('Cash Inflows'!E:E,'AR Journal'!D1280,'Cash Inflows'!F:F)</f>
        <v>0</v>
      </c>
      <c r="I1280" s="84">
        <f t="shared" si="59"/>
        <v>0</v>
      </c>
      <c r="J1280">
        <f t="shared" si="58"/>
        <v>0</v>
      </c>
      <c r="K1280" t="b">
        <f ca="1">IF(TODAY()-E1280&gt;'Data Inputs'!$B$46,TRUE,FALSE)</f>
        <v>1</v>
      </c>
    </row>
    <row r="1281" spans="1:11" x14ac:dyDescent="0.25">
      <c r="A1281" s="110" t="str">
        <f t="shared" si="57"/>
        <v/>
      </c>
      <c r="B1281" s="123"/>
      <c r="C1281" s="55"/>
      <c r="D1281" s="55"/>
      <c r="E1281" s="56"/>
      <c r="F1281" s="78"/>
      <c r="G1281" s="56"/>
      <c r="H1281" s="84">
        <f>SUMIF('Cash Inflows'!E:E,'AR Journal'!D1281,'Cash Inflows'!F:F)</f>
        <v>0</v>
      </c>
      <c r="I1281" s="84">
        <f t="shared" si="59"/>
        <v>0</v>
      </c>
      <c r="J1281">
        <f t="shared" si="58"/>
        <v>0</v>
      </c>
      <c r="K1281" t="b">
        <f ca="1">IF(TODAY()-E1281&gt;'Data Inputs'!$B$46,TRUE,FALSE)</f>
        <v>1</v>
      </c>
    </row>
    <row r="1282" spans="1:11" x14ac:dyDescent="0.25">
      <c r="A1282" s="110" t="str">
        <f t="shared" si="57"/>
        <v/>
      </c>
      <c r="B1282" s="123"/>
      <c r="C1282" s="55"/>
      <c r="D1282" s="55"/>
      <c r="E1282" s="56"/>
      <c r="F1282" s="78"/>
      <c r="G1282" s="56"/>
      <c r="H1282" s="84">
        <f>SUMIF('Cash Inflows'!E:E,'AR Journal'!D1282,'Cash Inflows'!F:F)</f>
        <v>0</v>
      </c>
      <c r="I1282" s="84">
        <f t="shared" si="59"/>
        <v>0</v>
      </c>
      <c r="J1282">
        <f t="shared" si="58"/>
        <v>0</v>
      </c>
      <c r="K1282" t="b">
        <f ca="1">IF(TODAY()-E1282&gt;'Data Inputs'!$B$46,TRUE,FALSE)</f>
        <v>1</v>
      </c>
    </row>
    <row r="1283" spans="1:11" x14ac:dyDescent="0.25">
      <c r="A1283" s="110" t="str">
        <f t="shared" ref="A1283:A1346" si="60">IF(E1283="","",E1283+(6-J1283))</f>
        <v/>
      </c>
      <c r="B1283" s="123"/>
      <c r="C1283" s="55"/>
      <c r="D1283" s="55"/>
      <c r="E1283" s="56"/>
      <c r="F1283" s="78"/>
      <c r="G1283" s="56"/>
      <c r="H1283" s="84">
        <f>SUMIF('Cash Inflows'!E:E,'AR Journal'!D1283,'Cash Inflows'!F:F)</f>
        <v>0</v>
      </c>
      <c r="I1283" s="84">
        <f t="shared" si="59"/>
        <v>0</v>
      </c>
      <c r="J1283">
        <f t="shared" ref="J1283:J1346" si="61">IF(WEEKDAY(E1283)=7,0,WEEKDAY(E1283))</f>
        <v>0</v>
      </c>
      <c r="K1283" t="b">
        <f ca="1">IF(TODAY()-E1283&gt;'Data Inputs'!$B$46,TRUE,FALSE)</f>
        <v>1</v>
      </c>
    </row>
    <row r="1284" spans="1:11" x14ac:dyDescent="0.25">
      <c r="A1284" s="110" t="str">
        <f t="shared" si="60"/>
        <v/>
      </c>
      <c r="B1284" s="123"/>
      <c r="C1284" s="55"/>
      <c r="D1284" s="55"/>
      <c r="E1284" s="56"/>
      <c r="F1284" s="78"/>
      <c r="G1284" s="56"/>
      <c r="H1284" s="84">
        <f>SUMIF('Cash Inflows'!E:E,'AR Journal'!D1284,'Cash Inflows'!F:F)</f>
        <v>0</v>
      </c>
      <c r="I1284" s="84">
        <f t="shared" ref="I1284:I1347" si="62">F1284-H1284</f>
        <v>0</v>
      </c>
      <c r="J1284">
        <f t="shared" si="61"/>
        <v>0</v>
      </c>
      <c r="K1284" t="b">
        <f ca="1">IF(TODAY()-E1284&gt;'Data Inputs'!$B$46,TRUE,FALSE)</f>
        <v>1</v>
      </c>
    </row>
    <row r="1285" spans="1:11" x14ac:dyDescent="0.25">
      <c r="A1285" s="110" t="str">
        <f t="shared" si="60"/>
        <v/>
      </c>
      <c r="B1285" s="123"/>
      <c r="C1285" s="55"/>
      <c r="D1285" s="55"/>
      <c r="E1285" s="56"/>
      <c r="F1285" s="78"/>
      <c r="G1285" s="56"/>
      <c r="H1285" s="84">
        <f>SUMIF('Cash Inflows'!E:E,'AR Journal'!D1285,'Cash Inflows'!F:F)</f>
        <v>0</v>
      </c>
      <c r="I1285" s="84">
        <f t="shared" si="62"/>
        <v>0</v>
      </c>
      <c r="J1285">
        <f t="shared" si="61"/>
        <v>0</v>
      </c>
      <c r="K1285" t="b">
        <f ca="1">IF(TODAY()-E1285&gt;'Data Inputs'!$B$46,TRUE,FALSE)</f>
        <v>1</v>
      </c>
    </row>
    <row r="1286" spans="1:11" x14ac:dyDescent="0.25">
      <c r="A1286" s="110" t="str">
        <f t="shared" si="60"/>
        <v/>
      </c>
      <c r="B1286" s="123"/>
      <c r="C1286" s="55"/>
      <c r="D1286" s="55"/>
      <c r="E1286" s="56"/>
      <c r="F1286" s="78"/>
      <c r="G1286" s="56"/>
      <c r="H1286" s="84">
        <f>SUMIF('Cash Inflows'!E:E,'AR Journal'!D1286,'Cash Inflows'!F:F)</f>
        <v>0</v>
      </c>
      <c r="I1286" s="84">
        <f t="shared" si="62"/>
        <v>0</v>
      </c>
      <c r="J1286">
        <f t="shared" si="61"/>
        <v>0</v>
      </c>
      <c r="K1286" t="b">
        <f ca="1">IF(TODAY()-E1286&gt;'Data Inputs'!$B$46,TRUE,FALSE)</f>
        <v>1</v>
      </c>
    </row>
    <row r="1287" spans="1:11" x14ac:dyDescent="0.25">
      <c r="A1287" s="110" t="str">
        <f t="shared" si="60"/>
        <v/>
      </c>
      <c r="B1287" s="123"/>
      <c r="C1287" s="55"/>
      <c r="D1287" s="55"/>
      <c r="E1287" s="56"/>
      <c r="F1287" s="78"/>
      <c r="G1287" s="56"/>
      <c r="H1287" s="84">
        <f>SUMIF('Cash Inflows'!E:E,'AR Journal'!D1287,'Cash Inflows'!F:F)</f>
        <v>0</v>
      </c>
      <c r="I1287" s="84">
        <f t="shared" si="62"/>
        <v>0</v>
      </c>
      <c r="J1287">
        <f t="shared" si="61"/>
        <v>0</v>
      </c>
      <c r="K1287" t="b">
        <f ca="1">IF(TODAY()-E1287&gt;'Data Inputs'!$B$46,TRUE,FALSE)</f>
        <v>1</v>
      </c>
    </row>
    <row r="1288" spans="1:11" x14ac:dyDescent="0.25">
      <c r="A1288" s="110" t="str">
        <f t="shared" si="60"/>
        <v/>
      </c>
      <c r="B1288" s="123"/>
      <c r="C1288" s="55"/>
      <c r="D1288" s="55"/>
      <c r="E1288" s="56"/>
      <c r="F1288" s="78"/>
      <c r="G1288" s="56"/>
      <c r="H1288" s="84">
        <f>SUMIF('Cash Inflows'!E:E,'AR Journal'!D1288,'Cash Inflows'!F:F)</f>
        <v>0</v>
      </c>
      <c r="I1288" s="84">
        <f t="shared" si="62"/>
        <v>0</v>
      </c>
      <c r="J1288">
        <f t="shared" si="61"/>
        <v>0</v>
      </c>
      <c r="K1288" t="b">
        <f ca="1">IF(TODAY()-E1288&gt;'Data Inputs'!$B$46,TRUE,FALSE)</f>
        <v>1</v>
      </c>
    </row>
    <row r="1289" spans="1:11" x14ac:dyDescent="0.25">
      <c r="A1289" s="110" t="str">
        <f t="shared" si="60"/>
        <v/>
      </c>
      <c r="B1289" s="123"/>
      <c r="C1289" s="55"/>
      <c r="D1289" s="55"/>
      <c r="E1289" s="56"/>
      <c r="F1289" s="78"/>
      <c r="G1289" s="56"/>
      <c r="H1289" s="84">
        <f>SUMIF('Cash Inflows'!E:E,'AR Journal'!D1289,'Cash Inflows'!F:F)</f>
        <v>0</v>
      </c>
      <c r="I1289" s="84">
        <f t="shared" si="62"/>
        <v>0</v>
      </c>
      <c r="J1289">
        <f t="shared" si="61"/>
        <v>0</v>
      </c>
      <c r="K1289" t="b">
        <f ca="1">IF(TODAY()-E1289&gt;'Data Inputs'!$B$46,TRUE,FALSE)</f>
        <v>1</v>
      </c>
    </row>
    <row r="1290" spans="1:11" x14ac:dyDescent="0.25">
      <c r="A1290" s="110" t="str">
        <f t="shared" si="60"/>
        <v/>
      </c>
      <c r="B1290" s="123"/>
      <c r="C1290" s="55"/>
      <c r="D1290" s="55"/>
      <c r="E1290" s="56"/>
      <c r="F1290" s="78"/>
      <c r="G1290" s="56"/>
      <c r="H1290" s="84">
        <f>SUMIF('Cash Inflows'!E:E,'AR Journal'!D1290,'Cash Inflows'!F:F)</f>
        <v>0</v>
      </c>
      <c r="I1290" s="84">
        <f t="shared" si="62"/>
        <v>0</v>
      </c>
      <c r="J1290">
        <f t="shared" si="61"/>
        <v>0</v>
      </c>
      <c r="K1290" t="b">
        <f ca="1">IF(TODAY()-E1290&gt;'Data Inputs'!$B$46,TRUE,FALSE)</f>
        <v>1</v>
      </c>
    </row>
    <row r="1291" spans="1:11" x14ac:dyDescent="0.25">
      <c r="A1291" s="110" t="str">
        <f t="shared" si="60"/>
        <v/>
      </c>
      <c r="B1291" s="123"/>
      <c r="C1291" s="55"/>
      <c r="D1291" s="55"/>
      <c r="E1291" s="56"/>
      <c r="F1291" s="78"/>
      <c r="G1291" s="56"/>
      <c r="H1291" s="84">
        <f>SUMIF('Cash Inflows'!E:E,'AR Journal'!D1291,'Cash Inflows'!F:F)</f>
        <v>0</v>
      </c>
      <c r="I1291" s="84">
        <f t="shared" si="62"/>
        <v>0</v>
      </c>
      <c r="J1291">
        <f t="shared" si="61"/>
        <v>0</v>
      </c>
      <c r="K1291" t="b">
        <f ca="1">IF(TODAY()-E1291&gt;'Data Inputs'!$B$46,TRUE,FALSE)</f>
        <v>1</v>
      </c>
    </row>
    <row r="1292" spans="1:11" x14ac:dyDescent="0.25">
      <c r="A1292" s="110" t="str">
        <f t="shared" si="60"/>
        <v/>
      </c>
      <c r="B1292" s="123"/>
      <c r="C1292" s="55"/>
      <c r="D1292" s="55"/>
      <c r="E1292" s="56"/>
      <c r="F1292" s="78"/>
      <c r="G1292" s="56"/>
      <c r="H1292" s="84">
        <f>SUMIF('Cash Inflows'!E:E,'AR Journal'!D1292,'Cash Inflows'!F:F)</f>
        <v>0</v>
      </c>
      <c r="I1292" s="84">
        <f t="shared" si="62"/>
        <v>0</v>
      </c>
      <c r="J1292">
        <f t="shared" si="61"/>
        <v>0</v>
      </c>
      <c r="K1292" t="b">
        <f ca="1">IF(TODAY()-E1292&gt;'Data Inputs'!$B$46,TRUE,FALSE)</f>
        <v>1</v>
      </c>
    </row>
    <row r="1293" spans="1:11" x14ac:dyDescent="0.25">
      <c r="A1293" s="110" t="str">
        <f t="shared" si="60"/>
        <v/>
      </c>
      <c r="B1293" s="123"/>
      <c r="C1293" s="55"/>
      <c r="D1293" s="55"/>
      <c r="E1293" s="56"/>
      <c r="F1293" s="78"/>
      <c r="G1293" s="56"/>
      <c r="H1293" s="84">
        <f>SUMIF('Cash Inflows'!E:E,'AR Journal'!D1293,'Cash Inflows'!F:F)</f>
        <v>0</v>
      </c>
      <c r="I1293" s="84">
        <f t="shared" si="62"/>
        <v>0</v>
      </c>
      <c r="J1293">
        <f t="shared" si="61"/>
        <v>0</v>
      </c>
      <c r="K1293" t="b">
        <f ca="1">IF(TODAY()-E1293&gt;'Data Inputs'!$B$46,TRUE,FALSE)</f>
        <v>1</v>
      </c>
    </row>
    <row r="1294" spans="1:11" x14ac:dyDescent="0.25">
      <c r="A1294" s="110" t="str">
        <f t="shared" si="60"/>
        <v/>
      </c>
      <c r="B1294" s="123"/>
      <c r="C1294" s="55"/>
      <c r="D1294" s="55"/>
      <c r="E1294" s="56"/>
      <c r="F1294" s="78"/>
      <c r="G1294" s="56"/>
      <c r="H1294" s="84">
        <f>SUMIF('Cash Inflows'!E:E,'AR Journal'!D1294,'Cash Inflows'!F:F)</f>
        <v>0</v>
      </c>
      <c r="I1294" s="84">
        <f t="shared" si="62"/>
        <v>0</v>
      </c>
      <c r="J1294">
        <f t="shared" si="61"/>
        <v>0</v>
      </c>
      <c r="K1294" t="b">
        <f ca="1">IF(TODAY()-E1294&gt;'Data Inputs'!$B$46,TRUE,FALSE)</f>
        <v>1</v>
      </c>
    </row>
    <row r="1295" spans="1:11" x14ac:dyDescent="0.25">
      <c r="A1295" s="110" t="str">
        <f t="shared" si="60"/>
        <v/>
      </c>
      <c r="B1295" s="123"/>
      <c r="C1295" s="55"/>
      <c r="D1295" s="55"/>
      <c r="E1295" s="56"/>
      <c r="F1295" s="78"/>
      <c r="G1295" s="56"/>
      <c r="H1295" s="84">
        <f>SUMIF('Cash Inflows'!E:E,'AR Journal'!D1295,'Cash Inflows'!F:F)</f>
        <v>0</v>
      </c>
      <c r="I1295" s="84">
        <f t="shared" si="62"/>
        <v>0</v>
      </c>
      <c r="J1295">
        <f t="shared" si="61"/>
        <v>0</v>
      </c>
      <c r="K1295" t="b">
        <f ca="1">IF(TODAY()-E1295&gt;'Data Inputs'!$B$46,TRUE,FALSE)</f>
        <v>1</v>
      </c>
    </row>
    <row r="1296" spans="1:11" x14ac:dyDescent="0.25">
      <c r="A1296" s="110" t="str">
        <f t="shared" si="60"/>
        <v/>
      </c>
      <c r="B1296" s="123"/>
      <c r="C1296" s="55"/>
      <c r="D1296" s="55"/>
      <c r="E1296" s="56"/>
      <c r="F1296" s="78"/>
      <c r="G1296" s="56"/>
      <c r="H1296" s="84">
        <f>SUMIF('Cash Inflows'!E:E,'AR Journal'!D1296,'Cash Inflows'!F:F)</f>
        <v>0</v>
      </c>
      <c r="I1296" s="84">
        <f t="shared" si="62"/>
        <v>0</v>
      </c>
      <c r="J1296">
        <f t="shared" si="61"/>
        <v>0</v>
      </c>
      <c r="K1296" t="b">
        <f ca="1">IF(TODAY()-E1296&gt;'Data Inputs'!$B$46,TRUE,FALSE)</f>
        <v>1</v>
      </c>
    </row>
    <row r="1297" spans="1:11" x14ac:dyDescent="0.25">
      <c r="A1297" s="110" t="str">
        <f t="shared" si="60"/>
        <v/>
      </c>
      <c r="B1297" s="123"/>
      <c r="C1297" s="55"/>
      <c r="D1297" s="55"/>
      <c r="E1297" s="56"/>
      <c r="F1297" s="78"/>
      <c r="G1297" s="56"/>
      <c r="H1297" s="84">
        <f>SUMIF('Cash Inflows'!E:E,'AR Journal'!D1297,'Cash Inflows'!F:F)</f>
        <v>0</v>
      </c>
      <c r="I1297" s="84">
        <f t="shared" si="62"/>
        <v>0</v>
      </c>
      <c r="J1297">
        <f t="shared" si="61"/>
        <v>0</v>
      </c>
      <c r="K1297" t="b">
        <f ca="1">IF(TODAY()-E1297&gt;'Data Inputs'!$B$46,TRUE,FALSE)</f>
        <v>1</v>
      </c>
    </row>
    <row r="1298" spans="1:11" x14ac:dyDescent="0.25">
      <c r="A1298" s="110" t="str">
        <f t="shared" si="60"/>
        <v/>
      </c>
      <c r="B1298" s="123"/>
      <c r="C1298" s="55"/>
      <c r="D1298" s="55"/>
      <c r="E1298" s="56"/>
      <c r="F1298" s="78"/>
      <c r="G1298" s="56"/>
      <c r="H1298" s="84">
        <f>SUMIF('Cash Inflows'!E:E,'AR Journal'!D1298,'Cash Inflows'!F:F)</f>
        <v>0</v>
      </c>
      <c r="I1298" s="84">
        <f t="shared" si="62"/>
        <v>0</v>
      </c>
      <c r="J1298">
        <f t="shared" si="61"/>
        <v>0</v>
      </c>
      <c r="K1298" t="b">
        <f ca="1">IF(TODAY()-E1298&gt;'Data Inputs'!$B$46,TRUE,FALSE)</f>
        <v>1</v>
      </c>
    </row>
    <row r="1299" spans="1:11" x14ac:dyDescent="0.25">
      <c r="A1299" s="110" t="str">
        <f t="shared" si="60"/>
        <v/>
      </c>
      <c r="B1299" s="123"/>
      <c r="C1299" s="55"/>
      <c r="D1299" s="55"/>
      <c r="E1299" s="56"/>
      <c r="F1299" s="78"/>
      <c r="G1299" s="56"/>
      <c r="H1299" s="84">
        <f>SUMIF('Cash Inflows'!E:E,'AR Journal'!D1299,'Cash Inflows'!F:F)</f>
        <v>0</v>
      </c>
      <c r="I1299" s="84">
        <f t="shared" si="62"/>
        <v>0</v>
      </c>
      <c r="J1299">
        <f t="shared" si="61"/>
        <v>0</v>
      </c>
      <c r="K1299" t="b">
        <f ca="1">IF(TODAY()-E1299&gt;'Data Inputs'!$B$46,TRUE,FALSE)</f>
        <v>1</v>
      </c>
    </row>
    <row r="1300" spans="1:11" x14ac:dyDescent="0.25">
      <c r="A1300" s="110" t="str">
        <f t="shared" si="60"/>
        <v/>
      </c>
      <c r="B1300" s="123"/>
      <c r="C1300" s="55"/>
      <c r="D1300" s="55"/>
      <c r="E1300" s="56"/>
      <c r="F1300" s="78"/>
      <c r="G1300" s="56"/>
      <c r="H1300" s="84">
        <f>SUMIF('Cash Inflows'!E:E,'AR Journal'!D1300,'Cash Inflows'!F:F)</f>
        <v>0</v>
      </c>
      <c r="I1300" s="84">
        <f t="shared" si="62"/>
        <v>0</v>
      </c>
      <c r="J1300">
        <f t="shared" si="61"/>
        <v>0</v>
      </c>
      <c r="K1300" t="b">
        <f ca="1">IF(TODAY()-E1300&gt;'Data Inputs'!$B$46,TRUE,FALSE)</f>
        <v>1</v>
      </c>
    </row>
    <row r="1301" spans="1:11" x14ac:dyDescent="0.25">
      <c r="A1301" s="110" t="str">
        <f t="shared" si="60"/>
        <v/>
      </c>
      <c r="B1301" s="123"/>
      <c r="C1301" s="55"/>
      <c r="D1301" s="55"/>
      <c r="E1301" s="56"/>
      <c r="F1301" s="78"/>
      <c r="G1301" s="56"/>
      <c r="H1301" s="84">
        <f>SUMIF('Cash Inflows'!E:E,'AR Journal'!D1301,'Cash Inflows'!F:F)</f>
        <v>0</v>
      </c>
      <c r="I1301" s="84">
        <f t="shared" si="62"/>
        <v>0</v>
      </c>
      <c r="J1301">
        <f t="shared" si="61"/>
        <v>0</v>
      </c>
      <c r="K1301" t="b">
        <f ca="1">IF(TODAY()-E1301&gt;'Data Inputs'!$B$46,TRUE,FALSE)</f>
        <v>1</v>
      </c>
    </row>
    <row r="1302" spans="1:11" x14ac:dyDescent="0.25">
      <c r="A1302" s="110" t="str">
        <f t="shared" si="60"/>
        <v/>
      </c>
      <c r="B1302" s="123"/>
      <c r="C1302" s="55"/>
      <c r="D1302" s="55"/>
      <c r="E1302" s="56"/>
      <c r="F1302" s="78"/>
      <c r="G1302" s="56"/>
      <c r="H1302" s="84">
        <f>SUMIF('Cash Inflows'!E:E,'AR Journal'!D1302,'Cash Inflows'!F:F)</f>
        <v>0</v>
      </c>
      <c r="I1302" s="84">
        <f t="shared" si="62"/>
        <v>0</v>
      </c>
      <c r="J1302">
        <f t="shared" si="61"/>
        <v>0</v>
      </c>
      <c r="K1302" t="b">
        <f ca="1">IF(TODAY()-E1302&gt;'Data Inputs'!$B$46,TRUE,FALSE)</f>
        <v>1</v>
      </c>
    </row>
    <row r="1303" spans="1:11" x14ac:dyDescent="0.25">
      <c r="A1303" s="110" t="str">
        <f t="shared" si="60"/>
        <v/>
      </c>
      <c r="B1303" s="123"/>
      <c r="C1303" s="55"/>
      <c r="D1303" s="55"/>
      <c r="E1303" s="56"/>
      <c r="F1303" s="78"/>
      <c r="G1303" s="56"/>
      <c r="H1303" s="84">
        <f>SUMIF('Cash Inflows'!E:E,'AR Journal'!D1303,'Cash Inflows'!F:F)</f>
        <v>0</v>
      </c>
      <c r="I1303" s="84">
        <f t="shared" si="62"/>
        <v>0</v>
      </c>
      <c r="J1303">
        <f t="shared" si="61"/>
        <v>0</v>
      </c>
      <c r="K1303" t="b">
        <f ca="1">IF(TODAY()-E1303&gt;'Data Inputs'!$B$46,TRUE,FALSE)</f>
        <v>1</v>
      </c>
    </row>
    <row r="1304" spans="1:11" x14ac:dyDescent="0.25">
      <c r="A1304" s="110" t="str">
        <f t="shared" si="60"/>
        <v/>
      </c>
      <c r="B1304" s="123"/>
      <c r="C1304" s="55"/>
      <c r="D1304" s="55"/>
      <c r="E1304" s="56"/>
      <c r="F1304" s="78"/>
      <c r="G1304" s="56"/>
      <c r="H1304" s="84">
        <f>SUMIF('Cash Inflows'!E:E,'AR Journal'!D1304,'Cash Inflows'!F:F)</f>
        <v>0</v>
      </c>
      <c r="I1304" s="84">
        <f t="shared" si="62"/>
        <v>0</v>
      </c>
      <c r="J1304">
        <f t="shared" si="61"/>
        <v>0</v>
      </c>
      <c r="K1304" t="b">
        <f ca="1">IF(TODAY()-E1304&gt;'Data Inputs'!$B$46,TRUE,FALSE)</f>
        <v>1</v>
      </c>
    </row>
    <row r="1305" spans="1:11" x14ac:dyDescent="0.25">
      <c r="A1305" s="110" t="str">
        <f t="shared" si="60"/>
        <v/>
      </c>
      <c r="B1305" s="123"/>
      <c r="C1305" s="55"/>
      <c r="D1305" s="55"/>
      <c r="E1305" s="56"/>
      <c r="F1305" s="78"/>
      <c r="G1305" s="56"/>
      <c r="H1305" s="84">
        <f>SUMIF('Cash Inflows'!E:E,'AR Journal'!D1305,'Cash Inflows'!F:F)</f>
        <v>0</v>
      </c>
      <c r="I1305" s="84">
        <f t="shared" si="62"/>
        <v>0</v>
      </c>
      <c r="J1305">
        <f t="shared" si="61"/>
        <v>0</v>
      </c>
      <c r="K1305" t="b">
        <f ca="1">IF(TODAY()-E1305&gt;'Data Inputs'!$B$46,TRUE,FALSE)</f>
        <v>1</v>
      </c>
    </row>
    <row r="1306" spans="1:11" x14ac:dyDescent="0.25">
      <c r="A1306" s="110" t="str">
        <f t="shared" si="60"/>
        <v/>
      </c>
      <c r="B1306" s="123"/>
      <c r="C1306" s="55"/>
      <c r="D1306" s="55"/>
      <c r="E1306" s="56"/>
      <c r="F1306" s="78"/>
      <c r="G1306" s="56"/>
      <c r="H1306" s="84">
        <f>SUMIF('Cash Inflows'!E:E,'AR Journal'!D1306,'Cash Inflows'!F:F)</f>
        <v>0</v>
      </c>
      <c r="I1306" s="84">
        <f t="shared" si="62"/>
        <v>0</v>
      </c>
      <c r="J1306">
        <f t="shared" si="61"/>
        <v>0</v>
      </c>
      <c r="K1306" t="b">
        <f ca="1">IF(TODAY()-E1306&gt;'Data Inputs'!$B$46,TRUE,FALSE)</f>
        <v>1</v>
      </c>
    </row>
    <row r="1307" spans="1:11" x14ac:dyDescent="0.25">
      <c r="A1307" s="110" t="str">
        <f t="shared" si="60"/>
        <v/>
      </c>
      <c r="B1307" s="123"/>
      <c r="C1307" s="55"/>
      <c r="D1307" s="55"/>
      <c r="E1307" s="56"/>
      <c r="F1307" s="78"/>
      <c r="G1307" s="56"/>
      <c r="H1307" s="84">
        <f>SUMIF('Cash Inflows'!E:E,'AR Journal'!D1307,'Cash Inflows'!F:F)</f>
        <v>0</v>
      </c>
      <c r="I1307" s="84">
        <f t="shared" si="62"/>
        <v>0</v>
      </c>
      <c r="J1307">
        <f t="shared" si="61"/>
        <v>0</v>
      </c>
      <c r="K1307" t="b">
        <f ca="1">IF(TODAY()-E1307&gt;'Data Inputs'!$B$46,TRUE,FALSE)</f>
        <v>1</v>
      </c>
    </row>
    <row r="1308" spans="1:11" x14ac:dyDescent="0.25">
      <c r="A1308" s="110" t="str">
        <f t="shared" si="60"/>
        <v/>
      </c>
      <c r="B1308" s="123"/>
      <c r="C1308" s="55"/>
      <c r="D1308" s="55"/>
      <c r="E1308" s="56"/>
      <c r="F1308" s="78"/>
      <c r="G1308" s="56"/>
      <c r="H1308" s="84">
        <f>SUMIF('Cash Inflows'!E:E,'AR Journal'!D1308,'Cash Inflows'!F:F)</f>
        <v>0</v>
      </c>
      <c r="I1308" s="84">
        <f t="shared" si="62"/>
        <v>0</v>
      </c>
      <c r="J1308">
        <f t="shared" si="61"/>
        <v>0</v>
      </c>
      <c r="K1308" t="b">
        <f ca="1">IF(TODAY()-E1308&gt;'Data Inputs'!$B$46,TRUE,FALSE)</f>
        <v>1</v>
      </c>
    </row>
    <row r="1309" spans="1:11" x14ac:dyDescent="0.25">
      <c r="A1309" s="110" t="str">
        <f t="shared" si="60"/>
        <v/>
      </c>
      <c r="B1309" s="123"/>
      <c r="C1309" s="55"/>
      <c r="D1309" s="55"/>
      <c r="E1309" s="56"/>
      <c r="F1309" s="78"/>
      <c r="G1309" s="56"/>
      <c r="H1309" s="84">
        <f>SUMIF('Cash Inflows'!E:E,'AR Journal'!D1309,'Cash Inflows'!F:F)</f>
        <v>0</v>
      </c>
      <c r="I1309" s="84">
        <f t="shared" si="62"/>
        <v>0</v>
      </c>
      <c r="J1309">
        <f t="shared" si="61"/>
        <v>0</v>
      </c>
      <c r="K1309" t="b">
        <f ca="1">IF(TODAY()-E1309&gt;'Data Inputs'!$B$46,TRUE,FALSE)</f>
        <v>1</v>
      </c>
    </row>
    <row r="1310" spans="1:11" x14ac:dyDescent="0.25">
      <c r="A1310" s="110" t="str">
        <f t="shared" si="60"/>
        <v/>
      </c>
      <c r="B1310" s="123"/>
      <c r="C1310" s="55"/>
      <c r="D1310" s="55"/>
      <c r="E1310" s="56"/>
      <c r="F1310" s="78"/>
      <c r="G1310" s="56"/>
      <c r="H1310" s="84">
        <f>SUMIF('Cash Inflows'!E:E,'AR Journal'!D1310,'Cash Inflows'!F:F)</f>
        <v>0</v>
      </c>
      <c r="I1310" s="84">
        <f t="shared" si="62"/>
        <v>0</v>
      </c>
      <c r="J1310">
        <f t="shared" si="61"/>
        <v>0</v>
      </c>
      <c r="K1310" t="b">
        <f ca="1">IF(TODAY()-E1310&gt;'Data Inputs'!$B$46,TRUE,FALSE)</f>
        <v>1</v>
      </c>
    </row>
    <row r="1311" spans="1:11" x14ac:dyDescent="0.25">
      <c r="A1311" s="110" t="str">
        <f t="shared" si="60"/>
        <v/>
      </c>
      <c r="B1311" s="123"/>
      <c r="C1311" s="55"/>
      <c r="D1311" s="55"/>
      <c r="E1311" s="56"/>
      <c r="F1311" s="78"/>
      <c r="G1311" s="56"/>
      <c r="H1311" s="84">
        <f>SUMIF('Cash Inflows'!E:E,'AR Journal'!D1311,'Cash Inflows'!F:F)</f>
        <v>0</v>
      </c>
      <c r="I1311" s="84">
        <f t="shared" si="62"/>
        <v>0</v>
      </c>
      <c r="J1311">
        <f t="shared" si="61"/>
        <v>0</v>
      </c>
      <c r="K1311" t="b">
        <f ca="1">IF(TODAY()-E1311&gt;'Data Inputs'!$B$46,TRUE,FALSE)</f>
        <v>1</v>
      </c>
    </row>
    <row r="1312" spans="1:11" x14ac:dyDescent="0.25">
      <c r="A1312" s="110" t="str">
        <f t="shared" si="60"/>
        <v/>
      </c>
      <c r="B1312" s="123"/>
      <c r="C1312" s="55"/>
      <c r="D1312" s="55"/>
      <c r="E1312" s="56"/>
      <c r="F1312" s="78"/>
      <c r="G1312" s="56"/>
      <c r="H1312" s="84">
        <f>SUMIF('Cash Inflows'!E:E,'AR Journal'!D1312,'Cash Inflows'!F:F)</f>
        <v>0</v>
      </c>
      <c r="I1312" s="84">
        <f t="shared" si="62"/>
        <v>0</v>
      </c>
      <c r="J1312">
        <f t="shared" si="61"/>
        <v>0</v>
      </c>
      <c r="K1312" t="b">
        <f ca="1">IF(TODAY()-E1312&gt;'Data Inputs'!$B$46,TRUE,FALSE)</f>
        <v>1</v>
      </c>
    </row>
    <row r="1313" spans="1:11" x14ac:dyDescent="0.25">
      <c r="A1313" s="110" t="str">
        <f t="shared" si="60"/>
        <v/>
      </c>
      <c r="B1313" s="123"/>
      <c r="C1313" s="55"/>
      <c r="D1313" s="55"/>
      <c r="E1313" s="56"/>
      <c r="F1313" s="78"/>
      <c r="G1313" s="56"/>
      <c r="H1313" s="84">
        <f>SUMIF('Cash Inflows'!E:E,'AR Journal'!D1313,'Cash Inflows'!F:F)</f>
        <v>0</v>
      </c>
      <c r="I1313" s="84">
        <f t="shared" si="62"/>
        <v>0</v>
      </c>
      <c r="J1313">
        <f t="shared" si="61"/>
        <v>0</v>
      </c>
      <c r="K1313" t="b">
        <f ca="1">IF(TODAY()-E1313&gt;'Data Inputs'!$B$46,TRUE,FALSE)</f>
        <v>1</v>
      </c>
    </row>
    <row r="1314" spans="1:11" x14ac:dyDescent="0.25">
      <c r="A1314" s="110" t="str">
        <f t="shared" si="60"/>
        <v/>
      </c>
      <c r="B1314" s="123"/>
      <c r="C1314" s="55"/>
      <c r="D1314" s="55"/>
      <c r="E1314" s="56"/>
      <c r="F1314" s="78"/>
      <c r="G1314" s="56"/>
      <c r="H1314" s="84">
        <f>SUMIF('Cash Inflows'!E:E,'AR Journal'!D1314,'Cash Inflows'!F:F)</f>
        <v>0</v>
      </c>
      <c r="I1314" s="84">
        <f t="shared" si="62"/>
        <v>0</v>
      </c>
      <c r="J1314">
        <f t="shared" si="61"/>
        <v>0</v>
      </c>
      <c r="K1314" t="b">
        <f ca="1">IF(TODAY()-E1314&gt;'Data Inputs'!$B$46,TRUE,FALSE)</f>
        <v>1</v>
      </c>
    </row>
    <row r="1315" spans="1:11" x14ac:dyDescent="0.25">
      <c r="A1315" s="110" t="str">
        <f t="shared" si="60"/>
        <v/>
      </c>
      <c r="B1315" s="123"/>
      <c r="C1315" s="55"/>
      <c r="D1315" s="55"/>
      <c r="E1315" s="56"/>
      <c r="F1315" s="78"/>
      <c r="G1315" s="56"/>
      <c r="H1315" s="84">
        <f>SUMIF('Cash Inflows'!E:E,'AR Journal'!D1315,'Cash Inflows'!F:F)</f>
        <v>0</v>
      </c>
      <c r="I1315" s="84">
        <f t="shared" si="62"/>
        <v>0</v>
      </c>
      <c r="J1315">
        <f t="shared" si="61"/>
        <v>0</v>
      </c>
      <c r="K1315" t="b">
        <f ca="1">IF(TODAY()-E1315&gt;'Data Inputs'!$B$46,TRUE,FALSE)</f>
        <v>1</v>
      </c>
    </row>
    <row r="1316" spans="1:11" x14ac:dyDescent="0.25">
      <c r="A1316" s="110" t="str">
        <f t="shared" si="60"/>
        <v/>
      </c>
      <c r="B1316" s="123"/>
      <c r="C1316" s="55"/>
      <c r="D1316" s="55"/>
      <c r="E1316" s="56"/>
      <c r="F1316" s="78"/>
      <c r="G1316" s="56"/>
      <c r="H1316" s="84">
        <f>SUMIF('Cash Inflows'!E:E,'AR Journal'!D1316,'Cash Inflows'!F:F)</f>
        <v>0</v>
      </c>
      <c r="I1316" s="84">
        <f t="shared" si="62"/>
        <v>0</v>
      </c>
      <c r="J1316">
        <f t="shared" si="61"/>
        <v>0</v>
      </c>
      <c r="K1316" t="b">
        <f ca="1">IF(TODAY()-E1316&gt;'Data Inputs'!$B$46,TRUE,FALSE)</f>
        <v>1</v>
      </c>
    </row>
    <row r="1317" spans="1:11" x14ac:dyDescent="0.25">
      <c r="A1317" s="110" t="str">
        <f t="shared" si="60"/>
        <v/>
      </c>
      <c r="B1317" s="123"/>
      <c r="C1317" s="55"/>
      <c r="D1317" s="55"/>
      <c r="E1317" s="56"/>
      <c r="F1317" s="78"/>
      <c r="G1317" s="56"/>
      <c r="H1317" s="84">
        <f>SUMIF('Cash Inflows'!E:E,'AR Journal'!D1317,'Cash Inflows'!F:F)</f>
        <v>0</v>
      </c>
      <c r="I1317" s="84">
        <f t="shared" si="62"/>
        <v>0</v>
      </c>
      <c r="J1317">
        <f t="shared" si="61"/>
        <v>0</v>
      </c>
      <c r="K1317" t="b">
        <f ca="1">IF(TODAY()-E1317&gt;'Data Inputs'!$B$46,TRUE,FALSE)</f>
        <v>1</v>
      </c>
    </row>
    <row r="1318" spans="1:11" x14ac:dyDescent="0.25">
      <c r="A1318" s="110" t="str">
        <f t="shared" si="60"/>
        <v/>
      </c>
      <c r="B1318" s="123"/>
      <c r="C1318" s="55"/>
      <c r="D1318" s="55"/>
      <c r="E1318" s="56"/>
      <c r="F1318" s="78"/>
      <c r="G1318" s="56"/>
      <c r="H1318" s="84">
        <f>SUMIF('Cash Inflows'!E:E,'AR Journal'!D1318,'Cash Inflows'!F:F)</f>
        <v>0</v>
      </c>
      <c r="I1318" s="84">
        <f t="shared" si="62"/>
        <v>0</v>
      </c>
      <c r="J1318">
        <f t="shared" si="61"/>
        <v>0</v>
      </c>
      <c r="K1318" t="b">
        <f ca="1">IF(TODAY()-E1318&gt;'Data Inputs'!$B$46,TRUE,FALSE)</f>
        <v>1</v>
      </c>
    </row>
    <row r="1319" spans="1:11" x14ac:dyDescent="0.25">
      <c r="A1319" s="110" t="str">
        <f t="shared" si="60"/>
        <v/>
      </c>
      <c r="B1319" s="123"/>
      <c r="C1319" s="55"/>
      <c r="D1319" s="55"/>
      <c r="E1319" s="56"/>
      <c r="F1319" s="78"/>
      <c r="G1319" s="56"/>
      <c r="H1319" s="84">
        <f>SUMIF('Cash Inflows'!E:E,'AR Journal'!D1319,'Cash Inflows'!F:F)</f>
        <v>0</v>
      </c>
      <c r="I1319" s="84">
        <f t="shared" si="62"/>
        <v>0</v>
      </c>
      <c r="J1319">
        <f t="shared" si="61"/>
        <v>0</v>
      </c>
      <c r="K1319" t="b">
        <f ca="1">IF(TODAY()-E1319&gt;'Data Inputs'!$B$46,TRUE,FALSE)</f>
        <v>1</v>
      </c>
    </row>
    <row r="1320" spans="1:11" x14ac:dyDescent="0.25">
      <c r="A1320" s="110" t="str">
        <f t="shared" si="60"/>
        <v/>
      </c>
      <c r="B1320" s="123"/>
      <c r="C1320" s="55"/>
      <c r="D1320" s="55"/>
      <c r="E1320" s="56"/>
      <c r="F1320" s="78"/>
      <c r="G1320" s="56"/>
      <c r="H1320" s="84">
        <f>SUMIF('Cash Inflows'!E:E,'AR Journal'!D1320,'Cash Inflows'!F:F)</f>
        <v>0</v>
      </c>
      <c r="I1320" s="84">
        <f t="shared" si="62"/>
        <v>0</v>
      </c>
      <c r="J1320">
        <f t="shared" si="61"/>
        <v>0</v>
      </c>
      <c r="K1320" t="b">
        <f ca="1">IF(TODAY()-E1320&gt;'Data Inputs'!$B$46,TRUE,FALSE)</f>
        <v>1</v>
      </c>
    </row>
    <row r="1321" spans="1:11" x14ac:dyDescent="0.25">
      <c r="A1321" s="110" t="str">
        <f t="shared" si="60"/>
        <v/>
      </c>
      <c r="B1321" s="123"/>
      <c r="C1321" s="55"/>
      <c r="D1321" s="55"/>
      <c r="E1321" s="56"/>
      <c r="F1321" s="78"/>
      <c r="G1321" s="56"/>
      <c r="H1321" s="84">
        <f>SUMIF('Cash Inflows'!E:E,'AR Journal'!D1321,'Cash Inflows'!F:F)</f>
        <v>0</v>
      </c>
      <c r="I1321" s="84">
        <f t="shared" si="62"/>
        <v>0</v>
      </c>
      <c r="J1321">
        <f t="shared" si="61"/>
        <v>0</v>
      </c>
      <c r="K1321" t="b">
        <f ca="1">IF(TODAY()-E1321&gt;'Data Inputs'!$B$46,TRUE,FALSE)</f>
        <v>1</v>
      </c>
    </row>
    <row r="1322" spans="1:11" x14ac:dyDescent="0.25">
      <c r="A1322" s="110" t="str">
        <f t="shared" si="60"/>
        <v/>
      </c>
      <c r="B1322" s="123"/>
      <c r="C1322" s="55"/>
      <c r="D1322" s="55"/>
      <c r="E1322" s="56"/>
      <c r="F1322" s="78"/>
      <c r="G1322" s="56"/>
      <c r="H1322" s="84">
        <f>SUMIF('Cash Inflows'!E:E,'AR Journal'!D1322,'Cash Inflows'!F:F)</f>
        <v>0</v>
      </c>
      <c r="I1322" s="84">
        <f t="shared" si="62"/>
        <v>0</v>
      </c>
      <c r="J1322">
        <f t="shared" si="61"/>
        <v>0</v>
      </c>
      <c r="K1322" t="b">
        <f ca="1">IF(TODAY()-E1322&gt;'Data Inputs'!$B$46,TRUE,FALSE)</f>
        <v>1</v>
      </c>
    </row>
    <row r="1323" spans="1:11" x14ac:dyDescent="0.25">
      <c r="A1323" s="110" t="str">
        <f t="shared" si="60"/>
        <v/>
      </c>
      <c r="B1323" s="123"/>
      <c r="C1323" s="55"/>
      <c r="D1323" s="55"/>
      <c r="E1323" s="56"/>
      <c r="F1323" s="78"/>
      <c r="G1323" s="56"/>
      <c r="H1323" s="84">
        <f>SUMIF('Cash Inflows'!E:E,'AR Journal'!D1323,'Cash Inflows'!F:F)</f>
        <v>0</v>
      </c>
      <c r="I1323" s="84">
        <f t="shared" si="62"/>
        <v>0</v>
      </c>
      <c r="J1323">
        <f t="shared" si="61"/>
        <v>0</v>
      </c>
      <c r="K1323" t="b">
        <f ca="1">IF(TODAY()-E1323&gt;'Data Inputs'!$B$46,TRUE,FALSE)</f>
        <v>1</v>
      </c>
    </row>
    <row r="1324" spans="1:11" x14ac:dyDescent="0.25">
      <c r="A1324" s="110" t="str">
        <f t="shared" si="60"/>
        <v/>
      </c>
      <c r="B1324" s="123"/>
      <c r="C1324" s="55"/>
      <c r="D1324" s="55"/>
      <c r="E1324" s="56"/>
      <c r="F1324" s="78"/>
      <c r="G1324" s="56"/>
      <c r="H1324" s="84">
        <f>SUMIF('Cash Inflows'!E:E,'AR Journal'!D1324,'Cash Inflows'!F:F)</f>
        <v>0</v>
      </c>
      <c r="I1324" s="84">
        <f t="shared" si="62"/>
        <v>0</v>
      </c>
      <c r="J1324">
        <f t="shared" si="61"/>
        <v>0</v>
      </c>
      <c r="K1324" t="b">
        <f ca="1">IF(TODAY()-E1324&gt;'Data Inputs'!$B$46,TRUE,FALSE)</f>
        <v>1</v>
      </c>
    </row>
    <row r="1325" spans="1:11" x14ac:dyDescent="0.25">
      <c r="A1325" s="110" t="str">
        <f t="shared" si="60"/>
        <v/>
      </c>
      <c r="B1325" s="123"/>
      <c r="C1325" s="55"/>
      <c r="D1325" s="55"/>
      <c r="E1325" s="56"/>
      <c r="F1325" s="78"/>
      <c r="G1325" s="56"/>
      <c r="H1325" s="84">
        <f>SUMIF('Cash Inflows'!E:E,'AR Journal'!D1325,'Cash Inflows'!F:F)</f>
        <v>0</v>
      </c>
      <c r="I1325" s="84">
        <f t="shared" si="62"/>
        <v>0</v>
      </c>
      <c r="J1325">
        <f t="shared" si="61"/>
        <v>0</v>
      </c>
      <c r="K1325" t="b">
        <f ca="1">IF(TODAY()-E1325&gt;'Data Inputs'!$B$46,TRUE,FALSE)</f>
        <v>1</v>
      </c>
    </row>
    <row r="1326" spans="1:11" x14ac:dyDescent="0.25">
      <c r="A1326" s="110" t="str">
        <f t="shared" si="60"/>
        <v/>
      </c>
      <c r="B1326" s="123"/>
      <c r="C1326" s="55"/>
      <c r="D1326" s="55"/>
      <c r="E1326" s="56"/>
      <c r="F1326" s="78"/>
      <c r="G1326" s="56"/>
      <c r="H1326" s="84">
        <f>SUMIF('Cash Inflows'!E:E,'AR Journal'!D1326,'Cash Inflows'!F:F)</f>
        <v>0</v>
      </c>
      <c r="I1326" s="84">
        <f t="shared" si="62"/>
        <v>0</v>
      </c>
      <c r="J1326">
        <f t="shared" si="61"/>
        <v>0</v>
      </c>
      <c r="K1326" t="b">
        <f ca="1">IF(TODAY()-E1326&gt;'Data Inputs'!$B$46,TRUE,FALSE)</f>
        <v>1</v>
      </c>
    </row>
    <row r="1327" spans="1:11" x14ac:dyDescent="0.25">
      <c r="A1327" s="110" t="str">
        <f t="shared" si="60"/>
        <v/>
      </c>
      <c r="B1327" s="123"/>
      <c r="C1327" s="55"/>
      <c r="D1327" s="55"/>
      <c r="E1327" s="56"/>
      <c r="F1327" s="78"/>
      <c r="G1327" s="56"/>
      <c r="H1327" s="84">
        <f>SUMIF('Cash Inflows'!E:E,'AR Journal'!D1327,'Cash Inflows'!F:F)</f>
        <v>0</v>
      </c>
      <c r="I1327" s="84">
        <f t="shared" si="62"/>
        <v>0</v>
      </c>
      <c r="J1327">
        <f t="shared" si="61"/>
        <v>0</v>
      </c>
      <c r="K1327" t="b">
        <f ca="1">IF(TODAY()-E1327&gt;'Data Inputs'!$B$46,TRUE,FALSE)</f>
        <v>1</v>
      </c>
    </row>
    <row r="1328" spans="1:11" x14ac:dyDescent="0.25">
      <c r="A1328" s="110" t="str">
        <f t="shared" si="60"/>
        <v/>
      </c>
      <c r="B1328" s="123"/>
      <c r="C1328" s="55"/>
      <c r="D1328" s="55"/>
      <c r="E1328" s="56"/>
      <c r="F1328" s="78"/>
      <c r="G1328" s="56"/>
      <c r="H1328" s="84">
        <f>SUMIF('Cash Inflows'!E:E,'AR Journal'!D1328,'Cash Inflows'!F:F)</f>
        <v>0</v>
      </c>
      <c r="I1328" s="84">
        <f t="shared" si="62"/>
        <v>0</v>
      </c>
      <c r="J1328">
        <f t="shared" si="61"/>
        <v>0</v>
      </c>
      <c r="K1328" t="b">
        <f ca="1">IF(TODAY()-E1328&gt;'Data Inputs'!$B$46,TRUE,FALSE)</f>
        <v>1</v>
      </c>
    </row>
    <row r="1329" spans="1:11" x14ac:dyDescent="0.25">
      <c r="A1329" s="110" t="str">
        <f t="shared" si="60"/>
        <v/>
      </c>
      <c r="B1329" s="123"/>
      <c r="C1329" s="55"/>
      <c r="D1329" s="55"/>
      <c r="E1329" s="56"/>
      <c r="F1329" s="78"/>
      <c r="G1329" s="56"/>
      <c r="H1329" s="84">
        <f>SUMIF('Cash Inflows'!E:E,'AR Journal'!D1329,'Cash Inflows'!F:F)</f>
        <v>0</v>
      </c>
      <c r="I1329" s="84">
        <f t="shared" si="62"/>
        <v>0</v>
      </c>
      <c r="J1329">
        <f t="shared" si="61"/>
        <v>0</v>
      </c>
      <c r="K1329" t="b">
        <f ca="1">IF(TODAY()-E1329&gt;'Data Inputs'!$B$46,TRUE,FALSE)</f>
        <v>1</v>
      </c>
    </row>
    <row r="1330" spans="1:11" x14ac:dyDescent="0.25">
      <c r="A1330" s="110" t="str">
        <f t="shared" si="60"/>
        <v/>
      </c>
      <c r="B1330" s="123"/>
      <c r="C1330" s="55"/>
      <c r="D1330" s="55"/>
      <c r="E1330" s="56"/>
      <c r="F1330" s="78"/>
      <c r="G1330" s="56"/>
      <c r="H1330" s="84">
        <f>SUMIF('Cash Inflows'!E:E,'AR Journal'!D1330,'Cash Inflows'!F:F)</f>
        <v>0</v>
      </c>
      <c r="I1330" s="84">
        <f t="shared" si="62"/>
        <v>0</v>
      </c>
      <c r="J1330">
        <f t="shared" si="61"/>
        <v>0</v>
      </c>
      <c r="K1330" t="b">
        <f ca="1">IF(TODAY()-E1330&gt;'Data Inputs'!$B$46,TRUE,FALSE)</f>
        <v>1</v>
      </c>
    </row>
    <row r="1331" spans="1:11" x14ac:dyDescent="0.25">
      <c r="A1331" s="110" t="str">
        <f t="shared" si="60"/>
        <v/>
      </c>
      <c r="B1331" s="123"/>
      <c r="C1331" s="55"/>
      <c r="D1331" s="55"/>
      <c r="E1331" s="56"/>
      <c r="F1331" s="78"/>
      <c r="G1331" s="56"/>
      <c r="H1331" s="84">
        <f>SUMIF('Cash Inflows'!E:E,'AR Journal'!D1331,'Cash Inflows'!F:F)</f>
        <v>0</v>
      </c>
      <c r="I1331" s="84">
        <f t="shared" si="62"/>
        <v>0</v>
      </c>
      <c r="J1331">
        <f t="shared" si="61"/>
        <v>0</v>
      </c>
      <c r="K1331" t="b">
        <f ca="1">IF(TODAY()-E1331&gt;'Data Inputs'!$B$46,TRUE,FALSE)</f>
        <v>1</v>
      </c>
    </row>
    <row r="1332" spans="1:11" x14ac:dyDescent="0.25">
      <c r="A1332" s="110" t="str">
        <f t="shared" si="60"/>
        <v/>
      </c>
      <c r="B1332" s="123"/>
      <c r="C1332" s="55"/>
      <c r="D1332" s="55"/>
      <c r="E1332" s="56"/>
      <c r="F1332" s="78"/>
      <c r="G1332" s="56"/>
      <c r="H1332" s="84">
        <f>SUMIF('Cash Inflows'!E:E,'AR Journal'!D1332,'Cash Inflows'!F:F)</f>
        <v>0</v>
      </c>
      <c r="I1332" s="84">
        <f t="shared" si="62"/>
        <v>0</v>
      </c>
      <c r="J1332">
        <f t="shared" si="61"/>
        <v>0</v>
      </c>
      <c r="K1332" t="b">
        <f ca="1">IF(TODAY()-E1332&gt;'Data Inputs'!$B$46,TRUE,FALSE)</f>
        <v>1</v>
      </c>
    </row>
    <row r="1333" spans="1:11" x14ac:dyDescent="0.25">
      <c r="A1333" s="110" t="str">
        <f t="shared" si="60"/>
        <v/>
      </c>
      <c r="B1333" s="123"/>
      <c r="C1333" s="55"/>
      <c r="D1333" s="55"/>
      <c r="E1333" s="56"/>
      <c r="F1333" s="78"/>
      <c r="G1333" s="56"/>
      <c r="H1333" s="84">
        <f>SUMIF('Cash Inflows'!E:E,'AR Journal'!D1333,'Cash Inflows'!F:F)</f>
        <v>0</v>
      </c>
      <c r="I1333" s="84">
        <f t="shared" si="62"/>
        <v>0</v>
      </c>
      <c r="J1333">
        <f t="shared" si="61"/>
        <v>0</v>
      </c>
      <c r="K1333" t="b">
        <f ca="1">IF(TODAY()-E1333&gt;'Data Inputs'!$B$46,TRUE,FALSE)</f>
        <v>1</v>
      </c>
    </row>
    <row r="1334" spans="1:11" x14ac:dyDescent="0.25">
      <c r="A1334" s="110" t="str">
        <f t="shared" si="60"/>
        <v/>
      </c>
      <c r="B1334" s="123"/>
      <c r="C1334" s="55"/>
      <c r="D1334" s="55"/>
      <c r="E1334" s="56"/>
      <c r="F1334" s="78"/>
      <c r="G1334" s="56"/>
      <c r="H1334" s="84">
        <f>SUMIF('Cash Inflows'!E:E,'AR Journal'!D1334,'Cash Inflows'!F:F)</f>
        <v>0</v>
      </c>
      <c r="I1334" s="84">
        <f t="shared" si="62"/>
        <v>0</v>
      </c>
      <c r="J1334">
        <f t="shared" si="61"/>
        <v>0</v>
      </c>
      <c r="K1334" t="b">
        <f ca="1">IF(TODAY()-E1334&gt;'Data Inputs'!$B$46,TRUE,FALSE)</f>
        <v>1</v>
      </c>
    </row>
    <row r="1335" spans="1:11" x14ac:dyDescent="0.25">
      <c r="A1335" s="110" t="str">
        <f t="shared" si="60"/>
        <v/>
      </c>
      <c r="B1335" s="123"/>
      <c r="C1335" s="55"/>
      <c r="D1335" s="55"/>
      <c r="E1335" s="56"/>
      <c r="F1335" s="78"/>
      <c r="G1335" s="56"/>
      <c r="H1335" s="84">
        <f>SUMIF('Cash Inflows'!E:E,'AR Journal'!D1335,'Cash Inflows'!F:F)</f>
        <v>0</v>
      </c>
      <c r="I1335" s="84">
        <f t="shared" si="62"/>
        <v>0</v>
      </c>
      <c r="J1335">
        <f t="shared" si="61"/>
        <v>0</v>
      </c>
      <c r="K1335" t="b">
        <f ca="1">IF(TODAY()-E1335&gt;'Data Inputs'!$B$46,TRUE,FALSE)</f>
        <v>1</v>
      </c>
    </row>
    <row r="1336" spans="1:11" x14ac:dyDescent="0.25">
      <c r="A1336" s="110" t="str">
        <f t="shared" si="60"/>
        <v/>
      </c>
      <c r="B1336" s="123"/>
      <c r="C1336" s="55"/>
      <c r="D1336" s="55"/>
      <c r="E1336" s="56"/>
      <c r="F1336" s="78"/>
      <c r="G1336" s="56"/>
      <c r="H1336" s="84">
        <f>SUMIF('Cash Inflows'!E:E,'AR Journal'!D1336,'Cash Inflows'!F:F)</f>
        <v>0</v>
      </c>
      <c r="I1336" s="84">
        <f t="shared" si="62"/>
        <v>0</v>
      </c>
      <c r="J1336">
        <f t="shared" si="61"/>
        <v>0</v>
      </c>
      <c r="K1336" t="b">
        <f ca="1">IF(TODAY()-E1336&gt;'Data Inputs'!$B$46,TRUE,FALSE)</f>
        <v>1</v>
      </c>
    </row>
    <row r="1337" spans="1:11" x14ac:dyDescent="0.25">
      <c r="A1337" s="110" t="str">
        <f t="shared" si="60"/>
        <v/>
      </c>
      <c r="B1337" s="123"/>
      <c r="C1337" s="55"/>
      <c r="D1337" s="55"/>
      <c r="E1337" s="56"/>
      <c r="F1337" s="78"/>
      <c r="G1337" s="56"/>
      <c r="H1337" s="84">
        <f>SUMIF('Cash Inflows'!E:E,'AR Journal'!D1337,'Cash Inflows'!F:F)</f>
        <v>0</v>
      </c>
      <c r="I1337" s="84">
        <f t="shared" si="62"/>
        <v>0</v>
      </c>
      <c r="J1337">
        <f t="shared" si="61"/>
        <v>0</v>
      </c>
      <c r="K1337" t="b">
        <f ca="1">IF(TODAY()-E1337&gt;'Data Inputs'!$B$46,TRUE,FALSE)</f>
        <v>1</v>
      </c>
    </row>
    <row r="1338" spans="1:11" x14ac:dyDescent="0.25">
      <c r="A1338" s="110" t="str">
        <f t="shared" si="60"/>
        <v/>
      </c>
      <c r="B1338" s="123"/>
      <c r="C1338" s="55"/>
      <c r="D1338" s="55"/>
      <c r="E1338" s="56"/>
      <c r="F1338" s="78"/>
      <c r="G1338" s="56"/>
      <c r="H1338" s="84">
        <f>SUMIF('Cash Inflows'!E:E,'AR Journal'!D1338,'Cash Inflows'!F:F)</f>
        <v>0</v>
      </c>
      <c r="I1338" s="84">
        <f t="shared" si="62"/>
        <v>0</v>
      </c>
      <c r="J1338">
        <f t="shared" si="61"/>
        <v>0</v>
      </c>
      <c r="K1338" t="b">
        <f ca="1">IF(TODAY()-E1338&gt;'Data Inputs'!$B$46,TRUE,FALSE)</f>
        <v>1</v>
      </c>
    </row>
    <row r="1339" spans="1:11" x14ac:dyDescent="0.25">
      <c r="A1339" s="110" t="str">
        <f t="shared" si="60"/>
        <v/>
      </c>
      <c r="B1339" s="123"/>
      <c r="C1339" s="55"/>
      <c r="D1339" s="55"/>
      <c r="E1339" s="56"/>
      <c r="F1339" s="78"/>
      <c r="G1339" s="56"/>
      <c r="H1339" s="84">
        <f>SUMIF('Cash Inflows'!E:E,'AR Journal'!D1339,'Cash Inflows'!F:F)</f>
        <v>0</v>
      </c>
      <c r="I1339" s="84">
        <f t="shared" si="62"/>
        <v>0</v>
      </c>
      <c r="J1339">
        <f t="shared" si="61"/>
        <v>0</v>
      </c>
      <c r="K1339" t="b">
        <f ca="1">IF(TODAY()-E1339&gt;'Data Inputs'!$B$46,TRUE,FALSE)</f>
        <v>1</v>
      </c>
    </row>
    <row r="1340" spans="1:11" x14ac:dyDescent="0.25">
      <c r="A1340" s="110" t="str">
        <f t="shared" si="60"/>
        <v/>
      </c>
      <c r="B1340" s="123"/>
      <c r="C1340" s="55"/>
      <c r="D1340" s="55"/>
      <c r="E1340" s="56"/>
      <c r="F1340" s="78"/>
      <c r="G1340" s="56"/>
      <c r="H1340" s="84">
        <f>SUMIF('Cash Inflows'!E:E,'AR Journal'!D1340,'Cash Inflows'!F:F)</f>
        <v>0</v>
      </c>
      <c r="I1340" s="84">
        <f t="shared" si="62"/>
        <v>0</v>
      </c>
      <c r="J1340">
        <f t="shared" si="61"/>
        <v>0</v>
      </c>
      <c r="K1340" t="b">
        <f ca="1">IF(TODAY()-E1340&gt;'Data Inputs'!$B$46,TRUE,FALSE)</f>
        <v>1</v>
      </c>
    </row>
    <row r="1341" spans="1:11" x14ac:dyDescent="0.25">
      <c r="A1341" s="110" t="str">
        <f t="shared" si="60"/>
        <v/>
      </c>
      <c r="B1341" s="123"/>
      <c r="C1341" s="55"/>
      <c r="D1341" s="55"/>
      <c r="E1341" s="56"/>
      <c r="F1341" s="78"/>
      <c r="G1341" s="56"/>
      <c r="H1341" s="84">
        <f>SUMIF('Cash Inflows'!E:E,'AR Journal'!D1341,'Cash Inflows'!F:F)</f>
        <v>0</v>
      </c>
      <c r="I1341" s="84">
        <f t="shared" si="62"/>
        <v>0</v>
      </c>
      <c r="J1341">
        <f t="shared" si="61"/>
        <v>0</v>
      </c>
      <c r="K1341" t="b">
        <f ca="1">IF(TODAY()-E1341&gt;'Data Inputs'!$B$46,TRUE,FALSE)</f>
        <v>1</v>
      </c>
    </row>
    <row r="1342" spans="1:11" x14ac:dyDescent="0.25">
      <c r="A1342" s="110" t="str">
        <f t="shared" si="60"/>
        <v/>
      </c>
      <c r="B1342" s="123"/>
      <c r="C1342" s="55"/>
      <c r="D1342" s="55"/>
      <c r="E1342" s="56"/>
      <c r="F1342" s="78"/>
      <c r="G1342" s="56"/>
      <c r="H1342" s="84">
        <f>SUMIF('Cash Inflows'!E:E,'AR Journal'!D1342,'Cash Inflows'!F:F)</f>
        <v>0</v>
      </c>
      <c r="I1342" s="84">
        <f t="shared" si="62"/>
        <v>0</v>
      </c>
      <c r="J1342">
        <f t="shared" si="61"/>
        <v>0</v>
      </c>
      <c r="K1342" t="b">
        <f ca="1">IF(TODAY()-E1342&gt;'Data Inputs'!$B$46,TRUE,FALSE)</f>
        <v>1</v>
      </c>
    </row>
    <row r="1343" spans="1:11" x14ac:dyDescent="0.25">
      <c r="A1343" s="110" t="str">
        <f t="shared" si="60"/>
        <v/>
      </c>
      <c r="B1343" s="123"/>
      <c r="C1343" s="55"/>
      <c r="D1343" s="55"/>
      <c r="E1343" s="56"/>
      <c r="F1343" s="78"/>
      <c r="G1343" s="56"/>
      <c r="H1343" s="84">
        <f>SUMIF('Cash Inflows'!E:E,'AR Journal'!D1343,'Cash Inflows'!F:F)</f>
        <v>0</v>
      </c>
      <c r="I1343" s="84">
        <f t="shared" si="62"/>
        <v>0</v>
      </c>
      <c r="J1343">
        <f t="shared" si="61"/>
        <v>0</v>
      </c>
      <c r="K1343" t="b">
        <f ca="1">IF(TODAY()-E1343&gt;'Data Inputs'!$B$46,TRUE,FALSE)</f>
        <v>1</v>
      </c>
    </row>
    <row r="1344" spans="1:11" x14ac:dyDescent="0.25">
      <c r="A1344" s="110" t="str">
        <f t="shared" si="60"/>
        <v/>
      </c>
      <c r="B1344" s="123"/>
      <c r="C1344" s="55"/>
      <c r="D1344" s="55"/>
      <c r="E1344" s="56"/>
      <c r="F1344" s="78"/>
      <c r="G1344" s="56"/>
      <c r="H1344" s="84">
        <f>SUMIF('Cash Inflows'!E:E,'AR Journal'!D1344,'Cash Inflows'!F:F)</f>
        <v>0</v>
      </c>
      <c r="I1344" s="84">
        <f t="shared" si="62"/>
        <v>0</v>
      </c>
      <c r="J1344">
        <f t="shared" si="61"/>
        <v>0</v>
      </c>
      <c r="K1344" t="b">
        <f ca="1">IF(TODAY()-E1344&gt;'Data Inputs'!$B$46,TRUE,FALSE)</f>
        <v>1</v>
      </c>
    </row>
    <row r="1345" spans="1:11" x14ac:dyDescent="0.25">
      <c r="A1345" s="110" t="str">
        <f t="shared" si="60"/>
        <v/>
      </c>
      <c r="B1345" s="123"/>
      <c r="C1345" s="55"/>
      <c r="D1345" s="55"/>
      <c r="E1345" s="56"/>
      <c r="F1345" s="78"/>
      <c r="G1345" s="56"/>
      <c r="H1345" s="84">
        <f>SUMIF('Cash Inflows'!E:E,'AR Journal'!D1345,'Cash Inflows'!F:F)</f>
        <v>0</v>
      </c>
      <c r="I1345" s="84">
        <f t="shared" si="62"/>
        <v>0</v>
      </c>
      <c r="J1345">
        <f t="shared" si="61"/>
        <v>0</v>
      </c>
      <c r="K1345" t="b">
        <f ca="1">IF(TODAY()-E1345&gt;'Data Inputs'!$B$46,TRUE,FALSE)</f>
        <v>1</v>
      </c>
    </row>
    <row r="1346" spans="1:11" x14ac:dyDescent="0.25">
      <c r="A1346" s="110" t="str">
        <f t="shared" si="60"/>
        <v/>
      </c>
      <c r="B1346" s="123"/>
      <c r="C1346" s="55"/>
      <c r="D1346" s="55"/>
      <c r="E1346" s="56"/>
      <c r="F1346" s="78"/>
      <c r="G1346" s="56"/>
      <c r="H1346" s="84">
        <f>SUMIF('Cash Inflows'!E:E,'AR Journal'!D1346,'Cash Inflows'!F:F)</f>
        <v>0</v>
      </c>
      <c r="I1346" s="84">
        <f t="shared" si="62"/>
        <v>0</v>
      </c>
      <c r="J1346">
        <f t="shared" si="61"/>
        <v>0</v>
      </c>
      <c r="K1346" t="b">
        <f ca="1">IF(TODAY()-E1346&gt;'Data Inputs'!$B$46,TRUE,FALSE)</f>
        <v>1</v>
      </c>
    </row>
    <row r="1347" spans="1:11" x14ac:dyDescent="0.25">
      <c r="A1347" s="110" t="str">
        <f t="shared" ref="A1347:A1410" si="63">IF(E1347="","",E1347+(6-J1347))</f>
        <v/>
      </c>
      <c r="B1347" s="123"/>
      <c r="C1347" s="55"/>
      <c r="D1347" s="55"/>
      <c r="E1347" s="56"/>
      <c r="F1347" s="78"/>
      <c r="G1347" s="56"/>
      <c r="H1347" s="84">
        <f>SUMIF('Cash Inflows'!E:E,'AR Journal'!D1347,'Cash Inflows'!F:F)</f>
        <v>0</v>
      </c>
      <c r="I1347" s="84">
        <f t="shared" si="62"/>
        <v>0</v>
      </c>
      <c r="J1347">
        <f t="shared" ref="J1347:J1410" si="64">IF(WEEKDAY(E1347)=7,0,WEEKDAY(E1347))</f>
        <v>0</v>
      </c>
      <c r="K1347" t="b">
        <f ca="1">IF(TODAY()-E1347&gt;'Data Inputs'!$B$46,TRUE,FALSE)</f>
        <v>1</v>
      </c>
    </row>
    <row r="1348" spans="1:11" x14ac:dyDescent="0.25">
      <c r="A1348" s="110" t="str">
        <f t="shared" si="63"/>
        <v/>
      </c>
      <c r="B1348" s="123"/>
      <c r="C1348" s="55"/>
      <c r="D1348" s="55"/>
      <c r="E1348" s="56"/>
      <c r="F1348" s="78"/>
      <c r="G1348" s="56"/>
      <c r="H1348" s="84">
        <f>SUMIF('Cash Inflows'!E:E,'AR Journal'!D1348,'Cash Inflows'!F:F)</f>
        <v>0</v>
      </c>
      <c r="I1348" s="84">
        <f t="shared" ref="I1348:I1411" si="65">F1348-H1348</f>
        <v>0</v>
      </c>
      <c r="J1348">
        <f t="shared" si="64"/>
        <v>0</v>
      </c>
      <c r="K1348" t="b">
        <f ca="1">IF(TODAY()-E1348&gt;'Data Inputs'!$B$46,TRUE,FALSE)</f>
        <v>1</v>
      </c>
    </row>
    <row r="1349" spans="1:11" x14ac:dyDescent="0.25">
      <c r="A1349" s="110" t="str">
        <f t="shared" si="63"/>
        <v/>
      </c>
      <c r="B1349" s="123"/>
      <c r="C1349" s="55"/>
      <c r="D1349" s="55"/>
      <c r="E1349" s="56"/>
      <c r="F1349" s="78"/>
      <c r="G1349" s="56"/>
      <c r="H1349" s="84">
        <f>SUMIF('Cash Inflows'!E:E,'AR Journal'!D1349,'Cash Inflows'!F:F)</f>
        <v>0</v>
      </c>
      <c r="I1349" s="84">
        <f t="shared" si="65"/>
        <v>0</v>
      </c>
      <c r="J1349">
        <f t="shared" si="64"/>
        <v>0</v>
      </c>
      <c r="K1349" t="b">
        <f ca="1">IF(TODAY()-E1349&gt;'Data Inputs'!$B$46,TRUE,FALSE)</f>
        <v>1</v>
      </c>
    </row>
    <row r="1350" spans="1:11" x14ac:dyDescent="0.25">
      <c r="A1350" s="110" t="str">
        <f t="shared" si="63"/>
        <v/>
      </c>
      <c r="B1350" s="123"/>
      <c r="C1350" s="55"/>
      <c r="D1350" s="55"/>
      <c r="E1350" s="56"/>
      <c r="F1350" s="78"/>
      <c r="G1350" s="56"/>
      <c r="H1350" s="84">
        <f>SUMIF('Cash Inflows'!E:E,'AR Journal'!D1350,'Cash Inflows'!F:F)</f>
        <v>0</v>
      </c>
      <c r="I1350" s="84">
        <f t="shared" si="65"/>
        <v>0</v>
      </c>
      <c r="J1350">
        <f t="shared" si="64"/>
        <v>0</v>
      </c>
      <c r="K1350" t="b">
        <f ca="1">IF(TODAY()-E1350&gt;'Data Inputs'!$B$46,TRUE,FALSE)</f>
        <v>1</v>
      </c>
    </row>
    <row r="1351" spans="1:11" x14ac:dyDescent="0.25">
      <c r="A1351" s="110" t="str">
        <f t="shared" si="63"/>
        <v/>
      </c>
      <c r="B1351" s="123"/>
      <c r="C1351" s="55"/>
      <c r="D1351" s="55"/>
      <c r="E1351" s="56"/>
      <c r="F1351" s="78"/>
      <c r="G1351" s="56"/>
      <c r="H1351" s="84">
        <f>SUMIF('Cash Inflows'!E:E,'AR Journal'!D1351,'Cash Inflows'!F:F)</f>
        <v>0</v>
      </c>
      <c r="I1351" s="84">
        <f t="shared" si="65"/>
        <v>0</v>
      </c>
      <c r="J1351">
        <f t="shared" si="64"/>
        <v>0</v>
      </c>
      <c r="K1351" t="b">
        <f ca="1">IF(TODAY()-E1351&gt;'Data Inputs'!$B$46,TRUE,FALSE)</f>
        <v>1</v>
      </c>
    </row>
    <row r="1352" spans="1:11" x14ac:dyDescent="0.25">
      <c r="A1352" s="110" t="str">
        <f t="shared" si="63"/>
        <v/>
      </c>
      <c r="B1352" s="123"/>
      <c r="C1352" s="55"/>
      <c r="D1352" s="55"/>
      <c r="E1352" s="56"/>
      <c r="F1352" s="78"/>
      <c r="G1352" s="56"/>
      <c r="H1352" s="84">
        <f>SUMIF('Cash Inflows'!E:E,'AR Journal'!D1352,'Cash Inflows'!F:F)</f>
        <v>0</v>
      </c>
      <c r="I1352" s="84">
        <f t="shared" si="65"/>
        <v>0</v>
      </c>
      <c r="J1352">
        <f t="shared" si="64"/>
        <v>0</v>
      </c>
      <c r="K1352" t="b">
        <f ca="1">IF(TODAY()-E1352&gt;'Data Inputs'!$B$46,TRUE,FALSE)</f>
        <v>1</v>
      </c>
    </row>
    <row r="1353" spans="1:11" x14ac:dyDescent="0.25">
      <c r="A1353" s="110" t="str">
        <f t="shared" si="63"/>
        <v/>
      </c>
      <c r="B1353" s="123"/>
      <c r="C1353" s="55"/>
      <c r="D1353" s="55"/>
      <c r="E1353" s="56"/>
      <c r="F1353" s="78"/>
      <c r="G1353" s="56"/>
      <c r="H1353" s="84">
        <f>SUMIF('Cash Inflows'!E:E,'AR Journal'!D1353,'Cash Inflows'!F:F)</f>
        <v>0</v>
      </c>
      <c r="I1353" s="84">
        <f t="shared" si="65"/>
        <v>0</v>
      </c>
      <c r="J1353">
        <f t="shared" si="64"/>
        <v>0</v>
      </c>
      <c r="K1353" t="b">
        <f ca="1">IF(TODAY()-E1353&gt;'Data Inputs'!$B$46,TRUE,FALSE)</f>
        <v>1</v>
      </c>
    </row>
    <row r="1354" spans="1:11" x14ac:dyDescent="0.25">
      <c r="A1354" s="110" t="str">
        <f t="shared" si="63"/>
        <v/>
      </c>
      <c r="B1354" s="123"/>
      <c r="C1354" s="55"/>
      <c r="D1354" s="55"/>
      <c r="E1354" s="56"/>
      <c r="F1354" s="78"/>
      <c r="G1354" s="56"/>
      <c r="H1354" s="84">
        <f>SUMIF('Cash Inflows'!E:E,'AR Journal'!D1354,'Cash Inflows'!F:F)</f>
        <v>0</v>
      </c>
      <c r="I1354" s="84">
        <f t="shared" si="65"/>
        <v>0</v>
      </c>
      <c r="J1354">
        <f t="shared" si="64"/>
        <v>0</v>
      </c>
      <c r="K1354" t="b">
        <f ca="1">IF(TODAY()-E1354&gt;'Data Inputs'!$B$46,TRUE,FALSE)</f>
        <v>1</v>
      </c>
    </row>
    <row r="1355" spans="1:11" x14ac:dyDescent="0.25">
      <c r="A1355" s="110" t="str">
        <f t="shared" si="63"/>
        <v/>
      </c>
      <c r="B1355" s="123"/>
      <c r="C1355" s="55"/>
      <c r="D1355" s="55"/>
      <c r="E1355" s="56"/>
      <c r="F1355" s="78"/>
      <c r="G1355" s="56"/>
      <c r="H1355" s="84">
        <f>SUMIF('Cash Inflows'!E:E,'AR Journal'!D1355,'Cash Inflows'!F:F)</f>
        <v>0</v>
      </c>
      <c r="I1355" s="84">
        <f t="shared" si="65"/>
        <v>0</v>
      </c>
      <c r="J1355">
        <f t="shared" si="64"/>
        <v>0</v>
      </c>
      <c r="K1355" t="b">
        <f ca="1">IF(TODAY()-E1355&gt;'Data Inputs'!$B$46,TRUE,FALSE)</f>
        <v>1</v>
      </c>
    </row>
    <row r="1356" spans="1:11" x14ac:dyDescent="0.25">
      <c r="A1356" s="110" t="str">
        <f t="shared" si="63"/>
        <v/>
      </c>
      <c r="B1356" s="123"/>
      <c r="C1356" s="55"/>
      <c r="D1356" s="55"/>
      <c r="E1356" s="56"/>
      <c r="F1356" s="78"/>
      <c r="G1356" s="56"/>
      <c r="H1356" s="84">
        <f>SUMIF('Cash Inflows'!E:E,'AR Journal'!D1356,'Cash Inflows'!F:F)</f>
        <v>0</v>
      </c>
      <c r="I1356" s="84">
        <f t="shared" si="65"/>
        <v>0</v>
      </c>
      <c r="J1356">
        <f t="shared" si="64"/>
        <v>0</v>
      </c>
      <c r="K1356" t="b">
        <f ca="1">IF(TODAY()-E1356&gt;'Data Inputs'!$B$46,TRUE,FALSE)</f>
        <v>1</v>
      </c>
    </row>
    <row r="1357" spans="1:11" x14ac:dyDescent="0.25">
      <c r="A1357" s="110" t="str">
        <f t="shared" si="63"/>
        <v/>
      </c>
      <c r="B1357" s="123"/>
      <c r="C1357" s="55"/>
      <c r="D1357" s="55"/>
      <c r="E1357" s="56"/>
      <c r="F1357" s="78"/>
      <c r="G1357" s="56"/>
      <c r="H1357" s="84">
        <f>SUMIF('Cash Inflows'!E:E,'AR Journal'!D1357,'Cash Inflows'!F:F)</f>
        <v>0</v>
      </c>
      <c r="I1357" s="84">
        <f t="shared" si="65"/>
        <v>0</v>
      </c>
      <c r="J1357">
        <f t="shared" si="64"/>
        <v>0</v>
      </c>
      <c r="K1357" t="b">
        <f ca="1">IF(TODAY()-E1357&gt;'Data Inputs'!$B$46,TRUE,FALSE)</f>
        <v>1</v>
      </c>
    </row>
    <row r="1358" spans="1:11" x14ac:dyDescent="0.25">
      <c r="A1358" s="110" t="str">
        <f t="shared" si="63"/>
        <v/>
      </c>
      <c r="B1358" s="123"/>
      <c r="C1358" s="55"/>
      <c r="D1358" s="55"/>
      <c r="E1358" s="56"/>
      <c r="F1358" s="78"/>
      <c r="G1358" s="56"/>
      <c r="H1358" s="84">
        <f>SUMIF('Cash Inflows'!E:E,'AR Journal'!D1358,'Cash Inflows'!F:F)</f>
        <v>0</v>
      </c>
      <c r="I1358" s="84">
        <f t="shared" si="65"/>
        <v>0</v>
      </c>
      <c r="J1358">
        <f t="shared" si="64"/>
        <v>0</v>
      </c>
      <c r="K1358" t="b">
        <f ca="1">IF(TODAY()-E1358&gt;'Data Inputs'!$B$46,TRUE,FALSE)</f>
        <v>1</v>
      </c>
    </row>
    <row r="1359" spans="1:11" x14ac:dyDescent="0.25">
      <c r="A1359" s="110" t="str">
        <f t="shared" si="63"/>
        <v/>
      </c>
      <c r="B1359" s="123"/>
      <c r="C1359" s="55"/>
      <c r="D1359" s="55"/>
      <c r="E1359" s="56"/>
      <c r="F1359" s="78"/>
      <c r="G1359" s="56"/>
      <c r="H1359" s="84">
        <f>SUMIF('Cash Inflows'!E:E,'AR Journal'!D1359,'Cash Inflows'!F:F)</f>
        <v>0</v>
      </c>
      <c r="I1359" s="84">
        <f t="shared" si="65"/>
        <v>0</v>
      </c>
      <c r="J1359">
        <f t="shared" si="64"/>
        <v>0</v>
      </c>
      <c r="K1359" t="b">
        <f ca="1">IF(TODAY()-E1359&gt;'Data Inputs'!$B$46,TRUE,FALSE)</f>
        <v>1</v>
      </c>
    </row>
    <row r="1360" spans="1:11" x14ac:dyDescent="0.25">
      <c r="A1360" s="110" t="str">
        <f t="shared" si="63"/>
        <v/>
      </c>
      <c r="B1360" s="123"/>
      <c r="C1360" s="55"/>
      <c r="D1360" s="55"/>
      <c r="E1360" s="56"/>
      <c r="F1360" s="78"/>
      <c r="G1360" s="56"/>
      <c r="H1360" s="84">
        <f>SUMIF('Cash Inflows'!E:E,'AR Journal'!D1360,'Cash Inflows'!F:F)</f>
        <v>0</v>
      </c>
      <c r="I1360" s="84">
        <f t="shared" si="65"/>
        <v>0</v>
      </c>
      <c r="J1360">
        <f t="shared" si="64"/>
        <v>0</v>
      </c>
      <c r="K1360" t="b">
        <f ca="1">IF(TODAY()-E1360&gt;'Data Inputs'!$B$46,TRUE,FALSE)</f>
        <v>1</v>
      </c>
    </row>
    <row r="1361" spans="1:11" x14ac:dyDescent="0.25">
      <c r="A1361" s="110" t="str">
        <f t="shared" si="63"/>
        <v/>
      </c>
      <c r="B1361" s="123"/>
      <c r="C1361" s="55"/>
      <c r="D1361" s="55"/>
      <c r="E1361" s="56"/>
      <c r="F1361" s="78"/>
      <c r="G1361" s="56"/>
      <c r="H1361" s="84">
        <f>SUMIF('Cash Inflows'!E:E,'AR Journal'!D1361,'Cash Inflows'!F:F)</f>
        <v>0</v>
      </c>
      <c r="I1361" s="84">
        <f t="shared" si="65"/>
        <v>0</v>
      </c>
      <c r="J1361">
        <f t="shared" si="64"/>
        <v>0</v>
      </c>
      <c r="K1361" t="b">
        <f ca="1">IF(TODAY()-E1361&gt;'Data Inputs'!$B$46,TRUE,FALSE)</f>
        <v>1</v>
      </c>
    </row>
    <row r="1362" spans="1:11" x14ac:dyDescent="0.25">
      <c r="A1362" s="110" t="str">
        <f t="shared" si="63"/>
        <v/>
      </c>
      <c r="B1362" s="123"/>
      <c r="C1362" s="55"/>
      <c r="D1362" s="55"/>
      <c r="E1362" s="56"/>
      <c r="F1362" s="78"/>
      <c r="G1362" s="56"/>
      <c r="H1362" s="84">
        <f>SUMIF('Cash Inflows'!E:E,'AR Journal'!D1362,'Cash Inflows'!F:F)</f>
        <v>0</v>
      </c>
      <c r="I1362" s="84">
        <f t="shared" si="65"/>
        <v>0</v>
      </c>
      <c r="J1362">
        <f t="shared" si="64"/>
        <v>0</v>
      </c>
      <c r="K1362" t="b">
        <f ca="1">IF(TODAY()-E1362&gt;'Data Inputs'!$B$46,TRUE,FALSE)</f>
        <v>1</v>
      </c>
    </row>
    <row r="1363" spans="1:11" x14ac:dyDescent="0.25">
      <c r="A1363" s="110" t="str">
        <f t="shared" si="63"/>
        <v/>
      </c>
      <c r="B1363" s="123"/>
      <c r="C1363" s="55"/>
      <c r="D1363" s="55"/>
      <c r="E1363" s="56"/>
      <c r="F1363" s="78"/>
      <c r="G1363" s="56"/>
      <c r="H1363" s="84">
        <f>SUMIF('Cash Inflows'!E:E,'AR Journal'!D1363,'Cash Inflows'!F:F)</f>
        <v>0</v>
      </c>
      <c r="I1363" s="84">
        <f t="shared" si="65"/>
        <v>0</v>
      </c>
      <c r="J1363">
        <f t="shared" si="64"/>
        <v>0</v>
      </c>
      <c r="K1363" t="b">
        <f ca="1">IF(TODAY()-E1363&gt;'Data Inputs'!$B$46,TRUE,FALSE)</f>
        <v>1</v>
      </c>
    </row>
    <row r="1364" spans="1:11" x14ac:dyDescent="0.25">
      <c r="A1364" s="110" t="str">
        <f t="shared" si="63"/>
        <v/>
      </c>
      <c r="B1364" s="123"/>
      <c r="C1364" s="55"/>
      <c r="D1364" s="55"/>
      <c r="E1364" s="56"/>
      <c r="F1364" s="78"/>
      <c r="G1364" s="56"/>
      <c r="H1364" s="84">
        <f>SUMIF('Cash Inflows'!E:E,'AR Journal'!D1364,'Cash Inflows'!F:F)</f>
        <v>0</v>
      </c>
      <c r="I1364" s="84">
        <f t="shared" si="65"/>
        <v>0</v>
      </c>
      <c r="J1364">
        <f t="shared" si="64"/>
        <v>0</v>
      </c>
      <c r="K1364" t="b">
        <f ca="1">IF(TODAY()-E1364&gt;'Data Inputs'!$B$46,TRUE,FALSE)</f>
        <v>1</v>
      </c>
    </row>
    <row r="1365" spans="1:11" x14ac:dyDescent="0.25">
      <c r="A1365" s="110" t="str">
        <f t="shared" si="63"/>
        <v/>
      </c>
      <c r="B1365" s="123"/>
      <c r="C1365" s="55"/>
      <c r="D1365" s="55"/>
      <c r="E1365" s="56"/>
      <c r="F1365" s="78"/>
      <c r="G1365" s="56"/>
      <c r="H1365" s="84">
        <f>SUMIF('Cash Inflows'!E:E,'AR Journal'!D1365,'Cash Inflows'!F:F)</f>
        <v>0</v>
      </c>
      <c r="I1365" s="84">
        <f t="shared" si="65"/>
        <v>0</v>
      </c>
      <c r="J1365">
        <f t="shared" si="64"/>
        <v>0</v>
      </c>
      <c r="K1365" t="b">
        <f ca="1">IF(TODAY()-E1365&gt;'Data Inputs'!$B$46,TRUE,FALSE)</f>
        <v>1</v>
      </c>
    </row>
    <row r="1366" spans="1:11" x14ac:dyDescent="0.25">
      <c r="A1366" s="110" t="str">
        <f t="shared" si="63"/>
        <v/>
      </c>
      <c r="B1366" s="123"/>
      <c r="C1366" s="55"/>
      <c r="D1366" s="55"/>
      <c r="E1366" s="56"/>
      <c r="F1366" s="78"/>
      <c r="G1366" s="56"/>
      <c r="H1366" s="84">
        <f>SUMIF('Cash Inflows'!E:E,'AR Journal'!D1366,'Cash Inflows'!F:F)</f>
        <v>0</v>
      </c>
      <c r="I1366" s="84">
        <f t="shared" si="65"/>
        <v>0</v>
      </c>
      <c r="J1366">
        <f t="shared" si="64"/>
        <v>0</v>
      </c>
      <c r="K1366" t="b">
        <f ca="1">IF(TODAY()-E1366&gt;'Data Inputs'!$B$46,TRUE,FALSE)</f>
        <v>1</v>
      </c>
    </row>
    <row r="1367" spans="1:11" x14ac:dyDescent="0.25">
      <c r="A1367" s="110" t="str">
        <f t="shared" si="63"/>
        <v/>
      </c>
      <c r="B1367" s="123"/>
      <c r="C1367" s="55"/>
      <c r="D1367" s="55"/>
      <c r="E1367" s="56"/>
      <c r="F1367" s="78"/>
      <c r="G1367" s="56"/>
      <c r="H1367" s="84">
        <f>SUMIF('Cash Inflows'!E:E,'AR Journal'!D1367,'Cash Inflows'!F:F)</f>
        <v>0</v>
      </c>
      <c r="I1367" s="84">
        <f t="shared" si="65"/>
        <v>0</v>
      </c>
      <c r="J1367">
        <f t="shared" si="64"/>
        <v>0</v>
      </c>
      <c r="K1367" t="b">
        <f ca="1">IF(TODAY()-E1367&gt;'Data Inputs'!$B$46,TRUE,FALSE)</f>
        <v>1</v>
      </c>
    </row>
    <row r="1368" spans="1:11" x14ac:dyDescent="0.25">
      <c r="A1368" s="110" t="str">
        <f t="shared" si="63"/>
        <v/>
      </c>
      <c r="B1368" s="123"/>
      <c r="C1368" s="55"/>
      <c r="D1368" s="55"/>
      <c r="E1368" s="56"/>
      <c r="F1368" s="78"/>
      <c r="G1368" s="56"/>
      <c r="H1368" s="84">
        <f>SUMIF('Cash Inflows'!E:E,'AR Journal'!D1368,'Cash Inflows'!F:F)</f>
        <v>0</v>
      </c>
      <c r="I1368" s="84">
        <f t="shared" si="65"/>
        <v>0</v>
      </c>
      <c r="J1368">
        <f t="shared" si="64"/>
        <v>0</v>
      </c>
      <c r="K1368" t="b">
        <f ca="1">IF(TODAY()-E1368&gt;'Data Inputs'!$B$46,TRUE,FALSE)</f>
        <v>1</v>
      </c>
    </row>
    <row r="1369" spans="1:11" x14ac:dyDescent="0.25">
      <c r="A1369" s="110" t="str">
        <f t="shared" si="63"/>
        <v/>
      </c>
      <c r="B1369" s="123"/>
      <c r="C1369" s="55"/>
      <c r="D1369" s="55"/>
      <c r="E1369" s="56"/>
      <c r="F1369" s="78"/>
      <c r="G1369" s="56"/>
      <c r="H1369" s="84">
        <f>SUMIF('Cash Inflows'!E:E,'AR Journal'!D1369,'Cash Inflows'!F:F)</f>
        <v>0</v>
      </c>
      <c r="I1369" s="84">
        <f t="shared" si="65"/>
        <v>0</v>
      </c>
      <c r="J1369">
        <f t="shared" si="64"/>
        <v>0</v>
      </c>
      <c r="K1369" t="b">
        <f ca="1">IF(TODAY()-E1369&gt;'Data Inputs'!$B$46,TRUE,FALSE)</f>
        <v>1</v>
      </c>
    </row>
    <row r="1370" spans="1:11" x14ac:dyDescent="0.25">
      <c r="A1370" s="110" t="str">
        <f t="shared" si="63"/>
        <v/>
      </c>
      <c r="B1370" s="123"/>
      <c r="C1370" s="55"/>
      <c r="D1370" s="55"/>
      <c r="E1370" s="56"/>
      <c r="F1370" s="78"/>
      <c r="G1370" s="56"/>
      <c r="H1370" s="84">
        <f>SUMIF('Cash Inflows'!E:E,'AR Journal'!D1370,'Cash Inflows'!F:F)</f>
        <v>0</v>
      </c>
      <c r="I1370" s="84">
        <f t="shared" si="65"/>
        <v>0</v>
      </c>
      <c r="J1370">
        <f t="shared" si="64"/>
        <v>0</v>
      </c>
      <c r="K1370" t="b">
        <f ca="1">IF(TODAY()-E1370&gt;'Data Inputs'!$B$46,TRUE,FALSE)</f>
        <v>1</v>
      </c>
    </row>
    <row r="1371" spans="1:11" x14ac:dyDescent="0.25">
      <c r="A1371" s="110" t="str">
        <f t="shared" si="63"/>
        <v/>
      </c>
      <c r="B1371" s="123"/>
      <c r="C1371" s="55"/>
      <c r="D1371" s="55"/>
      <c r="E1371" s="56"/>
      <c r="F1371" s="78"/>
      <c r="G1371" s="56"/>
      <c r="H1371" s="84">
        <f>SUMIF('Cash Inflows'!E:E,'AR Journal'!D1371,'Cash Inflows'!F:F)</f>
        <v>0</v>
      </c>
      <c r="I1371" s="84">
        <f t="shared" si="65"/>
        <v>0</v>
      </c>
      <c r="J1371">
        <f t="shared" si="64"/>
        <v>0</v>
      </c>
      <c r="K1371" t="b">
        <f ca="1">IF(TODAY()-E1371&gt;'Data Inputs'!$B$46,TRUE,FALSE)</f>
        <v>1</v>
      </c>
    </row>
    <row r="1372" spans="1:11" x14ac:dyDescent="0.25">
      <c r="A1372" s="110" t="str">
        <f t="shared" si="63"/>
        <v/>
      </c>
      <c r="B1372" s="123"/>
      <c r="C1372" s="55"/>
      <c r="D1372" s="55"/>
      <c r="E1372" s="56"/>
      <c r="F1372" s="78"/>
      <c r="G1372" s="56"/>
      <c r="H1372" s="84">
        <f>SUMIF('Cash Inflows'!E:E,'AR Journal'!D1372,'Cash Inflows'!F:F)</f>
        <v>0</v>
      </c>
      <c r="I1372" s="84">
        <f t="shared" si="65"/>
        <v>0</v>
      </c>
      <c r="J1372">
        <f t="shared" si="64"/>
        <v>0</v>
      </c>
      <c r="K1372" t="b">
        <f ca="1">IF(TODAY()-E1372&gt;'Data Inputs'!$B$46,TRUE,FALSE)</f>
        <v>1</v>
      </c>
    </row>
    <row r="1373" spans="1:11" x14ac:dyDescent="0.25">
      <c r="A1373" s="110" t="str">
        <f t="shared" si="63"/>
        <v/>
      </c>
      <c r="B1373" s="123"/>
      <c r="C1373" s="55"/>
      <c r="D1373" s="55"/>
      <c r="E1373" s="56"/>
      <c r="F1373" s="78"/>
      <c r="G1373" s="56"/>
      <c r="H1373" s="84">
        <f>SUMIF('Cash Inflows'!E:E,'AR Journal'!D1373,'Cash Inflows'!F:F)</f>
        <v>0</v>
      </c>
      <c r="I1373" s="84">
        <f t="shared" si="65"/>
        <v>0</v>
      </c>
      <c r="J1373">
        <f t="shared" si="64"/>
        <v>0</v>
      </c>
      <c r="K1373" t="b">
        <f ca="1">IF(TODAY()-E1373&gt;'Data Inputs'!$B$46,TRUE,FALSE)</f>
        <v>1</v>
      </c>
    </row>
    <row r="1374" spans="1:11" x14ac:dyDescent="0.25">
      <c r="A1374" s="110" t="str">
        <f t="shared" si="63"/>
        <v/>
      </c>
      <c r="B1374" s="123"/>
      <c r="C1374" s="55"/>
      <c r="D1374" s="55"/>
      <c r="E1374" s="56"/>
      <c r="F1374" s="78"/>
      <c r="G1374" s="56"/>
      <c r="H1374" s="84">
        <f>SUMIF('Cash Inflows'!E:E,'AR Journal'!D1374,'Cash Inflows'!F:F)</f>
        <v>0</v>
      </c>
      <c r="I1374" s="84">
        <f t="shared" si="65"/>
        <v>0</v>
      </c>
      <c r="J1374">
        <f t="shared" si="64"/>
        <v>0</v>
      </c>
      <c r="K1374" t="b">
        <f ca="1">IF(TODAY()-E1374&gt;'Data Inputs'!$B$46,TRUE,FALSE)</f>
        <v>1</v>
      </c>
    </row>
    <row r="1375" spans="1:11" x14ac:dyDescent="0.25">
      <c r="A1375" s="110" t="str">
        <f t="shared" si="63"/>
        <v/>
      </c>
      <c r="B1375" s="123"/>
      <c r="C1375" s="55"/>
      <c r="D1375" s="55"/>
      <c r="E1375" s="56"/>
      <c r="F1375" s="78"/>
      <c r="G1375" s="56"/>
      <c r="H1375" s="84">
        <f>SUMIF('Cash Inflows'!E:E,'AR Journal'!D1375,'Cash Inflows'!F:F)</f>
        <v>0</v>
      </c>
      <c r="I1375" s="84">
        <f t="shared" si="65"/>
        <v>0</v>
      </c>
      <c r="J1375">
        <f t="shared" si="64"/>
        <v>0</v>
      </c>
      <c r="K1375" t="b">
        <f ca="1">IF(TODAY()-E1375&gt;'Data Inputs'!$B$46,TRUE,FALSE)</f>
        <v>1</v>
      </c>
    </row>
    <row r="1376" spans="1:11" x14ac:dyDescent="0.25">
      <c r="A1376" s="110" t="str">
        <f t="shared" si="63"/>
        <v/>
      </c>
      <c r="B1376" s="123"/>
      <c r="C1376" s="55"/>
      <c r="D1376" s="55"/>
      <c r="E1376" s="56"/>
      <c r="F1376" s="78"/>
      <c r="G1376" s="56"/>
      <c r="H1376" s="84">
        <f>SUMIF('Cash Inflows'!E:E,'AR Journal'!D1376,'Cash Inflows'!F:F)</f>
        <v>0</v>
      </c>
      <c r="I1376" s="84">
        <f t="shared" si="65"/>
        <v>0</v>
      </c>
      <c r="J1376">
        <f t="shared" si="64"/>
        <v>0</v>
      </c>
      <c r="K1376" t="b">
        <f ca="1">IF(TODAY()-E1376&gt;'Data Inputs'!$B$46,TRUE,FALSE)</f>
        <v>1</v>
      </c>
    </row>
    <row r="1377" spans="1:11" x14ac:dyDescent="0.25">
      <c r="A1377" s="110" t="str">
        <f t="shared" si="63"/>
        <v/>
      </c>
      <c r="B1377" s="123"/>
      <c r="C1377" s="55"/>
      <c r="D1377" s="55"/>
      <c r="E1377" s="56"/>
      <c r="F1377" s="78"/>
      <c r="G1377" s="56"/>
      <c r="H1377" s="84">
        <f>SUMIF('Cash Inflows'!E:E,'AR Journal'!D1377,'Cash Inflows'!F:F)</f>
        <v>0</v>
      </c>
      <c r="I1377" s="84">
        <f t="shared" si="65"/>
        <v>0</v>
      </c>
      <c r="J1377">
        <f t="shared" si="64"/>
        <v>0</v>
      </c>
      <c r="K1377" t="b">
        <f ca="1">IF(TODAY()-E1377&gt;'Data Inputs'!$B$46,TRUE,FALSE)</f>
        <v>1</v>
      </c>
    </row>
    <row r="1378" spans="1:11" x14ac:dyDescent="0.25">
      <c r="A1378" s="110" t="str">
        <f t="shared" si="63"/>
        <v/>
      </c>
      <c r="B1378" s="123"/>
      <c r="C1378" s="55"/>
      <c r="D1378" s="55"/>
      <c r="E1378" s="56"/>
      <c r="F1378" s="78"/>
      <c r="G1378" s="56"/>
      <c r="H1378" s="84">
        <f>SUMIF('Cash Inflows'!E:E,'AR Journal'!D1378,'Cash Inflows'!F:F)</f>
        <v>0</v>
      </c>
      <c r="I1378" s="84">
        <f t="shared" si="65"/>
        <v>0</v>
      </c>
      <c r="J1378">
        <f t="shared" si="64"/>
        <v>0</v>
      </c>
      <c r="K1378" t="b">
        <f ca="1">IF(TODAY()-E1378&gt;'Data Inputs'!$B$46,TRUE,FALSE)</f>
        <v>1</v>
      </c>
    </row>
    <row r="1379" spans="1:11" x14ac:dyDescent="0.25">
      <c r="A1379" s="110" t="str">
        <f t="shared" si="63"/>
        <v/>
      </c>
      <c r="B1379" s="123"/>
      <c r="C1379" s="55"/>
      <c r="D1379" s="55"/>
      <c r="E1379" s="56"/>
      <c r="F1379" s="78"/>
      <c r="G1379" s="56"/>
      <c r="H1379" s="84">
        <f>SUMIF('Cash Inflows'!E:E,'AR Journal'!D1379,'Cash Inflows'!F:F)</f>
        <v>0</v>
      </c>
      <c r="I1379" s="84">
        <f t="shared" si="65"/>
        <v>0</v>
      </c>
      <c r="J1379">
        <f t="shared" si="64"/>
        <v>0</v>
      </c>
      <c r="K1379" t="b">
        <f ca="1">IF(TODAY()-E1379&gt;'Data Inputs'!$B$46,TRUE,FALSE)</f>
        <v>1</v>
      </c>
    </row>
    <row r="1380" spans="1:11" x14ac:dyDescent="0.25">
      <c r="A1380" s="110" t="str">
        <f t="shared" si="63"/>
        <v/>
      </c>
      <c r="B1380" s="123"/>
      <c r="C1380" s="55"/>
      <c r="D1380" s="55"/>
      <c r="E1380" s="56"/>
      <c r="F1380" s="78"/>
      <c r="G1380" s="56"/>
      <c r="H1380" s="84">
        <f>SUMIF('Cash Inflows'!E:E,'AR Journal'!D1380,'Cash Inflows'!F:F)</f>
        <v>0</v>
      </c>
      <c r="I1380" s="84">
        <f t="shared" si="65"/>
        <v>0</v>
      </c>
      <c r="J1380">
        <f t="shared" si="64"/>
        <v>0</v>
      </c>
      <c r="K1380" t="b">
        <f ca="1">IF(TODAY()-E1380&gt;'Data Inputs'!$B$46,TRUE,FALSE)</f>
        <v>1</v>
      </c>
    </row>
    <row r="1381" spans="1:11" x14ac:dyDescent="0.25">
      <c r="A1381" s="110" t="str">
        <f t="shared" si="63"/>
        <v/>
      </c>
      <c r="B1381" s="123"/>
      <c r="C1381" s="55"/>
      <c r="D1381" s="55"/>
      <c r="E1381" s="56"/>
      <c r="F1381" s="78"/>
      <c r="G1381" s="56"/>
      <c r="H1381" s="84">
        <f>SUMIF('Cash Inflows'!E:E,'AR Journal'!D1381,'Cash Inflows'!F:F)</f>
        <v>0</v>
      </c>
      <c r="I1381" s="84">
        <f t="shared" si="65"/>
        <v>0</v>
      </c>
      <c r="J1381">
        <f t="shared" si="64"/>
        <v>0</v>
      </c>
      <c r="K1381" t="b">
        <f ca="1">IF(TODAY()-E1381&gt;'Data Inputs'!$B$46,TRUE,FALSE)</f>
        <v>1</v>
      </c>
    </row>
    <row r="1382" spans="1:11" x14ac:dyDescent="0.25">
      <c r="A1382" s="110" t="str">
        <f t="shared" si="63"/>
        <v/>
      </c>
      <c r="B1382" s="123"/>
      <c r="C1382" s="55"/>
      <c r="D1382" s="55"/>
      <c r="E1382" s="56"/>
      <c r="F1382" s="78"/>
      <c r="G1382" s="56"/>
      <c r="H1382" s="84">
        <f>SUMIF('Cash Inflows'!E:E,'AR Journal'!D1382,'Cash Inflows'!F:F)</f>
        <v>0</v>
      </c>
      <c r="I1382" s="84">
        <f t="shared" si="65"/>
        <v>0</v>
      </c>
      <c r="J1382">
        <f t="shared" si="64"/>
        <v>0</v>
      </c>
      <c r="K1382" t="b">
        <f ca="1">IF(TODAY()-E1382&gt;'Data Inputs'!$B$46,TRUE,FALSE)</f>
        <v>1</v>
      </c>
    </row>
    <row r="1383" spans="1:11" x14ac:dyDescent="0.25">
      <c r="A1383" s="110" t="str">
        <f t="shared" si="63"/>
        <v/>
      </c>
      <c r="B1383" s="123"/>
      <c r="C1383" s="55"/>
      <c r="D1383" s="55"/>
      <c r="E1383" s="56"/>
      <c r="F1383" s="78"/>
      <c r="G1383" s="56"/>
      <c r="H1383" s="84">
        <f>SUMIF('Cash Inflows'!E:E,'AR Journal'!D1383,'Cash Inflows'!F:F)</f>
        <v>0</v>
      </c>
      <c r="I1383" s="84">
        <f t="shared" si="65"/>
        <v>0</v>
      </c>
      <c r="J1383">
        <f t="shared" si="64"/>
        <v>0</v>
      </c>
      <c r="K1383" t="b">
        <f ca="1">IF(TODAY()-E1383&gt;'Data Inputs'!$B$46,TRUE,FALSE)</f>
        <v>1</v>
      </c>
    </row>
    <row r="1384" spans="1:11" x14ac:dyDescent="0.25">
      <c r="A1384" s="110" t="str">
        <f t="shared" si="63"/>
        <v/>
      </c>
      <c r="B1384" s="123"/>
      <c r="C1384" s="55"/>
      <c r="D1384" s="55"/>
      <c r="E1384" s="56"/>
      <c r="F1384" s="78"/>
      <c r="G1384" s="56"/>
      <c r="H1384" s="84">
        <f>SUMIF('Cash Inflows'!E:E,'AR Journal'!D1384,'Cash Inflows'!F:F)</f>
        <v>0</v>
      </c>
      <c r="I1384" s="84">
        <f t="shared" si="65"/>
        <v>0</v>
      </c>
      <c r="J1384">
        <f t="shared" si="64"/>
        <v>0</v>
      </c>
      <c r="K1384" t="b">
        <f ca="1">IF(TODAY()-E1384&gt;'Data Inputs'!$B$46,TRUE,FALSE)</f>
        <v>1</v>
      </c>
    </row>
    <row r="1385" spans="1:11" x14ac:dyDescent="0.25">
      <c r="A1385" s="110" t="str">
        <f t="shared" si="63"/>
        <v/>
      </c>
      <c r="B1385" s="123"/>
      <c r="C1385" s="55"/>
      <c r="D1385" s="55"/>
      <c r="E1385" s="56"/>
      <c r="F1385" s="78"/>
      <c r="G1385" s="56"/>
      <c r="H1385" s="84">
        <f>SUMIF('Cash Inflows'!E:E,'AR Journal'!D1385,'Cash Inflows'!F:F)</f>
        <v>0</v>
      </c>
      <c r="I1385" s="84">
        <f t="shared" si="65"/>
        <v>0</v>
      </c>
      <c r="J1385">
        <f t="shared" si="64"/>
        <v>0</v>
      </c>
      <c r="K1385" t="b">
        <f ca="1">IF(TODAY()-E1385&gt;'Data Inputs'!$B$46,TRUE,FALSE)</f>
        <v>1</v>
      </c>
    </row>
    <row r="1386" spans="1:11" x14ac:dyDescent="0.25">
      <c r="A1386" s="110" t="str">
        <f t="shared" si="63"/>
        <v/>
      </c>
      <c r="B1386" s="123"/>
      <c r="C1386" s="55"/>
      <c r="D1386" s="55"/>
      <c r="E1386" s="56"/>
      <c r="F1386" s="78"/>
      <c r="G1386" s="56"/>
      <c r="H1386" s="84">
        <f>SUMIF('Cash Inflows'!E:E,'AR Journal'!D1386,'Cash Inflows'!F:F)</f>
        <v>0</v>
      </c>
      <c r="I1386" s="84">
        <f t="shared" si="65"/>
        <v>0</v>
      </c>
      <c r="J1386">
        <f t="shared" si="64"/>
        <v>0</v>
      </c>
      <c r="K1386" t="b">
        <f ca="1">IF(TODAY()-E1386&gt;'Data Inputs'!$B$46,TRUE,FALSE)</f>
        <v>1</v>
      </c>
    </row>
    <row r="1387" spans="1:11" x14ac:dyDescent="0.25">
      <c r="A1387" s="110" t="str">
        <f t="shared" si="63"/>
        <v/>
      </c>
      <c r="B1387" s="123"/>
      <c r="C1387" s="55"/>
      <c r="D1387" s="55"/>
      <c r="E1387" s="56"/>
      <c r="F1387" s="78"/>
      <c r="G1387" s="56"/>
      <c r="H1387" s="84">
        <f>SUMIF('Cash Inflows'!E:E,'AR Journal'!D1387,'Cash Inflows'!F:F)</f>
        <v>0</v>
      </c>
      <c r="I1387" s="84">
        <f t="shared" si="65"/>
        <v>0</v>
      </c>
      <c r="J1387">
        <f t="shared" si="64"/>
        <v>0</v>
      </c>
      <c r="K1387" t="b">
        <f ca="1">IF(TODAY()-E1387&gt;'Data Inputs'!$B$46,TRUE,FALSE)</f>
        <v>1</v>
      </c>
    </row>
    <row r="1388" spans="1:11" x14ac:dyDescent="0.25">
      <c r="A1388" s="110" t="str">
        <f t="shared" si="63"/>
        <v/>
      </c>
      <c r="B1388" s="123"/>
      <c r="C1388" s="55"/>
      <c r="D1388" s="55"/>
      <c r="E1388" s="56"/>
      <c r="F1388" s="78"/>
      <c r="G1388" s="56"/>
      <c r="H1388" s="84">
        <f>SUMIF('Cash Inflows'!E:E,'AR Journal'!D1388,'Cash Inflows'!F:F)</f>
        <v>0</v>
      </c>
      <c r="I1388" s="84">
        <f t="shared" si="65"/>
        <v>0</v>
      </c>
      <c r="J1388">
        <f t="shared" si="64"/>
        <v>0</v>
      </c>
      <c r="K1388" t="b">
        <f ca="1">IF(TODAY()-E1388&gt;'Data Inputs'!$B$46,TRUE,FALSE)</f>
        <v>1</v>
      </c>
    </row>
    <row r="1389" spans="1:11" x14ac:dyDescent="0.25">
      <c r="A1389" s="110" t="str">
        <f t="shared" si="63"/>
        <v/>
      </c>
      <c r="B1389" s="123"/>
      <c r="C1389" s="55"/>
      <c r="D1389" s="55"/>
      <c r="E1389" s="56"/>
      <c r="F1389" s="78"/>
      <c r="G1389" s="56"/>
      <c r="H1389" s="84">
        <f>SUMIF('Cash Inflows'!E:E,'AR Journal'!D1389,'Cash Inflows'!F:F)</f>
        <v>0</v>
      </c>
      <c r="I1389" s="84">
        <f t="shared" si="65"/>
        <v>0</v>
      </c>
      <c r="J1389">
        <f t="shared" si="64"/>
        <v>0</v>
      </c>
      <c r="K1389" t="b">
        <f ca="1">IF(TODAY()-E1389&gt;'Data Inputs'!$B$46,TRUE,FALSE)</f>
        <v>1</v>
      </c>
    </row>
    <row r="1390" spans="1:11" x14ac:dyDescent="0.25">
      <c r="A1390" s="110" t="str">
        <f t="shared" si="63"/>
        <v/>
      </c>
      <c r="B1390" s="123"/>
      <c r="C1390" s="55"/>
      <c r="D1390" s="55"/>
      <c r="E1390" s="56"/>
      <c r="F1390" s="78"/>
      <c r="G1390" s="56"/>
      <c r="H1390" s="84">
        <f>SUMIF('Cash Inflows'!E:E,'AR Journal'!D1390,'Cash Inflows'!F:F)</f>
        <v>0</v>
      </c>
      <c r="I1390" s="84">
        <f t="shared" si="65"/>
        <v>0</v>
      </c>
      <c r="J1390">
        <f t="shared" si="64"/>
        <v>0</v>
      </c>
      <c r="K1390" t="b">
        <f ca="1">IF(TODAY()-E1390&gt;'Data Inputs'!$B$46,TRUE,FALSE)</f>
        <v>1</v>
      </c>
    </row>
    <row r="1391" spans="1:11" x14ac:dyDescent="0.25">
      <c r="A1391" s="110" t="str">
        <f t="shared" si="63"/>
        <v/>
      </c>
      <c r="B1391" s="123"/>
      <c r="C1391" s="55"/>
      <c r="D1391" s="55"/>
      <c r="E1391" s="56"/>
      <c r="F1391" s="78"/>
      <c r="G1391" s="56"/>
      <c r="H1391" s="84">
        <f>SUMIF('Cash Inflows'!E:E,'AR Journal'!D1391,'Cash Inflows'!F:F)</f>
        <v>0</v>
      </c>
      <c r="I1391" s="84">
        <f t="shared" si="65"/>
        <v>0</v>
      </c>
      <c r="J1391">
        <f t="shared" si="64"/>
        <v>0</v>
      </c>
      <c r="K1391" t="b">
        <f ca="1">IF(TODAY()-E1391&gt;'Data Inputs'!$B$46,TRUE,FALSE)</f>
        <v>1</v>
      </c>
    </row>
    <row r="1392" spans="1:11" x14ac:dyDescent="0.25">
      <c r="A1392" s="110" t="str">
        <f t="shared" si="63"/>
        <v/>
      </c>
      <c r="B1392" s="123"/>
      <c r="C1392" s="55"/>
      <c r="D1392" s="55"/>
      <c r="E1392" s="56"/>
      <c r="F1392" s="78"/>
      <c r="G1392" s="56"/>
      <c r="H1392" s="84">
        <f>SUMIF('Cash Inflows'!E:E,'AR Journal'!D1392,'Cash Inflows'!F:F)</f>
        <v>0</v>
      </c>
      <c r="I1392" s="84">
        <f t="shared" si="65"/>
        <v>0</v>
      </c>
      <c r="J1392">
        <f t="shared" si="64"/>
        <v>0</v>
      </c>
      <c r="K1392" t="b">
        <f ca="1">IF(TODAY()-E1392&gt;'Data Inputs'!$B$46,TRUE,FALSE)</f>
        <v>1</v>
      </c>
    </row>
    <row r="1393" spans="1:11" x14ac:dyDescent="0.25">
      <c r="A1393" s="110" t="str">
        <f t="shared" si="63"/>
        <v/>
      </c>
      <c r="B1393" s="123"/>
      <c r="C1393" s="55"/>
      <c r="D1393" s="55"/>
      <c r="E1393" s="56"/>
      <c r="F1393" s="78"/>
      <c r="G1393" s="56"/>
      <c r="H1393" s="84">
        <f>SUMIF('Cash Inflows'!E:E,'AR Journal'!D1393,'Cash Inflows'!F:F)</f>
        <v>0</v>
      </c>
      <c r="I1393" s="84">
        <f t="shared" si="65"/>
        <v>0</v>
      </c>
      <c r="J1393">
        <f t="shared" si="64"/>
        <v>0</v>
      </c>
      <c r="K1393" t="b">
        <f ca="1">IF(TODAY()-E1393&gt;'Data Inputs'!$B$46,TRUE,FALSE)</f>
        <v>1</v>
      </c>
    </row>
    <row r="1394" spans="1:11" x14ac:dyDescent="0.25">
      <c r="A1394" s="110" t="str">
        <f t="shared" si="63"/>
        <v/>
      </c>
      <c r="B1394" s="123"/>
      <c r="C1394" s="55"/>
      <c r="D1394" s="55"/>
      <c r="E1394" s="56"/>
      <c r="F1394" s="78"/>
      <c r="G1394" s="56"/>
      <c r="H1394" s="84">
        <f>SUMIF('Cash Inflows'!E:E,'AR Journal'!D1394,'Cash Inflows'!F:F)</f>
        <v>0</v>
      </c>
      <c r="I1394" s="84">
        <f t="shared" si="65"/>
        <v>0</v>
      </c>
      <c r="J1394">
        <f t="shared" si="64"/>
        <v>0</v>
      </c>
      <c r="K1394" t="b">
        <f ca="1">IF(TODAY()-E1394&gt;'Data Inputs'!$B$46,TRUE,FALSE)</f>
        <v>1</v>
      </c>
    </row>
    <row r="1395" spans="1:11" x14ac:dyDescent="0.25">
      <c r="A1395" s="110" t="str">
        <f t="shared" si="63"/>
        <v/>
      </c>
      <c r="B1395" s="123"/>
      <c r="C1395" s="55"/>
      <c r="D1395" s="55"/>
      <c r="E1395" s="56"/>
      <c r="F1395" s="78"/>
      <c r="G1395" s="56"/>
      <c r="H1395" s="84">
        <f>SUMIF('Cash Inflows'!E:E,'AR Journal'!D1395,'Cash Inflows'!F:F)</f>
        <v>0</v>
      </c>
      <c r="I1395" s="84">
        <f t="shared" si="65"/>
        <v>0</v>
      </c>
      <c r="J1395">
        <f t="shared" si="64"/>
        <v>0</v>
      </c>
      <c r="K1395" t="b">
        <f ca="1">IF(TODAY()-E1395&gt;'Data Inputs'!$B$46,TRUE,FALSE)</f>
        <v>1</v>
      </c>
    </row>
    <row r="1396" spans="1:11" x14ac:dyDescent="0.25">
      <c r="A1396" s="110" t="str">
        <f t="shared" si="63"/>
        <v/>
      </c>
      <c r="B1396" s="123"/>
      <c r="C1396" s="55"/>
      <c r="D1396" s="55"/>
      <c r="E1396" s="56"/>
      <c r="F1396" s="78"/>
      <c r="G1396" s="56"/>
      <c r="H1396" s="84">
        <f>SUMIF('Cash Inflows'!E:E,'AR Journal'!D1396,'Cash Inflows'!F:F)</f>
        <v>0</v>
      </c>
      <c r="I1396" s="84">
        <f t="shared" si="65"/>
        <v>0</v>
      </c>
      <c r="J1396">
        <f t="shared" si="64"/>
        <v>0</v>
      </c>
      <c r="K1396" t="b">
        <f ca="1">IF(TODAY()-E1396&gt;'Data Inputs'!$B$46,TRUE,FALSE)</f>
        <v>1</v>
      </c>
    </row>
    <row r="1397" spans="1:11" x14ac:dyDescent="0.25">
      <c r="A1397" s="110" t="str">
        <f t="shared" si="63"/>
        <v/>
      </c>
      <c r="B1397" s="123"/>
      <c r="C1397" s="55"/>
      <c r="D1397" s="55"/>
      <c r="E1397" s="56"/>
      <c r="F1397" s="78"/>
      <c r="G1397" s="56"/>
      <c r="H1397" s="84">
        <f>SUMIF('Cash Inflows'!E:E,'AR Journal'!D1397,'Cash Inflows'!F:F)</f>
        <v>0</v>
      </c>
      <c r="I1397" s="84">
        <f t="shared" si="65"/>
        <v>0</v>
      </c>
      <c r="J1397">
        <f t="shared" si="64"/>
        <v>0</v>
      </c>
      <c r="K1397" t="b">
        <f ca="1">IF(TODAY()-E1397&gt;'Data Inputs'!$B$46,TRUE,FALSE)</f>
        <v>1</v>
      </c>
    </row>
    <row r="1398" spans="1:11" x14ac:dyDescent="0.25">
      <c r="A1398" s="110" t="str">
        <f t="shared" si="63"/>
        <v/>
      </c>
      <c r="B1398" s="123"/>
      <c r="C1398" s="55"/>
      <c r="D1398" s="55"/>
      <c r="E1398" s="56"/>
      <c r="F1398" s="78"/>
      <c r="G1398" s="56"/>
      <c r="H1398" s="84">
        <f>SUMIF('Cash Inflows'!E:E,'AR Journal'!D1398,'Cash Inflows'!F:F)</f>
        <v>0</v>
      </c>
      <c r="I1398" s="84">
        <f t="shared" si="65"/>
        <v>0</v>
      </c>
      <c r="J1398">
        <f t="shared" si="64"/>
        <v>0</v>
      </c>
      <c r="K1398" t="b">
        <f ca="1">IF(TODAY()-E1398&gt;'Data Inputs'!$B$46,TRUE,FALSE)</f>
        <v>1</v>
      </c>
    </row>
    <row r="1399" spans="1:11" x14ac:dyDescent="0.25">
      <c r="A1399" s="110" t="str">
        <f t="shared" si="63"/>
        <v/>
      </c>
      <c r="B1399" s="123"/>
      <c r="C1399" s="55"/>
      <c r="D1399" s="55"/>
      <c r="E1399" s="56"/>
      <c r="F1399" s="78"/>
      <c r="G1399" s="56"/>
      <c r="H1399" s="84">
        <f>SUMIF('Cash Inflows'!E:E,'AR Journal'!D1399,'Cash Inflows'!F:F)</f>
        <v>0</v>
      </c>
      <c r="I1399" s="84">
        <f t="shared" si="65"/>
        <v>0</v>
      </c>
      <c r="J1399">
        <f t="shared" si="64"/>
        <v>0</v>
      </c>
      <c r="K1399" t="b">
        <f ca="1">IF(TODAY()-E1399&gt;'Data Inputs'!$B$46,TRUE,FALSE)</f>
        <v>1</v>
      </c>
    </row>
    <row r="1400" spans="1:11" x14ac:dyDescent="0.25">
      <c r="A1400" s="110" t="str">
        <f t="shared" si="63"/>
        <v/>
      </c>
      <c r="B1400" s="123"/>
      <c r="C1400" s="55"/>
      <c r="D1400" s="55"/>
      <c r="E1400" s="56"/>
      <c r="F1400" s="78"/>
      <c r="G1400" s="56"/>
      <c r="H1400" s="84">
        <f>SUMIF('Cash Inflows'!E:E,'AR Journal'!D1400,'Cash Inflows'!F:F)</f>
        <v>0</v>
      </c>
      <c r="I1400" s="84">
        <f t="shared" si="65"/>
        <v>0</v>
      </c>
      <c r="J1400">
        <f t="shared" si="64"/>
        <v>0</v>
      </c>
      <c r="K1400" t="b">
        <f ca="1">IF(TODAY()-E1400&gt;'Data Inputs'!$B$46,TRUE,FALSE)</f>
        <v>1</v>
      </c>
    </row>
    <row r="1401" spans="1:11" x14ac:dyDescent="0.25">
      <c r="A1401" s="110" t="str">
        <f t="shared" si="63"/>
        <v/>
      </c>
      <c r="B1401" s="123"/>
      <c r="C1401" s="55"/>
      <c r="D1401" s="55"/>
      <c r="E1401" s="56"/>
      <c r="F1401" s="78"/>
      <c r="G1401" s="56"/>
      <c r="H1401" s="84">
        <f>SUMIF('Cash Inflows'!E:E,'AR Journal'!D1401,'Cash Inflows'!F:F)</f>
        <v>0</v>
      </c>
      <c r="I1401" s="84">
        <f t="shared" si="65"/>
        <v>0</v>
      </c>
      <c r="J1401">
        <f t="shared" si="64"/>
        <v>0</v>
      </c>
      <c r="K1401" t="b">
        <f ca="1">IF(TODAY()-E1401&gt;'Data Inputs'!$B$46,TRUE,FALSE)</f>
        <v>1</v>
      </c>
    </row>
    <row r="1402" spans="1:11" x14ac:dyDescent="0.25">
      <c r="A1402" s="110" t="str">
        <f t="shared" si="63"/>
        <v/>
      </c>
      <c r="B1402" s="123"/>
      <c r="C1402" s="55"/>
      <c r="D1402" s="55"/>
      <c r="E1402" s="56"/>
      <c r="F1402" s="78"/>
      <c r="G1402" s="56"/>
      <c r="H1402" s="84">
        <f>SUMIF('Cash Inflows'!E:E,'AR Journal'!D1402,'Cash Inflows'!F:F)</f>
        <v>0</v>
      </c>
      <c r="I1402" s="84">
        <f t="shared" si="65"/>
        <v>0</v>
      </c>
      <c r="J1402">
        <f t="shared" si="64"/>
        <v>0</v>
      </c>
      <c r="K1402" t="b">
        <f ca="1">IF(TODAY()-E1402&gt;'Data Inputs'!$B$46,TRUE,FALSE)</f>
        <v>1</v>
      </c>
    </row>
    <row r="1403" spans="1:11" x14ac:dyDescent="0.25">
      <c r="A1403" s="110" t="str">
        <f t="shared" si="63"/>
        <v/>
      </c>
      <c r="B1403" s="123"/>
      <c r="C1403" s="55"/>
      <c r="D1403" s="55"/>
      <c r="E1403" s="56"/>
      <c r="F1403" s="78"/>
      <c r="G1403" s="56"/>
      <c r="H1403" s="84">
        <f>SUMIF('Cash Inflows'!E:E,'AR Journal'!D1403,'Cash Inflows'!F:F)</f>
        <v>0</v>
      </c>
      <c r="I1403" s="84">
        <f t="shared" si="65"/>
        <v>0</v>
      </c>
      <c r="J1403">
        <f t="shared" si="64"/>
        <v>0</v>
      </c>
      <c r="K1403" t="b">
        <f ca="1">IF(TODAY()-E1403&gt;'Data Inputs'!$B$46,TRUE,FALSE)</f>
        <v>1</v>
      </c>
    </row>
    <row r="1404" spans="1:11" x14ac:dyDescent="0.25">
      <c r="A1404" s="110" t="str">
        <f t="shared" si="63"/>
        <v/>
      </c>
      <c r="B1404" s="123"/>
      <c r="C1404" s="55"/>
      <c r="D1404" s="55"/>
      <c r="E1404" s="56"/>
      <c r="F1404" s="78"/>
      <c r="G1404" s="56"/>
      <c r="H1404" s="84">
        <f>SUMIF('Cash Inflows'!E:E,'AR Journal'!D1404,'Cash Inflows'!F:F)</f>
        <v>0</v>
      </c>
      <c r="I1404" s="84">
        <f t="shared" si="65"/>
        <v>0</v>
      </c>
      <c r="J1404">
        <f t="shared" si="64"/>
        <v>0</v>
      </c>
      <c r="K1404" t="b">
        <f ca="1">IF(TODAY()-E1404&gt;'Data Inputs'!$B$46,TRUE,FALSE)</f>
        <v>1</v>
      </c>
    </row>
    <row r="1405" spans="1:11" x14ac:dyDescent="0.25">
      <c r="A1405" s="110" t="str">
        <f t="shared" si="63"/>
        <v/>
      </c>
      <c r="B1405" s="123"/>
      <c r="C1405" s="55"/>
      <c r="D1405" s="55"/>
      <c r="E1405" s="56"/>
      <c r="F1405" s="78"/>
      <c r="G1405" s="56"/>
      <c r="H1405" s="84">
        <f>SUMIF('Cash Inflows'!E:E,'AR Journal'!D1405,'Cash Inflows'!F:F)</f>
        <v>0</v>
      </c>
      <c r="I1405" s="84">
        <f t="shared" si="65"/>
        <v>0</v>
      </c>
      <c r="J1405">
        <f t="shared" si="64"/>
        <v>0</v>
      </c>
      <c r="K1405" t="b">
        <f ca="1">IF(TODAY()-E1405&gt;'Data Inputs'!$B$46,TRUE,FALSE)</f>
        <v>1</v>
      </c>
    </row>
    <row r="1406" spans="1:11" x14ac:dyDescent="0.25">
      <c r="A1406" s="110" t="str">
        <f t="shared" si="63"/>
        <v/>
      </c>
      <c r="B1406" s="123"/>
      <c r="C1406" s="55"/>
      <c r="D1406" s="55"/>
      <c r="E1406" s="56"/>
      <c r="F1406" s="78"/>
      <c r="G1406" s="56"/>
      <c r="H1406" s="84">
        <f>SUMIF('Cash Inflows'!E:E,'AR Journal'!D1406,'Cash Inflows'!F:F)</f>
        <v>0</v>
      </c>
      <c r="I1406" s="84">
        <f t="shared" si="65"/>
        <v>0</v>
      </c>
      <c r="J1406">
        <f t="shared" si="64"/>
        <v>0</v>
      </c>
      <c r="K1406" t="b">
        <f ca="1">IF(TODAY()-E1406&gt;'Data Inputs'!$B$46,TRUE,FALSE)</f>
        <v>1</v>
      </c>
    </row>
    <row r="1407" spans="1:11" x14ac:dyDescent="0.25">
      <c r="A1407" s="110" t="str">
        <f t="shared" si="63"/>
        <v/>
      </c>
      <c r="B1407" s="123"/>
      <c r="C1407" s="55"/>
      <c r="D1407" s="55"/>
      <c r="E1407" s="56"/>
      <c r="F1407" s="78"/>
      <c r="G1407" s="56"/>
      <c r="H1407" s="84">
        <f>SUMIF('Cash Inflows'!E:E,'AR Journal'!D1407,'Cash Inflows'!F:F)</f>
        <v>0</v>
      </c>
      <c r="I1407" s="84">
        <f t="shared" si="65"/>
        <v>0</v>
      </c>
      <c r="J1407">
        <f t="shared" si="64"/>
        <v>0</v>
      </c>
      <c r="K1407" t="b">
        <f ca="1">IF(TODAY()-E1407&gt;'Data Inputs'!$B$46,TRUE,FALSE)</f>
        <v>1</v>
      </c>
    </row>
    <row r="1408" spans="1:11" x14ac:dyDescent="0.25">
      <c r="A1408" s="110" t="str">
        <f t="shared" si="63"/>
        <v/>
      </c>
      <c r="B1408" s="123"/>
      <c r="C1408" s="55"/>
      <c r="D1408" s="55"/>
      <c r="E1408" s="56"/>
      <c r="F1408" s="78"/>
      <c r="G1408" s="56"/>
      <c r="H1408" s="84">
        <f>SUMIF('Cash Inflows'!E:E,'AR Journal'!D1408,'Cash Inflows'!F:F)</f>
        <v>0</v>
      </c>
      <c r="I1408" s="84">
        <f t="shared" si="65"/>
        <v>0</v>
      </c>
      <c r="J1408">
        <f t="shared" si="64"/>
        <v>0</v>
      </c>
      <c r="K1408" t="b">
        <f ca="1">IF(TODAY()-E1408&gt;'Data Inputs'!$B$46,TRUE,FALSE)</f>
        <v>1</v>
      </c>
    </row>
    <row r="1409" spans="1:11" x14ac:dyDescent="0.25">
      <c r="A1409" s="110" t="str">
        <f t="shared" si="63"/>
        <v/>
      </c>
      <c r="B1409" s="123"/>
      <c r="C1409" s="55"/>
      <c r="D1409" s="55"/>
      <c r="E1409" s="56"/>
      <c r="F1409" s="78"/>
      <c r="G1409" s="56"/>
      <c r="H1409" s="84">
        <f>SUMIF('Cash Inflows'!E:E,'AR Journal'!D1409,'Cash Inflows'!F:F)</f>
        <v>0</v>
      </c>
      <c r="I1409" s="84">
        <f t="shared" si="65"/>
        <v>0</v>
      </c>
      <c r="J1409">
        <f t="shared" si="64"/>
        <v>0</v>
      </c>
      <c r="K1409" t="b">
        <f ca="1">IF(TODAY()-E1409&gt;'Data Inputs'!$B$46,TRUE,FALSE)</f>
        <v>1</v>
      </c>
    </row>
    <row r="1410" spans="1:11" x14ac:dyDescent="0.25">
      <c r="A1410" s="110" t="str">
        <f t="shared" si="63"/>
        <v/>
      </c>
      <c r="B1410" s="123"/>
      <c r="C1410" s="55"/>
      <c r="D1410" s="55"/>
      <c r="E1410" s="56"/>
      <c r="F1410" s="78"/>
      <c r="G1410" s="56"/>
      <c r="H1410" s="84">
        <f>SUMIF('Cash Inflows'!E:E,'AR Journal'!D1410,'Cash Inflows'!F:F)</f>
        <v>0</v>
      </c>
      <c r="I1410" s="84">
        <f t="shared" si="65"/>
        <v>0</v>
      </c>
      <c r="J1410">
        <f t="shared" si="64"/>
        <v>0</v>
      </c>
      <c r="K1410" t="b">
        <f ca="1">IF(TODAY()-E1410&gt;'Data Inputs'!$B$46,TRUE,FALSE)</f>
        <v>1</v>
      </c>
    </row>
    <row r="1411" spans="1:11" x14ac:dyDescent="0.25">
      <c r="A1411" s="110" t="str">
        <f t="shared" ref="A1411:A1474" si="66">IF(E1411="","",E1411+(6-J1411))</f>
        <v/>
      </c>
      <c r="B1411" s="123"/>
      <c r="C1411" s="55"/>
      <c r="D1411" s="55"/>
      <c r="E1411" s="56"/>
      <c r="F1411" s="78"/>
      <c r="G1411" s="56"/>
      <c r="H1411" s="84">
        <f>SUMIF('Cash Inflows'!E:E,'AR Journal'!D1411,'Cash Inflows'!F:F)</f>
        <v>0</v>
      </c>
      <c r="I1411" s="84">
        <f t="shared" si="65"/>
        <v>0</v>
      </c>
      <c r="J1411">
        <f t="shared" ref="J1411:J1474" si="67">IF(WEEKDAY(E1411)=7,0,WEEKDAY(E1411))</f>
        <v>0</v>
      </c>
      <c r="K1411" t="b">
        <f ca="1">IF(TODAY()-E1411&gt;'Data Inputs'!$B$46,TRUE,FALSE)</f>
        <v>1</v>
      </c>
    </row>
    <row r="1412" spans="1:11" x14ac:dyDescent="0.25">
      <c r="A1412" s="110" t="str">
        <f t="shared" si="66"/>
        <v/>
      </c>
      <c r="B1412" s="123"/>
      <c r="C1412" s="55"/>
      <c r="D1412" s="55"/>
      <c r="E1412" s="56"/>
      <c r="F1412" s="78"/>
      <c r="G1412" s="56"/>
      <c r="H1412" s="84">
        <f>SUMIF('Cash Inflows'!E:E,'AR Journal'!D1412,'Cash Inflows'!F:F)</f>
        <v>0</v>
      </c>
      <c r="I1412" s="84">
        <f t="shared" ref="I1412:I1475" si="68">F1412-H1412</f>
        <v>0</v>
      </c>
      <c r="J1412">
        <f t="shared" si="67"/>
        <v>0</v>
      </c>
      <c r="K1412" t="b">
        <f ca="1">IF(TODAY()-E1412&gt;'Data Inputs'!$B$46,TRUE,FALSE)</f>
        <v>1</v>
      </c>
    </row>
    <row r="1413" spans="1:11" x14ac:dyDescent="0.25">
      <c r="A1413" s="110" t="str">
        <f t="shared" si="66"/>
        <v/>
      </c>
      <c r="B1413" s="123"/>
      <c r="C1413" s="55"/>
      <c r="D1413" s="55"/>
      <c r="E1413" s="56"/>
      <c r="F1413" s="78"/>
      <c r="G1413" s="56"/>
      <c r="H1413" s="84">
        <f>SUMIF('Cash Inflows'!E:E,'AR Journal'!D1413,'Cash Inflows'!F:F)</f>
        <v>0</v>
      </c>
      <c r="I1413" s="84">
        <f t="shared" si="68"/>
        <v>0</v>
      </c>
      <c r="J1413">
        <f t="shared" si="67"/>
        <v>0</v>
      </c>
      <c r="K1413" t="b">
        <f ca="1">IF(TODAY()-E1413&gt;'Data Inputs'!$B$46,TRUE,FALSE)</f>
        <v>1</v>
      </c>
    </row>
    <row r="1414" spans="1:11" x14ac:dyDescent="0.25">
      <c r="A1414" s="110" t="str">
        <f t="shared" si="66"/>
        <v/>
      </c>
      <c r="B1414" s="123"/>
      <c r="C1414" s="55"/>
      <c r="D1414" s="55"/>
      <c r="E1414" s="56"/>
      <c r="F1414" s="78"/>
      <c r="G1414" s="56"/>
      <c r="H1414" s="84">
        <f>SUMIF('Cash Inflows'!E:E,'AR Journal'!D1414,'Cash Inflows'!F:F)</f>
        <v>0</v>
      </c>
      <c r="I1414" s="84">
        <f t="shared" si="68"/>
        <v>0</v>
      </c>
      <c r="J1414">
        <f t="shared" si="67"/>
        <v>0</v>
      </c>
      <c r="K1414" t="b">
        <f ca="1">IF(TODAY()-E1414&gt;'Data Inputs'!$B$46,TRUE,FALSE)</f>
        <v>1</v>
      </c>
    </row>
    <row r="1415" spans="1:11" x14ac:dyDescent="0.25">
      <c r="A1415" s="110" t="str">
        <f t="shared" si="66"/>
        <v/>
      </c>
      <c r="B1415" s="123"/>
      <c r="C1415" s="55"/>
      <c r="D1415" s="55"/>
      <c r="E1415" s="56"/>
      <c r="F1415" s="78"/>
      <c r="G1415" s="56"/>
      <c r="H1415" s="84">
        <f>SUMIF('Cash Inflows'!E:E,'AR Journal'!D1415,'Cash Inflows'!F:F)</f>
        <v>0</v>
      </c>
      <c r="I1415" s="84">
        <f t="shared" si="68"/>
        <v>0</v>
      </c>
      <c r="J1415">
        <f t="shared" si="67"/>
        <v>0</v>
      </c>
      <c r="K1415" t="b">
        <f ca="1">IF(TODAY()-E1415&gt;'Data Inputs'!$B$46,TRUE,FALSE)</f>
        <v>1</v>
      </c>
    </row>
    <row r="1416" spans="1:11" x14ac:dyDescent="0.25">
      <c r="A1416" s="110" t="str">
        <f t="shared" si="66"/>
        <v/>
      </c>
      <c r="B1416" s="123"/>
      <c r="C1416" s="55"/>
      <c r="D1416" s="55"/>
      <c r="E1416" s="56"/>
      <c r="F1416" s="78"/>
      <c r="G1416" s="56"/>
      <c r="H1416" s="84">
        <f>SUMIF('Cash Inflows'!E:E,'AR Journal'!D1416,'Cash Inflows'!F:F)</f>
        <v>0</v>
      </c>
      <c r="I1416" s="84">
        <f t="shared" si="68"/>
        <v>0</v>
      </c>
      <c r="J1416">
        <f t="shared" si="67"/>
        <v>0</v>
      </c>
      <c r="K1416" t="b">
        <f ca="1">IF(TODAY()-E1416&gt;'Data Inputs'!$B$46,TRUE,FALSE)</f>
        <v>1</v>
      </c>
    </row>
    <row r="1417" spans="1:11" x14ac:dyDescent="0.25">
      <c r="A1417" s="110" t="str">
        <f t="shared" si="66"/>
        <v/>
      </c>
      <c r="B1417" s="123"/>
      <c r="C1417" s="55"/>
      <c r="D1417" s="55"/>
      <c r="E1417" s="56"/>
      <c r="F1417" s="78"/>
      <c r="G1417" s="56"/>
      <c r="H1417" s="84">
        <f>SUMIF('Cash Inflows'!E:E,'AR Journal'!D1417,'Cash Inflows'!F:F)</f>
        <v>0</v>
      </c>
      <c r="I1417" s="84">
        <f t="shared" si="68"/>
        <v>0</v>
      </c>
      <c r="J1417">
        <f t="shared" si="67"/>
        <v>0</v>
      </c>
      <c r="K1417" t="b">
        <f ca="1">IF(TODAY()-E1417&gt;'Data Inputs'!$B$46,TRUE,FALSE)</f>
        <v>1</v>
      </c>
    </row>
    <row r="1418" spans="1:11" x14ac:dyDescent="0.25">
      <c r="A1418" s="110" t="str">
        <f t="shared" si="66"/>
        <v/>
      </c>
      <c r="B1418" s="123"/>
      <c r="C1418" s="55"/>
      <c r="D1418" s="55"/>
      <c r="E1418" s="56"/>
      <c r="F1418" s="78"/>
      <c r="G1418" s="56"/>
      <c r="H1418" s="84">
        <f>SUMIF('Cash Inflows'!E:E,'AR Journal'!D1418,'Cash Inflows'!F:F)</f>
        <v>0</v>
      </c>
      <c r="I1418" s="84">
        <f t="shared" si="68"/>
        <v>0</v>
      </c>
      <c r="J1418">
        <f t="shared" si="67"/>
        <v>0</v>
      </c>
      <c r="K1418" t="b">
        <f ca="1">IF(TODAY()-E1418&gt;'Data Inputs'!$B$46,TRUE,FALSE)</f>
        <v>1</v>
      </c>
    </row>
    <row r="1419" spans="1:11" x14ac:dyDescent="0.25">
      <c r="A1419" s="110" t="str">
        <f t="shared" si="66"/>
        <v/>
      </c>
      <c r="B1419" s="123"/>
      <c r="C1419" s="55"/>
      <c r="D1419" s="55"/>
      <c r="E1419" s="56"/>
      <c r="F1419" s="78"/>
      <c r="G1419" s="56"/>
      <c r="H1419" s="84">
        <f>SUMIF('Cash Inflows'!E:E,'AR Journal'!D1419,'Cash Inflows'!F:F)</f>
        <v>0</v>
      </c>
      <c r="I1419" s="84">
        <f t="shared" si="68"/>
        <v>0</v>
      </c>
      <c r="J1419">
        <f t="shared" si="67"/>
        <v>0</v>
      </c>
      <c r="K1419" t="b">
        <f ca="1">IF(TODAY()-E1419&gt;'Data Inputs'!$B$46,TRUE,FALSE)</f>
        <v>1</v>
      </c>
    </row>
    <row r="1420" spans="1:11" x14ac:dyDescent="0.25">
      <c r="A1420" s="110" t="str">
        <f t="shared" si="66"/>
        <v/>
      </c>
      <c r="B1420" s="123"/>
      <c r="C1420" s="55"/>
      <c r="D1420" s="55"/>
      <c r="E1420" s="56"/>
      <c r="F1420" s="78"/>
      <c r="G1420" s="56"/>
      <c r="H1420" s="84">
        <f>SUMIF('Cash Inflows'!E:E,'AR Journal'!D1420,'Cash Inflows'!F:F)</f>
        <v>0</v>
      </c>
      <c r="I1420" s="84">
        <f t="shared" si="68"/>
        <v>0</v>
      </c>
      <c r="J1420">
        <f t="shared" si="67"/>
        <v>0</v>
      </c>
      <c r="K1420" t="b">
        <f ca="1">IF(TODAY()-E1420&gt;'Data Inputs'!$B$46,TRUE,FALSE)</f>
        <v>1</v>
      </c>
    </row>
    <row r="1421" spans="1:11" x14ac:dyDescent="0.25">
      <c r="A1421" s="110" t="str">
        <f t="shared" si="66"/>
        <v/>
      </c>
      <c r="B1421" s="123"/>
      <c r="C1421" s="55"/>
      <c r="D1421" s="55"/>
      <c r="E1421" s="56"/>
      <c r="F1421" s="78"/>
      <c r="G1421" s="56"/>
      <c r="H1421" s="84">
        <f>SUMIF('Cash Inflows'!E:E,'AR Journal'!D1421,'Cash Inflows'!F:F)</f>
        <v>0</v>
      </c>
      <c r="I1421" s="84">
        <f t="shared" si="68"/>
        <v>0</v>
      </c>
      <c r="J1421">
        <f t="shared" si="67"/>
        <v>0</v>
      </c>
      <c r="K1421" t="b">
        <f ca="1">IF(TODAY()-E1421&gt;'Data Inputs'!$B$46,TRUE,FALSE)</f>
        <v>1</v>
      </c>
    </row>
    <row r="1422" spans="1:11" x14ac:dyDescent="0.25">
      <c r="A1422" s="110" t="str">
        <f t="shared" si="66"/>
        <v/>
      </c>
      <c r="B1422" s="123"/>
      <c r="C1422" s="55"/>
      <c r="D1422" s="55"/>
      <c r="E1422" s="56"/>
      <c r="F1422" s="78"/>
      <c r="G1422" s="56"/>
      <c r="H1422" s="84">
        <f>SUMIF('Cash Inflows'!E:E,'AR Journal'!D1422,'Cash Inflows'!F:F)</f>
        <v>0</v>
      </c>
      <c r="I1422" s="84">
        <f t="shared" si="68"/>
        <v>0</v>
      </c>
      <c r="J1422">
        <f t="shared" si="67"/>
        <v>0</v>
      </c>
      <c r="K1422" t="b">
        <f ca="1">IF(TODAY()-E1422&gt;'Data Inputs'!$B$46,TRUE,FALSE)</f>
        <v>1</v>
      </c>
    </row>
    <row r="1423" spans="1:11" x14ac:dyDescent="0.25">
      <c r="A1423" s="110" t="str">
        <f t="shared" si="66"/>
        <v/>
      </c>
      <c r="B1423" s="123"/>
      <c r="C1423" s="55"/>
      <c r="D1423" s="55"/>
      <c r="E1423" s="56"/>
      <c r="F1423" s="78"/>
      <c r="G1423" s="56"/>
      <c r="H1423" s="84">
        <f>SUMIF('Cash Inflows'!E:E,'AR Journal'!D1423,'Cash Inflows'!F:F)</f>
        <v>0</v>
      </c>
      <c r="I1423" s="84">
        <f t="shared" si="68"/>
        <v>0</v>
      </c>
      <c r="J1423">
        <f t="shared" si="67"/>
        <v>0</v>
      </c>
      <c r="K1423" t="b">
        <f ca="1">IF(TODAY()-E1423&gt;'Data Inputs'!$B$46,TRUE,FALSE)</f>
        <v>1</v>
      </c>
    </row>
    <row r="1424" spans="1:11" x14ac:dyDescent="0.25">
      <c r="A1424" s="110" t="str">
        <f t="shared" si="66"/>
        <v/>
      </c>
      <c r="B1424" s="123"/>
      <c r="C1424" s="55"/>
      <c r="D1424" s="55"/>
      <c r="E1424" s="56"/>
      <c r="F1424" s="78"/>
      <c r="G1424" s="56"/>
      <c r="H1424" s="84">
        <f>SUMIF('Cash Inflows'!E:E,'AR Journal'!D1424,'Cash Inflows'!F:F)</f>
        <v>0</v>
      </c>
      <c r="I1424" s="84">
        <f t="shared" si="68"/>
        <v>0</v>
      </c>
      <c r="J1424">
        <f t="shared" si="67"/>
        <v>0</v>
      </c>
      <c r="K1424" t="b">
        <f ca="1">IF(TODAY()-E1424&gt;'Data Inputs'!$B$46,TRUE,FALSE)</f>
        <v>1</v>
      </c>
    </row>
    <row r="1425" spans="1:11" x14ac:dyDescent="0.25">
      <c r="A1425" s="110" t="str">
        <f t="shared" si="66"/>
        <v/>
      </c>
      <c r="B1425" s="123"/>
      <c r="C1425" s="55"/>
      <c r="D1425" s="55"/>
      <c r="E1425" s="56"/>
      <c r="F1425" s="78"/>
      <c r="G1425" s="56"/>
      <c r="H1425" s="84">
        <f>SUMIF('Cash Inflows'!E:E,'AR Journal'!D1425,'Cash Inflows'!F:F)</f>
        <v>0</v>
      </c>
      <c r="I1425" s="84">
        <f t="shared" si="68"/>
        <v>0</v>
      </c>
      <c r="J1425">
        <f t="shared" si="67"/>
        <v>0</v>
      </c>
      <c r="K1425" t="b">
        <f ca="1">IF(TODAY()-E1425&gt;'Data Inputs'!$B$46,TRUE,FALSE)</f>
        <v>1</v>
      </c>
    </row>
    <row r="1426" spans="1:11" x14ac:dyDescent="0.25">
      <c r="A1426" s="110" t="str">
        <f t="shared" si="66"/>
        <v/>
      </c>
      <c r="B1426" s="123"/>
      <c r="C1426" s="55"/>
      <c r="D1426" s="55"/>
      <c r="E1426" s="56"/>
      <c r="F1426" s="78"/>
      <c r="G1426" s="56"/>
      <c r="H1426" s="84">
        <f>SUMIF('Cash Inflows'!E:E,'AR Journal'!D1426,'Cash Inflows'!F:F)</f>
        <v>0</v>
      </c>
      <c r="I1426" s="84">
        <f t="shared" si="68"/>
        <v>0</v>
      </c>
      <c r="J1426">
        <f t="shared" si="67"/>
        <v>0</v>
      </c>
      <c r="K1426" t="b">
        <f ca="1">IF(TODAY()-E1426&gt;'Data Inputs'!$B$46,TRUE,FALSE)</f>
        <v>1</v>
      </c>
    </row>
    <row r="1427" spans="1:11" x14ac:dyDescent="0.25">
      <c r="A1427" s="110" t="str">
        <f t="shared" si="66"/>
        <v/>
      </c>
      <c r="B1427" s="123"/>
      <c r="C1427" s="55"/>
      <c r="D1427" s="55"/>
      <c r="E1427" s="56"/>
      <c r="F1427" s="78"/>
      <c r="G1427" s="56"/>
      <c r="H1427" s="84">
        <f>SUMIF('Cash Inflows'!E:E,'AR Journal'!D1427,'Cash Inflows'!F:F)</f>
        <v>0</v>
      </c>
      <c r="I1427" s="84">
        <f t="shared" si="68"/>
        <v>0</v>
      </c>
      <c r="J1427">
        <f t="shared" si="67"/>
        <v>0</v>
      </c>
      <c r="K1427" t="b">
        <f ca="1">IF(TODAY()-E1427&gt;'Data Inputs'!$B$46,TRUE,FALSE)</f>
        <v>1</v>
      </c>
    </row>
    <row r="1428" spans="1:11" x14ac:dyDescent="0.25">
      <c r="A1428" s="110" t="str">
        <f t="shared" si="66"/>
        <v/>
      </c>
      <c r="B1428" s="123"/>
      <c r="C1428" s="55"/>
      <c r="D1428" s="55"/>
      <c r="E1428" s="56"/>
      <c r="F1428" s="78"/>
      <c r="G1428" s="56"/>
      <c r="H1428" s="84">
        <f>SUMIF('Cash Inflows'!E:E,'AR Journal'!D1428,'Cash Inflows'!F:F)</f>
        <v>0</v>
      </c>
      <c r="I1428" s="84">
        <f t="shared" si="68"/>
        <v>0</v>
      </c>
      <c r="J1428">
        <f t="shared" si="67"/>
        <v>0</v>
      </c>
      <c r="K1428" t="b">
        <f ca="1">IF(TODAY()-E1428&gt;'Data Inputs'!$B$46,TRUE,FALSE)</f>
        <v>1</v>
      </c>
    </row>
    <row r="1429" spans="1:11" x14ac:dyDescent="0.25">
      <c r="A1429" s="110" t="str">
        <f t="shared" si="66"/>
        <v/>
      </c>
      <c r="B1429" s="123"/>
      <c r="C1429" s="55"/>
      <c r="D1429" s="55"/>
      <c r="E1429" s="56"/>
      <c r="F1429" s="78"/>
      <c r="G1429" s="56"/>
      <c r="H1429" s="84">
        <f>SUMIF('Cash Inflows'!E:E,'AR Journal'!D1429,'Cash Inflows'!F:F)</f>
        <v>0</v>
      </c>
      <c r="I1429" s="84">
        <f t="shared" si="68"/>
        <v>0</v>
      </c>
      <c r="J1429">
        <f t="shared" si="67"/>
        <v>0</v>
      </c>
      <c r="K1429" t="b">
        <f ca="1">IF(TODAY()-E1429&gt;'Data Inputs'!$B$46,TRUE,FALSE)</f>
        <v>1</v>
      </c>
    </row>
    <row r="1430" spans="1:11" x14ac:dyDescent="0.25">
      <c r="A1430" s="110" t="str">
        <f t="shared" si="66"/>
        <v/>
      </c>
      <c r="B1430" s="123"/>
      <c r="C1430" s="55"/>
      <c r="D1430" s="55"/>
      <c r="E1430" s="56"/>
      <c r="F1430" s="78"/>
      <c r="G1430" s="56"/>
      <c r="H1430" s="84">
        <f>SUMIF('Cash Inflows'!E:E,'AR Journal'!D1430,'Cash Inflows'!F:F)</f>
        <v>0</v>
      </c>
      <c r="I1430" s="84">
        <f t="shared" si="68"/>
        <v>0</v>
      </c>
      <c r="J1430">
        <f t="shared" si="67"/>
        <v>0</v>
      </c>
      <c r="K1430" t="b">
        <f ca="1">IF(TODAY()-E1430&gt;'Data Inputs'!$B$46,TRUE,FALSE)</f>
        <v>1</v>
      </c>
    </row>
    <row r="1431" spans="1:11" x14ac:dyDescent="0.25">
      <c r="A1431" s="110" t="str">
        <f t="shared" si="66"/>
        <v/>
      </c>
      <c r="B1431" s="123"/>
      <c r="C1431" s="55"/>
      <c r="D1431" s="55"/>
      <c r="E1431" s="56"/>
      <c r="F1431" s="78"/>
      <c r="G1431" s="56"/>
      <c r="H1431" s="84">
        <f>SUMIF('Cash Inflows'!E:E,'AR Journal'!D1431,'Cash Inflows'!F:F)</f>
        <v>0</v>
      </c>
      <c r="I1431" s="84">
        <f t="shared" si="68"/>
        <v>0</v>
      </c>
      <c r="J1431">
        <f t="shared" si="67"/>
        <v>0</v>
      </c>
      <c r="K1431" t="b">
        <f ca="1">IF(TODAY()-E1431&gt;'Data Inputs'!$B$46,TRUE,FALSE)</f>
        <v>1</v>
      </c>
    </row>
    <row r="1432" spans="1:11" x14ac:dyDescent="0.25">
      <c r="A1432" s="110" t="str">
        <f t="shared" si="66"/>
        <v/>
      </c>
      <c r="B1432" s="123"/>
      <c r="C1432" s="55"/>
      <c r="D1432" s="55"/>
      <c r="E1432" s="56"/>
      <c r="F1432" s="78"/>
      <c r="G1432" s="56"/>
      <c r="H1432" s="84">
        <f>SUMIF('Cash Inflows'!E:E,'AR Journal'!D1432,'Cash Inflows'!F:F)</f>
        <v>0</v>
      </c>
      <c r="I1432" s="84">
        <f t="shared" si="68"/>
        <v>0</v>
      </c>
      <c r="J1432">
        <f t="shared" si="67"/>
        <v>0</v>
      </c>
      <c r="K1432" t="b">
        <f ca="1">IF(TODAY()-E1432&gt;'Data Inputs'!$B$46,TRUE,FALSE)</f>
        <v>1</v>
      </c>
    </row>
    <row r="1433" spans="1:11" x14ac:dyDescent="0.25">
      <c r="A1433" s="110" t="str">
        <f t="shared" si="66"/>
        <v/>
      </c>
      <c r="B1433" s="123"/>
      <c r="C1433" s="55"/>
      <c r="D1433" s="55"/>
      <c r="E1433" s="56"/>
      <c r="F1433" s="78"/>
      <c r="G1433" s="56"/>
      <c r="H1433" s="84">
        <f>SUMIF('Cash Inflows'!E:E,'AR Journal'!D1433,'Cash Inflows'!F:F)</f>
        <v>0</v>
      </c>
      <c r="I1433" s="84">
        <f t="shared" si="68"/>
        <v>0</v>
      </c>
      <c r="J1433">
        <f t="shared" si="67"/>
        <v>0</v>
      </c>
      <c r="K1433" t="b">
        <f ca="1">IF(TODAY()-E1433&gt;'Data Inputs'!$B$46,TRUE,FALSE)</f>
        <v>1</v>
      </c>
    </row>
    <row r="1434" spans="1:11" x14ac:dyDescent="0.25">
      <c r="A1434" s="110" t="str">
        <f t="shared" si="66"/>
        <v/>
      </c>
      <c r="B1434" s="123"/>
      <c r="C1434" s="55"/>
      <c r="D1434" s="55"/>
      <c r="E1434" s="56"/>
      <c r="F1434" s="78"/>
      <c r="G1434" s="56"/>
      <c r="H1434" s="84">
        <f>SUMIF('Cash Inflows'!E:E,'AR Journal'!D1434,'Cash Inflows'!F:F)</f>
        <v>0</v>
      </c>
      <c r="I1434" s="84">
        <f t="shared" si="68"/>
        <v>0</v>
      </c>
      <c r="J1434">
        <f t="shared" si="67"/>
        <v>0</v>
      </c>
      <c r="K1434" t="b">
        <f ca="1">IF(TODAY()-E1434&gt;'Data Inputs'!$B$46,TRUE,FALSE)</f>
        <v>1</v>
      </c>
    </row>
    <row r="1435" spans="1:11" x14ac:dyDescent="0.25">
      <c r="A1435" s="110" t="str">
        <f t="shared" si="66"/>
        <v/>
      </c>
      <c r="B1435" s="123"/>
      <c r="C1435" s="55"/>
      <c r="D1435" s="55"/>
      <c r="E1435" s="56"/>
      <c r="F1435" s="78"/>
      <c r="G1435" s="56"/>
      <c r="H1435" s="84">
        <f>SUMIF('Cash Inflows'!E:E,'AR Journal'!D1435,'Cash Inflows'!F:F)</f>
        <v>0</v>
      </c>
      <c r="I1435" s="84">
        <f t="shared" si="68"/>
        <v>0</v>
      </c>
      <c r="J1435">
        <f t="shared" si="67"/>
        <v>0</v>
      </c>
      <c r="K1435" t="b">
        <f ca="1">IF(TODAY()-E1435&gt;'Data Inputs'!$B$46,TRUE,FALSE)</f>
        <v>1</v>
      </c>
    </row>
    <row r="1436" spans="1:11" x14ac:dyDescent="0.25">
      <c r="A1436" s="110" t="str">
        <f t="shared" si="66"/>
        <v/>
      </c>
      <c r="B1436" s="123"/>
      <c r="C1436" s="55"/>
      <c r="D1436" s="55"/>
      <c r="E1436" s="56"/>
      <c r="F1436" s="78"/>
      <c r="G1436" s="56"/>
      <c r="H1436" s="84">
        <f>SUMIF('Cash Inflows'!E:E,'AR Journal'!D1436,'Cash Inflows'!F:F)</f>
        <v>0</v>
      </c>
      <c r="I1436" s="84">
        <f t="shared" si="68"/>
        <v>0</v>
      </c>
      <c r="J1436">
        <f t="shared" si="67"/>
        <v>0</v>
      </c>
      <c r="K1436" t="b">
        <f ca="1">IF(TODAY()-E1436&gt;'Data Inputs'!$B$46,TRUE,FALSE)</f>
        <v>1</v>
      </c>
    </row>
    <row r="1437" spans="1:11" x14ac:dyDescent="0.25">
      <c r="A1437" s="110" t="str">
        <f t="shared" si="66"/>
        <v/>
      </c>
      <c r="B1437" s="123"/>
      <c r="C1437" s="55"/>
      <c r="D1437" s="55"/>
      <c r="E1437" s="56"/>
      <c r="F1437" s="78"/>
      <c r="G1437" s="56"/>
      <c r="H1437" s="84">
        <f>SUMIF('Cash Inflows'!E:E,'AR Journal'!D1437,'Cash Inflows'!F:F)</f>
        <v>0</v>
      </c>
      <c r="I1437" s="84">
        <f t="shared" si="68"/>
        <v>0</v>
      </c>
      <c r="J1437">
        <f t="shared" si="67"/>
        <v>0</v>
      </c>
      <c r="K1437" t="b">
        <f ca="1">IF(TODAY()-E1437&gt;'Data Inputs'!$B$46,TRUE,FALSE)</f>
        <v>1</v>
      </c>
    </row>
    <row r="1438" spans="1:11" x14ac:dyDescent="0.25">
      <c r="A1438" s="110" t="str">
        <f t="shared" si="66"/>
        <v/>
      </c>
      <c r="B1438" s="123"/>
      <c r="C1438" s="55"/>
      <c r="D1438" s="55"/>
      <c r="E1438" s="56"/>
      <c r="F1438" s="78"/>
      <c r="G1438" s="56"/>
      <c r="H1438" s="84">
        <f>SUMIF('Cash Inflows'!E:E,'AR Journal'!D1438,'Cash Inflows'!F:F)</f>
        <v>0</v>
      </c>
      <c r="I1438" s="84">
        <f t="shared" si="68"/>
        <v>0</v>
      </c>
      <c r="J1438">
        <f t="shared" si="67"/>
        <v>0</v>
      </c>
      <c r="K1438" t="b">
        <f ca="1">IF(TODAY()-E1438&gt;'Data Inputs'!$B$46,TRUE,FALSE)</f>
        <v>1</v>
      </c>
    </row>
    <row r="1439" spans="1:11" x14ac:dyDescent="0.25">
      <c r="A1439" s="110" t="str">
        <f t="shared" si="66"/>
        <v/>
      </c>
      <c r="B1439" s="123"/>
      <c r="C1439" s="55"/>
      <c r="D1439" s="55"/>
      <c r="E1439" s="56"/>
      <c r="F1439" s="78"/>
      <c r="G1439" s="56"/>
      <c r="H1439" s="84">
        <f>SUMIF('Cash Inflows'!E:E,'AR Journal'!D1439,'Cash Inflows'!F:F)</f>
        <v>0</v>
      </c>
      <c r="I1439" s="84">
        <f t="shared" si="68"/>
        <v>0</v>
      </c>
      <c r="J1439">
        <f t="shared" si="67"/>
        <v>0</v>
      </c>
      <c r="K1439" t="b">
        <f ca="1">IF(TODAY()-E1439&gt;'Data Inputs'!$B$46,TRUE,FALSE)</f>
        <v>1</v>
      </c>
    </row>
    <row r="1440" spans="1:11" x14ac:dyDescent="0.25">
      <c r="A1440" s="110" t="str">
        <f t="shared" si="66"/>
        <v/>
      </c>
      <c r="B1440" s="123"/>
      <c r="C1440" s="55"/>
      <c r="D1440" s="55"/>
      <c r="E1440" s="56"/>
      <c r="F1440" s="78"/>
      <c r="G1440" s="56"/>
      <c r="H1440" s="84">
        <f>SUMIF('Cash Inflows'!E:E,'AR Journal'!D1440,'Cash Inflows'!F:F)</f>
        <v>0</v>
      </c>
      <c r="I1440" s="84">
        <f t="shared" si="68"/>
        <v>0</v>
      </c>
      <c r="J1440">
        <f t="shared" si="67"/>
        <v>0</v>
      </c>
      <c r="K1440" t="b">
        <f ca="1">IF(TODAY()-E1440&gt;'Data Inputs'!$B$46,TRUE,FALSE)</f>
        <v>1</v>
      </c>
    </row>
    <row r="1441" spans="1:11" x14ac:dyDescent="0.25">
      <c r="A1441" s="110" t="str">
        <f t="shared" si="66"/>
        <v/>
      </c>
      <c r="B1441" s="123"/>
      <c r="C1441" s="55"/>
      <c r="D1441" s="55"/>
      <c r="E1441" s="56"/>
      <c r="F1441" s="78"/>
      <c r="G1441" s="56"/>
      <c r="H1441" s="84">
        <f>SUMIF('Cash Inflows'!E:E,'AR Journal'!D1441,'Cash Inflows'!F:F)</f>
        <v>0</v>
      </c>
      <c r="I1441" s="84">
        <f t="shared" si="68"/>
        <v>0</v>
      </c>
      <c r="J1441">
        <f t="shared" si="67"/>
        <v>0</v>
      </c>
      <c r="K1441" t="b">
        <f ca="1">IF(TODAY()-E1441&gt;'Data Inputs'!$B$46,TRUE,FALSE)</f>
        <v>1</v>
      </c>
    </row>
    <row r="1442" spans="1:11" x14ac:dyDescent="0.25">
      <c r="A1442" s="110" t="str">
        <f t="shared" si="66"/>
        <v/>
      </c>
      <c r="B1442" s="123"/>
      <c r="C1442" s="55"/>
      <c r="D1442" s="55"/>
      <c r="E1442" s="56"/>
      <c r="F1442" s="78"/>
      <c r="G1442" s="56"/>
      <c r="H1442" s="84">
        <f>SUMIF('Cash Inflows'!E:E,'AR Journal'!D1442,'Cash Inflows'!F:F)</f>
        <v>0</v>
      </c>
      <c r="I1442" s="84">
        <f t="shared" si="68"/>
        <v>0</v>
      </c>
      <c r="J1442">
        <f t="shared" si="67"/>
        <v>0</v>
      </c>
      <c r="K1442" t="b">
        <f ca="1">IF(TODAY()-E1442&gt;'Data Inputs'!$B$46,TRUE,FALSE)</f>
        <v>1</v>
      </c>
    </row>
    <row r="1443" spans="1:11" x14ac:dyDescent="0.25">
      <c r="A1443" s="110" t="str">
        <f t="shared" si="66"/>
        <v/>
      </c>
      <c r="B1443" s="123"/>
      <c r="C1443" s="55"/>
      <c r="D1443" s="55"/>
      <c r="E1443" s="56"/>
      <c r="F1443" s="55"/>
      <c r="G1443" s="56"/>
      <c r="H1443" s="84">
        <f>SUMIF('Cash Inflows'!E:E,'AR Journal'!D1443,'Cash Inflows'!F:F)</f>
        <v>0</v>
      </c>
      <c r="I1443" s="84">
        <f t="shared" si="68"/>
        <v>0</v>
      </c>
      <c r="J1443">
        <f t="shared" si="67"/>
        <v>0</v>
      </c>
      <c r="K1443" t="b">
        <f ca="1">IF(TODAY()-E1443&gt;'Data Inputs'!$B$46,TRUE,FALSE)</f>
        <v>1</v>
      </c>
    </row>
    <row r="1444" spans="1:11" x14ac:dyDescent="0.25">
      <c r="A1444" s="110" t="str">
        <f t="shared" si="66"/>
        <v/>
      </c>
      <c r="B1444" s="123"/>
      <c r="C1444" s="55"/>
      <c r="D1444" s="55"/>
      <c r="E1444" s="56"/>
      <c r="F1444" s="55"/>
      <c r="G1444" s="56"/>
      <c r="H1444" s="84">
        <f>SUMIF('Cash Inflows'!E:E,'AR Journal'!D1444,'Cash Inflows'!F:F)</f>
        <v>0</v>
      </c>
      <c r="I1444" s="84">
        <f t="shared" si="68"/>
        <v>0</v>
      </c>
      <c r="J1444">
        <f t="shared" si="67"/>
        <v>0</v>
      </c>
      <c r="K1444" t="b">
        <f ca="1">IF(TODAY()-E1444&gt;'Data Inputs'!$B$46,TRUE,FALSE)</f>
        <v>1</v>
      </c>
    </row>
    <row r="1445" spans="1:11" x14ac:dyDescent="0.25">
      <c r="A1445" s="110" t="str">
        <f t="shared" si="66"/>
        <v/>
      </c>
      <c r="B1445" s="123"/>
      <c r="C1445" s="55"/>
      <c r="D1445" s="55"/>
      <c r="E1445" s="56"/>
      <c r="F1445" s="55"/>
      <c r="G1445" s="56"/>
      <c r="H1445" s="84">
        <f>SUMIF('Cash Inflows'!E:E,'AR Journal'!D1445,'Cash Inflows'!F:F)</f>
        <v>0</v>
      </c>
      <c r="I1445" s="84">
        <f t="shared" si="68"/>
        <v>0</v>
      </c>
      <c r="J1445">
        <f t="shared" si="67"/>
        <v>0</v>
      </c>
      <c r="K1445" t="b">
        <f ca="1">IF(TODAY()-E1445&gt;'Data Inputs'!$B$46,TRUE,FALSE)</f>
        <v>1</v>
      </c>
    </row>
    <row r="1446" spans="1:11" x14ac:dyDescent="0.25">
      <c r="A1446" s="110" t="str">
        <f t="shared" si="66"/>
        <v/>
      </c>
      <c r="B1446" s="123"/>
      <c r="C1446" s="55"/>
      <c r="D1446" s="55"/>
      <c r="E1446" s="56"/>
      <c r="F1446" s="55"/>
      <c r="G1446" s="56"/>
      <c r="H1446" s="84">
        <f>SUMIF('Cash Inflows'!E:E,'AR Journal'!D1446,'Cash Inflows'!F:F)</f>
        <v>0</v>
      </c>
      <c r="I1446" s="84">
        <f t="shared" si="68"/>
        <v>0</v>
      </c>
      <c r="J1446">
        <f t="shared" si="67"/>
        <v>0</v>
      </c>
      <c r="K1446" t="b">
        <f ca="1">IF(TODAY()-E1446&gt;'Data Inputs'!$B$46,TRUE,FALSE)</f>
        <v>1</v>
      </c>
    </row>
    <row r="1447" spans="1:11" x14ac:dyDescent="0.25">
      <c r="A1447" s="110" t="str">
        <f t="shared" si="66"/>
        <v/>
      </c>
      <c r="B1447" s="123"/>
      <c r="C1447" s="55"/>
      <c r="D1447" s="55"/>
      <c r="E1447" s="56"/>
      <c r="F1447" s="55"/>
      <c r="G1447" s="56"/>
      <c r="H1447" s="84">
        <f>SUMIF('Cash Inflows'!E:E,'AR Journal'!D1447,'Cash Inflows'!F:F)</f>
        <v>0</v>
      </c>
      <c r="I1447" s="84">
        <f t="shared" si="68"/>
        <v>0</v>
      </c>
      <c r="J1447">
        <f t="shared" si="67"/>
        <v>0</v>
      </c>
      <c r="K1447" t="b">
        <f ca="1">IF(TODAY()-E1447&gt;'Data Inputs'!$B$46,TRUE,FALSE)</f>
        <v>1</v>
      </c>
    </row>
    <row r="1448" spans="1:11" x14ac:dyDescent="0.25">
      <c r="A1448" s="110" t="str">
        <f t="shared" si="66"/>
        <v/>
      </c>
      <c r="B1448" s="123"/>
      <c r="C1448" s="55"/>
      <c r="D1448" s="55"/>
      <c r="E1448" s="56"/>
      <c r="F1448" s="55"/>
      <c r="G1448" s="56"/>
      <c r="H1448" s="84">
        <f>SUMIF('Cash Inflows'!E:E,'AR Journal'!D1448,'Cash Inflows'!F:F)</f>
        <v>0</v>
      </c>
      <c r="I1448" s="84">
        <f t="shared" si="68"/>
        <v>0</v>
      </c>
      <c r="J1448">
        <f t="shared" si="67"/>
        <v>0</v>
      </c>
      <c r="K1448" t="b">
        <f ca="1">IF(TODAY()-E1448&gt;'Data Inputs'!$B$46,TRUE,FALSE)</f>
        <v>1</v>
      </c>
    </row>
    <row r="1449" spans="1:11" x14ac:dyDescent="0.25">
      <c r="A1449" s="110" t="str">
        <f t="shared" si="66"/>
        <v/>
      </c>
      <c r="B1449" s="123"/>
      <c r="C1449" s="55"/>
      <c r="D1449" s="55"/>
      <c r="E1449" s="56"/>
      <c r="F1449" s="55"/>
      <c r="G1449" s="56"/>
      <c r="H1449" s="84">
        <f>SUMIF('Cash Inflows'!E:E,'AR Journal'!D1449,'Cash Inflows'!F:F)</f>
        <v>0</v>
      </c>
      <c r="I1449" s="84">
        <f t="shared" si="68"/>
        <v>0</v>
      </c>
      <c r="J1449">
        <f t="shared" si="67"/>
        <v>0</v>
      </c>
      <c r="K1449" t="b">
        <f ca="1">IF(TODAY()-E1449&gt;'Data Inputs'!$B$46,TRUE,FALSE)</f>
        <v>1</v>
      </c>
    </row>
    <row r="1450" spans="1:11" x14ac:dyDescent="0.25">
      <c r="A1450" s="110" t="str">
        <f t="shared" si="66"/>
        <v/>
      </c>
      <c r="B1450" s="123"/>
      <c r="C1450" s="55"/>
      <c r="D1450" s="55"/>
      <c r="E1450" s="56"/>
      <c r="F1450" s="55"/>
      <c r="G1450" s="56"/>
      <c r="H1450" s="84">
        <f>SUMIF('Cash Inflows'!E:E,'AR Journal'!D1450,'Cash Inflows'!F:F)</f>
        <v>0</v>
      </c>
      <c r="I1450" s="84">
        <f t="shared" si="68"/>
        <v>0</v>
      </c>
      <c r="J1450">
        <f t="shared" si="67"/>
        <v>0</v>
      </c>
      <c r="K1450" t="b">
        <f ca="1">IF(TODAY()-E1450&gt;'Data Inputs'!$B$46,TRUE,FALSE)</f>
        <v>1</v>
      </c>
    </row>
    <row r="1451" spans="1:11" x14ac:dyDescent="0.25">
      <c r="A1451" s="110" t="str">
        <f t="shared" si="66"/>
        <v/>
      </c>
      <c r="B1451" s="123"/>
      <c r="C1451" s="55"/>
      <c r="D1451" s="55"/>
      <c r="E1451" s="56"/>
      <c r="F1451" s="55"/>
      <c r="G1451" s="56"/>
      <c r="H1451" s="84">
        <f>SUMIF('Cash Inflows'!E:E,'AR Journal'!D1451,'Cash Inflows'!F:F)</f>
        <v>0</v>
      </c>
      <c r="I1451" s="84">
        <f t="shared" si="68"/>
        <v>0</v>
      </c>
      <c r="J1451">
        <f t="shared" si="67"/>
        <v>0</v>
      </c>
      <c r="K1451" t="b">
        <f ca="1">IF(TODAY()-E1451&gt;'Data Inputs'!$B$46,TRUE,FALSE)</f>
        <v>1</v>
      </c>
    </row>
    <row r="1452" spans="1:11" x14ac:dyDescent="0.25">
      <c r="A1452" s="110" t="str">
        <f t="shared" si="66"/>
        <v/>
      </c>
      <c r="B1452" s="123"/>
      <c r="C1452" s="55"/>
      <c r="D1452" s="55"/>
      <c r="E1452" s="56"/>
      <c r="F1452" s="55"/>
      <c r="G1452" s="56"/>
      <c r="H1452" s="84">
        <f>SUMIF('Cash Inflows'!E:E,'AR Journal'!D1452,'Cash Inflows'!F:F)</f>
        <v>0</v>
      </c>
      <c r="I1452" s="84">
        <f t="shared" si="68"/>
        <v>0</v>
      </c>
      <c r="J1452">
        <f t="shared" si="67"/>
        <v>0</v>
      </c>
      <c r="K1452" t="b">
        <f ca="1">IF(TODAY()-E1452&gt;'Data Inputs'!$B$46,TRUE,FALSE)</f>
        <v>1</v>
      </c>
    </row>
    <row r="1453" spans="1:11" x14ac:dyDescent="0.25">
      <c r="A1453" s="110" t="str">
        <f t="shared" si="66"/>
        <v/>
      </c>
      <c r="B1453" s="123"/>
      <c r="C1453" s="55"/>
      <c r="D1453" s="55"/>
      <c r="E1453" s="56"/>
      <c r="F1453" s="55"/>
      <c r="G1453" s="56"/>
      <c r="H1453" s="84">
        <f>SUMIF('Cash Inflows'!E:E,'AR Journal'!D1453,'Cash Inflows'!F:F)</f>
        <v>0</v>
      </c>
      <c r="I1453" s="84">
        <f t="shared" si="68"/>
        <v>0</v>
      </c>
      <c r="J1453">
        <f t="shared" si="67"/>
        <v>0</v>
      </c>
      <c r="K1453" t="b">
        <f ca="1">IF(TODAY()-E1453&gt;'Data Inputs'!$B$46,TRUE,FALSE)</f>
        <v>1</v>
      </c>
    </row>
    <row r="1454" spans="1:11" x14ac:dyDescent="0.25">
      <c r="A1454" s="110" t="str">
        <f t="shared" si="66"/>
        <v/>
      </c>
      <c r="B1454" s="123"/>
      <c r="C1454" s="55"/>
      <c r="D1454" s="55"/>
      <c r="E1454" s="56"/>
      <c r="F1454" s="55"/>
      <c r="G1454" s="56"/>
      <c r="H1454" s="84">
        <f>SUMIF('Cash Inflows'!E:E,'AR Journal'!D1454,'Cash Inflows'!F:F)</f>
        <v>0</v>
      </c>
      <c r="I1454" s="84">
        <f t="shared" si="68"/>
        <v>0</v>
      </c>
      <c r="J1454">
        <f t="shared" si="67"/>
        <v>0</v>
      </c>
      <c r="K1454" t="b">
        <f ca="1">IF(TODAY()-E1454&gt;'Data Inputs'!$B$46,TRUE,FALSE)</f>
        <v>1</v>
      </c>
    </row>
    <row r="1455" spans="1:11" x14ac:dyDescent="0.25">
      <c r="A1455" s="110" t="str">
        <f t="shared" si="66"/>
        <v/>
      </c>
      <c r="B1455" s="123"/>
      <c r="C1455" s="55"/>
      <c r="D1455" s="55"/>
      <c r="E1455" s="56"/>
      <c r="F1455" s="55"/>
      <c r="G1455" s="56"/>
      <c r="H1455" s="84">
        <f>SUMIF('Cash Inflows'!E:E,'AR Journal'!D1455,'Cash Inflows'!F:F)</f>
        <v>0</v>
      </c>
      <c r="I1455" s="84">
        <f t="shared" si="68"/>
        <v>0</v>
      </c>
      <c r="J1455">
        <f t="shared" si="67"/>
        <v>0</v>
      </c>
      <c r="K1455" t="b">
        <f ca="1">IF(TODAY()-E1455&gt;'Data Inputs'!$B$46,TRUE,FALSE)</f>
        <v>1</v>
      </c>
    </row>
    <row r="1456" spans="1:11" x14ac:dyDescent="0.25">
      <c r="A1456" s="110" t="str">
        <f t="shared" si="66"/>
        <v/>
      </c>
      <c r="B1456" s="123"/>
      <c r="C1456" s="55"/>
      <c r="D1456" s="55"/>
      <c r="E1456" s="56"/>
      <c r="F1456" s="55"/>
      <c r="G1456" s="56"/>
      <c r="H1456" s="84">
        <f>SUMIF('Cash Inflows'!E:E,'AR Journal'!D1456,'Cash Inflows'!F:F)</f>
        <v>0</v>
      </c>
      <c r="I1456" s="84">
        <f t="shared" si="68"/>
        <v>0</v>
      </c>
      <c r="J1456">
        <f t="shared" si="67"/>
        <v>0</v>
      </c>
      <c r="K1456" t="b">
        <f ca="1">IF(TODAY()-E1456&gt;'Data Inputs'!$B$46,TRUE,FALSE)</f>
        <v>1</v>
      </c>
    </row>
    <row r="1457" spans="1:11" x14ac:dyDescent="0.25">
      <c r="A1457" s="110" t="str">
        <f t="shared" si="66"/>
        <v/>
      </c>
      <c r="B1457" s="123"/>
      <c r="C1457" s="55"/>
      <c r="D1457" s="55"/>
      <c r="E1457" s="56"/>
      <c r="F1457" s="55"/>
      <c r="G1457" s="56"/>
      <c r="H1457" s="84">
        <f>SUMIF('Cash Inflows'!E:E,'AR Journal'!D1457,'Cash Inflows'!F:F)</f>
        <v>0</v>
      </c>
      <c r="I1457" s="84">
        <f t="shared" si="68"/>
        <v>0</v>
      </c>
      <c r="J1457">
        <f t="shared" si="67"/>
        <v>0</v>
      </c>
      <c r="K1457" t="b">
        <f ca="1">IF(TODAY()-E1457&gt;'Data Inputs'!$B$46,TRUE,FALSE)</f>
        <v>1</v>
      </c>
    </row>
    <row r="1458" spans="1:11" x14ac:dyDescent="0.25">
      <c r="A1458" s="110" t="str">
        <f t="shared" si="66"/>
        <v/>
      </c>
      <c r="B1458" s="123"/>
      <c r="C1458" s="55"/>
      <c r="D1458" s="55"/>
      <c r="E1458" s="56"/>
      <c r="F1458" s="55"/>
      <c r="G1458" s="56"/>
      <c r="H1458" s="84">
        <f>SUMIF('Cash Inflows'!E:E,'AR Journal'!D1458,'Cash Inflows'!F:F)</f>
        <v>0</v>
      </c>
      <c r="I1458" s="84">
        <f t="shared" si="68"/>
        <v>0</v>
      </c>
      <c r="J1458">
        <f t="shared" si="67"/>
        <v>0</v>
      </c>
      <c r="K1458" t="b">
        <f ca="1">IF(TODAY()-E1458&gt;'Data Inputs'!$B$46,TRUE,FALSE)</f>
        <v>1</v>
      </c>
    </row>
    <row r="1459" spans="1:11" x14ac:dyDescent="0.25">
      <c r="A1459" s="110" t="str">
        <f t="shared" si="66"/>
        <v/>
      </c>
      <c r="B1459" s="123"/>
      <c r="C1459" s="55"/>
      <c r="D1459" s="55"/>
      <c r="E1459" s="56"/>
      <c r="F1459" s="55"/>
      <c r="G1459" s="56"/>
      <c r="H1459" s="84">
        <f>SUMIF('Cash Inflows'!E:E,'AR Journal'!D1459,'Cash Inflows'!F:F)</f>
        <v>0</v>
      </c>
      <c r="I1459" s="84">
        <f t="shared" si="68"/>
        <v>0</v>
      </c>
      <c r="J1459">
        <f t="shared" si="67"/>
        <v>0</v>
      </c>
      <c r="K1459" t="b">
        <f ca="1">IF(TODAY()-E1459&gt;'Data Inputs'!$B$46,TRUE,FALSE)</f>
        <v>1</v>
      </c>
    </row>
    <row r="1460" spans="1:11" x14ac:dyDescent="0.25">
      <c r="A1460" s="110" t="str">
        <f t="shared" si="66"/>
        <v/>
      </c>
      <c r="B1460" s="123"/>
      <c r="C1460" s="55"/>
      <c r="D1460" s="55"/>
      <c r="E1460" s="56"/>
      <c r="F1460" s="55"/>
      <c r="G1460" s="56"/>
      <c r="H1460" s="84">
        <f>SUMIF('Cash Inflows'!E:E,'AR Journal'!D1460,'Cash Inflows'!F:F)</f>
        <v>0</v>
      </c>
      <c r="I1460" s="84">
        <f t="shared" si="68"/>
        <v>0</v>
      </c>
      <c r="J1460">
        <f t="shared" si="67"/>
        <v>0</v>
      </c>
      <c r="K1460" t="b">
        <f ca="1">IF(TODAY()-E1460&gt;'Data Inputs'!$B$46,TRUE,FALSE)</f>
        <v>1</v>
      </c>
    </row>
    <row r="1461" spans="1:11" x14ac:dyDescent="0.25">
      <c r="A1461" s="110" t="str">
        <f t="shared" si="66"/>
        <v/>
      </c>
      <c r="B1461" s="123"/>
      <c r="C1461" s="55"/>
      <c r="D1461" s="55"/>
      <c r="E1461" s="56"/>
      <c r="F1461" s="55"/>
      <c r="G1461" s="56"/>
      <c r="H1461" s="84">
        <f>SUMIF('Cash Inflows'!E:E,'AR Journal'!D1461,'Cash Inflows'!F:F)</f>
        <v>0</v>
      </c>
      <c r="I1461" s="84">
        <f t="shared" si="68"/>
        <v>0</v>
      </c>
      <c r="J1461">
        <f t="shared" si="67"/>
        <v>0</v>
      </c>
      <c r="K1461" t="b">
        <f ca="1">IF(TODAY()-E1461&gt;'Data Inputs'!$B$46,TRUE,FALSE)</f>
        <v>1</v>
      </c>
    </row>
    <row r="1462" spans="1:11" x14ac:dyDescent="0.25">
      <c r="A1462" s="110" t="str">
        <f t="shared" si="66"/>
        <v/>
      </c>
      <c r="B1462" s="123"/>
      <c r="C1462" s="55"/>
      <c r="D1462" s="55"/>
      <c r="E1462" s="56"/>
      <c r="F1462" s="55"/>
      <c r="G1462" s="56"/>
      <c r="H1462" s="84">
        <f>SUMIF('Cash Inflows'!E:E,'AR Journal'!D1462,'Cash Inflows'!F:F)</f>
        <v>0</v>
      </c>
      <c r="I1462" s="84">
        <f t="shared" si="68"/>
        <v>0</v>
      </c>
      <c r="J1462">
        <f t="shared" si="67"/>
        <v>0</v>
      </c>
      <c r="K1462" t="b">
        <f ca="1">IF(TODAY()-E1462&gt;'Data Inputs'!$B$46,TRUE,FALSE)</f>
        <v>1</v>
      </c>
    </row>
    <row r="1463" spans="1:11" x14ac:dyDescent="0.25">
      <c r="A1463" s="110" t="str">
        <f t="shared" si="66"/>
        <v/>
      </c>
      <c r="B1463" s="123"/>
      <c r="C1463" s="55"/>
      <c r="D1463" s="55"/>
      <c r="E1463" s="56"/>
      <c r="F1463" s="55"/>
      <c r="G1463" s="56"/>
      <c r="H1463" s="84">
        <f>SUMIF('Cash Inflows'!E:E,'AR Journal'!D1463,'Cash Inflows'!F:F)</f>
        <v>0</v>
      </c>
      <c r="I1463" s="84">
        <f t="shared" si="68"/>
        <v>0</v>
      </c>
      <c r="J1463">
        <f t="shared" si="67"/>
        <v>0</v>
      </c>
      <c r="K1463" t="b">
        <f ca="1">IF(TODAY()-E1463&gt;'Data Inputs'!$B$46,TRUE,FALSE)</f>
        <v>1</v>
      </c>
    </row>
    <row r="1464" spans="1:11" x14ac:dyDescent="0.25">
      <c r="A1464" s="110" t="str">
        <f t="shared" si="66"/>
        <v/>
      </c>
      <c r="B1464" s="123"/>
      <c r="C1464" s="55"/>
      <c r="D1464" s="55"/>
      <c r="E1464" s="56"/>
      <c r="F1464" s="55"/>
      <c r="G1464" s="56"/>
      <c r="H1464" s="84">
        <f>SUMIF('Cash Inflows'!E:E,'AR Journal'!D1464,'Cash Inflows'!F:F)</f>
        <v>0</v>
      </c>
      <c r="I1464" s="84">
        <f t="shared" si="68"/>
        <v>0</v>
      </c>
      <c r="J1464">
        <f t="shared" si="67"/>
        <v>0</v>
      </c>
      <c r="K1464" t="b">
        <f ca="1">IF(TODAY()-E1464&gt;'Data Inputs'!$B$46,TRUE,FALSE)</f>
        <v>1</v>
      </c>
    </row>
    <row r="1465" spans="1:11" x14ac:dyDescent="0.25">
      <c r="A1465" s="110" t="str">
        <f t="shared" si="66"/>
        <v/>
      </c>
      <c r="B1465" s="123"/>
      <c r="C1465" s="55"/>
      <c r="D1465" s="55"/>
      <c r="E1465" s="56"/>
      <c r="F1465" s="55"/>
      <c r="G1465" s="56"/>
      <c r="H1465" s="84">
        <f>SUMIF('Cash Inflows'!E:E,'AR Journal'!D1465,'Cash Inflows'!F:F)</f>
        <v>0</v>
      </c>
      <c r="I1465" s="84">
        <f t="shared" si="68"/>
        <v>0</v>
      </c>
      <c r="J1465">
        <f t="shared" si="67"/>
        <v>0</v>
      </c>
      <c r="K1465" t="b">
        <f ca="1">IF(TODAY()-E1465&gt;'Data Inputs'!$B$46,TRUE,FALSE)</f>
        <v>1</v>
      </c>
    </row>
    <row r="1466" spans="1:11" x14ac:dyDescent="0.25">
      <c r="A1466" s="110" t="str">
        <f t="shared" si="66"/>
        <v/>
      </c>
      <c r="B1466" s="123"/>
      <c r="C1466" s="55"/>
      <c r="D1466" s="55"/>
      <c r="E1466" s="56"/>
      <c r="F1466" s="55"/>
      <c r="G1466" s="56"/>
      <c r="H1466" s="84">
        <f>SUMIF('Cash Inflows'!E:E,'AR Journal'!D1466,'Cash Inflows'!F:F)</f>
        <v>0</v>
      </c>
      <c r="I1466" s="84">
        <f t="shared" si="68"/>
        <v>0</v>
      </c>
      <c r="J1466">
        <f t="shared" si="67"/>
        <v>0</v>
      </c>
      <c r="K1466" t="b">
        <f ca="1">IF(TODAY()-E1466&gt;'Data Inputs'!$B$46,TRUE,FALSE)</f>
        <v>1</v>
      </c>
    </row>
    <row r="1467" spans="1:11" x14ac:dyDescent="0.25">
      <c r="A1467" s="110" t="str">
        <f t="shared" si="66"/>
        <v/>
      </c>
      <c r="B1467" s="123"/>
      <c r="C1467" s="55"/>
      <c r="D1467" s="55"/>
      <c r="E1467" s="56"/>
      <c r="F1467" s="55"/>
      <c r="G1467" s="56"/>
      <c r="H1467" s="84">
        <f>SUMIF('Cash Inflows'!E:E,'AR Journal'!D1467,'Cash Inflows'!F:F)</f>
        <v>0</v>
      </c>
      <c r="I1467" s="84">
        <f t="shared" si="68"/>
        <v>0</v>
      </c>
      <c r="J1467">
        <f t="shared" si="67"/>
        <v>0</v>
      </c>
      <c r="K1467" t="b">
        <f ca="1">IF(TODAY()-E1467&gt;'Data Inputs'!$B$46,TRUE,FALSE)</f>
        <v>1</v>
      </c>
    </row>
    <row r="1468" spans="1:11" x14ac:dyDescent="0.25">
      <c r="A1468" s="110" t="str">
        <f t="shared" si="66"/>
        <v/>
      </c>
      <c r="B1468" s="123"/>
      <c r="C1468" s="55"/>
      <c r="D1468" s="55"/>
      <c r="E1468" s="56"/>
      <c r="F1468" s="55"/>
      <c r="G1468" s="56"/>
      <c r="H1468" s="84">
        <f>SUMIF('Cash Inflows'!E:E,'AR Journal'!D1468,'Cash Inflows'!F:F)</f>
        <v>0</v>
      </c>
      <c r="I1468" s="84">
        <f t="shared" si="68"/>
        <v>0</v>
      </c>
      <c r="J1468">
        <f t="shared" si="67"/>
        <v>0</v>
      </c>
      <c r="K1468" t="b">
        <f ca="1">IF(TODAY()-E1468&gt;'Data Inputs'!$B$46,TRUE,FALSE)</f>
        <v>1</v>
      </c>
    </row>
    <row r="1469" spans="1:11" x14ac:dyDescent="0.25">
      <c r="A1469" s="110" t="str">
        <f t="shared" si="66"/>
        <v/>
      </c>
      <c r="B1469" s="123"/>
      <c r="C1469" s="55"/>
      <c r="D1469" s="55"/>
      <c r="E1469" s="56"/>
      <c r="F1469" s="55"/>
      <c r="G1469" s="56"/>
      <c r="H1469" s="84">
        <f>SUMIF('Cash Inflows'!E:E,'AR Journal'!D1469,'Cash Inflows'!F:F)</f>
        <v>0</v>
      </c>
      <c r="I1469" s="84">
        <f t="shared" si="68"/>
        <v>0</v>
      </c>
      <c r="J1469">
        <f t="shared" si="67"/>
        <v>0</v>
      </c>
      <c r="K1469" t="b">
        <f ca="1">IF(TODAY()-E1469&gt;'Data Inputs'!$B$46,TRUE,FALSE)</f>
        <v>1</v>
      </c>
    </row>
    <row r="1470" spans="1:11" x14ac:dyDescent="0.25">
      <c r="A1470" s="110" t="str">
        <f t="shared" si="66"/>
        <v/>
      </c>
      <c r="B1470" s="123"/>
      <c r="C1470" s="55"/>
      <c r="D1470" s="55"/>
      <c r="E1470" s="56"/>
      <c r="F1470" s="55"/>
      <c r="G1470" s="56"/>
      <c r="H1470" s="84">
        <f>SUMIF('Cash Inflows'!E:E,'AR Journal'!D1470,'Cash Inflows'!F:F)</f>
        <v>0</v>
      </c>
      <c r="I1470" s="84">
        <f t="shared" si="68"/>
        <v>0</v>
      </c>
      <c r="J1470">
        <f t="shared" si="67"/>
        <v>0</v>
      </c>
      <c r="K1470" t="b">
        <f ca="1">IF(TODAY()-E1470&gt;'Data Inputs'!$B$46,TRUE,FALSE)</f>
        <v>1</v>
      </c>
    </row>
    <row r="1471" spans="1:11" x14ac:dyDescent="0.25">
      <c r="A1471" s="110" t="str">
        <f t="shared" si="66"/>
        <v/>
      </c>
      <c r="B1471" s="123"/>
      <c r="C1471" s="55"/>
      <c r="D1471" s="55"/>
      <c r="E1471" s="56"/>
      <c r="F1471" s="55"/>
      <c r="G1471" s="56"/>
      <c r="H1471" s="84">
        <f>SUMIF('Cash Inflows'!E:E,'AR Journal'!D1471,'Cash Inflows'!F:F)</f>
        <v>0</v>
      </c>
      <c r="I1471" s="84">
        <f t="shared" si="68"/>
        <v>0</v>
      </c>
      <c r="J1471">
        <f t="shared" si="67"/>
        <v>0</v>
      </c>
      <c r="K1471" t="b">
        <f ca="1">IF(TODAY()-E1471&gt;'Data Inputs'!$B$46,TRUE,FALSE)</f>
        <v>1</v>
      </c>
    </row>
    <row r="1472" spans="1:11" x14ac:dyDescent="0.25">
      <c r="A1472" s="110" t="str">
        <f t="shared" si="66"/>
        <v/>
      </c>
      <c r="B1472" s="123"/>
      <c r="C1472" s="55"/>
      <c r="D1472" s="55"/>
      <c r="E1472" s="56"/>
      <c r="F1472" s="55"/>
      <c r="G1472" s="56"/>
      <c r="H1472" s="84">
        <f>SUMIF('Cash Inflows'!E:E,'AR Journal'!D1472,'Cash Inflows'!F:F)</f>
        <v>0</v>
      </c>
      <c r="I1472" s="84">
        <f t="shared" si="68"/>
        <v>0</v>
      </c>
      <c r="J1472">
        <f t="shared" si="67"/>
        <v>0</v>
      </c>
      <c r="K1472" t="b">
        <f ca="1">IF(TODAY()-E1472&gt;'Data Inputs'!$B$46,TRUE,FALSE)</f>
        <v>1</v>
      </c>
    </row>
    <row r="1473" spans="1:11" x14ac:dyDescent="0.25">
      <c r="A1473" s="110" t="str">
        <f t="shared" si="66"/>
        <v/>
      </c>
      <c r="B1473" s="123"/>
      <c r="C1473" s="55"/>
      <c r="D1473" s="55"/>
      <c r="E1473" s="56"/>
      <c r="F1473" s="55"/>
      <c r="G1473" s="56"/>
      <c r="H1473" s="84">
        <f>SUMIF('Cash Inflows'!E:E,'AR Journal'!D1473,'Cash Inflows'!F:F)</f>
        <v>0</v>
      </c>
      <c r="I1473" s="84">
        <f t="shared" si="68"/>
        <v>0</v>
      </c>
      <c r="J1473">
        <f t="shared" si="67"/>
        <v>0</v>
      </c>
      <c r="K1473" t="b">
        <f ca="1">IF(TODAY()-E1473&gt;'Data Inputs'!$B$46,TRUE,FALSE)</f>
        <v>1</v>
      </c>
    </row>
    <row r="1474" spans="1:11" x14ac:dyDescent="0.25">
      <c r="A1474" s="110" t="str">
        <f t="shared" si="66"/>
        <v/>
      </c>
      <c r="B1474" s="123"/>
      <c r="C1474" s="55"/>
      <c r="D1474" s="55"/>
      <c r="E1474" s="56"/>
      <c r="F1474" s="55"/>
      <c r="G1474" s="56"/>
      <c r="H1474" s="84">
        <f>SUMIF('Cash Inflows'!E:E,'AR Journal'!D1474,'Cash Inflows'!F:F)</f>
        <v>0</v>
      </c>
      <c r="I1474" s="84">
        <f t="shared" si="68"/>
        <v>0</v>
      </c>
      <c r="J1474">
        <f t="shared" si="67"/>
        <v>0</v>
      </c>
      <c r="K1474" t="b">
        <f ca="1">IF(TODAY()-E1474&gt;'Data Inputs'!$B$46,TRUE,FALSE)</f>
        <v>1</v>
      </c>
    </row>
    <row r="1475" spans="1:11" x14ac:dyDescent="0.25">
      <c r="A1475" s="110" t="str">
        <f t="shared" ref="A1475:A1538" si="69">IF(E1475="","",E1475+(6-J1475))</f>
        <v/>
      </c>
      <c r="B1475" s="123"/>
      <c r="C1475" s="55"/>
      <c r="D1475" s="55"/>
      <c r="E1475" s="56"/>
      <c r="F1475" s="55"/>
      <c r="G1475" s="56"/>
      <c r="H1475" s="84">
        <f>SUMIF('Cash Inflows'!E:E,'AR Journal'!D1475,'Cash Inflows'!F:F)</f>
        <v>0</v>
      </c>
      <c r="I1475" s="84">
        <f t="shared" si="68"/>
        <v>0</v>
      </c>
      <c r="J1475">
        <f t="shared" ref="J1475:J1538" si="70">IF(WEEKDAY(E1475)=7,0,WEEKDAY(E1475))</f>
        <v>0</v>
      </c>
      <c r="K1475" t="b">
        <f ca="1">IF(TODAY()-E1475&gt;'Data Inputs'!$B$46,TRUE,FALSE)</f>
        <v>1</v>
      </c>
    </row>
    <row r="1476" spans="1:11" x14ac:dyDescent="0.25">
      <c r="A1476" s="110" t="str">
        <f t="shared" si="69"/>
        <v/>
      </c>
      <c r="B1476" s="123"/>
      <c r="C1476" s="55"/>
      <c r="D1476" s="55"/>
      <c r="E1476" s="56"/>
      <c r="F1476" s="55"/>
      <c r="G1476" s="56"/>
      <c r="H1476" s="84">
        <f>SUMIF('Cash Inflows'!E:E,'AR Journal'!D1476,'Cash Inflows'!F:F)</f>
        <v>0</v>
      </c>
      <c r="I1476" s="84">
        <f t="shared" ref="I1476:I1539" si="71">F1476-H1476</f>
        <v>0</v>
      </c>
      <c r="J1476">
        <f t="shared" si="70"/>
        <v>0</v>
      </c>
      <c r="K1476" t="b">
        <f ca="1">IF(TODAY()-E1476&gt;'Data Inputs'!$B$46,TRUE,FALSE)</f>
        <v>1</v>
      </c>
    </row>
    <row r="1477" spans="1:11" x14ac:dyDescent="0.25">
      <c r="A1477" s="110" t="str">
        <f t="shared" si="69"/>
        <v/>
      </c>
      <c r="B1477" s="123"/>
      <c r="C1477" s="55"/>
      <c r="D1477" s="55"/>
      <c r="E1477" s="56"/>
      <c r="F1477" s="55"/>
      <c r="G1477" s="56"/>
      <c r="H1477" s="84">
        <f>SUMIF('Cash Inflows'!E:E,'AR Journal'!D1477,'Cash Inflows'!F:F)</f>
        <v>0</v>
      </c>
      <c r="I1477" s="84">
        <f t="shared" si="71"/>
        <v>0</v>
      </c>
      <c r="J1477">
        <f t="shared" si="70"/>
        <v>0</v>
      </c>
      <c r="K1477" t="b">
        <f ca="1">IF(TODAY()-E1477&gt;'Data Inputs'!$B$46,TRUE,FALSE)</f>
        <v>1</v>
      </c>
    </row>
    <row r="1478" spans="1:11" x14ac:dyDescent="0.25">
      <c r="A1478" s="110" t="str">
        <f t="shared" si="69"/>
        <v/>
      </c>
      <c r="B1478" s="123"/>
      <c r="C1478" s="55"/>
      <c r="D1478" s="55"/>
      <c r="E1478" s="56"/>
      <c r="F1478" s="55"/>
      <c r="G1478" s="56"/>
      <c r="H1478" s="84">
        <f>SUMIF('Cash Inflows'!E:E,'AR Journal'!D1478,'Cash Inflows'!F:F)</f>
        <v>0</v>
      </c>
      <c r="I1478" s="84">
        <f t="shared" si="71"/>
        <v>0</v>
      </c>
      <c r="J1478">
        <f t="shared" si="70"/>
        <v>0</v>
      </c>
      <c r="K1478" t="b">
        <f ca="1">IF(TODAY()-E1478&gt;'Data Inputs'!$B$46,TRUE,FALSE)</f>
        <v>1</v>
      </c>
    </row>
    <row r="1479" spans="1:11" x14ac:dyDescent="0.25">
      <c r="A1479" s="110" t="str">
        <f t="shared" si="69"/>
        <v/>
      </c>
      <c r="B1479" s="123"/>
      <c r="C1479" s="55"/>
      <c r="D1479" s="55"/>
      <c r="E1479" s="56"/>
      <c r="F1479" s="55"/>
      <c r="G1479" s="56"/>
      <c r="H1479" s="84">
        <f>SUMIF('Cash Inflows'!E:E,'AR Journal'!D1479,'Cash Inflows'!F:F)</f>
        <v>0</v>
      </c>
      <c r="I1479" s="84">
        <f t="shared" si="71"/>
        <v>0</v>
      </c>
      <c r="J1479">
        <f t="shared" si="70"/>
        <v>0</v>
      </c>
      <c r="K1479" t="b">
        <f ca="1">IF(TODAY()-E1479&gt;'Data Inputs'!$B$46,TRUE,FALSE)</f>
        <v>1</v>
      </c>
    </row>
    <row r="1480" spans="1:11" x14ac:dyDescent="0.25">
      <c r="A1480" s="110" t="str">
        <f t="shared" si="69"/>
        <v/>
      </c>
      <c r="B1480" s="123"/>
      <c r="C1480" s="55"/>
      <c r="D1480" s="55"/>
      <c r="E1480" s="56"/>
      <c r="F1480" s="55"/>
      <c r="G1480" s="56"/>
      <c r="H1480" s="84">
        <f>SUMIF('Cash Inflows'!E:E,'AR Journal'!D1480,'Cash Inflows'!F:F)</f>
        <v>0</v>
      </c>
      <c r="I1480" s="84">
        <f t="shared" si="71"/>
        <v>0</v>
      </c>
      <c r="J1480">
        <f t="shared" si="70"/>
        <v>0</v>
      </c>
      <c r="K1480" t="b">
        <f ca="1">IF(TODAY()-E1480&gt;'Data Inputs'!$B$46,TRUE,FALSE)</f>
        <v>1</v>
      </c>
    </row>
    <row r="1481" spans="1:11" x14ac:dyDescent="0.25">
      <c r="A1481" s="110" t="str">
        <f t="shared" si="69"/>
        <v/>
      </c>
      <c r="B1481" s="123"/>
      <c r="C1481" s="55"/>
      <c r="D1481" s="55"/>
      <c r="E1481" s="56"/>
      <c r="F1481" s="55"/>
      <c r="G1481" s="56"/>
      <c r="H1481" s="84">
        <f>SUMIF('Cash Inflows'!E:E,'AR Journal'!D1481,'Cash Inflows'!F:F)</f>
        <v>0</v>
      </c>
      <c r="I1481" s="84">
        <f t="shared" si="71"/>
        <v>0</v>
      </c>
      <c r="J1481">
        <f t="shared" si="70"/>
        <v>0</v>
      </c>
      <c r="K1481" t="b">
        <f ca="1">IF(TODAY()-E1481&gt;'Data Inputs'!$B$46,TRUE,FALSE)</f>
        <v>1</v>
      </c>
    </row>
    <row r="1482" spans="1:11" x14ac:dyDescent="0.25">
      <c r="A1482" s="110" t="str">
        <f t="shared" si="69"/>
        <v/>
      </c>
      <c r="B1482" s="123"/>
      <c r="C1482" s="55"/>
      <c r="D1482" s="55"/>
      <c r="E1482" s="56"/>
      <c r="F1482" s="55"/>
      <c r="G1482" s="56"/>
      <c r="H1482" s="84">
        <f>SUMIF('Cash Inflows'!E:E,'AR Journal'!D1482,'Cash Inflows'!F:F)</f>
        <v>0</v>
      </c>
      <c r="I1482" s="84">
        <f t="shared" si="71"/>
        <v>0</v>
      </c>
      <c r="J1482">
        <f t="shared" si="70"/>
        <v>0</v>
      </c>
      <c r="K1482" t="b">
        <f ca="1">IF(TODAY()-E1482&gt;'Data Inputs'!$B$46,TRUE,FALSE)</f>
        <v>1</v>
      </c>
    </row>
    <row r="1483" spans="1:11" x14ac:dyDescent="0.25">
      <c r="A1483" s="110" t="str">
        <f t="shared" si="69"/>
        <v/>
      </c>
      <c r="B1483" s="123"/>
      <c r="C1483" s="55"/>
      <c r="D1483" s="55"/>
      <c r="E1483" s="56"/>
      <c r="F1483" s="55"/>
      <c r="G1483" s="56"/>
      <c r="H1483" s="84">
        <f>SUMIF('Cash Inflows'!E:E,'AR Journal'!D1483,'Cash Inflows'!F:F)</f>
        <v>0</v>
      </c>
      <c r="I1483" s="84">
        <f t="shared" si="71"/>
        <v>0</v>
      </c>
      <c r="J1483">
        <f t="shared" si="70"/>
        <v>0</v>
      </c>
      <c r="K1483" t="b">
        <f ca="1">IF(TODAY()-E1483&gt;'Data Inputs'!$B$46,TRUE,FALSE)</f>
        <v>1</v>
      </c>
    </row>
    <row r="1484" spans="1:11" x14ac:dyDescent="0.25">
      <c r="A1484" s="110" t="str">
        <f t="shared" si="69"/>
        <v/>
      </c>
      <c r="B1484" s="123"/>
      <c r="C1484" s="55"/>
      <c r="D1484" s="55"/>
      <c r="E1484" s="56"/>
      <c r="F1484" s="55"/>
      <c r="G1484" s="56"/>
      <c r="H1484" s="84">
        <f>SUMIF('Cash Inflows'!E:E,'AR Journal'!D1484,'Cash Inflows'!F:F)</f>
        <v>0</v>
      </c>
      <c r="I1484" s="84">
        <f t="shared" si="71"/>
        <v>0</v>
      </c>
      <c r="J1484">
        <f t="shared" si="70"/>
        <v>0</v>
      </c>
      <c r="K1484" t="b">
        <f ca="1">IF(TODAY()-E1484&gt;'Data Inputs'!$B$46,TRUE,FALSE)</f>
        <v>1</v>
      </c>
    </row>
    <row r="1485" spans="1:11" x14ac:dyDescent="0.25">
      <c r="A1485" s="110" t="str">
        <f t="shared" si="69"/>
        <v/>
      </c>
      <c r="B1485" s="123"/>
      <c r="C1485" s="55"/>
      <c r="D1485" s="55"/>
      <c r="E1485" s="56"/>
      <c r="F1485" s="55"/>
      <c r="G1485" s="56"/>
      <c r="H1485" s="84">
        <f>SUMIF('Cash Inflows'!E:E,'AR Journal'!D1485,'Cash Inflows'!F:F)</f>
        <v>0</v>
      </c>
      <c r="I1485" s="84">
        <f t="shared" si="71"/>
        <v>0</v>
      </c>
      <c r="J1485">
        <f t="shared" si="70"/>
        <v>0</v>
      </c>
      <c r="K1485" t="b">
        <f ca="1">IF(TODAY()-E1485&gt;'Data Inputs'!$B$46,TRUE,FALSE)</f>
        <v>1</v>
      </c>
    </row>
    <row r="1486" spans="1:11" x14ac:dyDescent="0.25">
      <c r="A1486" s="110" t="str">
        <f t="shared" si="69"/>
        <v/>
      </c>
      <c r="B1486" s="123"/>
      <c r="C1486" s="55"/>
      <c r="D1486" s="55"/>
      <c r="E1486" s="56"/>
      <c r="F1486" s="55"/>
      <c r="G1486" s="56"/>
      <c r="H1486" s="84">
        <f>SUMIF('Cash Inflows'!E:E,'AR Journal'!D1486,'Cash Inflows'!F:F)</f>
        <v>0</v>
      </c>
      <c r="I1486" s="84">
        <f t="shared" si="71"/>
        <v>0</v>
      </c>
      <c r="J1486">
        <f t="shared" si="70"/>
        <v>0</v>
      </c>
      <c r="K1486" t="b">
        <f ca="1">IF(TODAY()-E1486&gt;'Data Inputs'!$B$46,TRUE,FALSE)</f>
        <v>1</v>
      </c>
    </row>
    <row r="1487" spans="1:11" x14ac:dyDescent="0.25">
      <c r="A1487" s="110" t="str">
        <f t="shared" si="69"/>
        <v/>
      </c>
      <c r="B1487" s="123"/>
      <c r="C1487" s="55"/>
      <c r="D1487" s="55"/>
      <c r="E1487" s="56"/>
      <c r="F1487" s="55"/>
      <c r="G1487" s="56"/>
      <c r="H1487" s="84">
        <f>SUMIF('Cash Inflows'!E:E,'AR Journal'!D1487,'Cash Inflows'!F:F)</f>
        <v>0</v>
      </c>
      <c r="I1487" s="84">
        <f t="shared" si="71"/>
        <v>0</v>
      </c>
      <c r="J1487">
        <f t="shared" si="70"/>
        <v>0</v>
      </c>
      <c r="K1487" t="b">
        <f ca="1">IF(TODAY()-E1487&gt;'Data Inputs'!$B$46,TRUE,FALSE)</f>
        <v>1</v>
      </c>
    </row>
    <row r="1488" spans="1:11" x14ac:dyDescent="0.25">
      <c r="A1488" s="110" t="str">
        <f t="shared" si="69"/>
        <v/>
      </c>
      <c r="B1488" s="123"/>
      <c r="C1488" s="55"/>
      <c r="D1488" s="55"/>
      <c r="E1488" s="56"/>
      <c r="F1488" s="55"/>
      <c r="G1488" s="56"/>
      <c r="H1488" s="84">
        <f>SUMIF('Cash Inflows'!E:E,'AR Journal'!D1488,'Cash Inflows'!F:F)</f>
        <v>0</v>
      </c>
      <c r="I1488" s="84">
        <f t="shared" si="71"/>
        <v>0</v>
      </c>
      <c r="J1488">
        <f t="shared" si="70"/>
        <v>0</v>
      </c>
      <c r="K1488" t="b">
        <f ca="1">IF(TODAY()-E1488&gt;'Data Inputs'!$B$46,TRUE,FALSE)</f>
        <v>1</v>
      </c>
    </row>
    <row r="1489" spans="1:11" x14ac:dyDescent="0.25">
      <c r="A1489" s="110" t="str">
        <f t="shared" si="69"/>
        <v/>
      </c>
      <c r="B1489" s="123"/>
      <c r="C1489" s="55"/>
      <c r="D1489" s="55"/>
      <c r="E1489" s="56"/>
      <c r="F1489" s="55"/>
      <c r="G1489" s="56"/>
      <c r="H1489" s="84">
        <f>SUMIF('Cash Inflows'!E:E,'AR Journal'!D1489,'Cash Inflows'!F:F)</f>
        <v>0</v>
      </c>
      <c r="I1489" s="84">
        <f t="shared" si="71"/>
        <v>0</v>
      </c>
      <c r="J1489">
        <f t="shared" si="70"/>
        <v>0</v>
      </c>
      <c r="K1489" t="b">
        <f ca="1">IF(TODAY()-E1489&gt;'Data Inputs'!$B$46,TRUE,FALSE)</f>
        <v>1</v>
      </c>
    </row>
    <row r="1490" spans="1:11" x14ac:dyDescent="0.25">
      <c r="A1490" s="110" t="str">
        <f t="shared" si="69"/>
        <v/>
      </c>
      <c r="B1490" s="123"/>
      <c r="C1490" s="55"/>
      <c r="D1490" s="55"/>
      <c r="E1490" s="56"/>
      <c r="F1490" s="55"/>
      <c r="G1490" s="56"/>
      <c r="H1490" s="84">
        <f>SUMIF('Cash Inflows'!E:E,'AR Journal'!D1490,'Cash Inflows'!F:F)</f>
        <v>0</v>
      </c>
      <c r="I1490" s="84">
        <f t="shared" si="71"/>
        <v>0</v>
      </c>
      <c r="J1490">
        <f t="shared" si="70"/>
        <v>0</v>
      </c>
      <c r="K1490" t="b">
        <f ca="1">IF(TODAY()-E1490&gt;'Data Inputs'!$B$46,TRUE,FALSE)</f>
        <v>1</v>
      </c>
    </row>
    <row r="1491" spans="1:11" x14ac:dyDescent="0.25">
      <c r="A1491" s="110" t="str">
        <f t="shared" si="69"/>
        <v/>
      </c>
      <c r="B1491" s="123"/>
      <c r="C1491" s="55"/>
      <c r="D1491" s="55"/>
      <c r="E1491" s="56"/>
      <c r="F1491" s="55"/>
      <c r="G1491" s="56"/>
      <c r="H1491" s="84">
        <f>SUMIF('Cash Inflows'!E:E,'AR Journal'!D1491,'Cash Inflows'!F:F)</f>
        <v>0</v>
      </c>
      <c r="I1491" s="84">
        <f t="shared" si="71"/>
        <v>0</v>
      </c>
      <c r="J1491">
        <f t="shared" si="70"/>
        <v>0</v>
      </c>
      <c r="K1491" t="b">
        <f ca="1">IF(TODAY()-E1491&gt;'Data Inputs'!$B$46,TRUE,FALSE)</f>
        <v>1</v>
      </c>
    </row>
    <row r="1492" spans="1:11" x14ac:dyDescent="0.25">
      <c r="A1492" s="110" t="str">
        <f t="shared" si="69"/>
        <v/>
      </c>
      <c r="B1492" s="123"/>
      <c r="C1492" s="55"/>
      <c r="D1492" s="55"/>
      <c r="E1492" s="56"/>
      <c r="F1492" s="55"/>
      <c r="G1492" s="56"/>
      <c r="H1492" s="84">
        <f>SUMIF('Cash Inflows'!E:E,'AR Journal'!D1492,'Cash Inflows'!F:F)</f>
        <v>0</v>
      </c>
      <c r="I1492" s="84">
        <f t="shared" si="71"/>
        <v>0</v>
      </c>
      <c r="J1492">
        <f t="shared" si="70"/>
        <v>0</v>
      </c>
      <c r="K1492" t="b">
        <f ca="1">IF(TODAY()-E1492&gt;'Data Inputs'!$B$46,TRUE,FALSE)</f>
        <v>1</v>
      </c>
    </row>
    <row r="1493" spans="1:11" x14ac:dyDescent="0.25">
      <c r="A1493" s="110" t="str">
        <f t="shared" si="69"/>
        <v/>
      </c>
      <c r="B1493" s="123"/>
      <c r="C1493" s="55"/>
      <c r="D1493" s="55"/>
      <c r="E1493" s="56"/>
      <c r="F1493" s="55"/>
      <c r="G1493" s="56"/>
      <c r="H1493" s="84">
        <f>SUMIF('Cash Inflows'!E:E,'AR Journal'!D1493,'Cash Inflows'!F:F)</f>
        <v>0</v>
      </c>
      <c r="I1493" s="84">
        <f t="shared" si="71"/>
        <v>0</v>
      </c>
      <c r="J1493">
        <f t="shared" si="70"/>
        <v>0</v>
      </c>
      <c r="K1493" t="b">
        <f ca="1">IF(TODAY()-E1493&gt;'Data Inputs'!$B$46,TRUE,FALSE)</f>
        <v>1</v>
      </c>
    </row>
    <row r="1494" spans="1:11" x14ac:dyDescent="0.25">
      <c r="A1494" s="110" t="str">
        <f t="shared" si="69"/>
        <v/>
      </c>
      <c r="B1494" s="123"/>
      <c r="C1494" s="55"/>
      <c r="D1494" s="55"/>
      <c r="E1494" s="56"/>
      <c r="F1494" s="55"/>
      <c r="G1494" s="56"/>
      <c r="H1494" s="84">
        <f>SUMIF('Cash Inflows'!E:E,'AR Journal'!D1494,'Cash Inflows'!F:F)</f>
        <v>0</v>
      </c>
      <c r="I1494" s="84">
        <f t="shared" si="71"/>
        <v>0</v>
      </c>
      <c r="J1494">
        <f t="shared" si="70"/>
        <v>0</v>
      </c>
      <c r="K1494" t="b">
        <f ca="1">IF(TODAY()-E1494&gt;'Data Inputs'!$B$46,TRUE,FALSE)</f>
        <v>1</v>
      </c>
    </row>
    <row r="1495" spans="1:11" x14ac:dyDescent="0.25">
      <c r="A1495" s="110" t="str">
        <f t="shared" si="69"/>
        <v/>
      </c>
      <c r="B1495" s="123"/>
      <c r="C1495" s="55"/>
      <c r="D1495" s="55"/>
      <c r="E1495" s="56"/>
      <c r="F1495" s="55"/>
      <c r="G1495" s="56"/>
      <c r="H1495" s="84">
        <f>SUMIF('Cash Inflows'!E:E,'AR Journal'!D1495,'Cash Inflows'!F:F)</f>
        <v>0</v>
      </c>
      <c r="I1495" s="84">
        <f t="shared" si="71"/>
        <v>0</v>
      </c>
      <c r="J1495">
        <f t="shared" si="70"/>
        <v>0</v>
      </c>
      <c r="K1495" t="b">
        <f ca="1">IF(TODAY()-E1495&gt;'Data Inputs'!$B$46,TRUE,FALSE)</f>
        <v>1</v>
      </c>
    </row>
    <row r="1496" spans="1:11" x14ac:dyDescent="0.25">
      <c r="A1496" s="110" t="str">
        <f t="shared" si="69"/>
        <v/>
      </c>
      <c r="B1496" s="123"/>
      <c r="C1496" s="55"/>
      <c r="D1496" s="55"/>
      <c r="E1496" s="56"/>
      <c r="F1496" s="55"/>
      <c r="G1496" s="56"/>
      <c r="H1496" s="84">
        <f>SUMIF('Cash Inflows'!E:E,'AR Journal'!D1496,'Cash Inflows'!F:F)</f>
        <v>0</v>
      </c>
      <c r="I1496" s="84">
        <f t="shared" si="71"/>
        <v>0</v>
      </c>
      <c r="J1496">
        <f t="shared" si="70"/>
        <v>0</v>
      </c>
      <c r="K1496" t="b">
        <f ca="1">IF(TODAY()-E1496&gt;'Data Inputs'!$B$46,TRUE,FALSE)</f>
        <v>1</v>
      </c>
    </row>
    <row r="1497" spans="1:11" x14ac:dyDescent="0.25">
      <c r="A1497" s="110" t="str">
        <f t="shared" si="69"/>
        <v/>
      </c>
      <c r="B1497" s="123"/>
      <c r="C1497" s="55"/>
      <c r="D1497" s="55"/>
      <c r="E1497" s="56"/>
      <c r="F1497" s="55"/>
      <c r="G1497" s="56"/>
      <c r="H1497" s="84">
        <f>SUMIF('Cash Inflows'!E:E,'AR Journal'!D1497,'Cash Inflows'!F:F)</f>
        <v>0</v>
      </c>
      <c r="I1497" s="84">
        <f t="shared" si="71"/>
        <v>0</v>
      </c>
      <c r="J1497">
        <f t="shared" si="70"/>
        <v>0</v>
      </c>
      <c r="K1497" t="b">
        <f ca="1">IF(TODAY()-E1497&gt;'Data Inputs'!$B$46,TRUE,FALSE)</f>
        <v>1</v>
      </c>
    </row>
    <row r="1498" spans="1:11" x14ac:dyDescent="0.25">
      <c r="A1498" s="110" t="str">
        <f t="shared" si="69"/>
        <v/>
      </c>
      <c r="B1498" s="123"/>
      <c r="C1498" s="55"/>
      <c r="D1498" s="55"/>
      <c r="E1498" s="56"/>
      <c r="F1498" s="55"/>
      <c r="G1498" s="56"/>
      <c r="H1498" s="84">
        <f>SUMIF('Cash Inflows'!E:E,'AR Journal'!D1498,'Cash Inflows'!F:F)</f>
        <v>0</v>
      </c>
      <c r="I1498" s="84">
        <f t="shared" si="71"/>
        <v>0</v>
      </c>
      <c r="J1498">
        <f t="shared" si="70"/>
        <v>0</v>
      </c>
      <c r="K1498" t="b">
        <f ca="1">IF(TODAY()-E1498&gt;'Data Inputs'!$B$46,TRUE,FALSE)</f>
        <v>1</v>
      </c>
    </row>
    <row r="1499" spans="1:11" x14ac:dyDescent="0.25">
      <c r="A1499" s="110" t="str">
        <f t="shared" si="69"/>
        <v/>
      </c>
      <c r="B1499" s="123"/>
      <c r="C1499" s="55"/>
      <c r="D1499" s="55"/>
      <c r="E1499" s="56"/>
      <c r="F1499" s="55"/>
      <c r="G1499" s="56"/>
      <c r="H1499" s="84">
        <f>SUMIF('Cash Inflows'!E:E,'AR Journal'!D1499,'Cash Inflows'!F:F)</f>
        <v>0</v>
      </c>
      <c r="I1499" s="84">
        <f t="shared" si="71"/>
        <v>0</v>
      </c>
      <c r="J1499">
        <f t="shared" si="70"/>
        <v>0</v>
      </c>
      <c r="K1499" t="b">
        <f ca="1">IF(TODAY()-E1499&gt;'Data Inputs'!$B$46,TRUE,FALSE)</f>
        <v>1</v>
      </c>
    </row>
    <row r="1500" spans="1:11" x14ac:dyDescent="0.25">
      <c r="A1500" s="110" t="str">
        <f t="shared" si="69"/>
        <v/>
      </c>
      <c r="B1500" s="123"/>
      <c r="C1500" s="55"/>
      <c r="D1500" s="55"/>
      <c r="E1500" s="56"/>
      <c r="F1500" s="55"/>
      <c r="G1500" s="56"/>
      <c r="H1500" s="84">
        <f>SUMIF('Cash Inflows'!E:E,'AR Journal'!D1500,'Cash Inflows'!F:F)</f>
        <v>0</v>
      </c>
      <c r="I1500" s="84">
        <f t="shared" si="71"/>
        <v>0</v>
      </c>
      <c r="J1500">
        <f t="shared" si="70"/>
        <v>0</v>
      </c>
      <c r="K1500" t="b">
        <f ca="1">IF(TODAY()-E1500&gt;'Data Inputs'!$B$46,TRUE,FALSE)</f>
        <v>1</v>
      </c>
    </row>
    <row r="1501" spans="1:11" x14ac:dyDescent="0.25">
      <c r="A1501" s="110" t="str">
        <f t="shared" si="69"/>
        <v/>
      </c>
      <c r="B1501" s="123"/>
      <c r="C1501" s="55"/>
      <c r="D1501" s="55"/>
      <c r="E1501" s="56"/>
      <c r="F1501" s="55"/>
      <c r="G1501" s="56"/>
      <c r="H1501" s="84">
        <f>SUMIF('Cash Inflows'!E:E,'AR Journal'!D1501,'Cash Inflows'!F:F)</f>
        <v>0</v>
      </c>
      <c r="I1501" s="84">
        <f t="shared" si="71"/>
        <v>0</v>
      </c>
      <c r="J1501">
        <f t="shared" si="70"/>
        <v>0</v>
      </c>
      <c r="K1501" t="b">
        <f ca="1">IF(TODAY()-E1501&gt;'Data Inputs'!$B$46,TRUE,FALSE)</f>
        <v>1</v>
      </c>
    </row>
    <row r="1502" spans="1:11" x14ac:dyDescent="0.25">
      <c r="A1502" s="110" t="str">
        <f t="shared" si="69"/>
        <v/>
      </c>
      <c r="B1502" s="123"/>
      <c r="C1502" s="55"/>
      <c r="D1502" s="55"/>
      <c r="E1502" s="56"/>
      <c r="F1502" s="55"/>
      <c r="G1502" s="56"/>
      <c r="H1502" s="84">
        <f>SUMIF('Cash Inflows'!E:E,'AR Journal'!D1502,'Cash Inflows'!F:F)</f>
        <v>0</v>
      </c>
      <c r="I1502" s="84">
        <f t="shared" si="71"/>
        <v>0</v>
      </c>
      <c r="J1502">
        <f t="shared" si="70"/>
        <v>0</v>
      </c>
      <c r="K1502" t="b">
        <f ca="1">IF(TODAY()-E1502&gt;'Data Inputs'!$B$46,TRUE,FALSE)</f>
        <v>1</v>
      </c>
    </row>
    <row r="1503" spans="1:11" x14ac:dyDescent="0.25">
      <c r="A1503" s="110" t="str">
        <f t="shared" si="69"/>
        <v/>
      </c>
      <c r="B1503" s="123"/>
      <c r="C1503" s="55"/>
      <c r="D1503" s="55"/>
      <c r="E1503" s="56"/>
      <c r="F1503" s="55"/>
      <c r="G1503" s="56"/>
      <c r="H1503" s="84">
        <f>SUMIF('Cash Inflows'!E:E,'AR Journal'!D1503,'Cash Inflows'!F:F)</f>
        <v>0</v>
      </c>
      <c r="I1503" s="84">
        <f t="shared" si="71"/>
        <v>0</v>
      </c>
      <c r="J1503">
        <f t="shared" si="70"/>
        <v>0</v>
      </c>
      <c r="K1503" t="b">
        <f ca="1">IF(TODAY()-E1503&gt;'Data Inputs'!$B$46,TRUE,FALSE)</f>
        <v>1</v>
      </c>
    </row>
    <row r="1504" spans="1:11" x14ac:dyDescent="0.25">
      <c r="A1504" s="110" t="str">
        <f t="shared" si="69"/>
        <v/>
      </c>
      <c r="B1504" s="123"/>
      <c r="C1504" s="55"/>
      <c r="D1504" s="55"/>
      <c r="E1504" s="56"/>
      <c r="F1504" s="55"/>
      <c r="G1504" s="56"/>
      <c r="H1504" s="84">
        <f>SUMIF('Cash Inflows'!E:E,'AR Journal'!D1504,'Cash Inflows'!F:F)</f>
        <v>0</v>
      </c>
      <c r="I1504" s="84">
        <f t="shared" si="71"/>
        <v>0</v>
      </c>
      <c r="J1504">
        <f t="shared" si="70"/>
        <v>0</v>
      </c>
      <c r="K1504" t="b">
        <f ca="1">IF(TODAY()-E1504&gt;'Data Inputs'!$B$46,TRUE,FALSE)</f>
        <v>1</v>
      </c>
    </row>
    <row r="1505" spans="1:11" x14ac:dyDescent="0.25">
      <c r="A1505" s="110" t="str">
        <f t="shared" si="69"/>
        <v/>
      </c>
      <c r="B1505" s="123"/>
      <c r="C1505" s="55"/>
      <c r="D1505" s="55"/>
      <c r="E1505" s="56"/>
      <c r="F1505" s="55"/>
      <c r="G1505" s="56"/>
      <c r="H1505" s="84">
        <f>SUMIF('Cash Inflows'!E:E,'AR Journal'!D1505,'Cash Inflows'!F:F)</f>
        <v>0</v>
      </c>
      <c r="I1505" s="84">
        <f t="shared" si="71"/>
        <v>0</v>
      </c>
      <c r="J1505">
        <f t="shared" si="70"/>
        <v>0</v>
      </c>
      <c r="K1505" t="b">
        <f ca="1">IF(TODAY()-E1505&gt;'Data Inputs'!$B$46,TRUE,FALSE)</f>
        <v>1</v>
      </c>
    </row>
    <row r="1506" spans="1:11" x14ac:dyDescent="0.25">
      <c r="A1506" s="110" t="str">
        <f t="shared" si="69"/>
        <v/>
      </c>
      <c r="B1506" s="123"/>
      <c r="C1506" s="55"/>
      <c r="D1506" s="55"/>
      <c r="E1506" s="56"/>
      <c r="F1506" s="55"/>
      <c r="G1506" s="56"/>
      <c r="H1506" s="84">
        <f>SUMIF('Cash Inflows'!E:E,'AR Journal'!D1506,'Cash Inflows'!F:F)</f>
        <v>0</v>
      </c>
      <c r="I1506" s="84">
        <f t="shared" si="71"/>
        <v>0</v>
      </c>
      <c r="J1506">
        <f t="shared" si="70"/>
        <v>0</v>
      </c>
      <c r="K1506" t="b">
        <f ca="1">IF(TODAY()-E1506&gt;'Data Inputs'!$B$46,TRUE,FALSE)</f>
        <v>1</v>
      </c>
    </row>
    <row r="1507" spans="1:11" x14ac:dyDescent="0.25">
      <c r="A1507" s="110" t="str">
        <f t="shared" si="69"/>
        <v/>
      </c>
      <c r="B1507" s="123"/>
      <c r="C1507" s="55"/>
      <c r="D1507" s="55"/>
      <c r="E1507" s="56"/>
      <c r="F1507" s="55"/>
      <c r="G1507" s="56"/>
      <c r="H1507" s="84">
        <f>SUMIF('Cash Inflows'!E:E,'AR Journal'!D1507,'Cash Inflows'!F:F)</f>
        <v>0</v>
      </c>
      <c r="I1507" s="84">
        <f t="shared" si="71"/>
        <v>0</v>
      </c>
      <c r="J1507">
        <f t="shared" si="70"/>
        <v>0</v>
      </c>
      <c r="K1507" t="b">
        <f ca="1">IF(TODAY()-E1507&gt;'Data Inputs'!$B$46,TRUE,FALSE)</f>
        <v>1</v>
      </c>
    </row>
    <row r="1508" spans="1:11" x14ac:dyDescent="0.25">
      <c r="A1508" s="110" t="str">
        <f t="shared" si="69"/>
        <v/>
      </c>
      <c r="B1508" s="123"/>
      <c r="C1508" s="55"/>
      <c r="D1508" s="55"/>
      <c r="E1508" s="56"/>
      <c r="F1508" s="55"/>
      <c r="G1508" s="56"/>
      <c r="H1508" s="84">
        <f>SUMIF('Cash Inflows'!E:E,'AR Journal'!D1508,'Cash Inflows'!F:F)</f>
        <v>0</v>
      </c>
      <c r="I1508" s="84">
        <f t="shared" si="71"/>
        <v>0</v>
      </c>
      <c r="J1508">
        <f t="shared" si="70"/>
        <v>0</v>
      </c>
      <c r="K1508" t="b">
        <f ca="1">IF(TODAY()-E1508&gt;'Data Inputs'!$B$46,TRUE,FALSE)</f>
        <v>1</v>
      </c>
    </row>
    <row r="1509" spans="1:11" x14ac:dyDescent="0.25">
      <c r="A1509" s="110" t="str">
        <f t="shared" si="69"/>
        <v/>
      </c>
      <c r="B1509" s="123"/>
      <c r="C1509" s="55"/>
      <c r="D1509" s="55"/>
      <c r="E1509" s="56"/>
      <c r="F1509" s="55"/>
      <c r="G1509" s="56"/>
      <c r="H1509" s="84">
        <f>SUMIF('Cash Inflows'!E:E,'AR Journal'!D1509,'Cash Inflows'!F:F)</f>
        <v>0</v>
      </c>
      <c r="I1509" s="84">
        <f t="shared" si="71"/>
        <v>0</v>
      </c>
      <c r="J1509">
        <f t="shared" si="70"/>
        <v>0</v>
      </c>
      <c r="K1509" t="b">
        <f ca="1">IF(TODAY()-E1509&gt;'Data Inputs'!$B$46,TRUE,FALSE)</f>
        <v>1</v>
      </c>
    </row>
    <row r="1510" spans="1:11" x14ac:dyDescent="0.25">
      <c r="A1510" s="110" t="str">
        <f t="shared" si="69"/>
        <v/>
      </c>
      <c r="B1510" s="123"/>
      <c r="C1510" s="55"/>
      <c r="D1510" s="55"/>
      <c r="E1510" s="56"/>
      <c r="F1510" s="55"/>
      <c r="G1510" s="56"/>
      <c r="H1510" s="84">
        <f>SUMIF('Cash Inflows'!E:E,'AR Journal'!D1510,'Cash Inflows'!F:F)</f>
        <v>0</v>
      </c>
      <c r="I1510" s="84">
        <f t="shared" si="71"/>
        <v>0</v>
      </c>
      <c r="J1510">
        <f t="shared" si="70"/>
        <v>0</v>
      </c>
      <c r="K1510" t="b">
        <f ca="1">IF(TODAY()-E1510&gt;'Data Inputs'!$B$46,TRUE,FALSE)</f>
        <v>1</v>
      </c>
    </row>
    <row r="1511" spans="1:11" x14ac:dyDescent="0.25">
      <c r="A1511" s="110" t="str">
        <f t="shared" si="69"/>
        <v/>
      </c>
      <c r="B1511" s="123"/>
      <c r="C1511" s="55"/>
      <c r="D1511" s="55"/>
      <c r="E1511" s="56"/>
      <c r="F1511" s="55"/>
      <c r="G1511" s="56"/>
      <c r="H1511" s="84">
        <f>SUMIF('Cash Inflows'!E:E,'AR Journal'!D1511,'Cash Inflows'!F:F)</f>
        <v>0</v>
      </c>
      <c r="I1511" s="84">
        <f t="shared" si="71"/>
        <v>0</v>
      </c>
      <c r="J1511">
        <f t="shared" si="70"/>
        <v>0</v>
      </c>
      <c r="K1511" t="b">
        <f ca="1">IF(TODAY()-E1511&gt;'Data Inputs'!$B$46,TRUE,FALSE)</f>
        <v>1</v>
      </c>
    </row>
    <row r="1512" spans="1:11" x14ac:dyDescent="0.25">
      <c r="A1512" s="110" t="str">
        <f t="shared" si="69"/>
        <v/>
      </c>
      <c r="B1512" s="123"/>
      <c r="C1512" s="55"/>
      <c r="D1512" s="55"/>
      <c r="E1512" s="56"/>
      <c r="F1512" s="55"/>
      <c r="G1512" s="56"/>
      <c r="H1512" s="84">
        <f>SUMIF('Cash Inflows'!E:E,'AR Journal'!D1512,'Cash Inflows'!F:F)</f>
        <v>0</v>
      </c>
      <c r="I1512" s="84">
        <f t="shared" si="71"/>
        <v>0</v>
      </c>
      <c r="J1512">
        <f t="shared" si="70"/>
        <v>0</v>
      </c>
      <c r="K1512" t="b">
        <f ca="1">IF(TODAY()-E1512&gt;'Data Inputs'!$B$46,TRUE,FALSE)</f>
        <v>1</v>
      </c>
    </row>
    <row r="1513" spans="1:11" x14ac:dyDescent="0.25">
      <c r="A1513" s="110" t="str">
        <f t="shared" si="69"/>
        <v/>
      </c>
      <c r="B1513" s="123"/>
      <c r="C1513" s="55"/>
      <c r="D1513" s="55"/>
      <c r="E1513" s="56"/>
      <c r="F1513" s="55"/>
      <c r="G1513" s="56"/>
      <c r="H1513" s="84">
        <f>SUMIF('Cash Inflows'!E:E,'AR Journal'!D1513,'Cash Inflows'!F:F)</f>
        <v>0</v>
      </c>
      <c r="I1513" s="84">
        <f t="shared" si="71"/>
        <v>0</v>
      </c>
      <c r="J1513">
        <f t="shared" si="70"/>
        <v>0</v>
      </c>
      <c r="K1513" t="b">
        <f ca="1">IF(TODAY()-E1513&gt;'Data Inputs'!$B$46,TRUE,FALSE)</f>
        <v>1</v>
      </c>
    </row>
    <row r="1514" spans="1:11" x14ac:dyDescent="0.25">
      <c r="A1514" s="110" t="str">
        <f t="shared" si="69"/>
        <v/>
      </c>
      <c r="B1514" s="123"/>
      <c r="C1514" s="55"/>
      <c r="D1514" s="55"/>
      <c r="E1514" s="56"/>
      <c r="F1514" s="55"/>
      <c r="G1514" s="56"/>
      <c r="H1514" s="84">
        <f>SUMIF('Cash Inflows'!E:E,'AR Journal'!D1514,'Cash Inflows'!F:F)</f>
        <v>0</v>
      </c>
      <c r="I1514" s="84">
        <f t="shared" si="71"/>
        <v>0</v>
      </c>
      <c r="J1514">
        <f t="shared" si="70"/>
        <v>0</v>
      </c>
      <c r="K1514" t="b">
        <f ca="1">IF(TODAY()-E1514&gt;'Data Inputs'!$B$46,TRUE,FALSE)</f>
        <v>1</v>
      </c>
    </row>
    <row r="1515" spans="1:11" x14ac:dyDescent="0.25">
      <c r="A1515" s="110" t="str">
        <f t="shared" si="69"/>
        <v/>
      </c>
      <c r="B1515" s="123"/>
      <c r="C1515" s="55"/>
      <c r="D1515" s="55"/>
      <c r="E1515" s="56"/>
      <c r="F1515" s="55"/>
      <c r="G1515" s="56"/>
      <c r="H1515" s="84">
        <f>SUMIF('Cash Inflows'!E:E,'AR Journal'!D1515,'Cash Inflows'!F:F)</f>
        <v>0</v>
      </c>
      <c r="I1515" s="84">
        <f t="shared" si="71"/>
        <v>0</v>
      </c>
      <c r="J1515">
        <f t="shared" si="70"/>
        <v>0</v>
      </c>
      <c r="K1515" t="b">
        <f ca="1">IF(TODAY()-E1515&gt;'Data Inputs'!$B$46,TRUE,FALSE)</f>
        <v>1</v>
      </c>
    </row>
    <row r="1516" spans="1:11" x14ac:dyDescent="0.25">
      <c r="A1516" s="110" t="str">
        <f t="shared" si="69"/>
        <v/>
      </c>
      <c r="B1516" s="123"/>
      <c r="C1516" s="55"/>
      <c r="D1516" s="55"/>
      <c r="E1516" s="56"/>
      <c r="F1516" s="55"/>
      <c r="G1516" s="56"/>
      <c r="H1516" s="84">
        <f>SUMIF('Cash Inflows'!E:E,'AR Journal'!D1516,'Cash Inflows'!F:F)</f>
        <v>0</v>
      </c>
      <c r="I1516" s="84">
        <f t="shared" si="71"/>
        <v>0</v>
      </c>
      <c r="J1516">
        <f t="shared" si="70"/>
        <v>0</v>
      </c>
      <c r="K1516" t="b">
        <f ca="1">IF(TODAY()-E1516&gt;'Data Inputs'!$B$46,TRUE,FALSE)</f>
        <v>1</v>
      </c>
    </row>
    <row r="1517" spans="1:11" x14ac:dyDescent="0.25">
      <c r="A1517" s="110" t="str">
        <f t="shared" si="69"/>
        <v/>
      </c>
      <c r="B1517" s="123"/>
      <c r="C1517" s="55"/>
      <c r="D1517" s="55"/>
      <c r="E1517" s="56"/>
      <c r="F1517" s="55"/>
      <c r="G1517" s="56"/>
      <c r="H1517" s="84">
        <f>SUMIF('Cash Inflows'!E:E,'AR Journal'!D1517,'Cash Inflows'!F:F)</f>
        <v>0</v>
      </c>
      <c r="I1517" s="84">
        <f t="shared" si="71"/>
        <v>0</v>
      </c>
      <c r="J1517">
        <f t="shared" si="70"/>
        <v>0</v>
      </c>
      <c r="K1517" t="b">
        <f ca="1">IF(TODAY()-E1517&gt;'Data Inputs'!$B$46,TRUE,FALSE)</f>
        <v>1</v>
      </c>
    </row>
    <row r="1518" spans="1:11" x14ac:dyDescent="0.25">
      <c r="A1518" s="110" t="str">
        <f t="shared" si="69"/>
        <v/>
      </c>
      <c r="B1518" s="123"/>
      <c r="C1518" s="55"/>
      <c r="D1518" s="55"/>
      <c r="E1518" s="56"/>
      <c r="F1518" s="55"/>
      <c r="G1518" s="56"/>
      <c r="H1518" s="84">
        <f>SUMIF('Cash Inflows'!E:E,'AR Journal'!D1518,'Cash Inflows'!F:F)</f>
        <v>0</v>
      </c>
      <c r="I1518" s="84">
        <f t="shared" si="71"/>
        <v>0</v>
      </c>
      <c r="J1518">
        <f t="shared" si="70"/>
        <v>0</v>
      </c>
      <c r="K1518" t="b">
        <f ca="1">IF(TODAY()-E1518&gt;'Data Inputs'!$B$46,TRUE,FALSE)</f>
        <v>1</v>
      </c>
    </row>
    <row r="1519" spans="1:11" x14ac:dyDescent="0.25">
      <c r="A1519" s="110" t="str">
        <f t="shared" si="69"/>
        <v/>
      </c>
      <c r="B1519" s="123"/>
      <c r="C1519" s="55"/>
      <c r="D1519" s="55"/>
      <c r="E1519" s="56"/>
      <c r="F1519" s="55"/>
      <c r="G1519" s="56"/>
      <c r="H1519" s="84">
        <f>SUMIF('Cash Inflows'!E:E,'AR Journal'!D1519,'Cash Inflows'!F:F)</f>
        <v>0</v>
      </c>
      <c r="I1519" s="84">
        <f t="shared" si="71"/>
        <v>0</v>
      </c>
      <c r="J1519">
        <f t="shared" si="70"/>
        <v>0</v>
      </c>
      <c r="K1519" t="b">
        <f ca="1">IF(TODAY()-E1519&gt;'Data Inputs'!$B$46,TRUE,FALSE)</f>
        <v>1</v>
      </c>
    </row>
    <row r="1520" spans="1:11" x14ac:dyDescent="0.25">
      <c r="A1520" s="110" t="str">
        <f t="shared" si="69"/>
        <v/>
      </c>
      <c r="B1520" s="123"/>
      <c r="C1520" s="55"/>
      <c r="D1520" s="55"/>
      <c r="E1520" s="56"/>
      <c r="F1520" s="55"/>
      <c r="G1520" s="56"/>
      <c r="H1520" s="84">
        <f>SUMIF('Cash Inflows'!E:E,'AR Journal'!D1520,'Cash Inflows'!F:F)</f>
        <v>0</v>
      </c>
      <c r="I1520" s="84">
        <f t="shared" si="71"/>
        <v>0</v>
      </c>
      <c r="J1520">
        <f t="shared" si="70"/>
        <v>0</v>
      </c>
      <c r="K1520" t="b">
        <f ca="1">IF(TODAY()-E1520&gt;'Data Inputs'!$B$46,TRUE,FALSE)</f>
        <v>1</v>
      </c>
    </row>
    <row r="1521" spans="1:11" x14ac:dyDescent="0.25">
      <c r="A1521" s="110" t="str">
        <f t="shared" si="69"/>
        <v/>
      </c>
      <c r="B1521" s="123"/>
      <c r="C1521" s="55"/>
      <c r="D1521" s="55"/>
      <c r="E1521" s="56"/>
      <c r="F1521" s="55"/>
      <c r="G1521" s="56"/>
      <c r="H1521" s="84">
        <f>SUMIF('Cash Inflows'!E:E,'AR Journal'!D1521,'Cash Inflows'!F:F)</f>
        <v>0</v>
      </c>
      <c r="I1521" s="84">
        <f t="shared" si="71"/>
        <v>0</v>
      </c>
      <c r="J1521">
        <f t="shared" si="70"/>
        <v>0</v>
      </c>
      <c r="K1521" t="b">
        <f ca="1">IF(TODAY()-E1521&gt;'Data Inputs'!$B$46,TRUE,FALSE)</f>
        <v>1</v>
      </c>
    </row>
    <row r="1522" spans="1:11" x14ac:dyDescent="0.25">
      <c r="A1522" s="110" t="str">
        <f t="shared" si="69"/>
        <v/>
      </c>
      <c r="B1522" s="123"/>
      <c r="C1522" s="55"/>
      <c r="D1522" s="55"/>
      <c r="E1522" s="56"/>
      <c r="F1522" s="55"/>
      <c r="G1522" s="56"/>
      <c r="H1522" s="84">
        <f>SUMIF('Cash Inflows'!E:E,'AR Journal'!D1522,'Cash Inflows'!F:F)</f>
        <v>0</v>
      </c>
      <c r="I1522" s="84">
        <f t="shared" si="71"/>
        <v>0</v>
      </c>
      <c r="J1522">
        <f t="shared" si="70"/>
        <v>0</v>
      </c>
      <c r="K1522" t="b">
        <f ca="1">IF(TODAY()-E1522&gt;'Data Inputs'!$B$46,TRUE,FALSE)</f>
        <v>1</v>
      </c>
    </row>
    <row r="1523" spans="1:11" x14ac:dyDescent="0.25">
      <c r="A1523" s="110" t="str">
        <f t="shared" si="69"/>
        <v/>
      </c>
      <c r="B1523" s="123"/>
      <c r="C1523" s="55"/>
      <c r="D1523" s="55"/>
      <c r="E1523" s="56"/>
      <c r="F1523" s="55"/>
      <c r="G1523" s="56"/>
      <c r="H1523" s="84">
        <f>SUMIF('Cash Inflows'!E:E,'AR Journal'!D1523,'Cash Inflows'!F:F)</f>
        <v>0</v>
      </c>
      <c r="I1523" s="84">
        <f t="shared" si="71"/>
        <v>0</v>
      </c>
      <c r="J1523">
        <f t="shared" si="70"/>
        <v>0</v>
      </c>
      <c r="K1523" t="b">
        <f ca="1">IF(TODAY()-E1523&gt;'Data Inputs'!$B$46,TRUE,FALSE)</f>
        <v>1</v>
      </c>
    </row>
    <row r="1524" spans="1:11" x14ac:dyDescent="0.25">
      <c r="A1524" s="110" t="str">
        <f t="shared" si="69"/>
        <v/>
      </c>
      <c r="B1524" s="123"/>
      <c r="C1524" s="55"/>
      <c r="D1524" s="55"/>
      <c r="E1524" s="56"/>
      <c r="F1524" s="55"/>
      <c r="G1524" s="56"/>
      <c r="H1524" s="84">
        <f>SUMIF('Cash Inflows'!E:E,'AR Journal'!D1524,'Cash Inflows'!F:F)</f>
        <v>0</v>
      </c>
      <c r="I1524" s="84">
        <f t="shared" si="71"/>
        <v>0</v>
      </c>
      <c r="J1524">
        <f t="shared" si="70"/>
        <v>0</v>
      </c>
      <c r="K1524" t="b">
        <f ca="1">IF(TODAY()-E1524&gt;'Data Inputs'!$B$46,TRUE,FALSE)</f>
        <v>1</v>
      </c>
    </row>
    <row r="1525" spans="1:11" x14ac:dyDescent="0.25">
      <c r="A1525" s="110" t="str">
        <f t="shared" si="69"/>
        <v/>
      </c>
      <c r="B1525" s="123"/>
      <c r="C1525" s="55"/>
      <c r="D1525" s="55"/>
      <c r="E1525" s="56"/>
      <c r="F1525" s="55"/>
      <c r="G1525" s="56"/>
      <c r="H1525" s="84">
        <f>SUMIF('Cash Inflows'!E:E,'AR Journal'!D1525,'Cash Inflows'!F:F)</f>
        <v>0</v>
      </c>
      <c r="I1525" s="84">
        <f t="shared" si="71"/>
        <v>0</v>
      </c>
      <c r="J1525">
        <f t="shared" si="70"/>
        <v>0</v>
      </c>
      <c r="K1525" t="b">
        <f ca="1">IF(TODAY()-E1525&gt;'Data Inputs'!$B$46,TRUE,FALSE)</f>
        <v>1</v>
      </c>
    </row>
    <row r="1526" spans="1:11" x14ac:dyDescent="0.25">
      <c r="A1526" s="110" t="str">
        <f t="shared" si="69"/>
        <v/>
      </c>
      <c r="B1526" s="123"/>
      <c r="C1526" s="55"/>
      <c r="D1526" s="55"/>
      <c r="E1526" s="56"/>
      <c r="F1526" s="55"/>
      <c r="G1526" s="56"/>
      <c r="H1526" s="84">
        <f>SUMIF('Cash Inflows'!E:E,'AR Journal'!D1526,'Cash Inflows'!F:F)</f>
        <v>0</v>
      </c>
      <c r="I1526" s="84">
        <f t="shared" si="71"/>
        <v>0</v>
      </c>
      <c r="J1526">
        <f t="shared" si="70"/>
        <v>0</v>
      </c>
      <c r="K1526" t="b">
        <f ca="1">IF(TODAY()-E1526&gt;'Data Inputs'!$B$46,TRUE,FALSE)</f>
        <v>1</v>
      </c>
    </row>
    <row r="1527" spans="1:11" x14ac:dyDescent="0.25">
      <c r="A1527" s="110" t="str">
        <f t="shared" si="69"/>
        <v/>
      </c>
      <c r="B1527" s="123"/>
      <c r="C1527" s="55"/>
      <c r="D1527" s="55"/>
      <c r="E1527" s="56"/>
      <c r="F1527" s="55"/>
      <c r="G1527" s="56"/>
      <c r="H1527" s="84">
        <f>SUMIF('Cash Inflows'!E:E,'AR Journal'!D1527,'Cash Inflows'!F:F)</f>
        <v>0</v>
      </c>
      <c r="I1527" s="84">
        <f t="shared" si="71"/>
        <v>0</v>
      </c>
      <c r="J1527">
        <f t="shared" si="70"/>
        <v>0</v>
      </c>
      <c r="K1527" t="b">
        <f ca="1">IF(TODAY()-E1527&gt;'Data Inputs'!$B$46,TRUE,FALSE)</f>
        <v>1</v>
      </c>
    </row>
    <row r="1528" spans="1:11" x14ac:dyDescent="0.25">
      <c r="A1528" s="110" t="str">
        <f t="shared" si="69"/>
        <v/>
      </c>
      <c r="B1528" s="123"/>
      <c r="C1528" s="55"/>
      <c r="D1528" s="55"/>
      <c r="E1528" s="56"/>
      <c r="F1528" s="55"/>
      <c r="G1528" s="56"/>
      <c r="H1528" s="84">
        <f>SUMIF('Cash Inflows'!E:E,'AR Journal'!D1528,'Cash Inflows'!F:F)</f>
        <v>0</v>
      </c>
      <c r="I1528" s="84">
        <f t="shared" si="71"/>
        <v>0</v>
      </c>
      <c r="J1528">
        <f t="shared" si="70"/>
        <v>0</v>
      </c>
      <c r="K1528" t="b">
        <f ca="1">IF(TODAY()-E1528&gt;'Data Inputs'!$B$46,TRUE,FALSE)</f>
        <v>1</v>
      </c>
    </row>
    <row r="1529" spans="1:11" x14ac:dyDescent="0.25">
      <c r="A1529" s="110" t="str">
        <f t="shared" si="69"/>
        <v/>
      </c>
      <c r="B1529" s="123"/>
      <c r="C1529" s="55"/>
      <c r="D1529" s="55"/>
      <c r="E1529" s="56"/>
      <c r="F1529" s="55"/>
      <c r="G1529" s="56"/>
      <c r="H1529" s="84">
        <f>SUMIF('Cash Inflows'!E:E,'AR Journal'!D1529,'Cash Inflows'!F:F)</f>
        <v>0</v>
      </c>
      <c r="I1529" s="84">
        <f t="shared" si="71"/>
        <v>0</v>
      </c>
      <c r="J1529">
        <f t="shared" si="70"/>
        <v>0</v>
      </c>
      <c r="K1529" t="b">
        <f ca="1">IF(TODAY()-E1529&gt;'Data Inputs'!$B$46,TRUE,FALSE)</f>
        <v>1</v>
      </c>
    </row>
    <row r="1530" spans="1:11" x14ac:dyDescent="0.25">
      <c r="A1530" s="110" t="str">
        <f t="shared" si="69"/>
        <v/>
      </c>
      <c r="B1530" s="123"/>
      <c r="C1530" s="55"/>
      <c r="D1530" s="55"/>
      <c r="E1530" s="56"/>
      <c r="F1530" s="55"/>
      <c r="G1530" s="56"/>
      <c r="H1530" s="84">
        <f>SUMIF('Cash Inflows'!E:E,'AR Journal'!D1530,'Cash Inflows'!F:F)</f>
        <v>0</v>
      </c>
      <c r="I1530" s="84">
        <f t="shared" si="71"/>
        <v>0</v>
      </c>
      <c r="J1530">
        <f t="shared" si="70"/>
        <v>0</v>
      </c>
      <c r="K1530" t="b">
        <f ca="1">IF(TODAY()-E1530&gt;'Data Inputs'!$B$46,TRUE,FALSE)</f>
        <v>1</v>
      </c>
    </row>
    <row r="1531" spans="1:11" x14ac:dyDescent="0.25">
      <c r="A1531" s="110" t="str">
        <f t="shared" si="69"/>
        <v/>
      </c>
      <c r="B1531" s="123"/>
      <c r="C1531" s="55"/>
      <c r="D1531" s="55"/>
      <c r="E1531" s="56"/>
      <c r="F1531" s="55"/>
      <c r="G1531" s="56"/>
      <c r="H1531" s="84">
        <f>SUMIF('Cash Inflows'!E:E,'AR Journal'!D1531,'Cash Inflows'!F:F)</f>
        <v>0</v>
      </c>
      <c r="I1531" s="84">
        <f t="shared" si="71"/>
        <v>0</v>
      </c>
      <c r="J1531">
        <f t="shared" si="70"/>
        <v>0</v>
      </c>
      <c r="K1531" t="b">
        <f ca="1">IF(TODAY()-E1531&gt;'Data Inputs'!$B$46,TRUE,FALSE)</f>
        <v>1</v>
      </c>
    </row>
    <row r="1532" spans="1:11" x14ac:dyDescent="0.25">
      <c r="A1532" s="110" t="str">
        <f t="shared" si="69"/>
        <v/>
      </c>
      <c r="B1532" s="123"/>
      <c r="C1532" s="55"/>
      <c r="D1532" s="55"/>
      <c r="E1532" s="56"/>
      <c r="F1532" s="55"/>
      <c r="G1532" s="56"/>
      <c r="H1532" s="84">
        <f>SUMIF('Cash Inflows'!E:E,'AR Journal'!D1532,'Cash Inflows'!F:F)</f>
        <v>0</v>
      </c>
      <c r="I1532" s="84">
        <f t="shared" si="71"/>
        <v>0</v>
      </c>
      <c r="J1532">
        <f t="shared" si="70"/>
        <v>0</v>
      </c>
      <c r="K1532" t="b">
        <f ca="1">IF(TODAY()-E1532&gt;'Data Inputs'!$B$46,TRUE,FALSE)</f>
        <v>1</v>
      </c>
    </row>
    <row r="1533" spans="1:11" x14ac:dyDescent="0.25">
      <c r="A1533" s="110" t="str">
        <f t="shared" si="69"/>
        <v/>
      </c>
      <c r="B1533" s="123"/>
      <c r="C1533" s="55"/>
      <c r="D1533" s="55"/>
      <c r="E1533" s="56"/>
      <c r="F1533" s="55"/>
      <c r="G1533" s="56"/>
      <c r="H1533" s="84">
        <f>SUMIF('Cash Inflows'!E:E,'AR Journal'!D1533,'Cash Inflows'!F:F)</f>
        <v>0</v>
      </c>
      <c r="I1533" s="84">
        <f t="shared" si="71"/>
        <v>0</v>
      </c>
      <c r="J1533">
        <f t="shared" si="70"/>
        <v>0</v>
      </c>
      <c r="K1533" t="b">
        <f ca="1">IF(TODAY()-E1533&gt;'Data Inputs'!$B$46,TRUE,FALSE)</f>
        <v>1</v>
      </c>
    </row>
    <row r="1534" spans="1:11" x14ac:dyDescent="0.25">
      <c r="A1534" s="110" t="str">
        <f t="shared" si="69"/>
        <v/>
      </c>
      <c r="B1534" s="123"/>
      <c r="C1534" s="55"/>
      <c r="D1534" s="55"/>
      <c r="E1534" s="56"/>
      <c r="F1534" s="55"/>
      <c r="G1534" s="56"/>
      <c r="H1534" s="84">
        <f>SUMIF('Cash Inflows'!E:E,'AR Journal'!D1534,'Cash Inflows'!F:F)</f>
        <v>0</v>
      </c>
      <c r="I1534" s="84">
        <f t="shared" si="71"/>
        <v>0</v>
      </c>
      <c r="J1534">
        <f t="shared" si="70"/>
        <v>0</v>
      </c>
      <c r="K1534" t="b">
        <f ca="1">IF(TODAY()-E1534&gt;'Data Inputs'!$B$46,TRUE,FALSE)</f>
        <v>1</v>
      </c>
    </row>
    <row r="1535" spans="1:11" x14ac:dyDescent="0.25">
      <c r="A1535" s="110" t="str">
        <f t="shared" si="69"/>
        <v/>
      </c>
      <c r="B1535" s="123"/>
      <c r="C1535" s="55"/>
      <c r="D1535" s="55"/>
      <c r="E1535" s="56"/>
      <c r="F1535" s="55"/>
      <c r="G1535" s="56"/>
      <c r="H1535" s="84">
        <f>SUMIF('Cash Inflows'!E:E,'AR Journal'!D1535,'Cash Inflows'!F:F)</f>
        <v>0</v>
      </c>
      <c r="I1535" s="84">
        <f t="shared" si="71"/>
        <v>0</v>
      </c>
      <c r="J1535">
        <f t="shared" si="70"/>
        <v>0</v>
      </c>
      <c r="K1535" t="b">
        <f ca="1">IF(TODAY()-E1535&gt;'Data Inputs'!$B$46,TRUE,FALSE)</f>
        <v>1</v>
      </c>
    </row>
    <row r="1536" spans="1:11" x14ac:dyDescent="0.25">
      <c r="A1536" s="110" t="str">
        <f t="shared" si="69"/>
        <v/>
      </c>
      <c r="B1536" s="123"/>
      <c r="C1536" s="55"/>
      <c r="D1536" s="55"/>
      <c r="E1536" s="56"/>
      <c r="F1536" s="55"/>
      <c r="G1536" s="56"/>
      <c r="H1536" s="84">
        <f>SUMIF('Cash Inflows'!E:E,'AR Journal'!D1536,'Cash Inflows'!F:F)</f>
        <v>0</v>
      </c>
      <c r="I1536" s="84">
        <f t="shared" si="71"/>
        <v>0</v>
      </c>
      <c r="J1536">
        <f t="shared" si="70"/>
        <v>0</v>
      </c>
      <c r="K1536" t="b">
        <f ca="1">IF(TODAY()-E1536&gt;'Data Inputs'!$B$46,TRUE,FALSE)</f>
        <v>1</v>
      </c>
    </row>
    <row r="1537" spans="1:11" x14ac:dyDescent="0.25">
      <c r="A1537" s="110" t="str">
        <f t="shared" si="69"/>
        <v/>
      </c>
      <c r="B1537" s="123"/>
      <c r="C1537" s="55"/>
      <c r="D1537" s="55"/>
      <c r="E1537" s="56"/>
      <c r="F1537" s="55"/>
      <c r="G1537" s="56"/>
      <c r="H1537" s="84">
        <f>SUMIF('Cash Inflows'!E:E,'AR Journal'!D1537,'Cash Inflows'!F:F)</f>
        <v>0</v>
      </c>
      <c r="I1537" s="84">
        <f t="shared" si="71"/>
        <v>0</v>
      </c>
      <c r="J1537">
        <f t="shared" si="70"/>
        <v>0</v>
      </c>
      <c r="K1537" t="b">
        <f ca="1">IF(TODAY()-E1537&gt;'Data Inputs'!$B$46,TRUE,FALSE)</f>
        <v>1</v>
      </c>
    </row>
    <row r="1538" spans="1:11" x14ac:dyDescent="0.25">
      <c r="A1538" s="110" t="str">
        <f t="shared" si="69"/>
        <v/>
      </c>
      <c r="B1538" s="123"/>
      <c r="C1538" s="55"/>
      <c r="D1538" s="55"/>
      <c r="E1538" s="56"/>
      <c r="F1538" s="55"/>
      <c r="G1538" s="56"/>
      <c r="H1538" s="84">
        <f>SUMIF('Cash Inflows'!E:E,'AR Journal'!D1538,'Cash Inflows'!F:F)</f>
        <v>0</v>
      </c>
      <c r="I1538" s="84">
        <f t="shared" si="71"/>
        <v>0</v>
      </c>
      <c r="J1538">
        <f t="shared" si="70"/>
        <v>0</v>
      </c>
      <c r="K1538" t="b">
        <f ca="1">IF(TODAY()-E1538&gt;'Data Inputs'!$B$46,TRUE,FALSE)</f>
        <v>1</v>
      </c>
    </row>
    <row r="1539" spans="1:11" x14ac:dyDescent="0.25">
      <c r="A1539" s="110" t="str">
        <f t="shared" ref="A1539:A1602" si="72">IF(E1539="","",E1539+(6-J1539))</f>
        <v/>
      </c>
      <c r="B1539" s="123"/>
      <c r="C1539" s="55"/>
      <c r="D1539" s="55"/>
      <c r="E1539" s="56"/>
      <c r="F1539" s="55"/>
      <c r="G1539" s="56"/>
      <c r="H1539" s="84">
        <f>SUMIF('Cash Inflows'!E:E,'AR Journal'!D1539,'Cash Inflows'!F:F)</f>
        <v>0</v>
      </c>
      <c r="I1539" s="84">
        <f t="shared" si="71"/>
        <v>0</v>
      </c>
      <c r="J1539">
        <f t="shared" ref="J1539:J1602" si="73">IF(WEEKDAY(E1539)=7,0,WEEKDAY(E1539))</f>
        <v>0</v>
      </c>
      <c r="K1539" t="b">
        <f ca="1">IF(TODAY()-E1539&gt;'Data Inputs'!$B$46,TRUE,FALSE)</f>
        <v>1</v>
      </c>
    </row>
    <row r="1540" spans="1:11" x14ac:dyDescent="0.25">
      <c r="A1540" s="110" t="str">
        <f t="shared" si="72"/>
        <v/>
      </c>
      <c r="B1540" s="123"/>
      <c r="C1540" s="55"/>
      <c r="D1540" s="55"/>
      <c r="E1540" s="56"/>
      <c r="F1540" s="55"/>
      <c r="G1540" s="56"/>
      <c r="H1540" s="84">
        <f>SUMIF('Cash Inflows'!E:E,'AR Journal'!D1540,'Cash Inflows'!F:F)</f>
        <v>0</v>
      </c>
      <c r="I1540" s="84">
        <f t="shared" ref="I1540:I1603" si="74">F1540-H1540</f>
        <v>0</v>
      </c>
      <c r="J1540">
        <f t="shared" si="73"/>
        <v>0</v>
      </c>
      <c r="K1540" t="b">
        <f ca="1">IF(TODAY()-E1540&gt;'Data Inputs'!$B$46,TRUE,FALSE)</f>
        <v>1</v>
      </c>
    </row>
    <row r="1541" spans="1:11" x14ac:dyDescent="0.25">
      <c r="A1541" s="110" t="str">
        <f t="shared" si="72"/>
        <v/>
      </c>
      <c r="B1541" s="123"/>
      <c r="C1541" s="55"/>
      <c r="D1541" s="55"/>
      <c r="E1541" s="56"/>
      <c r="F1541" s="55"/>
      <c r="G1541" s="56"/>
      <c r="H1541" s="84">
        <f>SUMIF('Cash Inflows'!E:E,'AR Journal'!D1541,'Cash Inflows'!F:F)</f>
        <v>0</v>
      </c>
      <c r="I1541" s="84">
        <f t="shared" si="74"/>
        <v>0</v>
      </c>
      <c r="J1541">
        <f t="shared" si="73"/>
        <v>0</v>
      </c>
      <c r="K1541" t="b">
        <f ca="1">IF(TODAY()-E1541&gt;'Data Inputs'!$B$46,TRUE,FALSE)</f>
        <v>1</v>
      </c>
    </row>
    <row r="1542" spans="1:11" x14ac:dyDescent="0.25">
      <c r="A1542" s="110" t="str">
        <f t="shared" si="72"/>
        <v/>
      </c>
      <c r="B1542" s="123"/>
      <c r="C1542" s="55"/>
      <c r="D1542" s="55"/>
      <c r="E1542" s="56"/>
      <c r="F1542" s="55"/>
      <c r="G1542" s="56"/>
      <c r="H1542" s="84">
        <f>SUMIF('Cash Inflows'!E:E,'AR Journal'!D1542,'Cash Inflows'!F:F)</f>
        <v>0</v>
      </c>
      <c r="I1542" s="84">
        <f t="shared" si="74"/>
        <v>0</v>
      </c>
      <c r="J1542">
        <f t="shared" si="73"/>
        <v>0</v>
      </c>
      <c r="K1542" t="b">
        <f ca="1">IF(TODAY()-E1542&gt;'Data Inputs'!$B$46,TRUE,FALSE)</f>
        <v>1</v>
      </c>
    </row>
    <row r="1543" spans="1:11" x14ac:dyDescent="0.25">
      <c r="A1543" s="110" t="str">
        <f t="shared" si="72"/>
        <v/>
      </c>
      <c r="B1543" s="123"/>
      <c r="C1543" s="55"/>
      <c r="D1543" s="55"/>
      <c r="E1543" s="56"/>
      <c r="F1543" s="55"/>
      <c r="G1543" s="56"/>
      <c r="H1543" s="84">
        <f>SUMIF('Cash Inflows'!E:E,'AR Journal'!D1543,'Cash Inflows'!F:F)</f>
        <v>0</v>
      </c>
      <c r="I1543" s="84">
        <f t="shared" si="74"/>
        <v>0</v>
      </c>
      <c r="J1543">
        <f t="shared" si="73"/>
        <v>0</v>
      </c>
      <c r="K1543" t="b">
        <f ca="1">IF(TODAY()-E1543&gt;'Data Inputs'!$B$46,TRUE,FALSE)</f>
        <v>1</v>
      </c>
    </row>
    <row r="1544" spans="1:11" x14ac:dyDescent="0.25">
      <c r="A1544" s="110" t="str">
        <f t="shared" si="72"/>
        <v/>
      </c>
      <c r="B1544" s="123"/>
      <c r="C1544" s="55"/>
      <c r="D1544" s="55"/>
      <c r="E1544" s="56"/>
      <c r="F1544" s="55"/>
      <c r="G1544" s="56"/>
      <c r="H1544" s="84">
        <f>SUMIF('Cash Inflows'!E:E,'AR Journal'!D1544,'Cash Inflows'!F:F)</f>
        <v>0</v>
      </c>
      <c r="I1544" s="84">
        <f t="shared" si="74"/>
        <v>0</v>
      </c>
      <c r="J1544">
        <f t="shared" si="73"/>
        <v>0</v>
      </c>
      <c r="K1544" t="b">
        <f ca="1">IF(TODAY()-E1544&gt;'Data Inputs'!$B$46,TRUE,FALSE)</f>
        <v>1</v>
      </c>
    </row>
    <row r="1545" spans="1:11" x14ac:dyDescent="0.25">
      <c r="A1545" s="110" t="str">
        <f t="shared" si="72"/>
        <v/>
      </c>
      <c r="B1545" s="123"/>
      <c r="C1545" s="55"/>
      <c r="D1545" s="55"/>
      <c r="E1545" s="56"/>
      <c r="F1545" s="55"/>
      <c r="G1545" s="56"/>
      <c r="H1545" s="84">
        <f>SUMIF('Cash Inflows'!E:E,'AR Journal'!D1545,'Cash Inflows'!F:F)</f>
        <v>0</v>
      </c>
      <c r="I1545" s="84">
        <f t="shared" si="74"/>
        <v>0</v>
      </c>
      <c r="J1545">
        <f t="shared" si="73"/>
        <v>0</v>
      </c>
      <c r="K1545" t="b">
        <f ca="1">IF(TODAY()-E1545&gt;'Data Inputs'!$B$46,TRUE,FALSE)</f>
        <v>1</v>
      </c>
    </row>
    <row r="1546" spans="1:11" x14ac:dyDescent="0.25">
      <c r="A1546" s="110" t="str">
        <f t="shared" si="72"/>
        <v/>
      </c>
      <c r="B1546" s="123"/>
      <c r="C1546" s="55"/>
      <c r="D1546" s="55"/>
      <c r="E1546" s="56"/>
      <c r="F1546" s="55"/>
      <c r="G1546" s="56"/>
      <c r="H1546" s="84">
        <f>SUMIF('Cash Inflows'!E:E,'AR Journal'!D1546,'Cash Inflows'!F:F)</f>
        <v>0</v>
      </c>
      <c r="I1546" s="84">
        <f t="shared" si="74"/>
        <v>0</v>
      </c>
      <c r="J1546">
        <f t="shared" si="73"/>
        <v>0</v>
      </c>
      <c r="K1546" t="b">
        <f ca="1">IF(TODAY()-E1546&gt;'Data Inputs'!$B$46,TRUE,FALSE)</f>
        <v>1</v>
      </c>
    </row>
    <row r="1547" spans="1:11" x14ac:dyDescent="0.25">
      <c r="A1547" s="110" t="str">
        <f t="shared" si="72"/>
        <v/>
      </c>
      <c r="B1547" s="123"/>
      <c r="C1547" s="55"/>
      <c r="D1547" s="55"/>
      <c r="E1547" s="56"/>
      <c r="F1547" s="55"/>
      <c r="G1547" s="56"/>
      <c r="H1547" s="84">
        <f>SUMIF('Cash Inflows'!E:E,'AR Journal'!D1547,'Cash Inflows'!F:F)</f>
        <v>0</v>
      </c>
      <c r="I1547" s="84">
        <f t="shared" si="74"/>
        <v>0</v>
      </c>
      <c r="J1547">
        <f t="shared" si="73"/>
        <v>0</v>
      </c>
      <c r="K1547" t="b">
        <f ca="1">IF(TODAY()-E1547&gt;'Data Inputs'!$B$46,TRUE,FALSE)</f>
        <v>1</v>
      </c>
    </row>
    <row r="1548" spans="1:11" x14ac:dyDescent="0.25">
      <c r="A1548" s="110" t="str">
        <f t="shared" si="72"/>
        <v/>
      </c>
      <c r="B1548" s="123"/>
      <c r="C1548" s="55"/>
      <c r="D1548" s="55"/>
      <c r="E1548" s="56"/>
      <c r="F1548" s="55"/>
      <c r="G1548" s="56"/>
      <c r="H1548" s="84">
        <f>SUMIF('Cash Inflows'!E:E,'AR Journal'!D1548,'Cash Inflows'!F:F)</f>
        <v>0</v>
      </c>
      <c r="I1548" s="84">
        <f t="shared" si="74"/>
        <v>0</v>
      </c>
      <c r="J1548">
        <f t="shared" si="73"/>
        <v>0</v>
      </c>
      <c r="K1548" t="b">
        <f ca="1">IF(TODAY()-E1548&gt;'Data Inputs'!$B$46,TRUE,FALSE)</f>
        <v>1</v>
      </c>
    </row>
    <row r="1549" spans="1:11" x14ac:dyDescent="0.25">
      <c r="A1549" s="110" t="str">
        <f t="shared" si="72"/>
        <v/>
      </c>
      <c r="B1549" s="123"/>
      <c r="C1549" s="55"/>
      <c r="D1549" s="55"/>
      <c r="E1549" s="56"/>
      <c r="F1549" s="55"/>
      <c r="G1549" s="56"/>
      <c r="H1549" s="84">
        <f>SUMIF('Cash Inflows'!E:E,'AR Journal'!D1549,'Cash Inflows'!F:F)</f>
        <v>0</v>
      </c>
      <c r="I1549" s="84">
        <f t="shared" si="74"/>
        <v>0</v>
      </c>
      <c r="J1549">
        <f t="shared" si="73"/>
        <v>0</v>
      </c>
      <c r="K1549" t="b">
        <f ca="1">IF(TODAY()-E1549&gt;'Data Inputs'!$B$46,TRUE,FALSE)</f>
        <v>1</v>
      </c>
    </row>
    <row r="1550" spans="1:11" x14ac:dyDescent="0.25">
      <c r="A1550" s="110" t="str">
        <f t="shared" si="72"/>
        <v/>
      </c>
      <c r="B1550" s="123"/>
      <c r="C1550" s="55"/>
      <c r="D1550" s="55"/>
      <c r="E1550" s="56"/>
      <c r="F1550" s="55"/>
      <c r="G1550" s="56"/>
      <c r="H1550" s="84">
        <f>SUMIF('Cash Inflows'!E:E,'AR Journal'!D1550,'Cash Inflows'!F:F)</f>
        <v>0</v>
      </c>
      <c r="I1550" s="84">
        <f t="shared" si="74"/>
        <v>0</v>
      </c>
      <c r="J1550">
        <f t="shared" si="73"/>
        <v>0</v>
      </c>
      <c r="K1550" t="b">
        <f ca="1">IF(TODAY()-E1550&gt;'Data Inputs'!$B$46,TRUE,FALSE)</f>
        <v>1</v>
      </c>
    </row>
    <row r="1551" spans="1:11" x14ac:dyDescent="0.25">
      <c r="A1551" s="110" t="str">
        <f t="shared" si="72"/>
        <v/>
      </c>
      <c r="B1551" s="123"/>
      <c r="C1551" s="55"/>
      <c r="D1551" s="55"/>
      <c r="E1551" s="56"/>
      <c r="F1551" s="55"/>
      <c r="G1551" s="56"/>
      <c r="H1551" s="84">
        <f>SUMIF('Cash Inflows'!E:E,'AR Journal'!D1551,'Cash Inflows'!F:F)</f>
        <v>0</v>
      </c>
      <c r="I1551" s="84">
        <f t="shared" si="74"/>
        <v>0</v>
      </c>
      <c r="J1551">
        <f t="shared" si="73"/>
        <v>0</v>
      </c>
      <c r="K1551" t="b">
        <f ca="1">IF(TODAY()-E1551&gt;'Data Inputs'!$B$46,TRUE,FALSE)</f>
        <v>1</v>
      </c>
    </row>
    <row r="1552" spans="1:11" x14ac:dyDescent="0.25">
      <c r="A1552" s="110" t="str">
        <f t="shared" si="72"/>
        <v/>
      </c>
      <c r="B1552" s="123"/>
      <c r="C1552" s="55"/>
      <c r="D1552" s="55"/>
      <c r="E1552" s="56"/>
      <c r="F1552" s="55"/>
      <c r="G1552" s="56"/>
      <c r="H1552" s="84">
        <f>SUMIF('Cash Inflows'!E:E,'AR Journal'!D1552,'Cash Inflows'!F:F)</f>
        <v>0</v>
      </c>
      <c r="I1552" s="84">
        <f t="shared" si="74"/>
        <v>0</v>
      </c>
      <c r="J1552">
        <f t="shared" si="73"/>
        <v>0</v>
      </c>
      <c r="K1552" t="b">
        <f ca="1">IF(TODAY()-E1552&gt;'Data Inputs'!$B$46,TRUE,FALSE)</f>
        <v>1</v>
      </c>
    </row>
    <row r="1553" spans="1:11" x14ac:dyDescent="0.25">
      <c r="A1553" s="110" t="str">
        <f t="shared" si="72"/>
        <v/>
      </c>
      <c r="B1553" s="123"/>
      <c r="C1553" s="55"/>
      <c r="D1553" s="55"/>
      <c r="E1553" s="56"/>
      <c r="F1553" s="55"/>
      <c r="G1553" s="56"/>
      <c r="H1553" s="84">
        <f>SUMIF('Cash Inflows'!E:E,'AR Journal'!D1553,'Cash Inflows'!F:F)</f>
        <v>0</v>
      </c>
      <c r="I1553" s="84">
        <f t="shared" si="74"/>
        <v>0</v>
      </c>
      <c r="J1553">
        <f t="shared" si="73"/>
        <v>0</v>
      </c>
      <c r="K1553" t="b">
        <f ca="1">IF(TODAY()-E1553&gt;'Data Inputs'!$B$46,TRUE,FALSE)</f>
        <v>1</v>
      </c>
    </row>
    <row r="1554" spans="1:11" x14ac:dyDescent="0.25">
      <c r="A1554" s="110" t="str">
        <f t="shared" si="72"/>
        <v/>
      </c>
      <c r="B1554" s="123"/>
      <c r="C1554" s="55"/>
      <c r="D1554" s="55"/>
      <c r="E1554" s="56"/>
      <c r="F1554" s="55"/>
      <c r="G1554" s="56"/>
      <c r="H1554" s="84">
        <f>SUMIF('Cash Inflows'!E:E,'AR Journal'!D1554,'Cash Inflows'!F:F)</f>
        <v>0</v>
      </c>
      <c r="I1554" s="84">
        <f t="shared" si="74"/>
        <v>0</v>
      </c>
      <c r="J1554">
        <f t="shared" si="73"/>
        <v>0</v>
      </c>
      <c r="K1554" t="b">
        <f ca="1">IF(TODAY()-E1554&gt;'Data Inputs'!$B$46,TRUE,FALSE)</f>
        <v>1</v>
      </c>
    </row>
    <row r="1555" spans="1:11" x14ac:dyDescent="0.25">
      <c r="A1555" s="110" t="str">
        <f t="shared" si="72"/>
        <v/>
      </c>
      <c r="B1555" s="123"/>
      <c r="C1555" s="55"/>
      <c r="D1555" s="55"/>
      <c r="E1555" s="56"/>
      <c r="F1555" s="55"/>
      <c r="G1555" s="56"/>
      <c r="H1555" s="84">
        <f>SUMIF('Cash Inflows'!E:E,'AR Journal'!D1555,'Cash Inflows'!F:F)</f>
        <v>0</v>
      </c>
      <c r="I1555" s="84">
        <f t="shared" si="74"/>
        <v>0</v>
      </c>
      <c r="J1555">
        <f t="shared" si="73"/>
        <v>0</v>
      </c>
      <c r="K1555" t="b">
        <f ca="1">IF(TODAY()-E1555&gt;'Data Inputs'!$B$46,TRUE,FALSE)</f>
        <v>1</v>
      </c>
    </row>
    <row r="1556" spans="1:11" x14ac:dyDescent="0.25">
      <c r="A1556" s="110" t="str">
        <f t="shared" si="72"/>
        <v/>
      </c>
      <c r="B1556" s="123"/>
      <c r="C1556" s="55"/>
      <c r="D1556" s="55"/>
      <c r="E1556" s="56"/>
      <c r="F1556" s="55"/>
      <c r="G1556" s="56"/>
      <c r="H1556" s="84">
        <f>SUMIF('Cash Inflows'!E:E,'AR Journal'!D1556,'Cash Inflows'!F:F)</f>
        <v>0</v>
      </c>
      <c r="I1556" s="84">
        <f t="shared" si="74"/>
        <v>0</v>
      </c>
      <c r="J1556">
        <f t="shared" si="73"/>
        <v>0</v>
      </c>
      <c r="K1556" t="b">
        <f ca="1">IF(TODAY()-E1556&gt;'Data Inputs'!$B$46,TRUE,FALSE)</f>
        <v>1</v>
      </c>
    </row>
    <row r="1557" spans="1:11" x14ac:dyDescent="0.25">
      <c r="A1557" s="110" t="str">
        <f t="shared" si="72"/>
        <v/>
      </c>
      <c r="B1557" s="123"/>
      <c r="C1557" s="55"/>
      <c r="D1557" s="55"/>
      <c r="E1557" s="56"/>
      <c r="F1557" s="55"/>
      <c r="G1557" s="56"/>
      <c r="H1557" s="84">
        <f>SUMIF('Cash Inflows'!E:E,'AR Journal'!D1557,'Cash Inflows'!F:F)</f>
        <v>0</v>
      </c>
      <c r="I1557" s="84">
        <f t="shared" si="74"/>
        <v>0</v>
      </c>
      <c r="J1557">
        <f t="shared" si="73"/>
        <v>0</v>
      </c>
      <c r="K1557" t="b">
        <f ca="1">IF(TODAY()-E1557&gt;'Data Inputs'!$B$46,TRUE,FALSE)</f>
        <v>1</v>
      </c>
    </row>
    <row r="1558" spans="1:11" x14ac:dyDescent="0.25">
      <c r="A1558" s="110" t="str">
        <f t="shared" si="72"/>
        <v/>
      </c>
      <c r="B1558" s="123"/>
      <c r="C1558" s="55"/>
      <c r="D1558" s="55"/>
      <c r="E1558" s="56"/>
      <c r="F1558" s="55"/>
      <c r="G1558" s="56"/>
      <c r="H1558" s="84">
        <f>SUMIF('Cash Inflows'!E:E,'AR Journal'!D1558,'Cash Inflows'!F:F)</f>
        <v>0</v>
      </c>
      <c r="I1558" s="84">
        <f t="shared" si="74"/>
        <v>0</v>
      </c>
      <c r="J1558">
        <f t="shared" si="73"/>
        <v>0</v>
      </c>
      <c r="K1558" t="b">
        <f ca="1">IF(TODAY()-E1558&gt;'Data Inputs'!$B$46,TRUE,FALSE)</f>
        <v>1</v>
      </c>
    </row>
    <row r="1559" spans="1:11" x14ac:dyDescent="0.25">
      <c r="A1559" s="110" t="str">
        <f t="shared" si="72"/>
        <v/>
      </c>
      <c r="B1559" s="123"/>
      <c r="C1559" s="55"/>
      <c r="D1559" s="55"/>
      <c r="E1559" s="56"/>
      <c r="F1559" s="55"/>
      <c r="G1559" s="56"/>
      <c r="H1559" s="84">
        <f>SUMIF('Cash Inflows'!E:E,'AR Journal'!D1559,'Cash Inflows'!F:F)</f>
        <v>0</v>
      </c>
      <c r="I1559" s="84">
        <f t="shared" si="74"/>
        <v>0</v>
      </c>
      <c r="J1559">
        <f t="shared" si="73"/>
        <v>0</v>
      </c>
      <c r="K1559" t="b">
        <f ca="1">IF(TODAY()-E1559&gt;'Data Inputs'!$B$46,TRUE,FALSE)</f>
        <v>1</v>
      </c>
    </row>
    <row r="1560" spans="1:11" x14ac:dyDescent="0.25">
      <c r="A1560" s="110" t="str">
        <f t="shared" si="72"/>
        <v/>
      </c>
      <c r="B1560" s="123"/>
      <c r="C1560" s="55"/>
      <c r="D1560" s="55"/>
      <c r="E1560" s="56"/>
      <c r="F1560" s="55"/>
      <c r="G1560" s="56"/>
      <c r="H1560" s="84">
        <f>SUMIF('Cash Inflows'!E:E,'AR Journal'!D1560,'Cash Inflows'!F:F)</f>
        <v>0</v>
      </c>
      <c r="I1560" s="84">
        <f t="shared" si="74"/>
        <v>0</v>
      </c>
      <c r="J1560">
        <f t="shared" si="73"/>
        <v>0</v>
      </c>
      <c r="K1560" t="b">
        <f ca="1">IF(TODAY()-E1560&gt;'Data Inputs'!$B$46,TRUE,FALSE)</f>
        <v>1</v>
      </c>
    </row>
    <row r="1561" spans="1:11" x14ac:dyDescent="0.25">
      <c r="A1561" s="110" t="str">
        <f t="shared" si="72"/>
        <v/>
      </c>
      <c r="B1561" s="123"/>
      <c r="C1561" s="55"/>
      <c r="D1561" s="55"/>
      <c r="E1561" s="56"/>
      <c r="F1561" s="55"/>
      <c r="G1561" s="56"/>
      <c r="H1561" s="84">
        <f>SUMIF('Cash Inflows'!E:E,'AR Journal'!D1561,'Cash Inflows'!F:F)</f>
        <v>0</v>
      </c>
      <c r="I1561" s="84">
        <f t="shared" si="74"/>
        <v>0</v>
      </c>
      <c r="J1561">
        <f t="shared" si="73"/>
        <v>0</v>
      </c>
      <c r="K1561" t="b">
        <f ca="1">IF(TODAY()-E1561&gt;'Data Inputs'!$B$46,TRUE,FALSE)</f>
        <v>1</v>
      </c>
    </row>
    <row r="1562" spans="1:11" x14ac:dyDescent="0.25">
      <c r="A1562" s="110" t="str">
        <f t="shared" si="72"/>
        <v/>
      </c>
      <c r="B1562" s="123"/>
      <c r="C1562" s="55"/>
      <c r="D1562" s="55"/>
      <c r="E1562" s="56"/>
      <c r="F1562" s="55"/>
      <c r="G1562" s="56"/>
      <c r="H1562" s="84">
        <f>SUMIF('Cash Inflows'!E:E,'AR Journal'!D1562,'Cash Inflows'!F:F)</f>
        <v>0</v>
      </c>
      <c r="I1562" s="84">
        <f t="shared" si="74"/>
        <v>0</v>
      </c>
      <c r="J1562">
        <f t="shared" si="73"/>
        <v>0</v>
      </c>
      <c r="K1562" t="b">
        <f ca="1">IF(TODAY()-E1562&gt;'Data Inputs'!$B$46,TRUE,FALSE)</f>
        <v>1</v>
      </c>
    </row>
    <row r="1563" spans="1:11" x14ac:dyDescent="0.25">
      <c r="A1563" s="110" t="str">
        <f t="shared" si="72"/>
        <v/>
      </c>
      <c r="B1563" s="123"/>
      <c r="C1563" s="55"/>
      <c r="D1563" s="55"/>
      <c r="E1563" s="56"/>
      <c r="F1563" s="55"/>
      <c r="G1563" s="56"/>
      <c r="H1563" s="84">
        <f>SUMIF('Cash Inflows'!E:E,'AR Journal'!D1563,'Cash Inflows'!F:F)</f>
        <v>0</v>
      </c>
      <c r="I1563" s="84">
        <f t="shared" si="74"/>
        <v>0</v>
      </c>
      <c r="J1563">
        <f t="shared" si="73"/>
        <v>0</v>
      </c>
      <c r="K1563" t="b">
        <f ca="1">IF(TODAY()-E1563&gt;'Data Inputs'!$B$46,TRUE,FALSE)</f>
        <v>1</v>
      </c>
    </row>
    <row r="1564" spans="1:11" x14ac:dyDescent="0.25">
      <c r="A1564" s="110" t="str">
        <f t="shared" si="72"/>
        <v/>
      </c>
      <c r="B1564" s="123"/>
      <c r="C1564" s="55"/>
      <c r="D1564" s="55"/>
      <c r="E1564" s="56"/>
      <c r="F1564" s="55"/>
      <c r="G1564" s="56"/>
      <c r="H1564" s="84">
        <f>SUMIF('Cash Inflows'!E:E,'AR Journal'!D1564,'Cash Inflows'!F:F)</f>
        <v>0</v>
      </c>
      <c r="I1564" s="84">
        <f t="shared" si="74"/>
        <v>0</v>
      </c>
      <c r="J1564">
        <f t="shared" si="73"/>
        <v>0</v>
      </c>
      <c r="K1564" t="b">
        <f ca="1">IF(TODAY()-E1564&gt;'Data Inputs'!$B$46,TRUE,FALSE)</f>
        <v>1</v>
      </c>
    </row>
    <row r="1565" spans="1:11" x14ac:dyDescent="0.25">
      <c r="A1565" s="110" t="str">
        <f t="shared" si="72"/>
        <v/>
      </c>
      <c r="B1565" s="123"/>
      <c r="C1565" s="55"/>
      <c r="D1565" s="55"/>
      <c r="E1565" s="56"/>
      <c r="F1565" s="55"/>
      <c r="G1565" s="56"/>
      <c r="H1565" s="84">
        <f>SUMIF('Cash Inflows'!E:E,'AR Journal'!D1565,'Cash Inflows'!F:F)</f>
        <v>0</v>
      </c>
      <c r="I1565" s="84">
        <f t="shared" si="74"/>
        <v>0</v>
      </c>
      <c r="J1565">
        <f t="shared" si="73"/>
        <v>0</v>
      </c>
      <c r="K1565" t="b">
        <f ca="1">IF(TODAY()-E1565&gt;'Data Inputs'!$B$46,TRUE,FALSE)</f>
        <v>1</v>
      </c>
    </row>
    <row r="1566" spans="1:11" x14ac:dyDescent="0.25">
      <c r="A1566" s="110" t="str">
        <f t="shared" si="72"/>
        <v/>
      </c>
      <c r="B1566" s="123"/>
      <c r="C1566" s="55"/>
      <c r="D1566" s="55"/>
      <c r="E1566" s="56"/>
      <c r="F1566" s="55"/>
      <c r="G1566" s="56"/>
      <c r="H1566" s="84">
        <f>SUMIF('Cash Inflows'!E:E,'AR Journal'!D1566,'Cash Inflows'!F:F)</f>
        <v>0</v>
      </c>
      <c r="I1566" s="84">
        <f t="shared" si="74"/>
        <v>0</v>
      </c>
      <c r="J1566">
        <f t="shared" si="73"/>
        <v>0</v>
      </c>
      <c r="K1566" t="b">
        <f ca="1">IF(TODAY()-E1566&gt;'Data Inputs'!$B$46,TRUE,FALSE)</f>
        <v>1</v>
      </c>
    </row>
    <row r="1567" spans="1:11" x14ac:dyDescent="0.25">
      <c r="A1567" s="110" t="str">
        <f t="shared" si="72"/>
        <v/>
      </c>
      <c r="B1567" s="123"/>
      <c r="C1567" s="55"/>
      <c r="D1567" s="55"/>
      <c r="E1567" s="56"/>
      <c r="F1567" s="55"/>
      <c r="G1567" s="56"/>
      <c r="H1567" s="84">
        <f>SUMIF('Cash Inflows'!E:E,'AR Journal'!D1567,'Cash Inflows'!F:F)</f>
        <v>0</v>
      </c>
      <c r="I1567" s="84">
        <f t="shared" si="74"/>
        <v>0</v>
      </c>
      <c r="J1567">
        <f t="shared" si="73"/>
        <v>0</v>
      </c>
      <c r="K1567" t="b">
        <f ca="1">IF(TODAY()-E1567&gt;'Data Inputs'!$B$46,TRUE,FALSE)</f>
        <v>1</v>
      </c>
    </row>
    <row r="1568" spans="1:11" x14ac:dyDescent="0.25">
      <c r="A1568" s="110" t="str">
        <f t="shared" si="72"/>
        <v/>
      </c>
      <c r="B1568" s="123"/>
      <c r="C1568" s="55"/>
      <c r="D1568" s="55"/>
      <c r="E1568" s="56"/>
      <c r="F1568" s="55"/>
      <c r="G1568" s="56"/>
      <c r="H1568" s="84">
        <f>SUMIF('Cash Inflows'!E:E,'AR Journal'!D1568,'Cash Inflows'!F:F)</f>
        <v>0</v>
      </c>
      <c r="I1568" s="84">
        <f t="shared" si="74"/>
        <v>0</v>
      </c>
      <c r="J1568">
        <f t="shared" si="73"/>
        <v>0</v>
      </c>
      <c r="K1568" t="b">
        <f ca="1">IF(TODAY()-E1568&gt;'Data Inputs'!$B$46,TRUE,FALSE)</f>
        <v>1</v>
      </c>
    </row>
    <row r="1569" spans="1:11" x14ac:dyDescent="0.25">
      <c r="A1569" s="110" t="str">
        <f t="shared" si="72"/>
        <v/>
      </c>
      <c r="B1569" s="123"/>
      <c r="C1569" s="55"/>
      <c r="D1569" s="55"/>
      <c r="E1569" s="56"/>
      <c r="F1569" s="55"/>
      <c r="G1569" s="56"/>
      <c r="H1569" s="84">
        <f>SUMIF('Cash Inflows'!E:E,'AR Journal'!D1569,'Cash Inflows'!F:F)</f>
        <v>0</v>
      </c>
      <c r="I1569" s="84">
        <f t="shared" si="74"/>
        <v>0</v>
      </c>
      <c r="J1569">
        <f t="shared" si="73"/>
        <v>0</v>
      </c>
      <c r="K1569" t="b">
        <f ca="1">IF(TODAY()-E1569&gt;'Data Inputs'!$B$46,TRUE,FALSE)</f>
        <v>1</v>
      </c>
    </row>
    <row r="1570" spans="1:11" x14ac:dyDescent="0.25">
      <c r="A1570" s="110" t="str">
        <f t="shared" si="72"/>
        <v/>
      </c>
      <c r="B1570" s="123"/>
      <c r="C1570" s="55"/>
      <c r="D1570" s="55"/>
      <c r="E1570" s="56"/>
      <c r="F1570" s="55"/>
      <c r="G1570" s="56"/>
      <c r="H1570" s="84">
        <f>SUMIF('Cash Inflows'!E:E,'AR Journal'!D1570,'Cash Inflows'!F:F)</f>
        <v>0</v>
      </c>
      <c r="I1570" s="84">
        <f t="shared" si="74"/>
        <v>0</v>
      </c>
      <c r="J1570">
        <f t="shared" si="73"/>
        <v>0</v>
      </c>
      <c r="K1570" t="b">
        <f ca="1">IF(TODAY()-E1570&gt;'Data Inputs'!$B$46,TRUE,FALSE)</f>
        <v>1</v>
      </c>
    </row>
    <row r="1571" spans="1:11" x14ac:dyDescent="0.25">
      <c r="A1571" s="110" t="str">
        <f t="shared" si="72"/>
        <v/>
      </c>
      <c r="B1571" s="123"/>
      <c r="C1571" s="55"/>
      <c r="D1571" s="55"/>
      <c r="E1571" s="56"/>
      <c r="F1571" s="55"/>
      <c r="G1571" s="56"/>
      <c r="H1571" s="84">
        <f>SUMIF('Cash Inflows'!E:E,'AR Journal'!D1571,'Cash Inflows'!F:F)</f>
        <v>0</v>
      </c>
      <c r="I1571" s="84">
        <f t="shared" si="74"/>
        <v>0</v>
      </c>
      <c r="J1571">
        <f t="shared" si="73"/>
        <v>0</v>
      </c>
      <c r="K1571" t="b">
        <f ca="1">IF(TODAY()-E1571&gt;'Data Inputs'!$B$46,TRUE,FALSE)</f>
        <v>1</v>
      </c>
    </row>
    <row r="1572" spans="1:11" x14ac:dyDescent="0.25">
      <c r="A1572" s="110" t="str">
        <f t="shared" si="72"/>
        <v/>
      </c>
      <c r="B1572" s="123"/>
      <c r="C1572" s="55"/>
      <c r="D1572" s="55"/>
      <c r="E1572" s="56"/>
      <c r="F1572" s="55"/>
      <c r="G1572" s="56"/>
      <c r="H1572" s="84">
        <f>SUMIF('Cash Inflows'!E:E,'AR Journal'!D1572,'Cash Inflows'!F:F)</f>
        <v>0</v>
      </c>
      <c r="I1572" s="84">
        <f t="shared" si="74"/>
        <v>0</v>
      </c>
      <c r="J1572">
        <f t="shared" si="73"/>
        <v>0</v>
      </c>
      <c r="K1572" t="b">
        <f ca="1">IF(TODAY()-E1572&gt;'Data Inputs'!$B$46,TRUE,FALSE)</f>
        <v>1</v>
      </c>
    </row>
    <row r="1573" spans="1:11" x14ac:dyDescent="0.25">
      <c r="A1573" s="110" t="str">
        <f t="shared" si="72"/>
        <v/>
      </c>
      <c r="B1573" s="123"/>
      <c r="C1573" s="55"/>
      <c r="D1573" s="55"/>
      <c r="E1573" s="56"/>
      <c r="F1573" s="55"/>
      <c r="G1573" s="56"/>
      <c r="H1573" s="84">
        <f>SUMIF('Cash Inflows'!E:E,'AR Journal'!D1573,'Cash Inflows'!F:F)</f>
        <v>0</v>
      </c>
      <c r="I1573" s="84">
        <f t="shared" si="74"/>
        <v>0</v>
      </c>
      <c r="J1573">
        <f t="shared" si="73"/>
        <v>0</v>
      </c>
      <c r="K1573" t="b">
        <f ca="1">IF(TODAY()-E1573&gt;'Data Inputs'!$B$46,TRUE,FALSE)</f>
        <v>1</v>
      </c>
    </row>
    <row r="1574" spans="1:11" x14ac:dyDescent="0.25">
      <c r="A1574" s="110" t="str">
        <f t="shared" si="72"/>
        <v/>
      </c>
      <c r="B1574" s="123"/>
      <c r="C1574" s="55"/>
      <c r="D1574" s="55"/>
      <c r="E1574" s="56"/>
      <c r="F1574" s="55"/>
      <c r="G1574" s="56"/>
      <c r="H1574" s="84">
        <f>SUMIF('Cash Inflows'!E:E,'AR Journal'!D1574,'Cash Inflows'!F:F)</f>
        <v>0</v>
      </c>
      <c r="I1574" s="84">
        <f t="shared" si="74"/>
        <v>0</v>
      </c>
      <c r="J1574">
        <f t="shared" si="73"/>
        <v>0</v>
      </c>
      <c r="K1574" t="b">
        <f ca="1">IF(TODAY()-E1574&gt;'Data Inputs'!$B$46,TRUE,FALSE)</f>
        <v>1</v>
      </c>
    </row>
    <row r="1575" spans="1:11" x14ac:dyDescent="0.25">
      <c r="A1575" s="110" t="str">
        <f t="shared" si="72"/>
        <v/>
      </c>
      <c r="B1575" s="123"/>
      <c r="C1575" s="55"/>
      <c r="D1575" s="55"/>
      <c r="E1575" s="56"/>
      <c r="F1575" s="55"/>
      <c r="G1575" s="56"/>
      <c r="H1575" s="84">
        <f>SUMIF('Cash Inflows'!E:E,'AR Journal'!D1575,'Cash Inflows'!F:F)</f>
        <v>0</v>
      </c>
      <c r="I1575" s="84">
        <f t="shared" si="74"/>
        <v>0</v>
      </c>
      <c r="J1575">
        <f t="shared" si="73"/>
        <v>0</v>
      </c>
      <c r="K1575" t="b">
        <f ca="1">IF(TODAY()-E1575&gt;'Data Inputs'!$B$46,TRUE,FALSE)</f>
        <v>1</v>
      </c>
    </row>
    <row r="1576" spans="1:11" x14ac:dyDescent="0.25">
      <c r="A1576" s="110" t="str">
        <f t="shared" si="72"/>
        <v/>
      </c>
      <c r="B1576" s="123"/>
      <c r="C1576" s="55"/>
      <c r="D1576" s="55"/>
      <c r="E1576" s="56"/>
      <c r="F1576" s="55"/>
      <c r="G1576" s="56"/>
      <c r="H1576" s="84">
        <f>SUMIF('Cash Inflows'!E:E,'AR Journal'!D1576,'Cash Inflows'!F:F)</f>
        <v>0</v>
      </c>
      <c r="I1576" s="84">
        <f t="shared" si="74"/>
        <v>0</v>
      </c>
      <c r="J1576">
        <f t="shared" si="73"/>
        <v>0</v>
      </c>
      <c r="K1576" t="b">
        <f ca="1">IF(TODAY()-E1576&gt;'Data Inputs'!$B$46,TRUE,FALSE)</f>
        <v>1</v>
      </c>
    </row>
    <row r="1577" spans="1:11" x14ac:dyDescent="0.25">
      <c r="A1577" s="110" t="str">
        <f t="shared" si="72"/>
        <v/>
      </c>
      <c r="B1577" s="123"/>
      <c r="C1577" s="55"/>
      <c r="D1577" s="55"/>
      <c r="E1577" s="56"/>
      <c r="F1577" s="55"/>
      <c r="G1577" s="56"/>
      <c r="H1577" s="84">
        <f>SUMIF('Cash Inflows'!E:E,'AR Journal'!D1577,'Cash Inflows'!F:F)</f>
        <v>0</v>
      </c>
      <c r="I1577" s="84">
        <f t="shared" si="74"/>
        <v>0</v>
      </c>
      <c r="J1577">
        <f t="shared" si="73"/>
        <v>0</v>
      </c>
      <c r="K1577" t="b">
        <f ca="1">IF(TODAY()-E1577&gt;'Data Inputs'!$B$46,TRUE,FALSE)</f>
        <v>1</v>
      </c>
    </row>
    <row r="1578" spans="1:11" x14ac:dyDescent="0.25">
      <c r="A1578" s="110" t="str">
        <f t="shared" si="72"/>
        <v/>
      </c>
      <c r="B1578" s="123"/>
      <c r="C1578" s="55"/>
      <c r="D1578" s="55"/>
      <c r="E1578" s="56"/>
      <c r="F1578" s="55"/>
      <c r="G1578" s="56"/>
      <c r="H1578" s="84">
        <f>SUMIF('Cash Inflows'!E:E,'AR Journal'!D1578,'Cash Inflows'!F:F)</f>
        <v>0</v>
      </c>
      <c r="I1578" s="84">
        <f t="shared" si="74"/>
        <v>0</v>
      </c>
      <c r="J1578">
        <f t="shared" si="73"/>
        <v>0</v>
      </c>
      <c r="K1578" t="b">
        <f ca="1">IF(TODAY()-E1578&gt;'Data Inputs'!$B$46,TRUE,FALSE)</f>
        <v>1</v>
      </c>
    </row>
    <row r="1579" spans="1:11" x14ac:dyDescent="0.25">
      <c r="A1579" s="110" t="str">
        <f t="shared" si="72"/>
        <v/>
      </c>
      <c r="B1579" s="123"/>
      <c r="C1579" s="55"/>
      <c r="D1579" s="55"/>
      <c r="E1579" s="56"/>
      <c r="F1579" s="55"/>
      <c r="G1579" s="56"/>
      <c r="H1579" s="84">
        <f>SUMIF('Cash Inflows'!E:E,'AR Journal'!D1579,'Cash Inflows'!F:F)</f>
        <v>0</v>
      </c>
      <c r="I1579" s="84">
        <f t="shared" si="74"/>
        <v>0</v>
      </c>
      <c r="J1579">
        <f t="shared" si="73"/>
        <v>0</v>
      </c>
      <c r="K1579" t="b">
        <f ca="1">IF(TODAY()-E1579&gt;'Data Inputs'!$B$46,TRUE,FALSE)</f>
        <v>1</v>
      </c>
    </row>
    <row r="1580" spans="1:11" x14ac:dyDescent="0.25">
      <c r="A1580" s="110" t="str">
        <f t="shared" si="72"/>
        <v/>
      </c>
      <c r="B1580" s="123"/>
      <c r="C1580" s="55"/>
      <c r="D1580" s="55"/>
      <c r="E1580" s="56"/>
      <c r="F1580" s="55"/>
      <c r="G1580" s="56"/>
      <c r="H1580" s="84">
        <f>SUMIF('Cash Inflows'!E:E,'AR Journal'!D1580,'Cash Inflows'!F:F)</f>
        <v>0</v>
      </c>
      <c r="I1580" s="84">
        <f t="shared" si="74"/>
        <v>0</v>
      </c>
      <c r="J1580">
        <f t="shared" si="73"/>
        <v>0</v>
      </c>
      <c r="K1580" t="b">
        <f ca="1">IF(TODAY()-E1580&gt;'Data Inputs'!$B$46,TRUE,FALSE)</f>
        <v>1</v>
      </c>
    </row>
    <row r="1581" spans="1:11" x14ac:dyDescent="0.25">
      <c r="A1581" s="110" t="str">
        <f t="shared" si="72"/>
        <v/>
      </c>
      <c r="B1581" s="123"/>
      <c r="C1581" s="55"/>
      <c r="D1581" s="55"/>
      <c r="E1581" s="56"/>
      <c r="F1581" s="55"/>
      <c r="G1581" s="56"/>
      <c r="H1581" s="84">
        <f>SUMIF('Cash Inflows'!E:E,'AR Journal'!D1581,'Cash Inflows'!F:F)</f>
        <v>0</v>
      </c>
      <c r="I1581" s="84">
        <f t="shared" si="74"/>
        <v>0</v>
      </c>
      <c r="J1581">
        <f t="shared" si="73"/>
        <v>0</v>
      </c>
      <c r="K1581" t="b">
        <f ca="1">IF(TODAY()-E1581&gt;'Data Inputs'!$B$46,TRUE,FALSE)</f>
        <v>1</v>
      </c>
    </row>
    <row r="1582" spans="1:11" x14ac:dyDescent="0.25">
      <c r="A1582" s="110" t="str">
        <f t="shared" si="72"/>
        <v/>
      </c>
      <c r="B1582" s="123"/>
      <c r="C1582" s="55"/>
      <c r="D1582" s="55"/>
      <c r="E1582" s="56"/>
      <c r="F1582" s="55"/>
      <c r="G1582" s="56"/>
      <c r="H1582" s="84">
        <f>SUMIF('Cash Inflows'!E:E,'AR Journal'!D1582,'Cash Inflows'!F:F)</f>
        <v>0</v>
      </c>
      <c r="I1582" s="84">
        <f t="shared" si="74"/>
        <v>0</v>
      </c>
      <c r="J1582">
        <f t="shared" si="73"/>
        <v>0</v>
      </c>
      <c r="K1582" t="b">
        <f ca="1">IF(TODAY()-E1582&gt;'Data Inputs'!$B$46,TRUE,FALSE)</f>
        <v>1</v>
      </c>
    </row>
    <row r="1583" spans="1:11" x14ac:dyDescent="0.25">
      <c r="A1583" s="110" t="str">
        <f t="shared" si="72"/>
        <v/>
      </c>
      <c r="B1583" s="123"/>
      <c r="C1583" s="55"/>
      <c r="D1583" s="55"/>
      <c r="E1583" s="56"/>
      <c r="F1583" s="55"/>
      <c r="G1583" s="56"/>
      <c r="H1583" s="84">
        <f>SUMIF('Cash Inflows'!E:E,'AR Journal'!D1583,'Cash Inflows'!F:F)</f>
        <v>0</v>
      </c>
      <c r="I1583" s="84">
        <f t="shared" si="74"/>
        <v>0</v>
      </c>
      <c r="J1583">
        <f t="shared" si="73"/>
        <v>0</v>
      </c>
      <c r="K1583" t="b">
        <f ca="1">IF(TODAY()-E1583&gt;'Data Inputs'!$B$46,TRUE,FALSE)</f>
        <v>1</v>
      </c>
    </row>
    <row r="1584" spans="1:11" x14ac:dyDescent="0.25">
      <c r="A1584" s="110" t="str">
        <f t="shared" si="72"/>
        <v/>
      </c>
      <c r="B1584" s="123"/>
      <c r="C1584" s="55"/>
      <c r="D1584" s="55"/>
      <c r="E1584" s="56"/>
      <c r="F1584" s="55"/>
      <c r="G1584" s="56"/>
      <c r="H1584" s="84">
        <f>SUMIF('Cash Inflows'!E:E,'AR Journal'!D1584,'Cash Inflows'!F:F)</f>
        <v>0</v>
      </c>
      <c r="I1584" s="84">
        <f t="shared" si="74"/>
        <v>0</v>
      </c>
      <c r="J1584">
        <f t="shared" si="73"/>
        <v>0</v>
      </c>
      <c r="K1584" t="b">
        <f ca="1">IF(TODAY()-E1584&gt;'Data Inputs'!$B$46,TRUE,FALSE)</f>
        <v>1</v>
      </c>
    </row>
    <row r="1585" spans="1:11" x14ac:dyDescent="0.25">
      <c r="A1585" s="110" t="str">
        <f t="shared" si="72"/>
        <v/>
      </c>
      <c r="B1585" s="123"/>
      <c r="C1585" s="55"/>
      <c r="D1585" s="55"/>
      <c r="E1585" s="56"/>
      <c r="F1585" s="55"/>
      <c r="G1585" s="56"/>
      <c r="H1585" s="84">
        <f>SUMIF('Cash Inflows'!E:E,'AR Journal'!D1585,'Cash Inflows'!F:F)</f>
        <v>0</v>
      </c>
      <c r="I1585" s="84">
        <f t="shared" si="74"/>
        <v>0</v>
      </c>
      <c r="J1585">
        <f t="shared" si="73"/>
        <v>0</v>
      </c>
      <c r="K1585" t="b">
        <f ca="1">IF(TODAY()-E1585&gt;'Data Inputs'!$B$46,TRUE,FALSE)</f>
        <v>1</v>
      </c>
    </row>
    <row r="1586" spans="1:11" x14ac:dyDescent="0.25">
      <c r="A1586" s="110" t="str">
        <f t="shared" si="72"/>
        <v/>
      </c>
      <c r="B1586" s="123"/>
      <c r="C1586" s="55"/>
      <c r="D1586" s="55"/>
      <c r="E1586" s="56"/>
      <c r="F1586" s="55"/>
      <c r="G1586" s="56"/>
      <c r="H1586" s="84">
        <f>SUMIF('Cash Inflows'!E:E,'AR Journal'!D1586,'Cash Inflows'!F:F)</f>
        <v>0</v>
      </c>
      <c r="I1586" s="84">
        <f t="shared" si="74"/>
        <v>0</v>
      </c>
      <c r="J1586">
        <f t="shared" si="73"/>
        <v>0</v>
      </c>
      <c r="K1586" t="b">
        <f ca="1">IF(TODAY()-E1586&gt;'Data Inputs'!$B$46,TRUE,FALSE)</f>
        <v>1</v>
      </c>
    </row>
    <row r="1587" spans="1:11" x14ac:dyDescent="0.25">
      <c r="A1587" s="110" t="str">
        <f t="shared" si="72"/>
        <v/>
      </c>
      <c r="B1587" s="123"/>
      <c r="C1587" s="55"/>
      <c r="D1587" s="55"/>
      <c r="E1587" s="56"/>
      <c r="F1587" s="55"/>
      <c r="G1587" s="56"/>
      <c r="H1587" s="84">
        <f>SUMIF('Cash Inflows'!E:E,'AR Journal'!D1587,'Cash Inflows'!F:F)</f>
        <v>0</v>
      </c>
      <c r="I1587" s="84">
        <f t="shared" si="74"/>
        <v>0</v>
      </c>
      <c r="J1587">
        <f t="shared" si="73"/>
        <v>0</v>
      </c>
      <c r="K1587" t="b">
        <f ca="1">IF(TODAY()-E1587&gt;'Data Inputs'!$B$46,TRUE,FALSE)</f>
        <v>1</v>
      </c>
    </row>
    <row r="1588" spans="1:11" x14ac:dyDescent="0.25">
      <c r="A1588" s="110" t="str">
        <f t="shared" si="72"/>
        <v/>
      </c>
      <c r="B1588" s="123"/>
      <c r="C1588" s="55"/>
      <c r="D1588" s="55"/>
      <c r="E1588" s="56"/>
      <c r="F1588" s="55"/>
      <c r="G1588" s="56"/>
      <c r="H1588" s="84">
        <f>SUMIF('Cash Inflows'!E:E,'AR Journal'!D1588,'Cash Inflows'!F:F)</f>
        <v>0</v>
      </c>
      <c r="I1588" s="84">
        <f t="shared" si="74"/>
        <v>0</v>
      </c>
      <c r="J1588">
        <f t="shared" si="73"/>
        <v>0</v>
      </c>
      <c r="K1588" t="b">
        <f ca="1">IF(TODAY()-E1588&gt;'Data Inputs'!$B$46,TRUE,FALSE)</f>
        <v>1</v>
      </c>
    </row>
    <row r="1589" spans="1:11" x14ac:dyDescent="0.25">
      <c r="A1589" s="110" t="str">
        <f t="shared" si="72"/>
        <v/>
      </c>
      <c r="B1589" s="123"/>
      <c r="C1589" s="55"/>
      <c r="D1589" s="55"/>
      <c r="E1589" s="56"/>
      <c r="F1589" s="55"/>
      <c r="G1589" s="56"/>
      <c r="H1589" s="84">
        <f>SUMIF('Cash Inflows'!E:E,'AR Journal'!D1589,'Cash Inflows'!F:F)</f>
        <v>0</v>
      </c>
      <c r="I1589" s="84">
        <f t="shared" si="74"/>
        <v>0</v>
      </c>
      <c r="J1589">
        <f t="shared" si="73"/>
        <v>0</v>
      </c>
      <c r="K1589" t="b">
        <f ca="1">IF(TODAY()-E1589&gt;'Data Inputs'!$B$46,TRUE,FALSE)</f>
        <v>1</v>
      </c>
    </row>
    <row r="1590" spans="1:11" x14ac:dyDescent="0.25">
      <c r="A1590" s="110" t="str">
        <f t="shared" si="72"/>
        <v/>
      </c>
      <c r="B1590" s="123"/>
      <c r="C1590" s="55"/>
      <c r="D1590" s="55"/>
      <c r="E1590" s="56"/>
      <c r="F1590" s="55"/>
      <c r="G1590" s="56"/>
      <c r="H1590" s="84">
        <f>SUMIF('Cash Inflows'!E:E,'AR Journal'!D1590,'Cash Inflows'!F:F)</f>
        <v>0</v>
      </c>
      <c r="I1590" s="84">
        <f t="shared" si="74"/>
        <v>0</v>
      </c>
      <c r="J1590">
        <f t="shared" si="73"/>
        <v>0</v>
      </c>
      <c r="K1590" t="b">
        <f ca="1">IF(TODAY()-E1590&gt;'Data Inputs'!$B$46,TRUE,FALSE)</f>
        <v>1</v>
      </c>
    </row>
    <row r="1591" spans="1:11" x14ac:dyDescent="0.25">
      <c r="A1591" s="110" t="str">
        <f t="shared" si="72"/>
        <v/>
      </c>
      <c r="B1591" s="123"/>
      <c r="C1591" s="55"/>
      <c r="D1591" s="55"/>
      <c r="E1591" s="56"/>
      <c r="F1591" s="55"/>
      <c r="G1591" s="56"/>
      <c r="H1591" s="84">
        <f>SUMIF('Cash Inflows'!E:E,'AR Journal'!D1591,'Cash Inflows'!F:F)</f>
        <v>0</v>
      </c>
      <c r="I1591" s="84">
        <f t="shared" si="74"/>
        <v>0</v>
      </c>
      <c r="J1591">
        <f t="shared" si="73"/>
        <v>0</v>
      </c>
      <c r="K1591" t="b">
        <f ca="1">IF(TODAY()-E1591&gt;'Data Inputs'!$B$46,TRUE,FALSE)</f>
        <v>1</v>
      </c>
    </row>
    <row r="1592" spans="1:11" x14ac:dyDescent="0.25">
      <c r="A1592" s="110" t="str">
        <f t="shared" si="72"/>
        <v/>
      </c>
      <c r="B1592" s="123"/>
      <c r="C1592" s="55"/>
      <c r="D1592" s="55"/>
      <c r="E1592" s="56"/>
      <c r="F1592" s="55"/>
      <c r="G1592" s="56"/>
      <c r="H1592" s="84">
        <f>SUMIF('Cash Inflows'!E:E,'AR Journal'!D1592,'Cash Inflows'!F:F)</f>
        <v>0</v>
      </c>
      <c r="I1592" s="84">
        <f t="shared" si="74"/>
        <v>0</v>
      </c>
      <c r="J1592">
        <f t="shared" si="73"/>
        <v>0</v>
      </c>
      <c r="K1592" t="b">
        <f ca="1">IF(TODAY()-E1592&gt;'Data Inputs'!$B$46,TRUE,FALSE)</f>
        <v>1</v>
      </c>
    </row>
    <row r="1593" spans="1:11" x14ac:dyDescent="0.25">
      <c r="A1593" s="110" t="str">
        <f t="shared" si="72"/>
        <v/>
      </c>
      <c r="B1593" s="123"/>
      <c r="C1593" s="55"/>
      <c r="D1593" s="55"/>
      <c r="E1593" s="56"/>
      <c r="F1593" s="55"/>
      <c r="G1593" s="56"/>
      <c r="H1593" s="84">
        <f>SUMIF('Cash Inflows'!E:E,'AR Journal'!D1593,'Cash Inflows'!F:F)</f>
        <v>0</v>
      </c>
      <c r="I1593" s="84">
        <f t="shared" si="74"/>
        <v>0</v>
      </c>
      <c r="J1593">
        <f t="shared" si="73"/>
        <v>0</v>
      </c>
      <c r="K1593" t="b">
        <f ca="1">IF(TODAY()-E1593&gt;'Data Inputs'!$B$46,TRUE,FALSE)</f>
        <v>1</v>
      </c>
    </row>
    <row r="1594" spans="1:11" x14ac:dyDescent="0.25">
      <c r="A1594" s="110" t="str">
        <f t="shared" si="72"/>
        <v/>
      </c>
      <c r="B1594" s="123"/>
      <c r="C1594" s="55"/>
      <c r="D1594" s="55"/>
      <c r="E1594" s="56"/>
      <c r="F1594" s="55"/>
      <c r="G1594" s="56"/>
      <c r="H1594" s="84">
        <f>SUMIF('Cash Inflows'!E:E,'AR Journal'!D1594,'Cash Inflows'!F:F)</f>
        <v>0</v>
      </c>
      <c r="I1594" s="84">
        <f t="shared" si="74"/>
        <v>0</v>
      </c>
      <c r="J1594">
        <f t="shared" si="73"/>
        <v>0</v>
      </c>
      <c r="K1594" t="b">
        <f ca="1">IF(TODAY()-E1594&gt;'Data Inputs'!$B$46,TRUE,FALSE)</f>
        <v>1</v>
      </c>
    </row>
    <row r="1595" spans="1:11" x14ac:dyDescent="0.25">
      <c r="A1595" s="110" t="str">
        <f t="shared" si="72"/>
        <v/>
      </c>
      <c r="B1595" s="123"/>
      <c r="C1595" s="55"/>
      <c r="D1595" s="55"/>
      <c r="E1595" s="56"/>
      <c r="F1595" s="55"/>
      <c r="G1595" s="56"/>
      <c r="H1595" s="84">
        <f>SUMIF('Cash Inflows'!E:E,'AR Journal'!D1595,'Cash Inflows'!F:F)</f>
        <v>0</v>
      </c>
      <c r="I1595" s="84">
        <f t="shared" si="74"/>
        <v>0</v>
      </c>
      <c r="J1595">
        <f t="shared" si="73"/>
        <v>0</v>
      </c>
      <c r="K1595" t="b">
        <f ca="1">IF(TODAY()-E1595&gt;'Data Inputs'!$B$46,TRUE,FALSE)</f>
        <v>1</v>
      </c>
    </row>
    <row r="1596" spans="1:11" x14ac:dyDescent="0.25">
      <c r="A1596" s="110" t="str">
        <f t="shared" si="72"/>
        <v/>
      </c>
      <c r="B1596" s="123"/>
      <c r="C1596" s="55"/>
      <c r="D1596" s="55"/>
      <c r="E1596" s="56"/>
      <c r="F1596" s="55"/>
      <c r="G1596" s="56"/>
      <c r="H1596" s="84">
        <f>SUMIF('Cash Inflows'!E:E,'AR Journal'!D1596,'Cash Inflows'!F:F)</f>
        <v>0</v>
      </c>
      <c r="I1596" s="84">
        <f t="shared" si="74"/>
        <v>0</v>
      </c>
      <c r="J1596">
        <f t="shared" si="73"/>
        <v>0</v>
      </c>
      <c r="K1596" t="b">
        <f ca="1">IF(TODAY()-E1596&gt;'Data Inputs'!$B$46,TRUE,FALSE)</f>
        <v>1</v>
      </c>
    </row>
    <row r="1597" spans="1:11" x14ac:dyDescent="0.25">
      <c r="A1597" s="110" t="str">
        <f t="shared" si="72"/>
        <v/>
      </c>
      <c r="B1597" s="123"/>
      <c r="C1597" s="55"/>
      <c r="D1597" s="55"/>
      <c r="E1597" s="56"/>
      <c r="F1597" s="55"/>
      <c r="G1597" s="56"/>
      <c r="H1597" s="84">
        <f>SUMIF('Cash Inflows'!E:E,'AR Journal'!D1597,'Cash Inflows'!F:F)</f>
        <v>0</v>
      </c>
      <c r="I1597" s="84">
        <f t="shared" si="74"/>
        <v>0</v>
      </c>
      <c r="J1597">
        <f t="shared" si="73"/>
        <v>0</v>
      </c>
      <c r="K1597" t="b">
        <f ca="1">IF(TODAY()-E1597&gt;'Data Inputs'!$B$46,TRUE,FALSE)</f>
        <v>1</v>
      </c>
    </row>
    <row r="1598" spans="1:11" x14ac:dyDescent="0.25">
      <c r="A1598" s="110" t="str">
        <f t="shared" si="72"/>
        <v/>
      </c>
      <c r="B1598" s="123"/>
      <c r="C1598" s="55"/>
      <c r="D1598" s="55"/>
      <c r="E1598" s="56"/>
      <c r="F1598" s="55"/>
      <c r="G1598" s="56"/>
      <c r="H1598" s="84">
        <f>SUMIF('Cash Inflows'!E:E,'AR Journal'!D1598,'Cash Inflows'!F:F)</f>
        <v>0</v>
      </c>
      <c r="I1598" s="84">
        <f t="shared" si="74"/>
        <v>0</v>
      </c>
      <c r="J1598">
        <f t="shared" si="73"/>
        <v>0</v>
      </c>
      <c r="K1598" t="b">
        <f ca="1">IF(TODAY()-E1598&gt;'Data Inputs'!$B$46,TRUE,FALSE)</f>
        <v>1</v>
      </c>
    </row>
    <row r="1599" spans="1:11" x14ac:dyDescent="0.25">
      <c r="A1599" s="110" t="str">
        <f t="shared" si="72"/>
        <v/>
      </c>
      <c r="B1599" s="123"/>
      <c r="C1599" s="55"/>
      <c r="D1599" s="55"/>
      <c r="E1599" s="56"/>
      <c r="F1599" s="55"/>
      <c r="G1599" s="56"/>
      <c r="H1599" s="84">
        <f>SUMIF('Cash Inflows'!E:E,'AR Journal'!D1599,'Cash Inflows'!F:F)</f>
        <v>0</v>
      </c>
      <c r="I1599" s="84">
        <f t="shared" si="74"/>
        <v>0</v>
      </c>
      <c r="J1599">
        <f t="shared" si="73"/>
        <v>0</v>
      </c>
      <c r="K1599" t="b">
        <f ca="1">IF(TODAY()-E1599&gt;'Data Inputs'!$B$46,TRUE,FALSE)</f>
        <v>1</v>
      </c>
    </row>
    <row r="1600" spans="1:11" x14ac:dyDescent="0.25">
      <c r="A1600" s="110" t="str">
        <f t="shared" si="72"/>
        <v/>
      </c>
      <c r="B1600" s="123"/>
      <c r="C1600" s="55"/>
      <c r="D1600" s="55"/>
      <c r="E1600" s="56"/>
      <c r="F1600" s="55"/>
      <c r="G1600" s="56"/>
      <c r="H1600" s="84">
        <f>SUMIF('Cash Inflows'!E:E,'AR Journal'!D1600,'Cash Inflows'!F:F)</f>
        <v>0</v>
      </c>
      <c r="I1600" s="84">
        <f t="shared" si="74"/>
        <v>0</v>
      </c>
      <c r="J1600">
        <f t="shared" si="73"/>
        <v>0</v>
      </c>
      <c r="K1600" t="b">
        <f ca="1">IF(TODAY()-E1600&gt;'Data Inputs'!$B$46,TRUE,FALSE)</f>
        <v>1</v>
      </c>
    </row>
    <row r="1601" spans="1:11" x14ac:dyDescent="0.25">
      <c r="A1601" s="110" t="str">
        <f t="shared" si="72"/>
        <v/>
      </c>
      <c r="B1601" s="123"/>
      <c r="C1601" s="55"/>
      <c r="D1601" s="55"/>
      <c r="E1601" s="56"/>
      <c r="F1601" s="55"/>
      <c r="G1601" s="56"/>
      <c r="H1601" s="84">
        <f>SUMIF('Cash Inflows'!E:E,'AR Journal'!D1601,'Cash Inflows'!F:F)</f>
        <v>0</v>
      </c>
      <c r="I1601" s="84">
        <f t="shared" si="74"/>
        <v>0</v>
      </c>
      <c r="J1601">
        <f t="shared" si="73"/>
        <v>0</v>
      </c>
      <c r="K1601" t="b">
        <f ca="1">IF(TODAY()-E1601&gt;'Data Inputs'!$B$46,TRUE,FALSE)</f>
        <v>1</v>
      </c>
    </row>
    <row r="1602" spans="1:11" x14ac:dyDescent="0.25">
      <c r="A1602" s="110" t="str">
        <f t="shared" si="72"/>
        <v/>
      </c>
      <c r="B1602" s="123"/>
      <c r="C1602" s="55"/>
      <c r="D1602" s="55"/>
      <c r="E1602" s="56"/>
      <c r="F1602" s="55"/>
      <c r="G1602" s="56"/>
      <c r="H1602" s="84">
        <f>SUMIF('Cash Inflows'!E:E,'AR Journal'!D1602,'Cash Inflows'!F:F)</f>
        <v>0</v>
      </c>
      <c r="I1602" s="84">
        <f t="shared" si="74"/>
        <v>0</v>
      </c>
      <c r="J1602">
        <f t="shared" si="73"/>
        <v>0</v>
      </c>
      <c r="K1602" t="b">
        <f ca="1">IF(TODAY()-E1602&gt;'Data Inputs'!$B$46,TRUE,FALSE)</f>
        <v>1</v>
      </c>
    </row>
    <row r="1603" spans="1:11" x14ac:dyDescent="0.25">
      <c r="A1603" s="110" t="str">
        <f t="shared" ref="A1603:A1666" si="75">IF(E1603="","",E1603+(6-J1603))</f>
        <v/>
      </c>
      <c r="B1603" s="123"/>
      <c r="C1603" s="55"/>
      <c r="D1603" s="55"/>
      <c r="E1603" s="56"/>
      <c r="F1603" s="55"/>
      <c r="G1603" s="56"/>
      <c r="H1603" s="84">
        <f>SUMIF('Cash Inflows'!E:E,'AR Journal'!D1603,'Cash Inflows'!F:F)</f>
        <v>0</v>
      </c>
      <c r="I1603" s="84">
        <f t="shared" si="74"/>
        <v>0</v>
      </c>
      <c r="J1603">
        <f t="shared" ref="J1603:J1666" si="76">IF(WEEKDAY(E1603)=7,0,WEEKDAY(E1603))</f>
        <v>0</v>
      </c>
      <c r="K1603" t="b">
        <f ca="1">IF(TODAY()-E1603&gt;'Data Inputs'!$B$46,TRUE,FALSE)</f>
        <v>1</v>
      </c>
    </row>
    <row r="1604" spans="1:11" x14ac:dyDescent="0.25">
      <c r="A1604" s="110" t="str">
        <f t="shared" si="75"/>
        <v/>
      </c>
      <c r="B1604" s="123"/>
      <c r="C1604" s="55"/>
      <c r="D1604" s="55"/>
      <c r="E1604" s="56"/>
      <c r="F1604" s="55"/>
      <c r="G1604" s="56"/>
      <c r="H1604" s="84">
        <f>SUMIF('Cash Inflows'!E:E,'AR Journal'!D1604,'Cash Inflows'!F:F)</f>
        <v>0</v>
      </c>
      <c r="I1604" s="84">
        <f t="shared" ref="I1604:I1667" si="77">F1604-H1604</f>
        <v>0</v>
      </c>
      <c r="J1604">
        <f t="shared" si="76"/>
        <v>0</v>
      </c>
      <c r="K1604" t="b">
        <f ca="1">IF(TODAY()-E1604&gt;'Data Inputs'!$B$46,TRUE,FALSE)</f>
        <v>1</v>
      </c>
    </row>
    <row r="1605" spans="1:11" x14ac:dyDescent="0.25">
      <c r="A1605" s="110" t="str">
        <f t="shared" si="75"/>
        <v/>
      </c>
      <c r="B1605" s="123"/>
      <c r="C1605" s="55"/>
      <c r="D1605" s="55"/>
      <c r="E1605" s="56"/>
      <c r="F1605" s="55"/>
      <c r="G1605" s="56"/>
      <c r="H1605" s="84">
        <f>SUMIF('Cash Inflows'!E:E,'AR Journal'!D1605,'Cash Inflows'!F:F)</f>
        <v>0</v>
      </c>
      <c r="I1605" s="84">
        <f t="shared" si="77"/>
        <v>0</v>
      </c>
      <c r="J1605">
        <f t="shared" si="76"/>
        <v>0</v>
      </c>
      <c r="K1605" t="b">
        <f ca="1">IF(TODAY()-E1605&gt;'Data Inputs'!$B$46,TRUE,FALSE)</f>
        <v>1</v>
      </c>
    </row>
    <row r="1606" spans="1:11" x14ac:dyDescent="0.25">
      <c r="A1606" s="110" t="str">
        <f t="shared" si="75"/>
        <v/>
      </c>
      <c r="B1606" s="123"/>
      <c r="C1606" s="55"/>
      <c r="D1606" s="55"/>
      <c r="E1606" s="56"/>
      <c r="F1606" s="55"/>
      <c r="G1606" s="56"/>
      <c r="H1606" s="84">
        <f>SUMIF('Cash Inflows'!E:E,'AR Journal'!D1606,'Cash Inflows'!F:F)</f>
        <v>0</v>
      </c>
      <c r="I1606" s="84">
        <f t="shared" si="77"/>
        <v>0</v>
      </c>
      <c r="J1606">
        <f t="shared" si="76"/>
        <v>0</v>
      </c>
      <c r="K1606" t="b">
        <f ca="1">IF(TODAY()-E1606&gt;'Data Inputs'!$B$46,TRUE,FALSE)</f>
        <v>1</v>
      </c>
    </row>
    <row r="1607" spans="1:11" x14ac:dyDescent="0.25">
      <c r="A1607" s="110" t="str">
        <f t="shared" si="75"/>
        <v/>
      </c>
      <c r="B1607" s="123"/>
      <c r="C1607" s="55"/>
      <c r="D1607" s="55"/>
      <c r="E1607" s="56"/>
      <c r="F1607" s="55"/>
      <c r="G1607" s="56"/>
      <c r="H1607" s="84">
        <f>SUMIF('Cash Inflows'!E:E,'AR Journal'!D1607,'Cash Inflows'!F:F)</f>
        <v>0</v>
      </c>
      <c r="I1607" s="84">
        <f t="shared" si="77"/>
        <v>0</v>
      </c>
      <c r="J1607">
        <f t="shared" si="76"/>
        <v>0</v>
      </c>
      <c r="K1607" t="b">
        <f ca="1">IF(TODAY()-E1607&gt;'Data Inputs'!$B$46,TRUE,FALSE)</f>
        <v>1</v>
      </c>
    </row>
    <row r="1608" spans="1:11" x14ac:dyDescent="0.25">
      <c r="A1608" s="110" t="str">
        <f t="shared" si="75"/>
        <v/>
      </c>
      <c r="B1608" s="123"/>
      <c r="C1608" s="55"/>
      <c r="D1608" s="55"/>
      <c r="E1608" s="56"/>
      <c r="F1608" s="55"/>
      <c r="G1608" s="56"/>
      <c r="H1608" s="84">
        <f>SUMIF('Cash Inflows'!E:E,'AR Journal'!D1608,'Cash Inflows'!F:F)</f>
        <v>0</v>
      </c>
      <c r="I1608" s="84">
        <f t="shared" si="77"/>
        <v>0</v>
      </c>
      <c r="J1608">
        <f t="shared" si="76"/>
        <v>0</v>
      </c>
      <c r="K1608" t="b">
        <f ca="1">IF(TODAY()-E1608&gt;'Data Inputs'!$B$46,TRUE,FALSE)</f>
        <v>1</v>
      </c>
    </row>
    <row r="1609" spans="1:11" x14ac:dyDescent="0.25">
      <c r="A1609" s="110" t="str">
        <f t="shared" si="75"/>
        <v/>
      </c>
      <c r="B1609" s="123"/>
      <c r="C1609" s="55"/>
      <c r="D1609" s="55"/>
      <c r="E1609" s="56"/>
      <c r="F1609" s="55"/>
      <c r="G1609" s="56"/>
      <c r="H1609" s="84">
        <f>SUMIF('Cash Inflows'!E:E,'AR Journal'!D1609,'Cash Inflows'!F:F)</f>
        <v>0</v>
      </c>
      <c r="I1609" s="84">
        <f t="shared" si="77"/>
        <v>0</v>
      </c>
      <c r="J1609">
        <f t="shared" si="76"/>
        <v>0</v>
      </c>
      <c r="K1609" t="b">
        <f ca="1">IF(TODAY()-E1609&gt;'Data Inputs'!$B$46,TRUE,FALSE)</f>
        <v>1</v>
      </c>
    </row>
    <row r="1610" spans="1:11" x14ac:dyDescent="0.25">
      <c r="A1610" s="110" t="str">
        <f t="shared" si="75"/>
        <v/>
      </c>
      <c r="B1610" s="123"/>
      <c r="C1610" s="55"/>
      <c r="D1610" s="55"/>
      <c r="E1610" s="56"/>
      <c r="F1610" s="55"/>
      <c r="G1610" s="56"/>
      <c r="H1610" s="84">
        <f>SUMIF('Cash Inflows'!E:E,'AR Journal'!D1610,'Cash Inflows'!F:F)</f>
        <v>0</v>
      </c>
      <c r="I1610" s="84">
        <f t="shared" si="77"/>
        <v>0</v>
      </c>
      <c r="J1610">
        <f t="shared" si="76"/>
        <v>0</v>
      </c>
      <c r="K1610" t="b">
        <f ca="1">IF(TODAY()-E1610&gt;'Data Inputs'!$B$46,TRUE,FALSE)</f>
        <v>1</v>
      </c>
    </row>
    <row r="1611" spans="1:11" x14ac:dyDescent="0.25">
      <c r="A1611" s="110" t="str">
        <f t="shared" si="75"/>
        <v/>
      </c>
      <c r="B1611" s="123"/>
      <c r="C1611" s="55"/>
      <c r="D1611" s="55"/>
      <c r="E1611" s="56"/>
      <c r="F1611" s="55"/>
      <c r="G1611" s="56"/>
      <c r="H1611" s="84">
        <f>SUMIF('Cash Inflows'!E:E,'AR Journal'!D1611,'Cash Inflows'!F:F)</f>
        <v>0</v>
      </c>
      <c r="I1611" s="84">
        <f t="shared" si="77"/>
        <v>0</v>
      </c>
      <c r="J1611">
        <f t="shared" si="76"/>
        <v>0</v>
      </c>
      <c r="K1611" t="b">
        <f ca="1">IF(TODAY()-E1611&gt;'Data Inputs'!$B$46,TRUE,FALSE)</f>
        <v>1</v>
      </c>
    </row>
    <row r="1612" spans="1:11" x14ac:dyDescent="0.25">
      <c r="A1612" s="110" t="str">
        <f t="shared" si="75"/>
        <v/>
      </c>
      <c r="B1612" s="123"/>
      <c r="C1612" s="55"/>
      <c r="D1612" s="55"/>
      <c r="E1612" s="56"/>
      <c r="F1612" s="55"/>
      <c r="G1612" s="56"/>
      <c r="H1612" s="84">
        <f>SUMIF('Cash Inflows'!E:E,'AR Journal'!D1612,'Cash Inflows'!F:F)</f>
        <v>0</v>
      </c>
      <c r="I1612" s="84">
        <f t="shared" si="77"/>
        <v>0</v>
      </c>
      <c r="J1612">
        <f t="shared" si="76"/>
        <v>0</v>
      </c>
      <c r="K1612" t="b">
        <f ca="1">IF(TODAY()-E1612&gt;'Data Inputs'!$B$46,TRUE,FALSE)</f>
        <v>1</v>
      </c>
    </row>
    <row r="1613" spans="1:11" x14ac:dyDescent="0.25">
      <c r="A1613" s="110" t="str">
        <f t="shared" si="75"/>
        <v/>
      </c>
      <c r="B1613" s="123"/>
      <c r="C1613" s="55"/>
      <c r="D1613" s="55"/>
      <c r="E1613" s="56"/>
      <c r="F1613" s="55"/>
      <c r="G1613" s="56"/>
      <c r="H1613" s="84">
        <f>SUMIF('Cash Inflows'!E:E,'AR Journal'!D1613,'Cash Inflows'!F:F)</f>
        <v>0</v>
      </c>
      <c r="I1613" s="84">
        <f t="shared" si="77"/>
        <v>0</v>
      </c>
      <c r="J1613">
        <f t="shared" si="76"/>
        <v>0</v>
      </c>
      <c r="K1613" t="b">
        <f ca="1">IF(TODAY()-E1613&gt;'Data Inputs'!$B$46,TRUE,FALSE)</f>
        <v>1</v>
      </c>
    </row>
    <row r="1614" spans="1:11" x14ac:dyDescent="0.25">
      <c r="A1614" s="110" t="str">
        <f t="shared" si="75"/>
        <v/>
      </c>
      <c r="B1614" s="123"/>
      <c r="C1614" s="55"/>
      <c r="D1614" s="55"/>
      <c r="E1614" s="56"/>
      <c r="F1614" s="55"/>
      <c r="G1614" s="56"/>
      <c r="H1614" s="84">
        <f>SUMIF('Cash Inflows'!E:E,'AR Journal'!D1614,'Cash Inflows'!F:F)</f>
        <v>0</v>
      </c>
      <c r="I1614" s="84">
        <f t="shared" si="77"/>
        <v>0</v>
      </c>
      <c r="J1614">
        <f t="shared" si="76"/>
        <v>0</v>
      </c>
      <c r="K1614" t="b">
        <f ca="1">IF(TODAY()-E1614&gt;'Data Inputs'!$B$46,TRUE,FALSE)</f>
        <v>1</v>
      </c>
    </row>
    <row r="1615" spans="1:11" x14ac:dyDescent="0.25">
      <c r="A1615" s="110" t="str">
        <f t="shared" si="75"/>
        <v/>
      </c>
      <c r="B1615" s="123"/>
      <c r="C1615" s="55"/>
      <c r="D1615" s="55"/>
      <c r="E1615" s="56"/>
      <c r="F1615" s="55"/>
      <c r="G1615" s="56"/>
      <c r="H1615" s="84">
        <f>SUMIF('Cash Inflows'!E:E,'AR Journal'!D1615,'Cash Inflows'!F:F)</f>
        <v>0</v>
      </c>
      <c r="I1615" s="84">
        <f t="shared" si="77"/>
        <v>0</v>
      </c>
      <c r="J1615">
        <f t="shared" si="76"/>
        <v>0</v>
      </c>
      <c r="K1615" t="b">
        <f ca="1">IF(TODAY()-E1615&gt;'Data Inputs'!$B$46,TRUE,FALSE)</f>
        <v>1</v>
      </c>
    </row>
    <row r="1616" spans="1:11" x14ac:dyDescent="0.25">
      <c r="A1616" s="110" t="str">
        <f t="shared" si="75"/>
        <v/>
      </c>
      <c r="B1616" s="123"/>
      <c r="C1616" s="55"/>
      <c r="D1616" s="55"/>
      <c r="E1616" s="56"/>
      <c r="F1616" s="55"/>
      <c r="G1616" s="56"/>
      <c r="H1616" s="84">
        <f>SUMIF('Cash Inflows'!E:E,'AR Journal'!D1616,'Cash Inflows'!F:F)</f>
        <v>0</v>
      </c>
      <c r="I1616" s="84">
        <f t="shared" si="77"/>
        <v>0</v>
      </c>
      <c r="J1616">
        <f t="shared" si="76"/>
        <v>0</v>
      </c>
      <c r="K1616" t="b">
        <f ca="1">IF(TODAY()-E1616&gt;'Data Inputs'!$B$46,TRUE,FALSE)</f>
        <v>1</v>
      </c>
    </row>
    <row r="1617" spans="1:11" x14ac:dyDescent="0.25">
      <c r="A1617" s="110" t="str">
        <f t="shared" si="75"/>
        <v/>
      </c>
      <c r="B1617" s="123"/>
      <c r="C1617" s="55"/>
      <c r="D1617" s="55"/>
      <c r="E1617" s="56"/>
      <c r="F1617" s="55"/>
      <c r="G1617" s="56"/>
      <c r="H1617" s="84">
        <f>SUMIF('Cash Inflows'!E:E,'AR Journal'!D1617,'Cash Inflows'!F:F)</f>
        <v>0</v>
      </c>
      <c r="I1617" s="84">
        <f t="shared" si="77"/>
        <v>0</v>
      </c>
      <c r="J1617">
        <f t="shared" si="76"/>
        <v>0</v>
      </c>
      <c r="K1617" t="b">
        <f ca="1">IF(TODAY()-E1617&gt;'Data Inputs'!$B$46,TRUE,FALSE)</f>
        <v>1</v>
      </c>
    </row>
    <row r="1618" spans="1:11" x14ac:dyDescent="0.25">
      <c r="A1618" s="110" t="str">
        <f t="shared" si="75"/>
        <v/>
      </c>
      <c r="B1618" s="123"/>
      <c r="C1618" s="55"/>
      <c r="D1618" s="55"/>
      <c r="E1618" s="56"/>
      <c r="F1618" s="55"/>
      <c r="G1618" s="56"/>
      <c r="H1618" s="84">
        <f>SUMIF('Cash Inflows'!E:E,'AR Journal'!D1618,'Cash Inflows'!F:F)</f>
        <v>0</v>
      </c>
      <c r="I1618" s="84">
        <f t="shared" si="77"/>
        <v>0</v>
      </c>
      <c r="J1618">
        <f t="shared" si="76"/>
        <v>0</v>
      </c>
      <c r="K1618" t="b">
        <f ca="1">IF(TODAY()-E1618&gt;'Data Inputs'!$B$46,TRUE,FALSE)</f>
        <v>1</v>
      </c>
    </row>
    <row r="1619" spans="1:11" x14ac:dyDescent="0.25">
      <c r="A1619" s="110" t="str">
        <f t="shared" si="75"/>
        <v/>
      </c>
      <c r="B1619" s="123"/>
      <c r="C1619" s="55"/>
      <c r="D1619" s="55"/>
      <c r="E1619" s="56"/>
      <c r="F1619" s="55"/>
      <c r="G1619" s="56"/>
      <c r="H1619" s="84">
        <f>SUMIF('Cash Inflows'!E:E,'AR Journal'!D1619,'Cash Inflows'!F:F)</f>
        <v>0</v>
      </c>
      <c r="I1619" s="84">
        <f t="shared" si="77"/>
        <v>0</v>
      </c>
      <c r="J1619">
        <f t="shared" si="76"/>
        <v>0</v>
      </c>
      <c r="K1619" t="b">
        <f ca="1">IF(TODAY()-E1619&gt;'Data Inputs'!$B$46,TRUE,FALSE)</f>
        <v>1</v>
      </c>
    </row>
    <row r="1620" spans="1:11" x14ac:dyDescent="0.25">
      <c r="A1620" s="110" t="str">
        <f t="shared" si="75"/>
        <v/>
      </c>
      <c r="B1620" s="123"/>
      <c r="C1620" s="55"/>
      <c r="D1620" s="55"/>
      <c r="E1620" s="56"/>
      <c r="F1620" s="55"/>
      <c r="G1620" s="56"/>
      <c r="H1620" s="84">
        <f>SUMIF('Cash Inflows'!E:E,'AR Journal'!D1620,'Cash Inflows'!F:F)</f>
        <v>0</v>
      </c>
      <c r="I1620" s="84">
        <f t="shared" si="77"/>
        <v>0</v>
      </c>
      <c r="J1620">
        <f t="shared" si="76"/>
        <v>0</v>
      </c>
      <c r="K1620" t="b">
        <f ca="1">IF(TODAY()-E1620&gt;'Data Inputs'!$B$46,TRUE,FALSE)</f>
        <v>1</v>
      </c>
    </row>
    <row r="1621" spans="1:11" x14ac:dyDescent="0.25">
      <c r="A1621" s="110" t="str">
        <f t="shared" si="75"/>
        <v/>
      </c>
      <c r="B1621" s="123"/>
      <c r="C1621" s="55"/>
      <c r="D1621" s="55"/>
      <c r="E1621" s="56"/>
      <c r="F1621" s="55"/>
      <c r="G1621" s="56"/>
      <c r="H1621" s="84">
        <f>SUMIF('Cash Inflows'!E:E,'AR Journal'!D1621,'Cash Inflows'!F:F)</f>
        <v>0</v>
      </c>
      <c r="I1621" s="84">
        <f t="shared" si="77"/>
        <v>0</v>
      </c>
      <c r="J1621">
        <f t="shared" si="76"/>
        <v>0</v>
      </c>
      <c r="K1621" t="b">
        <f ca="1">IF(TODAY()-E1621&gt;'Data Inputs'!$B$46,TRUE,FALSE)</f>
        <v>1</v>
      </c>
    </row>
    <row r="1622" spans="1:11" x14ac:dyDescent="0.25">
      <c r="A1622" s="110" t="str">
        <f t="shared" si="75"/>
        <v/>
      </c>
      <c r="B1622" s="123"/>
      <c r="C1622" s="55"/>
      <c r="D1622" s="55"/>
      <c r="E1622" s="56"/>
      <c r="F1622" s="55"/>
      <c r="G1622" s="56"/>
      <c r="H1622" s="84">
        <f>SUMIF('Cash Inflows'!E:E,'AR Journal'!D1622,'Cash Inflows'!F:F)</f>
        <v>0</v>
      </c>
      <c r="I1622" s="84">
        <f t="shared" si="77"/>
        <v>0</v>
      </c>
      <c r="J1622">
        <f t="shared" si="76"/>
        <v>0</v>
      </c>
      <c r="K1622" t="b">
        <f ca="1">IF(TODAY()-E1622&gt;'Data Inputs'!$B$46,TRUE,FALSE)</f>
        <v>1</v>
      </c>
    </row>
    <row r="1623" spans="1:11" x14ac:dyDescent="0.25">
      <c r="A1623" s="110" t="str">
        <f t="shared" si="75"/>
        <v/>
      </c>
      <c r="B1623" s="123"/>
      <c r="C1623" s="55"/>
      <c r="D1623" s="55"/>
      <c r="E1623" s="56"/>
      <c r="F1623" s="55"/>
      <c r="G1623" s="56"/>
      <c r="H1623" s="84">
        <f>SUMIF('Cash Inflows'!E:E,'AR Journal'!D1623,'Cash Inflows'!F:F)</f>
        <v>0</v>
      </c>
      <c r="I1623" s="84">
        <f t="shared" si="77"/>
        <v>0</v>
      </c>
      <c r="J1623">
        <f t="shared" si="76"/>
        <v>0</v>
      </c>
      <c r="K1623" t="b">
        <f ca="1">IF(TODAY()-E1623&gt;'Data Inputs'!$B$46,TRUE,FALSE)</f>
        <v>1</v>
      </c>
    </row>
    <row r="1624" spans="1:11" x14ac:dyDescent="0.25">
      <c r="A1624" s="110" t="str">
        <f t="shared" si="75"/>
        <v/>
      </c>
      <c r="B1624" s="123"/>
      <c r="C1624" s="55"/>
      <c r="D1624" s="55"/>
      <c r="E1624" s="56"/>
      <c r="F1624" s="55"/>
      <c r="G1624" s="56"/>
      <c r="H1624" s="84">
        <f>SUMIF('Cash Inflows'!E:E,'AR Journal'!D1624,'Cash Inflows'!F:F)</f>
        <v>0</v>
      </c>
      <c r="I1624" s="84">
        <f t="shared" si="77"/>
        <v>0</v>
      </c>
      <c r="J1624">
        <f t="shared" si="76"/>
        <v>0</v>
      </c>
      <c r="K1624" t="b">
        <f ca="1">IF(TODAY()-E1624&gt;'Data Inputs'!$B$46,TRUE,FALSE)</f>
        <v>1</v>
      </c>
    </row>
    <row r="1625" spans="1:11" x14ac:dyDescent="0.25">
      <c r="A1625" s="110" t="str">
        <f t="shared" si="75"/>
        <v/>
      </c>
      <c r="B1625" s="123"/>
      <c r="C1625" s="55"/>
      <c r="D1625" s="55"/>
      <c r="E1625" s="56"/>
      <c r="F1625" s="55"/>
      <c r="G1625" s="56"/>
      <c r="H1625" s="84">
        <f>SUMIF('Cash Inflows'!E:E,'AR Journal'!D1625,'Cash Inflows'!F:F)</f>
        <v>0</v>
      </c>
      <c r="I1625" s="84">
        <f t="shared" si="77"/>
        <v>0</v>
      </c>
      <c r="J1625">
        <f t="shared" si="76"/>
        <v>0</v>
      </c>
      <c r="K1625" t="b">
        <f ca="1">IF(TODAY()-E1625&gt;'Data Inputs'!$B$46,TRUE,FALSE)</f>
        <v>1</v>
      </c>
    </row>
    <row r="1626" spans="1:11" x14ac:dyDescent="0.25">
      <c r="A1626" s="110" t="str">
        <f t="shared" si="75"/>
        <v/>
      </c>
      <c r="B1626" s="123"/>
      <c r="C1626" s="55"/>
      <c r="D1626" s="55"/>
      <c r="E1626" s="56"/>
      <c r="F1626" s="55"/>
      <c r="G1626" s="56"/>
      <c r="H1626" s="84">
        <f>SUMIF('Cash Inflows'!E:E,'AR Journal'!D1626,'Cash Inflows'!F:F)</f>
        <v>0</v>
      </c>
      <c r="I1626" s="84">
        <f t="shared" si="77"/>
        <v>0</v>
      </c>
      <c r="J1626">
        <f t="shared" si="76"/>
        <v>0</v>
      </c>
      <c r="K1626" t="b">
        <f ca="1">IF(TODAY()-E1626&gt;'Data Inputs'!$B$46,TRUE,FALSE)</f>
        <v>1</v>
      </c>
    </row>
    <row r="1627" spans="1:11" x14ac:dyDescent="0.25">
      <c r="A1627" s="110" t="str">
        <f t="shared" si="75"/>
        <v/>
      </c>
      <c r="B1627" s="123"/>
      <c r="C1627" s="55"/>
      <c r="D1627" s="55"/>
      <c r="E1627" s="56"/>
      <c r="F1627" s="55"/>
      <c r="G1627" s="56"/>
      <c r="H1627" s="84">
        <f>SUMIF('Cash Inflows'!E:E,'AR Journal'!D1627,'Cash Inflows'!F:F)</f>
        <v>0</v>
      </c>
      <c r="I1627" s="84">
        <f t="shared" si="77"/>
        <v>0</v>
      </c>
      <c r="J1627">
        <f t="shared" si="76"/>
        <v>0</v>
      </c>
      <c r="K1627" t="b">
        <f ca="1">IF(TODAY()-E1627&gt;'Data Inputs'!$B$46,TRUE,FALSE)</f>
        <v>1</v>
      </c>
    </row>
    <row r="1628" spans="1:11" x14ac:dyDescent="0.25">
      <c r="A1628" s="110" t="str">
        <f t="shared" si="75"/>
        <v/>
      </c>
      <c r="B1628" s="123"/>
      <c r="C1628" s="55"/>
      <c r="D1628" s="55"/>
      <c r="E1628" s="56"/>
      <c r="F1628" s="55"/>
      <c r="G1628" s="56"/>
      <c r="H1628" s="84">
        <f>SUMIF('Cash Inflows'!E:E,'AR Journal'!D1628,'Cash Inflows'!F:F)</f>
        <v>0</v>
      </c>
      <c r="I1628" s="84">
        <f t="shared" si="77"/>
        <v>0</v>
      </c>
      <c r="J1628">
        <f t="shared" si="76"/>
        <v>0</v>
      </c>
      <c r="K1628" t="b">
        <f ca="1">IF(TODAY()-E1628&gt;'Data Inputs'!$B$46,TRUE,FALSE)</f>
        <v>1</v>
      </c>
    </row>
    <row r="1629" spans="1:11" x14ac:dyDescent="0.25">
      <c r="A1629" s="110" t="str">
        <f t="shared" si="75"/>
        <v/>
      </c>
      <c r="B1629" s="123"/>
      <c r="C1629" s="55"/>
      <c r="D1629" s="55"/>
      <c r="E1629" s="56"/>
      <c r="F1629" s="55"/>
      <c r="G1629" s="56"/>
      <c r="H1629" s="84">
        <f>SUMIF('Cash Inflows'!E:E,'AR Journal'!D1629,'Cash Inflows'!F:F)</f>
        <v>0</v>
      </c>
      <c r="I1629" s="84">
        <f t="shared" si="77"/>
        <v>0</v>
      </c>
      <c r="J1629">
        <f t="shared" si="76"/>
        <v>0</v>
      </c>
      <c r="K1629" t="b">
        <f ca="1">IF(TODAY()-E1629&gt;'Data Inputs'!$B$46,TRUE,FALSE)</f>
        <v>1</v>
      </c>
    </row>
    <row r="1630" spans="1:11" x14ac:dyDescent="0.25">
      <c r="A1630" s="110" t="str">
        <f t="shared" si="75"/>
        <v/>
      </c>
      <c r="B1630" s="123"/>
      <c r="C1630" s="55"/>
      <c r="D1630" s="55"/>
      <c r="E1630" s="56"/>
      <c r="F1630" s="55"/>
      <c r="G1630" s="56"/>
      <c r="H1630" s="84">
        <f>SUMIF('Cash Inflows'!E:E,'AR Journal'!D1630,'Cash Inflows'!F:F)</f>
        <v>0</v>
      </c>
      <c r="I1630" s="84">
        <f t="shared" si="77"/>
        <v>0</v>
      </c>
      <c r="J1630">
        <f t="shared" si="76"/>
        <v>0</v>
      </c>
      <c r="K1630" t="b">
        <f ca="1">IF(TODAY()-E1630&gt;'Data Inputs'!$B$46,TRUE,FALSE)</f>
        <v>1</v>
      </c>
    </row>
    <row r="1631" spans="1:11" x14ac:dyDescent="0.25">
      <c r="A1631" s="110" t="str">
        <f t="shared" si="75"/>
        <v/>
      </c>
      <c r="B1631" s="123"/>
      <c r="C1631" s="55"/>
      <c r="D1631" s="55"/>
      <c r="E1631" s="56"/>
      <c r="F1631" s="55"/>
      <c r="G1631" s="56"/>
      <c r="H1631" s="84">
        <f>SUMIF('Cash Inflows'!E:E,'AR Journal'!D1631,'Cash Inflows'!F:F)</f>
        <v>0</v>
      </c>
      <c r="I1631" s="84">
        <f t="shared" si="77"/>
        <v>0</v>
      </c>
      <c r="J1631">
        <f t="shared" si="76"/>
        <v>0</v>
      </c>
      <c r="K1631" t="b">
        <f ca="1">IF(TODAY()-E1631&gt;'Data Inputs'!$B$46,TRUE,FALSE)</f>
        <v>1</v>
      </c>
    </row>
    <row r="1632" spans="1:11" x14ac:dyDescent="0.25">
      <c r="A1632" s="110" t="str">
        <f t="shared" si="75"/>
        <v/>
      </c>
      <c r="B1632" s="123"/>
      <c r="C1632" s="55"/>
      <c r="D1632" s="55"/>
      <c r="E1632" s="56"/>
      <c r="F1632" s="55"/>
      <c r="G1632" s="56"/>
      <c r="H1632" s="84">
        <f>SUMIF('Cash Inflows'!E:E,'AR Journal'!D1632,'Cash Inflows'!F:F)</f>
        <v>0</v>
      </c>
      <c r="I1632" s="84">
        <f t="shared" si="77"/>
        <v>0</v>
      </c>
      <c r="J1632">
        <f t="shared" si="76"/>
        <v>0</v>
      </c>
      <c r="K1632" t="b">
        <f ca="1">IF(TODAY()-E1632&gt;'Data Inputs'!$B$46,TRUE,FALSE)</f>
        <v>1</v>
      </c>
    </row>
    <row r="1633" spans="1:11" x14ac:dyDescent="0.25">
      <c r="A1633" s="110" t="str">
        <f t="shared" si="75"/>
        <v/>
      </c>
      <c r="B1633" s="123"/>
      <c r="C1633" s="55"/>
      <c r="D1633" s="55"/>
      <c r="E1633" s="56"/>
      <c r="F1633" s="55"/>
      <c r="G1633" s="56"/>
      <c r="H1633" s="84">
        <f>SUMIF('Cash Inflows'!E:E,'AR Journal'!D1633,'Cash Inflows'!F:F)</f>
        <v>0</v>
      </c>
      <c r="I1633" s="84">
        <f t="shared" si="77"/>
        <v>0</v>
      </c>
      <c r="J1633">
        <f t="shared" si="76"/>
        <v>0</v>
      </c>
      <c r="K1633" t="b">
        <f ca="1">IF(TODAY()-E1633&gt;'Data Inputs'!$B$46,TRUE,FALSE)</f>
        <v>1</v>
      </c>
    </row>
    <row r="1634" spans="1:11" x14ac:dyDescent="0.25">
      <c r="A1634" s="110" t="str">
        <f t="shared" si="75"/>
        <v/>
      </c>
      <c r="B1634" s="123"/>
      <c r="C1634" s="55"/>
      <c r="D1634" s="55"/>
      <c r="E1634" s="56"/>
      <c r="F1634" s="55"/>
      <c r="G1634" s="56"/>
      <c r="H1634" s="84">
        <f>SUMIF('Cash Inflows'!E:E,'AR Journal'!D1634,'Cash Inflows'!F:F)</f>
        <v>0</v>
      </c>
      <c r="I1634" s="84">
        <f t="shared" si="77"/>
        <v>0</v>
      </c>
      <c r="J1634">
        <f t="shared" si="76"/>
        <v>0</v>
      </c>
      <c r="K1634" t="b">
        <f ca="1">IF(TODAY()-E1634&gt;'Data Inputs'!$B$46,TRUE,FALSE)</f>
        <v>1</v>
      </c>
    </row>
    <row r="1635" spans="1:11" x14ac:dyDescent="0.25">
      <c r="A1635" s="110" t="str">
        <f t="shared" si="75"/>
        <v/>
      </c>
      <c r="B1635" s="123"/>
      <c r="C1635" s="55"/>
      <c r="D1635" s="55"/>
      <c r="E1635" s="56"/>
      <c r="F1635" s="55"/>
      <c r="G1635" s="56"/>
      <c r="H1635" s="84">
        <f>SUMIF('Cash Inflows'!E:E,'AR Journal'!D1635,'Cash Inflows'!F:F)</f>
        <v>0</v>
      </c>
      <c r="I1635" s="84">
        <f t="shared" si="77"/>
        <v>0</v>
      </c>
      <c r="J1635">
        <f t="shared" si="76"/>
        <v>0</v>
      </c>
      <c r="K1635" t="b">
        <f ca="1">IF(TODAY()-E1635&gt;'Data Inputs'!$B$46,TRUE,FALSE)</f>
        <v>1</v>
      </c>
    </row>
    <row r="1636" spans="1:11" x14ac:dyDescent="0.25">
      <c r="A1636" s="110" t="str">
        <f t="shared" si="75"/>
        <v/>
      </c>
      <c r="B1636" s="123"/>
      <c r="C1636" s="55"/>
      <c r="D1636" s="55"/>
      <c r="E1636" s="56"/>
      <c r="F1636" s="55"/>
      <c r="G1636" s="56"/>
      <c r="H1636" s="84">
        <f>SUMIF('Cash Inflows'!E:E,'AR Journal'!D1636,'Cash Inflows'!F:F)</f>
        <v>0</v>
      </c>
      <c r="I1636" s="84">
        <f t="shared" si="77"/>
        <v>0</v>
      </c>
      <c r="J1636">
        <f t="shared" si="76"/>
        <v>0</v>
      </c>
      <c r="K1636" t="b">
        <f ca="1">IF(TODAY()-E1636&gt;'Data Inputs'!$B$46,TRUE,FALSE)</f>
        <v>1</v>
      </c>
    </row>
    <row r="1637" spans="1:11" x14ac:dyDescent="0.25">
      <c r="A1637" s="110" t="str">
        <f t="shared" si="75"/>
        <v/>
      </c>
      <c r="B1637" s="123"/>
      <c r="C1637" s="55"/>
      <c r="D1637" s="55"/>
      <c r="E1637" s="56"/>
      <c r="F1637" s="55"/>
      <c r="G1637" s="56"/>
      <c r="H1637" s="84">
        <f>SUMIF('Cash Inflows'!E:E,'AR Journal'!D1637,'Cash Inflows'!F:F)</f>
        <v>0</v>
      </c>
      <c r="I1637" s="84">
        <f t="shared" si="77"/>
        <v>0</v>
      </c>
      <c r="J1637">
        <f t="shared" si="76"/>
        <v>0</v>
      </c>
      <c r="K1637" t="b">
        <f ca="1">IF(TODAY()-E1637&gt;'Data Inputs'!$B$46,TRUE,FALSE)</f>
        <v>1</v>
      </c>
    </row>
    <row r="1638" spans="1:11" x14ac:dyDescent="0.25">
      <c r="A1638" s="110" t="str">
        <f t="shared" si="75"/>
        <v/>
      </c>
      <c r="B1638" s="123"/>
      <c r="C1638" s="55"/>
      <c r="D1638" s="55"/>
      <c r="E1638" s="56"/>
      <c r="F1638" s="55"/>
      <c r="G1638" s="56"/>
      <c r="H1638" s="84">
        <f>SUMIF('Cash Inflows'!E:E,'AR Journal'!D1638,'Cash Inflows'!F:F)</f>
        <v>0</v>
      </c>
      <c r="I1638" s="84">
        <f t="shared" si="77"/>
        <v>0</v>
      </c>
      <c r="J1638">
        <f t="shared" si="76"/>
        <v>0</v>
      </c>
      <c r="K1638" t="b">
        <f ca="1">IF(TODAY()-E1638&gt;'Data Inputs'!$B$46,TRUE,FALSE)</f>
        <v>1</v>
      </c>
    </row>
    <row r="1639" spans="1:11" x14ac:dyDescent="0.25">
      <c r="A1639" s="110" t="str">
        <f t="shared" si="75"/>
        <v/>
      </c>
      <c r="B1639" s="123"/>
      <c r="C1639" s="55"/>
      <c r="D1639" s="55"/>
      <c r="E1639" s="56"/>
      <c r="F1639" s="55"/>
      <c r="G1639" s="56"/>
      <c r="H1639" s="84">
        <f>SUMIF('Cash Inflows'!E:E,'AR Journal'!D1639,'Cash Inflows'!F:F)</f>
        <v>0</v>
      </c>
      <c r="I1639" s="84">
        <f t="shared" si="77"/>
        <v>0</v>
      </c>
      <c r="J1639">
        <f t="shared" si="76"/>
        <v>0</v>
      </c>
      <c r="K1639" t="b">
        <f ca="1">IF(TODAY()-E1639&gt;'Data Inputs'!$B$46,TRUE,FALSE)</f>
        <v>1</v>
      </c>
    </row>
    <row r="1640" spans="1:11" x14ac:dyDescent="0.25">
      <c r="A1640" s="110" t="str">
        <f t="shared" si="75"/>
        <v/>
      </c>
      <c r="B1640" s="123"/>
      <c r="C1640" s="55"/>
      <c r="D1640" s="55"/>
      <c r="E1640" s="56"/>
      <c r="F1640" s="55"/>
      <c r="G1640" s="56"/>
      <c r="H1640" s="84">
        <f>SUMIF('Cash Inflows'!E:E,'AR Journal'!D1640,'Cash Inflows'!F:F)</f>
        <v>0</v>
      </c>
      <c r="I1640" s="84">
        <f t="shared" si="77"/>
        <v>0</v>
      </c>
      <c r="J1640">
        <f t="shared" si="76"/>
        <v>0</v>
      </c>
      <c r="K1640" t="b">
        <f ca="1">IF(TODAY()-E1640&gt;'Data Inputs'!$B$46,TRUE,FALSE)</f>
        <v>1</v>
      </c>
    </row>
    <row r="1641" spans="1:11" x14ac:dyDescent="0.25">
      <c r="A1641" s="110" t="str">
        <f t="shared" si="75"/>
        <v/>
      </c>
      <c r="B1641" s="123"/>
      <c r="C1641" s="55"/>
      <c r="D1641" s="55"/>
      <c r="E1641" s="56"/>
      <c r="F1641" s="55"/>
      <c r="G1641" s="56"/>
      <c r="H1641" s="84">
        <f>SUMIF('Cash Inflows'!E:E,'AR Journal'!D1641,'Cash Inflows'!F:F)</f>
        <v>0</v>
      </c>
      <c r="I1641" s="84">
        <f t="shared" si="77"/>
        <v>0</v>
      </c>
      <c r="J1641">
        <f t="shared" si="76"/>
        <v>0</v>
      </c>
      <c r="K1641" t="b">
        <f ca="1">IF(TODAY()-E1641&gt;'Data Inputs'!$B$46,TRUE,FALSE)</f>
        <v>1</v>
      </c>
    </row>
    <row r="1642" spans="1:11" x14ac:dyDescent="0.25">
      <c r="A1642" s="110" t="str">
        <f t="shared" si="75"/>
        <v/>
      </c>
      <c r="B1642" s="123"/>
      <c r="C1642" s="55"/>
      <c r="D1642" s="55"/>
      <c r="E1642" s="56"/>
      <c r="F1642" s="55"/>
      <c r="G1642" s="56"/>
      <c r="H1642" s="84">
        <f>SUMIF('Cash Inflows'!E:E,'AR Journal'!D1642,'Cash Inflows'!F:F)</f>
        <v>0</v>
      </c>
      <c r="I1642" s="84">
        <f t="shared" si="77"/>
        <v>0</v>
      </c>
      <c r="J1642">
        <f t="shared" si="76"/>
        <v>0</v>
      </c>
      <c r="K1642" t="b">
        <f ca="1">IF(TODAY()-E1642&gt;'Data Inputs'!$B$46,TRUE,FALSE)</f>
        <v>1</v>
      </c>
    </row>
    <row r="1643" spans="1:11" x14ac:dyDescent="0.25">
      <c r="A1643" s="110" t="str">
        <f t="shared" si="75"/>
        <v/>
      </c>
      <c r="B1643" s="123"/>
      <c r="C1643" s="55"/>
      <c r="D1643" s="55"/>
      <c r="E1643" s="56"/>
      <c r="F1643" s="55"/>
      <c r="G1643" s="56"/>
      <c r="H1643" s="84">
        <f>SUMIF('Cash Inflows'!E:E,'AR Journal'!D1643,'Cash Inflows'!F:F)</f>
        <v>0</v>
      </c>
      <c r="I1643" s="84">
        <f t="shared" si="77"/>
        <v>0</v>
      </c>
      <c r="J1643">
        <f t="shared" si="76"/>
        <v>0</v>
      </c>
      <c r="K1643" t="b">
        <f ca="1">IF(TODAY()-E1643&gt;'Data Inputs'!$B$46,TRUE,FALSE)</f>
        <v>1</v>
      </c>
    </row>
    <row r="1644" spans="1:11" x14ac:dyDescent="0.25">
      <c r="A1644" s="110" t="str">
        <f t="shared" si="75"/>
        <v/>
      </c>
      <c r="B1644" s="123"/>
      <c r="C1644" s="55"/>
      <c r="D1644" s="55"/>
      <c r="E1644" s="56"/>
      <c r="F1644" s="55"/>
      <c r="G1644" s="56"/>
      <c r="H1644" s="84">
        <f>SUMIF('Cash Inflows'!E:E,'AR Journal'!D1644,'Cash Inflows'!F:F)</f>
        <v>0</v>
      </c>
      <c r="I1644" s="84">
        <f t="shared" si="77"/>
        <v>0</v>
      </c>
      <c r="J1644">
        <f t="shared" si="76"/>
        <v>0</v>
      </c>
      <c r="K1644" t="b">
        <f ca="1">IF(TODAY()-E1644&gt;'Data Inputs'!$B$46,TRUE,FALSE)</f>
        <v>1</v>
      </c>
    </row>
    <row r="1645" spans="1:11" x14ac:dyDescent="0.25">
      <c r="A1645" s="110" t="str">
        <f t="shared" si="75"/>
        <v/>
      </c>
      <c r="B1645" s="123"/>
      <c r="C1645" s="55"/>
      <c r="D1645" s="55"/>
      <c r="E1645" s="56"/>
      <c r="F1645" s="55"/>
      <c r="G1645" s="56"/>
      <c r="H1645" s="84">
        <f>SUMIF('Cash Inflows'!E:E,'AR Journal'!D1645,'Cash Inflows'!F:F)</f>
        <v>0</v>
      </c>
      <c r="I1645" s="84">
        <f t="shared" si="77"/>
        <v>0</v>
      </c>
      <c r="J1645">
        <f t="shared" si="76"/>
        <v>0</v>
      </c>
      <c r="K1645" t="b">
        <f ca="1">IF(TODAY()-E1645&gt;'Data Inputs'!$B$46,TRUE,FALSE)</f>
        <v>1</v>
      </c>
    </row>
    <row r="1646" spans="1:11" x14ac:dyDescent="0.25">
      <c r="A1646" s="110" t="str">
        <f t="shared" si="75"/>
        <v/>
      </c>
      <c r="B1646" s="123"/>
      <c r="C1646" s="55"/>
      <c r="D1646" s="55"/>
      <c r="E1646" s="56"/>
      <c r="F1646" s="55"/>
      <c r="G1646" s="56"/>
      <c r="H1646" s="84">
        <f>SUMIF('Cash Inflows'!E:E,'AR Journal'!D1646,'Cash Inflows'!F:F)</f>
        <v>0</v>
      </c>
      <c r="I1646" s="84">
        <f t="shared" si="77"/>
        <v>0</v>
      </c>
      <c r="J1646">
        <f t="shared" si="76"/>
        <v>0</v>
      </c>
      <c r="K1646" t="b">
        <f ca="1">IF(TODAY()-E1646&gt;'Data Inputs'!$B$46,TRUE,FALSE)</f>
        <v>1</v>
      </c>
    </row>
    <row r="1647" spans="1:11" x14ac:dyDescent="0.25">
      <c r="A1647" s="110" t="str">
        <f t="shared" si="75"/>
        <v/>
      </c>
      <c r="B1647" s="123"/>
      <c r="C1647" s="55"/>
      <c r="D1647" s="55"/>
      <c r="E1647" s="56"/>
      <c r="F1647" s="55"/>
      <c r="G1647" s="56"/>
      <c r="H1647" s="84">
        <f>SUMIF('Cash Inflows'!E:E,'AR Journal'!D1647,'Cash Inflows'!F:F)</f>
        <v>0</v>
      </c>
      <c r="I1647" s="84">
        <f t="shared" si="77"/>
        <v>0</v>
      </c>
      <c r="J1647">
        <f t="shared" si="76"/>
        <v>0</v>
      </c>
      <c r="K1647" t="b">
        <f ca="1">IF(TODAY()-E1647&gt;'Data Inputs'!$B$46,TRUE,FALSE)</f>
        <v>1</v>
      </c>
    </row>
    <row r="1648" spans="1:11" x14ac:dyDescent="0.25">
      <c r="A1648" s="110" t="str">
        <f t="shared" si="75"/>
        <v/>
      </c>
      <c r="B1648" s="123"/>
      <c r="C1648" s="55"/>
      <c r="D1648" s="55"/>
      <c r="E1648" s="56"/>
      <c r="F1648" s="55"/>
      <c r="G1648" s="56"/>
      <c r="H1648" s="84">
        <f>SUMIF('Cash Inflows'!E:E,'AR Journal'!D1648,'Cash Inflows'!F:F)</f>
        <v>0</v>
      </c>
      <c r="I1648" s="84">
        <f t="shared" si="77"/>
        <v>0</v>
      </c>
      <c r="J1648">
        <f t="shared" si="76"/>
        <v>0</v>
      </c>
      <c r="K1648" t="b">
        <f ca="1">IF(TODAY()-E1648&gt;'Data Inputs'!$B$46,TRUE,FALSE)</f>
        <v>1</v>
      </c>
    </row>
    <row r="1649" spans="1:11" x14ac:dyDescent="0.25">
      <c r="A1649" s="110" t="str">
        <f t="shared" si="75"/>
        <v/>
      </c>
      <c r="B1649" s="123"/>
      <c r="C1649" s="55"/>
      <c r="D1649" s="55"/>
      <c r="E1649" s="56"/>
      <c r="F1649" s="55"/>
      <c r="G1649" s="56"/>
      <c r="H1649" s="84">
        <f>SUMIF('Cash Inflows'!E:E,'AR Journal'!D1649,'Cash Inflows'!F:F)</f>
        <v>0</v>
      </c>
      <c r="I1649" s="84">
        <f t="shared" si="77"/>
        <v>0</v>
      </c>
      <c r="J1649">
        <f t="shared" si="76"/>
        <v>0</v>
      </c>
      <c r="K1649" t="b">
        <f ca="1">IF(TODAY()-E1649&gt;'Data Inputs'!$B$46,TRUE,FALSE)</f>
        <v>1</v>
      </c>
    </row>
    <row r="1650" spans="1:11" x14ac:dyDescent="0.25">
      <c r="A1650" s="110" t="str">
        <f t="shared" si="75"/>
        <v/>
      </c>
      <c r="B1650" s="123"/>
      <c r="C1650" s="55"/>
      <c r="D1650" s="55"/>
      <c r="E1650" s="56"/>
      <c r="F1650" s="55"/>
      <c r="G1650" s="56"/>
      <c r="H1650" s="84">
        <f>SUMIF('Cash Inflows'!E:E,'AR Journal'!D1650,'Cash Inflows'!F:F)</f>
        <v>0</v>
      </c>
      <c r="I1650" s="84">
        <f t="shared" si="77"/>
        <v>0</v>
      </c>
      <c r="J1650">
        <f t="shared" si="76"/>
        <v>0</v>
      </c>
      <c r="K1650" t="b">
        <f ca="1">IF(TODAY()-E1650&gt;'Data Inputs'!$B$46,TRUE,FALSE)</f>
        <v>1</v>
      </c>
    </row>
    <row r="1651" spans="1:11" x14ac:dyDescent="0.25">
      <c r="A1651" s="110" t="str">
        <f t="shared" si="75"/>
        <v/>
      </c>
      <c r="B1651" s="123"/>
      <c r="C1651" s="55"/>
      <c r="D1651" s="55"/>
      <c r="E1651" s="56"/>
      <c r="F1651" s="55"/>
      <c r="G1651" s="56"/>
      <c r="H1651" s="84">
        <f>SUMIF('Cash Inflows'!E:E,'AR Journal'!D1651,'Cash Inflows'!F:F)</f>
        <v>0</v>
      </c>
      <c r="I1651" s="84">
        <f t="shared" si="77"/>
        <v>0</v>
      </c>
      <c r="J1651">
        <f t="shared" si="76"/>
        <v>0</v>
      </c>
      <c r="K1651" t="b">
        <f ca="1">IF(TODAY()-E1651&gt;'Data Inputs'!$B$46,TRUE,FALSE)</f>
        <v>1</v>
      </c>
    </row>
    <row r="1652" spans="1:11" x14ac:dyDescent="0.25">
      <c r="A1652" s="110" t="str">
        <f t="shared" si="75"/>
        <v/>
      </c>
      <c r="B1652" s="123"/>
      <c r="C1652" s="55"/>
      <c r="D1652" s="55"/>
      <c r="E1652" s="56"/>
      <c r="F1652" s="55"/>
      <c r="G1652" s="56"/>
      <c r="H1652" s="84">
        <f>SUMIF('Cash Inflows'!E:E,'AR Journal'!D1652,'Cash Inflows'!F:F)</f>
        <v>0</v>
      </c>
      <c r="I1652" s="84">
        <f t="shared" si="77"/>
        <v>0</v>
      </c>
      <c r="J1652">
        <f t="shared" si="76"/>
        <v>0</v>
      </c>
      <c r="K1652" t="b">
        <f ca="1">IF(TODAY()-E1652&gt;'Data Inputs'!$B$46,TRUE,FALSE)</f>
        <v>1</v>
      </c>
    </row>
    <row r="1653" spans="1:11" x14ac:dyDescent="0.25">
      <c r="A1653" s="110" t="str">
        <f t="shared" si="75"/>
        <v/>
      </c>
      <c r="B1653" s="123"/>
      <c r="C1653" s="55"/>
      <c r="D1653" s="55"/>
      <c r="E1653" s="56"/>
      <c r="F1653" s="55"/>
      <c r="G1653" s="56"/>
      <c r="H1653" s="84">
        <f>SUMIF('Cash Inflows'!E:E,'AR Journal'!D1653,'Cash Inflows'!F:F)</f>
        <v>0</v>
      </c>
      <c r="I1653" s="84">
        <f t="shared" si="77"/>
        <v>0</v>
      </c>
      <c r="J1653">
        <f t="shared" si="76"/>
        <v>0</v>
      </c>
      <c r="K1653" t="b">
        <f ca="1">IF(TODAY()-E1653&gt;'Data Inputs'!$B$46,TRUE,FALSE)</f>
        <v>1</v>
      </c>
    </row>
    <row r="1654" spans="1:11" x14ac:dyDescent="0.25">
      <c r="A1654" s="110" t="str">
        <f t="shared" si="75"/>
        <v/>
      </c>
      <c r="B1654" s="123"/>
      <c r="C1654" s="55"/>
      <c r="D1654" s="55"/>
      <c r="E1654" s="56"/>
      <c r="F1654" s="55"/>
      <c r="G1654" s="56"/>
      <c r="H1654" s="84">
        <f>SUMIF('Cash Inflows'!E:E,'AR Journal'!D1654,'Cash Inflows'!F:F)</f>
        <v>0</v>
      </c>
      <c r="I1654" s="84">
        <f t="shared" si="77"/>
        <v>0</v>
      </c>
      <c r="J1654">
        <f t="shared" si="76"/>
        <v>0</v>
      </c>
      <c r="K1654" t="b">
        <f ca="1">IF(TODAY()-E1654&gt;'Data Inputs'!$B$46,TRUE,FALSE)</f>
        <v>1</v>
      </c>
    </row>
    <row r="1655" spans="1:11" x14ac:dyDescent="0.25">
      <c r="A1655" s="110" t="str">
        <f t="shared" si="75"/>
        <v/>
      </c>
      <c r="B1655" s="123"/>
      <c r="C1655" s="55"/>
      <c r="D1655" s="55"/>
      <c r="E1655" s="56"/>
      <c r="F1655" s="55"/>
      <c r="G1655" s="56"/>
      <c r="H1655" s="84">
        <f>SUMIF('Cash Inflows'!E:E,'AR Journal'!D1655,'Cash Inflows'!F:F)</f>
        <v>0</v>
      </c>
      <c r="I1655" s="84">
        <f t="shared" si="77"/>
        <v>0</v>
      </c>
      <c r="J1655">
        <f t="shared" si="76"/>
        <v>0</v>
      </c>
      <c r="K1655" t="b">
        <f ca="1">IF(TODAY()-E1655&gt;'Data Inputs'!$B$46,TRUE,FALSE)</f>
        <v>1</v>
      </c>
    </row>
    <row r="1656" spans="1:11" x14ac:dyDescent="0.25">
      <c r="A1656" s="110" t="str">
        <f t="shared" si="75"/>
        <v/>
      </c>
      <c r="B1656" s="123"/>
      <c r="C1656" s="55"/>
      <c r="D1656" s="55"/>
      <c r="E1656" s="56"/>
      <c r="F1656" s="55"/>
      <c r="G1656" s="56"/>
      <c r="H1656" s="84">
        <f>SUMIF('Cash Inflows'!E:E,'AR Journal'!D1656,'Cash Inflows'!F:F)</f>
        <v>0</v>
      </c>
      <c r="I1656" s="84">
        <f t="shared" si="77"/>
        <v>0</v>
      </c>
      <c r="J1656">
        <f t="shared" si="76"/>
        <v>0</v>
      </c>
      <c r="K1656" t="b">
        <f ca="1">IF(TODAY()-E1656&gt;'Data Inputs'!$B$46,TRUE,FALSE)</f>
        <v>1</v>
      </c>
    </row>
    <row r="1657" spans="1:11" x14ac:dyDescent="0.25">
      <c r="A1657" s="110" t="str">
        <f t="shared" si="75"/>
        <v/>
      </c>
      <c r="B1657" s="123"/>
      <c r="C1657" s="55"/>
      <c r="D1657" s="55"/>
      <c r="E1657" s="56"/>
      <c r="F1657" s="55"/>
      <c r="G1657" s="56"/>
      <c r="H1657" s="84">
        <f>SUMIF('Cash Inflows'!E:E,'AR Journal'!D1657,'Cash Inflows'!F:F)</f>
        <v>0</v>
      </c>
      <c r="I1657" s="84">
        <f t="shared" si="77"/>
        <v>0</v>
      </c>
      <c r="J1657">
        <f t="shared" si="76"/>
        <v>0</v>
      </c>
      <c r="K1657" t="b">
        <f ca="1">IF(TODAY()-E1657&gt;'Data Inputs'!$B$46,TRUE,FALSE)</f>
        <v>1</v>
      </c>
    </row>
    <row r="1658" spans="1:11" x14ac:dyDescent="0.25">
      <c r="A1658" s="110" t="str">
        <f t="shared" si="75"/>
        <v/>
      </c>
      <c r="B1658" s="123"/>
      <c r="C1658" s="55"/>
      <c r="D1658" s="55"/>
      <c r="E1658" s="56"/>
      <c r="F1658" s="55"/>
      <c r="G1658" s="56"/>
      <c r="H1658" s="84">
        <f>SUMIF('Cash Inflows'!E:E,'AR Journal'!D1658,'Cash Inflows'!F:F)</f>
        <v>0</v>
      </c>
      <c r="I1658" s="84">
        <f t="shared" si="77"/>
        <v>0</v>
      </c>
      <c r="J1658">
        <f t="shared" si="76"/>
        <v>0</v>
      </c>
      <c r="K1658" t="b">
        <f ca="1">IF(TODAY()-E1658&gt;'Data Inputs'!$B$46,TRUE,FALSE)</f>
        <v>1</v>
      </c>
    </row>
    <row r="1659" spans="1:11" x14ac:dyDescent="0.25">
      <c r="A1659" s="110" t="str">
        <f t="shared" si="75"/>
        <v/>
      </c>
      <c r="B1659" s="123"/>
      <c r="C1659" s="55"/>
      <c r="D1659" s="55"/>
      <c r="E1659" s="56"/>
      <c r="F1659" s="55"/>
      <c r="G1659" s="56"/>
      <c r="H1659" s="84">
        <f>SUMIF('Cash Inflows'!E:E,'AR Journal'!D1659,'Cash Inflows'!F:F)</f>
        <v>0</v>
      </c>
      <c r="I1659" s="84">
        <f t="shared" si="77"/>
        <v>0</v>
      </c>
      <c r="J1659">
        <f t="shared" si="76"/>
        <v>0</v>
      </c>
      <c r="K1659" t="b">
        <f ca="1">IF(TODAY()-E1659&gt;'Data Inputs'!$B$46,TRUE,FALSE)</f>
        <v>1</v>
      </c>
    </row>
    <row r="1660" spans="1:11" x14ac:dyDescent="0.25">
      <c r="A1660" s="110" t="str">
        <f t="shared" si="75"/>
        <v/>
      </c>
      <c r="B1660" s="123"/>
      <c r="C1660" s="55"/>
      <c r="D1660" s="55"/>
      <c r="E1660" s="56"/>
      <c r="F1660" s="55"/>
      <c r="G1660" s="56"/>
      <c r="H1660" s="84">
        <f>SUMIF('Cash Inflows'!E:E,'AR Journal'!D1660,'Cash Inflows'!F:F)</f>
        <v>0</v>
      </c>
      <c r="I1660" s="84">
        <f t="shared" si="77"/>
        <v>0</v>
      </c>
      <c r="J1660">
        <f t="shared" si="76"/>
        <v>0</v>
      </c>
      <c r="K1660" t="b">
        <f ca="1">IF(TODAY()-E1660&gt;'Data Inputs'!$B$46,TRUE,FALSE)</f>
        <v>1</v>
      </c>
    </row>
    <row r="1661" spans="1:11" x14ac:dyDescent="0.25">
      <c r="A1661" s="110" t="str">
        <f t="shared" si="75"/>
        <v/>
      </c>
      <c r="B1661" s="123"/>
      <c r="C1661" s="55"/>
      <c r="D1661" s="55"/>
      <c r="E1661" s="56"/>
      <c r="F1661" s="55"/>
      <c r="G1661" s="56"/>
      <c r="H1661" s="84">
        <f>SUMIF('Cash Inflows'!E:E,'AR Journal'!D1661,'Cash Inflows'!F:F)</f>
        <v>0</v>
      </c>
      <c r="I1661" s="84">
        <f t="shared" si="77"/>
        <v>0</v>
      </c>
      <c r="J1661">
        <f t="shared" si="76"/>
        <v>0</v>
      </c>
      <c r="K1661" t="b">
        <f ca="1">IF(TODAY()-E1661&gt;'Data Inputs'!$B$46,TRUE,FALSE)</f>
        <v>1</v>
      </c>
    </row>
    <row r="1662" spans="1:11" x14ac:dyDescent="0.25">
      <c r="A1662" s="110" t="str">
        <f t="shared" si="75"/>
        <v/>
      </c>
      <c r="B1662" s="123"/>
      <c r="C1662" s="55"/>
      <c r="D1662" s="55"/>
      <c r="E1662" s="56"/>
      <c r="F1662" s="55"/>
      <c r="G1662" s="56"/>
      <c r="H1662" s="84">
        <f>SUMIF('Cash Inflows'!E:E,'AR Journal'!D1662,'Cash Inflows'!F:F)</f>
        <v>0</v>
      </c>
      <c r="I1662" s="84">
        <f t="shared" si="77"/>
        <v>0</v>
      </c>
      <c r="J1662">
        <f t="shared" si="76"/>
        <v>0</v>
      </c>
      <c r="K1662" t="b">
        <f ca="1">IF(TODAY()-E1662&gt;'Data Inputs'!$B$46,TRUE,FALSE)</f>
        <v>1</v>
      </c>
    </row>
    <row r="1663" spans="1:11" x14ac:dyDescent="0.25">
      <c r="A1663" s="110" t="str">
        <f t="shared" si="75"/>
        <v/>
      </c>
      <c r="B1663" s="123"/>
      <c r="C1663" s="55"/>
      <c r="D1663" s="55"/>
      <c r="E1663" s="56"/>
      <c r="F1663" s="55"/>
      <c r="G1663" s="56"/>
      <c r="H1663" s="84">
        <f>SUMIF('Cash Inflows'!E:E,'AR Journal'!D1663,'Cash Inflows'!F:F)</f>
        <v>0</v>
      </c>
      <c r="I1663" s="84">
        <f t="shared" si="77"/>
        <v>0</v>
      </c>
      <c r="J1663">
        <f t="shared" si="76"/>
        <v>0</v>
      </c>
      <c r="K1663" t="b">
        <f ca="1">IF(TODAY()-E1663&gt;'Data Inputs'!$B$46,TRUE,FALSE)</f>
        <v>1</v>
      </c>
    </row>
    <row r="1664" spans="1:11" x14ac:dyDescent="0.25">
      <c r="A1664" s="110" t="str">
        <f t="shared" si="75"/>
        <v/>
      </c>
      <c r="B1664" s="123"/>
      <c r="C1664" s="55"/>
      <c r="D1664" s="55"/>
      <c r="E1664" s="56"/>
      <c r="F1664" s="55"/>
      <c r="G1664" s="56"/>
      <c r="H1664" s="84">
        <f>SUMIF('Cash Inflows'!E:E,'AR Journal'!D1664,'Cash Inflows'!F:F)</f>
        <v>0</v>
      </c>
      <c r="I1664" s="84">
        <f t="shared" si="77"/>
        <v>0</v>
      </c>
      <c r="J1664">
        <f t="shared" si="76"/>
        <v>0</v>
      </c>
      <c r="K1664" t="b">
        <f ca="1">IF(TODAY()-E1664&gt;'Data Inputs'!$B$46,TRUE,FALSE)</f>
        <v>1</v>
      </c>
    </row>
    <row r="1665" spans="1:11" x14ac:dyDescent="0.25">
      <c r="A1665" s="110" t="str">
        <f t="shared" si="75"/>
        <v/>
      </c>
      <c r="B1665" s="123"/>
      <c r="C1665" s="55"/>
      <c r="D1665" s="55"/>
      <c r="E1665" s="56"/>
      <c r="F1665" s="55"/>
      <c r="G1665" s="56"/>
      <c r="H1665" s="84">
        <f>SUMIF('Cash Inflows'!E:E,'AR Journal'!D1665,'Cash Inflows'!F:F)</f>
        <v>0</v>
      </c>
      <c r="I1665" s="84">
        <f t="shared" si="77"/>
        <v>0</v>
      </c>
      <c r="J1665">
        <f t="shared" si="76"/>
        <v>0</v>
      </c>
      <c r="K1665" t="b">
        <f ca="1">IF(TODAY()-E1665&gt;'Data Inputs'!$B$46,TRUE,FALSE)</f>
        <v>1</v>
      </c>
    </row>
    <row r="1666" spans="1:11" x14ac:dyDescent="0.25">
      <c r="A1666" s="110" t="str">
        <f t="shared" si="75"/>
        <v/>
      </c>
      <c r="B1666" s="123"/>
      <c r="C1666" s="55"/>
      <c r="D1666" s="55"/>
      <c r="E1666" s="56"/>
      <c r="F1666" s="55"/>
      <c r="G1666" s="56"/>
      <c r="H1666" s="84">
        <f>SUMIF('Cash Inflows'!E:E,'AR Journal'!D1666,'Cash Inflows'!F:F)</f>
        <v>0</v>
      </c>
      <c r="I1666" s="84">
        <f t="shared" si="77"/>
        <v>0</v>
      </c>
      <c r="J1666">
        <f t="shared" si="76"/>
        <v>0</v>
      </c>
      <c r="K1666" t="b">
        <f ca="1">IF(TODAY()-E1666&gt;'Data Inputs'!$B$46,TRUE,FALSE)</f>
        <v>1</v>
      </c>
    </row>
    <row r="1667" spans="1:11" x14ac:dyDescent="0.25">
      <c r="A1667" s="110" t="str">
        <f t="shared" ref="A1667:A1730" si="78">IF(E1667="","",E1667+(6-J1667))</f>
        <v/>
      </c>
      <c r="B1667" s="123"/>
      <c r="C1667" s="55"/>
      <c r="D1667" s="55"/>
      <c r="E1667" s="56"/>
      <c r="F1667" s="55"/>
      <c r="G1667" s="56"/>
      <c r="H1667" s="84">
        <f>SUMIF('Cash Inflows'!E:E,'AR Journal'!D1667,'Cash Inflows'!F:F)</f>
        <v>0</v>
      </c>
      <c r="I1667" s="84">
        <f t="shared" si="77"/>
        <v>0</v>
      </c>
      <c r="J1667">
        <f t="shared" ref="J1667:J1730" si="79">IF(WEEKDAY(E1667)=7,0,WEEKDAY(E1667))</f>
        <v>0</v>
      </c>
      <c r="K1667" t="b">
        <f ca="1">IF(TODAY()-E1667&gt;'Data Inputs'!$B$46,TRUE,FALSE)</f>
        <v>1</v>
      </c>
    </row>
    <row r="1668" spans="1:11" x14ac:dyDescent="0.25">
      <c r="A1668" s="110" t="str">
        <f t="shared" si="78"/>
        <v/>
      </c>
      <c r="B1668" s="123"/>
      <c r="C1668" s="55"/>
      <c r="D1668" s="55"/>
      <c r="E1668" s="56"/>
      <c r="F1668" s="55"/>
      <c r="G1668" s="56"/>
      <c r="H1668" s="84">
        <f>SUMIF('Cash Inflows'!E:E,'AR Journal'!D1668,'Cash Inflows'!F:F)</f>
        <v>0</v>
      </c>
      <c r="I1668" s="84">
        <f t="shared" ref="I1668:I1731" si="80">F1668-H1668</f>
        <v>0</v>
      </c>
      <c r="J1668">
        <f t="shared" si="79"/>
        <v>0</v>
      </c>
      <c r="K1668" t="b">
        <f ca="1">IF(TODAY()-E1668&gt;'Data Inputs'!$B$46,TRUE,FALSE)</f>
        <v>1</v>
      </c>
    </row>
    <row r="1669" spans="1:11" x14ac:dyDescent="0.25">
      <c r="A1669" s="110" t="str">
        <f t="shared" si="78"/>
        <v/>
      </c>
      <c r="B1669" s="123"/>
      <c r="C1669" s="55"/>
      <c r="D1669" s="55"/>
      <c r="E1669" s="56"/>
      <c r="F1669" s="55"/>
      <c r="G1669" s="56"/>
      <c r="H1669" s="84">
        <f>SUMIF('Cash Inflows'!E:E,'AR Journal'!D1669,'Cash Inflows'!F:F)</f>
        <v>0</v>
      </c>
      <c r="I1669" s="84">
        <f t="shared" si="80"/>
        <v>0</v>
      </c>
      <c r="J1669">
        <f t="shared" si="79"/>
        <v>0</v>
      </c>
      <c r="K1669" t="b">
        <f ca="1">IF(TODAY()-E1669&gt;'Data Inputs'!$B$46,TRUE,FALSE)</f>
        <v>1</v>
      </c>
    </row>
    <row r="1670" spans="1:11" x14ac:dyDescent="0.25">
      <c r="A1670" s="110" t="str">
        <f t="shared" si="78"/>
        <v/>
      </c>
      <c r="B1670" s="123"/>
      <c r="C1670" s="55"/>
      <c r="D1670" s="55"/>
      <c r="E1670" s="56"/>
      <c r="F1670" s="55"/>
      <c r="G1670" s="56"/>
      <c r="H1670" s="84">
        <f>SUMIF('Cash Inflows'!E:E,'AR Journal'!D1670,'Cash Inflows'!F:F)</f>
        <v>0</v>
      </c>
      <c r="I1670" s="84">
        <f t="shared" si="80"/>
        <v>0</v>
      </c>
      <c r="J1670">
        <f t="shared" si="79"/>
        <v>0</v>
      </c>
      <c r="K1670" t="b">
        <f ca="1">IF(TODAY()-E1670&gt;'Data Inputs'!$B$46,TRUE,FALSE)</f>
        <v>1</v>
      </c>
    </row>
    <row r="1671" spans="1:11" x14ac:dyDescent="0.25">
      <c r="A1671" s="110" t="str">
        <f t="shared" si="78"/>
        <v/>
      </c>
      <c r="B1671" s="123"/>
      <c r="C1671" s="55"/>
      <c r="D1671" s="55"/>
      <c r="E1671" s="56"/>
      <c r="F1671" s="55"/>
      <c r="G1671" s="56"/>
      <c r="H1671" s="84">
        <f>SUMIF('Cash Inflows'!E:E,'AR Journal'!D1671,'Cash Inflows'!F:F)</f>
        <v>0</v>
      </c>
      <c r="I1671" s="84">
        <f t="shared" si="80"/>
        <v>0</v>
      </c>
      <c r="J1671">
        <f t="shared" si="79"/>
        <v>0</v>
      </c>
      <c r="K1671" t="b">
        <f ca="1">IF(TODAY()-E1671&gt;'Data Inputs'!$B$46,TRUE,FALSE)</f>
        <v>1</v>
      </c>
    </row>
    <row r="1672" spans="1:11" x14ac:dyDescent="0.25">
      <c r="A1672" s="110" t="str">
        <f t="shared" si="78"/>
        <v/>
      </c>
      <c r="B1672" s="123"/>
      <c r="C1672" s="55"/>
      <c r="D1672" s="55"/>
      <c r="E1672" s="56"/>
      <c r="F1672" s="55"/>
      <c r="G1672" s="56"/>
      <c r="H1672" s="84">
        <f>SUMIF('Cash Inflows'!E:E,'AR Journal'!D1672,'Cash Inflows'!F:F)</f>
        <v>0</v>
      </c>
      <c r="I1672" s="84">
        <f t="shared" si="80"/>
        <v>0</v>
      </c>
      <c r="J1672">
        <f t="shared" si="79"/>
        <v>0</v>
      </c>
      <c r="K1672" t="b">
        <f ca="1">IF(TODAY()-E1672&gt;'Data Inputs'!$B$46,TRUE,FALSE)</f>
        <v>1</v>
      </c>
    </row>
    <row r="1673" spans="1:11" x14ac:dyDescent="0.25">
      <c r="A1673" s="110" t="str">
        <f t="shared" si="78"/>
        <v/>
      </c>
      <c r="B1673" s="123"/>
      <c r="C1673" s="55"/>
      <c r="D1673" s="55"/>
      <c r="E1673" s="56"/>
      <c r="F1673" s="55"/>
      <c r="G1673" s="56"/>
      <c r="H1673" s="84">
        <f>SUMIF('Cash Inflows'!E:E,'AR Journal'!D1673,'Cash Inflows'!F:F)</f>
        <v>0</v>
      </c>
      <c r="I1673" s="84">
        <f t="shared" si="80"/>
        <v>0</v>
      </c>
      <c r="J1673">
        <f t="shared" si="79"/>
        <v>0</v>
      </c>
      <c r="K1673" t="b">
        <f ca="1">IF(TODAY()-E1673&gt;'Data Inputs'!$B$46,TRUE,FALSE)</f>
        <v>1</v>
      </c>
    </row>
    <row r="1674" spans="1:11" x14ac:dyDescent="0.25">
      <c r="A1674" s="110" t="str">
        <f t="shared" si="78"/>
        <v/>
      </c>
      <c r="B1674" s="123"/>
      <c r="C1674" s="55"/>
      <c r="D1674" s="55"/>
      <c r="E1674" s="56"/>
      <c r="F1674" s="55"/>
      <c r="G1674" s="56"/>
      <c r="H1674" s="84">
        <f>SUMIF('Cash Inflows'!E:E,'AR Journal'!D1674,'Cash Inflows'!F:F)</f>
        <v>0</v>
      </c>
      <c r="I1674" s="84">
        <f t="shared" si="80"/>
        <v>0</v>
      </c>
      <c r="J1674">
        <f t="shared" si="79"/>
        <v>0</v>
      </c>
      <c r="K1674" t="b">
        <f ca="1">IF(TODAY()-E1674&gt;'Data Inputs'!$B$46,TRUE,FALSE)</f>
        <v>1</v>
      </c>
    </row>
    <row r="1675" spans="1:11" x14ac:dyDescent="0.25">
      <c r="A1675" s="110" t="str">
        <f t="shared" si="78"/>
        <v/>
      </c>
      <c r="B1675" s="123"/>
      <c r="C1675" s="55"/>
      <c r="D1675" s="55"/>
      <c r="E1675" s="56"/>
      <c r="F1675" s="55"/>
      <c r="G1675" s="56"/>
      <c r="H1675" s="84">
        <f>SUMIF('Cash Inflows'!E:E,'AR Journal'!D1675,'Cash Inflows'!F:F)</f>
        <v>0</v>
      </c>
      <c r="I1675" s="84">
        <f t="shared" si="80"/>
        <v>0</v>
      </c>
      <c r="J1675">
        <f t="shared" si="79"/>
        <v>0</v>
      </c>
      <c r="K1675" t="b">
        <f ca="1">IF(TODAY()-E1675&gt;'Data Inputs'!$B$46,TRUE,FALSE)</f>
        <v>1</v>
      </c>
    </row>
    <row r="1676" spans="1:11" x14ac:dyDescent="0.25">
      <c r="A1676" s="110" t="str">
        <f t="shared" si="78"/>
        <v/>
      </c>
      <c r="B1676" s="123"/>
      <c r="C1676" s="55"/>
      <c r="D1676" s="55"/>
      <c r="E1676" s="56"/>
      <c r="F1676" s="55"/>
      <c r="G1676" s="56"/>
      <c r="H1676" s="84">
        <f>SUMIF('Cash Inflows'!E:E,'AR Journal'!D1676,'Cash Inflows'!F:F)</f>
        <v>0</v>
      </c>
      <c r="I1676" s="84">
        <f t="shared" si="80"/>
        <v>0</v>
      </c>
      <c r="J1676">
        <f t="shared" si="79"/>
        <v>0</v>
      </c>
      <c r="K1676" t="b">
        <f ca="1">IF(TODAY()-E1676&gt;'Data Inputs'!$B$46,TRUE,FALSE)</f>
        <v>1</v>
      </c>
    </row>
    <row r="1677" spans="1:11" x14ac:dyDescent="0.25">
      <c r="A1677" s="110" t="str">
        <f t="shared" si="78"/>
        <v/>
      </c>
      <c r="B1677" s="123"/>
      <c r="C1677" s="55"/>
      <c r="D1677" s="55"/>
      <c r="E1677" s="56"/>
      <c r="F1677" s="55"/>
      <c r="G1677" s="56"/>
      <c r="H1677" s="84">
        <f>SUMIF('Cash Inflows'!E:E,'AR Journal'!D1677,'Cash Inflows'!F:F)</f>
        <v>0</v>
      </c>
      <c r="I1677" s="84">
        <f t="shared" si="80"/>
        <v>0</v>
      </c>
      <c r="J1677">
        <f t="shared" si="79"/>
        <v>0</v>
      </c>
      <c r="K1677" t="b">
        <f ca="1">IF(TODAY()-E1677&gt;'Data Inputs'!$B$46,TRUE,FALSE)</f>
        <v>1</v>
      </c>
    </row>
    <row r="1678" spans="1:11" x14ac:dyDescent="0.25">
      <c r="A1678" s="110" t="str">
        <f t="shared" si="78"/>
        <v/>
      </c>
      <c r="B1678" s="123"/>
      <c r="C1678" s="55"/>
      <c r="D1678" s="55"/>
      <c r="E1678" s="56"/>
      <c r="F1678" s="55"/>
      <c r="G1678" s="56"/>
      <c r="H1678" s="84">
        <f>SUMIF('Cash Inflows'!E:E,'AR Journal'!D1678,'Cash Inflows'!F:F)</f>
        <v>0</v>
      </c>
      <c r="I1678" s="84">
        <f t="shared" si="80"/>
        <v>0</v>
      </c>
      <c r="J1678">
        <f t="shared" si="79"/>
        <v>0</v>
      </c>
      <c r="K1678" t="b">
        <f ca="1">IF(TODAY()-E1678&gt;'Data Inputs'!$B$46,TRUE,FALSE)</f>
        <v>1</v>
      </c>
    </row>
    <row r="1679" spans="1:11" x14ac:dyDescent="0.25">
      <c r="A1679" s="110" t="str">
        <f t="shared" si="78"/>
        <v/>
      </c>
      <c r="B1679" s="123"/>
      <c r="C1679" s="55"/>
      <c r="D1679" s="55"/>
      <c r="E1679" s="56"/>
      <c r="F1679" s="55"/>
      <c r="G1679" s="56"/>
      <c r="H1679" s="84">
        <f>SUMIF('Cash Inflows'!E:E,'AR Journal'!D1679,'Cash Inflows'!F:F)</f>
        <v>0</v>
      </c>
      <c r="I1679" s="84">
        <f t="shared" si="80"/>
        <v>0</v>
      </c>
      <c r="J1679">
        <f t="shared" si="79"/>
        <v>0</v>
      </c>
      <c r="K1679" t="b">
        <f ca="1">IF(TODAY()-E1679&gt;'Data Inputs'!$B$46,TRUE,FALSE)</f>
        <v>1</v>
      </c>
    </row>
    <row r="1680" spans="1:11" x14ac:dyDescent="0.25">
      <c r="A1680" s="110" t="str">
        <f t="shared" si="78"/>
        <v/>
      </c>
      <c r="B1680" s="123"/>
      <c r="C1680" s="55"/>
      <c r="D1680" s="55"/>
      <c r="E1680" s="56"/>
      <c r="F1680" s="55"/>
      <c r="G1680" s="56"/>
      <c r="H1680" s="84">
        <f>SUMIF('Cash Inflows'!E:E,'AR Journal'!D1680,'Cash Inflows'!F:F)</f>
        <v>0</v>
      </c>
      <c r="I1680" s="84">
        <f t="shared" si="80"/>
        <v>0</v>
      </c>
      <c r="J1680">
        <f t="shared" si="79"/>
        <v>0</v>
      </c>
      <c r="K1680" t="b">
        <f ca="1">IF(TODAY()-E1680&gt;'Data Inputs'!$B$46,TRUE,FALSE)</f>
        <v>1</v>
      </c>
    </row>
    <row r="1681" spans="1:11" x14ac:dyDescent="0.25">
      <c r="A1681" s="110" t="str">
        <f t="shared" si="78"/>
        <v/>
      </c>
      <c r="B1681" s="123"/>
      <c r="C1681" s="55"/>
      <c r="D1681" s="55"/>
      <c r="E1681" s="56"/>
      <c r="F1681" s="55"/>
      <c r="G1681" s="56"/>
      <c r="H1681" s="84">
        <f>SUMIF('Cash Inflows'!E:E,'AR Journal'!D1681,'Cash Inflows'!F:F)</f>
        <v>0</v>
      </c>
      <c r="I1681" s="84">
        <f t="shared" si="80"/>
        <v>0</v>
      </c>
      <c r="J1681">
        <f t="shared" si="79"/>
        <v>0</v>
      </c>
      <c r="K1681" t="b">
        <f ca="1">IF(TODAY()-E1681&gt;'Data Inputs'!$B$46,TRUE,FALSE)</f>
        <v>1</v>
      </c>
    </row>
    <row r="1682" spans="1:11" x14ac:dyDescent="0.25">
      <c r="A1682" s="110" t="str">
        <f t="shared" si="78"/>
        <v/>
      </c>
      <c r="B1682" s="123"/>
      <c r="C1682" s="55"/>
      <c r="D1682" s="55"/>
      <c r="E1682" s="56"/>
      <c r="F1682" s="55"/>
      <c r="G1682" s="56"/>
      <c r="H1682" s="84">
        <f>SUMIF('Cash Inflows'!E:E,'AR Journal'!D1682,'Cash Inflows'!F:F)</f>
        <v>0</v>
      </c>
      <c r="I1682" s="84">
        <f t="shared" si="80"/>
        <v>0</v>
      </c>
      <c r="J1682">
        <f t="shared" si="79"/>
        <v>0</v>
      </c>
      <c r="K1682" t="b">
        <f ca="1">IF(TODAY()-E1682&gt;'Data Inputs'!$B$46,TRUE,FALSE)</f>
        <v>1</v>
      </c>
    </row>
    <row r="1683" spans="1:11" x14ac:dyDescent="0.25">
      <c r="A1683" s="110" t="str">
        <f t="shared" si="78"/>
        <v/>
      </c>
      <c r="B1683" s="123"/>
      <c r="C1683" s="55"/>
      <c r="D1683" s="55"/>
      <c r="E1683" s="56"/>
      <c r="F1683" s="55"/>
      <c r="G1683" s="56"/>
      <c r="H1683" s="84">
        <f>SUMIF('Cash Inflows'!E:E,'AR Journal'!D1683,'Cash Inflows'!F:F)</f>
        <v>0</v>
      </c>
      <c r="I1683" s="84">
        <f t="shared" si="80"/>
        <v>0</v>
      </c>
      <c r="J1683">
        <f t="shared" si="79"/>
        <v>0</v>
      </c>
      <c r="K1683" t="b">
        <f ca="1">IF(TODAY()-E1683&gt;'Data Inputs'!$B$46,TRUE,FALSE)</f>
        <v>1</v>
      </c>
    </row>
    <row r="1684" spans="1:11" x14ac:dyDescent="0.25">
      <c r="A1684" s="110" t="str">
        <f t="shared" si="78"/>
        <v/>
      </c>
      <c r="B1684" s="123"/>
      <c r="C1684" s="55"/>
      <c r="D1684" s="55"/>
      <c r="E1684" s="56"/>
      <c r="F1684" s="55"/>
      <c r="G1684" s="56"/>
      <c r="H1684" s="84">
        <f>SUMIF('Cash Inflows'!E:E,'AR Journal'!D1684,'Cash Inflows'!F:F)</f>
        <v>0</v>
      </c>
      <c r="I1684" s="84">
        <f t="shared" si="80"/>
        <v>0</v>
      </c>
      <c r="J1684">
        <f t="shared" si="79"/>
        <v>0</v>
      </c>
      <c r="K1684" t="b">
        <f ca="1">IF(TODAY()-E1684&gt;'Data Inputs'!$B$46,TRUE,FALSE)</f>
        <v>1</v>
      </c>
    </row>
    <row r="1685" spans="1:11" x14ac:dyDescent="0.25">
      <c r="A1685" s="110" t="str">
        <f t="shared" si="78"/>
        <v/>
      </c>
      <c r="B1685" s="123"/>
      <c r="C1685" s="55"/>
      <c r="D1685" s="55"/>
      <c r="E1685" s="56"/>
      <c r="F1685" s="55"/>
      <c r="G1685" s="56"/>
      <c r="H1685" s="84">
        <f>SUMIF('Cash Inflows'!E:E,'AR Journal'!D1685,'Cash Inflows'!F:F)</f>
        <v>0</v>
      </c>
      <c r="I1685" s="84">
        <f t="shared" si="80"/>
        <v>0</v>
      </c>
      <c r="J1685">
        <f t="shared" si="79"/>
        <v>0</v>
      </c>
      <c r="K1685" t="b">
        <f ca="1">IF(TODAY()-E1685&gt;'Data Inputs'!$B$46,TRUE,FALSE)</f>
        <v>1</v>
      </c>
    </row>
    <row r="1686" spans="1:11" x14ac:dyDescent="0.25">
      <c r="A1686" s="110" t="str">
        <f t="shared" si="78"/>
        <v/>
      </c>
      <c r="B1686" s="123"/>
      <c r="C1686" s="55"/>
      <c r="D1686" s="55"/>
      <c r="E1686" s="56"/>
      <c r="F1686" s="55"/>
      <c r="G1686" s="56"/>
      <c r="H1686" s="84">
        <f>SUMIF('Cash Inflows'!E:E,'AR Journal'!D1686,'Cash Inflows'!F:F)</f>
        <v>0</v>
      </c>
      <c r="I1686" s="84">
        <f t="shared" si="80"/>
        <v>0</v>
      </c>
      <c r="J1686">
        <f t="shared" si="79"/>
        <v>0</v>
      </c>
      <c r="K1686" t="b">
        <f ca="1">IF(TODAY()-E1686&gt;'Data Inputs'!$B$46,TRUE,FALSE)</f>
        <v>1</v>
      </c>
    </row>
    <row r="1687" spans="1:11" x14ac:dyDescent="0.25">
      <c r="A1687" s="110" t="str">
        <f t="shared" si="78"/>
        <v/>
      </c>
      <c r="B1687" s="123"/>
      <c r="C1687" s="55"/>
      <c r="D1687" s="55"/>
      <c r="E1687" s="56"/>
      <c r="F1687" s="55"/>
      <c r="G1687" s="56"/>
      <c r="H1687" s="84">
        <f>SUMIF('Cash Inflows'!E:E,'AR Journal'!D1687,'Cash Inflows'!F:F)</f>
        <v>0</v>
      </c>
      <c r="I1687" s="84">
        <f t="shared" si="80"/>
        <v>0</v>
      </c>
      <c r="J1687">
        <f t="shared" si="79"/>
        <v>0</v>
      </c>
      <c r="K1687" t="b">
        <f ca="1">IF(TODAY()-E1687&gt;'Data Inputs'!$B$46,TRUE,FALSE)</f>
        <v>1</v>
      </c>
    </row>
    <row r="1688" spans="1:11" x14ac:dyDescent="0.25">
      <c r="A1688" s="110" t="str">
        <f t="shared" si="78"/>
        <v/>
      </c>
      <c r="B1688" s="123"/>
      <c r="C1688" s="55"/>
      <c r="D1688" s="55"/>
      <c r="E1688" s="56"/>
      <c r="F1688" s="55"/>
      <c r="G1688" s="56"/>
      <c r="H1688" s="84">
        <f>SUMIF('Cash Inflows'!E:E,'AR Journal'!D1688,'Cash Inflows'!F:F)</f>
        <v>0</v>
      </c>
      <c r="I1688" s="84">
        <f t="shared" si="80"/>
        <v>0</v>
      </c>
      <c r="J1688">
        <f t="shared" si="79"/>
        <v>0</v>
      </c>
      <c r="K1688" t="b">
        <f ca="1">IF(TODAY()-E1688&gt;'Data Inputs'!$B$46,TRUE,FALSE)</f>
        <v>1</v>
      </c>
    </row>
    <row r="1689" spans="1:11" x14ac:dyDescent="0.25">
      <c r="A1689" s="110" t="str">
        <f t="shared" si="78"/>
        <v/>
      </c>
      <c r="B1689" s="123"/>
      <c r="C1689" s="55"/>
      <c r="D1689" s="55"/>
      <c r="E1689" s="56"/>
      <c r="F1689" s="55"/>
      <c r="G1689" s="56"/>
      <c r="H1689" s="84">
        <f>SUMIF('Cash Inflows'!E:E,'AR Journal'!D1689,'Cash Inflows'!F:F)</f>
        <v>0</v>
      </c>
      <c r="I1689" s="84">
        <f t="shared" si="80"/>
        <v>0</v>
      </c>
      <c r="J1689">
        <f t="shared" si="79"/>
        <v>0</v>
      </c>
      <c r="K1689" t="b">
        <f ca="1">IF(TODAY()-E1689&gt;'Data Inputs'!$B$46,TRUE,FALSE)</f>
        <v>1</v>
      </c>
    </row>
    <row r="1690" spans="1:11" x14ac:dyDescent="0.25">
      <c r="A1690" s="110" t="str">
        <f t="shared" si="78"/>
        <v/>
      </c>
      <c r="B1690" s="123"/>
      <c r="C1690" s="55"/>
      <c r="D1690" s="55"/>
      <c r="E1690" s="56"/>
      <c r="F1690" s="55"/>
      <c r="G1690" s="56"/>
      <c r="H1690" s="84">
        <f>SUMIF('Cash Inflows'!E:E,'AR Journal'!D1690,'Cash Inflows'!F:F)</f>
        <v>0</v>
      </c>
      <c r="I1690" s="84">
        <f t="shared" si="80"/>
        <v>0</v>
      </c>
      <c r="J1690">
        <f t="shared" si="79"/>
        <v>0</v>
      </c>
      <c r="K1690" t="b">
        <f ca="1">IF(TODAY()-E1690&gt;'Data Inputs'!$B$46,TRUE,FALSE)</f>
        <v>1</v>
      </c>
    </row>
    <row r="1691" spans="1:11" x14ac:dyDescent="0.25">
      <c r="A1691" s="110" t="str">
        <f t="shared" si="78"/>
        <v/>
      </c>
      <c r="B1691" s="123"/>
      <c r="C1691" s="55"/>
      <c r="D1691" s="55"/>
      <c r="E1691" s="56"/>
      <c r="F1691" s="55"/>
      <c r="G1691" s="56"/>
      <c r="H1691" s="84">
        <f>SUMIF('Cash Inflows'!E:E,'AR Journal'!D1691,'Cash Inflows'!F:F)</f>
        <v>0</v>
      </c>
      <c r="I1691" s="84">
        <f t="shared" si="80"/>
        <v>0</v>
      </c>
      <c r="J1691">
        <f t="shared" si="79"/>
        <v>0</v>
      </c>
      <c r="K1691" t="b">
        <f ca="1">IF(TODAY()-E1691&gt;'Data Inputs'!$B$46,TRUE,FALSE)</f>
        <v>1</v>
      </c>
    </row>
    <row r="1692" spans="1:11" x14ac:dyDescent="0.25">
      <c r="A1692" s="110" t="str">
        <f t="shared" si="78"/>
        <v/>
      </c>
      <c r="B1692" s="123"/>
      <c r="C1692" s="55"/>
      <c r="D1692" s="55"/>
      <c r="E1692" s="56"/>
      <c r="F1692" s="55"/>
      <c r="G1692" s="56"/>
      <c r="H1692" s="84">
        <f>SUMIF('Cash Inflows'!E:E,'AR Journal'!D1692,'Cash Inflows'!F:F)</f>
        <v>0</v>
      </c>
      <c r="I1692" s="84">
        <f t="shared" si="80"/>
        <v>0</v>
      </c>
      <c r="J1692">
        <f t="shared" si="79"/>
        <v>0</v>
      </c>
      <c r="K1692" t="b">
        <f ca="1">IF(TODAY()-E1692&gt;'Data Inputs'!$B$46,TRUE,FALSE)</f>
        <v>1</v>
      </c>
    </row>
    <row r="1693" spans="1:11" x14ac:dyDescent="0.25">
      <c r="A1693" s="110" t="str">
        <f t="shared" si="78"/>
        <v/>
      </c>
      <c r="B1693" s="123"/>
      <c r="C1693" s="55"/>
      <c r="D1693" s="55"/>
      <c r="E1693" s="56"/>
      <c r="F1693" s="55"/>
      <c r="G1693" s="56"/>
      <c r="H1693" s="84">
        <f>SUMIF('Cash Inflows'!E:E,'AR Journal'!D1693,'Cash Inflows'!F:F)</f>
        <v>0</v>
      </c>
      <c r="I1693" s="84">
        <f t="shared" si="80"/>
        <v>0</v>
      </c>
      <c r="J1693">
        <f t="shared" si="79"/>
        <v>0</v>
      </c>
      <c r="K1693" t="b">
        <f ca="1">IF(TODAY()-E1693&gt;'Data Inputs'!$B$46,TRUE,FALSE)</f>
        <v>1</v>
      </c>
    </row>
    <row r="1694" spans="1:11" x14ac:dyDescent="0.25">
      <c r="A1694" s="110" t="str">
        <f t="shared" si="78"/>
        <v/>
      </c>
      <c r="B1694" s="123"/>
      <c r="C1694" s="55"/>
      <c r="D1694" s="55"/>
      <c r="E1694" s="56"/>
      <c r="F1694" s="55"/>
      <c r="G1694" s="56"/>
      <c r="H1694" s="84">
        <f>SUMIF('Cash Inflows'!E:E,'AR Journal'!D1694,'Cash Inflows'!F:F)</f>
        <v>0</v>
      </c>
      <c r="I1694" s="84">
        <f t="shared" si="80"/>
        <v>0</v>
      </c>
      <c r="J1694">
        <f t="shared" si="79"/>
        <v>0</v>
      </c>
      <c r="K1694" t="b">
        <f ca="1">IF(TODAY()-E1694&gt;'Data Inputs'!$B$46,TRUE,FALSE)</f>
        <v>1</v>
      </c>
    </row>
    <row r="1695" spans="1:11" x14ac:dyDescent="0.25">
      <c r="A1695" s="110" t="str">
        <f t="shared" si="78"/>
        <v/>
      </c>
      <c r="B1695" s="123"/>
      <c r="C1695" s="55"/>
      <c r="D1695" s="55"/>
      <c r="E1695" s="56"/>
      <c r="F1695" s="55"/>
      <c r="G1695" s="56"/>
      <c r="H1695" s="84">
        <f>SUMIF('Cash Inflows'!E:E,'AR Journal'!D1695,'Cash Inflows'!F:F)</f>
        <v>0</v>
      </c>
      <c r="I1695" s="84">
        <f t="shared" si="80"/>
        <v>0</v>
      </c>
      <c r="J1695">
        <f t="shared" si="79"/>
        <v>0</v>
      </c>
      <c r="K1695" t="b">
        <f ca="1">IF(TODAY()-E1695&gt;'Data Inputs'!$B$46,TRUE,FALSE)</f>
        <v>1</v>
      </c>
    </row>
    <row r="1696" spans="1:11" x14ac:dyDescent="0.25">
      <c r="A1696" s="110" t="str">
        <f t="shared" si="78"/>
        <v/>
      </c>
      <c r="B1696" s="123"/>
      <c r="C1696" s="55"/>
      <c r="D1696" s="55"/>
      <c r="E1696" s="56"/>
      <c r="F1696" s="55"/>
      <c r="G1696" s="56"/>
      <c r="H1696" s="84">
        <f>SUMIF('Cash Inflows'!E:E,'AR Journal'!D1696,'Cash Inflows'!F:F)</f>
        <v>0</v>
      </c>
      <c r="I1696" s="84">
        <f t="shared" si="80"/>
        <v>0</v>
      </c>
      <c r="J1696">
        <f t="shared" si="79"/>
        <v>0</v>
      </c>
      <c r="K1696" t="b">
        <f ca="1">IF(TODAY()-E1696&gt;'Data Inputs'!$B$46,TRUE,FALSE)</f>
        <v>1</v>
      </c>
    </row>
    <row r="1697" spans="1:11" x14ac:dyDescent="0.25">
      <c r="A1697" s="110" t="str">
        <f t="shared" si="78"/>
        <v/>
      </c>
      <c r="B1697" s="123"/>
      <c r="C1697" s="55"/>
      <c r="D1697" s="55"/>
      <c r="E1697" s="56"/>
      <c r="F1697" s="55"/>
      <c r="G1697" s="56"/>
      <c r="H1697" s="84">
        <f>SUMIF('Cash Inflows'!E:E,'AR Journal'!D1697,'Cash Inflows'!F:F)</f>
        <v>0</v>
      </c>
      <c r="I1697" s="84">
        <f t="shared" si="80"/>
        <v>0</v>
      </c>
      <c r="J1697">
        <f t="shared" si="79"/>
        <v>0</v>
      </c>
      <c r="K1697" t="b">
        <f ca="1">IF(TODAY()-E1697&gt;'Data Inputs'!$B$46,TRUE,FALSE)</f>
        <v>1</v>
      </c>
    </row>
    <row r="1698" spans="1:11" x14ac:dyDescent="0.25">
      <c r="A1698" s="110" t="str">
        <f t="shared" si="78"/>
        <v/>
      </c>
      <c r="B1698" s="123"/>
      <c r="C1698" s="55"/>
      <c r="D1698" s="55"/>
      <c r="E1698" s="56"/>
      <c r="F1698" s="55"/>
      <c r="G1698" s="56"/>
      <c r="H1698" s="84">
        <f>SUMIF('Cash Inflows'!E:E,'AR Journal'!D1698,'Cash Inflows'!F:F)</f>
        <v>0</v>
      </c>
      <c r="I1698" s="84">
        <f t="shared" si="80"/>
        <v>0</v>
      </c>
      <c r="J1698">
        <f t="shared" si="79"/>
        <v>0</v>
      </c>
      <c r="K1698" t="b">
        <f ca="1">IF(TODAY()-E1698&gt;'Data Inputs'!$B$46,TRUE,FALSE)</f>
        <v>1</v>
      </c>
    </row>
    <row r="1699" spans="1:11" x14ac:dyDescent="0.25">
      <c r="A1699" s="110" t="str">
        <f t="shared" si="78"/>
        <v/>
      </c>
      <c r="B1699" s="123"/>
      <c r="C1699" s="55"/>
      <c r="D1699" s="55"/>
      <c r="E1699" s="56"/>
      <c r="F1699" s="55"/>
      <c r="G1699" s="56"/>
      <c r="H1699" s="84">
        <f>SUMIF('Cash Inflows'!E:E,'AR Journal'!D1699,'Cash Inflows'!F:F)</f>
        <v>0</v>
      </c>
      <c r="I1699" s="84">
        <f t="shared" si="80"/>
        <v>0</v>
      </c>
      <c r="J1699">
        <f t="shared" si="79"/>
        <v>0</v>
      </c>
      <c r="K1699" t="b">
        <f ca="1">IF(TODAY()-E1699&gt;'Data Inputs'!$B$46,TRUE,FALSE)</f>
        <v>1</v>
      </c>
    </row>
    <row r="1700" spans="1:11" x14ac:dyDescent="0.25">
      <c r="A1700" s="110" t="str">
        <f t="shared" si="78"/>
        <v/>
      </c>
      <c r="B1700" s="123"/>
      <c r="C1700" s="55"/>
      <c r="D1700" s="55"/>
      <c r="E1700" s="56"/>
      <c r="F1700" s="55"/>
      <c r="G1700" s="56"/>
      <c r="H1700" s="84">
        <f>SUMIF('Cash Inflows'!E:E,'AR Journal'!D1700,'Cash Inflows'!F:F)</f>
        <v>0</v>
      </c>
      <c r="I1700" s="84">
        <f t="shared" si="80"/>
        <v>0</v>
      </c>
      <c r="J1700">
        <f t="shared" si="79"/>
        <v>0</v>
      </c>
      <c r="K1700" t="b">
        <f ca="1">IF(TODAY()-E1700&gt;'Data Inputs'!$B$46,TRUE,FALSE)</f>
        <v>1</v>
      </c>
    </row>
    <row r="1701" spans="1:11" x14ac:dyDescent="0.25">
      <c r="A1701" s="110" t="str">
        <f t="shared" si="78"/>
        <v/>
      </c>
      <c r="B1701" s="123"/>
      <c r="C1701" s="55"/>
      <c r="D1701" s="55"/>
      <c r="E1701" s="56"/>
      <c r="F1701" s="55"/>
      <c r="G1701" s="56"/>
      <c r="H1701" s="84">
        <f>SUMIF('Cash Inflows'!E:E,'AR Journal'!D1701,'Cash Inflows'!F:F)</f>
        <v>0</v>
      </c>
      <c r="I1701" s="84">
        <f t="shared" si="80"/>
        <v>0</v>
      </c>
      <c r="J1701">
        <f t="shared" si="79"/>
        <v>0</v>
      </c>
      <c r="K1701" t="b">
        <f ca="1">IF(TODAY()-E1701&gt;'Data Inputs'!$B$46,TRUE,FALSE)</f>
        <v>1</v>
      </c>
    </row>
    <row r="1702" spans="1:11" x14ac:dyDescent="0.25">
      <c r="A1702" s="110" t="str">
        <f t="shared" si="78"/>
        <v/>
      </c>
      <c r="B1702" s="123"/>
      <c r="C1702" s="55"/>
      <c r="D1702" s="55"/>
      <c r="E1702" s="56"/>
      <c r="F1702" s="55"/>
      <c r="G1702" s="56"/>
      <c r="H1702" s="84">
        <f>SUMIF('Cash Inflows'!E:E,'AR Journal'!D1702,'Cash Inflows'!F:F)</f>
        <v>0</v>
      </c>
      <c r="I1702" s="84">
        <f t="shared" si="80"/>
        <v>0</v>
      </c>
      <c r="J1702">
        <f t="shared" si="79"/>
        <v>0</v>
      </c>
      <c r="K1702" t="b">
        <f ca="1">IF(TODAY()-E1702&gt;'Data Inputs'!$B$46,TRUE,FALSE)</f>
        <v>1</v>
      </c>
    </row>
    <row r="1703" spans="1:11" x14ac:dyDescent="0.25">
      <c r="A1703" s="110" t="str">
        <f t="shared" si="78"/>
        <v/>
      </c>
      <c r="B1703" s="123"/>
      <c r="C1703" s="55"/>
      <c r="D1703" s="55"/>
      <c r="E1703" s="56"/>
      <c r="F1703" s="55"/>
      <c r="G1703" s="56"/>
      <c r="H1703" s="84">
        <f>SUMIF('Cash Inflows'!E:E,'AR Journal'!D1703,'Cash Inflows'!F:F)</f>
        <v>0</v>
      </c>
      <c r="I1703" s="84">
        <f t="shared" si="80"/>
        <v>0</v>
      </c>
      <c r="J1703">
        <f t="shared" si="79"/>
        <v>0</v>
      </c>
      <c r="K1703" t="b">
        <f ca="1">IF(TODAY()-E1703&gt;'Data Inputs'!$B$46,TRUE,FALSE)</f>
        <v>1</v>
      </c>
    </row>
    <row r="1704" spans="1:11" x14ac:dyDescent="0.25">
      <c r="A1704" s="110" t="str">
        <f t="shared" si="78"/>
        <v/>
      </c>
      <c r="B1704" s="123"/>
      <c r="C1704" s="55"/>
      <c r="D1704" s="55"/>
      <c r="E1704" s="56"/>
      <c r="F1704" s="55"/>
      <c r="G1704" s="56"/>
      <c r="H1704" s="84">
        <f>SUMIF('Cash Inflows'!E:E,'AR Journal'!D1704,'Cash Inflows'!F:F)</f>
        <v>0</v>
      </c>
      <c r="I1704" s="84">
        <f t="shared" si="80"/>
        <v>0</v>
      </c>
      <c r="J1704">
        <f t="shared" si="79"/>
        <v>0</v>
      </c>
      <c r="K1704" t="b">
        <f ca="1">IF(TODAY()-E1704&gt;'Data Inputs'!$B$46,TRUE,FALSE)</f>
        <v>1</v>
      </c>
    </row>
    <row r="1705" spans="1:11" x14ac:dyDescent="0.25">
      <c r="A1705" s="110" t="str">
        <f t="shared" si="78"/>
        <v/>
      </c>
      <c r="B1705" s="123"/>
      <c r="C1705" s="55"/>
      <c r="D1705" s="55"/>
      <c r="E1705" s="56"/>
      <c r="F1705" s="55"/>
      <c r="G1705" s="56"/>
      <c r="H1705" s="84">
        <f>SUMIF('Cash Inflows'!E:E,'AR Journal'!D1705,'Cash Inflows'!F:F)</f>
        <v>0</v>
      </c>
      <c r="I1705" s="84">
        <f t="shared" si="80"/>
        <v>0</v>
      </c>
      <c r="J1705">
        <f t="shared" si="79"/>
        <v>0</v>
      </c>
      <c r="K1705" t="b">
        <f ca="1">IF(TODAY()-E1705&gt;'Data Inputs'!$B$46,TRUE,FALSE)</f>
        <v>1</v>
      </c>
    </row>
    <row r="1706" spans="1:11" x14ac:dyDescent="0.25">
      <c r="A1706" s="110" t="str">
        <f t="shared" si="78"/>
        <v/>
      </c>
      <c r="B1706" s="123"/>
      <c r="C1706" s="55"/>
      <c r="D1706" s="55"/>
      <c r="E1706" s="56"/>
      <c r="F1706" s="55"/>
      <c r="G1706" s="56"/>
      <c r="H1706" s="84">
        <f>SUMIF('Cash Inflows'!E:E,'AR Journal'!D1706,'Cash Inflows'!F:F)</f>
        <v>0</v>
      </c>
      <c r="I1706" s="84">
        <f t="shared" si="80"/>
        <v>0</v>
      </c>
      <c r="J1706">
        <f t="shared" si="79"/>
        <v>0</v>
      </c>
      <c r="K1706" t="b">
        <f ca="1">IF(TODAY()-E1706&gt;'Data Inputs'!$B$46,TRUE,FALSE)</f>
        <v>1</v>
      </c>
    </row>
    <row r="1707" spans="1:11" x14ac:dyDescent="0.25">
      <c r="A1707" s="110" t="str">
        <f t="shared" si="78"/>
        <v/>
      </c>
      <c r="B1707" s="123"/>
      <c r="C1707" s="55"/>
      <c r="D1707" s="55"/>
      <c r="E1707" s="56"/>
      <c r="F1707" s="55"/>
      <c r="G1707" s="56"/>
      <c r="H1707" s="84">
        <f>SUMIF('Cash Inflows'!E:E,'AR Journal'!D1707,'Cash Inflows'!F:F)</f>
        <v>0</v>
      </c>
      <c r="I1707" s="84">
        <f t="shared" si="80"/>
        <v>0</v>
      </c>
      <c r="J1707">
        <f t="shared" si="79"/>
        <v>0</v>
      </c>
      <c r="K1707" t="b">
        <f ca="1">IF(TODAY()-E1707&gt;'Data Inputs'!$B$46,TRUE,FALSE)</f>
        <v>1</v>
      </c>
    </row>
    <row r="1708" spans="1:11" x14ac:dyDescent="0.25">
      <c r="A1708" s="110" t="str">
        <f t="shared" si="78"/>
        <v/>
      </c>
      <c r="B1708" s="123"/>
      <c r="C1708" s="55"/>
      <c r="D1708" s="55"/>
      <c r="E1708" s="56"/>
      <c r="F1708" s="55"/>
      <c r="G1708" s="56"/>
      <c r="H1708" s="84">
        <f>SUMIF('Cash Inflows'!E:E,'AR Journal'!D1708,'Cash Inflows'!F:F)</f>
        <v>0</v>
      </c>
      <c r="I1708" s="84">
        <f t="shared" si="80"/>
        <v>0</v>
      </c>
      <c r="J1708">
        <f t="shared" si="79"/>
        <v>0</v>
      </c>
      <c r="K1708" t="b">
        <f ca="1">IF(TODAY()-E1708&gt;'Data Inputs'!$B$46,TRUE,FALSE)</f>
        <v>1</v>
      </c>
    </row>
    <row r="1709" spans="1:11" x14ac:dyDescent="0.25">
      <c r="A1709" s="110" t="str">
        <f t="shared" si="78"/>
        <v/>
      </c>
      <c r="B1709" s="123"/>
      <c r="C1709" s="55"/>
      <c r="D1709" s="55"/>
      <c r="E1709" s="56"/>
      <c r="F1709" s="55"/>
      <c r="G1709" s="56"/>
      <c r="H1709" s="84">
        <f>SUMIF('Cash Inflows'!E:E,'AR Journal'!D1709,'Cash Inflows'!F:F)</f>
        <v>0</v>
      </c>
      <c r="I1709" s="84">
        <f t="shared" si="80"/>
        <v>0</v>
      </c>
      <c r="J1709">
        <f t="shared" si="79"/>
        <v>0</v>
      </c>
      <c r="K1709" t="b">
        <f ca="1">IF(TODAY()-E1709&gt;'Data Inputs'!$B$46,TRUE,FALSE)</f>
        <v>1</v>
      </c>
    </row>
    <row r="1710" spans="1:11" x14ac:dyDescent="0.25">
      <c r="A1710" s="110" t="str">
        <f t="shared" si="78"/>
        <v/>
      </c>
      <c r="B1710" s="123"/>
      <c r="C1710" s="55"/>
      <c r="D1710" s="55"/>
      <c r="E1710" s="56"/>
      <c r="F1710" s="55"/>
      <c r="G1710" s="56"/>
      <c r="H1710" s="84">
        <f>SUMIF('Cash Inflows'!E:E,'AR Journal'!D1710,'Cash Inflows'!F:F)</f>
        <v>0</v>
      </c>
      <c r="I1710" s="84">
        <f t="shared" si="80"/>
        <v>0</v>
      </c>
      <c r="J1710">
        <f t="shared" si="79"/>
        <v>0</v>
      </c>
      <c r="K1710" t="b">
        <f ca="1">IF(TODAY()-E1710&gt;'Data Inputs'!$B$46,TRUE,FALSE)</f>
        <v>1</v>
      </c>
    </row>
    <row r="1711" spans="1:11" x14ac:dyDescent="0.25">
      <c r="A1711" s="110" t="str">
        <f t="shared" si="78"/>
        <v/>
      </c>
      <c r="B1711" s="123"/>
      <c r="C1711" s="55"/>
      <c r="D1711" s="55"/>
      <c r="E1711" s="56"/>
      <c r="F1711" s="55"/>
      <c r="G1711" s="56"/>
      <c r="H1711" s="84">
        <f>SUMIF('Cash Inflows'!E:E,'AR Journal'!D1711,'Cash Inflows'!F:F)</f>
        <v>0</v>
      </c>
      <c r="I1711" s="84">
        <f t="shared" si="80"/>
        <v>0</v>
      </c>
      <c r="J1711">
        <f t="shared" si="79"/>
        <v>0</v>
      </c>
      <c r="K1711" t="b">
        <f ca="1">IF(TODAY()-E1711&gt;'Data Inputs'!$B$46,TRUE,FALSE)</f>
        <v>1</v>
      </c>
    </row>
    <row r="1712" spans="1:11" x14ac:dyDescent="0.25">
      <c r="A1712" s="110" t="str">
        <f t="shared" si="78"/>
        <v/>
      </c>
      <c r="B1712" s="123"/>
      <c r="C1712" s="55"/>
      <c r="D1712" s="55"/>
      <c r="E1712" s="56"/>
      <c r="F1712" s="55"/>
      <c r="G1712" s="56"/>
      <c r="H1712" s="84">
        <f>SUMIF('Cash Inflows'!E:E,'AR Journal'!D1712,'Cash Inflows'!F:F)</f>
        <v>0</v>
      </c>
      <c r="I1712" s="84">
        <f t="shared" si="80"/>
        <v>0</v>
      </c>
      <c r="J1712">
        <f t="shared" si="79"/>
        <v>0</v>
      </c>
      <c r="K1712" t="b">
        <f ca="1">IF(TODAY()-E1712&gt;'Data Inputs'!$B$46,TRUE,FALSE)</f>
        <v>1</v>
      </c>
    </row>
    <row r="1713" spans="1:11" x14ac:dyDescent="0.25">
      <c r="A1713" s="110" t="str">
        <f t="shared" si="78"/>
        <v/>
      </c>
      <c r="B1713" s="123"/>
      <c r="C1713" s="55"/>
      <c r="D1713" s="55"/>
      <c r="E1713" s="56"/>
      <c r="F1713" s="55"/>
      <c r="G1713" s="56"/>
      <c r="H1713" s="84">
        <f>SUMIF('Cash Inflows'!E:E,'AR Journal'!D1713,'Cash Inflows'!F:F)</f>
        <v>0</v>
      </c>
      <c r="I1713" s="84">
        <f t="shared" si="80"/>
        <v>0</v>
      </c>
      <c r="J1713">
        <f t="shared" si="79"/>
        <v>0</v>
      </c>
      <c r="K1713" t="b">
        <f ca="1">IF(TODAY()-E1713&gt;'Data Inputs'!$B$46,TRUE,FALSE)</f>
        <v>1</v>
      </c>
    </row>
    <row r="1714" spans="1:11" x14ac:dyDescent="0.25">
      <c r="A1714" s="110" t="str">
        <f t="shared" si="78"/>
        <v/>
      </c>
      <c r="B1714" s="123"/>
      <c r="C1714" s="55"/>
      <c r="D1714" s="55"/>
      <c r="E1714" s="56"/>
      <c r="F1714" s="55"/>
      <c r="G1714" s="56"/>
      <c r="H1714" s="84">
        <f>SUMIF('Cash Inflows'!E:E,'AR Journal'!D1714,'Cash Inflows'!F:F)</f>
        <v>0</v>
      </c>
      <c r="I1714" s="84">
        <f t="shared" si="80"/>
        <v>0</v>
      </c>
      <c r="J1714">
        <f t="shared" si="79"/>
        <v>0</v>
      </c>
      <c r="K1714" t="b">
        <f ca="1">IF(TODAY()-E1714&gt;'Data Inputs'!$B$46,TRUE,FALSE)</f>
        <v>1</v>
      </c>
    </row>
    <row r="1715" spans="1:11" x14ac:dyDescent="0.25">
      <c r="A1715" s="110" t="str">
        <f t="shared" si="78"/>
        <v/>
      </c>
      <c r="B1715" s="123"/>
      <c r="C1715" s="55"/>
      <c r="D1715" s="55"/>
      <c r="E1715" s="56"/>
      <c r="F1715" s="55"/>
      <c r="G1715" s="56"/>
      <c r="H1715" s="84">
        <f>SUMIF('Cash Inflows'!E:E,'AR Journal'!D1715,'Cash Inflows'!F:F)</f>
        <v>0</v>
      </c>
      <c r="I1715" s="84">
        <f t="shared" si="80"/>
        <v>0</v>
      </c>
      <c r="J1715">
        <f t="shared" si="79"/>
        <v>0</v>
      </c>
      <c r="K1715" t="b">
        <f ca="1">IF(TODAY()-E1715&gt;'Data Inputs'!$B$46,TRUE,FALSE)</f>
        <v>1</v>
      </c>
    </row>
    <row r="1716" spans="1:11" x14ac:dyDescent="0.25">
      <c r="A1716" s="110" t="str">
        <f t="shared" si="78"/>
        <v/>
      </c>
      <c r="B1716" s="123"/>
      <c r="C1716" s="55"/>
      <c r="D1716" s="55"/>
      <c r="E1716" s="56"/>
      <c r="F1716" s="55"/>
      <c r="G1716" s="56"/>
      <c r="H1716" s="84">
        <f>SUMIF('Cash Inflows'!E:E,'AR Journal'!D1716,'Cash Inflows'!F:F)</f>
        <v>0</v>
      </c>
      <c r="I1716" s="84">
        <f t="shared" si="80"/>
        <v>0</v>
      </c>
      <c r="J1716">
        <f t="shared" si="79"/>
        <v>0</v>
      </c>
      <c r="K1716" t="b">
        <f ca="1">IF(TODAY()-E1716&gt;'Data Inputs'!$B$46,TRUE,FALSE)</f>
        <v>1</v>
      </c>
    </row>
    <row r="1717" spans="1:11" x14ac:dyDescent="0.25">
      <c r="A1717" s="110" t="str">
        <f t="shared" si="78"/>
        <v/>
      </c>
      <c r="B1717" s="123"/>
      <c r="C1717" s="55"/>
      <c r="D1717" s="55"/>
      <c r="E1717" s="56"/>
      <c r="F1717" s="55"/>
      <c r="G1717" s="56"/>
      <c r="H1717" s="84">
        <f>SUMIF('Cash Inflows'!E:E,'AR Journal'!D1717,'Cash Inflows'!F:F)</f>
        <v>0</v>
      </c>
      <c r="I1717" s="84">
        <f t="shared" si="80"/>
        <v>0</v>
      </c>
      <c r="J1717">
        <f t="shared" si="79"/>
        <v>0</v>
      </c>
      <c r="K1717" t="b">
        <f ca="1">IF(TODAY()-E1717&gt;'Data Inputs'!$B$46,TRUE,FALSE)</f>
        <v>1</v>
      </c>
    </row>
    <row r="1718" spans="1:11" x14ac:dyDescent="0.25">
      <c r="A1718" s="110" t="str">
        <f t="shared" si="78"/>
        <v/>
      </c>
      <c r="B1718" s="123"/>
      <c r="C1718" s="55"/>
      <c r="D1718" s="55"/>
      <c r="E1718" s="56"/>
      <c r="F1718" s="55"/>
      <c r="G1718" s="56"/>
      <c r="H1718" s="84">
        <f>SUMIF('Cash Inflows'!E:E,'AR Journal'!D1718,'Cash Inflows'!F:F)</f>
        <v>0</v>
      </c>
      <c r="I1718" s="84">
        <f t="shared" si="80"/>
        <v>0</v>
      </c>
      <c r="J1718">
        <f t="shared" si="79"/>
        <v>0</v>
      </c>
      <c r="K1718" t="b">
        <f ca="1">IF(TODAY()-E1718&gt;'Data Inputs'!$B$46,TRUE,FALSE)</f>
        <v>1</v>
      </c>
    </row>
    <row r="1719" spans="1:11" x14ac:dyDescent="0.25">
      <c r="A1719" s="110" t="str">
        <f t="shared" si="78"/>
        <v/>
      </c>
      <c r="B1719" s="123"/>
      <c r="C1719" s="55"/>
      <c r="D1719" s="55"/>
      <c r="E1719" s="56"/>
      <c r="F1719" s="55"/>
      <c r="G1719" s="56"/>
      <c r="H1719" s="84">
        <f>SUMIF('Cash Inflows'!E:E,'AR Journal'!D1719,'Cash Inflows'!F:F)</f>
        <v>0</v>
      </c>
      <c r="I1719" s="84">
        <f t="shared" si="80"/>
        <v>0</v>
      </c>
      <c r="J1719">
        <f t="shared" si="79"/>
        <v>0</v>
      </c>
      <c r="K1719" t="b">
        <f ca="1">IF(TODAY()-E1719&gt;'Data Inputs'!$B$46,TRUE,FALSE)</f>
        <v>1</v>
      </c>
    </row>
    <row r="1720" spans="1:11" x14ac:dyDescent="0.25">
      <c r="A1720" s="110" t="str">
        <f t="shared" si="78"/>
        <v/>
      </c>
      <c r="B1720" s="123"/>
      <c r="C1720" s="55"/>
      <c r="D1720" s="55"/>
      <c r="E1720" s="56"/>
      <c r="F1720" s="55"/>
      <c r="G1720" s="56"/>
      <c r="H1720" s="84">
        <f>SUMIF('Cash Inflows'!E:E,'AR Journal'!D1720,'Cash Inflows'!F:F)</f>
        <v>0</v>
      </c>
      <c r="I1720" s="84">
        <f t="shared" si="80"/>
        <v>0</v>
      </c>
      <c r="J1720">
        <f t="shared" si="79"/>
        <v>0</v>
      </c>
      <c r="K1720" t="b">
        <f ca="1">IF(TODAY()-E1720&gt;'Data Inputs'!$B$46,TRUE,FALSE)</f>
        <v>1</v>
      </c>
    </row>
    <row r="1721" spans="1:11" x14ac:dyDescent="0.25">
      <c r="A1721" s="110" t="str">
        <f t="shared" si="78"/>
        <v/>
      </c>
      <c r="B1721" s="123"/>
      <c r="C1721" s="55"/>
      <c r="D1721" s="55"/>
      <c r="E1721" s="56"/>
      <c r="F1721" s="55"/>
      <c r="G1721" s="56"/>
      <c r="H1721" s="84">
        <f>SUMIF('Cash Inflows'!E:E,'AR Journal'!D1721,'Cash Inflows'!F:F)</f>
        <v>0</v>
      </c>
      <c r="I1721" s="84">
        <f t="shared" si="80"/>
        <v>0</v>
      </c>
      <c r="J1721">
        <f t="shared" si="79"/>
        <v>0</v>
      </c>
      <c r="K1721" t="b">
        <f ca="1">IF(TODAY()-E1721&gt;'Data Inputs'!$B$46,TRUE,FALSE)</f>
        <v>1</v>
      </c>
    </row>
    <row r="1722" spans="1:11" x14ac:dyDescent="0.25">
      <c r="A1722" s="110" t="str">
        <f t="shared" si="78"/>
        <v/>
      </c>
      <c r="B1722" s="123"/>
      <c r="C1722" s="55"/>
      <c r="D1722" s="55"/>
      <c r="E1722" s="56"/>
      <c r="F1722" s="55"/>
      <c r="G1722" s="56"/>
      <c r="H1722" s="84">
        <f>SUMIF('Cash Inflows'!E:E,'AR Journal'!D1722,'Cash Inflows'!F:F)</f>
        <v>0</v>
      </c>
      <c r="I1722" s="84">
        <f t="shared" si="80"/>
        <v>0</v>
      </c>
      <c r="J1722">
        <f t="shared" si="79"/>
        <v>0</v>
      </c>
      <c r="K1722" t="b">
        <f ca="1">IF(TODAY()-E1722&gt;'Data Inputs'!$B$46,TRUE,FALSE)</f>
        <v>1</v>
      </c>
    </row>
    <row r="1723" spans="1:11" x14ac:dyDescent="0.25">
      <c r="A1723" s="110" t="str">
        <f t="shared" si="78"/>
        <v/>
      </c>
      <c r="B1723" s="123"/>
      <c r="C1723" s="55"/>
      <c r="D1723" s="55"/>
      <c r="E1723" s="56"/>
      <c r="F1723" s="55"/>
      <c r="G1723" s="56"/>
      <c r="H1723" s="84">
        <f>SUMIF('Cash Inflows'!E:E,'AR Journal'!D1723,'Cash Inflows'!F:F)</f>
        <v>0</v>
      </c>
      <c r="I1723" s="84">
        <f t="shared" si="80"/>
        <v>0</v>
      </c>
      <c r="J1723">
        <f t="shared" si="79"/>
        <v>0</v>
      </c>
      <c r="K1723" t="b">
        <f ca="1">IF(TODAY()-E1723&gt;'Data Inputs'!$B$46,TRUE,FALSE)</f>
        <v>1</v>
      </c>
    </row>
    <row r="1724" spans="1:11" x14ac:dyDescent="0.25">
      <c r="A1724" s="110" t="str">
        <f t="shared" si="78"/>
        <v/>
      </c>
      <c r="B1724" s="123"/>
      <c r="C1724" s="55"/>
      <c r="D1724" s="55"/>
      <c r="E1724" s="56"/>
      <c r="F1724" s="55"/>
      <c r="G1724" s="56"/>
      <c r="H1724" s="84">
        <f>SUMIF('Cash Inflows'!E:E,'AR Journal'!D1724,'Cash Inflows'!F:F)</f>
        <v>0</v>
      </c>
      <c r="I1724" s="84">
        <f t="shared" si="80"/>
        <v>0</v>
      </c>
      <c r="J1724">
        <f t="shared" si="79"/>
        <v>0</v>
      </c>
      <c r="K1724" t="b">
        <f ca="1">IF(TODAY()-E1724&gt;'Data Inputs'!$B$46,TRUE,FALSE)</f>
        <v>1</v>
      </c>
    </row>
    <row r="1725" spans="1:11" x14ac:dyDescent="0.25">
      <c r="A1725" s="110" t="str">
        <f t="shared" si="78"/>
        <v/>
      </c>
      <c r="B1725" s="123"/>
      <c r="C1725" s="55"/>
      <c r="D1725" s="55"/>
      <c r="E1725" s="56"/>
      <c r="F1725" s="55"/>
      <c r="G1725" s="56"/>
      <c r="H1725" s="84">
        <f>SUMIF('Cash Inflows'!E:E,'AR Journal'!D1725,'Cash Inflows'!F:F)</f>
        <v>0</v>
      </c>
      <c r="I1725" s="84">
        <f t="shared" si="80"/>
        <v>0</v>
      </c>
      <c r="J1725">
        <f t="shared" si="79"/>
        <v>0</v>
      </c>
      <c r="K1725" t="b">
        <f ca="1">IF(TODAY()-E1725&gt;'Data Inputs'!$B$46,TRUE,FALSE)</f>
        <v>1</v>
      </c>
    </row>
    <row r="1726" spans="1:11" x14ac:dyDescent="0.25">
      <c r="A1726" s="110" t="str">
        <f t="shared" si="78"/>
        <v/>
      </c>
      <c r="B1726" s="123"/>
      <c r="C1726" s="55"/>
      <c r="D1726" s="55"/>
      <c r="E1726" s="56"/>
      <c r="F1726" s="55"/>
      <c r="G1726" s="56"/>
      <c r="H1726" s="84">
        <f>SUMIF('Cash Inflows'!E:E,'AR Journal'!D1726,'Cash Inflows'!F:F)</f>
        <v>0</v>
      </c>
      <c r="I1726" s="84">
        <f t="shared" si="80"/>
        <v>0</v>
      </c>
      <c r="J1726">
        <f t="shared" si="79"/>
        <v>0</v>
      </c>
      <c r="K1726" t="b">
        <f ca="1">IF(TODAY()-E1726&gt;'Data Inputs'!$B$46,TRUE,FALSE)</f>
        <v>1</v>
      </c>
    </row>
    <row r="1727" spans="1:11" x14ac:dyDescent="0.25">
      <c r="A1727" s="110" t="str">
        <f t="shared" si="78"/>
        <v/>
      </c>
      <c r="B1727" s="123"/>
      <c r="C1727" s="55"/>
      <c r="D1727" s="55"/>
      <c r="E1727" s="56"/>
      <c r="F1727" s="55"/>
      <c r="G1727" s="56"/>
      <c r="H1727" s="84">
        <f>SUMIF('Cash Inflows'!E:E,'AR Journal'!D1727,'Cash Inflows'!F:F)</f>
        <v>0</v>
      </c>
      <c r="I1727" s="84">
        <f t="shared" si="80"/>
        <v>0</v>
      </c>
      <c r="J1727">
        <f t="shared" si="79"/>
        <v>0</v>
      </c>
      <c r="K1727" t="b">
        <f ca="1">IF(TODAY()-E1727&gt;'Data Inputs'!$B$46,TRUE,FALSE)</f>
        <v>1</v>
      </c>
    </row>
    <row r="1728" spans="1:11" x14ac:dyDescent="0.25">
      <c r="A1728" s="110" t="str">
        <f t="shared" si="78"/>
        <v/>
      </c>
      <c r="B1728" s="123"/>
      <c r="C1728" s="55"/>
      <c r="D1728" s="55"/>
      <c r="E1728" s="56"/>
      <c r="F1728" s="55"/>
      <c r="G1728" s="56"/>
      <c r="H1728" s="84">
        <f>SUMIF('Cash Inflows'!E:E,'AR Journal'!D1728,'Cash Inflows'!F:F)</f>
        <v>0</v>
      </c>
      <c r="I1728" s="84">
        <f t="shared" si="80"/>
        <v>0</v>
      </c>
      <c r="J1728">
        <f t="shared" si="79"/>
        <v>0</v>
      </c>
      <c r="K1728" t="b">
        <f ca="1">IF(TODAY()-E1728&gt;'Data Inputs'!$B$46,TRUE,FALSE)</f>
        <v>1</v>
      </c>
    </row>
    <row r="1729" spans="1:11" x14ac:dyDescent="0.25">
      <c r="A1729" s="110" t="str">
        <f t="shared" si="78"/>
        <v/>
      </c>
      <c r="B1729" s="123"/>
      <c r="C1729" s="55"/>
      <c r="D1729" s="55"/>
      <c r="E1729" s="56"/>
      <c r="F1729" s="55"/>
      <c r="G1729" s="56"/>
      <c r="H1729" s="84">
        <f>SUMIF('Cash Inflows'!E:E,'AR Journal'!D1729,'Cash Inflows'!F:F)</f>
        <v>0</v>
      </c>
      <c r="I1729" s="84">
        <f t="shared" si="80"/>
        <v>0</v>
      </c>
      <c r="J1729">
        <f t="shared" si="79"/>
        <v>0</v>
      </c>
      <c r="K1729" t="b">
        <f ca="1">IF(TODAY()-E1729&gt;'Data Inputs'!$B$46,TRUE,FALSE)</f>
        <v>1</v>
      </c>
    </row>
    <row r="1730" spans="1:11" x14ac:dyDescent="0.25">
      <c r="A1730" s="110" t="str">
        <f t="shared" si="78"/>
        <v/>
      </c>
      <c r="B1730" s="123"/>
      <c r="C1730" s="55"/>
      <c r="D1730" s="55"/>
      <c r="E1730" s="56"/>
      <c r="F1730" s="55"/>
      <c r="G1730" s="56"/>
      <c r="H1730" s="84">
        <f>SUMIF('Cash Inflows'!E:E,'AR Journal'!D1730,'Cash Inflows'!F:F)</f>
        <v>0</v>
      </c>
      <c r="I1730" s="84">
        <f t="shared" si="80"/>
        <v>0</v>
      </c>
      <c r="J1730">
        <f t="shared" si="79"/>
        <v>0</v>
      </c>
      <c r="K1730" t="b">
        <f ca="1">IF(TODAY()-E1730&gt;'Data Inputs'!$B$46,TRUE,FALSE)</f>
        <v>1</v>
      </c>
    </row>
    <row r="1731" spans="1:11" x14ac:dyDescent="0.25">
      <c r="A1731" s="110" t="str">
        <f t="shared" ref="A1731:A1794" si="81">IF(E1731="","",E1731+(6-J1731))</f>
        <v/>
      </c>
      <c r="B1731" s="123"/>
      <c r="C1731" s="55"/>
      <c r="D1731" s="55"/>
      <c r="E1731" s="56"/>
      <c r="F1731" s="55"/>
      <c r="G1731" s="56"/>
      <c r="H1731" s="84">
        <f>SUMIF('Cash Inflows'!E:E,'AR Journal'!D1731,'Cash Inflows'!F:F)</f>
        <v>0</v>
      </c>
      <c r="I1731" s="84">
        <f t="shared" si="80"/>
        <v>0</v>
      </c>
      <c r="J1731">
        <f t="shared" ref="J1731:J1794" si="82">IF(WEEKDAY(E1731)=7,0,WEEKDAY(E1731))</f>
        <v>0</v>
      </c>
      <c r="K1731" t="b">
        <f ca="1">IF(TODAY()-E1731&gt;'Data Inputs'!$B$46,TRUE,FALSE)</f>
        <v>1</v>
      </c>
    </row>
    <row r="1732" spans="1:11" x14ac:dyDescent="0.25">
      <c r="A1732" s="110" t="str">
        <f t="shared" si="81"/>
        <v/>
      </c>
      <c r="B1732" s="123"/>
      <c r="C1732" s="55"/>
      <c r="D1732" s="55"/>
      <c r="E1732" s="56"/>
      <c r="F1732" s="55"/>
      <c r="G1732" s="56"/>
      <c r="H1732" s="84">
        <f>SUMIF('Cash Inflows'!E:E,'AR Journal'!D1732,'Cash Inflows'!F:F)</f>
        <v>0</v>
      </c>
      <c r="I1732" s="84">
        <f t="shared" ref="I1732:I1795" si="83">F1732-H1732</f>
        <v>0</v>
      </c>
      <c r="J1732">
        <f t="shared" si="82"/>
        <v>0</v>
      </c>
      <c r="K1732" t="b">
        <f ca="1">IF(TODAY()-E1732&gt;'Data Inputs'!$B$46,TRUE,FALSE)</f>
        <v>1</v>
      </c>
    </row>
    <row r="1733" spans="1:11" x14ac:dyDescent="0.25">
      <c r="A1733" s="110" t="str">
        <f t="shared" si="81"/>
        <v/>
      </c>
      <c r="B1733" s="123"/>
      <c r="C1733" s="55"/>
      <c r="D1733" s="55"/>
      <c r="E1733" s="56"/>
      <c r="F1733" s="55"/>
      <c r="G1733" s="56"/>
      <c r="H1733" s="84">
        <f>SUMIF('Cash Inflows'!E:E,'AR Journal'!D1733,'Cash Inflows'!F:F)</f>
        <v>0</v>
      </c>
      <c r="I1733" s="84">
        <f t="shared" si="83"/>
        <v>0</v>
      </c>
      <c r="J1733">
        <f t="shared" si="82"/>
        <v>0</v>
      </c>
      <c r="K1733" t="b">
        <f ca="1">IF(TODAY()-E1733&gt;'Data Inputs'!$B$46,TRUE,FALSE)</f>
        <v>1</v>
      </c>
    </row>
    <row r="1734" spans="1:11" x14ac:dyDescent="0.25">
      <c r="A1734" s="110" t="str">
        <f t="shared" si="81"/>
        <v/>
      </c>
      <c r="B1734" s="123"/>
      <c r="C1734" s="55"/>
      <c r="D1734" s="55"/>
      <c r="E1734" s="56"/>
      <c r="F1734" s="55"/>
      <c r="G1734" s="56"/>
      <c r="H1734" s="84">
        <f>SUMIF('Cash Inflows'!E:E,'AR Journal'!D1734,'Cash Inflows'!F:F)</f>
        <v>0</v>
      </c>
      <c r="I1734" s="84">
        <f t="shared" si="83"/>
        <v>0</v>
      </c>
      <c r="J1734">
        <f t="shared" si="82"/>
        <v>0</v>
      </c>
      <c r="K1734" t="b">
        <f ca="1">IF(TODAY()-E1734&gt;'Data Inputs'!$B$46,TRUE,FALSE)</f>
        <v>1</v>
      </c>
    </row>
    <row r="1735" spans="1:11" x14ac:dyDescent="0.25">
      <c r="A1735" s="110" t="str">
        <f t="shared" si="81"/>
        <v/>
      </c>
      <c r="B1735" s="123"/>
      <c r="C1735" s="55"/>
      <c r="D1735" s="55"/>
      <c r="E1735" s="56"/>
      <c r="F1735" s="55"/>
      <c r="G1735" s="56"/>
      <c r="H1735" s="84">
        <f>SUMIF('Cash Inflows'!E:E,'AR Journal'!D1735,'Cash Inflows'!F:F)</f>
        <v>0</v>
      </c>
      <c r="I1735" s="84">
        <f t="shared" si="83"/>
        <v>0</v>
      </c>
      <c r="J1735">
        <f t="shared" si="82"/>
        <v>0</v>
      </c>
      <c r="K1735" t="b">
        <f ca="1">IF(TODAY()-E1735&gt;'Data Inputs'!$B$46,TRUE,FALSE)</f>
        <v>1</v>
      </c>
    </row>
    <row r="1736" spans="1:11" x14ac:dyDescent="0.25">
      <c r="A1736" s="110" t="str">
        <f t="shared" si="81"/>
        <v/>
      </c>
      <c r="B1736" s="123"/>
      <c r="C1736" s="55"/>
      <c r="D1736" s="55"/>
      <c r="E1736" s="56"/>
      <c r="F1736" s="55"/>
      <c r="G1736" s="56"/>
      <c r="H1736" s="84">
        <f>SUMIF('Cash Inflows'!E:E,'AR Journal'!D1736,'Cash Inflows'!F:F)</f>
        <v>0</v>
      </c>
      <c r="I1736" s="84">
        <f t="shared" si="83"/>
        <v>0</v>
      </c>
      <c r="J1736">
        <f t="shared" si="82"/>
        <v>0</v>
      </c>
      <c r="K1736" t="b">
        <f ca="1">IF(TODAY()-E1736&gt;'Data Inputs'!$B$46,TRUE,FALSE)</f>
        <v>1</v>
      </c>
    </row>
    <row r="1737" spans="1:11" x14ac:dyDescent="0.25">
      <c r="A1737" s="110" t="str">
        <f t="shared" si="81"/>
        <v/>
      </c>
      <c r="B1737" s="123"/>
      <c r="C1737" s="55"/>
      <c r="D1737" s="55"/>
      <c r="E1737" s="56"/>
      <c r="F1737" s="55"/>
      <c r="G1737" s="56"/>
      <c r="H1737" s="84">
        <f>SUMIF('Cash Inflows'!E:E,'AR Journal'!D1737,'Cash Inflows'!F:F)</f>
        <v>0</v>
      </c>
      <c r="I1737" s="84">
        <f t="shared" si="83"/>
        <v>0</v>
      </c>
      <c r="J1737">
        <f t="shared" si="82"/>
        <v>0</v>
      </c>
      <c r="K1737" t="b">
        <f ca="1">IF(TODAY()-E1737&gt;'Data Inputs'!$B$46,TRUE,FALSE)</f>
        <v>1</v>
      </c>
    </row>
    <row r="1738" spans="1:11" x14ac:dyDescent="0.25">
      <c r="A1738" s="110" t="str">
        <f t="shared" si="81"/>
        <v/>
      </c>
      <c r="B1738" s="123"/>
      <c r="C1738" s="55"/>
      <c r="D1738" s="55"/>
      <c r="E1738" s="56"/>
      <c r="F1738" s="55"/>
      <c r="G1738" s="56"/>
      <c r="H1738" s="84">
        <f>SUMIF('Cash Inflows'!E:E,'AR Journal'!D1738,'Cash Inflows'!F:F)</f>
        <v>0</v>
      </c>
      <c r="I1738" s="84">
        <f t="shared" si="83"/>
        <v>0</v>
      </c>
      <c r="J1738">
        <f t="shared" si="82"/>
        <v>0</v>
      </c>
      <c r="K1738" t="b">
        <f ca="1">IF(TODAY()-E1738&gt;'Data Inputs'!$B$46,TRUE,FALSE)</f>
        <v>1</v>
      </c>
    </row>
    <row r="1739" spans="1:11" x14ac:dyDescent="0.25">
      <c r="A1739" s="110" t="str">
        <f t="shared" si="81"/>
        <v/>
      </c>
      <c r="B1739" s="123"/>
      <c r="C1739" s="55"/>
      <c r="D1739" s="55"/>
      <c r="E1739" s="56"/>
      <c r="F1739" s="55"/>
      <c r="G1739" s="56"/>
      <c r="H1739" s="84">
        <f>SUMIF('Cash Inflows'!E:E,'AR Journal'!D1739,'Cash Inflows'!F:F)</f>
        <v>0</v>
      </c>
      <c r="I1739" s="84">
        <f t="shared" si="83"/>
        <v>0</v>
      </c>
      <c r="J1739">
        <f t="shared" si="82"/>
        <v>0</v>
      </c>
      <c r="K1739" t="b">
        <f ca="1">IF(TODAY()-E1739&gt;'Data Inputs'!$B$46,TRUE,FALSE)</f>
        <v>1</v>
      </c>
    </row>
    <row r="1740" spans="1:11" x14ac:dyDescent="0.25">
      <c r="A1740" s="110" t="str">
        <f t="shared" si="81"/>
        <v/>
      </c>
      <c r="B1740" s="123"/>
      <c r="C1740" s="55"/>
      <c r="D1740" s="55"/>
      <c r="E1740" s="56"/>
      <c r="F1740" s="55"/>
      <c r="G1740" s="56"/>
      <c r="H1740" s="84">
        <f>SUMIF('Cash Inflows'!E:E,'AR Journal'!D1740,'Cash Inflows'!F:F)</f>
        <v>0</v>
      </c>
      <c r="I1740" s="84">
        <f t="shared" si="83"/>
        <v>0</v>
      </c>
      <c r="J1740">
        <f t="shared" si="82"/>
        <v>0</v>
      </c>
      <c r="K1740" t="b">
        <f ca="1">IF(TODAY()-E1740&gt;'Data Inputs'!$B$46,TRUE,FALSE)</f>
        <v>1</v>
      </c>
    </row>
    <row r="1741" spans="1:11" x14ac:dyDescent="0.25">
      <c r="A1741" s="110" t="str">
        <f t="shared" si="81"/>
        <v/>
      </c>
      <c r="B1741" s="123"/>
      <c r="C1741" s="55"/>
      <c r="D1741" s="55"/>
      <c r="E1741" s="56"/>
      <c r="F1741" s="55"/>
      <c r="G1741" s="56"/>
      <c r="H1741" s="84">
        <f>SUMIF('Cash Inflows'!E:E,'AR Journal'!D1741,'Cash Inflows'!F:F)</f>
        <v>0</v>
      </c>
      <c r="I1741" s="84">
        <f t="shared" si="83"/>
        <v>0</v>
      </c>
      <c r="J1741">
        <f t="shared" si="82"/>
        <v>0</v>
      </c>
      <c r="K1741" t="b">
        <f ca="1">IF(TODAY()-E1741&gt;'Data Inputs'!$B$46,TRUE,FALSE)</f>
        <v>1</v>
      </c>
    </row>
    <row r="1742" spans="1:11" x14ac:dyDescent="0.25">
      <c r="A1742" s="110" t="str">
        <f t="shared" si="81"/>
        <v/>
      </c>
      <c r="B1742" s="123"/>
      <c r="C1742" s="55"/>
      <c r="D1742" s="55"/>
      <c r="E1742" s="56"/>
      <c r="F1742" s="55"/>
      <c r="G1742" s="56"/>
      <c r="H1742" s="84">
        <f>SUMIF('Cash Inflows'!E:E,'AR Journal'!D1742,'Cash Inflows'!F:F)</f>
        <v>0</v>
      </c>
      <c r="I1742" s="84">
        <f t="shared" si="83"/>
        <v>0</v>
      </c>
      <c r="J1742">
        <f t="shared" si="82"/>
        <v>0</v>
      </c>
      <c r="K1742" t="b">
        <f ca="1">IF(TODAY()-E1742&gt;'Data Inputs'!$B$46,TRUE,FALSE)</f>
        <v>1</v>
      </c>
    </row>
    <row r="1743" spans="1:11" x14ac:dyDescent="0.25">
      <c r="A1743" s="110" t="str">
        <f t="shared" si="81"/>
        <v/>
      </c>
      <c r="B1743" s="123"/>
      <c r="C1743" s="55"/>
      <c r="D1743" s="55"/>
      <c r="E1743" s="56"/>
      <c r="F1743" s="55"/>
      <c r="G1743" s="56"/>
      <c r="H1743" s="84">
        <f>SUMIF('Cash Inflows'!E:E,'AR Journal'!D1743,'Cash Inflows'!F:F)</f>
        <v>0</v>
      </c>
      <c r="I1743" s="84">
        <f t="shared" si="83"/>
        <v>0</v>
      </c>
      <c r="J1743">
        <f t="shared" si="82"/>
        <v>0</v>
      </c>
      <c r="K1743" t="b">
        <f ca="1">IF(TODAY()-E1743&gt;'Data Inputs'!$B$46,TRUE,FALSE)</f>
        <v>1</v>
      </c>
    </row>
    <row r="1744" spans="1:11" x14ac:dyDescent="0.25">
      <c r="A1744" s="110" t="str">
        <f t="shared" si="81"/>
        <v/>
      </c>
      <c r="B1744" s="123"/>
      <c r="C1744" s="55"/>
      <c r="D1744" s="55"/>
      <c r="E1744" s="56"/>
      <c r="F1744" s="55"/>
      <c r="G1744" s="56"/>
      <c r="H1744" s="84">
        <f>SUMIF('Cash Inflows'!E:E,'AR Journal'!D1744,'Cash Inflows'!F:F)</f>
        <v>0</v>
      </c>
      <c r="I1744" s="84">
        <f t="shared" si="83"/>
        <v>0</v>
      </c>
      <c r="J1744">
        <f t="shared" si="82"/>
        <v>0</v>
      </c>
      <c r="K1744" t="b">
        <f ca="1">IF(TODAY()-E1744&gt;'Data Inputs'!$B$46,TRUE,FALSE)</f>
        <v>1</v>
      </c>
    </row>
    <row r="1745" spans="1:11" x14ac:dyDescent="0.25">
      <c r="A1745" s="110" t="str">
        <f t="shared" si="81"/>
        <v/>
      </c>
      <c r="B1745" s="123"/>
      <c r="C1745" s="55"/>
      <c r="D1745" s="55"/>
      <c r="E1745" s="56"/>
      <c r="F1745" s="55"/>
      <c r="G1745" s="56"/>
      <c r="H1745" s="84">
        <f>SUMIF('Cash Inflows'!E:E,'AR Journal'!D1745,'Cash Inflows'!F:F)</f>
        <v>0</v>
      </c>
      <c r="I1745" s="84">
        <f t="shared" si="83"/>
        <v>0</v>
      </c>
      <c r="J1745">
        <f t="shared" si="82"/>
        <v>0</v>
      </c>
      <c r="K1745" t="b">
        <f ca="1">IF(TODAY()-E1745&gt;'Data Inputs'!$B$46,TRUE,FALSE)</f>
        <v>1</v>
      </c>
    </row>
    <row r="1746" spans="1:11" x14ac:dyDescent="0.25">
      <c r="A1746" s="110" t="str">
        <f t="shared" si="81"/>
        <v/>
      </c>
      <c r="B1746" s="123"/>
      <c r="C1746" s="55"/>
      <c r="D1746" s="55"/>
      <c r="E1746" s="56"/>
      <c r="F1746" s="55"/>
      <c r="G1746" s="56"/>
      <c r="H1746" s="84">
        <f>SUMIF('Cash Inflows'!E:E,'AR Journal'!D1746,'Cash Inflows'!F:F)</f>
        <v>0</v>
      </c>
      <c r="I1746" s="84">
        <f t="shared" si="83"/>
        <v>0</v>
      </c>
      <c r="J1746">
        <f t="shared" si="82"/>
        <v>0</v>
      </c>
      <c r="K1746" t="b">
        <f ca="1">IF(TODAY()-E1746&gt;'Data Inputs'!$B$46,TRUE,FALSE)</f>
        <v>1</v>
      </c>
    </row>
    <row r="1747" spans="1:11" x14ac:dyDescent="0.25">
      <c r="A1747" s="110" t="str">
        <f t="shared" si="81"/>
        <v/>
      </c>
      <c r="B1747" s="123"/>
      <c r="C1747" s="55"/>
      <c r="D1747" s="55"/>
      <c r="E1747" s="56"/>
      <c r="F1747" s="55"/>
      <c r="G1747" s="56"/>
      <c r="H1747" s="84">
        <f>SUMIF('Cash Inflows'!E:E,'AR Journal'!D1747,'Cash Inflows'!F:F)</f>
        <v>0</v>
      </c>
      <c r="I1747" s="84">
        <f t="shared" si="83"/>
        <v>0</v>
      </c>
      <c r="J1747">
        <f t="shared" si="82"/>
        <v>0</v>
      </c>
      <c r="K1747" t="b">
        <f ca="1">IF(TODAY()-E1747&gt;'Data Inputs'!$B$46,TRUE,FALSE)</f>
        <v>1</v>
      </c>
    </row>
    <row r="1748" spans="1:11" x14ac:dyDescent="0.25">
      <c r="A1748" s="110" t="str">
        <f t="shared" si="81"/>
        <v/>
      </c>
      <c r="B1748" s="123"/>
      <c r="C1748" s="55"/>
      <c r="D1748" s="55"/>
      <c r="E1748" s="56"/>
      <c r="F1748" s="55"/>
      <c r="G1748" s="56"/>
      <c r="H1748" s="84">
        <f>SUMIF('Cash Inflows'!E:E,'AR Journal'!D1748,'Cash Inflows'!F:F)</f>
        <v>0</v>
      </c>
      <c r="I1748" s="84">
        <f t="shared" si="83"/>
        <v>0</v>
      </c>
      <c r="J1748">
        <f t="shared" si="82"/>
        <v>0</v>
      </c>
      <c r="K1748" t="b">
        <f ca="1">IF(TODAY()-E1748&gt;'Data Inputs'!$B$46,TRUE,FALSE)</f>
        <v>1</v>
      </c>
    </row>
    <row r="1749" spans="1:11" x14ac:dyDescent="0.25">
      <c r="A1749" s="110" t="str">
        <f t="shared" si="81"/>
        <v/>
      </c>
      <c r="B1749" s="123"/>
      <c r="C1749" s="55"/>
      <c r="D1749" s="55"/>
      <c r="E1749" s="56"/>
      <c r="F1749" s="55"/>
      <c r="G1749" s="56"/>
      <c r="H1749" s="84">
        <f>SUMIF('Cash Inflows'!E:E,'AR Journal'!D1749,'Cash Inflows'!F:F)</f>
        <v>0</v>
      </c>
      <c r="I1749" s="84">
        <f t="shared" si="83"/>
        <v>0</v>
      </c>
      <c r="J1749">
        <f t="shared" si="82"/>
        <v>0</v>
      </c>
      <c r="K1749" t="b">
        <f ca="1">IF(TODAY()-E1749&gt;'Data Inputs'!$B$46,TRUE,FALSE)</f>
        <v>1</v>
      </c>
    </row>
    <row r="1750" spans="1:11" x14ac:dyDescent="0.25">
      <c r="A1750" s="110" t="str">
        <f t="shared" si="81"/>
        <v/>
      </c>
      <c r="B1750" s="123"/>
      <c r="C1750" s="55"/>
      <c r="D1750" s="55"/>
      <c r="E1750" s="56"/>
      <c r="F1750" s="55"/>
      <c r="G1750" s="56"/>
      <c r="H1750" s="84">
        <f>SUMIF('Cash Inflows'!E:E,'AR Journal'!D1750,'Cash Inflows'!F:F)</f>
        <v>0</v>
      </c>
      <c r="I1750" s="84">
        <f t="shared" si="83"/>
        <v>0</v>
      </c>
      <c r="J1750">
        <f t="shared" si="82"/>
        <v>0</v>
      </c>
      <c r="K1750" t="b">
        <f ca="1">IF(TODAY()-E1750&gt;'Data Inputs'!$B$46,TRUE,FALSE)</f>
        <v>1</v>
      </c>
    </row>
    <row r="1751" spans="1:11" x14ac:dyDescent="0.25">
      <c r="A1751" s="110" t="str">
        <f t="shared" si="81"/>
        <v/>
      </c>
      <c r="B1751" s="123"/>
      <c r="C1751" s="55"/>
      <c r="D1751" s="55"/>
      <c r="E1751" s="56"/>
      <c r="F1751" s="55"/>
      <c r="G1751" s="56"/>
      <c r="H1751" s="84">
        <f>SUMIF('Cash Inflows'!E:E,'AR Journal'!D1751,'Cash Inflows'!F:F)</f>
        <v>0</v>
      </c>
      <c r="I1751" s="84">
        <f t="shared" si="83"/>
        <v>0</v>
      </c>
      <c r="J1751">
        <f t="shared" si="82"/>
        <v>0</v>
      </c>
      <c r="K1751" t="b">
        <f ca="1">IF(TODAY()-E1751&gt;'Data Inputs'!$B$46,TRUE,FALSE)</f>
        <v>1</v>
      </c>
    </row>
    <row r="1752" spans="1:11" x14ac:dyDescent="0.25">
      <c r="A1752" s="110" t="str">
        <f t="shared" si="81"/>
        <v/>
      </c>
      <c r="B1752" s="123"/>
      <c r="C1752" s="55"/>
      <c r="D1752" s="55"/>
      <c r="E1752" s="56"/>
      <c r="F1752" s="55"/>
      <c r="G1752" s="56"/>
      <c r="H1752" s="84">
        <f>SUMIF('Cash Inflows'!E:E,'AR Journal'!D1752,'Cash Inflows'!F:F)</f>
        <v>0</v>
      </c>
      <c r="I1752" s="84">
        <f t="shared" si="83"/>
        <v>0</v>
      </c>
      <c r="J1752">
        <f t="shared" si="82"/>
        <v>0</v>
      </c>
      <c r="K1752" t="b">
        <f ca="1">IF(TODAY()-E1752&gt;'Data Inputs'!$B$46,TRUE,FALSE)</f>
        <v>1</v>
      </c>
    </row>
    <row r="1753" spans="1:11" x14ac:dyDescent="0.25">
      <c r="A1753" s="110" t="str">
        <f t="shared" si="81"/>
        <v/>
      </c>
      <c r="B1753" s="123"/>
      <c r="C1753" s="55"/>
      <c r="D1753" s="55"/>
      <c r="E1753" s="56"/>
      <c r="F1753" s="55"/>
      <c r="G1753" s="56"/>
      <c r="H1753" s="84">
        <f>SUMIF('Cash Inflows'!E:E,'AR Journal'!D1753,'Cash Inflows'!F:F)</f>
        <v>0</v>
      </c>
      <c r="I1753" s="84">
        <f t="shared" si="83"/>
        <v>0</v>
      </c>
      <c r="J1753">
        <f t="shared" si="82"/>
        <v>0</v>
      </c>
      <c r="K1753" t="b">
        <f ca="1">IF(TODAY()-E1753&gt;'Data Inputs'!$B$46,TRUE,FALSE)</f>
        <v>1</v>
      </c>
    </row>
    <row r="1754" spans="1:11" x14ac:dyDescent="0.25">
      <c r="A1754" s="110" t="str">
        <f t="shared" si="81"/>
        <v/>
      </c>
      <c r="B1754" s="123"/>
      <c r="C1754" s="55"/>
      <c r="D1754" s="55"/>
      <c r="E1754" s="56"/>
      <c r="F1754" s="55"/>
      <c r="G1754" s="56"/>
      <c r="H1754" s="84">
        <f>SUMIF('Cash Inflows'!E:E,'AR Journal'!D1754,'Cash Inflows'!F:F)</f>
        <v>0</v>
      </c>
      <c r="I1754" s="84">
        <f t="shared" si="83"/>
        <v>0</v>
      </c>
      <c r="J1754">
        <f t="shared" si="82"/>
        <v>0</v>
      </c>
      <c r="K1754" t="b">
        <f ca="1">IF(TODAY()-E1754&gt;'Data Inputs'!$B$46,TRUE,FALSE)</f>
        <v>1</v>
      </c>
    </row>
    <row r="1755" spans="1:11" x14ac:dyDescent="0.25">
      <c r="A1755" s="110" t="str">
        <f t="shared" si="81"/>
        <v/>
      </c>
      <c r="B1755" s="123"/>
      <c r="C1755" s="55"/>
      <c r="D1755" s="55"/>
      <c r="E1755" s="56"/>
      <c r="F1755" s="55"/>
      <c r="G1755" s="56"/>
      <c r="H1755" s="84">
        <f>SUMIF('Cash Inflows'!E:E,'AR Journal'!D1755,'Cash Inflows'!F:F)</f>
        <v>0</v>
      </c>
      <c r="I1755" s="84">
        <f t="shared" si="83"/>
        <v>0</v>
      </c>
      <c r="J1755">
        <f t="shared" si="82"/>
        <v>0</v>
      </c>
      <c r="K1755" t="b">
        <f ca="1">IF(TODAY()-E1755&gt;'Data Inputs'!$B$46,TRUE,FALSE)</f>
        <v>1</v>
      </c>
    </row>
    <row r="1756" spans="1:11" x14ac:dyDescent="0.25">
      <c r="A1756" s="110" t="str">
        <f t="shared" si="81"/>
        <v/>
      </c>
      <c r="B1756" s="123"/>
      <c r="C1756" s="55"/>
      <c r="D1756" s="55"/>
      <c r="E1756" s="56"/>
      <c r="F1756" s="55"/>
      <c r="G1756" s="56"/>
      <c r="H1756" s="84">
        <f>SUMIF('Cash Inflows'!E:E,'AR Journal'!D1756,'Cash Inflows'!F:F)</f>
        <v>0</v>
      </c>
      <c r="I1756" s="84">
        <f t="shared" si="83"/>
        <v>0</v>
      </c>
      <c r="J1756">
        <f t="shared" si="82"/>
        <v>0</v>
      </c>
      <c r="K1756" t="b">
        <f ca="1">IF(TODAY()-E1756&gt;'Data Inputs'!$B$46,TRUE,FALSE)</f>
        <v>1</v>
      </c>
    </row>
    <row r="1757" spans="1:11" x14ac:dyDescent="0.25">
      <c r="A1757" s="110" t="str">
        <f t="shared" si="81"/>
        <v/>
      </c>
      <c r="B1757" s="123"/>
      <c r="C1757" s="55"/>
      <c r="D1757" s="55"/>
      <c r="E1757" s="56"/>
      <c r="F1757" s="55"/>
      <c r="G1757" s="56"/>
      <c r="H1757" s="84">
        <f>SUMIF('Cash Inflows'!E:E,'AR Journal'!D1757,'Cash Inflows'!F:F)</f>
        <v>0</v>
      </c>
      <c r="I1757" s="84">
        <f t="shared" si="83"/>
        <v>0</v>
      </c>
      <c r="J1757">
        <f t="shared" si="82"/>
        <v>0</v>
      </c>
      <c r="K1757" t="b">
        <f ca="1">IF(TODAY()-E1757&gt;'Data Inputs'!$B$46,TRUE,FALSE)</f>
        <v>1</v>
      </c>
    </row>
    <row r="1758" spans="1:11" x14ac:dyDescent="0.25">
      <c r="A1758" s="110" t="str">
        <f t="shared" si="81"/>
        <v/>
      </c>
      <c r="B1758" s="123"/>
      <c r="C1758" s="55"/>
      <c r="D1758" s="55"/>
      <c r="E1758" s="56"/>
      <c r="F1758" s="55"/>
      <c r="G1758" s="56"/>
      <c r="H1758" s="84">
        <f>SUMIF('Cash Inflows'!E:E,'AR Journal'!D1758,'Cash Inflows'!F:F)</f>
        <v>0</v>
      </c>
      <c r="I1758" s="84">
        <f t="shared" si="83"/>
        <v>0</v>
      </c>
      <c r="J1758">
        <f t="shared" si="82"/>
        <v>0</v>
      </c>
      <c r="K1758" t="b">
        <f ca="1">IF(TODAY()-E1758&gt;'Data Inputs'!$B$46,TRUE,FALSE)</f>
        <v>1</v>
      </c>
    </row>
    <row r="1759" spans="1:11" x14ac:dyDescent="0.25">
      <c r="A1759" s="110" t="str">
        <f t="shared" si="81"/>
        <v/>
      </c>
      <c r="B1759" s="123"/>
      <c r="C1759" s="55"/>
      <c r="D1759" s="55"/>
      <c r="E1759" s="56"/>
      <c r="F1759" s="55"/>
      <c r="G1759" s="56"/>
      <c r="H1759" s="84">
        <f>SUMIF('Cash Inflows'!E:E,'AR Journal'!D1759,'Cash Inflows'!F:F)</f>
        <v>0</v>
      </c>
      <c r="I1759" s="84">
        <f t="shared" si="83"/>
        <v>0</v>
      </c>
      <c r="J1759">
        <f t="shared" si="82"/>
        <v>0</v>
      </c>
      <c r="K1759" t="b">
        <f ca="1">IF(TODAY()-E1759&gt;'Data Inputs'!$B$46,TRUE,FALSE)</f>
        <v>1</v>
      </c>
    </row>
    <row r="1760" spans="1:11" x14ac:dyDescent="0.25">
      <c r="A1760" s="110" t="str">
        <f t="shared" si="81"/>
        <v/>
      </c>
      <c r="B1760" s="123"/>
      <c r="C1760" s="55"/>
      <c r="D1760" s="55"/>
      <c r="E1760" s="56"/>
      <c r="F1760" s="55"/>
      <c r="G1760" s="56"/>
      <c r="H1760" s="84">
        <f>SUMIF('Cash Inflows'!E:E,'AR Journal'!D1760,'Cash Inflows'!F:F)</f>
        <v>0</v>
      </c>
      <c r="I1760" s="84">
        <f t="shared" si="83"/>
        <v>0</v>
      </c>
      <c r="J1760">
        <f t="shared" si="82"/>
        <v>0</v>
      </c>
      <c r="K1760" t="b">
        <f ca="1">IF(TODAY()-E1760&gt;'Data Inputs'!$B$46,TRUE,FALSE)</f>
        <v>1</v>
      </c>
    </row>
    <row r="1761" spans="1:11" x14ac:dyDescent="0.25">
      <c r="A1761" s="110" t="str">
        <f t="shared" si="81"/>
        <v/>
      </c>
      <c r="B1761" s="123"/>
      <c r="C1761" s="55"/>
      <c r="D1761" s="55"/>
      <c r="E1761" s="56"/>
      <c r="F1761" s="55"/>
      <c r="G1761" s="56"/>
      <c r="H1761" s="84">
        <f>SUMIF('Cash Inflows'!E:E,'AR Journal'!D1761,'Cash Inflows'!F:F)</f>
        <v>0</v>
      </c>
      <c r="I1761" s="84">
        <f t="shared" si="83"/>
        <v>0</v>
      </c>
      <c r="J1761">
        <f t="shared" si="82"/>
        <v>0</v>
      </c>
      <c r="K1761" t="b">
        <f ca="1">IF(TODAY()-E1761&gt;'Data Inputs'!$B$46,TRUE,FALSE)</f>
        <v>1</v>
      </c>
    </row>
    <row r="1762" spans="1:11" x14ac:dyDescent="0.25">
      <c r="A1762" s="110" t="str">
        <f t="shared" si="81"/>
        <v/>
      </c>
      <c r="B1762" s="123"/>
      <c r="C1762" s="55"/>
      <c r="D1762" s="55"/>
      <c r="E1762" s="56"/>
      <c r="F1762" s="55"/>
      <c r="G1762" s="56"/>
      <c r="H1762" s="84">
        <f>SUMIF('Cash Inflows'!E:E,'AR Journal'!D1762,'Cash Inflows'!F:F)</f>
        <v>0</v>
      </c>
      <c r="I1762" s="84">
        <f t="shared" si="83"/>
        <v>0</v>
      </c>
      <c r="J1762">
        <f t="shared" si="82"/>
        <v>0</v>
      </c>
      <c r="K1762" t="b">
        <f ca="1">IF(TODAY()-E1762&gt;'Data Inputs'!$B$46,TRUE,FALSE)</f>
        <v>1</v>
      </c>
    </row>
    <row r="1763" spans="1:11" x14ac:dyDescent="0.25">
      <c r="A1763" s="110" t="str">
        <f t="shared" si="81"/>
        <v/>
      </c>
      <c r="B1763" s="123"/>
      <c r="C1763" s="55"/>
      <c r="D1763" s="55"/>
      <c r="E1763" s="56"/>
      <c r="F1763" s="55"/>
      <c r="G1763" s="56"/>
      <c r="H1763" s="84">
        <f>SUMIF('Cash Inflows'!E:E,'AR Journal'!D1763,'Cash Inflows'!F:F)</f>
        <v>0</v>
      </c>
      <c r="I1763" s="84">
        <f t="shared" si="83"/>
        <v>0</v>
      </c>
      <c r="J1763">
        <f t="shared" si="82"/>
        <v>0</v>
      </c>
      <c r="K1763" t="b">
        <f ca="1">IF(TODAY()-E1763&gt;'Data Inputs'!$B$46,TRUE,FALSE)</f>
        <v>1</v>
      </c>
    </row>
    <row r="1764" spans="1:11" x14ac:dyDescent="0.25">
      <c r="A1764" s="110" t="str">
        <f t="shared" si="81"/>
        <v/>
      </c>
      <c r="B1764" s="123"/>
      <c r="C1764" s="55"/>
      <c r="D1764" s="55"/>
      <c r="E1764" s="56"/>
      <c r="F1764" s="55"/>
      <c r="G1764" s="56"/>
      <c r="H1764" s="84">
        <f>SUMIF('Cash Inflows'!E:E,'AR Journal'!D1764,'Cash Inflows'!F:F)</f>
        <v>0</v>
      </c>
      <c r="I1764" s="84">
        <f t="shared" si="83"/>
        <v>0</v>
      </c>
      <c r="J1764">
        <f t="shared" si="82"/>
        <v>0</v>
      </c>
      <c r="K1764" t="b">
        <f ca="1">IF(TODAY()-E1764&gt;'Data Inputs'!$B$46,TRUE,FALSE)</f>
        <v>1</v>
      </c>
    </row>
    <row r="1765" spans="1:11" x14ac:dyDescent="0.25">
      <c r="A1765" s="110" t="str">
        <f t="shared" si="81"/>
        <v/>
      </c>
      <c r="B1765" s="123"/>
      <c r="C1765" s="55"/>
      <c r="D1765" s="55"/>
      <c r="E1765" s="56"/>
      <c r="F1765" s="55"/>
      <c r="G1765" s="56"/>
      <c r="H1765" s="84">
        <f>SUMIF('Cash Inflows'!E:E,'AR Journal'!D1765,'Cash Inflows'!F:F)</f>
        <v>0</v>
      </c>
      <c r="I1765" s="84">
        <f t="shared" si="83"/>
        <v>0</v>
      </c>
      <c r="J1765">
        <f t="shared" si="82"/>
        <v>0</v>
      </c>
      <c r="K1765" t="b">
        <f ca="1">IF(TODAY()-E1765&gt;'Data Inputs'!$B$46,TRUE,FALSE)</f>
        <v>1</v>
      </c>
    </row>
    <row r="1766" spans="1:11" x14ac:dyDescent="0.25">
      <c r="A1766" s="110" t="str">
        <f t="shared" si="81"/>
        <v/>
      </c>
      <c r="B1766" s="123"/>
      <c r="C1766" s="55"/>
      <c r="D1766" s="55"/>
      <c r="E1766" s="56"/>
      <c r="F1766" s="55"/>
      <c r="G1766" s="56"/>
      <c r="H1766" s="84">
        <f>SUMIF('Cash Inflows'!E:E,'AR Journal'!D1766,'Cash Inflows'!F:F)</f>
        <v>0</v>
      </c>
      <c r="I1766" s="84">
        <f t="shared" si="83"/>
        <v>0</v>
      </c>
      <c r="J1766">
        <f t="shared" si="82"/>
        <v>0</v>
      </c>
      <c r="K1766" t="b">
        <f ca="1">IF(TODAY()-E1766&gt;'Data Inputs'!$B$46,TRUE,FALSE)</f>
        <v>1</v>
      </c>
    </row>
    <row r="1767" spans="1:11" x14ac:dyDescent="0.25">
      <c r="A1767" s="110" t="str">
        <f t="shared" si="81"/>
        <v/>
      </c>
      <c r="B1767" s="123"/>
      <c r="C1767" s="55"/>
      <c r="D1767" s="55"/>
      <c r="E1767" s="56"/>
      <c r="F1767" s="55"/>
      <c r="G1767" s="56"/>
      <c r="H1767" s="84">
        <f>SUMIF('Cash Inflows'!E:E,'AR Journal'!D1767,'Cash Inflows'!F:F)</f>
        <v>0</v>
      </c>
      <c r="I1767" s="84">
        <f t="shared" si="83"/>
        <v>0</v>
      </c>
      <c r="J1767">
        <f t="shared" si="82"/>
        <v>0</v>
      </c>
      <c r="K1767" t="b">
        <f ca="1">IF(TODAY()-E1767&gt;'Data Inputs'!$B$46,TRUE,FALSE)</f>
        <v>1</v>
      </c>
    </row>
    <row r="1768" spans="1:11" x14ac:dyDescent="0.25">
      <c r="A1768" s="110" t="str">
        <f t="shared" si="81"/>
        <v/>
      </c>
      <c r="B1768" s="123"/>
      <c r="C1768" s="55"/>
      <c r="D1768" s="55"/>
      <c r="E1768" s="56"/>
      <c r="F1768" s="55"/>
      <c r="G1768" s="56"/>
      <c r="H1768" s="84">
        <f>SUMIF('Cash Inflows'!E:E,'AR Journal'!D1768,'Cash Inflows'!F:F)</f>
        <v>0</v>
      </c>
      <c r="I1768" s="84">
        <f t="shared" si="83"/>
        <v>0</v>
      </c>
      <c r="J1768">
        <f t="shared" si="82"/>
        <v>0</v>
      </c>
      <c r="K1768" t="b">
        <f ca="1">IF(TODAY()-E1768&gt;'Data Inputs'!$B$46,TRUE,FALSE)</f>
        <v>1</v>
      </c>
    </row>
    <row r="1769" spans="1:11" x14ac:dyDescent="0.25">
      <c r="A1769" s="110" t="str">
        <f t="shared" si="81"/>
        <v/>
      </c>
      <c r="B1769" s="123"/>
      <c r="C1769" s="55"/>
      <c r="D1769" s="55"/>
      <c r="E1769" s="56"/>
      <c r="F1769" s="55"/>
      <c r="G1769" s="56"/>
      <c r="H1769" s="84">
        <f>SUMIF('Cash Inflows'!E:E,'AR Journal'!D1769,'Cash Inflows'!F:F)</f>
        <v>0</v>
      </c>
      <c r="I1769" s="84">
        <f t="shared" si="83"/>
        <v>0</v>
      </c>
      <c r="J1769">
        <f t="shared" si="82"/>
        <v>0</v>
      </c>
      <c r="K1769" t="b">
        <f ca="1">IF(TODAY()-E1769&gt;'Data Inputs'!$B$46,TRUE,FALSE)</f>
        <v>1</v>
      </c>
    </row>
    <row r="1770" spans="1:11" x14ac:dyDescent="0.25">
      <c r="A1770" s="110" t="str">
        <f t="shared" si="81"/>
        <v/>
      </c>
      <c r="B1770" s="123"/>
      <c r="C1770" s="55"/>
      <c r="D1770" s="55"/>
      <c r="E1770" s="56"/>
      <c r="F1770" s="55"/>
      <c r="G1770" s="56"/>
      <c r="H1770" s="84">
        <f>SUMIF('Cash Inflows'!E:E,'AR Journal'!D1770,'Cash Inflows'!F:F)</f>
        <v>0</v>
      </c>
      <c r="I1770" s="84">
        <f t="shared" si="83"/>
        <v>0</v>
      </c>
      <c r="J1770">
        <f t="shared" si="82"/>
        <v>0</v>
      </c>
      <c r="K1770" t="b">
        <f ca="1">IF(TODAY()-E1770&gt;'Data Inputs'!$B$46,TRUE,FALSE)</f>
        <v>1</v>
      </c>
    </row>
    <row r="1771" spans="1:11" x14ac:dyDescent="0.25">
      <c r="A1771" s="110" t="str">
        <f t="shared" si="81"/>
        <v/>
      </c>
      <c r="B1771" s="123"/>
      <c r="C1771" s="55"/>
      <c r="D1771" s="55"/>
      <c r="E1771" s="56"/>
      <c r="F1771" s="55"/>
      <c r="G1771" s="56"/>
      <c r="H1771" s="84">
        <f>SUMIF('Cash Inflows'!E:E,'AR Journal'!D1771,'Cash Inflows'!F:F)</f>
        <v>0</v>
      </c>
      <c r="I1771" s="84">
        <f t="shared" si="83"/>
        <v>0</v>
      </c>
      <c r="J1771">
        <f t="shared" si="82"/>
        <v>0</v>
      </c>
      <c r="K1771" t="b">
        <f ca="1">IF(TODAY()-E1771&gt;'Data Inputs'!$B$46,TRUE,FALSE)</f>
        <v>1</v>
      </c>
    </row>
    <row r="1772" spans="1:11" x14ac:dyDescent="0.25">
      <c r="A1772" s="110" t="str">
        <f t="shared" si="81"/>
        <v/>
      </c>
      <c r="B1772" s="123"/>
      <c r="C1772" s="55"/>
      <c r="D1772" s="55"/>
      <c r="E1772" s="56"/>
      <c r="F1772" s="55"/>
      <c r="G1772" s="56"/>
      <c r="H1772" s="84">
        <f>SUMIF('Cash Inflows'!E:E,'AR Journal'!D1772,'Cash Inflows'!F:F)</f>
        <v>0</v>
      </c>
      <c r="I1772" s="84">
        <f t="shared" si="83"/>
        <v>0</v>
      </c>
      <c r="J1772">
        <f t="shared" si="82"/>
        <v>0</v>
      </c>
      <c r="K1772" t="b">
        <f ca="1">IF(TODAY()-E1772&gt;'Data Inputs'!$B$46,TRUE,FALSE)</f>
        <v>1</v>
      </c>
    </row>
    <row r="1773" spans="1:11" x14ac:dyDescent="0.25">
      <c r="A1773" s="110" t="str">
        <f t="shared" si="81"/>
        <v/>
      </c>
      <c r="B1773" s="123"/>
      <c r="C1773" s="55"/>
      <c r="D1773" s="55"/>
      <c r="E1773" s="56"/>
      <c r="F1773" s="55"/>
      <c r="G1773" s="56"/>
      <c r="H1773" s="84">
        <f>SUMIF('Cash Inflows'!E:E,'AR Journal'!D1773,'Cash Inflows'!F:F)</f>
        <v>0</v>
      </c>
      <c r="I1773" s="84">
        <f t="shared" si="83"/>
        <v>0</v>
      </c>
      <c r="J1773">
        <f t="shared" si="82"/>
        <v>0</v>
      </c>
      <c r="K1773" t="b">
        <f ca="1">IF(TODAY()-E1773&gt;'Data Inputs'!$B$46,TRUE,FALSE)</f>
        <v>1</v>
      </c>
    </row>
    <row r="1774" spans="1:11" x14ac:dyDescent="0.25">
      <c r="A1774" s="110" t="str">
        <f t="shared" si="81"/>
        <v/>
      </c>
      <c r="B1774" s="123"/>
      <c r="C1774" s="55"/>
      <c r="D1774" s="55"/>
      <c r="E1774" s="56"/>
      <c r="F1774" s="55"/>
      <c r="G1774" s="56"/>
      <c r="H1774" s="84">
        <f>SUMIF('Cash Inflows'!E:E,'AR Journal'!D1774,'Cash Inflows'!F:F)</f>
        <v>0</v>
      </c>
      <c r="I1774" s="84">
        <f t="shared" si="83"/>
        <v>0</v>
      </c>
      <c r="J1774">
        <f t="shared" si="82"/>
        <v>0</v>
      </c>
      <c r="K1774" t="b">
        <f ca="1">IF(TODAY()-E1774&gt;'Data Inputs'!$B$46,TRUE,FALSE)</f>
        <v>1</v>
      </c>
    </row>
    <row r="1775" spans="1:11" x14ac:dyDescent="0.25">
      <c r="A1775" s="110" t="str">
        <f t="shared" si="81"/>
        <v/>
      </c>
      <c r="B1775" s="123"/>
      <c r="C1775" s="55"/>
      <c r="D1775" s="55"/>
      <c r="E1775" s="56"/>
      <c r="F1775" s="55"/>
      <c r="G1775" s="56"/>
      <c r="H1775" s="84">
        <f>SUMIF('Cash Inflows'!E:E,'AR Journal'!D1775,'Cash Inflows'!F:F)</f>
        <v>0</v>
      </c>
      <c r="I1775" s="84">
        <f t="shared" si="83"/>
        <v>0</v>
      </c>
      <c r="J1775">
        <f t="shared" si="82"/>
        <v>0</v>
      </c>
      <c r="K1775" t="b">
        <f ca="1">IF(TODAY()-E1775&gt;'Data Inputs'!$B$46,TRUE,FALSE)</f>
        <v>1</v>
      </c>
    </row>
    <row r="1776" spans="1:11" x14ac:dyDescent="0.25">
      <c r="A1776" s="110" t="str">
        <f t="shared" si="81"/>
        <v/>
      </c>
      <c r="B1776" s="123"/>
      <c r="C1776" s="55"/>
      <c r="D1776" s="55"/>
      <c r="E1776" s="56"/>
      <c r="F1776" s="55"/>
      <c r="G1776" s="56"/>
      <c r="H1776" s="84">
        <f>SUMIF('Cash Inflows'!E:E,'AR Journal'!D1776,'Cash Inflows'!F:F)</f>
        <v>0</v>
      </c>
      <c r="I1776" s="84">
        <f t="shared" si="83"/>
        <v>0</v>
      </c>
      <c r="J1776">
        <f t="shared" si="82"/>
        <v>0</v>
      </c>
      <c r="K1776" t="b">
        <f ca="1">IF(TODAY()-E1776&gt;'Data Inputs'!$B$46,TRUE,FALSE)</f>
        <v>1</v>
      </c>
    </row>
    <row r="1777" spans="1:11" x14ac:dyDescent="0.25">
      <c r="A1777" s="110" t="str">
        <f t="shared" si="81"/>
        <v/>
      </c>
      <c r="B1777" s="123"/>
      <c r="C1777" s="55"/>
      <c r="D1777" s="55"/>
      <c r="E1777" s="56"/>
      <c r="F1777" s="55"/>
      <c r="G1777" s="56"/>
      <c r="H1777" s="84">
        <f>SUMIF('Cash Inflows'!E:E,'AR Journal'!D1777,'Cash Inflows'!F:F)</f>
        <v>0</v>
      </c>
      <c r="I1777" s="84">
        <f t="shared" si="83"/>
        <v>0</v>
      </c>
      <c r="J1777">
        <f t="shared" si="82"/>
        <v>0</v>
      </c>
      <c r="K1777" t="b">
        <f ca="1">IF(TODAY()-E1777&gt;'Data Inputs'!$B$46,TRUE,FALSE)</f>
        <v>1</v>
      </c>
    </row>
    <row r="1778" spans="1:11" x14ac:dyDescent="0.25">
      <c r="A1778" s="110" t="str">
        <f t="shared" si="81"/>
        <v/>
      </c>
      <c r="B1778" s="123"/>
      <c r="C1778" s="55"/>
      <c r="D1778" s="55"/>
      <c r="E1778" s="56"/>
      <c r="F1778" s="55"/>
      <c r="G1778" s="56"/>
      <c r="H1778" s="84">
        <f>SUMIF('Cash Inflows'!E:E,'AR Journal'!D1778,'Cash Inflows'!F:F)</f>
        <v>0</v>
      </c>
      <c r="I1778" s="84">
        <f t="shared" si="83"/>
        <v>0</v>
      </c>
      <c r="J1778">
        <f t="shared" si="82"/>
        <v>0</v>
      </c>
      <c r="K1778" t="b">
        <f ca="1">IF(TODAY()-E1778&gt;'Data Inputs'!$B$46,TRUE,FALSE)</f>
        <v>1</v>
      </c>
    </row>
    <row r="1779" spans="1:11" x14ac:dyDescent="0.25">
      <c r="A1779" s="110" t="str">
        <f t="shared" si="81"/>
        <v/>
      </c>
      <c r="B1779" s="123"/>
      <c r="C1779" s="55"/>
      <c r="D1779" s="55"/>
      <c r="E1779" s="56"/>
      <c r="F1779" s="55"/>
      <c r="G1779" s="56"/>
      <c r="H1779" s="84">
        <f>SUMIF('Cash Inflows'!E:E,'AR Journal'!D1779,'Cash Inflows'!F:F)</f>
        <v>0</v>
      </c>
      <c r="I1779" s="84">
        <f t="shared" si="83"/>
        <v>0</v>
      </c>
      <c r="J1779">
        <f t="shared" si="82"/>
        <v>0</v>
      </c>
      <c r="K1779" t="b">
        <f ca="1">IF(TODAY()-E1779&gt;'Data Inputs'!$B$46,TRUE,FALSE)</f>
        <v>1</v>
      </c>
    </row>
    <row r="1780" spans="1:11" x14ac:dyDescent="0.25">
      <c r="A1780" s="110" t="str">
        <f t="shared" si="81"/>
        <v/>
      </c>
      <c r="B1780" s="123"/>
      <c r="C1780" s="55"/>
      <c r="D1780" s="55"/>
      <c r="E1780" s="56"/>
      <c r="F1780" s="55"/>
      <c r="G1780" s="56"/>
      <c r="H1780" s="84">
        <f>SUMIF('Cash Inflows'!E:E,'AR Journal'!D1780,'Cash Inflows'!F:F)</f>
        <v>0</v>
      </c>
      <c r="I1780" s="84">
        <f t="shared" si="83"/>
        <v>0</v>
      </c>
      <c r="J1780">
        <f t="shared" si="82"/>
        <v>0</v>
      </c>
      <c r="K1780" t="b">
        <f ca="1">IF(TODAY()-E1780&gt;'Data Inputs'!$B$46,TRUE,FALSE)</f>
        <v>1</v>
      </c>
    </row>
    <row r="1781" spans="1:11" x14ac:dyDescent="0.25">
      <c r="A1781" s="110" t="str">
        <f t="shared" si="81"/>
        <v/>
      </c>
      <c r="B1781" s="123"/>
      <c r="C1781" s="55"/>
      <c r="D1781" s="55"/>
      <c r="E1781" s="56"/>
      <c r="F1781" s="55"/>
      <c r="G1781" s="56"/>
      <c r="H1781" s="84">
        <f>SUMIF('Cash Inflows'!E:E,'AR Journal'!D1781,'Cash Inflows'!F:F)</f>
        <v>0</v>
      </c>
      <c r="I1781" s="84">
        <f t="shared" si="83"/>
        <v>0</v>
      </c>
      <c r="J1781">
        <f t="shared" si="82"/>
        <v>0</v>
      </c>
      <c r="K1781" t="b">
        <f ca="1">IF(TODAY()-E1781&gt;'Data Inputs'!$B$46,TRUE,FALSE)</f>
        <v>1</v>
      </c>
    </row>
    <row r="1782" spans="1:11" x14ac:dyDescent="0.25">
      <c r="A1782" s="110" t="str">
        <f t="shared" si="81"/>
        <v/>
      </c>
      <c r="B1782" s="123"/>
      <c r="C1782" s="55"/>
      <c r="D1782" s="55"/>
      <c r="E1782" s="56"/>
      <c r="F1782" s="55"/>
      <c r="G1782" s="56"/>
      <c r="H1782" s="84">
        <f>SUMIF('Cash Inflows'!E:E,'AR Journal'!D1782,'Cash Inflows'!F:F)</f>
        <v>0</v>
      </c>
      <c r="I1782" s="84">
        <f t="shared" si="83"/>
        <v>0</v>
      </c>
      <c r="J1782">
        <f t="shared" si="82"/>
        <v>0</v>
      </c>
      <c r="K1782" t="b">
        <f ca="1">IF(TODAY()-E1782&gt;'Data Inputs'!$B$46,TRUE,FALSE)</f>
        <v>1</v>
      </c>
    </row>
    <row r="1783" spans="1:11" x14ac:dyDescent="0.25">
      <c r="A1783" s="110" t="str">
        <f t="shared" si="81"/>
        <v/>
      </c>
      <c r="B1783" s="123"/>
      <c r="C1783" s="55"/>
      <c r="D1783" s="55"/>
      <c r="E1783" s="56"/>
      <c r="F1783" s="55"/>
      <c r="G1783" s="56"/>
      <c r="H1783" s="84">
        <f>SUMIF('Cash Inflows'!E:E,'AR Journal'!D1783,'Cash Inflows'!F:F)</f>
        <v>0</v>
      </c>
      <c r="I1783" s="84">
        <f t="shared" si="83"/>
        <v>0</v>
      </c>
      <c r="J1783">
        <f t="shared" si="82"/>
        <v>0</v>
      </c>
      <c r="K1783" t="b">
        <f ca="1">IF(TODAY()-E1783&gt;'Data Inputs'!$B$46,TRUE,FALSE)</f>
        <v>1</v>
      </c>
    </row>
    <row r="1784" spans="1:11" x14ac:dyDescent="0.25">
      <c r="A1784" s="110" t="str">
        <f t="shared" si="81"/>
        <v/>
      </c>
      <c r="B1784" s="123"/>
      <c r="C1784" s="55"/>
      <c r="D1784" s="55"/>
      <c r="E1784" s="56"/>
      <c r="F1784" s="55"/>
      <c r="G1784" s="56"/>
      <c r="H1784" s="84">
        <f>SUMIF('Cash Inflows'!E:E,'AR Journal'!D1784,'Cash Inflows'!F:F)</f>
        <v>0</v>
      </c>
      <c r="I1784" s="84">
        <f t="shared" si="83"/>
        <v>0</v>
      </c>
      <c r="J1784">
        <f t="shared" si="82"/>
        <v>0</v>
      </c>
      <c r="K1784" t="b">
        <f ca="1">IF(TODAY()-E1784&gt;'Data Inputs'!$B$46,TRUE,FALSE)</f>
        <v>1</v>
      </c>
    </row>
    <row r="1785" spans="1:11" x14ac:dyDescent="0.25">
      <c r="A1785" s="110" t="str">
        <f t="shared" si="81"/>
        <v/>
      </c>
      <c r="B1785" s="123"/>
      <c r="C1785" s="55"/>
      <c r="D1785" s="55"/>
      <c r="E1785" s="56"/>
      <c r="F1785" s="55"/>
      <c r="G1785" s="56"/>
      <c r="H1785" s="84">
        <f>SUMIF('Cash Inflows'!E:E,'AR Journal'!D1785,'Cash Inflows'!F:F)</f>
        <v>0</v>
      </c>
      <c r="I1785" s="84">
        <f t="shared" si="83"/>
        <v>0</v>
      </c>
      <c r="J1785">
        <f t="shared" si="82"/>
        <v>0</v>
      </c>
      <c r="K1785" t="b">
        <f ca="1">IF(TODAY()-E1785&gt;'Data Inputs'!$B$46,TRUE,FALSE)</f>
        <v>1</v>
      </c>
    </row>
    <row r="1786" spans="1:11" x14ac:dyDescent="0.25">
      <c r="A1786" s="110" t="str">
        <f t="shared" si="81"/>
        <v/>
      </c>
      <c r="B1786" s="123"/>
      <c r="C1786" s="55"/>
      <c r="D1786" s="55"/>
      <c r="E1786" s="56"/>
      <c r="F1786" s="55"/>
      <c r="G1786" s="56"/>
      <c r="H1786" s="84">
        <f>SUMIF('Cash Inflows'!E:E,'AR Journal'!D1786,'Cash Inflows'!F:F)</f>
        <v>0</v>
      </c>
      <c r="I1786" s="84">
        <f t="shared" si="83"/>
        <v>0</v>
      </c>
      <c r="J1786">
        <f t="shared" si="82"/>
        <v>0</v>
      </c>
      <c r="K1786" t="b">
        <f ca="1">IF(TODAY()-E1786&gt;'Data Inputs'!$B$46,TRUE,FALSE)</f>
        <v>1</v>
      </c>
    </row>
    <row r="1787" spans="1:11" x14ac:dyDescent="0.25">
      <c r="A1787" s="110" t="str">
        <f t="shared" si="81"/>
        <v/>
      </c>
      <c r="B1787" s="123"/>
      <c r="C1787" s="55"/>
      <c r="D1787" s="55"/>
      <c r="E1787" s="56"/>
      <c r="F1787" s="55"/>
      <c r="G1787" s="56"/>
      <c r="H1787" s="84">
        <f>SUMIF('Cash Inflows'!E:E,'AR Journal'!D1787,'Cash Inflows'!F:F)</f>
        <v>0</v>
      </c>
      <c r="I1787" s="84">
        <f t="shared" si="83"/>
        <v>0</v>
      </c>
      <c r="J1787">
        <f t="shared" si="82"/>
        <v>0</v>
      </c>
      <c r="K1787" t="b">
        <f ca="1">IF(TODAY()-E1787&gt;'Data Inputs'!$B$46,TRUE,FALSE)</f>
        <v>1</v>
      </c>
    </row>
    <row r="1788" spans="1:11" x14ac:dyDescent="0.25">
      <c r="A1788" s="110" t="str">
        <f t="shared" si="81"/>
        <v/>
      </c>
      <c r="B1788" s="123"/>
      <c r="C1788" s="55"/>
      <c r="D1788" s="55"/>
      <c r="E1788" s="56"/>
      <c r="F1788" s="55"/>
      <c r="G1788" s="56"/>
      <c r="H1788" s="84">
        <f>SUMIF('Cash Inflows'!E:E,'AR Journal'!D1788,'Cash Inflows'!F:F)</f>
        <v>0</v>
      </c>
      <c r="I1788" s="84">
        <f t="shared" si="83"/>
        <v>0</v>
      </c>
      <c r="J1788">
        <f t="shared" si="82"/>
        <v>0</v>
      </c>
      <c r="K1788" t="b">
        <f ca="1">IF(TODAY()-E1788&gt;'Data Inputs'!$B$46,TRUE,FALSE)</f>
        <v>1</v>
      </c>
    </row>
    <row r="1789" spans="1:11" x14ac:dyDescent="0.25">
      <c r="A1789" s="110" t="str">
        <f t="shared" si="81"/>
        <v/>
      </c>
      <c r="B1789" s="123"/>
      <c r="C1789" s="55"/>
      <c r="D1789" s="55"/>
      <c r="E1789" s="56"/>
      <c r="F1789" s="55"/>
      <c r="G1789" s="56"/>
      <c r="H1789" s="84">
        <f>SUMIF('Cash Inflows'!E:E,'AR Journal'!D1789,'Cash Inflows'!F:F)</f>
        <v>0</v>
      </c>
      <c r="I1789" s="84">
        <f t="shared" si="83"/>
        <v>0</v>
      </c>
      <c r="J1789">
        <f t="shared" si="82"/>
        <v>0</v>
      </c>
      <c r="K1789" t="b">
        <f ca="1">IF(TODAY()-E1789&gt;'Data Inputs'!$B$46,TRUE,FALSE)</f>
        <v>1</v>
      </c>
    </row>
    <row r="1790" spans="1:11" x14ac:dyDescent="0.25">
      <c r="A1790" s="110" t="str">
        <f t="shared" si="81"/>
        <v/>
      </c>
      <c r="B1790" s="123"/>
      <c r="C1790" s="55"/>
      <c r="D1790" s="55"/>
      <c r="E1790" s="56"/>
      <c r="F1790" s="55"/>
      <c r="G1790" s="56"/>
      <c r="H1790" s="84">
        <f>SUMIF('Cash Inflows'!E:E,'AR Journal'!D1790,'Cash Inflows'!F:F)</f>
        <v>0</v>
      </c>
      <c r="I1790" s="84">
        <f t="shared" si="83"/>
        <v>0</v>
      </c>
      <c r="J1790">
        <f t="shared" si="82"/>
        <v>0</v>
      </c>
      <c r="K1790" t="b">
        <f ca="1">IF(TODAY()-E1790&gt;'Data Inputs'!$B$46,TRUE,FALSE)</f>
        <v>1</v>
      </c>
    </row>
    <row r="1791" spans="1:11" x14ac:dyDescent="0.25">
      <c r="A1791" s="110" t="str">
        <f t="shared" si="81"/>
        <v/>
      </c>
      <c r="B1791" s="123"/>
      <c r="C1791" s="55"/>
      <c r="D1791" s="55"/>
      <c r="E1791" s="56"/>
      <c r="F1791" s="55"/>
      <c r="G1791" s="56"/>
      <c r="H1791" s="84">
        <f>SUMIF('Cash Inflows'!E:E,'AR Journal'!D1791,'Cash Inflows'!F:F)</f>
        <v>0</v>
      </c>
      <c r="I1791" s="84">
        <f t="shared" si="83"/>
        <v>0</v>
      </c>
      <c r="J1791">
        <f t="shared" si="82"/>
        <v>0</v>
      </c>
      <c r="K1791" t="b">
        <f ca="1">IF(TODAY()-E1791&gt;'Data Inputs'!$B$46,TRUE,FALSE)</f>
        <v>1</v>
      </c>
    </row>
    <row r="1792" spans="1:11" x14ac:dyDescent="0.25">
      <c r="A1792" s="110" t="str">
        <f t="shared" si="81"/>
        <v/>
      </c>
      <c r="B1792" s="123"/>
      <c r="C1792" s="55"/>
      <c r="D1792" s="55"/>
      <c r="E1792" s="56"/>
      <c r="F1792" s="55"/>
      <c r="G1792" s="56"/>
      <c r="H1792" s="84">
        <f>SUMIF('Cash Inflows'!E:E,'AR Journal'!D1792,'Cash Inflows'!F:F)</f>
        <v>0</v>
      </c>
      <c r="I1792" s="84">
        <f t="shared" si="83"/>
        <v>0</v>
      </c>
      <c r="J1792">
        <f t="shared" si="82"/>
        <v>0</v>
      </c>
      <c r="K1792" t="b">
        <f ca="1">IF(TODAY()-E1792&gt;'Data Inputs'!$B$46,TRUE,FALSE)</f>
        <v>1</v>
      </c>
    </row>
    <row r="1793" spans="1:11" x14ac:dyDescent="0.25">
      <c r="A1793" s="110" t="str">
        <f t="shared" si="81"/>
        <v/>
      </c>
      <c r="B1793" s="123"/>
      <c r="C1793" s="55"/>
      <c r="D1793" s="55"/>
      <c r="E1793" s="56"/>
      <c r="F1793" s="55"/>
      <c r="G1793" s="56"/>
      <c r="H1793" s="84">
        <f>SUMIF('Cash Inflows'!E:E,'AR Journal'!D1793,'Cash Inflows'!F:F)</f>
        <v>0</v>
      </c>
      <c r="I1793" s="84">
        <f t="shared" si="83"/>
        <v>0</v>
      </c>
      <c r="J1793">
        <f t="shared" si="82"/>
        <v>0</v>
      </c>
      <c r="K1793" t="b">
        <f ca="1">IF(TODAY()-E1793&gt;'Data Inputs'!$B$46,TRUE,FALSE)</f>
        <v>1</v>
      </c>
    </row>
    <row r="1794" spans="1:11" x14ac:dyDescent="0.25">
      <c r="A1794" s="110" t="str">
        <f t="shared" si="81"/>
        <v/>
      </c>
      <c r="B1794" s="123"/>
      <c r="C1794" s="55"/>
      <c r="D1794" s="55"/>
      <c r="E1794" s="56"/>
      <c r="F1794" s="55"/>
      <c r="G1794" s="56"/>
      <c r="H1794" s="84">
        <f>SUMIF('Cash Inflows'!E:E,'AR Journal'!D1794,'Cash Inflows'!F:F)</f>
        <v>0</v>
      </c>
      <c r="I1794" s="84">
        <f t="shared" si="83"/>
        <v>0</v>
      </c>
      <c r="J1794">
        <f t="shared" si="82"/>
        <v>0</v>
      </c>
      <c r="K1794" t="b">
        <f ca="1">IF(TODAY()-E1794&gt;'Data Inputs'!$B$46,TRUE,FALSE)</f>
        <v>1</v>
      </c>
    </row>
    <row r="1795" spans="1:11" x14ac:dyDescent="0.25">
      <c r="A1795" s="110" t="str">
        <f t="shared" ref="A1795:A1858" si="84">IF(E1795="","",E1795+(6-J1795))</f>
        <v/>
      </c>
      <c r="B1795" s="123"/>
      <c r="C1795" s="55"/>
      <c r="D1795" s="55"/>
      <c r="E1795" s="56"/>
      <c r="F1795" s="55"/>
      <c r="G1795" s="56"/>
      <c r="H1795" s="84">
        <f>SUMIF('Cash Inflows'!E:E,'AR Journal'!D1795,'Cash Inflows'!F:F)</f>
        <v>0</v>
      </c>
      <c r="I1795" s="84">
        <f t="shared" si="83"/>
        <v>0</v>
      </c>
      <c r="J1795">
        <f t="shared" ref="J1795:J1858" si="85">IF(WEEKDAY(E1795)=7,0,WEEKDAY(E1795))</f>
        <v>0</v>
      </c>
      <c r="K1795" t="b">
        <f ca="1">IF(TODAY()-E1795&gt;'Data Inputs'!$B$46,TRUE,FALSE)</f>
        <v>1</v>
      </c>
    </row>
    <row r="1796" spans="1:11" x14ac:dyDescent="0.25">
      <c r="A1796" s="110" t="str">
        <f t="shared" si="84"/>
        <v/>
      </c>
      <c r="B1796" s="123"/>
      <c r="C1796" s="55"/>
      <c r="D1796" s="55"/>
      <c r="E1796" s="56"/>
      <c r="F1796" s="55"/>
      <c r="G1796" s="56"/>
      <c r="H1796" s="84">
        <f>SUMIF('Cash Inflows'!E:E,'AR Journal'!D1796,'Cash Inflows'!F:F)</f>
        <v>0</v>
      </c>
      <c r="I1796" s="84">
        <f t="shared" ref="I1796:I1859" si="86">F1796-H1796</f>
        <v>0</v>
      </c>
      <c r="J1796">
        <f t="shared" si="85"/>
        <v>0</v>
      </c>
      <c r="K1796" t="b">
        <f ca="1">IF(TODAY()-E1796&gt;'Data Inputs'!$B$46,TRUE,FALSE)</f>
        <v>1</v>
      </c>
    </row>
    <row r="1797" spans="1:11" x14ac:dyDescent="0.25">
      <c r="A1797" s="110" t="str">
        <f t="shared" si="84"/>
        <v/>
      </c>
      <c r="B1797" s="123"/>
      <c r="C1797" s="55"/>
      <c r="D1797" s="55"/>
      <c r="E1797" s="56"/>
      <c r="F1797" s="55"/>
      <c r="G1797" s="56"/>
      <c r="H1797" s="84">
        <f>SUMIF('Cash Inflows'!E:E,'AR Journal'!D1797,'Cash Inflows'!F:F)</f>
        <v>0</v>
      </c>
      <c r="I1797" s="84">
        <f t="shared" si="86"/>
        <v>0</v>
      </c>
      <c r="J1797">
        <f t="shared" si="85"/>
        <v>0</v>
      </c>
      <c r="K1797" t="b">
        <f ca="1">IF(TODAY()-E1797&gt;'Data Inputs'!$B$46,TRUE,FALSE)</f>
        <v>1</v>
      </c>
    </row>
    <row r="1798" spans="1:11" x14ac:dyDescent="0.25">
      <c r="A1798" s="110" t="str">
        <f t="shared" si="84"/>
        <v/>
      </c>
      <c r="B1798" s="123"/>
      <c r="C1798" s="55"/>
      <c r="D1798" s="55"/>
      <c r="E1798" s="56"/>
      <c r="F1798" s="55"/>
      <c r="G1798" s="56"/>
      <c r="H1798" s="84">
        <f>SUMIF('Cash Inflows'!E:E,'AR Journal'!D1798,'Cash Inflows'!F:F)</f>
        <v>0</v>
      </c>
      <c r="I1798" s="84">
        <f t="shared" si="86"/>
        <v>0</v>
      </c>
      <c r="J1798">
        <f t="shared" si="85"/>
        <v>0</v>
      </c>
      <c r="K1798" t="b">
        <f ca="1">IF(TODAY()-E1798&gt;'Data Inputs'!$B$46,TRUE,FALSE)</f>
        <v>1</v>
      </c>
    </row>
    <row r="1799" spans="1:11" x14ac:dyDescent="0.25">
      <c r="A1799" s="110" t="str">
        <f t="shared" si="84"/>
        <v/>
      </c>
      <c r="B1799" s="123"/>
      <c r="C1799" s="55"/>
      <c r="D1799" s="55"/>
      <c r="E1799" s="56"/>
      <c r="F1799" s="55"/>
      <c r="G1799" s="56"/>
      <c r="H1799" s="84">
        <f>SUMIF('Cash Inflows'!E:E,'AR Journal'!D1799,'Cash Inflows'!F:F)</f>
        <v>0</v>
      </c>
      <c r="I1799" s="84">
        <f t="shared" si="86"/>
        <v>0</v>
      </c>
      <c r="J1799">
        <f t="shared" si="85"/>
        <v>0</v>
      </c>
      <c r="K1799" t="b">
        <f ca="1">IF(TODAY()-E1799&gt;'Data Inputs'!$B$46,TRUE,FALSE)</f>
        <v>1</v>
      </c>
    </row>
    <row r="1800" spans="1:11" x14ac:dyDescent="0.25">
      <c r="A1800" s="110" t="str">
        <f t="shared" si="84"/>
        <v/>
      </c>
      <c r="B1800" s="123"/>
      <c r="C1800" s="55"/>
      <c r="D1800" s="55"/>
      <c r="E1800" s="56"/>
      <c r="F1800" s="55"/>
      <c r="G1800" s="56"/>
      <c r="H1800" s="84">
        <f>SUMIF('Cash Inflows'!E:E,'AR Journal'!D1800,'Cash Inflows'!F:F)</f>
        <v>0</v>
      </c>
      <c r="I1800" s="84">
        <f t="shared" si="86"/>
        <v>0</v>
      </c>
      <c r="J1800">
        <f t="shared" si="85"/>
        <v>0</v>
      </c>
      <c r="K1800" t="b">
        <f ca="1">IF(TODAY()-E1800&gt;'Data Inputs'!$B$46,TRUE,FALSE)</f>
        <v>1</v>
      </c>
    </row>
    <row r="1801" spans="1:11" x14ac:dyDescent="0.25">
      <c r="A1801" s="110" t="str">
        <f t="shared" si="84"/>
        <v/>
      </c>
      <c r="B1801" s="123"/>
      <c r="C1801" s="55"/>
      <c r="D1801" s="55"/>
      <c r="E1801" s="56"/>
      <c r="F1801" s="55"/>
      <c r="G1801" s="56"/>
      <c r="H1801" s="84">
        <f>SUMIF('Cash Inflows'!E:E,'AR Journal'!D1801,'Cash Inflows'!F:F)</f>
        <v>0</v>
      </c>
      <c r="I1801" s="84">
        <f t="shared" si="86"/>
        <v>0</v>
      </c>
      <c r="J1801">
        <f t="shared" si="85"/>
        <v>0</v>
      </c>
      <c r="K1801" t="b">
        <f ca="1">IF(TODAY()-E1801&gt;'Data Inputs'!$B$46,TRUE,FALSE)</f>
        <v>1</v>
      </c>
    </row>
    <row r="1802" spans="1:11" x14ac:dyDescent="0.25">
      <c r="A1802" s="110" t="str">
        <f t="shared" si="84"/>
        <v/>
      </c>
      <c r="B1802" s="123"/>
      <c r="C1802" s="55"/>
      <c r="D1802" s="55"/>
      <c r="E1802" s="56"/>
      <c r="F1802" s="55"/>
      <c r="G1802" s="56"/>
      <c r="H1802" s="84">
        <f>SUMIF('Cash Inflows'!E:E,'AR Journal'!D1802,'Cash Inflows'!F:F)</f>
        <v>0</v>
      </c>
      <c r="I1802" s="84">
        <f t="shared" si="86"/>
        <v>0</v>
      </c>
      <c r="J1802">
        <f t="shared" si="85"/>
        <v>0</v>
      </c>
      <c r="K1802" t="b">
        <f ca="1">IF(TODAY()-E1802&gt;'Data Inputs'!$B$46,TRUE,FALSE)</f>
        <v>1</v>
      </c>
    </row>
    <row r="1803" spans="1:11" x14ac:dyDescent="0.25">
      <c r="A1803" s="110" t="str">
        <f t="shared" si="84"/>
        <v/>
      </c>
      <c r="B1803" s="123"/>
      <c r="C1803" s="55"/>
      <c r="D1803" s="55"/>
      <c r="E1803" s="56"/>
      <c r="F1803" s="55"/>
      <c r="G1803" s="56"/>
      <c r="H1803" s="84">
        <f>SUMIF('Cash Inflows'!E:E,'AR Journal'!D1803,'Cash Inflows'!F:F)</f>
        <v>0</v>
      </c>
      <c r="I1803" s="84">
        <f t="shared" si="86"/>
        <v>0</v>
      </c>
      <c r="J1803">
        <f t="shared" si="85"/>
        <v>0</v>
      </c>
      <c r="K1803" t="b">
        <f ca="1">IF(TODAY()-E1803&gt;'Data Inputs'!$B$46,TRUE,FALSE)</f>
        <v>1</v>
      </c>
    </row>
    <row r="1804" spans="1:11" x14ac:dyDescent="0.25">
      <c r="A1804" s="110" t="str">
        <f t="shared" si="84"/>
        <v/>
      </c>
      <c r="B1804" s="123"/>
      <c r="C1804" s="55"/>
      <c r="D1804" s="55"/>
      <c r="E1804" s="56"/>
      <c r="F1804" s="55"/>
      <c r="G1804" s="56"/>
      <c r="H1804" s="84">
        <f>SUMIF('Cash Inflows'!E:E,'AR Journal'!D1804,'Cash Inflows'!F:F)</f>
        <v>0</v>
      </c>
      <c r="I1804" s="84">
        <f t="shared" si="86"/>
        <v>0</v>
      </c>
      <c r="J1804">
        <f t="shared" si="85"/>
        <v>0</v>
      </c>
      <c r="K1804" t="b">
        <f ca="1">IF(TODAY()-E1804&gt;'Data Inputs'!$B$46,TRUE,FALSE)</f>
        <v>1</v>
      </c>
    </row>
    <row r="1805" spans="1:11" x14ac:dyDescent="0.25">
      <c r="A1805" s="110" t="str">
        <f t="shared" si="84"/>
        <v/>
      </c>
      <c r="B1805" s="123"/>
      <c r="C1805" s="55"/>
      <c r="D1805" s="55"/>
      <c r="E1805" s="56"/>
      <c r="F1805" s="55"/>
      <c r="G1805" s="56"/>
      <c r="H1805" s="84">
        <f>SUMIF('Cash Inflows'!E:E,'AR Journal'!D1805,'Cash Inflows'!F:F)</f>
        <v>0</v>
      </c>
      <c r="I1805" s="84">
        <f t="shared" si="86"/>
        <v>0</v>
      </c>
      <c r="J1805">
        <f t="shared" si="85"/>
        <v>0</v>
      </c>
      <c r="K1805" t="b">
        <f ca="1">IF(TODAY()-E1805&gt;'Data Inputs'!$B$46,TRUE,FALSE)</f>
        <v>1</v>
      </c>
    </row>
    <row r="1806" spans="1:11" x14ac:dyDescent="0.25">
      <c r="A1806" s="110" t="str">
        <f t="shared" si="84"/>
        <v/>
      </c>
      <c r="B1806" s="123"/>
      <c r="C1806" s="55"/>
      <c r="D1806" s="55"/>
      <c r="E1806" s="56"/>
      <c r="F1806" s="55"/>
      <c r="G1806" s="56"/>
      <c r="H1806" s="84">
        <f>SUMIF('Cash Inflows'!E:E,'AR Journal'!D1806,'Cash Inflows'!F:F)</f>
        <v>0</v>
      </c>
      <c r="I1806" s="84">
        <f t="shared" si="86"/>
        <v>0</v>
      </c>
      <c r="J1806">
        <f t="shared" si="85"/>
        <v>0</v>
      </c>
      <c r="K1806" t="b">
        <f ca="1">IF(TODAY()-E1806&gt;'Data Inputs'!$B$46,TRUE,FALSE)</f>
        <v>1</v>
      </c>
    </row>
    <row r="1807" spans="1:11" x14ac:dyDescent="0.25">
      <c r="A1807" s="110" t="str">
        <f t="shared" si="84"/>
        <v/>
      </c>
      <c r="B1807" s="123"/>
      <c r="C1807" s="55"/>
      <c r="D1807" s="55"/>
      <c r="E1807" s="56"/>
      <c r="F1807" s="55"/>
      <c r="G1807" s="56"/>
      <c r="H1807" s="84">
        <f>SUMIF('Cash Inflows'!E:E,'AR Journal'!D1807,'Cash Inflows'!F:F)</f>
        <v>0</v>
      </c>
      <c r="I1807" s="84">
        <f t="shared" si="86"/>
        <v>0</v>
      </c>
      <c r="J1807">
        <f t="shared" si="85"/>
        <v>0</v>
      </c>
      <c r="K1807" t="b">
        <f ca="1">IF(TODAY()-E1807&gt;'Data Inputs'!$B$46,TRUE,FALSE)</f>
        <v>1</v>
      </c>
    </row>
    <row r="1808" spans="1:11" x14ac:dyDescent="0.25">
      <c r="A1808" s="110" t="str">
        <f t="shared" si="84"/>
        <v/>
      </c>
      <c r="B1808" s="123"/>
      <c r="C1808" s="55"/>
      <c r="D1808" s="55"/>
      <c r="E1808" s="56"/>
      <c r="F1808" s="55"/>
      <c r="G1808" s="56"/>
      <c r="H1808" s="84">
        <f>SUMIF('Cash Inflows'!E:E,'AR Journal'!D1808,'Cash Inflows'!F:F)</f>
        <v>0</v>
      </c>
      <c r="I1808" s="84">
        <f t="shared" si="86"/>
        <v>0</v>
      </c>
      <c r="J1808">
        <f t="shared" si="85"/>
        <v>0</v>
      </c>
      <c r="K1808" t="b">
        <f ca="1">IF(TODAY()-E1808&gt;'Data Inputs'!$B$46,TRUE,FALSE)</f>
        <v>1</v>
      </c>
    </row>
    <row r="1809" spans="1:11" x14ac:dyDescent="0.25">
      <c r="A1809" s="110" t="str">
        <f t="shared" si="84"/>
        <v/>
      </c>
      <c r="B1809" s="123"/>
      <c r="C1809" s="55"/>
      <c r="D1809" s="55"/>
      <c r="E1809" s="56"/>
      <c r="F1809" s="55"/>
      <c r="G1809" s="56"/>
      <c r="H1809" s="84">
        <f>SUMIF('Cash Inflows'!E:E,'AR Journal'!D1809,'Cash Inflows'!F:F)</f>
        <v>0</v>
      </c>
      <c r="I1809" s="84">
        <f t="shared" si="86"/>
        <v>0</v>
      </c>
      <c r="J1809">
        <f t="shared" si="85"/>
        <v>0</v>
      </c>
      <c r="K1809" t="b">
        <f ca="1">IF(TODAY()-E1809&gt;'Data Inputs'!$B$46,TRUE,FALSE)</f>
        <v>1</v>
      </c>
    </row>
    <row r="1810" spans="1:11" x14ac:dyDescent="0.25">
      <c r="A1810" s="110" t="str">
        <f t="shared" si="84"/>
        <v/>
      </c>
      <c r="B1810" s="123"/>
      <c r="C1810" s="55"/>
      <c r="D1810" s="55"/>
      <c r="E1810" s="56"/>
      <c r="F1810" s="55"/>
      <c r="G1810" s="56"/>
      <c r="H1810" s="84">
        <f>SUMIF('Cash Inflows'!E:E,'AR Journal'!D1810,'Cash Inflows'!F:F)</f>
        <v>0</v>
      </c>
      <c r="I1810" s="84">
        <f t="shared" si="86"/>
        <v>0</v>
      </c>
      <c r="J1810">
        <f t="shared" si="85"/>
        <v>0</v>
      </c>
      <c r="K1810" t="b">
        <f ca="1">IF(TODAY()-E1810&gt;'Data Inputs'!$B$46,TRUE,FALSE)</f>
        <v>1</v>
      </c>
    </row>
    <row r="1811" spans="1:11" x14ac:dyDescent="0.25">
      <c r="A1811" s="110" t="str">
        <f t="shared" si="84"/>
        <v/>
      </c>
      <c r="B1811" s="123"/>
      <c r="C1811" s="55"/>
      <c r="D1811" s="55"/>
      <c r="E1811" s="56"/>
      <c r="F1811" s="55"/>
      <c r="G1811" s="56"/>
      <c r="H1811" s="84">
        <f>SUMIF('Cash Inflows'!E:E,'AR Journal'!D1811,'Cash Inflows'!F:F)</f>
        <v>0</v>
      </c>
      <c r="I1811" s="84">
        <f t="shared" si="86"/>
        <v>0</v>
      </c>
      <c r="J1811">
        <f t="shared" si="85"/>
        <v>0</v>
      </c>
      <c r="K1811" t="b">
        <f ca="1">IF(TODAY()-E1811&gt;'Data Inputs'!$B$46,TRUE,FALSE)</f>
        <v>1</v>
      </c>
    </row>
    <row r="1812" spans="1:11" x14ac:dyDescent="0.25">
      <c r="A1812" s="110" t="str">
        <f t="shared" si="84"/>
        <v/>
      </c>
      <c r="B1812" s="123"/>
      <c r="C1812" s="55"/>
      <c r="D1812" s="55"/>
      <c r="E1812" s="56"/>
      <c r="F1812" s="55"/>
      <c r="G1812" s="56"/>
      <c r="H1812" s="84">
        <f>SUMIF('Cash Inflows'!E:E,'AR Journal'!D1812,'Cash Inflows'!F:F)</f>
        <v>0</v>
      </c>
      <c r="I1812" s="84">
        <f t="shared" si="86"/>
        <v>0</v>
      </c>
      <c r="J1812">
        <f t="shared" si="85"/>
        <v>0</v>
      </c>
      <c r="K1812" t="b">
        <f ca="1">IF(TODAY()-E1812&gt;'Data Inputs'!$B$46,TRUE,FALSE)</f>
        <v>1</v>
      </c>
    </row>
    <row r="1813" spans="1:11" x14ac:dyDescent="0.25">
      <c r="A1813" s="110" t="str">
        <f t="shared" si="84"/>
        <v/>
      </c>
      <c r="B1813" s="123"/>
      <c r="C1813" s="55"/>
      <c r="D1813" s="55"/>
      <c r="E1813" s="56"/>
      <c r="F1813" s="55"/>
      <c r="G1813" s="56"/>
      <c r="H1813" s="84">
        <f>SUMIF('Cash Inflows'!E:E,'AR Journal'!D1813,'Cash Inflows'!F:F)</f>
        <v>0</v>
      </c>
      <c r="I1813" s="84">
        <f t="shared" si="86"/>
        <v>0</v>
      </c>
      <c r="J1813">
        <f t="shared" si="85"/>
        <v>0</v>
      </c>
      <c r="K1813" t="b">
        <f ca="1">IF(TODAY()-E1813&gt;'Data Inputs'!$B$46,TRUE,FALSE)</f>
        <v>1</v>
      </c>
    </row>
    <row r="1814" spans="1:11" x14ac:dyDescent="0.25">
      <c r="A1814" s="110" t="str">
        <f t="shared" si="84"/>
        <v/>
      </c>
      <c r="B1814" s="123"/>
      <c r="C1814" s="55"/>
      <c r="D1814" s="55"/>
      <c r="E1814" s="56"/>
      <c r="F1814" s="55"/>
      <c r="G1814" s="56"/>
      <c r="H1814" s="84">
        <f>SUMIF('Cash Inflows'!E:E,'AR Journal'!D1814,'Cash Inflows'!F:F)</f>
        <v>0</v>
      </c>
      <c r="I1814" s="84">
        <f t="shared" si="86"/>
        <v>0</v>
      </c>
      <c r="J1814">
        <f t="shared" si="85"/>
        <v>0</v>
      </c>
      <c r="K1814" t="b">
        <f ca="1">IF(TODAY()-E1814&gt;'Data Inputs'!$B$46,TRUE,FALSE)</f>
        <v>1</v>
      </c>
    </row>
    <row r="1815" spans="1:11" x14ac:dyDescent="0.25">
      <c r="A1815" s="110" t="str">
        <f t="shared" si="84"/>
        <v/>
      </c>
      <c r="B1815" s="123"/>
      <c r="C1815" s="55"/>
      <c r="D1815" s="55"/>
      <c r="E1815" s="56"/>
      <c r="F1815" s="55"/>
      <c r="G1815" s="56"/>
      <c r="H1815" s="84">
        <f>SUMIF('Cash Inflows'!E:E,'AR Journal'!D1815,'Cash Inflows'!F:F)</f>
        <v>0</v>
      </c>
      <c r="I1815" s="84">
        <f t="shared" si="86"/>
        <v>0</v>
      </c>
      <c r="J1815">
        <f t="shared" si="85"/>
        <v>0</v>
      </c>
      <c r="K1815" t="b">
        <f ca="1">IF(TODAY()-E1815&gt;'Data Inputs'!$B$46,TRUE,FALSE)</f>
        <v>1</v>
      </c>
    </row>
    <row r="1816" spans="1:11" x14ac:dyDescent="0.25">
      <c r="A1816" s="110" t="str">
        <f t="shared" si="84"/>
        <v/>
      </c>
      <c r="B1816" s="123"/>
      <c r="C1816" s="55"/>
      <c r="D1816" s="55"/>
      <c r="E1816" s="56"/>
      <c r="F1816" s="55"/>
      <c r="G1816" s="56"/>
      <c r="H1816" s="84">
        <f>SUMIF('Cash Inflows'!E:E,'AR Journal'!D1816,'Cash Inflows'!F:F)</f>
        <v>0</v>
      </c>
      <c r="I1816" s="84">
        <f t="shared" si="86"/>
        <v>0</v>
      </c>
      <c r="J1816">
        <f t="shared" si="85"/>
        <v>0</v>
      </c>
      <c r="K1816" t="b">
        <f ca="1">IF(TODAY()-E1816&gt;'Data Inputs'!$B$46,TRUE,FALSE)</f>
        <v>1</v>
      </c>
    </row>
    <row r="1817" spans="1:11" x14ac:dyDescent="0.25">
      <c r="A1817" s="110" t="str">
        <f t="shared" si="84"/>
        <v/>
      </c>
      <c r="B1817" s="123"/>
      <c r="C1817" s="55"/>
      <c r="D1817" s="55"/>
      <c r="E1817" s="56"/>
      <c r="F1817" s="55"/>
      <c r="G1817" s="56"/>
      <c r="H1817" s="84">
        <f>SUMIF('Cash Inflows'!E:E,'AR Journal'!D1817,'Cash Inflows'!F:F)</f>
        <v>0</v>
      </c>
      <c r="I1817" s="84">
        <f t="shared" si="86"/>
        <v>0</v>
      </c>
      <c r="J1817">
        <f t="shared" si="85"/>
        <v>0</v>
      </c>
      <c r="K1817" t="b">
        <f ca="1">IF(TODAY()-E1817&gt;'Data Inputs'!$B$46,TRUE,FALSE)</f>
        <v>1</v>
      </c>
    </row>
    <row r="1818" spans="1:11" x14ac:dyDescent="0.25">
      <c r="A1818" s="110" t="str">
        <f t="shared" si="84"/>
        <v/>
      </c>
      <c r="B1818" s="123"/>
      <c r="C1818" s="55"/>
      <c r="D1818" s="55"/>
      <c r="E1818" s="56"/>
      <c r="F1818" s="55"/>
      <c r="G1818" s="56"/>
      <c r="H1818" s="84">
        <f>SUMIF('Cash Inflows'!E:E,'AR Journal'!D1818,'Cash Inflows'!F:F)</f>
        <v>0</v>
      </c>
      <c r="I1818" s="84">
        <f t="shared" si="86"/>
        <v>0</v>
      </c>
      <c r="J1818">
        <f t="shared" si="85"/>
        <v>0</v>
      </c>
      <c r="K1818" t="b">
        <f ca="1">IF(TODAY()-E1818&gt;'Data Inputs'!$B$46,TRUE,FALSE)</f>
        <v>1</v>
      </c>
    </row>
    <row r="1819" spans="1:11" x14ac:dyDescent="0.25">
      <c r="A1819" s="110" t="str">
        <f t="shared" si="84"/>
        <v/>
      </c>
      <c r="B1819" s="123"/>
      <c r="C1819" s="55"/>
      <c r="D1819" s="55"/>
      <c r="E1819" s="56"/>
      <c r="F1819" s="55"/>
      <c r="G1819" s="56"/>
      <c r="H1819" s="84">
        <f>SUMIF('Cash Inflows'!E:E,'AR Journal'!D1819,'Cash Inflows'!F:F)</f>
        <v>0</v>
      </c>
      <c r="I1819" s="84">
        <f t="shared" si="86"/>
        <v>0</v>
      </c>
      <c r="J1819">
        <f t="shared" si="85"/>
        <v>0</v>
      </c>
      <c r="K1819" t="b">
        <f ca="1">IF(TODAY()-E1819&gt;'Data Inputs'!$B$46,TRUE,FALSE)</f>
        <v>1</v>
      </c>
    </row>
    <row r="1820" spans="1:11" x14ac:dyDescent="0.25">
      <c r="A1820" s="110" t="str">
        <f t="shared" si="84"/>
        <v/>
      </c>
      <c r="B1820" s="123"/>
      <c r="C1820" s="55"/>
      <c r="D1820" s="55"/>
      <c r="E1820" s="56"/>
      <c r="F1820" s="55"/>
      <c r="G1820" s="56"/>
      <c r="H1820" s="84">
        <f>SUMIF('Cash Inflows'!E:E,'AR Journal'!D1820,'Cash Inflows'!F:F)</f>
        <v>0</v>
      </c>
      <c r="I1820" s="84">
        <f t="shared" si="86"/>
        <v>0</v>
      </c>
      <c r="J1820">
        <f t="shared" si="85"/>
        <v>0</v>
      </c>
      <c r="K1820" t="b">
        <f ca="1">IF(TODAY()-E1820&gt;'Data Inputs'!$B$46,TRUE,FALSE)</f>
        <v>1</v>
      </c>
    </row>
    <row r="1821" spans="1:11" x14ac:dyDescent="0.25">
      <c r="A1821" s="110" t="str">
        <f t="shared" si="84"/>
        <v/>
      </c>
      <c r="B1821" s="123"/>
      <c r="C1821" s="55"/>
      <c r="D1821" s="55"/>
      <c r="E1821" s="56"/>
      <c r="F1821" s="55"/>
      <c r="G1821" s="56"/>
      <c r="H1821" s="84">
        <f>SUMIF('Cash Inflows'!E:E,'AR Journal'!D1821,'Cash Inflows'!F:F)</f>
        <v>0</v>
      </c>
      <c r="I1821" s="84">
        <f t="shared" si="86"/>
        <v>0</v>
      </c>
      <c r="J1821">
        <f t="shared" si="85"/>
        <v>0</v>
      </c>
      <c r="K1821" t="b">
        <f ca="1">IF(TODAY()-E1821&gt;'Data Inputs'!$B$46,TRUE,FALSE)</f>
        <v>1</v>
      </c>
    </row>
    <row r="1822" spans="1:11" x14ac:dyDescent="0.25">
      <c r="A1822" s="110" t="str">
        <f t="shared" si="84"/>
        <v/>
      </c>
      <c r="B1822" s="123"/>
      <c r="C1822" s="55"/>
      <c r="D1822" s="55"/>
      <c r="E1822" s="56"/>
      <c r="F1822" s="55"/>
      <c r="G1822" s="56"/>
      <c r="H1822" s="84">
        <f>SUMIF('Cash Inflows'!E:E,'AR Journal'!D1822,'Cash Inflows'!F:F)</f>
        <v>0</v>
      </c>
      <c r="I1822" s="84">
        <f t="shared" si="86"/>
        <v>0</v>
      </c>
      <c r="J1822">
        <f t="shared" si="85"/>
        <v>0</v>
      </c>
      <c r="K1822" t="b">
        <f ca="1">IF(TODAY()-E1822&gt;'Data Inputs'!$B$46,TRUE,FALSE)</f>
        <v>1</v>
      </c>
    </row>
    <row r="1823" spans="1:11" x14ac:dyDescent="0.25">
      <c r="A1823" s="110" t="str">
        <f t="shared" si="84"/>
        <v/>
      </c>
      <c r="B1823" s="123"/>
      <c r="C1823" s="55"/>
      <c r="D1823" s="55"/>
      <c r="E1823" s="56"/>
      <c r="F1823" s="55"/>
      <c r="G1823" s="56"/>
      <c r="H1823" s="84">
        <f>SUMIF('Cash Inflows'!E:E,'AR Journal'!D1823,'Cash Inflows'!F:F)</f>
        <v>0</v>
      </c>
      <c r="I1823" s="84">
        <f t="shared" si="86"/>
        <v>0</v>
      </c>
      <c r="J1823">
        <f t="shared" si="85"/>
        <v>0</v>
      </c>
      <c r="K1823" t="b">
        <f ca="1">IF(TODAY()-E1823&gt;'Data Inputs'!$B$46,TRUE,FALSE)</f>
        <v>1</v>
      </c>
    </row>
    <row r="1824" spans="1:11" x14ac:dyDescent="0.25">
      <c r="A1824" s="110" t="str">
        <f t="shared" si="84"/>
        <v/>
      </c>
      <c r="B1824" s="123"/>
      <c r="C1824" s="55"/>
      <c r="D1824" s="55"/>
      <c r="E1824" s="56"/>
      <c r="F1824" s="55"/>
      <c r="G1824" s="56"/>
      <c r="H1824" s="84">
        <f>SUMIF('Cash Inflows'!E:E,'AR Journal'!D1824,'Cash Inflows'!F:F)</f>
        <v>0</v>
      </c>
      <c r="I1824" s="84">
        <f t="shared" si="86"/>
        <v>0</v>
      </c>
      <c r="J1824">
        <f t="shared" si="85"/>
        <v>0</v>
      </c>
      <c r="K1824" t="b">
        <f ca="1">IF(TODAY()-E1824&gt;'Data Inputs'!$B$46,TRUE,FALSE)</f>
        <v>1</v>
      </c>
    </row>
    <row r="1825" spans="1:11" x14ac:dyDescent="0.25">
      <c r="A1825" s="110" t="str">
        <f t="shared" si="84"/>
        <v/>
      </c>
      <c r="B1825" s="123"/>
      <c r="C1825" s="55"/>
      <c r="D1825" s="55"/>
      <c r="E1825" s="56"/>
      <c r="F1825" s="55"/>
      <c r="G1825" s="56"/>
      <c r="H1825" s="84">
        <f>SUMIF('Cash Inflows'!E:E,'AR Journal'!D1825,'Cash Inflows'!F:F)</f>
        <v>0</v>
      </c>
      <c r="I1825" s="84">
        <f t="shared" si="86"/>
        <v>0</v>
      </c>
      <c r="J1825">
        <f t="shared" si="85"/>
        <v>0</v>
      </c>
      <c r="K1825" t="b">
        <f ca="1">IF(TODAY()-E1825&gt;'Data Inputs'!$B$46,TRUE,FALSE)</f>
        <v>1</v>
      </c>
    </row>
    <row r="1826" spans="1:11" x14ac:dyDescent="0.25">
      <c r="A1826" s="110" t="str">
        <f t="shared" si="84"/>
        <v/>
      </c>
      <c r="B1826" s="123"/>
      <c r="C1826" s="55"/>
      <c r="D1826" s="55"/>
      <c r="E1826" s="56"/>
      <c r="F1826" s="55"/>
      <c r="G1826" s="56"/>
      <c r="H1826" s="84">
        <f>SUMIF('Cash Inflows'!E:E,'AR Journal'!D1826,'Cash Inflows'!F:F)</f>
        <v>0</v>
      </c>
      <c r="I1826" s="84">
        <f t="shared" si="86"/>
        <v>0</v>
      </c>
      <c r="J1826">
        <f t="shared" si="85"/>
        <v>0</v>
      </c>
      <c r="K1826" t="b">
        <f ca="1">IF(TODAY()-E1826&gt;'Data Inputs'!$B$46,TRUE,FALSE)</f>
        <v>1</v>
      </c>
    </row>
    <row r="1827" spans="1:11" x14ac:dyDescent="0.25">
      <c r="A1827" s="110" t="str">
        <f t="shared" si="84"/>
        <v/>
      </c>
      <c r="B1827" s="123"/>
      <c r="C1827" s="55"/>
      <c r="D1827" s="55"/>
      <c r="E1827" s="56"/>
      <c r="F1827" s="55"/>
      <c r="G1827" s="56"/>
      <c r="H1827" s="84">
        <f>SUMIF('Cash Inflows'!E:E,'AR Journal'!D1827,'Cash Inflows'!F:F)</f>
        <v>0</v>
      </c>
      <c r="I1827" s="84">
        <f t="shared" si="86"/>
        <v>0</v>
      </c>
      <c r="J1827">
        <f t="shared" si="85"/>
        <v>0</v>
      </c>
      <c r="K1827" t="b">
        <f ca="1">IF(TODAY()-E1827&gt;'Data Inputs'!$B$46,TRUE,FALSE)</f>
        <v>1</v>
      </c>
    </row>
    <row r="1828" spans="1:11" x14ac:dyDescent="0.25">
      <c r="A1828" s="110" t="str">
        <f t="shared" si="84"/>
        <v/>
      </c>
      <c r="B1828" s="123"/>
      <c r="C1828" s="55"/>
      <c r="D1828" s="55"/>
      <c r="E1828" s="56"/>
      <c r="F1828" s="55"/>
      <c r="G1828" s="56"/>
      <c r="H1828" s="84">
        <f>SUMIF('Cash Inflows'!E:E,'AR Journal'!D1828,'Cash Inflows'!F:F)</f>
        <v>0</v>
      </c>
      <c r="I1828" s="84">
        <f t="shared" si="86"/>
        <v>0</v>
      </c>
      <c r="J1828">
        <f t="shared" si="85"/>
        <v>0</v>
      </c>
      <c r="K1828" t="b">
        <f ca="1">IF(TODAY()-E1828&gt;'Data Inputs'!$B$46,TRUE,FALSE)</f>
        <v>1</v>
      </c>
    </row>
    <row r="1829" spans="1:11" x14ac:dyDescent="0.25">
      <c r="A1829" s="110" t="str">
        <f t="shared" si="84"/>
        <v/>
      </c>
      <c r="B1829" s="123"/>
      <c r="C1829" s="55"/>
      <c r="D1829" s="55"/>
      <c r="E1829" s="56"/>
      <c r="F1829" s="55"/>
      <c r="G1829" s="56"/>
      <c r="H1829" s="84">
        <f>SUMIF('Cash Inflows'!E:E,'AR Journal'!D1829,'Cash Inflows'!F:F)</f>
        <v>0</v>
      </c>
      <c r="I1829" s="84">
        <f t="shared" si="86"/>
        <v>0</v>
      </c>
      <c r="J1829">
        <f t="shared" si="85"/>
        <v>0</v>
      </c>
      <c r="K1829" t="b">
        <f ca="1">IF(TODAY()-E1829&gt;'Data Inputs'!$B$46,TRUE,FALSE)</f>
        <v>1</v>
      </c>
    </row>
    <row r="1830" spans="1:11" x14ac:dyDescent="0.25">
      <c r="A1830" s="110" t="str">
        <f t="shared" si="84"/>
        <v/>
      </c>
      <c r="B1830" s="123"/>
      <c r="C1830" s="55"/>
      <c r="D1830" s="55"/>
      <c r="E1830" s="56"/>
      <c r="F1830" s="55"/>
      <c r="G1830" s="56"/>
      <c r="H1830" s="84">
        <f>SUMIF('Cash Inflows'!E:E,'AR Journal'!D1830,'Cash Inflows'!F:F)</f>
        <v>0</v>
      </c>
      <c r="I1830" s="84">
        <f t="shared" si="86"/>
        <v>0</v>
      </c>
      <c r="J1830">
        <f t="shared" si="85"/>
        <v>0</v>
      </c>
      <c r="K1830" t="b">
        <f ca="1">IF(TODAY()-E1830&gt;'Data Inputs'!$B$46,TRUE,FALSE)</f>
        <v>1</v>
      </c>
    </row>
    <row r="1831" spans="1:11" x14ac:dyDescent="0.25">
      <c r="A1831" s="110" t="str">
        <f t="shared" si="84"/>
        <v/>
      </c>
      <c r="B1831" s="123"/>
      <c r="C1831" s="55"/>
      <c r="D1831" s="55"/>
      <c r="E1831" s="56"/>
      <c r="F1831" s="55"/>
      <c r="G1831" s="56"/>
      <c r="H1831" s="84">
        <f>SUMIF('Cash Inflows'!E:E,'AR Journal'!D1831,'Cash Inflows'!F:F)</f>
        <v>0</v>
      </c>
      <c r="I1831" s="84">
        <f t="shared" si="86"/>
        <v>0</v>
      </c>
      <c r="J1831">
        <f t="shared" si="85"/>
        <v>0</v>
      </c>
      <c r="K1831" t="b">
        <f ca="1">IF(TODAY()-E1831&gt;'Data Inputs'!$B$46,TRUE,FALSE)</f>
        <v>1</v>
      </c>
    </row>
    <row r="1832" spans="1:11" x14ac:dyDescent="0.25">
      <c r="A1832" s="110" t="str">
        <f t="shared" si="84"/>
        <v/>
      </c>
      <c r="B1832" s="123"/>
      <c r="C1832" s="55"/>
      <c r="D1832" s="55"/>
      <c r="E1832" s="56"/>
      <c r="F1832" s="55"/>
      <c r="G1832" s="56"/>
      <c r="H1832" s="84">
        <f>SUMIF('Cash Inflows'!E:E,'AR Journal'!D1832,'Cash Inflows'!F:F)</f>
        <v>0</v>
      </c>
      <c r="I1832" s="84">
        <f t="shared" si="86"/>
        <v>0</v>
      </c>
      <c r="J1832">
        <f t="shared" si="85"/>
        <v>0</v>
      </c>
      <c r="K1832" t="b">
        <f ca="1">IF(TODAY()-E1832&gt;'Data Inputs'!$B$46,TRUE,FALSE)</f>
        <v>1</v>
      </c>
    </row>
    <row r="1833" spans="1:11" x14ac:dyDescent="0.25">
      <c r="A1833" s="110" t="str">
        <f t="shared" si="84"/>
        <v/>
      </c>
      <c r="B1833" s="123"/>
      <c r="C1833" s="55"/>
      <c r="D1833" s="55"/>
      <c r="E1833" s="56"/>
      <c r="F1833" s="55"/>
      <c r="G1833" s="56"/>
      <c r="H1833" s="84">
        <f>SUMIF('Cash Inflows'!E:E,'AR Journal'!D1833,'Cash Inflows'!F:F)</f>
        <v>0</v>
      </c>
      <c r="I1833" s="84">
        <f t="shared" si="86"/>
        <v>0</v>
      </c>
      <c r="J1833">
        <f t="shared" si="85"/>
        <v>0</v>
      </c>
      <c r="K1833" t="b">
        <f ca="1">IF(TODAY()-E1833&gt;'Data Inputs'!$B$46,TRUE,FALSE)</f>
        <v>1</v>
      </c>
    </row>
    <row r="1834" spans="1:11" x14ac:dyDescent="0.25">
      <c r="A1834" s="110" t="str">
        <f t="shared" si="84"/>
        <v/>
      </c>
      <c r="B1834" s="123"/>
      <c r="C1834" s="55"/>
      <c r="D1834" s="55"/>
      <c r="E1834" s="56"/>
      <c r="F1834" s="55"/>
      <c r="G1834" s="56"/>
      <c r="H1834" s="84">
        <f>SUMIF('Cash Inflows'!E:E,'AR Journal'!D1834,'Cash Inflows'!F:F)</f>
        <v>0</v>
      </c>
      <c r="I1834" s="84">
        <f t="shared" si="86"/>
        <v>0</v>
      </c>
      <c r="J1834">
        <f t="shared" si="85"/>
        <v>0</v>
      </c>
      <c r="K1834" t="b">
        <f ca="1">IF(TODAY()-E1834&gt;'Data Inputs'!$B$46,TRUE,FALSE)</f>
        <v>1</v>
      </c>
    </row>
    <row r="1835" spans="1:11" x14ac:dyDescent="0.25">
      <c r="A1835" s="110" t="str">
        <f t="shared" si="84"/>
        <v/>
      </c>
      <c r="B1835" s="123"/>
      <c r="C1835" s="55"/>
      <c r="D1835" s="55"/>
      <c r="E1835" s="56"/>
      <c r="F1835" s="55"/>
      <c r="G1835" s="56"/>
      <c r="H1835" s="84">
        <f>SUMIF('Cash Inflows'!E:E,'AR Journal'!D1835,'Cash Inflows'!F:F)</f>
        <v>0</v>
      </c>
      <c r="I1835" s="84">
        <f t="shared" si="86"/>
        <v>0</v>
      </c>
      <c r="J1835">
        <f t="shared" si="85"/>
        <v>0</v>
      </c>
      <c r="K1835" t="b">
        <f ca="1">IF(TODAY()-E1835&gt;'Data Inputs'!$B$46,TRUE,FALSE)</f>
        <v>1</v>
      </c>
    </row>
    <row r="1836" spans="1:11" x14ac:dyDescent="0.25">
      <c r="A1836" s="110" t="str">
        <f t="shared" si="84"/>
        <v/>
      </c>
      <c r="B1836" s="123"/>
      <c r="C1836" s="55"/>
      <c r="D1836" s="55"/>
      <c r="E1836" s="56"/>
      <c r="F1836" s="55"/>
      <c r="G1836" s="56"/>
      <c r="H1836" s="84">
        <f>SUMIF('Cash Inflows'!E:E,'AR Journal'!D1836,'Cash Inflows'!F:F)</f>
        <v>0</v>
      </c>
      <c r="I1836" s="84">
        <f t="shared" si="86"/>
        <v>0</v>
      </c>
      <c r="J1836">
        <f t="shared" si="85"/>
        <v>0</v>
      </c>
      <c r="K1836" t="b">
        <f ca="1">IF(TODAY()-E1836&gt;'Data Inputs'!$B$46,TRUE,FALSE)</f>
        <v>1</v>
      </c>
    </row>
    <row r="1837" spans="1:11" x14ac:dyDescent="0.25">
      <c r="A1837" s="110" t="str">
        <f t="shared" si="84"/>
        <v/>
      </c>
      <c r="B1837" s="123"/>
      <c r="C1837" s="55"/>
      <c r="D1837" s="55"/>
      <c r="E1837" s="56"/>
      <c r="F1837" s="55"/>
      <c r="G1837" s="56"/>
      <c r="H1837" s="84">
        <f>SUMIF('Cash Inflows'!E:E,'AR Journal'!D1837,'Cash Inflows'!F:F)</f>
        <v>0</v>
      </c>
      <c r="I1837" s="84">
        <f t="shared" si="86"/>
        <v>0</v>
      </c>
      <c r="J1837">
        <f t="shared" si="85"/>
        <v>0</v>
      </c>
      <c r="K1837" t="b">
        <f ca="1">IF(TODAY()-E1837&gt;'Data Inputs'!$B$46,TRUE,FALSE)</f>
        <v>1</v>
      </c>
    </row>
    <row r="1838" spans="1:11" x14ac:dyDescent="0.25">
      <c r="A1838" s="110" t="str">
        <f t="shared" si="84"/>
        <v/>
      </c>
      <c r="B1838" s="123"/>
      <c r="C1838" s="55"/>
      <c r="D1838" s="55"/>
      <c r="E1838" s="56"/>
      <c r="F1838" s="55"/>
      <c r="G1838" s="56"/>
      <c r="H1838" s="84">
        <f>SUMIF('Cash Inflows'!E:E,'AR Journal'!D1838,'Cash Inflows'!F:F)</f>
        <v>0</v>
      </c>
      <c r="I1838" s="84">
        <f t="shared" si="86"/>
        <v>0</v>
      </c>
      <c r="J1838">
        <f t="shared" si="85"/>
        <v>0</v>
      </c>
      <c r="K1838" t="b">
        <f ca="1">IF(TODAY()-E1838&gt;'Data Inputs'!$B$46,TRUE,FALSE)</f>
        <v>1</v>
      </c>
    </row>
    <row r="1839" spans="1:11" x14ac:dyDescent="0.25">
      <c r="A1839" s="110" t="str">
        <f t="shared" si="84"/>
        <v/>
      </c>
      <c r="B1839" s="123"/>
      <c r="C1839" s="55"/>
      <c r="D1839" s="55"/>
      <c r="E1839" s="56"/>
      <c r="F1839" s="55"/>
      <c r="G1839" s="56"/>
      <c r="H1839" s="84">
        <f>SUMIF('Cash Inflows'!E:E,'AR Journal'!D1839,'Cash Inflows'!F:F)</f>
        <v>0</v>
      </c>
      <c r="I1839" s="84">
        <f t="shared" si="86"/>
        <v>0</v>
      </c>
      <c r="J1839">
        <f t="shared" si="85"/>
        <v>0</v>
      </c>
      <c r="K1839" t="b">
        <f ca="1">IF(TODAY()-E1839&gt;'Data Inputs'!$B$46,TRUE,FALSE)</f>
        <v>1</v>
      </c>
    </row>
    <row r="1840" spans="1:11" x14ac:dyDescent="0.25">
      <c r="A1840" s="110" t="str">
        <f t="shared" si="84"/>
        <v/>
      </c>
      <c r="B1840" s="123"/>
      <c r="C1840" s="55"/>
      <c r="D1840" s="55"/>
      <c r="E1840" s="56"/>
      <c r="F1840" s="55"/>
      <c r="G1840" s="56"/>
      <c r="H1840" s="84">
        <f>SUMIF('Cash Inflows'!E:E,'AR Journal'!D1840,'Cash Inflows'!F:F)</f>
        <v>0</v>
      </c>
      <c r="I1840" s="84">
        <f t="shared" si="86"/>
        <v>0</v>
      </c>
      <c r="J1840">
        <f t="shared" si="85"/>
        <v>0</v>
      </c>
      <c r="K1840" t="b">
        <f ca="1">IF(TODAY()-E1840&gt;'Data Inputs'!$B$46,TRUE,FALSE)</f>
        <v>1</v>
      </c>
    </row>
    <row r="1841" spans="1:11" x14ac:dyDescent="0.25">
      <c r="A1841" s="110" t="str">
        <f t="shared" si="84"/>
        <v/>
      </c>
      <c r="B1841" s="123"/>
      <c r="C1841" s="55"/>
      <c r="D1841" s="55"/>
      <c r="E1841" s="56"/>
      <c r="F1841" s="55"/>
      <c r="G1841" s="56"/>
      <c r="H1841" s="84">
        <f>SUMIF('Cash Inflows'!E:E,'AR Journal'!D1841,'Cash Inflows'!F:F)</f>
        <v>0</v>
      </c>
      <c r="I1841" s="84">
        <f t="shared" si="86"/>
        <v>0</v>
      </c>
      <c r="J1841">
        <f t="shared" si="85"/>
        <v>0</v>
      </c>
      <c r="K1841" t="b">
        <f ca="1">IF(TODAY()-E1841&gt;'Data Inputs'!$B$46,TRUE,FALSE)</f>
        <v>1</v>
      </c>
    </row>
    <row r="1842" spans="1:11" x14ac:dyDescent="0.25">
      <c r="A1842" s="110" t="str">
        <f t="shared" si="84"/>
        <v/>
      </c>
      <c r="B1842" s="123"/>
      <c r="C1842" s="55"/>
      <c r="D1842" s="55"/>
      <c r="E1842" s="56"/>
      <c r="F1842" s="55"/>
      <c r="G1842" s="56"/>
      <c r="H1842" s="84">
        <f>SUMIF('Cash Inflows'!E:E,'AR Journal'!D1842,'Cash Inflows'!F:F)</f>
        <v>0</v>
      </c>
      <c r="I1842" s="84">
        <f t="shared" si="86"/>
        <v>0</v>
      </c>
      <c r="J1842">
        <f t="shared" si="85"/>
        <v>0</v>
      </c>
      <c r="K1842" t="b">
        <f ca="1">IF(TODAY()-E1842&gt;'Data Inputs'!$B$46,TRUE,FALSE)</f>
        <v>1</v>
      </c>
    </row>
    <row r="1843" spans="1:11" x14ac:dyDescent="0.25">
      <c r="A1843" s="110" t="str">
        <f t="shared" si="84"/>
        <v/>
      </c>
      <c r="B1843" s="123"/>
      <c r="C1843" s="55"/>
      <c r="D1843" s="55"/>
      <c r="E1843" s="56"/>
      <c r="F1843" s="55"/>
      <c r="G1843" s="56"/>
      <c r="H1843" s="84">
        <f>SUMIF('Cash Inflows'!E:E,'AR Journal'!D1843,'Cash Inflows'!F:F)</f>
        <v>0</v>
      </c>
      <c r="I1843" s="84">
        <f t="shared" si="86"/>
        <v>0</v>
      </c>
      <c r="J1843">
        <f t="shared" si="85"/>
        <v>0</v>
      </c>
      <c r="K1843" t="b">
        <f ca="1">IF(TODAY()-E1843&gt;'Data Inputs'!$B$46,TRUE,FALSE)</f>
        <v>1</v>
      </c>
    </row>
    <row r="1844" spans="1:11" x14ac:dyDescent="0.25">
      <c r="A1844" s="110" t="str">
        <f t="shared" si="84"/>
        <v/>
      </c>
      <c r="B1844" s="123"/>
      <c r="C1844" s="55"/>
      <c r="D1844" s="55"/>
      <c r="E1844" s="56"/>
      <c r="F1844" s="55"/>
      <c r="G1844" s="56"/>
      <c r="H1844" s="84">
        <f>SUMIF('Cash Inflows'!E:E,'AR Journal'!D1844,'Cash Inflows'!F:F)</f>
        <v>0</v>
      </c>
      <c r="I1844" s="84">
        <f t="shared" si="86"/>
        <v>0</v>
      </c>
      <c r="J1844">
        <f t="shared" si="85"/>
        <v>0</v>
      </c>
      <c r="K1844" t="b">
        <f ca="1">IF(TODAY()-E1844&gt;'Data Inputs'!$B$46,TRUE,FALSE)</f>
        <v>1</v>
      </c>
    </row>
    <row r="1845" spans="1:11" x14ac:dyDescent="0.25">
      <c r="A1845" s="110" t="str">
        <f t="shared" si="84"/>
        <v/>
      </c>
      <c r="B1845" s="123"/>
      <c r="C1845" s="55"/>
      <c r="D1845" s="55"/>
      <c r="E1845" s="56"/>
      <c r="F1845" s="55"/>
      <c r="G1845" s="56"/>
      <c r="H1845" s="84">
        <f>SUMIF('Cash Inflows'!E:E,'AR Journal'!D1845,'Cash Inflows'!F:F)</f>
        <v>0</v>
      </c>
      <c r="I1845" s="84">
        <f t="shared" si="86"/>
        <v>0</v>
      </c>
      <c r="J1845">
        <f t="shared" si="85"/>
        <v>0</v>
      </c>
      <c r="K1845" t="b">
        <f ca="1">IF(TODAY()-E1845&gt;'Data Inputs'!$B$46,TRUE,FALSE)</f>
        <v>1</v>
      </c>
    </row>
    <row r="1846" spans="1:11" x14ac:dyDescent="0.25">
      <c r="A1846" s="110" t="str">
        <f t="shared" si="84"/>
        <v/>
      </c>
      <c r="B1846" s="123"/>
      <c r="C1846" s="55"/>
      <c r="D1846" s="55"/>
      <c r="E1846" s="56"/>
      <c r="F1846" s="55"/>
      <c r="G1846" s="56"/>
      <c r="H1846" s="84">
        <f>SUMIF('Cash Inflows'!E:E,'AR Journal'!D1846,'Cash Inflows'!F:F)</f>
        <v>0</v>
      </c>
      <c r="I1846" s="84">
        <f t="shared" si="86"/>
        <v>0</v>
      </c>
      <c r="J1846">
        <f t="shared" si="85"/>
        <v>0</v>
      </c>
      <c r="K1846" t="b">
        <f ca="1">IF(TODAY()-E1846&gt;'Data Inputs'!$B$46,TRUE,FALSE)</f>
        <v>1</v>
      </c>
    </row>
    <row r="1847" spans="1:11" x14ac:dyDescent="0.25">
      <c r="A1847" s="110" t="str">
        <f t="shared" si="84"/>
        <v/>
      </c>
      <c r="B1847" s="123"/>
      <c r="C1847" s="55"/>
      <c r="D1847" s="55"/>
      <c r="E1847" s="56"/>
      <c r="F1847" s="55"/>
      <c r="G1847" s="56"/>
      <c r="H1847" s="84">
        <f>SUMIF('Cash Inflows'!E:E,'AR Journal'!D1847,'Cash Inflows'!F:F)</f>
        <v>0</v>
      </c>
      <c r="I1847" s="84">
        <f t="shared" si="86"/>
        <v>0</v>
      </c>
      <c r="J1847">
        <f t="shared" si="85"/>
        <v>0</v>
      </c>
      <c r="K1847" t="b">
        <f ca="1">IF(TODAY()-E1847&gt;'Data Inputs'!$B$46,TRUE,FALSE)</f>
        <v>1</v>
      </c>
    </row>
    <row r="1848" spans="1:11" x14ac:dyDescent="0.25">
      <c r="A1848" s="110" t="str">
        <f t="shared" si="84"/>
        <v/>
      </c>
      <c r="B1848" s="123"/>
      <c r="C1848" s="55"/>
      <c r="D1848" s="55"/>
      <c r="E1848" s="56"/>
      <c r="F1848" s="55"/>
      <c r="G1848" s="56"/>
      <c r="H1848" s="84">
        <f>SUMIF('Cash Inflows'!E:E,'AR Journal'!D1848,'Cash Inflows'!F:F)</f>
        <v>0</v>
      </c>
      <c r="I1848" s="84">
        <f t="shared" si="86"/>
        <v>0</v>
      </c>
      <c r="J1848">
        <f t="shared" si="85"/>
        <v>0</v>
      </c>
      <c r="K1848" t="b">
        <f ca="1">IF(TODAY()-E1848&gt;'Data Inputs'!$B$46,TRUE,FALSE)</f>
        <v>1</v>
      </c>
    </row>
    <row r="1849" spans="1:11" x14ac:dyDescent="0.25">
      <c r="A1849" s="110" t="str">
        <f t="shared" si="84"/>
        <v/>
      </c>
      <c r="B1849" s="123"/>
      <c r="C1849" s="55"/>
      <c r="D1849" s="55"/>
      <c r="E1849" s="56"/>
      <c r="F1849" s="55"/>
      <c r="G1849" s="56"/>
      <c r="H1849" s="84">
        <f>SUMIF('Cash Inflows'!E:E,'AR Journal'!D1849,'Cash Inflows'!F:F)</f>
        <v>0</v>
      </c>
      <c r="I1849" s="84">
        <f t="shared" si="86"/>
        <v>0</v>
      </c>
      <c r="J1849">
        <f t="shared" si="85"/>
        <v>0</v>
      </c>
      <c r="K1849" t="b">
        <f ca="1">IF(TODAY()-E1849&gt;'Data Inputs'!$B$46,TRUE,FALSE)</f>
        <v>1</v>
      </c>
    </row>
    <row r="1850" spans="1:11" x14ac:dyDescent="0.25">
      <c r="A1850" s="110" t="str">
        <f t="shared" si="84"/>
        <v/>
      </c>
      <c r="B1850" s="123"/>
      <c r="C1850" s="55"/>
      <c r="D1850" s="55"/>
      <c r="E1850" s="56"/>
      <c r="F1850" s="55"/>
      <c r="G1850" s="56"/>
      <c r="H1850" s="84">
        <f>SUMIF('Cash Inflows'!E:E,'AR Journal'!D1850,'Cash Inflows'!F:F)</f>
        <v>0</v>
      </c>
      <c r="I1850" s="84">
        <f t="shared" si="86"/>
        <v>0</v>
      </c>
      <c r="J1850">
        <f t="shared" si="85"/>
        <v>0</v>
      </c>
      <c r="K1850" t="b">
        <f ca="1">IF(TODAY()-E1850&gt;'Data Inputs'!$B$46,TRUE,FALSE)</f>
        <v>1</v>
      </c>
    </row>
    <row r="1851" spans="1:11" x14ac:dyDescent="0.25">
      <c r="A1851" s="110" t="str">
        <f t="shared" si="84"/>
        <v/>
      </c>
      <c r="B1851" s="123"/>
      <c r="C1851" s="55"/>
      <c r="D1851" s="55"/>
      <c r="E1851" s="56"/>
      <c r="F1851" s="55"/>
      <c r="G1851" s="56"/>
      <c r="H1851" s="84">
        <f>SUMIF('Cash Inflows'!E:E,'AR Journal'!D1851,'Cash Inflows'!F:F)</f>
        <v>0</v>
      </c>
      <c r="I1851" s="84">
        <f t="shared" si="86"/>
        <v>0</v>
      </c>
      <c r="J1851">
        <f t="shared" si="85"/>
        <v>0</v>
      </c>
      <c r="K1851" t="b">
        <f ca="1">IF(TODAY()-E1851&gt;'Data Inputs'!$B$46,TRUE,FALSE)</f>
        <v>1</v>
      </c>
    </row>
    <row r="1852" spans="1:11" x14ac:dyDescent="0.25">
      <c r="A1852" s="110" t="str">
        <f t="shared" si="84"/>
        <v/>
      </c>
      <c r="B1852" s="123"/>
      <c r="C1852" s="55"/>
      <c r="D1852" s="55"/>
      <c r="E1852" s="56"/>
      <c r="F1852" s="55"/>
      <c r="G1852" s="56"/>
      <c r="H1852" s="84">
        <f>SUMIF('Cash Inflows'!E:E,'AR Journal'!D1852,'Cash Inflows'!F:F)</f>
        <v>0</v>
      </c>
      <c r="I1852" s="84">
        <f t="shared" si="86"/>
        <v>0</v>
      </c>
      <c r="J1852">
        <f t="shared" si="85"/>
        <v>0</v>
      </c>
      <c r="K1852" t="b">
        <f ca="1">IF(TODAY()-E1852&gt;'Data Inputs'!$B$46,TRUE,FALSE)</f>
        <v>1</v>
      </c>
    </row>
    <row r="1853" spans="1:11" x14ac:dyDescent="0.25">
      <c r="A1853" s="110" t="str">
        <f t="shared" si="84"/>
        <v/>
      </c>
      <c r="B1853" s="123"/>
      <c r="C1853" s="55"/>
      <c r="D1853" s="55"/>
      <c r="E1853" s="56"/>
      <c r="F1853" s="55"/>
      <c r="G1853" s="56"/>
      <c r="H1853" s="84">
        <f>SUMIF('Cash Inflows'!E:E,'AR Journal'!D1853,'Cash Inflows'!F:F)</f>
        <v>0</v>
      </c>
      <c r="I1853" s="84">
        <f t="shared" si="86"/>
        <v>0</v>
      </c>
      <c r="J1853">
        <f t="shared" si="85"/>
        <v>0</v>
      </c>
      <c r="K1853" t="b">
        <f ca="1">IF(TODAY()-E1853&gt;'Data Inputs'!$B$46,TRUE,FALSE)</f>
        <v>1</v>
      </c>
    </row>
    <row r="1854" spans="1:11" x14ac:dyDescent="0.25">
      <c r="A1854" s="110" t="str">
        <f t="shared" si="84"/>
        <v/>
      </c>
      <c r="B1854" s="123"/>
      <c r="C1854" s="55"/>
      <c r="D1854" s="55"/>
      <c r="E1854" s="56"/>
      <c r="F1854" s="55"/>
      <c r="G1854" s="56"/>
      <c r="H1854" s="84">
        <f>SUMIF('Cash Inflows'!E:E,'AR Journal'!D1854,'Cash Inflows'!F:F)</f>
        <v>0</v>
      </c>
      <c r="I1854" s="84">
        <f t="shared" si="86"/>
        <v>0</v>
      </c>
      <c r="J1854">
        <f t="shared" si="85"/>
        <v>0</v>
      </c>
      <c r="K1854" t="b">
        <f ca="1">IF(TODAY()-E1854&gt;'Data Inputs'!$B$46,TRUE,FALSE)</f>
        <v>1</v>
      </c>
    </row>
    <row r="1855" spans="1:11" x14ac:dyDescent="0.25">
      <c r="A1855" s="110" t="str">
        <f t="shared" si="84"/>
        <v/>
      </c>
      <c r="B1855" s="123"/>
      <c r="C1855" s="55"/>
      <c r="D1855" s="55"/>
      <c r="E1855" s="56"/>
      <c r="F1855" s="55"/>
      <c r="G1855" s="56"/>
      <c r="H1855" s="84">
        <f>SUMIF('Cash Inflows'!E:E,'AR Journal'!D1855,'Cash Inflows'!F:F)</f>
        <v>0</v>
      </c>
      <c r="I1855" s="84">
        <f t="shared" si="86"/>
        <v>0</v>
      </c>
      <c r="J1855">
        <f t="shared" si="85"/>
        <v>0</v>
      </c>
      <c r="K1855" t="b">
        <f ca="1">IF(TODAY()-E1855&gt;'Data Inputs'!$B$46,TRUE,FALSE)</f>
        <v>1</v>
      </c>
    </row>
    <row r="1856" spans="1:11" x14ac:dyDescent="0.25">
      <c r="A1856" s="110" t="str">
        <f t="shared" si="84"/>
        <v/>
      </c>
      <c r="B1856" s="123"/>
      <c r="C1856" s="55"/>
      <c r="D1856" s="55"/>
      <c r="E1856" s="56"/>
      <c r="F1856" s="55"/>
      <c r="G1856" s="56"/>
      <c r="H1856" s="84">
        <f>SUMIF('Cash Inflows'!E:E,'AR Journal'!D1856,'Cash Inflows'!F:F)</f>
        <v>0</v>
      </c>
      <c r="I1856" s="84">
        <f t="shared" si="86"/>
        <v>0</v>
      </c>
      <c r="J1856">
        <f t="shared" si="85"/>
        <v>0</v>
      </c>
      <c r="K1856" t="b">
        <f ca="1">IF(TODAY()-E1856&gt;'Data Inputs'!$B$46,TRUE,FALSE)</f>
        <v>1</v>
      </c>
    </row>
    <row r="1857" spans="1:11" x14ac:dyDescent="0.25">
      <c r="A1857" s="110" t="str">
        <f t="shared" si="84"/>
        <v/>
      </c>
      <c r="B1857" s="123"/>
      <c r="C1857" s="55"/>
      <c r="D1857" s="55"/>
      <c r="E1857" s="56"/>
      <c r="F1857" s="55"/>
      <c r="G1857" s="56"/>
      <c r="H1857" s="84">
        <f>SUMIF('Cash Inflows'!E:E,'AR Journal'!D1857,'Cash Inflows'!F:F)</f>
        <v>0</v>
      </c>
      <c r="I1857" s="84">
        <f t="shared" si="86"/>
        <v>0</v>
      </c>
      <c r="J1857">
        <f t="shared" si="85"/>
        <v>0</v>
      </c>
      <c r="K1857" t="b">
        <f ca="1">IF(TODAY()-E1857&gt;'Data Inputs'!$B$46,TRUE,FALSE)</f>
        <v>1</v>
      </c>
    </row>
    <row r="1858" spans="1:11" x14ac:dyDescent="0.25">
      <c r="A1858" s="110" t="str">
        <f t="shared" si="84"/>
        <v/>
      </c>
      <c r="B1858" s="123"/>
      <c r="C1858" s="55"/>
      <c r="D1858" s="55"/>
      <c r="E1858" s="56"/>
      <c r="F1858" s="55"/>
      <c r="G1858" s="56"/>
      <c r="H1858" s="84">
        <f>SUMIF('Cash Inflows'!E:E,'AR Journal'!D1858,'Cash Inflows'!F:F)</f>
        <v>0</v>
      </c>
      <c r="I1858" s="84">
        <f t="shared" si="86"/>
        <v>0</v>
      </c>
      <c r="J1858">
        <f t="shared" si="85"/>
        <v>0</v>
      </c>
      <c r="K1858" t="b">
        <f ca="1">IF(TODAY()-E1858&gt;'Data Inputs'!$B$46,TRUE,FALSE)</f>
        <v>1</v>
      </c>
    </row>
    <row r="1859" spans="1:11" x14ac:dyDescent="0.25">
      <c r="A1859" s="110" t="str">
        <f t="shared" ref="A1859:A1922" si="87">IF(E1859="","",E1859+(6-J1859))</f>
        <v/>
      </c>
      <c r="B1859" s="123"/>
      <c r="C1859" s="55"/>
      <c r="D1859" s="55"/>
      <c r="E1859" s="56"/>
      <c r="F1859" s="55"/>
      <c r="G1859" s="56"/>
      <c r="H1859" s="84">
        <f>SUMIF('Cash Inflows'!E:E,'AR Journal'!D1859,'Cash Inflows'!F:F)</f>
        <v>0</v>
      </c>
      <c r="I1859" s="84">
        <f t="shared" si="86"/>
        <v>0</v>
      </c>
      <c r="J1859">
        <f t="shared" ref="J1859:J1922" si="88">IF(WEEKDAY(E1859)=7,0,WEEKDAY(E1859))</f>
        <v>0</v>
      </c>
      <c r="K1859" t="b">
        <f ca="1">IF(TODAY()-E1859&gt;'Data Inputs'!$B$46,TRUE,FALSE)</f>
        <v>1</v>
      </c>
    </row>
    <row r="1860" spans="1:11" x14ac:dyDescent="0.25">
      <c r="A1860" s="110" t="str">
        <f t="shared" si="87"/>
        <v/>
      </c>
      <c r="B1860" s="123"/>
      <c r="C1860" s="55"/>
      <c r="D1860" s="55"/>
      <c r="E1860" s="56"/>
      <c r="F1860" s="55"/>
      <c r="G1860" s="56"/>
      <c r="H1860" s="84">
        <f>SUMIF('Cash Inflows'!E:E,'AR Journal'!D1860,'Cash Inflows'!F:F)</f>
        <v>0</v>
      </c>
      <c r="I1860" s="84">
        <f t="shared" ref="I1860:I1923" si="89">F1860-H1860</f>
        <v>0</v>
      </c>
      <c r="J1860">
        <f t="shared" si="88"/>
        <v>0</v>
      </c>
      <c r="K1860" t="b">
        <f ca="1">IF(TODAY()-E1860&gt;'Data Inputs'!$B$46,TRUE,FALSE)</f>
        <v>1</v>
      </c>
    </row>
    <row r="1861" spans="1:11" x14ac:dyDescent="0.25">
      <c r="A1861" s="110" t="str">
        <f t="shared" si="87"/>
        <v/>
      </c>
      <c r="B1861" s="123"/>
      <c r="C1861" s="55"/>
      <c r="D1861" s="55"/>
      <c r="E1861" s="56"/>
      <c r="F1861" s="55"/>
      <c r="G1861" s="56"/>
      <c r="H1861" s="84">
        <f>SUMIF('Cash Inflows'!E:E,'AR Journal'!D1861,'Cash Inflows'!F:F)</f>
        <v>0</v>
      </c>
      <c r="I1861" s="84">
        <f t="shared" si="89"/>
        <v>0</v>
      </c>
      <c r="J1861">
        <f t="shared" si="88"/>
        <v>0</v>
      </c>
      <c r="K1861" t="b">
        <f ca="1">IF(TODAY()-E1861&gt;'Data Inputs'!$B$46,TRUE,FALSE)</f>
        <v>1</v>
      </c>
    </row>
    <row r="1862" spans="1:11" x14ac:dyDescent="0.25">
      <c r="A1862" s="110" t="str">
        <f t="shared" si="87"/>
        <v/>
      </c>
      <c r="B1862" s="123"/>
      <c r="C1862" s="55"/>
      <c r="D1862" s="55"/>
      <c r="E1862" s="56"/>
      <c r="F1862" s="55"/>
      <c r="G1862" s="56"/>
      <c r="H1862" s="84">
        <f>SUMIF('Cash Inflows'!E:E,'AR Journal'!D1862,'Cash Inflows'!F:F)</f>
        <v>0</v>
      </c>
      <c r="I1862" s="84">
        <f t="shared" si="89"/>
        <v>0</v>
      </c>
      <c r="J1862">
        <f t="shared" si="88"/>
        <v>0</v>
      </c>
      <c r="K1862" t="b">
        <f ca="1">IF(TODAY()-E1862&gt;'Data Inputs'!$B$46,TRUE,FALSE)</f>
        <v>1</v>
      </c>
    </row>
    <row r="1863" spans="1:11" x14ac:dyDescent="0.25">
      <c r="A1863" s="110" t="str">
        <f t="shared" si="87"/>
        <v/>
      </c>
      <c r="B1863" s="123"/>
      <c r="C1863" s="55"/>
      <c r="D1863" s="55"/>
      <c r="E1863" s="56"/>
      <c r="F1863" s="55"/>
      <c r="G1863" s="56"/>
      <c r="H1863" s="84">
        <f>SUMIF('Cash Inflows'!E:E,'AR Journal'!D1863,'Cash Inflows'!F:F)</f>
        <v>0</v>
      </c>
      <c r="I1863" s="84">
        <f t="shared" si="89"/>
        <v>0</v>
      </c>
      <c r="J1863">
        <f t="shared" si="88"/>
        <v>0</v>
      </c>
      <c r="K1863" t="b">
        <f ca="1">IF(TODAY()-E1863&gt;'Data Inputs'!$B$46,TRUE,FALSE)</f>
        <v>1</v>
      </c>
    </row>
    <row r="1864" spans="1:11" x14ac:dyDescent="0.25">
      <c r="A1864" s="110" t="str">
        <f t="shared" si="87"/>
        <v/>
      </c>
      <c r="B1864" s="123"/>
      <c r="C1864" s="55"/>
      <c r="D1864" s="55"/>
      <c r="E1864" s="56"/>
      <c r="F1864" s="55"/>
      <c r="G1864" s="56"/>
      <c r="H1864" s="84">
        <f>SUMIF('Cash Inflows'!E:E,'AR Journal'!D1864,'Cash Inflows'!F:F)</f>
        <v>0</v>
      </c>
      <c r="I1864" s="84">
        <f t="shared" si="89"/>
        <v>0</v>
      </c>
      <c r="J1864">
        <f t="shared" si="88"/>
        <v>0</v>
      </c>
      <c r="K1864" t="b">
        <f ca="1">IF(TODAY()-E1864&gt;'Data Inputs'!$B$46,TRUE,FALSE)</f>
        <v>1</v>
      </c>
    </row>
    <row r="1865" spans="1:11" x14ac:dyDescent="0.25">
      <c r="A1865" s="110" t="str">
        <f t="shared" si="87"/>
        <v/>
      </c>
      <c r="B1865" s="123"/>
      <c r="C1865" s="55"/>
      <c r="D1865" s="55"/>
      <c r="E1865" s="56"/>
      <c r="F1865" s="55"/>
      <c r="G1865" s="56"/>
      <c r="H1865" s="84">
        <f>SUMIF('Cash Inflows'!E:E,'AR Journal'!D1865,'Cash Inflows'!F:F)</f>
        <v>0</v>
      </c>
      <c r="I1865" s="84">
        <f t="shared" si="89"/>
        <v>0</v>
      </c>
      <c r="J1865">
        <f t="shared" si="88"/>
        <v>0</v>
      </c>
      <c r="K1865" t="b">
        <f ca="1">IF(TODAY()-E1865&gt;'Data Inputs'!$B$46,TRUE,FALSE)</f>
        <v>1</v>
      </c>
    </row>
    <row r="1866" spans="1:11" x14ac:dyDescent="0.25">
      <c r="A1866" s="110" t="str">
        <f t="shared" si="87"/>
        <v/>
      </c>
      <c r="B1866" s="123"/>
      <c r="C1866" s="55"/>
      <c r="D1866" s="55"/>
      <c r="E1866" s="56"/>
      <c r="F1866" s="55"/>
      <c r="G1866" s="56"/>
      <c r="H1866" s="84">
        <f>SUMIF('Cash Inflows'!E:E,'AR Journal'!D1866,'Cash Inflows'!F:F)</f>
        <v>0</v>
      </c>
      <c r="I1866" s="84">
        <f t="shared" si="89"/>
        <v>0</v>
      </c>
      <c r="J1866">
        <f t="shared" si="88"/>
        <v>0</v>
      </c>
      <c r="K1866" t="b">
        <f ca="1">IF(TODAY()-E1866&gt;'Data Inputs'!$B$46,TRUE,FALSE)</f>
        <v>1</v>
      </c>
    </row>
    <row r="1867" spans="1:11" x14ac:dyDescent="0.25">
      <c r="A1867" s="110" t="str">
        <f t="shared" si="87"/>
        <v/>
      </c>
      <c r="B1867" s="123"/>
      <c r="C1867" s="55"/>
      <c r="D1867" s="55"/>
      <c r="E1867" s="56"/>
      <c r="F1867" s="55"/>
      <c r="G1867" s="56"/>
      <c r="H1867" s="84">
        <f>SUMIF('Cash Inflows'!E:E,'AR Journal'!D1867,'Cash Inflows'!F:F)</f>
        <v>0</v>
      </c>
      <c r="I1867" s="84">
        <f t="shared" si="89"/>
        <v>0</v>
      </c>
      <c r="J1867">
        <f t="shared" si="88"/>
        <v>0</v>
      </c>
      <c r="K1867" t="b">
        <f ca="1">IF(TODAY()-E1867&gt;'Data Inputs'!$B$46,TRUE,FALSE)</f>
        <v>1</v>
      </c>
    </row>
    <row r="1868" spans="1:11" x14ac:dyDescent="0.25">
      <c r="A1868" s="110" t="str">
        <f t="shared" si="87"/>
        <v/>
      </c>
      <c r="B1868" s="123"/>
      <c r="C1868" s="55"/>
      <c r="D1868" s="55"/>
      <c r="E1868" s="56"/>
      <c r="F1868" s="55"/>
      <c r="G1868" s="56"/>
      <c r="H1868" s="84">
        <f>SUMIF('Cash Inflows'!E:E,'AR Journal'!D1868,'Cash Inflows'!F:F)</f>
        <v>0</v>
      </c>
      <c r="I1868" s="84">
        <f t="shared" si="89"/>
        <v>0</v>
      </c>
      <c r="J1868">
        <f t="shared" si="88"/>
        <v>0</v>
      </c>
      <c r="K1868" t="b">
        <f ca="1">IF(TODAY()-E1868&gt;'Data Inputs'!$B$46,TRUE,FALSE)</f>
        <v>1</v>
      </c>
    </row>
    <row r="1869" spans="1:11" x14ac:dyDescent="0.25">
      <c r="A1869" s="110" t="str">
        <f t="shared" si="87"/>
        <v/>
      </c>
      <c r="B1869" s="123"/>
      <c r="C1869" s="55"/>
      <c r="D1869" s="55"/>
      <c r="E1869" s="56"/>
      <c r="F1869" s="55"/>
      <c r="G1869" s="56"/>
      <c r="H1869" s="84">
        <f>SUMIF('Cash Inflows'!E:E,'AR Journal'!D1869,'Cash Inflows'!F:F)</f>
        <v>0</v>
      </c>
      <c r="I1869" s="84">
        <f t="shared" si="89"/>
        <v>0</v>
      </c>
      <c r="J1869">
        <f t="shared" si="88"/>
        <v>0</v>
      </c>
      <c r="K1869" t="b">
        <f ca="1">IF(TODAY()-E1869&gt;'Data Inputs'!$B$46,TRUE,FALSE)</f>
        <v>1</v>
      </c>
    </row>
    <row r="1870" spans="1:11" x14ac:dyDescent="0.25">
      <c r="A1870" s="110" t="str">
        <f t="shared" si="87"/>
        <v/>
      </c>
      <c r="B1870" s="123"/>
      <c r="C1870" s="55"/>
      <c r="D1870" s="55"/>
      <c r="E1870" s="56"/>
      <c r="F1870" s="55"/>
      <c r="G1870" s="56"/>
      <c r="H1870" s="84">
        <f>SUMIF('Cash Inflows'!E:E,'AR Journal'!D1870,'Cash Inflows'!F:F)</f>
        <v>0</v>
      </c>
      <c r="I1870" s="84">
        <f t="shared" si="89"/>
        <v>0</v>
      </c>
      <c r="J1870">
        <f t="shared" si="88"/>
        <v>0</v>
      </c>
      <c r="K1870" t="b">
        <f ca="1">IF(TODAY()-E1870&gt;'Data Inputs'!$B$46,TRUE,FALSE)</f>
        <v>1</v>
      </c>
    </row>
    <row r="1871" spans="1:11" x14ac:dyDescent="0.25">
      <c r="A1871" s="110" t="str">
        <f t="shared" si="87"/>
        <v/>
      </c>
      <c r="B1871" s="123"/>
      <c r="C1871" s="55"/>
      <c r="D1871" s="55"/>
      <c r="E1871" s="56"/>
      <c r="F1871" s="55"/>
      <c r="G1871" s="56"/>
      <c r="H1871" s="84">
        <f>SUMIF('Cash Inflows'!E:E,'AR Journal'!D1871,'Cash Inflows'!F:F)</f>
        <v>0</v>
      </c>
      <c r="I1871" s="84">
        <f t="shared" si="89"/>
        <v>0</v>
      </c>
      <c r="J1871">
        <f t="shared" si="88"/>
        <v>0</v>
      </c>
      <c r="K1871" t="b">
        <f ca="1">IF(TODAY()-E1871&gt;'Data Inputs'!$B$46,TRUE,FALSE)</f>
        <v>1</v>
      </c>
    </row>
    <row r="1872" spans="1:11" x14ac:dyDescent="0.25">
      <c r="A1872" s="110" t="str">
        <f t="shared" si="87"/>
        <v/>
      </c>
      <c r="B1872" s="123"/>
      <c r="C1872" s="55"/>
      <c r="D1872" s="55"/>
      <c r="E1872" s="56"/>
      <c r="F1872" s="55"/>
      <c r="G1872" s="56"/>
      <c r="H1872" s="84">
        <f>SUMIF('Cash Inflows'!E:E,'AR Journal'!D1872,'Cash Inflows'!F:F)</f>
        <v>0</v>
      </c>
      <c r="I1872" s="84">
        <f t="shared" si="89"/>
        <v>0</v>
      </c>
      <c r="J1872">
        <f t="shared" si="88"/>
        <v>0</v>
      </c>
      <c r="K1872" t="b">
        <f ca="1">IF(TODAY()-E1872&gt;'Data Inputs'!$B$46,TRUE,FALSE)</f>
        <v>1</v>
      </c>
    </row>
    <row r="1873" spans="1:11" x14ac:dyDescent="0.25">
      <c r="A1873" s="110" t="str">
        <f t="shared" si="87"/>
        <v/>
      </c>
      <c r="B1873" s="123"/>
      <c r="C1873" s="55"/>
      <c r="D1873" s="55"/>
      <c r="E1873" s="56"/>
      <c r="F1873" s="55"/>
      <c r="G1873" s="56"/>
      <c r="H1873" s="84">
        <f>SUMIF('Cash Inflows'!E:E,'AR Journal'!D1873,'Cash Inflows'!F:F)</f>
        <v>0</v>
      </c>
      <c r="I1873" s="84">
        <f t="shared" si="89"/>
        <v>0</v>
      </c>
      <c r="J1873">
        <f t="shared" si="88"/>
        <v>0</v>
      </c>
      <c r="K1873" t="b">
        <f ca="1">IF(TODAY()-E1873&gt;'Data Inputs'!$B$46,TRUE,FALSE)</f>
        <v>1</v>
      </c>
    </row>
    <row r="1874" spans="1:11" x14ac:dyDescent="0.25">
      <c r="A1874" s="110" t="str">
        <f t="shared" si="87"/>
        <v/>
      </c>
      <c r="B1874" s="123"/>
      <c r="C1874" s="55"/>
      <c r="D1874" s="55"/>
      <c r="E1874" s="56"/>
      <c r="F1874" s="55"/>
      <c r="G1874" s="56"/>
      <c r="H1874" s="84">
        <f>SUMIF('Cash Inflows'!E:E,'AR Journal'!D1874,'Cash Inflows'!F:F)</f>
        <v>0</v>
      </c>
      <c r="I1874" s="84">
        <f t="shared" si="89"/>
        <v>0</v>
      </c>
      <c r="J1874">
        <f t="shared" si="88"/>
        <v>0</v>
      </c>
      <c r="K1874" t="b">
        <f ca="1">IF(TODAY()-E1874&gt;'Data Inputs'!$B$46,TRUE,FALSE)</f>
        <v>1</v>
      </c>
    </row>
    <row r="1875" spans="1:11" x14ac:dyDescent="0.25">
      <c r="A1875" s="110" t="str">
        <f t="shared" si="87"/>
        <v/>
      </c>
      <c r="B1875" s="123"/>
      <c r="C1875" s="55"/>
      <c r="D1875" s="55"/>
      <c r="E1875" s="56"/>
      <c r="F1875" s="55"/>
      <c r="G1875" s="56"/>
      <c r="H1875" s="84">
        <f>SUMIF('Cash Inflows'!E:E,'AR Journal'!D1875,'Cash Inflows'!F:F)</f>
        <v>0</v>
      </c>
      <c r="I1875" s="84">
        <f t="shared" si="89"/>
        <v>0</v>
      </c>
      <c r="J1875">
        <f t="shared" si="88"/>
        <v>0</v>
      </c>
      <c r="K1875" t="b">
        <f ca="1">IF(TODAY()-E1875&gt;'Data Inputs'!$B$46,TRUE,FALSE)</f>
        <v>1</v>
      </c>
    </row>
    <row r="1876" spans="1:11" x14ac:dyDescent="0.25">
      <c r="A1876" s="110" t="str">
        <f t="shared" si="87"/>
        <v/>
      </c>
      <c r="B1876" s="123"/>
      <c r="C1876" s="55"/>
      <c r="D1876" s="55"/>
      <c r="E1876" s="56"/>
      <c r="F1876" s="55"/>
      <c r="G1876" s="56"/>
      <c r="H1876" s="84">
        <f>SUMIF('Cash Inflows'!E:E,'AR Journal'!D1876,'Cash Inflows'!F:F)</f>
        <v>0</v>
      </c>
      <c r="I1876" s="84">
        <f t="shared" si="89"/>
        <v>0</v>
      </c>
      <c r="J1876">
        <f t="shared" si="88"/>
        <v>0</v>
      </c>
      <c r="K1876" t="b">
        <f ca="1">IF(TODAY()-E1876&gt;'Data Inputs'!$B$46,TRUE,FALSE)</f>
        <v>1</v>
      </c>
    </row>
    <row r="1877" spans="1:11" x14ac:dyDescent="0.25">
      <c r="A1877" s="110" t="str">
        <f t="shared" si="87"/>
        <v/>
      </c>
      <c r="B1877" s="123"/>
      <c r="C1877" s="55"/>
      <c r="D1877" s="55"/>
      <c r="E1877" s="56"/>
      <c r="F1877" s="55"/>
      <c r="G1877" s="56"/>
      <c r="H1877" s="84">
        <f>SUMIF('Cash Inflows'!E:E,'AR Journal'!D1877,'Cash Inflows'!F:F)</f>
        <v>0</v>
      </c>
      <c r="I1877" s="84">
        <f t="shared" si="89"/>
        <v>0</v>
      </c>
      <c r="J1877">
        <f t="shared" si="88"/>
        <v>0</v>
      </c>
      <c r="K1877" t="b">
        <f ca="1">IF(TODAY()-E1877&gt;'Data Inputs'!$B$46,TRUE,FALSE)</f>
        <v>1</v>
      </c>
    </row>
    <row r="1878" spans="1:11" x14ac:dyDescent="0.25">
      <c r="A1878" s="110" t="str">
        <f t="shared" si="87"/>
        <v/>
      </c>
      <c r="B1878" s="123"/>
      <c r="C1878" s="55"/>
      <c r="D1878" s="55"/>
      <c r="E1878" s="56"/>
      <c r="F1878" s="55"/>
      <c r="G1878" s="56"/>
      <c r="H1878" s="84">
        <f>SUMIF('Cash Inflows'!E:E,'AR Journal'!D1878,'Cash Inflows'!F:F)</f>
        <v>0</v>
      </c>
      <c r="I1878" s="84">
        <f t="shared" si="89"/>
        <v>0</v>
      </c>
      <c r="J1878">
        <f t="shared" si="88"/>
        <v>0</v>
      </c>
      <c r="K1878" t="b">
        <f ca="1">IF(TODAY()-E1878&gt;'Data Inputs'!$B$46,TRUE,FALSE)</f>
        <v>1</v>
      </c>
    </row>
    <row r="1879" spans="1:11" x14ac:dyDescent="0.25">
      <c r="A1879" s="110" t="str">
        <f t="shared" si="87"/>
        <v/>
      </c>
      <c r="B1879" s="123"/>
      <c r="C1879" s="55"/>
      <c r="D1879" s="55"/>
      <c r="E1879" s="56"/>
      <c r="F1879" s="55"/>
      <c r="G1879" s="56"/>
      <c r="H1879" s="84">
        <f>SUMIF('Cash Inflows'!E:E,'AR Journal'!D1879,'Cash Inflows'!F:F)</f>
        <v>0</v>
      </c>
      <c r="I1879" s="84">
        <f t="shared" si="89"/>
        <v>0</v>
      </c>
      <c r="J1879">
        <f t="shared" si="88"/>
        <v>0</v>
      </c>
      <c r="K1879" t="b">
        <f ca="1">IF(TODAY()-E1879&gt;'Data Inputs'!$B$46,TRUE,FALSE)</f>
        <v>1</v>
      </c>
    </row>
    <row r="1880" spans="1:11" x14ac:dyDescent="0.25">
      <c r="A1880" s="110" t="str">
        <f t="shared" si="87"/>
        <v/>
      </c>
      <c r="B1880" s="123"/>
      <c r="C1880" s="55"/>
      <c r="D1880" s="55"/>
      <c r="E1880" s="56"/>
      <c r="F1880" s="55"/>
      <c r="G1880" s="56"/>
      <c r="H1880" s="84">
        <f>SUMIF('Cash Inflows'!E:E,'AR Journal'!D1880,'Cash Inflows'!F:F)</f>
        <v>0</v>
      </c>
      <c r="I1880" s="84">
        <f t="shared" si="89"/>
        <v>0</v>
      </c>
      <c r="J1880">
        <f t="shared" si="88"/>
        <v>0</v>
      </c>
      <c r="K1880" t="b">
        <f ca="1">IF(TODAY()-E1880&gt;'Data Inputs'!$B$46,TRUE,FALSE)</f>
        <v>1</v>
      </c>
    </row>
    <row r="1881" spans="1:11" x14ac:dyDescent="0.25">
      <c r="A1881" s="110" t="str">
        <f t="shared" si="87"/>
        <v/>
      </c>
      <c r="B1881" s="123"/>
      <c r="C1881" s="55"/>
      <c r="D1881" s="55"/>
      <c r="E1881" s="56"/>
      <c r="F1881" s="55"/>
      <c r="G1881" s="56"/>
      <c r="H1881" s="84">
        <f>SUMIF('Cash Inflows'!E:E,'AR Journal'!D1881,'Cash Inflows'!F:F)</f>
        <v>0</v>
      </c>
      <c r="I1881" s="84">
        <f t="shared" si="89"/>
        <v>0</v>
      </c>
      <c r="J1881">
        <f t="shared" si="88"/>
        <v>0</v>
      </c>
      <c r="K1881" t="b">
        <f ca="1">IF(TODAY()-E1881&gt;'Data Inputs'!$B$46,TRUE,FALSE)</f>
        <v>1</v>
      </c>
    </row>
    <row r="1882" spans="1:11" x14ac:dyDescent="0.25">
      <c r="A1882" s="110" t="str">
        <f t="shared" si="87"/>
        <v/>
      </c>
      <c r="B1882" s="123"/>
      <c r="C1882" s="55"/>
      <c r="D1882" s="55"/>
      <c r="E1882" s="56"/>
      <c r="F1882" s="55"/>
      <c r="G1882" s="56"/>
      <c r="H1882" s="84">
        <f>SUMIF('Cash Inflows'!E:E,'AR Journal'!D1882,'Cash Inflows'!F:F)</f>
        <v>0</v>
      </c>
      <c r="I1882" s="84">
        <f t="shared" si="89"/>
        <v>0</v>
      </c>
      <c r="J1882">
        <f t="shared" si="88"/>
        <v>0</v>
      </c>
      <c r="K1882" t="b">
        <f ca="1">IF(TODAY()-E1882&gt;'Data Inputs'!$B$46,TRUE,FALSE)</f>
        <v>1</v>
      </c>
    </row>
    <row r="1883" spans="1:11" x14ac:dyDescent="0.25">
      <c r="A1883" s="110" t="str">
        <f t="shared" si="87"/>
        <v/>
      </c>
      <c r="B1883" s="123"/>
      <c r="C1883" s="55"/>
      <c r="D1883" s="55"/>
      <c r="E1883" s="56"/>
      <c r="F1883" s="55"/>
      <c r="G1883" s="56"/>
      <c r="H1883" s="84">
        <f>SUMIF('Cash Inflows'!E:E,'AR Journal'!D1883,'Cash Inflows'!F:F)</f>
        <v>0</v>
      </c>
      <c r="I1883" s="84">
        <f t="shared" si="89"/>
        <v>0</v>
      </c>
      <c r="J1883">
        <f t="shared" si="88"/>
        <v>0</v>
      </c>
      <c r="K1883" t="b">
        <f ca="1">IF(TODAY()-E1883&gt;'Data Inputs'!$B$46,TRUE,FALSE)</f>
        <v>1</v>
      </c>
    </row>
    <row r="1884" spans="1:11" x14ac:dyDescent="0.25">
      <c r="A1884" s="110" t="str">
        <f t="shared" si="87"/>
        <v/>
      </c>
      <c r="B1884" s="123"/>
      <c r="C1884" s="55"/>
      <c r="D1884" s="55"/>
      <c r="E1884" s="56"/>
      <c r="F1884" s="55"/>
      <c r="G1884" s="56"/>
      <c r="H1884" s="84">
        <f>SUMIF('Cash Inflows'!E:E,'AR Journal'!D1884,'Cash Inflows'!F:F)</f>
        <v>0</v>
      </c>
      <c r="I1884" s="84">
        <f t="shared" si="89"/>
        <v>0</v>
      </c>
      <c r="J1884">
        <f t="shared" si="88"/>
        <v>0</v>
      </c>
      <c r="K1884" t="b">
        <f ca="1">IF(TODAY()-E1884&gt;'Data Inputs'!$B$46,TRUE,FALSE)</f>
        <v>1</v>
      </c>
    </row>
    <row r="1885" spans="1:11" x14ac:dyDescent="0.25">
      <c r="A1885" s="110" t="str">
        <f t="shared" si="87"/>
        <v/>
      </c>
      <c r="B1885" s="123"/>
      <c r="C1885" s="55"/>
      <c r="D1885" s="55"/>
      <c r="E1885" s="56"/>
      <c r="F1885" s="55"/>
      <c r="G1885" s="56"/>
      <c r="H1885" s="84">
        <f>SUMIF('Cash Inflows'!E:E,'AR Journal'!D1885,'Cash Inflows'!F:F)</f>
        <v>0</v>
      </c>
      <c r="I1885" s="84">
        <f t="shared" si="89"/>
        <v>0</v>
      </c>
      <c r="J1885">
        <f t="shared" si="88"/>
        <v>0</v>
      </c>
      <c r="K1885" t="b">
        <f ca="1">IF(TODAY()-E1885&gt;'Data Inputs'!$B$46,TRUE,FALSE)</f>
        <v>1</v>
      </c>
    </row>
    <row r="1886" spans="1:11" x14ac:dyDescent="0.25">
      <c r="A1886" s="110" t="str">
        <f t="shared" si="87"/>
        <v/>
      </c>
      <c r="B1886" s="123"/>
      <c r="C1886" s="55"/>
      <c r="D1886" s="55"/>
      <c r="E1886" s="56"/>
      <c r="F1886" s="55"/>
      <c r="G1886" s="56"/>
      <c r="H1886" s="84">
        <f>SUMIF('Cash Inflows'!E:E,'AR Journal'!D1886,'Cash Inflows'!F:F)</f>
        <v>0</v>
      </c>
      <c r="I1886" s="84">
        <f t="shared" si="89"/>
        <v>0</v>
      </c>
      <c r="J1886">
        <f t="shared" si="88"/>
        <v>0</v>
      </c>
      <c r="K1886" t="b">
        <f ca="1">IF(TODAY()-E1886&gt;'Data Inputs'!$B$46,TRUE,FALSE)</f>
        <v>1</v>
      </c>
    </row>
    <row r="1887" spans="1:11" x14ac:dyDescent="0.25">
      <c r="A1887" s="110" t="str">
        <f t="shared" si="87"/>
        <v/>
      </c>
      <c r="B1887" s="123"/>
      <c r="C1887" s="55"/>
      <c r="D1887" s="55"/>
      <c r="E1887" s="56"/>
      <c r="F1887" s="55"/>
      <c r="G1887" s="56"/>
      <c r="H1887" s="84">
        <f>SUMIF('Cash Inflows'!E:E,'AR Journal'!D1887,'Cash Inflows'!F:F)</f>
        <v>0</v>
      </c>
      <c r="I1887" s="84">
        <f t="shared" si="89"/>
        <v>0</v>
      </c>
      <c r="J1887">
        <f t="shared" si="88"/>
        <v>0</v>
      </c>
      <c r="K1887" t="b">
        <f ca="1">IF(TODAY()-E1887&gt;'Data Inputs'!$B$46,TRUE,FALSE)</f>
        <v>1</v>
      </c>
    </row>
    <row r="1888" spans="1:11" x14ac:dyDescent="0.25">
      <c r="A1888" s="110" t="str">
        <f t="shared" si="87"/>
        <v/>
      </c>
      <c r="B1888" s="123"/>
      <c r="C1888" s="55"/>
      <c r="D1888" s="55"/>
      <c r="E1888" s="56"/>
      <c r="F1888" s="55"/>
      <c r="G1888" s="56"/>
      <c r="H1888" s="84">
        <f>SUMIF('Cash Inflows'!E:E,'AR Journal'!D1888,'Cash Inflows'!F:F)</f>
        <v>0</v>
      </c>
      <c r="I1888" s="84">
        <f t="shared" si="89"/>
        <v>0</v>
      </c>
      <c r="J1888">
        <f t="shared" si="88"/>
        <v>0</v>
      </c>
      <c r="K1888" t="b">
        <f ca="1">IF(TODAY()-E1888&gt;'Data Inputs'!$B$46,TRUE,FALSE)</f>
        <v>1</v>
      </c>
    </row>
    <row r="1889" spans="1:11" x14ac:dyDescent="0.25">
      <c r="A1889" s="110" t="str">
        <f t="shared" si="87"/>
        <v/>
      </c>
      <c r="B1889" s="123"/>
      <c r="C1889" s="55"/>
      <c r="D1889" s="55"/>
      <c r="E1889" s="56"/>
      <c r="F1889" s="55"/>
      <c r="G1889" s="56"/>
      <c r="H1889" s="84">
        <f>SUMIF('Cash Inflows'!E:E,'AR Journal'!D1889,'Cash Inflows'!F:F)</f>
        <v>0</v>
      </c>
      <c r="I1889" s="84">
        <f t="shared" si="89"/>
        <v>0</v>
      </c>
      <c r="J1889">
        <f t="shared" si="88"/>
        <v>0</v>
      </c>
      <c r="K1889" t="b">
        <f ca="1">IF(TODAY()-E1889&gt;'Data Inputs'!$B$46,TRUE,FALSE)</f>
        <v>1</v>
      </c>
    </row>
    <row r="1890" spans="1:11" x14ac:dyDescent="0.25">
      <c r="A1890" s="110" t="str">
        <f t="shared" si="87"/>
        <v/>
      </c>
      <c r="B1890" s="123"/>
      <c r="C1890" s="55"/>
      <c r="D1890" s="55"/>
      <c r="E1890" s="56"/>
      <c r="F1890" s="55"/>
      <c r="G1890" s="56"/>
      <c r="H1890" s="84">
        <f>SUMIF('Cash Inflows'!E:E,'AR Journal'!D1890,'Cash Inflows'!F:F)</f>
        <v>0</v>
      </c>
      <c r="I1890" s="84">
        <f t="shared" si="89"/>
        <v>0</v>
      </c>
      <c r="J1890">
        <f t="shared" si="88"/>
        <v>0</v>
      </c>
      <c r="K1890" t="b">
        <f ca="1">IF(TODAY()-E1890&gt;'Data Inputs'!$B$46,TRUE,FALSE)</f>
        <v>1</v>
      </c>
    </row>
    <row r="1891" spans="1:11" x14ac:dyDescent="0.25">
      <c r="A1891" s="110" t="str">
        <f t="shared" si="87"/>
        <v/>
      </c>
      <c r="B1891" s="123"/>
      <c r="C1891" s="55"/>
      <c r="D1891" s="55"/>
      <c r="E1891" s="56"/>
      <c r="F1891" s="55"/>
      <c r="G1891" s="56"/>
      <c r="H1891" s="84">
        <f>SUMIF('Cash Inflows'!E:E,'AR Journal'!D1891,'Cash Inflows'!F:F)</f>
        <v>0</v>
      </c>
      <c r="I1891" s="84">
        <f t="shared" si="89"/>
        <v>0</v>
      </c>
      <c r="J1891">
        <f t="shared" si="88"/>
        <v>0</v>
      </c>
      <c r="K1891" t="b">
        <f ca="1">IF(TODAY()-E1891&gt;'Data Inputs'!$B$46,TRUE,FALSE)</f>
        <v>1</v>
      </c>
    </row>
    <row r="1892" spans="1:11" x14ac:dyDescent="0.25">
      <c r="A1892" s="110" t="str">
        <f t="shared" si="87"/>
        <v/>
      </c>
      <c r="B1892" s="123"/>
      <c r="C1892" s="55"/>
      <c r="D1892" s="55"/>
      <c r="E1892" s="56"/>
      <c r="F1892" s="55"/>
      <c r="G1892" s="56"/>
      <c r="H1892" s="84">
        <f>SUMIF('Cash Inflows'!E:E,'AR Journal'!D1892,'Cash Inflows'!F:F)</f>
        <v>0</v>
      </c>
      <c r="I1892" s="84">
        <f t="shared" si="89"/>
        <v>0</v>
      </c>
      <c r="J1892">
        <f t="shared" si="88"/>
        <v>0</v>
      </c>
      <c r="K1892" t="b">
        <f ca="1">IF(TODAY()-E1892&gt;'Data Inputs'!$B$46,TRUE,FALSE)</f>
        <v>1</v>
      </c>
    </row>
    <row r="1893" spans="1:11" x14ac:dyDescent="0.25">
      <c r="A1893" s="110" t="str">
        <f t="shared" si="87"/>
        <v/>
      </c>
      <c r="B1893" s="123"/>
      <c r="C1893" s="55"/>
      <c r="D1893" s="55"/>
      <c r="E1893" s="56"/>
      <c r="F1893" s="55"/>
      <c r="G1893" s="56"/>
      <c r="H1893" s="84">
        <f>SUMIF('Cash Inflows'!E:E,'AR Journal'!D1893,'Cash Inflows'!F:F)</f>
        <v>0</v>
      </c>
      <c r="I1893" s="84">
        <f t="shared" si="89"/>
        <v>0</v>
      </c>
      <c r="J1893">
        <f t="shared" si="88"/>
        <v>0</v>
      </c>
      <c r="K1893" t="b">
        <f ca="1">IF(TODAY()-E1893&gt;'Data Inputs'!$B$46,TRUE,FALSE)</f>
        <v>1</v>
      </c>
    </row>
    <row r="1894" spans="1:11" x14ac:dyDescent="0.25">
      <c r="A1894" s="110" t="str">
        <f t="shared" si="87"/>
        <v/>
      </c>
      <c r="B1894" s="123"/>
      <c r="C1894" s="55"/>
      <c r="D1894" s="55"/>
      <c r="E1894" s="56"/>
      <c r="F1894" s="55"/>
      <c r="G1894" s="56"/>
      <c r="H1894" s="84">
        <f>SUMIF('Cash Inflows'!E:E,'AR Journal'!D1894,'Cash Inflows'!F:F)</f>
        <v>0</v>
      </c>
      <c r="I1894" s="84">
        <f t="shared" si="89"/>
        <v>0</v>
      </c>
      <c r="J1894">
        <f t="shared" si="88"/>
        <v>0</v>
      </c>
      <c r="K1894" t="b">
        <f ca="1">IF(TODAY()-E1894&gt;'Data Inputs'!$B$46,TRUE,FALSE)</f>
        <v>1</v>
      </c>
    </row>
    <row r="1895" spans="1:11" x14ac:dyDescent="0.25">
      <c r="A1895" s="110" t="str">
        <f t="shared" si="87"/>
        <v/>
      </c>
      <c r="B1895" s="123"/>
      <c r="C1895" s="55"/>
      <c r="D1895" s="55"/>
      <c r="E1895" s="56"/>
      <c r="F1895" s="55"/>
      <c r="G1895" s="56"/>
      <c r="H1895" s="84">
        <f>SUMIF('Cash Inflows'!E:E,'AR Journal'!D1895,'Cash Inflows'!F:F)</f>
        <v>0</v>
      </c>
      <c r="I1895" s="84">
        <f t="shared" si="89"/>
        <v>0</v>
      </c>
      <c r="J1895">
        <f t="shared" si="88"/>
        <v>0</v>
      </c>
      <c r="K1895" t="b">
        <f ca="1">IF(TODAY()-E1895&gt;'Data Inputs'!$B$46,TRUE,FALSE)</f>
        <v>1</v>
      </c>
    </row>
    <row r="1896" spans="1:11" x14ac:dyDescent="0.25">
      <c r="A1896" s="110" t="str">
        <f t="shared" si="87"/>
        <v/>
      </c>
      <c r="B1896" s="123"/>
      <c r="C1896" s="55"/>
      <c r="D1896" s="55"/>
      <c r="E1896" s="56"/>
      <c r="F1896" s="55"/>
      <c r="G1896" s="56"/>
      <c r="H1896" s="84">
        <f>SUMIF('Cash Inflows'!E:E,'AR Journal'!D1896,'Cash Inflows'!F:F)</f>
        <v>0</v>
      </c>
      <c r="I1896" s="84">
        <f t="shared" si="89"/>
        <v>0</v>
      </c>
      <c r="J1896">
        <f t="shared" si="88"/>
        <v>0</v>
      </c>
      <c r="K1896" t="b">
        <f ca="1">IF(TODAY()-E1896&gt;'Data Inputs'!$B$46,TRUE,FALSE)</f>
        <v>1</v>
      </c>
    </row>
    <row r="1897" spans="1:11" x14ac:dyDescent="0.25">
      <c r="A1897" s="110" t="str">
        <f t="shared" si="87"/>
        <v/>
      </c>
      <c r="B1897" s="123"/>
      <c r="C1897" s="55"/>
      <c r="D1897" s="55"/>
      <c r="E1897" s="56"/>
      <c r="F1897" s="55"/>
      <c r="G1897" s="56"/>
      <c r="H1897" s="84">
        <f>SUMIF('Cash Inflows'!E:E,'AR Journal'!D1897,'Cash Inflows'!F:F)</f>
        <v>0</v>
      </c>
      <c r="I1897" s="84">
        <f t="shared" si="89"/>
        <v>0</v>
      </c>
      <c r="J1897">
        <f t="shared" si="88"/>
        <v>0</v>
      </c>
      <c r="K1897" t="b">
        <f ca="1">IF(TODAY()-E1897&gt;'Data Inputs'!$B$46,TRUE,FALSE)</f>
        <v>1</v>
      </c>
    </row>
    <row r="1898" spans="1:11" x14ac:dyDescent="0.25">
      <c r="A1898" s="110" t="str">
        <f t="shared" si="87"/>
        <v/>
      </c>
      <c r="B1898" s="123"/>
      <c r="C1898" s="55"/>
      <c r="D1898" s="55"/>
      <c r="E1898" s="56"/>
      <c r="F1898" s="55"/>
      <c r="G1898" s="56"/>
      <c r="H1898" s="84">
        <f>SUMIF('Cash Inflows'!E:E,'AR Journal'!D1898,'Cash Inflows'!F:F)</f>
        <v>0</v>
      </c>
      <c r="I1898" s="84">
        <f t="shared" si="89"/>
        <v>0</v>
      </c>
      <c r="J1898">
        <f t="shared" si="88"/>
        <v>0</v>
      </c>
      <c r="K1898" t="b">
        <f ca="1">IF(TODAY()-E1898&gt;'Data Inputs'!$B$46,TRUE,FALSE)</f>
        <v>1</v>
      </c>
    </row>
    <row r="1899" spans="1:11" x14ac:dyDescent="0.25">
      <c r="A1899" s="110" t="str">
        <f t="shared" si="87"/>
        <v/>
      </c>
      <c r="B1899" s="123"/>
      <c r="C1899" s="55"/>
      <c r="D1899" s="55"/>
      <c r="E1899" s="56"/>
      <c r="F1899" s="55"/>
      <c r="G1899" s="56"/>
      <c r="H1899" s="84">
        <f>SUMIF('Cash Inflows'!E:E,'AR Journal'!D1899,'Cash Inflows'!F:F)</f>
        <v>0</v>
      </c>
      <c r="I1899" s="84">
        <f t="shared" si="89"/>
        <v>0</v>
      </c>
      <c r="J1899">
        <f t="shared" si="88"/>
        <v>0</v>
      </c>
      <c r="K1899" t="b">
        <f ca="1">IF(TODAY()-E1899&gt;'Data Inputs'!$B$46,TRUE,FALSE)</f>
        <v>1</v>
      </c>
    </row>
    <row r="1900" spans="1:11" x14ac:dyDescent="0.25">
      <c r="A1900" s="110" t="str">
        <f t="shared" si="87"/>
        <v/>
      </c>
      <c r="B1900" s="123"/>
      <c r="C1900" s="55"/>
      <c r="D1900" s="55"/>
      <c r="E1900" s="56"/>
      <c r="F1900" s="55"/>
      <c r="G1900" s="56"/>
      <c r="H1900" s="84">
        <f>SUMIF('Cash Inflows'!E:E,'AR Journal'!D1900,'Cash Inflows'!F:F)</f>
        <v>0</v>
      </c>
      <c r="I1900" s="84">
        <f t="shared" si="89"/>
        <v>0</v>
      </c>
      <c r="J1900">
        <f t="shared" si="88"/>
        <v>0</v>
      </c>
      <c r="K1900" t="b">
        <f ca="1">IF(TODAY()-E1900&gt;'Data Inputs'!$B$46,TRUE,FALSE)</f>
        <v>1</v>
      </c>
    </row>
    <row r="1901" spans="1:11" x14ac:dyDescent="0.25">
      <c r="A1901" s="110" t="str">
        <f t="shared" si="87"/>
        <v/>
      </c>
      <c r="B1901" s="123"/>
      <c r="C1901" s="55"/>
      <c r="D1901" s="55"/>
      <c r="E1901" s="56"/>
      <c r="F1901" s="55"/>
      <c r="G1901" s="56"/>
      <c r="H1901" s="84">
        <f>SUMIF('Cash Inflows'!E:E,'AR Journal'!D1901,'Cash Inflows'!F:F)</f>
        <v>0</v>
      </c>
      <c r="I1901" s="84">
        <f t="shared" si="89"/>
        <v>0</v>
      </c>
      <c r="J1901">
        <f t="shared" si="88"/>
        <v>0</v>
      </c>
      <c r="K1901" t="b">
        <f ca="1">IF(TODAY()-E1901&gt;'Data Inputs'!$B$46,TRUE,FALSE)</f>
        <v>1</v>
      </c>
    </row>
    <row r="1902" spans="1:11" x14ac:dyDescent="0.25">
      <c r="A1902" s="110" t="str">
        <f t="shared" si="87"/>
        <v/>
      </c>
      <c r="B1902" s="123"/>
      <c r="C1902" s="55"/>
      <c r="D1902" s="55"/>
      <c r="E1902" s="56"/>
      <c r="F1902" s="55"/>
      <c r="G1902" s="56"/>
      <c r="H1902" s="84">
        <f>SUMIF('Cash Inflows'!E:E,'AR Journal'!D1902,'Cash Inflows'!F:F)</f>
        <v>0</v>
      </c>
      <c r="I1902" s="84">
        <f t="shared" si="89"/>
        <v>0</v>
      </c>
      <c r="J1902">
        <f t="shared" si="88"/>
        <v>0</v>
      </c>
      <c r="K1902" t="b">
        <f ca="1">IF(TODAY()-E1902&gt;'Data Inputs'!$B$46,TRUE,FALSE)</f>
        <v>1</v>
      </c>
    </row>
    <row r="1903" spans="1:11" x14ac:dyDescent="0.25">
      <c r="A1903" s="110" t="str">
        <f t="shared" si="87"/>
        <v/>
      </c>
      <c r="B1903" s="123"/>
      <c r="C1903" s="55"/>
      <c r="D1903" s="55"/>
      <c r="E1903" s="56"/>
      <c r="F1903" s="55"/>
      <c r="G1903" s="56"/>
      <c r="H1903" s="84">
        <f>SUMIF('Cash Inflows'!E:E,'AR Journal'!D1903,'Cash Inflows'!F:F)</f>
        <v>0</v>
      </c>
      <c r="I1903" s="84">
        <f t="shared" si="89"/>
        <v>0</v>
      </c>
      <c r="J1903">
        <f t="shared" si="88"/>
        <v>0</v>
      </c>
      <c r="K1903" t="b">
        <f ca="1">IF(TODAY()-E1903&gt;'Data Inputs'!$B$46,TRUE,FALSE)</f>
        <v>1</v>
      </c>
    </row>
    <row r="1904" spans="1:11" x14ac:dyDescent="0.25">
      <c r="A1904" s="110" t="str">
        <f t="shared" si="87"/>
        <v/>
      </c>
      <c r="B1904" s="123"/>
      <c r="C1904" s="55"/>
      <c r="D1904" s="55"/>
      <c r="E1904" s="56"/>
      <c r="F1904" s="55"/>
      <c r="G1904" s="56"/>
      <c r="H1904" s="84">
        <f>SUMIF('Cash Inflows'!E:E,'AR Journal'!D1904,'Cash Inflows'!F:F)</f>
        <v>0</v>
      </c>
      <c r="I1904" s="84">
        <f t="shared" si="89"/>
        <v>0</v>
      </c>
      <c r="J1904">
        <f t="shared" si="88"/>
        <v>0</v>
      </c>
      <c r="K1904" t="b">
        <f ca="1">IF(TODAY()-E1904&gt;'Data Inputs'!$B$46,TRUE,FALSE)</f>
        <v>1</v>
      </c>
    </row>
    <row r="1905" spans="1:11" x14ac:dyDescent="0.25">
      <c r="A1905" s="110" t="str">
        <f t="shared" si="87"/>
        <v/>
      </c>
      <c r="B1905" s="123"/>
      <c r="C1905" s="55"/>
      <c r="D1905" s="55"/>
      <c r="E1905" s="56"/>
      <c r="F1905" s="55"/>
      <c r="G1905" s="56"/>
      <c r="H1905" s="84">
        <f>SUMIF('Cash Inflows'!E:E,'AR Journal'!D1905,'Cash Inflows'!F:F)</f>
        <v>0</v>
      </c>
      <c r="I1905" s="84">
        <f t="shared" si="89"/>
        <v>0</v>
      </c>
      <c r="J1905">
        <f t="shared" si="88"/>
        <v>0</v>
      </c>
      <c r="K1905" t="b">
        <f ca="1">IF(TODAY()-E1905&gt;'Data Inputs'!$B$46,TRUE,FALSE)</f>
        <v>1</v>
      </c>
    </row>
    <row r="1906" spans="1:11" x14ac:dyDescent="0.25">
      <c r="A1906" s="110" t="str">
        <f t="shared" si="87"/>
        <v/>
      </c>
      <c r="B1906" s="123"/>
      <c r="C1906" s="55"/>
      <c r="D1906" s="55"/>
      <c r="E1906" s="56"/>
      <c r="F1906" s="55"/>
      <c r="G1906" s="56"/>
      <c r="H1906" s="84">
        <f>SUMIF('Cash Inflows'!E:E,'AR Journal'!D1906,'Cash Inflows'!F:F)</f>
        <v>0</v>
      </c>
      <c r="I1906" s="84">
        <f t="shared" si="89"/>
        <v>0</v>
      </c>
      <c r="J1906">
        <f t="shared" si="88"/>
        <v>0</v>
      </c>
      <c r="K1906" t="b">
        <f ca="1">IF(TODAY()-E1906&gt;'Data Inputs'!$B$46,TRUE,FALSE)</f>
        <v>1</v>
      </c>
    </row>
    <row r="1907" spans="1:11" x14ac:dyDescent="0.25">
      <c r="A1907" s="110" t="str">
        <f t="shared" si="87"/>
        <v/>
      </c>
      <c r="B1907" s="123"/>
      <c r="C1907" s="55"/>
      <c r="D1907" s="55"/>
      <c r="E1907" s="56"/>
      <c r="F1907" s="55"/>
      <c r="G1907" s="56"/>
      <c r="H1907" s="84">
        <f>SUMIF('Cash Inflows'!E:E,'AR Journal'!D1907,'Cash Inflows'!F:F)</f>
        <v>0</v>
      </c>
      <c r="I1907" s="84">
        <f t="shared" si="89"/>
        <v>0</v>
      </c>
      <c r="J1907">
        <f t="shared" si="88"/>
        <v>0</v>
      </c>
      <c r="K1907" t="b">
        <f ca="1">IF(TODAY()-E1907&gt;'Data Inputs'!$B$46,TRUE,FALSE)</f>
        <v>1</v>
      </c>
    </row>
    <row r="1908" spans="1:11" x14ac:dyDescent="0.25">
      <c r="A1908" s="110" t="str">
        <f t="shared" si="87"/>
        <v/>
      </c>
      <c r="B1908" s="123"/>
      <c r="C1908" s="55"/>
      <c r="D1908" s="55"/>
      <c r="E1908" s="56"/>
      <c r="F1908" s="55"/>
      <c r="G1908" s="56"/>
      <c r="H1908" s="84">
        <f>SUMIF('Cash Inflows'!E:E,'AR Journal'!D1908,'Cash Inflows'!F:F)</f>
        <v>0</v>
      </c>
      <c r="I1908" s="84">
        <f t="shared" si="89"/>
        <v>0</v>
      </c>
      <c r="J1908">
        <f t="shared" si="88"/>
        <v>0</v>
      </c>
      <c r="K1908" t="b">
        <f ca="1">IF(TODAY()-E1908&gt;'Data Inputs'!$B$46,TRUE,FALSE)</f>
        <v>1</v>
      </c>
    </row>
    <row r="1909" spans="1:11" x14ac:dyDescent="0.25">
      <c r="A1909" s="110" t="str">
        <f t="shared" si="87"/>
        <v/>
      </c>
      <c r="B1909" s="123"/>
      <c r="C1909" s="55"/>
      <c r="D1909" s="55"/>
      <c r="E1909" s="56"/>
      <c r="F1909" s="55"/>
      <c r="G1909" s="56"/>
      <c r="H1909" s="84">
        <f>SUMIF('Cash Inflows'!E:E,'AR Journal'!D1909,'Cash Inflows'!F:F)</f>
        <v>0</v>
      </c>
      <c r="I1909" s="84">
        <f t="shared" si="89"/>
        <v>0</v>
      </c>
      <c r="J1909">
        <f t="shared" si="88"/>
        <v>0</v>
      </c>
      <c r="K1909" t="b">
        <f ca="1">IF(TODAY()-E1909&gt;'Data Inputs'!$B$46,TRUE,FALSE)</f>
        <v>1</v>
      </c>
    </row>
    <row r="1910" spans="1:11" x14ac:dyDescent="0.25">
      <c r="A1910" s="110" t="str">
        <f t="shared" si="87"/>
        <v/>
      </c>
      <c r="B1910" s="123"/>
      <c r="C1910" s="55"/>
      <c r="D1910" s="55"/>
      <c r="E1910" s="56"/>
      <c r="F1910" s="55"/>
      <c r="G1910" s="56"/>
      <c r="H1910" s="84">
        <f>SUMIF('Cash Inflows'!E:E,'AR Journal'!D1910,'Cash Inflows'!F:F)</f>
        <v>0</v>
      </c>
      <c r="I1910" s="84">
        <f t="shared" si="89"/>
        <v>0</v>
      </c>
      <c r="J1910">
        <f t="shared" si="88"/>
        <v>0</v>
      </c>
      <c r="K1910" t="b">
        <f ca="1">IF(TODAY()-E1910&gt;'Data Inputs'!$B$46,TRUE,FALSE)</f>
        <v>1</v>
      </c>
    </row>
    <row r="1911" spans="1:11" x14ac:dyDescent="0.25">
      <c r="A1911" s="110" t="str">
        <f t="shared" si="87"/>
        <v/>
      </c>
      <c r="B1911" s="123"/>
      <c r="C1911" s="55"/>
      <c r="D1911" s="55"/>
      <c r="E1911" s="56"/>
      <c r="F1911" s="55"/>
      <c r="G1911" s="56"/>
      <c r="H1911" s="84">
        <f>SUMIF('Cash Inflows'!E:E,'AR Journal'!D1911,'Cash Inflows'!F:F)</f>
        <v>0</v>
      </c>
      <c r="I1911" s="84">
        <f t="shared" si="89"/>
        <v>0</v>
      </c>
      <c r="J1911">
        <f t="shared" si="88"/>
        <v>0</v>
      </c>
      <c r="K1911" t="b">
        <f ca="1">IF(TODAY()-E1911&gt;'Data Inputs'!$B$46,TRUE,FALSE)</f>
        <v>1</v>
      </c>
    </row>
    <row r="1912" spans="1:11" x14ac:dyDescent="0.25">
      <c r="A1912" s="110" t="str">
        <f t="shared" si="87"/>
        <v/>
      </c>
      <c r="B1912" s="123"/>
      <c r="C1912" s="55"/>
      <c r="D1912" s="55"/>
      <c r="E1912" s="56"/>
      <c r="F1912" s="55"/>
      <c r="G1912" s="56"/>
      <c r="H1912" s="84">
        <f>SUMIF('Cash Inflows'!E:E,'AR Journal'!D1912,'Cash Inflows'!F:F)</f>
        <v>0</v>
      </c>
      <c r="I1912" s="84">
        <f t="shared" si="89"/>
        <v>0</v>
      </c>
      <c r="J1912">
        <f t="shared" si="88"/>
        <v>0</v>
      </c>
      <c r="K1912" t="b">
        <f ca="1">IF(TODAY()-E1912&gt;'Data Inputs'!$B$46,TRUE,FALSE)</f>
        <v>1</v>
      </c>
    </row>
    <row r="1913" spans="1:11" x14ac:dyDescent="0.25">
      <c r="A1913" s="110" t="str">
        <f t="shared" si="87"/>
        <v/>
      </c>
      <c r="B1913" s="123"/>
      <c r="C1913" s="55"/>
      <c r="D1913" s="55"/>
      <c r="E1913" s="56"/>
      <c r="F1913" s="55"/>
      <c r="G1913" s="56"/>
      <c r="H1913" s="84">
        <f>SUMIF('Cash Inflows'!E:E,'AR Journal'!D1913,'Cash Inflows'!F:F)</f>
        <v>0</v>
      </c>
      <c r="I1913" s="84">
        <f t="shared" si="89"/>
        <v>0</v>
      </c>
      <c r="J1913">
        <f t="shared" si="88"/>
        <v>0</v>
      </c>
      <c r="K1913" t="b">
        <f ca="1">IF(TODAY()-E1913&gt;'Data Inputs'!$B$46,TRUE,FALSE)</f>
        <v>1</v>
      </c>
    </row>
    <row r="1914" spans="1:11" x14ac:dyDescent="0.25">
      <c r="A1914" s="110" t="str">
        <f t="shared" si="87"/>
        <v/>
      </c>
      <c r="B1914" s="123"/>
      <c r="C1914" s="55"/>
      <c r="D1914" s="55"/>
      <c r="E1914" s="56"/>
      <c r="F1914" s="55"/>
      <c r="G1914" s="56"/>
      <c r="H1914" s="84">
        <f>SUMIF('Cash Inflows'!E:E,'AR Journal'!D1914,'Cash Inflows'!F:F)</f>
        <v>0</v>
      </c>
      <c r="I1914" s="84">
        <f t="shared" si="89"/>
        <v>0</v>
      </c>
      <c r="J1914">
        <f t="shared" si="88"/>
        <v>0</v>
      </c>
      <c r="K1914" t="b">
        <f ca="1">IF(TODAY()-E1914&gt;'Data Inputs'!$B$46,TRUE,FALSE)</f>
        <v>1</v>
      </c>
    </row>
    <row r="1915" spans="1:11" x14ac:dyDescent="0.25">
      <c r="A1915" s="110" t="str">
        <f t="shared" si="87"/>
        <v/>
      </c>
      <c r="B1915" s="123"/>
      <c r="C1915" s="55"/>
      <c r="D1915" s="55"/>
      <c r="E1915" s="56"/>
      <c r="F1915" s="55"/>
      <c r="G1915" s="56"/>
      <c r="H1915" s="84">
        <f>SUMIF('Cash Inflows'!E:E,'AR Journal'!D1915,'Cash Inflows'!F:F)</f>
        <v>0</v>
      </c>
      <c r="I1915" s="84">
        <f t="shared" si="89"/>
        <v>0</v>
      </c>
      <c r="J1915">
        <f t="shared" si="88"/>
        <v>0</v>
      </c>
      <c r="K1915" t="b">
        <f ca="1">IF(TODAY()-E1915&gt;'Data Inputs'!$B$46,TRUE,FALSE)</f>
        <v>1</v>
      </c>
    </row>
    <row r="1916" spans="1:11" x14ac:dyDescent="0.25">
      <c r="A1916" s="110" t="str">
        <f t="shared" si="87"/>
        <v/>
      </c>
      <c r="B1916" s="123"/>
      <c r="C1916" s="55"/>
      <c r="D1916" s="55"/>
      <c r="E1916" s="56"/>
      <c r="F1916" s="55"/>
      <c r="G1916" s="56"/>
      <c r="H1916" s="84">
        <f>SUMIF('Cash Inflows'!E:E,'AR Journal'!D1916,'Cash Inflows'!F:F)</f>
        <v>0</v>
      </c>
      <c r="I1916" s="84">
        <f t="shared" si="89"/>
        <v>0</v>
      </c>
      <c r="J1916">
        <f t="shared" si="88"/>
        <v>0</v>
      </c>
      <c r="K1916" t="b">
        <f ca="1">IF(TODAY()-E1916&gt;'Data Inputs'!$B$46,TRUE,FALSE)</f>
        <v>1</v>
      </c>
    </row>
    <row r="1917" spans="1:11" x14ac:dyDescent="0.25">
      <c r="A1917" s="110" t="str">
        <f t="shared" si="87"/>
        <v/>
      </c>
      <c r="B1917" s="123"/>
      <c r="C1917" s="55"/>
      <c r="D1917" s="55"/>
      <c r="E1917" s="56"/>
      <c r="F1917" s="55"/>
      <c r="G1917" s="56"/>
      <c r="H1917" s="84">
        <f>SUMIF('Cash Inflows'!E:E,'AR Journal'!D1917,'Cash Inflows'!F:F)</f>
        <v>0</v>
      </c>
      <c r="I1917" s="84">
        <f t="shared" si="89"/>
        <v>0</v>
      </c>
      <c r="J1917">
        <f t="shared" si="88"/>
        <v>0</v>
      </c>
      <c r="K1917" t="b">
        <f ca="1">IF(TODAY()-E1917&gt;'Data Inputs'!$B$46,TRUE,FALSE)</f>
        <v>1</v>
      </c>
    </row>
    <row r="1918" spans="1:11" x14ac:dyDescent="0.25">
      <c r="A1918" s="110" t="str">
        <f t="shared" si="87"/>
        <v/>
      </c>
      <c r="B1918" s="123"/>
      <c r="C1918" s="55"/>
      <c r="D1918" s="55"/>
      <c r="E1918" s="56"/>
      <c r="F1918" s="55"/>
      <c r="G1918" s="56"/>
      <c r="H1918" s="84">
        <f>SUMIF('Cash Inflows'!E:E,'AR Journal'!D1918,'Cash Inflows'!F:F)</f>
        <v>0</v>
      </c>
      <c r="I1918" s="84">
        <f t="shared" si="89"/>
        <v>0</v>
      </c>
      <c r="J1918">
        <f t="shared" si="88"/>
        <v>0</v>
      </c>
      <c r="K1918" t="b">
        <f ca="1">IF(TODAY()-E1918&gt;'Data Inputs'!$B$46,TRUE,FALSE)</f>
        <v>1</v>
      </c>
    </row>
    <row r="1919" spans="1:11" x14ac:dyDescent="0.25">
      <c r="A1919" s="110" t="str">
        <f t="shared" si="87"/>
        <v/>
      </c>
      <c r="B1919" s="123"/>
      <c r="C1919" s="55"/>
      <c r="D1919" s="55"/>
      <c r="E1919" s="56"/>
      <c r="F1919" s="55"/>
      <c r="G1919" s="56"/>
      <c r="H1919" s="84">
        <f>SUMIF('Cash Inflows'!E:E,'AR Journal'!D1919,'Cash Inflows'!F:F)</f>
        <v>0</v>
      </c>
      <c r="I1919" s="84">
        <f t="shared" si="89"/>
        <v>0</v>
      </c>
      <c r="J1919">
        <f t="shared" si="88"/>
        <v>0</v>
      </c>
      <c r="K1919" t="b">
        <f ca="1">IF(TODAY()-E1919&gt;'Data Inputs'!$B$46,TRUE,FALSE)</f>
        <v>1</v>
      </c>
    </row>
    <row r="1920" spans="1:11" x14ac:dyDescent="0.25">
      <c r="A1920" s="110" t="str">
        <f t="shared" si="87"/>
        <v/>
      </c>
      <c r="B1920" s="123"/>
      <c r="C1920" s="55"/>
      <c r="D1920" s="55"/>
      <c r="E1920" s="56"/>
      <c r="F1920" s="55"/>
      <c r="G1920" s="56"/>
      <c r="H1920" s="84">
        <f>SUMIF('Cash Inflows'!E:E,'AR Journal'!D1920,'Cash Inflows'!F:F)</f>
        <v>0</v>
      </c>
      <c r="I1920" s="84">
        <f t="shared" si="89"/>
        <v>0</v>
      </c>
      <c r="J1920">
        <f t="shared" si="88"/>
        <v>0</v>
      </c>
      <c r="K1920" t="b">
        <f ca="1">IF(TODAY()-E1920&gt;'Data Inputs'!$B$46,TRUE,FALSE)</f>
        <v>1</v>
      </c>
    </row>
    <row r="1921" spans="1:11" x14ac:dyDescent="0.25">
      <c r="A1921" s="110" t="str">
        <f t="shared" si="87"/>
        <v/>
      </c>
      <c r="B1921" s="123"/>
      <c r="C1921" s="55"/>
      <c r="D1921" s="55"/>
      <c r="E1921" s="56"/>
      <c r="F1921" s="55"/>
      <c r="G1921" s="56"/>
      <c r="H1921" s="84">
        <f>SUMIF('Cash Inflows'!E:E,'AR Journal'!D1921,'Cash Inflows'!F:F)</f>
        <v>0</v>
      </c>
      <c r="I1921" s="84">
        <f t="shared" si="89"/>
        <v>0</v>
      </c>
      <c r="J1921">
        <f t="shared" si="88"/>
        <v>0</v>
      </c>
      <c r="K1921" t="b">
        <f ca="1">IF(TODAY()-E1921&gt;'Data Inputs'!$B$46,TRUE,FALSE)</f>
        <v>1</v>
      </c>
    </row>
    <row r="1922" spans="1:11" x14ac:dyDescent="0.25">
      <c r="A1922" s="110" t="str">
        <f t="shared" si="87"/>
        <v/>
      </c>
      <c r="B1922" s="123"/>
      <c r="C1922" s="55"/>
      <c r="D1922" s="55"/>
      <c r="E1922" s="56"/>
      <c r="F1922" s="55"/>
      <c r="G1922" s="56"/>
      <c r="H1922" s="84">
        <f>SUMIF('Cash Inflows'!E:E,'AR Journal'!D1922,'Cash Inflows'!F:F)</f>
        <v>0</v>
      </c>
      <c r="I1922" s="84">
        <f t="shared" si="89"/>
        <v>0</v>
      </c>
      <c r="J1922">
        <f t="shared" si="88"/>
        <v>0</v>
      </c>
      <c r="K1922" t="b">
        <f ca="1">IF(TODAY()-E1922&gt;'Data Inputs'!$B$46,TRUE,FALSE)</f>
        <v>1</v>
      </c>
    </row>
    <row r="1923" spans="1:11" x14ac:dyDescent="0.25">
      <c r="A1923" s="110" t="str">
        <f t="shared" ref="A1923:A1986" si="90">IF(E1923="","",E1923+(6-J1923))</f>
        <v/>
      </c>
      <c r="B1923" s="123"/>
      <c r="C1923" s="55"/>
      <c r="D1923" s="55"/>
      <c r="E1923" s="56"/>
      <c r="F1923" s="55"/>
      <c r="G1923" s="56"/>
      <c r="H1923" s="84">
        <f>SUMIF('Cash Inflows'!E:E,'AR Journal'!D1923,'Cash Inflows'!F:F)</f>
        <v>0</v>
      </c>
      <c r="I1923" s="84">
        <f t="shared" si="89"/>
        <v>0</v>
      </c>
      <c r="J1923">
        <f t="shared" ref="J1923:J1986" si="91">IF(WEEKDAY(E1923)=7,0,WEEKDAY(E1923))</f>
        <v>0</v>
      </c>
      <c r="K1923" t="b">
        <f ca="1">IF(TODAY()-E1923&gt;'Data Inputs'!$B$46,TRUE,FALSE)</f>
        <v>1</v>
      </c>
    </row>
    <row r="1924" spans="1:11" x14ac:dyDescent="0.25">
      <c r="A1924" s="110" t="str">
        <f t="shared" si="90"/>
        <v/>
      </c>
      <c r="B1924" s="123"/>
      <c r="C1924" s="55"/>
      <c r="D1924" s="55"/>
      <c r="E1924" s="56"/>
      <c r="F1924" s="55"/>
      <c r="G1924" s="56"/>
      <c r="H1924" s="84">
        <f>SUMIF('Cash Inflows'!E:E,'AR Journal'!D1924,'Cash Inflows'!F:F)</f>
        <v>0</v>
      </c>
      <c r="I1924" s="84">
        <f t="shared" ref="I1924:I1987" si="92">F1924-H1924</f>
        <v>0</v>
      </c>
      <c r="J1924">
        <f t="shared" si="91"/>
        <v>0</v>
      </c>
      <c r="K1924" t="b">
        <f ca="1">IF(TODAY()-E1924&gt;'Data Inputs'!$B$46,TRUE,FALSE)</f>
        <v>1</v>
      </c>
    </row>
    <row r="1925" spans="1:11" x14ac:dyDescent="0.25">
      <c r="A1925" s="110" t="str">
        <f t="shared" si="90"/>
        <v/>
      </c>
      <c r="B1925" s="123"/>
      <c r="C1925" s="55"/>
      <c r="D1925" s="55"/>
      <c r="E1925" s="56"/>
      <c r="F1925" s="55"/>
      <c r="G1925" s="56"/>
      <c r="H1925" s="84">
        <f>SUMIF('Cash Inflows'!E:E,'AR Journal'!D1925,'Cash Inflows'!F:F)</f>
        <v>0</v>
      </c>
      <c r="I1925" s="84">
        <f t="shared" si="92"/>
        <v>0</v>
      </c>
      <c r="J1925">
        <f t="shared" si="91"/>
        <v>0</v>
      </c>
      <c r="K1925" t="b">
        <f ca="1">IF(TODAY()-E1925&gt;'Data Inputs'!$B$46,TRUE,FALSE)</f>
        <v>1</v>
      </c>
    </row>
    <row r="1926" spans="1:11" x14ac:dyDescent="0.25">
      <c r="A1926" s="110" t="str">
        <f t="shared" si="90"/>
        <v/>
      </c>
      <c r="B1926" s="123"/>
      <c r="C1926" s="55"/>
      <c r="D1926" s="55"/>
      <c r="E1926" s="56"/>
      <c r="F1926" s="55"/>
      <c r="G1926" s="56"/>
      <c r="H1926" s="84">
        <f>SUMIF('Cash Inflows'!E:E,'AR Journal'!D1926,'Cash Inflows'!F:F)</f>
        <v>0</v>
      </c>
      <c r="I1926" s="84">
        <f t="shared" si="92"/>
        <v>0</v>
      </c>
      <c r="J1926">
        <f t="shared" si="91"/>
        <v>0</v>
      </c>
      <c r="K1926" t="b">
        <f ca="1">IF(TODAY()-E1926&gt;'Data Inputs'!$B$46,TRUE,FALSE)</f>
        <v>1</v>
      </c>
    </row>
    <row r="1927" spans="1:11" x14ac:dyDescent="0.25">
      <c r="A1927" s="110" t="str">
        <f t="shared" si="90"/>
        <v/>
      </c>
      <c r="B1927" s="123"/>
      <c r="C1927" s="55"/>
      <c r="D1927" s="55"/>
      <c r="E1927" s="56"/>
      <c r="F1927" s="55"/>
      <c r="G1927" s="56"/>
      <c r="H1927" s="84">
        <f>SUMIF('Cash Inflows'!E:E,'AR Journal'!D1927,'Cash Inflows'!F:F)</f>
        <v>0</v>
      </c>
      <c r="I1927" s="84">
        <f t="shared" si="92"/>
        <v>0</v>
      </c>
      <c r="J1927">
        <f t="shared" si="91"/>
        <v>0</v>
      </c>
      <c r="K1927" t="b">
        <f ca="1">IF(TODAY()-E1927&gt;'Data Inputs'!$B$46,TRUE,FALSE)</f>
        <v>1</v>
      </c>
    </row>
    <row r="1928" spans="1:11" x14ac:dyDescent="0.25">
      <c r="A1928" s="110" t="str">
        <f t="shared" si="90"/>
        <v/>
      </c>
      <c r="B1928" s="123"/>
      <c r="C1928" s="55"/>
      <c r="D1928" s="55"/>
      <c r="E1928" s="56"/>
      <c r="F1928" s="55"/>
      <c r="G1928" s="56"/>
      <c r="H1928" s="84">
        <f>SUMIF('Cash Inflows'!E:E,'AR Journal'!D1928,'Cash Inflows'!F:F)</f>
        <v>0</v>
      </c>
      <c r="I1928" s="84">
        <f t="shared" si="92"/>
        <v>0</v>
      </c>
      <c r="J1928">
        <f t="shared" si="91"/>
        <v>0</v>
      </c>
      <c r="K1928" t="b">
        <f ca="1">IF(TODAY()-E1928&gt;'Data Inputs'!$B$46,TRUE,FALSE)</f>
        <v>1</v>
      </c>
    </row>
    <row r="1929" spans="1:11" x14ac:dyDescent="0.25">
      <c r="A1929" s="110" t="str">
        <f t="shared" si="90"/>
        <v/>
      </c>
      <c r="B1929" s="123"/>
      <c r="C1929" s="55"/>
      <c r="D1929" s="55"/>
      <c r="E1929" s="56"/>
      <c r="F1929" s="55"/>
      <c r="G1929" s="56"/>
      <c r="H1929" s="84">
        <f>SUMIF('Cash Inflows'!E:E,'AR Journal'!D1929,'Cash Inflows'!F:F)</f>
        <v>0</v>
      </c>
      <c r="I1929" s="84">
        <f t="shared" si="92"/>
        <v>0</v>
      </c>
      <c r="J1929">
        <f t="shared" si="91"/>
        <v>0</v>
      </c>
      <c r="K1929" t="b">
        <f ca="1">IF(TODAY()-E1929&gt;'Data Inputs'!$B$46,TRUE,FALSE)</f>
        <v>1</v>
      </c>
    </row>
    <row r="1930" spans="1:11" x14ac:dyDescent="0.25">
      <c r="A1930" s="110" t="str">
        <f t="shared" si="90"/>
        <v/>
      </c>
      <c r="B1930" s="123"/>
      <c r="C1930" s="55"/>
      <c r="D1930" s="55"/>
      <c r="E1930" s="56"/>
      <c r="F1930" s="55"/>
      <c r="G1930" s="56"/>
      <c r="H1930" s="84">
        <f>SUMIF('Cash Inflows'!E:E,'AR Journal'!D1930,'Cash Inflows'!F:F)</f>
        <v>0</v>
      </c>
      <c r="I1930" s="84">
        <f t="shared" si="92"/>
        <v>0</v>
      </c>
      <c r="J1930">
        <f t="shared" si="91"/>
        <v>0</v>
      </c>
      <c r="K1930" t="b">
        <f ca="1">IF(TODAY()-E1930&gt;'Data Inputs'!$B$46,TRUE,FALSE)</f>
        <v>1</v>
      </c>
    </row>
    <row r="1931" spans="1:11" x14ac:dyDescent="0.25">
      <c r="A1931" s="110" t="str">
        <f t="shared" si="90"/>
        <v/>
      </c>
      <c r="B1931" s="123"/>
      <c r="C1931" s="55"/>
      <c r="D1931" s="55"/>
      <c r="E1931" s="56"/>
      <c r="F1931" s="55"/>
      <c r="G1931" s="56"/>
      <c r="H1931" s="84">
        <f>SUMIF('Cash Inflows'!E:E,'AR Journal'!D1931,'Cash Inflows'!F:F)</f>
        <v>0</v>
      </c>
      <c r="I1931" s="84">
        <f t="shared" si="92"/>
        <v>0</v>
      </c>
      <c r="J1931">
        <f t="shared" si="91"/>
        <v>0</v>
      </c>
      <c r="K1931" t="b">
        <f ca="1">IF(TODAY()-E1931&gt;'Data Inputs'!$B$46,TRUE,FALSE)</f>
        <v>1</v>
      </c>
    </row>
    <row r="1932" spans="1:11" x14ac:dyDescent="0.25">
      <c r="A1932" s="110" t="str">
        <f t="shared" si="90"/>
        <v/>
      </c>
      <c r="B1932" s="123"/>
      <c r="C1932" s="55"/>
      <c r="D1932" s="55"/>
      <c r="E1932" s="56"/>
      <c r="F1932" s="55"/>
      <c r="G1932" s="56"/>
      <c r="H1932" s="84">
        <f>SUMIF('Cash Inflows'!E:E,'AR Journal'!D1932,'Cash Inflows'!F:F)</f>
        <v>0</v>
      </c>
      <c r="I1932" s="84">
        <f t="shared" si="92"/>
        <v>0</v>
      </c>
      <c r="J1932">
        <f t="shared" si="91"/>
        <v>0</v>
      </c>
      <c r="K1932" t="b">
        <f ca="1">IF(TODAY()-E1932&gt;'Data Inputs'!$B$46,TRUE,FALSE)</f>
        <v>1</v>
      </c>
    </row>
    <row r="1933" spans="1:11" x14ac:dyDescent="0.25">
      <c r="A1933" s="110" t="str">
        <f t="shared" si="90"/>
        <v/>
      </c>
      <c r="B1933" s="123"/>
      <c r="C1933" s="55"/>
      <c r="D1933" s="55"/>
      <c r="E1933" s="56"/>
      <c r="F1933" s="55"/>
      <c r="G1933" s="56"/>
      <c r="H1933" s="84">
        <f>SUMIF('Cash Inflows'!E:E,'AR Journal'!D1933,'Cash Inflows'!F:F)</f>
        <v>0</v>
      </c>
      <c r="I1933" s="84">
        <f t="shared" si="92"/>
        <v>0</v>
      </c>
      <c r="J1933">
        <f t="shared" si="91"/>
        <v>0</v>
      </c>
      <c r="K1933" t="b">
        <f ca="1">IF(TODAY()-E1933&gt;'Data Inputs'!$B$46,TRUE,FALSE)</f>
        <v>1</v>
      </c>
    </row>
    <row r="1934" spans="1:11" x14ac:dyDescent="0.25">
      <c r="A1934" s="110" t="str">
        <f t="shared" si="90"/>
        <v/>
      </c>
      <c r="B1934" s="123"/>
      <c r="C1934" s="55"/>
      <c r="D1934" s="55"/>
      <c r="E1934" s="56"/>
      <c r="F1934" s="55"/>
      <c r="G1934" s="56"/>
      <c r="H1934" s="84">
        <f>SUMIF('Cash Inflows'!E:E,'AR Journal'!D1934,'Cash Inflows'!F:F)</f>
        <v>0</v>
      </c>
      <c r="I1934" s="84">
        <f t="shared" si="92"/>
        <v>0</v>
      </c>
      <c r="J1934">
        <f t="shared" si="91"/>
        <v>0</v>
      </c>
      <c r="K1934" t="b">
        <f ca="1">IF(TODAY()-E1934&gt;'Data Inputs'!$B$46,TRUE,FALSE)</f>
        <v>1</v>
      </c>
    </row>
    <row r="1935" spans="1:11" x14ac:dyDescent="0.25">
      <c r="A1935" s="110" t="str">
        <f t="shared" si="90"/>
        <v/>
      </c>
      <c r="B1935" s="123"/>
      <c r="C1935" s="55"/>
      <c r="D1935" s="55"/>
      <c r="E1935" s="56"/>
      <c r="F1935" s="55"/>
      <c r="G1935" s="56"/>
      <c r="H1935" s="84">
        <f>SUMIF('Cash Inflows'!E:E,'AR Journal'!D1935,'Cash Inflows'!F:F)</f>
        <v>0</v>
      </c>
      <c r="I1935" s="84">
        <f t="shared" si="92"/>
        <v>0</v>
      </c>
      <c r="J1935">
        <f t="shared" si="91"/>
        <v>0</v>
      </c>
      <c r="K1935" t="b">
        <f ca="1">IF(TODAY()-E1935&gt;'Data Inputs'!$B$46,TRUE,FALSE)</f>
        <v>1</v>
      </c>
    </row>
    <row r="1936" spans="1:11" x14ac:dyDescent="0.25">
      <c r="A1936" s="110" t="str">
        <f t="shared" si="90"/>
        <v/>
      </c>
      <c r="B1936" s="123"/>
      <c r="C1936" s="55"/>
      <c r="D1936" s="55"/>
      <c r="E1936" s="56"/>
      <c r="F1936" s="55"/>
      <c r="G1936" s="56"/>
      <c r="H1936" s="84">
        <f>SUMIF('Cash Inflows'!E:E,'AR Journal'!D1936,'Cash Inflows'!F:F)</f>
        <v>0</v>
      </c>
      <c r="I1936" s="84">
        <f t="shared" si="92"/>
        <v>0</v>
      </c>
      <c r="J1936">
        <f t="shared" si="91"/>
        <v>0</v>
      </c>
      <c r="K1936" t="b">
        <f ca="1">IF(TODAY()-E1936&gt;'Data Inputs'!$B$46,TRUE,FALSE)</f>
        <v>1</v>
      </c>
    </row>
    <row r="1937" spans="1:11" x14ac:dyDescent="0.25">
      <c r="A1937" s="110" t="str">
        <f t="shared" si="90"/>
        <v/>
      </c>
      <c r="B1937" s="123"/>
      <c r="C1937" s="55"/>
      <c r="D1937" s="55"/>
      <c r="E1937" s="56"/>
      <c r="F1937" s="55"/>
      <c r="G1937" s="56"/>
      <c r="H1937" s="84">
        <f>SUMIF('Cash Inflows'!E:E,'AR Journal'!D1937,'Cash Inflows'!F:F)</f>
        <v>0</v>
      </c>
      <c r="I1937" s="84">
        <f t="shared" si="92"/>
        <v>0</v>
      </c>
      <c r="J1937">
        <f t="shared" si="91"/>
        <v>0</v>
      </c>
      <c r="K1937" t="b">
        <f ca="1">IF(TODAY()-E1937&gt;'Data Inputs'!$B$46,TRUE,FALSE)</f>
        <v>1</v>
      </c>
    </row>
    <row r="1938" spans="1:11" x14ac:dyDescent="0.25">
      <c r="A1938" s="110" t="str">
        <f t="shared" si="90"/>
        <v/>
      </c>
      <c r="B1938" s="123"/>
      <c r="C1938" s="55"/>
      <c r="D1938" s="55"/>
      <c r="E1938" s="56"/>
      <c r="F1938" s="55"/>
      <c r="G1938" s="56"/>
      <c r="H1938" s="84">
        <f>SUMIF('Cash Inflows'!E:E,'AR Journal'!D1938,'Cash Inflows'!F:F)</f>
        <v>0</v>
      </c>
      <c r="I1938" s="84">
        <f t="shared" si="92"/>
        <v>0</v>
      </c>
      <c r="J1938">
        <f t="shared" si="91"/>
        <v>0</v>
      </c>
      <c r="K1938" t="b">
        <f ca="1">IF(TODAY()-E1938&gt;'Data Inputs'!$B$46,TRUE,FALSE)</f>
        <v>1</v>
      </c>
    </row>
    <row r="1939" spans="1:11" x14ac:dyDescent="0.25">
      <c r="A1939" s="110" t="str">
        <f t="shared" si="90"/>
        <v/>
      </c>
      <c r="B1939" s="123"/>
      <c r="C1939" s="55"/>
      <c r="D1939" s="55"/>
      <c r="E1939" s="56"/>
      <c r="F1939" s="55"/>
      <c r="G1939" s="56"/>
      <c r="H1939" s="84">
        <f>SUMIF('Cash Inflows'!E:E,'AR Journal'!D1939,'Cash Inflows'!F:F)</f>
        <v>0</v>
      </c>
      <c r="I1939" s="84">
        <f t="shared" si="92"/>
        <v>0</v>
      </c>
      <c r="J1939">
        <f t="shared" si="91"/>
        <v>0</v>
      </c>
      <c r="K1939" t="b">
        <f ca="1">IF(TODAY()-E1939&gt;'Data Inputs'!$B$46,TRUE,FALSE)</f>
        <v>1</v>
      </c>
    </row>
    <row r="1940" spans="1:11" x14ac:dyDescent="0.25">
      <c r="A1940" s="110" t="str">
        <f t="shared" si="90"/>
        <v/>
      </c>
      <c r="B1940" s="123"/>
      <c r="C1940" s="55"/>
      <c r="D1940" s="55"/>
      <c r="E1940" s="56"/>
      <c r="F1940" s="55"/>
      <c r="G1940" s="56"/>
      <c r="H1940" s="84">
        <f>SUMIF('Cash Inflows'!E:E,'AR Journal'!D1940,'Cash Inflows'!F:F)</f>
        <v>0</v>
      </c>
      <c r="I1940" s="84">
        <f t="shared" si="92"/>
        <v>0</v>
      </c>
      <c r="J1940">
        <f t="shared" si="91"/>
        <v>0</v>
      </c>
      <c r="K1940" t="b">
        <f ca="1">IF(TODAY()-E1940&gt;'Data Inputs'!$B$46,TRUE,FALSE)</f>
        <v>1</v>
      </c>
    </row>
    <row r="1941" spans="1:11" x14ac:dyDescent="0.25">
      <c r="A1941" s="110" t="str">
        <f t="shared" si="90"/>
        <v/>
      </c>
      <c r="B1941" s="123"/>
      <c r="C1941" s="55"/>
      <c r="D1941" s="55"/>
      <c r="E1941" s="56"/>
      <c r="F1941" s="55"/>
      <c r="G1941" s="56"/>
      <c r="H1941" s="84">
        <f>SUMIF('Cash Inflows'!E:E,'AR Journal'!D1941,'Cash Inflows'!F:F)</f>
        <v>0</v>
      </c>
      <c r="I1941" s="84">
        <f t="shared" si="92"/>
        <v>0</v>
      </c>
      <c r="J1941">
        <f t="shared" si="91"/>
        <v>0</v>
      </c>
      <c r="K1941" t="b">
        <f ca="1">IF(TODAY()-E1941&gt;'Data Inputs'!$B$46,TRUE,FALSE)</f>
        <v>1</v>
      </c>
    </row>
    <row r="1942" spans="1:11" x14ac:dyDescent="0.25">
      <c r="A1942" s="110" t="str">
        <f t="shared" si="90"/>
        <v/>
      </c>
      <c r="B1942" s="123"/>
      <c r="C1942" s="55"/>
      <c r="D1942" s="55"/>
      <c r="E1942" s="56"/>
      <c r="F1942" s="55"/>
      <c r="G1942" s="56"/>
      <c r="H1942" s="84">
        <f>SUMIF('Cash Inflows'!E:E,'AR Journal'!D1942,'Cash Inflows'!F:F)</f>
        <v>0</v>
      </c>
      <c r="I1942" s="84">
        <f t="shared" si="92"/>
        <v>0</v>
      </c>
      <c r="J1942">
        <f t="shared" si="91"/>
        <v>0</v>
      </c>
      <c r="K1942" t="b">
        <f ca="1">IF(TODAY()-E1942&gt;'Data Inputs'!$B$46,TRUE,FALSE)</f>
        <v>1</v>
      </c>
    </row>
    <row r="1943" spans="1:11" x14ac:dyDescent="0.25">
      <c r="A1943" s="110" t="str">
        <f t="shared" si="90"/>
        <v/>
      </c>
      <c r="B1943" s="123"/>
      <c r="C1943" s="55"/>
      <c r="D1943" s="55"/>
      <c r="E1943" s="56"/>
      <c r="F1943" s="55"/>
      <c r="G1943" s="56"/>
      <c r="H1943" s="84">
        <f>SUMIF('Cash Inflows'!E:E,'AR Journal'!D1943,'Cash Inflows'!F:F)</f>
        <v>0</v>
      </c>
      <c r="I1943" s="84">
        <f t="shared" si="92"/>
        <v>0</v>
      </c>
      <c r="J1943">
        <f t="shared" si="91"/>
        <v>0</v>
      </c>
      <c r="K1943" t="b">
        <f ca="1">IF(TODAY()-E1943&gt;'Data Inputs'!$B$46,TRUE,FALSE)</f>
        <v>1</v>
      </c>
    </row>
    <row r="1944" spans="1:11" x14ac:dyDescent="0.25">
      <c r="A1944" s="110" t="str">
        <f t="shared" si="90"/>
        <v/>
      </c>
      <c r="B1944" s="123"/>
      <c r="C1944" s="55"/>
      <c r="D1944" s="55"/>
      <c r="E1944" s="56"/>
      <c r="F1944" s="55"/>
      <c r="G1944" s="56"/>
      <c r="H1944" s="84">
        <f>SUMIF('Cash Inflows'!E:E,'AR Journal'!D1944,'Cash Inflows'!F:F)</f>
        <v>0</v>
      </c>
      <c r="I1944" s="84">
        <f t="shared" si="92"/>
        <v>0</v>
      </c>
      <c r="J1944">
        <f t="shared" si="91"/>
        <v>0</v>
      </c>
      <c r="K1944" t="b">
        <f ca="1">IF(TODAY()-E1944&gt;'Data Inputs'!$B$46,TRUE,FALSE)</f>
        <v>1</v>
      </c>
    </row>
    <row r="1945" spans="1:11" x14ac:dyDescent="0.25">
      <c r="A1945" s="110" t="str">
        <f t="shared" si="90"/>
        <v/>
      </c>
      <c r="B1945" s="123"/>
      <c r="C1945" s="55"/>
      <c r="D1945" s="55"/>
      <c r="E1945" s="56"/>
      <c r="F1945" s="55"/>
      <c r="G1945" s="56"/>
      <c r="H1945" s="84">
        <f>SUMIF('Cash Inflows'!E:E,'AR Journal'!D1945,'Cash Inflows'!F:F)</f>
        <v>0</v>
      </c>
      <c r="I1945" s="84">
        <f t="shared" si="92"/>
        <v>0</v>
      </c>
      <c r="J1945">
        <f t="shared" si="91"/>
        <v>0</v>
      </c>
      <c r="K1945" t="b">
        <f ca="1">IF(TODAY()-E1945&gt;'Data Inputs'!$B$46,TRUE,FALSE)</f>
        <v>1</v>
      </c>
    </row>
    <row r="1946" spans="1:11" x14ac:dyDescent="0.25">
      <c r="A1946" s="110" t="str">
        <f t="shared" si="90"/>
        <v/>
      </c>
      <c r="B1946" s="123"/>
      <c r="C1946" s="55"/>
      <c r="D1946" s="55"/>
      <c r="E1946" s="56"/>
      <c r="F1946" s="55"/>
      <c r="G1946" s="56"/>
      <c r="H1946" s="84">
        <f>SUMIF('Cash Inflows'!E:E,'AR Journal'!D1946,'Cash Inflows'!F:F)</f>
        <v>0</v>
      </c>
      <c r="I1946" s="84">
        <f t="shared" si="92"/>
        <v>0</v>
      </c>
      <c r="J1946">
        <f t="shared" si="91"/>
        <v>0</v>
      </c>
      <c r="K1946" t="b">
        <f ca="1">IF(TODAY()-E1946&gt;'Data Inputs'!$B$46,TRUE,FALSE)</f>
        <v>1</v>
      </c>
    </row>
    <row r="1947" spans="1:11" x14ac:dyDescent="0.25">
      <c r="A1947" s="110" t="str">
        <f t="shared" si="90"/>
        <v/>
      </c>
      <c r="B1947" s="123"/>
      <c r="C1947" s="55"/>
      <c r="D1947" s="55"/>
      <c r="E1947" s="56"/>
      <c r="F1947" s="55"/>
      <c r="G1947" s="56"/>
      <c r="H1947" s="84">
        <f>SUMIF('Cash Inflows'!E:E,'AR Journal'!D1947,'Cash Inflows'!F:F)</f>
        <v>0</v>
      </c>
      <c r="I1947" s="84">
        <f t="shared" si="92"/>
        <v>0</v>
      </c>
      <c r="J1947">
        <f t="shared" si="91"/>
        <v>0</v>
      </c>
      <c r="K1947" t="b">
        <f ca="1">IF(TODAY()-E1947&gt;'Data Inputs'!$B$46,TRUE,FALSE)</f>
        <v>1</v>
      </c>
    </row>
    <row r="1948" spans="1:11" x14ac:dyDescent="0.25">
      <c r="A1948" s="110" t="str">
        <f t="shared" si="90"/>
        <v/>
      </c>
      <c r="B1948" s="123"/>
      <c r="C1948" s="55"/>
      <c r="D1948" s="55"/>
      <c r="E1948" s="56"/>
      <c r="F1948" s="55"/>
      <c r="G1948" s="56"/>
      <c r="H1948" s="84">
        <f>SUMIF('Cash Inflows'!E:E,'AR Journal'!D1948,'Cash Inflows'!F:F)</f>
        <v>0</v>
      </c>
      <c r="I1948" s="84">
        <f t="shared" si="92"/>
        <v>0</v>
      </c>
      <c r="J1948">
        <f t="shared" si="91"/>
        <v>0</v>
      </c>
      <c r="K1948" t="b">
        <f ca="1">IF(TODAY()-E1948&gt;'Data Inputs'!$B$46,TRUE,FALSE)</f>
        <v>1</v>
      </c>
    </row>
    <row r="1949" spans="1:11" x14ac:dyDescent="0.25">
      <c r="A1949" s="110" t="str">
        <f t="shared" si="90"/>
        <v/>
      </c>
      <c r="B1949" s="123"/>
      <c r="C1949" s="55"/>
      <c r="D1949" s="55"/>
      <c r="E1949" s="56"/>
      <c r="F1949" s="55"/>
      <c r="G1949" s="56"/>
      <c r="H1949" s="84">
        <f>SUMIF('Cash Inflows'!E:E,'AR Journal'!D1949,'Cash Inflows'!F:F)</f>
        <v>0</v>
      </c>
      <c r="I1949" s="84">
        <f t="shared" si="92"/>
        <v>0</v>
      </c>
      <c r="J1949">
        <f t="shared" si="91"/>
        <v>0</v>
      </c>
      <c r="K1949" t="b">
        <f ca="1">IF(TODAY()-E1949&gt;'Data Inputs'!$B$46,TRUE,FALSE)</f>
        <v>1</v>
      </c>
    </row>
    <row r="1950" spans="1:11" x14ac:dyDescent="0.25">
      <c r="A1950" s="110" t="str">
        <f t="shared" si="90"/>
        <v/>
      </c>
      <c r="B1950" s="123"/>
      <c r="C1950" s="55"/>
      <c r="D1950" s="55"/>
      <c r="E1950" s="56"/>
      <c r="F1950" s="55"/>
      <c r="G1950" s="56"/>
      <c r="H1950" s="84">
        <f>SUMIF('Cash Inflows'!E:E,'AR Journal'!D1950,'Cash Inflows'!F:F)</f>
        <v>0</v>
      </c>
      <c r="I1950" s="84">
        <f t="shared" si="92"/>
        <v>0</v>
      </c>
      <c r="J1950">
        <f t="shared" si="91"/>
        <v>0</v>
      </c>
      <c r="K1950" t="b">
        <f ca="1">IF(TODAY()-E1950&gt;'Data Inputs'!$B$46,TRUE,FALSE)</f>
        <v>1</v>
      </c>
    </row>
    <row r="1951" spans="1:11" x14ac:dyDescent="0.25">
      <c r="A1951" s="110" t="str">
        <f t="shared" si="90"/>
        <v/>
      </c>
      <c r="B1951" s="123"/>
      <c r="C1951" s="55"/>
      <c r="D1951" s="55"/>
      <c r="E1951" s="56"/>
      <c r="F1951" s="55"/>
      <c r="G1951" s="56"/>
      <c r="H1951" s="84">
        <f>SUMIF('Cash Inflows'!E:E,'AR Journal'!D1951,'Cash Inflows'!F:F)</f>
        <v>0</v>
      </c>
      <c r="I1951" s="84">
        <f t="shared" si="92"/>
        <v>0</v>
      </c>
      <c r="J1951">
        <f t="shared" si="91"/>
        <v>0</v>
      </c>
      <c r="K1951" t="b">
        <f ca="1">IF(TODAY()-E1951&gt;'Data Inputs'!$B$46,TRUE,FALSE)</f>
        <v>1</v>
      </c>
    </row>
    <row r="1952" spans="1:11" x14ac:dyDescent="0.25">
      <c r="A1952" s="110" t="str">
        <f t="shared" si="90"/>
        <v/>
      </c>
      <c r="B1952" s="123"/>
      <c r="C1952" s="55"/>
      <c r="D1952" s="55"/>
      <c r="E1952" s="56"/>
      <c r="F1952" s="55"/>
      <c r="G1952" s="56"/>
      <c r="H1952" s="84">
        <f>SUMIF('Cash Inflows'!E:E,'AR Journal'!D1952,'Cash Inflows'!F:F)</f>
        <v>0</v>
      </c>
      <c r="I1952" s="84">
        <f t="shared" si="92"/>
        <v>0</v>
      </c>
      <c r="J1952">
        <f t="shared" si="91"/>
        <v>0</v>
      </c>
      <c r="K1952" t="b">
        <f ca="1">IF(TODAY()-E1952&gt;'Data Inputs'!$B$46,TRUE,FALSE)</f>
        <v>1</v>
      </c>
    </row>
    <row r="1953" spans="1:11" x14ac:dyDescent="0.25">
      <c r="A1953" s="110" t="str">
        <f t="shared" si="90"/>
        <v/>
      </c>
      <c r="B1953" s="123"/>
      <c r="C1953" s="55"/>
      <c r="D1953" s="55"/>
      <c r="E1953" s="56"/>
      <c r="F1953" s="55"/>
      <c r="G1953" s="56"/>
      <c r="H1953" s="84">
        <f>SUMIF('Cash Inflows'!E:E,'AR Journal'!D1953,'Cash Inflows'!F:F)</f>
        <v>0</v>
      </c>
      <c r="I1953" s="84">
        <f t="shared" si="92"/>
        <v>0</v>
      </c>
      <c r="J1953">
        <f t="shared" si="91"/>
        <v>0</v>
      </c>
      <c r="K1953" t="b">
        <f ca="1">IF(TODAY()-E1953&gt;'Data Inputs'!$B$46,TRUE,FALSE)</f>
        <v>1</v>
      </c>
    </row>
    <row r="1954" spans="1:11" x14ac:dyDescent="0.25">
      <c r="A1954" s="110" t="str">
        <f t="shared" si="90"/>
        <v/>
      </c>
      <c r="B1954" s="123"/>
      <c r="C1954" s="55"/>
      <c r="D1954" s="55"/>
      <c r="E1954" s="56"/>
      <c r="F1954" s="55"/>
      <c r="G1954" s="56"/>
      <c r="H1954" s="84">
        <f>SUMIF('Cash Inflows'!E:E,'AR Journal'!D1954,'Cash Inflows'!F:F)</f>
        <v>0</v>
      </c>
      <c r="I1954" s="84">
        <f t="shared" si="92"/>
        <v>0</v>
      </c>
      <c r="J1954">
        <f t="shared" si="91"/>
        <v>0</v>
      </c>
      <c r="K1954" t="b">
        <f ca="1">IF(TODAY()-E1954&gt;'Data Inputs'!$B$46,TRUE,FALSE)</f>
        <v>1</v>
      </c>
    </row>
    <row r="1955" spans="1:11" x14ac:dyDescent="0.25">
      <c r="A1955" s="110" t="str">
        <f t="shared" si="90"/>
        <v/>
      </c>
      <c r="B1955" s="123"/>
      <c r="C1955" s="55"/>
      <c r="D1955" s="55"/>
      <c r="E1955" s="56"/>
      <c r="F1955" s="55"/>
      <c r="G1955" s="56"/>
      <c r="H1955" s="84">
        <f>SUMIF('Cash Inflows'!E:E,'AR Journal'!D1955,'Cash Inflows'!F:F)</f>
        <v>0</v>
      </c>
      <c r="I1955" s="84">
        <f t="shared" si="92"/>
        <v>0</v>
      </c>
      <c r="J1955">
        <f t="shared" si="91"/>
        <v>0</v>
      </c>
      <c r="K1955" t="b">
        <f ca="1">IF(TODAY()-E1955&gt;'Data Inputs'!$B$46,TRUE,FALSE)</f>
        <v>1</v>
      </c>
    </row>
    <row r="1956" spans="1:11" x14ac:dyDescent="0.25">
      <c r="A1956" s="110" t="str">
        <f t="shared" si="90"/>
        <v/>
      </c>
      <c r="B1956" s="123"/>
      <c r="C1956" s="55"/>
      <c r="D1956" s="55"/>
      <c r="E1956" s="56"/>
      <c r="F1956" s="55"/>
      <c r="G1956" s="56"/>
      <c r="H1956" s="84">
        <f>SUMIF('Cash Inflows'!E:E,'AR Journal'!D1956,'Cash Inflows'!F:F)</f>
        <v>0</v>
      </c>
      <c r="I1956" s="84">
        <f t="shared" si="92"/>
        <v>0</v>
      </c>
      <c r="J1956">
        <f t="shared" si="91"/>
        <v>0</v>
      </c>
      <c r="K1956" t="b">
        <f ca="1">IF(TODAY()-E1956&gt;'Data Inputs'!$B$46,TRUE,FALSE)</f>
        <v>1</v>
      </c>
    </row>
    <row r="1957" spans="1:11" x14ac:dyDescent="0.25">
      <c r="A1957" s="110" t="str">
        <f t="shared" si="90"/>
        <v/>
      </c>
      <c r="B1957" s="123"/>
      <c r="C1957" s="55"/>
      <c r="D1957" s="55"/>
      <c r="E1957" s="56"/>
      <c r="F1957" s="55"/>
      <c r="G1957" s="56"/>
      <c r="H1957" s="84">
        <f>SUMIF('Cash Inflows'!E:E,'AR Journal'!D1957,'Cash Inflows'!F:F)</f>
        <v>0</v>
      </c>
      <c r="I1957" s="84">
        <f t="shared" si="92"/>
        <v>0</v>
      </c>
      <c r="J1957">
        <f t="shared" si="91"/>
        <v>0</v>
      </c>
      <c r="K1957" t="b">
        <f ca="1">IF(TODAY()-E1957&gt;'Data Inputs'!$B$46,TRUE,FALSE)</f>
        <v>1</v>
      </c>
    </row>
    <row r="1958" spans="1:11" x14ac:dyDescent="0.25">
      <c r="A1958" s="110" t="str">
        <f t="shared" si="90"/>
        <v/>
      </c>
      <c r="B1958" s="123"/>
      <c r="C1958" s="55"/>
      <c r="D1958" s="55"/>
      <c r="E1958" s="56"/>
      <c r="F1958" s="55"/>
      <c r="G1958" s="56"/>
      <c r="H1958" s="84">
        <f>SUMIF('Cash Inflows'!E:E,'AR Journal'!D1958,'Cash Inflows'!F:F)</f>
        <v>0</v>
      </c>
      <c r="I1958" s="84">
        <f t="shared" si="92"/>
        <v>0</v>
      </c>
      <c r="J1958">
        <f t="shared" si="91"/>
        <v>0</v>
      </c>
      <c r="K1958" t="b">
        <f ca="1">IF(TODAY()-E1958&gt;'Data Inputs'!$B$46,TRUE,FALSE)</f>
        <v>1</v>
      </c>
    </row>
    <row r="1959" spans="1:11" x14ac:dyDescent="0.25">
      <c r="A1959" s="110" t="str">
        <f t="shared" si="90"/>
        <v/>
      </c>
      <c r="B1959" s="123"/>
      <c r="C1959" s="55"/>
      <c r="D1959" s="55"/>
      <c r="E1959" s="56"/>
      <c r="F1959" s="55"/>
      <c r="G1959" s="56"/>
      <c r="H1959" s="84">
        <f>SUMIF('Cash Inflows'!E:E,'AR Journal'!D1959,'Cash Inflows'!F:F)</f>
        <v>0</v>
      </c>
      <c r="I1959" s="84">
        <f t="shared" si="92"/>
        <v>0</v>
      </c>
      <c r="J1959">
        <f t="shared" si="91"/>
        <v>0</v>
      </c>
      <c r="K1959" t="b">
        <f ca="1">IF(TODAY()-E1959&gt;'Data Inputs'!$B$46,TRUE,FALSE)</f>
        <v>1</v>
      </c>
    </row>
    <row r="1960" spans="1:11" x14ac:dyDescent="0.25">
      <c r="A1960" s="110" t="str">
        <f t="shared" si="90"/>
        <v/>
      </c>
      <c r="B1960" s="123"/>
      <c r="C1960" s="55"/>
      <c r="D1960" s="55"/>
      <c r="E1960" s="56"/>
      <c r="F1960" s="55"/>
      <c r="G1960" s="56"/>
      <c r="H1960" s="84">
        <f>SUMIF('Cash Inflows'!E:E,'AR Journal'!D1960,'Cash Inflows'!F:F)</f>
        <v>0</v>
      </c>
      <c r="I1960" s="84">
        <f t="shared" si="92"/>
        <v>0</v>
      </c>
      <c r="J1960">
        <f t="shared" si="91"/>
        <v>0</v>
      </c>
      <c r="K1960" t="b">
        <f ca="1">IF(TODAY()-E1960&gt;'Data Inputs'!$B$46,TRUE,FALSE)</f>
        <v>1</v>
      </c>
    </row>
    <row r="1961" spans="1:11" x14ac:dyDescent="0.25">
      <c r="A1961" s="110" t="str">
        <f t="shared" si="90"/>
        <v/>
      </c>
      <c r="B1961" s="123"/>
      <c r="C1961" s="55"/>
      <c r="D1961" s="55"/>
      <c r="E1961" s="56"/>
      <c r="F1961" s="55"/>
      <c r="G1961" s="56"/>
      <c r="H1961" s="84">
        <f>SUMIF('Cash Inflows'!E:E,'AR Journal'!D1961,'Cash Inflows'!F:F)</f>
        <v>0</v>
      </c>
      <c r="I1961" s="84">
        <f t="shared" si="92"/>
        <v>0</v>
      </c>
      <c r="J1961">
        <f t="shared" si="91"/>
        <v>0</v>
      </c>
      <c r="K1961" t="b">
        <f ca="1">IF(TODAY()-E1961&gt;'Data Inputs'!$B$46,TRUE,FALSE)</f>
        <v>1</v>
      </c>
    </row>
    <row r="1962" spans="1:11" x14ac:dyDescent="0.25">
      <c r="A1962" s="110" t="str">
        <f t="shared" si="90"/>
        <v/>
      </c>
      <c r="B1962" s="123"/>
      <c r="C1962" s="55"/>
      <c r="D1962" s="55"/>
      <c r="E1962" s="56"/>
      <c r="F1962" s="55"/>
      <c r="G1962" s="56"/>
      <c r="H1962" s="84">
        <f>SUMIF('Cash Inflows'!E:E,'AR Journal'!D1962,'Cash Inflows'!F:F)</f>
        <v>0</v>
      </c>
      <c r="I1962" s="84">
        <f t="shared" si="92"/>
        <v>0</v>
      </c>
      <c r="J1962">
        <f t="shared" si="91"/>
        <v>0</v>
      </c>
      <c r="K1962" t="b">
        <f ca="1">IF(TODAY()-E1962&gt;'Data Inputs'!$B$46,TRUE,FALSE)</f>
        <v>1</v>
      </c>
    </row>
    <row r="1963" spans="1:11" x14ac:dyDescent="0.25">
      <c r="A1963" s="110" t="str">
        <f t="shared" si="90"/>
        <v/>
      </c>
      <c r="B1963" s="123"/>
      <c r="C1963" s="55"/>
      <c r="D1963" s="55"/>
      <c r="E1963" s="56"/>
      <c r="F1963" s="55"/>
      <c r="G1963" s="56"/>
      <c r="H1963" s="84">
        <f>SUMIF('Cash Inflows'!E:E,'AR Journal'!D1963,'Cash Inflows'!F:F)</f>
        <v>0</v>
      </c>
      <c r="I1963" s="84">
        <f t="shared" si="92"/>
        <v>0</v>
      </c>
      <c r="J1963">
        <f t="shared" si="91"/>
        <v>0</v>
      </c>
      <c r="K1963" t="b">
        <f ca="1">IF(TODAY()-E1963&gt;'Data Inputs'!$B$46,TRUE,FALSE)</f>
        <v>1</v>
      </c>
    </row>
    <row r="1964" spans="1:11" x14ac:dyDescent="0.25">
      <c r="A1964" s="110" t="str">
        <f t="shared" si="90"/>
        <v/>
      </c>
      <c r="B1964" s="123"/>
      <c r="C1964" s="55"/>
      <c r="D1964" s="55"/>
      <c r="E1964" s="56"/>
      <c r="F1964" s="55"/>
      <c r="G1964" s="56"/>
      <c r="H1964" s="84">
        <f>SUMIF('Cash Inflows'!E:E,'AR Journal'!D1964,'Cash Inflows'!F:F)</f>
        <v>0</v>
      </c>
      <c r="I1964" s="84">
        <f t="shared" si="92"/>
        <v>0</v>
      </c>
      <c r="J1964">
        <f t="shared" si="91"/>
        <v>0</v>
      </c>
      <c r="K1964" t="b">
        <f ca="1">IF(TODAY()-E1964&gt;'Data Inputs'!$B$46,TRUE,FALSE)</f>
        <v>1</v>
      </c>
    </row>
    <row r="1965" spans="1:11" x14ac:dyDescent="0.25">
      <c r="A1965" s="110" t="str">
        <f t="shared" si="90"/>
        <v/>
      </c>
      <c r="B1965" s="123"/>
      <c r="C1965" s="55"/>
      <c r="D1965" s="55"/>
      <c r="E1965" s="56"/>
      <c r="F1965" s="55"/>
      <c r="G1965" s="56"/>
      <c r="H1965" s="84">
        <f>SUMIF('Cash Inflows'!E:E,'AR Journal'!D1965,'Cash Inflows'!F:F)</f>
        <v>0</v>
      </c>
      <c r="I1965" s="84">
        <f t="shared" si="92"/>
        <v>0</v>
      </c>
      <c r="J1965">
        <f t="shared" si="91"/>
        <v>0</v>
      </c>
      <c r="K1965" t="b">
        <f ca="1">IF(TODAY()-E1965&gt;'Data Inputs'!$B$46,TRUE,FALSE)</f>
        <v>1</v>
      </c>
    </row>
    <row r="1966" spans="1:11" x14ac:dyDescent="0.25">
      <c r="A1966" s="110" t="str">
        <f t="shared" si="90"/>
        <v/>
      </c>
      <c r="B1966" s="123"/>
      <c r="C1966" s="55"/>
      <c r="D1966" s="55"/>
      <c r="E1966" s="56"/>
      <c r="F1966" s="55"/>
      <c r="G1966" s="56"/>
      <c r="H1966" s="84">
        <f>SUMIF('Cash Inflows'!E:E,'AR Journal'!D1966,'Cash Inflows'!F:F)</f>
        <v>0</v>
      </c>
      <c r="I1966" s="84">
        <f t="shared" si="92"/>
        <v>0</v>
      </c>
      <c r="J1966">
        <f t="shared" si="91"/>
        <v>0</v>
      </c>
      <c r="K1966" t="b">
        <f ca="1">IF(TODAY()-E1966&gt;'Data Inputs'!$B$46,TRUE,FALSE)</f>
        <v>1</v>
      </c>
    </row>
    <row r="1967" spans="1:11" x14ac:dyDescent="0.25">
      <c r="A1967" s="110" t="str">
        <f t="shared" si="90"/>
        <v/>
      </c>
      <c r="B1967" s="123"/>
      <c r="C1967" s="55"/>
      <c r="D1967" s="55"/>
      <c r="E1967" s="56"/>
      <c r="F1967" s="55"/>
      <c r="G1967" s="56"/>
      <c r="H1967" s="84">
        <f>SUMIF('Cash Inflows'!E:E,'AR Journal'!D1967,'Cash Inflows'!F:F)</f>
        <v>0</v>
      </c>
      <c r="I1967" s="84">
        <f t="shared" si="92"/>
        <v>0</v>
      </c>
      <c r="J1967">
        <f t="shared" si="91"/>
        <v>0</v>
      </c>
      <c r="K1967" t="b">
        <f ca="1">IF(TODAY()-E1967&gt;'Data Inputs'!$B$46,TRUE,FALSE)</f>
        <v>1</v>
      </c>
    </row>
    <row r="1968" spans="1:11" x14ac:dyDescent="0.25">
      <c r="A1968" s="110" t="str">
        <f t="shared" si="90"/>
        <v/>
      </c>
      <c r="B1968" s="123"/>
      <c r="C1968" s="55"/>
      <c r="D1968" s="55"/>
      <c r="E1968" s="56"/>
      <c r="F1968" s="55"/>
      <c r="G1968" s="56"/>
      <c r="H1968" s="84">
        <f>SUMIF('Cash Inflows'!E:E,'AR Journal'!D1968,'Cash Inflows'!F:F)</f>
        <v>0</v>
      </c>
      <c r="I1968" s="84">
        <f t="shared" si="92"/>
        <v>0</v>
      </c>
      <c r="J1968">
        <f t="shared" si="91"/>
        <v>0</v>
      </c>
      <c r="K1968" t="b">
        <f ca="1">IF(TODAY()-E1968&gt;'Data Inputs'!$B$46,TRUE,FALSE)</f>
        <v>1</v>
      </c>
    </row>
    <row r="1969" spans="1:11" x14ac:dyDescent="0.25">
      <c r="A1969" s="110" t="str">
        <f t="shared" si="90"/>
        <v/>
      </c>
      <c r="B1969" s="123"/>
      <c r="C1969" s="55"/>
      <c r="D1969" s="55"/>
      <c r="E1969" s="56"/>
      <c r="F1969" s="55"/>
      <c r="G1969" s="56"/>
      <c r="H1969" s="84">
        <f>SUMIF('Cash Inflows'!E:E,'AR Journal'!D1969,'Cash Inflows'!F:F)</f>
        <v>0</v>
      </c>
      <c r="I1969" s="84">
        <f t="shared" si="92"/>
        <v>0</v>
      </c>
      <c r="J1969">
        <f t="shared" si="91"/>
        <v>0</v>
      </c>
      <c r="K1969" t="b">
        <f ca="1">IF(TODAY()-E1969&gt;'Data Inputs'!$B$46,TRUE,FALSE)</f>
        <v>1</v>
      </c>
    </row>
    <row r="1970" spans="1:11" x14ac:dyDescent="0.25">
      <c r="A1970" s="110" t="str">
        <f t="shared" si="90"/>
        <v/>
      </c>
      <c r="B1970" s="123"/>
      <c r="C1970" s="55"/>
      <c r="D1970" s="55"/>
      <c r="E1970" s="56"/>
      <c r="F1970" s="55"/>
      <c r="G1970" s="56"/>
      <c r="H1970" s="84">
        <f>SUMIF('Cash Inflows'!E:E,'AR Journal'!D1970,'Cash Inflows'!F:F)</f>
        <v>0</v>
      </c>
      <c r="I1970" s="84">
        <f t="shared" si="92"/>
        <v>0</v>
      </c>
      <c r="J1970">
        <f t="shared" si="91"/>
        <v>0</v>
      </c>
      <c r="K1970" t="b">
        <f ca="1">IF(TODAY()-E1970&gt;'Data Inputs'!$B$46,TRUE,FALSE)</f>
        <v>1</v>
      </c>
    </row>
    <row r="1971" spans="1:11" x14ac:dyDescent="0.25">
      <c r="A1971" s="110" t="str">
        <f t="shared" si="90"/>
        <v/>
      </c>
      <c r="B1971" s="123"/>
      <c r="C1971" s="55"/>
      <c r="D1971" s="55"/>
      <c r="E1971" s="56"/>
      <c r="F1971" s="55"/>
      <c r="G1971" s="56"/>
      <c r="H1971" s="84">
        <f>SUMIF('Cash Inflows'!E:E,'AR Journal'!D1971,'Cash Inflows'!F:F)</f>
        <v>0</v>
      </c>
      <c r="I1971" s="84">
        <f t="shared" si="92"/>
        <v>0</v>
      </c>
      <c r="J1971">
        <f t="shared" si="91"/>
        <v>0</v>
      </c>
      <c r="K1971" t="b">
        <f ca="1">IF(TODAY()-E1971&gt;'Data Inputs'!$B$46,TRUE,FALSE)</f>
        <v>1</v>
      </c>
    </row>
    <row r="1972" spans="1:11" x14ac:dyDescent="0.25">
      <c r="A1972" s="110" t="str">
        <f t="shared" si="90"/>
        <v/>
      </c>
      <c r="B1972" s="123"/>
      <c r="C1972" s="55"/>
      <c r="D1972" s="55"/>
      <c r="E1972" s="56"/>
      <c r="F1972" s="55"/>
      <c r="G1972" s="56"/>
      <c r="H1972" s="84">
        <f>SUMIF('Cash Inflows'!E:E,'AR Journal'!D1972,'Cash Inflows'!F:F)</f>
        <v>0</v>
      </c>
      <c r="I1972" s="84">
        <f t="shared" si="92"/>
        <v>0</v>
      </c>
      <c r="J1972">
        <f t="shared" si="91"/>
        <v>0</v>
      </c>
      <c r="K1972" t="b">
        <f ca="1">IF(TODAY()-E1972&gt;'Data Inputs'!$B$46,TRUE,FALSE)</f>
        <v>1</v>
      </c>
    </row>
    <row r="1973" spans="1:11" x14ac:dyDescent="0.25">
      <c r="A1973" s="110" t="str">
        <f t="shared" si="90"/>
        <v/>
      </c>
      <c r="B1973" s="123"/>
      <c r="C1973" s="55"/>
      <c r="D1973" s="55"/>
      <c r="E1973" s="56"/>
      <c r="F1973" s="55"/>
      <c r="G1973" s="56"/>
      <c r="H1973" s="84">
        <f>SUMIF('Cash Inflows'!E:E,'AR Journal'!D1973,'Cash Inflows'!F:F)</f>
        <v>0</v>
      </c>
      <c r="I1973" s="84">
        <f t="shared" si="92"/>
        <v>0</v>
      </c>
      <c r="J1973">
        <f t="shared" si="91"/>
        <v>0</v>
      </c>
      <c r="K1973" t="b">
        <f ca="1">IF(TODAY()-E1973&gt;'Data Inputs'!$B$46,TRUE,FALSE)</f>
        <v>1</v>
      </c>
    </row>
    <row r="1974" spans="1:11" x14ac:dyDescent="0.25">
      <c r="A1974" s="110" t="str">
        <f t="shared" si="90"/>
        <v/>
      </c>
      <c r="B1974" s="123"/>
      <c r="C1974" s="55"/>
      <c r="D1974" s="55"/>
      <c r="E1974" s="56"/>
      <c r="F1974" s="55"/>
      <c r="G1974" s="56"/>
      <c r="H1974" s="84">
        <f>SUMIF('Cash Inflows'!E:E,'AR Journal'!D1974,'Cash Inflows'!F:F)</f>
        <v>0</v>
      </c>
      <c r="I1974" s="84">
        <f t="shared" si="92"/>
        <v>0</v>
      </c>
      <c r="J1974">
        <f t="shared" si="91"/>
        <v>0</v>
      </c>
      <c r="K1974" t="b">
        <f ca="1">IF(TODAY()-E1974&gt;'Data Inputs'!$B$46,TRUE,FALSE)</f>
        <v>1</v>
      </c>
    </row>
    <row r="1975" spans="1:11" x14ac:dyDescent="0.25">
      <c r="A1975" s="110" t="str">
        <f t="shared" si="90"/>
        <v/>
      </c>
      <c r="B1975" s="123"/>
      <c r="C1975" s="55"/>
      <c r="D1975" s="55"/>
      <c r="E1975" s="56"/>
      <c r="F1975" s="55"/>
      <c r="G1975" s="56"/>
      <c r="H1975" s="84">
        <f>SUMIF('Cash Inflows'!E:E,'AR Journal'!D1975,'Cash Inflows'!F:F)</f>
        <v>0</v>
      </c>
      <c r="I1975" s="84">
        <f t="shared" si="92"/>
        <v>0</v>
      </c>
      <c r="J1975">
        <f t="shared" si="91"/>
        <v>0</v>
      </c>
      <c r="K1975" t="b">
        <f ca="1">IF(TODAY()-E1975&gt;'Data Inputs'!$B$46,TRUE,FALSE)</f>
        <v>1</v>
      </c>
    </row>
    <row r="1976" spans="1:11" x14ac:dyDescent="0.25">
      <c r="A1976" s="110" t="str">
        <f t="shared" si="90"/>
        <v/>
      </c>
      <c r="B1976" s="123"/>
      <c r="C1976" s="55"/>
      <c r="D1976" s="55"/>
      <c r="E1976" s="56"/>
      <c r="F1976" s="55"/>
      <c r="G1976" s="56"/>
      <c r="H1976" s="84">
        <f>SUMIF('Cash Inflows'!E:E,'AR Journal'!D1976,'Cash Inflows'!F:F)</f>
        <v>0</v>
      </c>
      <c r="I1976" s="84">
        <f t="shared" si="92"/>
        <v>0</v>
      </c>
      <c r="J1976">
        <f t="shared" si="91"/>
        <v>0</v>
      </c>
      <c r="K1976" t="b">
        <f ca="1">IF(TODAY()-E1976&gt;'Data Inputs'!$B$46,TRUE,FALSE)</f>
        <v>1</v>
      </c>
    </row>
    <row r="1977" spans="1:11" x14ac:dyDescent="0.25">
      <c r="A1977" s="110" t="str">
        <f t="shared" si="90"/>
        <v/>
      </c>
      <c r="B1977" s="123"/>
      <c r="C1977" s="55"/>
      <c r="D1977" s="55"/>
      <c r="E1977" s="56"/>
      <c r="F1977" s="55"/>
      <c r="G1977" s="56"/>
      <c r="H1977" s="84">
        <f>SUMIF('Cash Inflows'!E:E,'AR Journal'!D1977,'Cash Inflows'!F:F)</f>
        <v>0</v>
      </c>
      <c r="I1977" s="84">
        <f t="shared" si="92"/>
        <v>0</v>
      </c>
      <c r="J1977">
        <f t="shared" si="91"/>
        <v>0</v>
      </c>
      <c r="K1977" t="b">
        <f ca="1">IF(TODAY()-E1977&gt;'Data Inputs'!$B$46,TRUE,FALSE)</f>
        <v>1</v>
      </c>
    </row>
    <row r="1978" spans="1:11" x14ac:dyDescent="0.25">
      <c r="A1978" s="110" t="str">
        <f t="shared" si="90"/>
        <v/>
      </c>
      <c r="B1978" s="123"/>
      <c r="C1978" s="55"/>
      <c r="D1978" s="55"/>
      <c r="E1978" s="56"/>
      <c r="F1978" s="55"/>
      <c r="G1978" s="56"/>
      <c r="H1978" s="84">
        <f>SUMIF('Cash Inflows'!E:E,'AR Journal'!D1978,'Cash Inflows'!F:F)</f>
        <v>0</v>
      </c>
      <c r="I1978" s="84">
        <f t="shared" si="92"/>
        <v>0</v>
      </c>
      <c r="J1978">
        <f t="shared" si="91"/>
        <v>0</v>
      </c>
      <c r="K1978" t="b">
        <f ca="1">IF(TODAY()-E1978&gt;'Data Inputs'!$B$46,TRUE,FALSE)</f>
        <v>1</v>
      </c>
    </row>
    <row r="1979" spans="1:11" x14ac:dyDescent="0.25">
      <c r="A1979" s="110" t="str">
        <f t="shared" si="90"/>
        <v/>
      </c>
      <c r="B1979" s="123"/>
      <c r="C1979" s="55"/>
      <c r="D1979" s="55"/>
      <c r="E1979" s="56"/>
      <c r="F1979" s="55"/>
      <c r="G1979" s="56"/>
      <c r="H1979" s="84">
        <f>SUMIF('Cash Inflows'!E:E,'AR Journal'!D1979,'Cash Inflows'!F:F)</f>
        <v>0</v>
      </c>
      <c r="I1979" s="84">
        <f t="shared" si="92"/>
        <v>0</v>
      </c>
      <c r="J1979">
        <f t="shared" si="91"/>
        <v>0</v>
      </c>
      <c r="K1979" t="b">
        <f ca="1">IF(TODAY()-E1979&gt;'Data Inputs'!$B$46,TRUE,FALSE)</f>
        <v>1</v>
      </c>
    </row>
    <row r="1980" spans="1:11" x14ac:dyDescent="0.25">
      <c r="A1980" s="110" t="str">
        <f t="shared" si="90"/>
        <v/>
      </c>
      <c r="B1980" s="123"/>
      <c r="C1980" s="55"/>
      <c r="D1980" s="55"/>
      <c r="E1980" s="56"/>
      <c r="F1980" s="55"/>
      <c r="G1980" s="56"/>
      <c r="H1980" s="84">
        <f>SUMIF('Cash Inflows'!E:E,'AR Journal'!D1980,'Cash Inflows'!F:F)</f>
        <v>0</v>
      </c>
      <c r="I1980" s="84">
        <f t="shared" si="92"/>
        <v>0</v>
      </c>
      <c r="J1980">
        <f t="shared" si="91"/>
        <v>0</v>
      </c>
      <c r="K1980" t="b">
        <f ca="1">IF(TODAY()-E1980&gt;'Data Inputs'!$B$46,TRUE,FALSE)</f>
        <v>1</v>
      </c>
    </row>
    <row r="1981" spans="1:11" x14ac:dyDescent="0.25">
      <c r="A1981" s="110" t="str">
        <f t="shared" si="90"/>
        <v/>
      </c>
      <c r="B1981" s="123"/>
      <c r="C1981" s="55"/>
      <c r="D1981" s="55"/>
      <c r="E1981" s="56"/>
      <c r="F1981" s="55"/>
      <c r="G1981" s="56"/>
      <c r="H1981" s="84">
        <f>SUMIF('Cash Inflows'!E:E,'AR Journal'!D1981,'Cash Inflows'!F:F)</f>
        <v>0</v>
      </c>
      <c r="I1981" s="84">
        <f t="shared" si="92"/>
        <v>0</v>
      </c>
      <c r="J1981">
        <f t="shared" si="91"/>
        <v>0</v>
      </c>
      <c r="K1981" t="b">
        <f ca="1">IF(TODAY()-E1981&gt;'Data Inputs'!$B$46,TRUE,FALSE)</f>
        <v>1</v>
      </c>
    </row>
    <row r="1982" spans="1:11" x14ac:dyDescent="0.25">
      <c r="A1982" s="110" t="str">
        <f t="shared" si="90"/>
        <v/>
      </c>
      <c r="B1982" s="123"/>
      <c r="C1982" s="55"/>
      <c r="D1982" s="55"/>
      <c r="E1982" s="56"/>
      <c r="F1982" s="55"/>
      <c r="G1982" s="56"/>
      <c r="H1982" s="84">
        <f>SUMIF('Cash Inflows'!E:E,'AR Journal'!D1982,'Cash Inflows'!F:F)</f>
        <v>0</v>
      </c>
      <c r="I1982" s="84">
        <f t="shared" si="92"/>
        <v>0</v>
      </c>
      <c r="J1982">
        <f t="shared" si="91"/>
        <v>0</v>
      </c>
      <c r="K1982" t="b">
        <f ca="1">IF(TODAY()-E1982&gt;'Data Inputs'!$B$46,TRUE,FALSE)</f>
        <v>1</v>
      </c>
    </row>
    <row r="1983" spans="1:11" x14ac:dyDescent="0.25">
      <c r="A1983" s="110" t="str">
        <f t="shared" si="90"/>
        <v/>
      </c>
      <c r="B1983" s="123"/>
      <c r="C1983" s="55"/>
      <c r="D1983" s="55"/>
      <c r="E1983" s="56"/>
      <c r="F1983" s="55"/>
      <c r="G1983" s="56"/>
      <c r="H1983" s="84">
        <f>SUMIF('Cash Inflows'!E:E,'AR Journal'!D1983,'Cash Inflows'!F:F)</f>
        <v>0</v>
      </c>
      <c r="I1983" s="84">
        <f t="shared" si="92"/>
        <v>0</v>
      </c>
      <c r="J1983">
        <f t="shared" si="91"/>
        <v>0</v>
      </c>
      <c r="K1983" t="b">
        <f ca="1">IF(TODAY()-E1983&gt;'Data Inputs'!$B$46,TRUE,FALSE)</f>
        <v>1</v>
      </c>
    </row>
    <row r="1984" spans="1:11" x14ac:dyDescent="0.25">
      <c r="A1984" s="110" t="str">
        <f t="shared" si="90"/>
        <v/>
      </c>
      <c r="B1984" s="123"/>
      <c r="C1984" s="55"/>
      <c r="D1984" s="55"/>
      <c r="E1984" s="56"/>
      <c r="F1984" s="55"/>
      <c r="G1984" s="56"/>
      <c r="H1984" s="84">
        <f>SUMIF('Cash Inflows'!E:E,'AR Journal'!D1984,'Cash Inflows'!F:F)</f>
        <v>0</v>
      </c>
      <c r="I1984" s="84">
        <f t="shared" si="92"/>
        <v>0</v>
      </c>
      <c r="J1984">
        <f t="shared" si="91"/>
        <v>0</v>
      </c>
      <c r="K1984" t="b">
        <f ca="1">IF(TODAY()-E1984&gt;'Data Inputs'!$B$46,TRUE,FALSE)</f>
        <v>1</v>
      </c>
    </row>
    <row r="1985" spans="1:11" x14ac:dyDescent="0.25">
      <c r="A1985" s="110" t="str">
        <f t="shared" si="90"/>
        <v/>
      </c>
      <c r="B1985" s="123"/>
      <c r="C1985" s="55"/>
      <c r="D1985" s="55"/>
      <c r="E1985" s="56"/>
      <c r="F1985" s="55"/>
      <c r="G1985" s="56"/>
      <c r="H1985" s="84">
        <f>SUMIF('Cash Inflows'!E:E,'AR Journal'!D1985,'Cash Inflows'!F:F)</f>
        <v>0</v>
      </c>
      <c r="I1985" s="84">
        <f t="shared" si="92"/>
        <v>0</v>
      </c>
      <c r="J1985">
        <f t="shared" si="91"/>
        <v>0</v>
      </c>
      <c r="K1985" t="b">
        <f ca="1">IF(TODAY()-E1985&gt;'Data Inputs'!$B$46,TRUE,FALSE)</f>
        <v>1</v>
      </c>
    </row>
    <row r="1986" spans="1:11" x14ac:dyDescent="0.25">
      <c r="A1986" s="110" t="str">
        <f t="shared" si="90"/>
        <v/>
      </c>
      <c r="B1986" s="123"/>
      <c r="C1986" s="55"/>
      <c r="D1986" s="55"/>
      <c r="E1986" s="56"/>
      <c r="F1986" s="55"/>
      <c r="G1986" s="56"/>
      <c r="H1986" s="84">
        <f>SUMIF('Cash Inflows'!E:E,'AR Journal'!D1986,'Cash Inflows'!F:F)</f>
        <v>0</v>
      </c>
      <c r="I1986" s="84">
        <f t="shared" si="92"/>
        <v>0</v>
      </c>
      <c r="J1986">
        <f t="shared" si="91"/>
        <v>0</v>
      </c>
      <c r="K1986" t="b">
        <f ca="1">IF(TODAY()-E1986&gt;'Data Inputs'!$B$46,TRUE,FALSE)</f>
        <v>1</v>
      </c>
    </row>
    <row r="1987" spans="1:11" x14ac:dyDescent="0.25">
      <c r="A1987" s="110" t="str">
        <f t="shared" ref="A1987:A2050" si="93">IF(E1987="","",E1987+(6-J1987))</f>
        <v/>
      </c>
      <c r="B1987" s="123"/>
      <c r="C1987" s="55"/>
      <c r="D1987" s="55"/>
      <c r="E1987" s="56"/>
      <c r="F1987" s="55"/>
      <c r="G1987" s="56"/>
      <c r="H1987" s="84">
        <f>SUMIF('Cash Inflows'!E:E,'AR Journal'!D1987,'Cash Inflows'!F:F)</f>
        <v>0</v>
      </c>
      <c r="I1987" s="84">
        <f t="shared" si="92"/>
        <v>0</v>
      </c>
      <c r="J1987">
        <f t="shared" ref="J1987:J2050" si="94">IF(WEEKDAY(E1987)=7,0,WEEKDAY(E1987))</f>
        <v>0</v>
      </c>
      <c r="K1987" t="b">
        <f ca="1">IF(TODAY()-E1987&gt;'Data Inputs'!$B$46,TRUE,FALSE)</f>
        <v>1</v>
      </c>
    </row>
    <row r="1988" spans="1:11" x14ac:dyDescent="0.25">
      <c r="A1988" s="110" t="str">
        <f t="shared" si="93"/>
        <v/>
      </c>
      <c r="B1988" s="123"/>
      <c r="C1988" s="55"/>
      <c r="D1988" s="55"/>
      <c r="E1988" s="56"/>
      <c r="F1988" s="55"/>
      <c r="G1988" s="56"/>
      <c r="H1988" s="84">
        <f>SUMIF('Cash Inflows'!E:E,'AR Journal'!D1988,'Cash Inflows'!F:F)</f>
        <v>0</v>
      </c>
      <c r="I1988" s="84">
        <f t="shared" ref="I1988:I2051" si="95">F1988-H1988</f>
        <v>0</v>
      </c>
      <c r="J1988">
        <f t="shared" si="94"/>
        <v>0</v>
      </c>
      <c r="K1988" t="b">
        <f ca="1">IF(TODAY()-E1988&gt;'Data Inputs'!$B$46,TRUE,FALSE)</f>
        <v>1</v>
      </c>
    </row>
    <row r="1989" spans="1:11" x14ac:dyDescent="0.25">
      <c r="A1989" s="110" t="str">
        <f t="shared" si="93"/>
        <v/>
      </c>
      <c r="B1989" s="123"/>
      <c r="C1989" s="55"/>
      <c r="D1989" s="55"/>
      <c r="E1989" s="56"/>
      <c r="F1989" s="55"/>
      <c r="G1989" s="56"/>
      <c r="H1989" s="84">
        <f>SUMIF('Cash Inflows'!E:E,'AR Journal'!D1989,'Cash Inflows'!F:F)</f>
        <v>0</v>
      </c>
      <c r="I1989" s="84">
        <f t="shared" si="95"/>
        <v>0</v>
      </c>
      <c r="J1989">
        <f t="shared" si="94"/>
        <v>0</v>
      </c>
      <c r="K1989" t="b">
        <f ca="1">IF(TODAY()-E1989&gt;'Data Inputs'!$B$46,TRUE,FALSE)</f>
        <v>1</v>
      </c>
    </row>
    <row r="1990" spans="1:11" x14ac:dyDescent="0.25">
      <c r="A1990" s="110" t="str">
        <f t="shared" si="93"/>
        <v/>
      </c>
      <c r="B1990" s="123"/>
      <c r="C1990" s="55"/>
      <c r="D1990" s="55"/>
      <c r="E1990" s="56"/>
      <c r="F1990" s="55"/>
      <c r="G1990" s="56"/>
      <c r="H1990" s="84">
        <f>SUMIF('Cash Inflows'!E:E,'AR Journal'!D1990,'Cash Inflows'!F:F)</f>
        <v>0</v>
      </c>
      <c r="I1990" s="84">
        <f t="shared" si="95"/>
        <v>0</v>
      </c>
      <c r="J1990">
        <f t="shared" si="94"/>
        <v>0</v>
      </c>
      <c r="K1990" t="b">
        <f ca="1">IF(TODAY()-E1990&gt;'Data Inputs'!$B$46,TRUE,FALSE)</f>
        <v>1</v>
      </c>
    </row>
    <row r="1991" spans="1:11" x14ac:dyDescent="0.25">
      <c r="A1991" s="110" t="str">
        <f t="shared" si="93"/>
        <v/>
      </c>
      <c r="B1991" s="123"/>
      <c r="C1991" s="55"/>
      <c r="D1991" s="55"/>
      <c r="E1991" s="56"/>
      <c r="F1991" s="55"/>
      <c r="G1991" s="56"/>
      <c r="H1991" s="84">
        <f>SUMIF('Cash Inflows'!E:E,'AR Journal'!D1991,'Cash Inflows'!F:F)</f>
        <v>0</v>
      </c>
      <c r="I1991" s="84">
        <f t="shared" si="95"/>
        <v>0</v>
      </c>
      <c r="J1991">
        <f t="shared" si="94"/>
        <v>0</v>
      </c>
      <c r="K1991" t="b">
        <f ca="1">IF(TODAY()-E1991&gt;'Data Inputs'!$B$46,TRUE,FALSE)</f>
        <v>1</v>
      </c>
    </row>
    <row r="1992" spans="1:11" x14ac:dyDescent="0.25">
      <c r="A1992" s="110" t="str">
        <f t="shared" si="93"/>
        <v/>
      </c>
      <c r="B1992" s="123"/>
      <c r="C1992" s="55"/>
      <c r="D1992" s="55"/>
      <c r="E1992" s="56"/>
      <c r="F1992" s="55"/>
      <c r="G1992" s="56"/>
      <c r="H1992" s="84">
        <f>SUMIF('Cash Inflows'!E:E,'AR Journal'!D1992,'Cash Inflows'!F:F)</f>
        <v>0</v>
      </c>
      <c r="I1992" s="84">
        <f t="shared" si="95"/>
        <v>0</v>
      </c>
      <c r="J1992">
        <f t="shared" si="94"/>
        <v>0</v>
      </c>
      <c r="K1992" t="b">
        <f ca="1">IF(TODAY()-E1992&gt;'Data Inputs'!$B$46,TRUE,FALSE)</f>
        <v>1</v>
      </c>
    </row>
    <row r="1993" spans="1:11" x14ac:dyDescent="0.25">
      <c r="A1993" s="110" t="str">
        <f t="shared" si="93"/>
        <v/>
      </c>
      <c r="B1993" s="123"/>
      <c r="C1993" s="55"/>
      <c r="D1993" s="55"/>
      <c r="E1993" s="56"/>
      <c r="F1993" s="55"/>
      <c r="G1993" s="56"/>
      <c r="H1993" s="84">
        <f>SUMIF('Cash Inflows'!E:E,'AR Journal'!D1993,'Cash Inflows'!F:F)</f>
        <v>0</v>
      </c>
      <c r="I1993" s="84">
        <f t="shared" si="95"/>
        <v>0</v>
      </c>
      <c r="J1993">
        <f t="shared" si="94"/>
        <v>0</v>
      </c>
      <c r="K1993" t="b">
        <f ca="1">IF(TODAY()-E1993&gt;'Data Inputs'!$B$46,TRUE,FALSE)</f>
        <v>1</v>
      </c>
    </row>
    <row r="1994" spans="1:11" x14ac:dyDescent="0.25">
      <c r="A1994" s="110" t="str">
        <f t="shared" si="93"/>
        <v/>
      </c>
      <c r="B1994" s="123"/>
      <c r="C1994" s="55"/>
      <c r="D1994" s="55"/>
      <c r="E1994" s="56"/>
      <c r="F1994" s="55"/>
      <c r="G1994" s="56"/>
      <c r="H1994" s="84">
        <f>SUMIF('Cash Inflows'!E:E,'AR Journal'!D1994,'Cash Inflows'!F:F)</f>
        <v>0</v>
      </c>
      <c r="I1994" s="84">
        <f t="shared" si="95"/>
        <v>0</v>
      </c>
      <c r="J1994">
        <f t="shared" si="94"/>
        <v>0</v>
      </c>
      <c r="K1994" t="b">
        <f ca="1">IF(TODAY()-E1994&gt;'Data Inputs'!$B$46,TRUE,FALSE)</f>
        <v>1</v>
      </c>
    </row>
    <row r="1995" spans="1:11" x14ac:dyDescent="0.25">
      <c r="A1995" s="110" t="str">
        <f t="shared" si="93"/>
        <v/>
      </c>
      <c r="B1995" s="123"/>
      <c r="C1995" s="55"/>
      <c r="D1995" s="55"/>
      <c r="E1995" s="56"/>
      <c r="F1995" s="55"/>
      <c r="G1995" s="56"/>
      <c r="H1995" s="84">
        <f>SUMIF('Cash Inflows'!E:E,'AR Journal'!D1995,'Cash Inflows'!F:F)</f>
        <v>0</v>
      </c>
      <c r="I1995" s="84">
        <f t="shared" si="95"/>
        <v>0</v>
      </c>
      <c r="J1995">
        <f t="shared" si="94"/>
        <v>0</v>
      </c>
      <c r="K1995" t="b">
        <f ca="1">IF(TODAY()-E1995&gt;'Data Inputs'!$B$46,TRUE,FALSE)</f>
        <v>1</v>
      </c>
    </row>
    <row r="1996" spans="1:11" x14ac:dyDescent="0.25">
      <c r="A1996" s="110" t="str">
        <f t="shared" si="93"/>
        <v/>
      </c>
      <c r="B1996" s="123"/>
      <c r="C1996" s="55"/>
      <c r="D1996" s="55"/>
      <c r="E1996" s="56"/>
      <c r="F1996" s="55"/>
      <c r="G1996" s="56"/>
      <c r="H1996" s="84">
        <f>SUMIF('Cash Inflows'!E:E,'AR Journal'!D1996,'Cash Inflows'!F:F)</f>
        <v>0</v>
      </c>
      <c r="I1996" s="84">
        <f t="shared" si="95"/>
        <v>0</v>
      </c>
      <c r="J1996">
        <f t="shared" si="94"/>
        <v>0</v>
      </c>
      <c r="K1996" t="b">
        <f ca="1">IF(TODAY()-E1996&gt;'Data Inputs'!$B$46,TRUE,FALSE)</f>
        <v>1</v>
      </c>
    </row>
    <row r="1997" spans="1:11" x14ac:dyDescent="0.25">
      <c r="A1997" s="110" t="str">
        <f t="shared" si="93"/>
        <v/>
      </c>
      <c r="B1997" s="123"/>
      <c r="C1997" s="55"/>
      <c r="D1997" s="55"/>
      <c r="E1997" s="56"/>
      <c r="F1997" s="55"/>
      <c r="G1997" s="56"/>
      <c r="H1997" s="84">
        <f>SUMIF('Cash Inflows'!E:E,'AR Journal'!D1997,'Cash Inflows'!F:F)</f>
        <v>0</v>
      </c>
      <c r="I1997" s="84">
        <f t="shared" si="95"/>
        <v>0</v>
      </c>
      <c r="J1997">
        <f t="shared" si="94"/>
        <v>0</v>
      </c>
      <c r="K1997" t="b">
        <f ca="1">IF(TODAY()-E1997&gt;'Data Inputs'!$B$46,TRUE,FALSE)</f>
        <v>1</v>
      </c>
    </row>
    <row r="1998" spans="1:11" x14ac:dyDescent="0.25">
      <c r="A1998" s="110" t="str">
        <f t="shared" si="93"/>
        <v/>
      </c>
      <c r="B1998" s="123"/>
      <c r="C1998" s="55"/>
      <c r="D1998" s="55"/>
      <c r="E1998" s="56"/>
      <c r="F1998" s="55"/>
      <c r="G1998" s="56"/>
      <c r="H1998" s="84">
        <f>SUMIF('Cash Inflows'!E:E,'AR Journal'!D1998,'Cash Inflows'!F:F)</f>
        <v>0</v>
      </c>
      <c r="I1998" s="84">
        <f t="shared" si="95"/>
        <v>0</v>
      </c>
      <c r="J1998">
        <f t="shared" si="94"/>
        <v>0</v>
      </c>
      <c r="K1998" t="b">
        <f ca="1">IF(TODAY()-E1998&gt;'Data Inputs'!$B$46,TRUE,FALSE)</f>
        <v>1</v>
      </c>
    </row>
    <row r="1999" spans="1:11" x14ac:dyDescent="0.25">
      <c r="A1999" s="110" t="str">
        <f t="shared" si="93"/>
        <v/>
      </c>
      <c r="B1999" s="123"/>
      <c r="C1999" s="55"/>
      <c r="D1999" s="55"/>
      <c r="E1999" s="56"/>
      <c r="F1999" s="55"/>
      <c r="G1999" s="56"/>
      <c r="H1999" s="84">
        <f>SUMIF('Cash Inflows'!E:E,'AR Journal'!D1999,'Cash Inflows'!F:F)</f>
        <v>0</v>
      </c>
      <c r="I1999" s="84">
        <f t="shared" si="95"/>
        <v>0</v>
      </c>
      <c r="J1999">
        <f t="shared" si="94"/>
        <v>0</v>
      </c>
      <c r="K1999" t="b">
        <f ca="1">IF(TODAY()-E1999&gt;'Data Inputs'!$B$46,TRUE,FALSE)</f>
        <v>1</v>
      </c>
    </row>
    <row r="2000" spans="1:11" x14ac:dyDescent="0.25">
      <c r="A2000" s="110" t="str">
        <f t="shared" si="93"/>
        <v/>
      </c>
      <c r="B2000" s="123"/>
      <c r="C2000" s="55"/>
      <c r="D2000" s="55"/>
      <c r="E2000" s="56"/>
      <c r="F2000" s="55"/>
      <c r="G2000" s="56"/>
      <c r="H2000" s="84">
        <f>SUMIF('Cash Inflows'!E:E,'AR Journal'!D2000,'Cash Inflows'!F:F)</f>
        <v>0</v>
      </c>
      <c r="I2000" s="84">
        <f t="shared" si="95"/>
        <v>0</v>
      </c>
      <c r="J2000">
        <f t="shared" si="94"/>
        <v>0</v>
      </c>
      <c r="K2000" t="b">
        <f ca="1">IF(TODAY()-E2000&gt;'Data Inputs'!$B$46,TRUE,FALSE)</f>
        <v>1</v>
      </c>
    </row>
    <row r="2001" spans="1:11" x14ac:dyDescent="0.25">
      <c r="A2001" s="110" t="str">
        <f t="shared" si="93"/>
        <v/>
      </c>
      <c r="B2001" s="123"/>
      <c r="C2001" s="55"/>
      <c r="D2001" s="55"/>
      <c r="E2001" s="56"/>
      <c r="F2001" s="55"/>
      <c r="G2001" s="56"/>
      <c r="H2001" s="84">
        <f>SUMIF('Cash Inflows'!E:E,'AR Journal'!D2001,'Cash Inflows'!F:F)</f>
        <v>0</v>
      </c>
      <c r="I2001" s="84">
        <f t="shared" si="95"/>
        <v>0</v>
      </c>
      <c r="J2001">
        <f t="shared" si="94"/>
        <v>0</v>
      </c>
      <c r="K2001" t="b">
        <f ca="1">IF(TODAY()-E2001&gt;'Data Inputs'!$B$46,TRUE,FALSE)</f>
        <v>1</v>
      </c>
    </row>
    <row r="2002" spans="1:11" x14ac:dyDescent="0.25">
      <c r="A2002" s="110" t="str">
        <f t="shared" si="93"/>
        <v/>
      </c>
      <c r="B2002" s="123"/>
      <c r="C2002" s="55"/>
      <c r="D2002" s="55"/>
      <c r="E2002" s="56"/>
      <c r="F2002" s="55"/>
      <c r="G2002" s="56"/>
      <c r="H2002" s="84">
        <f>SUMIF('Cash Inflows'!E:E,'AR Journal'!D2002,'Cash Inflows'!F:F)</f>
        <v>0</v>
      </c>
      <c r="I2002" s="84">
        <f t="shared" si="95"/>
        <v>0</v>
      </c>
      <c r="J2002">
        <f t="shared" si="94"/>
        <v>0</v>
      </c>
      <c r="K2002" t="b">
        <f ca="1">IF(TODAY()-E2002&gt;'Data Inputs'!$B$46,TRUE,FALSE)</f>
        <v>1</v>
      </c>
    </row>
    <row r="2003" spans="1:11" x14ac:dyDescent="0.25">
      <c r="A2003" s="110" t="str">
        <f t="shared" si="93"/>
        <v/>
      </c>
      <c r="B2003" s="123"/>
      <c r="C2003" s="55"/>
      <c r="D2003" s="55"/>
      <c r="E2003" s="56"/>
      <c r="F2003" s="55"/>
      <c r="G2003" s="56"/>
      <c r="H2003" s="84">
        <f>SUMIF('Cash Inflows'!E:E,'AR Journal'!D2003,'Cash Inflows'!F:F)</f>
        <v>0</v>
      </c>
      <c r="I2003" s="84">
        <f t="shared" si="95"/>
        <v>0</v>
      </c>
      <c r="J2003">
        <f t="shared" si="94"/>
        <v>0</v>
      </c>
      <c r="K2003" t="b">
        <f ca="1">IF(TODAY()-E2003&gt;'Data Inputs'!$B$46,TRUE,FALSE)</f>
        <v>1</v>
      </c>
    </row>
    <row r="2004" spans="1:11" x14ac:dyDescent="0.25">
      <c r="A2004" s="110" t="str">
        <f t="shared" si="93"/>
        <v/>
      </c>
      <c r="B2004" s="123"/>
      <c r="C2004" s="55"/>
      <c r="D2004" s="55"/>
      <c r="E2004" s="56"/>
      <c r="F2004" s="55"/>
      <c r="G2004" s="56"/>
      <c r="H2004" s="84">
        <f>SUMIF('Cash Inflows'!E:E,'AR Journal'!D2004,'Cash Inflows'!F:F)</f>
        <v>0</v>
      </c>
      <c r="I2004" s="84">
        <f t="shared" si="95"/>
        <v>0</v>
      </c>
      <c r="J2004">
        <f t="shared" si="94"/>
        <v>0</v>
      </c>
      <c r="K2004" t="b">
        <f ca="1">IF(TODAY()-E2004&gt;'Data Inputs'!$B$46,TRUE,FALSE)</f>
        <v>1</v>
      </c>
    </row>
    <row r="2005" spans="1:11" x14ac:dyDescent="0.25">
      <c r="A2005" s="110" t="str">
        <f t="shared" si="93"/>
        <v/>
      </c>
      <c r="B2005" s="123"/>
      <c r="C2005" s="55"/>
      <c r="D2005" s="55"/>
      <c r="E2005" s="56"/>
      <c r="F2005" s="55"/>
      <c r="G2005" s="56"/>
      <c r="H2005" s="84">
        <f>SUMIF('Cash Inflows'!E:E,'AR Journal'!D2005,'Cash Inflows'!F:F)</f>
        <v>0</v>
      </c>
      <c r="I2005" s="84">
        <f t="shared" si="95"/>
        <v>0</v>
      </c>
      <c r="J2005">
        <f t="shared" si="94"/>
        <v>0</v>
      </c>
      <c r="K2005" t="b">
        <f ca="1">IF(TODAY()-E2005&gt;'Data Inputs'!$B$46,TRUE,FALSE)</f>
        <v>1</v>
      </c>
    </row>
    <row r="2006" spans="1:11" x14ac:dyDescent="0.25">
      <c r="A2006" s="110" t="str">
        <f t="shared" si="93"/>
        <v/>
      </c>
      <c r="B2006" s="123"/>
      <c r="C2006" s="55"/>
      <c r="D2006" s="55"/>
      <c r="E2006" s="56"/>
      <c r="F2006" s="55"/>
      <c r="G2006" s="56"/>
      <c r="H2006" s="84">
        <f>SUMIF('Cash Inflows'!E:E,'AR Journal'!D2006,'Cash Inflows'!F:F)</f>
        <v>0</v>
      </c>
      <c r="I2006" s="84">
        <f t="shared" si="95"/>
        <v>0</v>
      </c>
      <c r="J2006">
        <f t="shared" si="94"/>
        <v>0</v>
      </c>
      <c r="K2006" t="b">
        <f ca="1">IF(TODAY()-E2006&gt;'Data Inputs'!$B$46,TRUE,FALSE)</f>
        <v>1</v>
      </c>
    </row>
    <row r="2007" spans="1:11" x14ac:dyDescent="0.25">
      <c r="A2007" s="110" t="str">
        <f t="shared" si="93"/>
        <v/>
      </c>
      <c r="B2007" s="123"/>
      <c r="C2007" s="55"/>
      <c r="D2007" s="55"/>
      <c r="E2007" s="56"/>
      <c r="F2007" s="55"/>
      <c r="G2007" s="56"/>
      <c r="H2007" s="84">
        <f>SUMIF('Cash Inflows'!E:E,'AR Journal'!D2007,'Cash Inflows'!F:F)</f>
        <v>0</v>
      </c>
      <c r="I2007" s="84">
        <f t="shared" si="95"/>
        <v>0</v>
      </c>
      <c r="J2007">
        <f t="shared" si="94"/>
        <v>0</v>
      </c>
      <c r="K2007" t="b">
        <f ca="1">IF(TODAY()-E2007&gt;'Data Inputs'!$B$46,TRUE,FALSE)</f>
        <v>1</v>
      </c>
    </row>
    <row r="2008" spans="1:11" x14ac:dyDescent="0.25">
      <c r="A2008" s="110" t="str">
        <f t="shared" si="93"/>
        <v/>
      </c>
      <c r="B2008" s="123"/>
      <c r="C2008" s="55"/>
      <c r="D2008" s="55"/>
      <c r="E2008" s="56"/>
      <c r="F2008" s="55"/>
      <c r="G2008" s="56"/>
      <c r="H2008" s="84">
        <f>SUMIF('Cash Inflows'!E:E,'AR Journal'!D2008,'Cash Inflows'!F:F)</f>
        <v>0</v>
      </c>
      <c r="I2008" s="84">
        <f t="shared" si="95"/>
        <v>0</v>
      </c>
      <c r="J2008">
        <f t="shared" si="94"/>
        <v>0</v>
      </c>
      <c r="K2008" t="b">
        <f ca="1">IF(TODAY()-E2008&gt;'Data Inputs'!$B$46,TRUE,FALSE)</f>
        <v>1</v>
      </c>
    </row>
    <row r="2009" spans="1:11" x14ac:dyDescent="0.25">
      <c r="A2009" s="110" t="str">
        <f t="shared" si="93"/>
        <v/>
      </c>
      <c r="B2009" s="123"/>
      <c r="C2009" s="55"/>
      <c r="D2009" s="55"/>
      <c r="E2009" s="56"/>
      <c r="F2009" s="55"/>
      <c r="G2009" s="56"/>
      <c r="H2009" s="84">
        <f>SUMIF('Cash Inflows'!E:E,'AR Journal'!D2009,'Cash Inflows'!F:F)</f>
        <v>0</v>
      </c>
      <c r="I2009" s="84">
        <f t="shared" si="95"/>
        <v>0</v>
      </c>
      <c r="J2009">
        <f t="shared" si="94"/>
        <v>0</v>
      </c>
      <c r="K2009" t="b">
        <f ca="1">IF(TODAY()-E2009&gt;'Data Inputs'!$B$46,TRUE,FALSE)</f>
        <v>1</v>
      </c>
    </row>
    <row r="2010" spans="1:11" x14ac:dyDescent="0.25">
      <c r="A2010" s="110" t="str">
        <f t="shared" si="93"/>
        <v/>
      </c>
      <c r="B2010" s="123"/>
      <c r="C2010" s="55"/>
      <c r="D2010" s="55"/>
      <c r="E2010" s="56"/>
      <c r="F2010" s="55"/>
      <c r="G2010" s="56"/>
      <c r="H2010" s="84">
        <f>SUMIF('Cash Inflows'!E:E,'AR Journal'!D2010,'Cash Inflows'!F:F)</f>
        <v>0</v>
      </c>
      <c r="I2010" s="84">
        <f t="shared" si="95"/>
        <v>0</v>
      </c>
      <c r="J2010">
        <f t="shared" si="94"/>
        <v>0</v>
      </c>
      <c r="K2010" t="b">
        <f ca="1">IF(TODAY()-E2010&gt;'Data Inputs'!$B$46,TRUE,FALSE)</f>
        <v>1</v>
      </c>
    </row>
    <row r="2011" spans="1:11" x14ac:dyDescent="0.25">
      <c r="A2011" s="110" t="str">
        <f t="shared" si="93"/>
        <v/>
      </c>
      <c r="B2011" s="123"/>
      <c r="C2011" s="55"/>
      <c r="D2011" s="55"/>
      <c r="E2011" s="56"/>
      <c r="F2011" s="55"/>
      <c r="G2011" s="56"/>
      <c r="H2011" s="84">
        <f>SUMIF('Cash Inflows'!E:E,'AR Journal'!D2011,'Cash Inflows'!F:F)</f>
        <v>0</v>
      </c>
      <c r="I2011" s="84">
        <f t="shared" si="95"/>
        <v>0</v>
      </c>
      <c r="J2011">
        <f t="shared" si="94"/>
        <v>0</v>
      </c>
      <c r="K2011" t="b">
        <f ca="1">IF(TODAY()-E2011&gt;'Data Inputs'!$B$46,TRUE,FALSE)</f>
        <v>1</v>
      </c>
    </row>
    <row r="2012" spans="1:11" x14ac:dyDescent="0.25">
      <c r="A2012" s="110" t="str">
        <f t="shared" si="93"/>
        <v/>
      </c>
      <c r="B2012" s="123"/>
      <c r="C2012" s="55"/>
      <c r="D2012" s="55"/>
      <c r="E2012" s="56"/>
      <c r="F2012" s="55"/>
      <c r="G2012" s="56"/>
      <c r="H2012" s="84">
        <f>SUMIF('Cash Inflows'!E:E,'AR Journal'!D2012,'Cash Inflows'!F:F)</f>
        <v>0</v>
      </c>
      <c r="I2012" s="84">
        <f t="shared" si="95"/>
        <v>0</v>
      </c>
      <c r="J2012">
        <f t="shared" si="94"/>
        <v>0</v>
      </c>
      <c r="K2012" t="b">
        <f ca="1">IF(TODAY()-E2012&gt;'Data Inputs'!$B$46,TRUE,FALSE)</f>
        <v>1</v>
      </c>
    </row>
    <row r="2013" spans="1:11" x14ac:dyDescent="0.25">
      <c r="A2013" s="110" t="str">
        <f t="shared" si="93"/>
        <v/>
      </c>
      <c r="B2013" s="123"/>
      <c r="C2013" s="55"/>
      <c r="D2013" s="55"/>
      <c r="E2013" s="56"/>
      <c r="F2013" s="55"/>
      <c r="G2013" s="56"/>
      <c r="H2013" s="84">
        <f>SUMIF('Cash Inflows'!E:E,'AR Journal'!D2013,'Cash Inflows'!F:F)</f>
        <v>0</v>
      </c>
      <c r="I2013" s="84">
        <f t="shared" si="95"/>
        <v>0</v>
      </c>
      <c r="J2013">
        <f t="shared" si="94"/>
        <v>0</v>
      </c>
      <c r="K2013" t="b">
        <f ca="1">IF(TODAY()-E2013&gt;'Data Inputs'!$B$46,TRUE,FALSE)</f>
        <v>1</v>
      </c>
    </row>
    <row r="2014" spans="1:11" x14ac:dyDescent="0.25">
      <c r="A2014" s="110" t="str">
        <f t="shared" si="93"/>
        <v/>
      </c>
      <c r="B2014" s="123"/>
      <c r="C2014" s="55"/>
      <c r="D2014" s="55"/>
      <c r="E2014" s="56"/>
      <c r="F2014" s="55"/>
      <c r="G2014" s="56"/>
      <c r="H2014" s="84">
        <f>SUMIF('Cash Inflows'!E:E,'AR Journal'!D2014,'Cash Inflows'!F:F)</f>
        <v>0</v>
      </c>
      <c r="I2014" s="84">
        <f t="shared" si="95"/>
        <v>0</v>
      </c>
      <c r="J2014">
        <f t="shared" si="94"/>
        <v>0</v>
      </c>
      <c r="K2014" t="b">
        <f ca="1">IF(TODAY()-E2014&gt;'Data Inputs'!$B$46,TRUE,FALSE)</f>
        <v>1</v>
      </c>
    </row>
    <row r="2015" spans="1:11" x14ac:dyDescent="0.25">
      <c r="A2015" s="110" t="str">
        <f t="shared" si="93"/>
        <v/>
      </c>
      <c r="B2015" s="123"/>
      <c r="C2015" s="55"/>
      <c r="D2015" s="55"/>
      <c r="E2015" s="56"/>
      <c r="F2015" s="55"/>
      <c r="G2015" s="56"/>
      <c r="H2015" s="84">
        <f>SUMIF('Cash Inflows'!E:E,'AR Journal'!D2015,'Cash Inflows'!F:F)</f>
        <v>0</v>
      </c>
      <c r="I2015" s="84">
        <f t="shared" si="95"/>
        <v>0</v>
      </c>
      <c r="J2015">
        <f t="shared" si="94"/>
        <v>0</v>
      </c>
      <c r="K2015" t="b">
        <f ca="1">IF(TODAY()-E2015&gt;'Data Inputs'!$B$46,TRUE,FALSE)</f>
        <v>1</v>
      </c>
    </row>
    <row r="2016" spans="1:11" x14ac:dyDescent="0.25">
      <c r="A2016" s="110" t="str">
        <f t="shared" si="93"/>
        <v/>
      </c>
      <c r="B2016" s="123"/>
      <c r="C2016" s="55"/>
      <c r="D2016" s="55"/>
      <c r="E2016" s="56"/>
      <c r="F2016" s="55"/>
      <c r="G2016" s="56"/>
      <c r="H2016" s="84">
        <f>SUMIF('Cash Inflows'!E:E,'AR Journal'!D2016,'Cash Inflows'!F:F)</f>
        <v>0</v>
      </c>
      <c r="I2016" s="84">
        <f t="shared" si="95"/>
        <v>0</v>
      </c>
      <c r="J2016">
        <f t="shared" si="94"/>
        <v>0</v>
      </c>
      <c r="K2016" t="b">
        <f ca="1">IF(TODAY()-E2016&gt;'Data Inputs'!$B$46,TRUE,FALSE)</f>
        <v>1</v>
      </c>
    </row>
    <row r="2017" spans="1:11" x14ac:dyDescent="0.25">
      <c r="A2017" s="110" t="str">
        <f t="shared" si="93"/>
        <v/>
      </c>
      <c r="B2017" s="123"/>
      <c r="C2017" s="55"/>
      <c r="D2017" s="55"/>
      <c r="E2017" s="56"/>
      <c r="F2017" s="55"/>
      <c r="G2017" s="56"/>
      <c r="H2017" s="84">
        <f>SUMIF('Cash Inflows'!E:E,'AR Journal'!D2017,'Cash Inflows'!F:F)</f>
        <v>0</v>
      </c>
      <c r="I2017" s="84">
        <f t="shared" si="95"/>
        <v>0</v>
      </c>
      <c r="J2017">
        <f t="shared" si="94"/>
        <v>0</v>
      </c>
      <c r="K2017" t="b">
        <f ca="1">IF(TODAY()-E2017&gt;'Data Inputs'!$B$46,TRUE,FALSE)</f>
        <v>1</v>
      </c>
    </row>
    <row r="2018" spans="1:11" x14ac:dyDescent="0.25">
      <c r="A2018" s="110" t="str">
        <f t="shared" si="93"/>
        <v/>
      </c>
      <c r="B2018" s="123"/>
      <c r="C2018" s="55"/>
      <c r="D2018" s="55"/>
      <c r="E2018" s="56"/>
      <c r="F2018" s="55"/>
      <c r="G2018" s="56"/>
      <c r="H2018" s="84">
        <f>SUMIF('Cash Inflows'!E:E,'AR Journal'!D2018,'Cash Inflows'!F:F)</f>
        <v>0</v>
      </c>
      <c r="I2018" s="84">
        <f t="shared" si="95"/>
        <v>0</v>
      </c>
      <c r="J2018">
        <f t="shared" si="94"/>
        <v>0</v>
      </c>
      <c r="K2018" t="b">
        <f ca="1">IF(TODAY()-E2018&gt;'Data Inputs'!$B$46,TRUE,FALSE)</f>
        <v>1</v>
      </c>
    </row>
    <row r="2019" spans="1:11" x14ac:dyDescent="0.25">
      <c r="A2019" s="110" t="str">
        <f t="shared" si="93"/>
        <v/>
      </c>
      <c r="B2019" s="123"/>
      <c r="C2019" s="55"/>
      <c r="D2019" s="55"/>
      <c r="E2019" s="56"/>
      <c r="F2019" s="55"/>
      <c r="G2019" s="56"/>
      <c r="H2019" s="84">
        <f>SUMIF('Cash Inflows'!E:E,'AR Journal'!D2019,'Cash Inflows'!F:F)</f>
        <v>0</v>
      </c>
      <c r="I2019" s="84">
        <f t="shared" si="95"/>
        <v>0</v>
      </c>
      <c r="J2019">
        <f t="shared" si="94"/>
        <v>0</v>
      </c>
      <c r="K2019" t="b">
        <f ca="1">IF(TODAY()-E2019&gt;'Data Inputs'!$B$46,TRUE,FALSE)</f>
        <v>1</v>
      </c>
    </row>
    <row r="2020" spans="1:11" x14ac:dyDescent="0.25">
      <c r="A2020" s="110" t="str">
        <f t="shared" si="93"/>
        <v/>
      </c>
      <c r="B2020" s="123"/>
      <c r="C2020" s="55"/>
      <c r="D2020" s="55"/>
      <c r="E2020" s="56"/>
      <c r="F2020" s="55"/>
      <c r="G2020" s="56"/>
      <c r="H2020" s="84">
        <f>SUMIF('Cash Inflows'!E:E,'AR Journal'!D2020,'Cash Inflows'!F:F)</f>
        <v>0</v>
      </c>
      <c r="I2020" s="84">
        <f t="shared" si="95"/>
        <v>0</v>
      </c>
      <c r="J2020">
        <f t="shared" si="94"/>
        <v>0</v>
      </c>
      <c r="K2020" t="b">
        <f ca="1">IF(TODAY()-E2020&gt;'Data Inputs'!$B$46,TRUE,FALSE)</f>
        <v>1</v>
      </c>
    </row>
    <row r="2021" spans="1:11" x14ac:dyDescent="0.25">
      <c r="A2021" s="110" t="str">
        <f t="shared" si="93"/>
        <v/>
      </c>
      <c r="B2021" s="123"/>
      <c r="C2021" s="55"/>
      <c r="D2021" s="55"/>
      <c r="E2021" s="56"/>
      <c r="F2021" s="55"/>
      <c r="G2021" s="56"/>
      <c r="H2021" s="84">
        <f>SUMIF('Cash Inflows'!E:E,'AR Journal'!D2021,'Cash Inflows'!F:F)</f>
        <v>0</v>
      </c>
      <c r="I2021" s="84">
        <f t="shared" si="95"/>
        <v>0</v>
      </c>
      <c r="J2021">
        <f t="shared" si="94"/>
        <v>0</v>
      </c>
      <c r="K2021" t="b">
        <f ca="1">IF(TODAY()-E2021&gt;'Data Inputs'!$B$46,TRUE,FALSE)</f>
        <v>1</v>
      </c>
    </row>
    <row r="2022" spans="1:11" x14ac:dyDescent="0.25">
      <c r="A2022" s="110" t="str">
        <f t="shared" si="93"/>
        <v/>
      </c>
      <c r="B2022" s="123"/>
      <c r="C2022" s="55"/>
      <c r="D2022" s="55"/>
      <c r="E2022" s="56"/>
      <c r="F2022" s="55"/>
      <c r="G2022" s="56"/>
      <c r="H2022" s="84">
        <f>SUMIF('Cash Inflows'!E:E,'AR Journal'!D2022,'Cash Inflows'!F:F)</f>
        <v>0</v>
      </c>
      <c r="I2022" s="84">
        <f t="shared" si="95"/>
        <v>0</v>
      </c>
      <c r="J2022">
        <f t="shared" si="94"/>
        <v>0</v>
      </c>
      <c r="K2022" t="b">
        <f ca="1">IF(TODAY()-E2022&gt;'Data Inputs'!$B$46,TRUE,FALSE)</f>
        <v>1</v>
      </c>
    </row>
    <row r="2023" spans="1:11" x14ac:dyDescent="0.25">
      <c r="A2023" s="110" t="str">
        <f t="shared" si="93"/>
        <v/>
      </c>
      <c r="B2023" s="123"/>
      <c r="C2023" s="55"/>
      <c r="D2023" s="55"/>
      <c r="E2023" s="56"/>
      <c r="F2023" s="55"/>
      <c r="G2023" s="56"/>
      <c r="H2023" s="84">
        <f>SUMIF('Cash Inflows'!E:E,'AR Journal'!D2023,'Cash Inflows'!F:F)</f>
        <v>0</v>
      </c>
      <c r="I2023" s="84">
        <f t="shared" si="95"/>
        <v>0</v>
      </c>
      <c r="J2023">
        <f t="shared" si="94"/>
        <v>0</v>
      </c>
      <c r="K2023" t="b">
        <f ca="1">IF(TODAY()-E2023&gt;'Data Inputs'!$B$46,TRUE,FALSE)</f>
        <v>1</v>
      </c>
    </row>
    <row r="2024" spans="1:11" x14ac:dyDescent="0.25">
      <c r="A2024" s="110" t="str">
        <f t="shared" si="93"/>
        <v/>
      </c>
      <c r="B2024" s="123"/>
      <c r="C2024" s="55"/>
      <c r="D2024" s="55"/>
      <c r="E2024" s="56"/>
      <c r="F2024" s="55"/>
      <c r="G2024" s="56"/>
      <c r="H2024" s="84">
        <f>SUMIF('Cash Inflows'!E:E,'AR Journal'!D2024,'Cash Inflows'!F:F)</f>
        <v>0</v>
      </c>
      <c r="I2024" s="84">
        <f t="shared" si="95"/>
        <v>0</v>
      </c>
      <c r="J2024">
        <f t="shared" si="94"/>
        <v>0</v>
      </c>
      <c r="K2024" t="b">
        <f ca="1">IF(TODAY()-E2024&gt;'Data Inputs'!$B$46,TRUE,FALSE)</f>
        <v>1</v>
      </c>
    </row>
    <row r="2025" spans="1:11" x14ac:dyDescent="0.25">
      <c r="A2025" s="110" t="str">
        <f t="shared" si="93"/>
        <v/>
      </c>
      <c r="B2025" s="123"/>
      <c r="C2025" s="55"/>
      <c r="D2025" s="55"/>
      <c r="E2025" s="56"/>
      <c r="F2025" s="55"/>
      <c r="G2025" s="56"/>
      <c r="H2025" s="84">
        <f>SUMIF('Cash Inflows'!E:E,'AR Journal'!D2025,'Cash Inflows'!F:F)</f>
        <v>0</v>
      </c>
      <c r="I2025" s="84">
        <f t="shared" si="95"/>
        <v>0</v>
      </c>
      <c r="J2025">
        <f t="shared" si="94"/>
        <v>0</v>
      </c>
      <c r="K2025" t="b">
        <f ca="1">IF(TODAY()-E2025&gt;'Data Inputs'!$B$46,TRUE,FALSE)</f>
        <v>1</v>
      </c>
    </row>
    <row r="2026" spans="1:11" x14ac:dyDescent="0.25">
      <c r="A2026" s="110" t="str">
        <f t="shared" si="93"/>
        <v/>
      </c>
      <c r="B2026" s="123"/>
      <c r="C2026" s="55"/>
      <c r="D2026" s="55"/>
      <c r="E2026" s="56"/>
      <c r="F2026" s="55"/>
      <c r="G2026" s="56"/>
      <c r="H2026" s="84">
        <f>SUMIF('Cash Inflows'!E:E,'AR Journal'!D2026,'Cash Inflows'!F:F)</f>
        <v>0</v>
      </c>
      <c r="I2026" s="84">
        <f t="shared" si="95"/>
        <v>0</v>
      </c>
      <c r="J2026">
        <f t="shared" si="94"/>
        <v>0</v>
      </c>
      <c r="K2026" t="b">
        <f ca="1">IF(TODAY()-E2026&gt;'Data Inputs'!$B$46,TRUE,FALSE)</f>
        <v>1</v>
      </c>
    </row>
    <row r="2027" spans="1:11" x14ac:dyDescent="0.25">
      <c r="A2027" s="110" t="str">
        <f t="shared" si="93"/>
        <v/>
      </c>
      <c r="B2027" s="123"/>
      <c r="C2027" s="55"/>
      <c r="D2027" s="55"/>
      <c r="E2027" s="56"/>
      <c r="F2027" s="55"/>
      <c r="G2027" s="56"/>
      <c r="H2027" s="84">
        <f>SUMIF('Cash Inflows'!E:E,'AR Journal'!D2027,'Cash Inflows'!F:F)</f>
        <v>0</v>
      </c>
      <c r="I2027" s="84">
        <f t="shared" si="95"/>
        <v>0</v>
      </c>
      <c r="J2027">
        <f t="shared" si="94"/>
        <v>0</v>
      </c>
      <c r="K2027" t="b">
        <f ca="1">IF(TODAY()-E2027&gt;'Data Inputs'!$B$46,TRUE,FALSE)</f>
        <v>1</v>
      </c>
    </row>
    <row r="2028" spans="1:11" x14ac:dyDescent="0.25">
      <c r="A2028" s="110" t="str">
        <f t="shared" si="93"/>
        <v/>
      </c>
      <c r="B2028" s="123"/>
      <c r="C2028" s="55"/>
      <c r="D2028" s="55"/>
      <c r="E2028" s="56"/>
      <c r="F2028" s="55"/>
      <c r="G2028" s="56"/>
      <c r="H2028" s="84">
        <f>SUMIF('Cash Inflows'!E:E,'AR Journal'!D2028,'Cash Inflows'!F:F)</f>
        <v>0</v>
      </c>
      <c r="I2028" s="84">
        <f t="shared" si="95"/>
        <v>0</v>
      </c>
      <c r="J2028">
        <f t="shared" si="94"/>
        <v>0</v>
      </c>
      <c r="K2028" t="b">
        <f ca="1">IF(TODAY()-E2028&gt;'Data Inputs'!$B$46,TRUE,FALSE)</f>
        <v>1</v>
      </c>
    </row>
    <row r="2029" spans="1:11" x14ac:dyDescent="0.25">
      <c r="A2029" s="110" t="str">
        <f t="shared" si="93"/>
        <v/>
      </c>
      <c r="B2029" s="123"/>
      <c r="C2029" s="55"/>
      <c r="D2029" s="55"/>
      <c r="E2029" s="56"/>
      <c r="F2029" s="55"/>
      <c r="G2029" s="56"/>
      <c r="H2029" s="84">
        <f>SUMIF('Cash Inflows'!E:E,'AR Journal'!D2029,'Cash Inflows'!F:F)</f>
        <v>0</v>
      </c>
      <c r="I2029" s="84">
        <f t="shared" si="95"/>
        <v>0</v>
      </c>
      <c r="J2029">
        <f t="shared" si="94"/>
        <v>0</v>
      </c>
      <c r="K2029" t="b">
        <f ca="1">IF(TODAY()-E2029&gt;'Data Inputs'!$B$46,TRUE,FALSE)</f>
        <v>1</v>
      </c>
    </row>
    <row r="2030" spans="1:11" x14ac:dyDescent="0.25">
      <c r="A2030" s="110" t="str">
        <f t="shared" si="93"/>
        <v/>
      </c>
      <c r="B2030" s="123"/>
      <c r="C2030" s="55"/>
      <c r="D2030" s="55"/>
      <c r="E2030" s="56"/>
      <c r="F2030" s="55"/>
      <c r="G2030" s="56"/>
      <c r="H2030" s="84">
        <f>SUMIF('Cash Inflows'!E:E,'AR Journal'!D2030,'Cash Inflows'!F:F)</f>
        <v>0</v>
      </c>
      <c r="I2030" s="84">
        <f t="shared" si="95"/>
        <v>0</v>
      </c>
      <c r="J2030">
        <f t="shared" si="94"/>
        <v>0</v>
      </c>
      <c r="K2030" t="b">
        <f ca="1">IF(TODAY()-E2030&gt;'Data Inputs'!$B$46,TRUE,FALSE)</f>
        <v>1</v>
      </c>
    </row>
    <row r="2031" spans="1:11" x14ac:dyDescent="0.25">
      <c r="A2031" s="110" t="str">
        <f t="shared" si="93"/>
        <v/>
      </c>
      <c r="B2031" s="123"/>
      <c r="C2031" s="55"/>
      <c r="D2031" s="55"/>
      <c r="E2031" s="56"/>
      <c r="F2031" s="55"/>
      <c r="G2031" s="56"/>
      <c r="H2031" s="84">
        <f>SUMIF('Cash Inflows'!E:E,'AR Journal'!D2031,'Cash Inflows'!F:F)</f>
        <v>0</v>
      </c>
      <c r="I2031" s="84">
        <f t="shared" si="95"/>
        <v>0</v>
      </c>
      <c r="J2031">
        <f t="shared" si="94"/>
        <v>0</v>
      </c>
      <c r="K2031" t="b">
        <f ca="1">IF(TODAY()-E2031&gt;'Data Inputs'!$B$46,TRUE,FALSE)</f>
        <v>1</v>
      </c>
    </row>
    <row r="2032" spans="1:11" x14ac:dyDescent="0.25">
      <c r="A2032" s="110" t="str">
        <f t="shared" si="93"/>
        <v/>
      </c>
      <c r="B2032" s="123"/>
      <c r="C2032" s="55"/>
      <c r="D2032" s="55"/>
      <c r="E2032" s="56"/>
      <c r="F2032" s="55"/>
      <c r="G2032" s="56"/>
      <c r="H2032" s="84">
        <f>SUMIF('Cash Inflows'!E:E,'AR Journal'!D2032,'Cash Inflows'!F:F)</f>
        <v>0</v>
      </c>
      <c r="I2032" s="84">
        <f t="shared" si="95"/>
        <v>0</v>
      </c>
      <c r="J2032">
        <f t="shared" si="94"/>
        <v>0</v>
      </c>
      <c r="K2032" t="b">
        <f ca="1">IF(TODAY()-E2032&gt;'Data Inputs'!$B$46,TRUE,FALSE)</f>
        <v>1</v>
      </c>
    </row>
    <row r="2033" spans="1:11" x14ac:dyDescent="0.25">
      <c r="A2033" s="110" t="str">
        <f t="shared" si="93"/>
        <v/>
      </c>
      <c r="B2033" s="123"/>
      <c r="C2033" s="55"/>
      <c r="D2033" s="55"/>
      <c r="E2033" s="56"/>
      <c r="F2033" s="55"/>
      <c r="G2033" s="56"/>
      <c r="H2033" s="84">
        <f>SUMIF('Cash Inflows'!E:E,'AR Journal'!D2033,'Cash Inflows'!F:F)</f>
        <v>0</v>
      </c>
      <c r="I2033" s="84">
        <f t="shared" si="95"/>
        <v>0</v>
      </c>
      <c r="J2033">
        <f t="shared" si="94"/>
        <v>0</v>
      </c>
      <c r="K2033" t="b">
        <f ca="1">IF(TODAY()-E2033&gt;'Data Inputs'!$B$46,TRUE,FALSE)</f>
        <v>1</v>
      </c>
    </row>
    <row r="2034" spans="1:11" x14ac:dyDescent="0.25">
      <c r="A2034" s="110" t="str">
        <f t="shared" si="93"/>
        <v/>
      </c>
      <c r="B2034" s="123"/>
      <c r="C2034" s="55"/>
      <c r="D2034" s="55"/>
      <c r="E2034" s="56"/>
      <c r="F2034" s="55"/>
      <c r="G2034" s="56"/>
      <c r="H2034" s="84">
        <f>SUMIF('Cash Inflows'!E:E,'AR Journal'!D2034,'Cash Inflows'!F:F)</f>
        <v>0</v>
      </c>
      <c r="I2034" s="84">
        <f t="shared" si="95"/>
        <v>0</v>
      </c>
      <c r="J2034">
        <f t="shared" si="94"/>
        <v>0</v>
      </c>
      <c r="K2034" t="b">
        <f ca="1">IF(TODAY()-E2034&gt;'Data Inputs'!$B$46,TRUE,FALSE)</f>
        <v>1</v>
      </c>
    </row>
    <row r="2035" spans="1:11" x14ac:dyDescent="0.25">
      <c r="A2035" s="110" t="str">
        <f t="shared" si="93"/>
        <v/>
      </c>
      <c r="B2035" s="123"/>
      <c r="C2035" s="55"/>
      <c r="D2035" s="55"/>
      <c r="E2035" s="56"/>
      <c r="F2035" s="55"/>
      <c r="G2035" s="56"/>
      <c r="H2035" s="84">
        <f>SUMIF('Cash Inflows'!E:E,'AR Journal'!D2035,'Cash Inflows'!F:F)</f>
        <v>0</v>
      </c>
      <c r="I2035" s="84">
        <f t="shared" si="95"/>
        <v>0</v>
      </c>
      <c r="J2035">
        <f t="shared" si="94"/>
        <v>0</v>
      </c>
      <c r="K2035" t="b">
        <f ca="1">IF(TODAY()-E2035&gt;'Data Inputs'!$B$46,TRUE,FALSE)</f>
        <v>1</v>
      </c>
    </row>
    <row r="2036" spans="1:11" x14ac:dyDescent="0.25">
      <c r="A2036" s="110" t="str">
        <f t="shared" si="93"/>
        <v/>
      </c>
      <c r="B2036" s="123"/>
      <c r="C2036" s="55"/>
      <c r="D2036" s="55"/>
      <c r="E2036" s="56"/>
      <c r="F2036" s="55"/>
      <c r="G2036" s="56"/>
      <c r="H2036" s="84">
        <f>SUMIF('Cash Inflows'!E:E,'AR Journal'!D2036,'Cash Inflows'!F:F)</f>
        <v>0</v>
      </c>
      <c r="I2036" s="84">
        <f t="shared" si="95"/>
        <v>0</v>
      </c>
      <c r="J2036">
        <f t="shared" si="94"/>
        <v>0</v>
      </c>
      <c r="K2036" t="b">
        <f ca="1">IF(TODAY()-E2036&gt;'Data Inputs'!$B$46,TRUE,FALSE)</f>
        <v>1</v>
      </c>
    </row>
    <row r="2037" spans="1:11" x14ac:dyDescent="0.25">
      <c r="A2037" s="110" t="str">
        <f t="shared" si="93"/>
        <v/>
      </c>
      <c r="B2037" s="123"/>
      <c r="C2037" s="55"/>
      <c r="D2037" s="55"/>
      <c r="E2037" s="56"/>
      <c r="F2037" s="55"/>
      <c r="G2037" s="56"/>
      <c r="H2037" s="84">
        <f>SUMIF('Cash Inflows'!E:E,'AR Journal'!D2037,'Cash Inflows'!F:F)</f>
        <v>0</v>
      </c>
      <c r="I2037" s="84">
        <f t="shared" si="95"/>
        <v>0</v>
      </c>
      <c r="J2037">
        <f t="shared" si="94"/>
        <v>0</v>
      </c>
      <c r="K2037" t="b">
        <f ca="1">IF(TODAY()-E2037&gt;'Data Inputs'!$B$46,TRUE,FALSE)</f>
        <v>1</v>
      </c>
    </row>
    <row r="2038" spans="1:11" x14ac:dyDescent="0.25">
      <c r="A2038" s="110" t="str">
        <f t="shared" si="93"/>
        <v/>
      </c>
      <c r="B2038" s="123"/>
      <c r="C2038" s="55"/>
      <c r="D2038" s="55"/>
      <c r="E2038" s="56"/>
      <c r="F2038" s="55"/>
      <c r="G2038" s="56"/>
      <c r="H2038" s="84">
        <f>SUMIF('Cash Inflows'!E:E,'AR Journal'!D2038,'Cash Inflows'!F:F)</f>
        <v>0</v>
      </c>
      <c r="I2038" s="84">
        <f t="shared" si="95"/>
        <v>0</v>
      </c>
      <c r="J2038">
        <f t="shared" si="94"/>
        <v>0</v>
      </c>
      <c r="K2038" t="b">
        <f ca="1">IF(TODAY()-E2038&gt;'Data Inputs'!$B$46,TRUE,FALSE)</f>
        <v>1</v>
      </c>
    </row>
    <row r="2039" spans="1:11" x14ac:dyDescent="0.25">
      <c r="A2039" s="110" t="str">
        <f t="shared" si="93"/>
        <v/>
      </c>
      <c r="B2039" s="123"/>
      <c r="C2039" s="55"/>
      <c r="D2039" s="55"/>
      <c r="E2039" s="56"/>
      <c r="F2039" s="55"/>
      <c r="G2039" s="56"/>
      <c r="H2039" s="84">
        <f>SUMIF('Cash Inflows'!E:E,'AR Journal'!D2039,'Cash Inflows'!F:F)</f>
        <v>0</v>
      </c>
      <c r="I2039" s="84">
        <f t="shared" si="95"/>
        <v>0</v>
      </c>
      <c r="J2039">
        <f t="shared" si="94"/>
        <v>0</v>
      </c>
      <c r="K2039" t="b">
        <f ca="1">IF(TODAY()-E2039&gt;'Data Inputs'!$B$46,TRUE,FALSE)</f>
        <v>1</v>
      </c>
    </row>
    <row r="2040" spans="1:11" x14ac:dyDescent="0.25">
      <c r="A2040" s="110" t="str">
        <f t="shared" si="93"/>
        <v/>
      </c>
      <c r="B2040" s="123"/>
      <c r="C2040" s="55"/>
      <c r="D2040" s="55"/>
      <c r="E2040" s="56"/>
      <c r="F2040" s="55"/>
      <c r="G2040" s="56"/>
      <c r="H2040" s="84">
        <f>SUMIF('Cash Inflows'!E:E,'AR Journal'!D2040,'Cash Inflows'!F:F)</f>
        <v>0</v>
      </c>
      <c r="I2040" s="84">
        <f t="shared" si="95"/>
        <v>0</v>
      </c>
      <c r="J2040">
        <f t="shared" si="94"/>
        <v>0</v>
      </c>
      <c r="K2040" t="b">
        <f ca="1">IF(TODAY()-E2040&gt;'Data Inputs'!$B$46,TRUE,FALSE)</f>
        <v>1</v>
      </c>
    </row>
    <row r="2041" spans="1:11" x14ac:dyDescent="0.25">
      <c r="A2041" s="110" t="str">
        <f t="shared" si="93"/>
        <v/>
      </c>
      <c r="B2041" s="123"/>
      <c r="C2041" s="55"/>
      <c r="D2041" s="55"/>
      <c r="E2041" s="56"/>
      <c r="F2041" s="55"/>
      <c r="G2041" s="56"/>
      <c r="H2041" s="84">
        <f>SUMIF('Cash Inflows'!E:E,'AR Journal'!D2041,'Cash Inflows'!F:F)</f>
        <v>0</v>
      </c>
      <c r="I2041" s="84">
        <f t="shared" si="95"/>
        <v>0</v>
      </c>
      <c r="J2041">
        <f t="shared" si="94"/>
        <v>0</v>
      </c>
      <c r="K2041" t="b">
        <f ca="1">IF(TODAY()-E2041&gt;'Data Inputs'!$B$46,TRUE,FALSE)</f>
        <v>1</v>
      </c>
    </row>
    <row r="2042" spans="1:11" x14ac:dyDescent="0.25">
      <c r="A2042" s="110" t="str">
        <f t="shared" si="93"/>
        <v/>
      </c>
      <c r="B2042" s="123"/>
      <c r="C2042" s="55"/>
      <c r="D2042" s="55"/>
      <c r="E2042" s="56"/>
      <c r="F2042" s="55"/>
      <c r="G2042" s="56"/>
      <c r="H2042" s="84">
        <f>SUMIF('Cash Inflows'!E:E,'AR Journal'!D2042,'Cash Inflows'!F:F)</f>
        <v>0</v>
      </c>
      <c r="I2042" s="84">
        <f t="shared" si="95"/>
        <v>0</v>
      </c>
      <c r="J2042">
        <f t="shared" si="94"/>
        <v>0</v>
      </c>
      <c r="K2042" t="b">
        <f ca="1">IF(TODAY()-E2042&gt;'Data Inputs'!$B$46,TRUE,FALSE)</f>
        <v>1</v>
      </c>
    </row>
    <row r="2043" spans="1:11" x14ac:dyDescent="0.25">
      <c r="A2043" s="110" t="str">
        <f t="shared" si="93"/>
        <v/>
      </c>
      <c r="B2043" s="123"/>
      <c r="C2043" s="55"/>
      <c r="D2043" s="55"/>
      <c r="E2043" s="56"/>
      <c r="F2043" s="55"/>
      <c r="G2043" s="56"/>
      <c r="H2043" s="84">
        <f>SUMIF('Cash Inflows'!E:E,'AR Journal'!D2043,'Cash Inflows'!F:F)</f>
        <v>0</v>
      </c>
      <c r="I2043" s="84">
        <f t="shared" si="95"/>
        <v>0</v>
      </c>
      <c r="J2043">
        <f t="shared" si="94"/>
        <v>0</v>
      </c>
      <c r="K2043" t="b">
        <f ca="1">IF(TODAY()-E2043&gt;'Data Inputs'!$B$46,TRUE,FALSE)</f>
        <v>1</v>
      </c>
    </row>
    <row r="2044" spans="1:11" x14ac:dyDescent="0.25">
      <c r="A2044" s="110" t="str">
        <f t="shared" si="93"/>
        <v/>
      </c>
      <c r="B2044" s="123"/>
      <c r="C2044" s="55"/>
      <c r="D2044" s="55"/>
      <c r="E2044" s="56"/>
      <c r="F2044" s="55"/>
      <c r="G2044" s="56"/>
      <c r="H2044" s="84">
        <f>SUMIF('Cash Inflows'!E:E,'AR Journal'!D2044,'Cash Inflows'!F:F)</f>
        <v>0</v>
      </c>
      <c r="I2044" s="84">
        <f t="shared" si="95"/>
        <v>0</v>
      </c>
      <c r="J2044">
        <f t="shared" si="94"/>
        <v>0</v>
      </c>
      <c r="K2044" t="b">
        <f ca="1">IF(TODAY()-E2044&gt;'Data Inputs'!$B$46,TRUE,FALSE)</f>
        <v>1</v>
      </c>
    </row>
    <row r="2045" spans="1:11" x14ac:dyDescent="0.25">
      <c r="A2045" s="110" t="str">
        <f t="shared" si="93"/>
        <v/>
      </c>
      <c r="B2045" s="123"/>
      <c r="C2045" s="55"/>
      <c r="D2045" s="55"/>
      <c r="E2045" s="56"/>
      <c r="F2045" s="55"/>
      <c r="G2045" s="56"/>
      <c r="H2045" s="84">
        <f>SUMIF('Cash Inflows'!E:E,'AR Journal'!D2045,'Cash Inflows'!F:F)</f>
        <v>0</v>
      </c>
      <c r="I2045" s="84">
        <f t="shared" si="95"/>
        <v>0</v>
      </c>
      <c r="J2045">
        <f t="shared" si="94"/>
        <v>0</v>
      </c>
      <c r="K2045" t="b">
        <f ca="1">IF(TODAY()-E2045&gt;'Data Inputs'!$B$46,TRUE,FALSE)</f>
        <v>1</v>
      </c>
    </row>
    <row r="2046" spans="1:11" x14ac:dyDescent="0.25">
      <c r="A2046" s="110" t="str">
        <f t="shared" si="93"/>
        <v/>
      </c>
      <c r="B2046" s="123"/>
      <c r="C2046" s="55"/>
      <c r="D2046" s="55"/>
      <c r="E2046" s="56"/>
      <c r="F2046" s="55"/>
      <c r="G2046" s="56"/>
      <c r="H2046" s="84">
        <f>SUMIF('Cash Inflows'!E:E,'AR Journal'!D2046,'Cash Inflows'!F:F)</f>
        <v>0</v>
      </c>
      <c r="I2046" s="84">
        <f t="shared" si="95"/>
        <v>0</v>
      </c>
      <c r="J2046">
        <f t="shared" si="94"/>
        <v>0</v>
      </c>
      <c r="K2046" t="b">
        <f ca="1">IF(TODAY()-E2046&gt;'Data Inputs'!$B$46,TRUE,FALSE)</f>
        <v>1</v>
      </c>
    </row>
    <row r="2047" spans="1:11" x14ac:dyDescent="0.25">
      <c r="A2047" s="110" t="str">
        <f t="shared" si="93"/>
        <v/>
      </c>
      <c r="B2047" s="123"/>
      <c r="C2047" s="55"/>
      <c r="D2047" s="55"/>
      <c r="E2047" s="56"/>
      <c r="F2047" s="55"/>
      <c r="G2047" s="56"/>
      <c r="H2047" s="84">
        <f>SUMIF('Cash Inflows'!E:E,'AR Journal'!D2047,'Cash Inflows'!F:F)</f>
        <v>0</v>
      </c>
      <c r="I2047" s="84">
        <f t="shared" si="95"/>
        <v>0</v>
      </c>
      <c r="J2047">
        <f t="shared" si="94"/>
        <v>0</v>
      </c>
      <c r="K2047" t="b">
        <f ca="1">IF(TODAY()-E2047&gt;'Data Inputs'!$B$46,TRUE,FALSE)</f>
        <v>1</v>
      </c>
    </row>
    <row r="2048" spans="1:11" x14ac:dyDescent="0.25">
      <c r="A2048" s="110" t="str">
        <f t="shared" si="93"/>
        <v/>
      </c>
      <c r="B2048" s="123"/>
      <c r="C2048" s="55"/>
      <c r="D2048" s="55"/>
      <c r="E2048" s="56"/>
      <c r="F2048" s="55"/>
      <c r="G2048" s="56"/>
      <c r="H2048" s="84">
        <f>SUMIF('Cash Inflows'!E:E,'AR Journal'!D2048,'Cash Inflows'!F:F)</f>
        <v>0</v>
      </c>
      <c r="I2048" s="84">
        <f t="shared" si="95"/>
        <v>0</v>
      </c>
      <c r="J2048">
        <f t="shared" si="94"/>
        <v>0</v>
      </c>
      <c r="K2048" t="b">
        <f ca="1">IF(TODAY()-E2048&gt;'Data Inputs'!$B$46,TRUE,FALSE)</f>
        <v>1</v>
      </c>
    </row>
    <row r="2049" spans="1:11" x14ac:dyDescent="0.25">
      <c r="A2049" s="110" t="str">
        <f t="shared" si="93"/>
        <v/>
      </c>
      <c r="B2049" s="123"/>
      <c r="C2049" s="55"/>
      <c r="D2049" s="55"/>
      <c r="E2049" s="56"/>
      <c r="F2049" s="55"/>
      <c r="G2049" s="56"/>
      <c r="H2049" s="84">
        <f>SUMIF('Cash Inflows'!E:E,'AR Journal'!D2049,'Cash Inflows'!F:F)</f>
        <v>0</v>
      </c>
      <c r="I2049" s="84">
        <f t="shared" si="95"/>
        <v>0</v>
      </c>
      <c r="J2049">
        <f t="shared" si="94"/>
        <v>0</v>
      </c>
      <c r="K2049" t="b">
        <f ca="1">IF(TODAY()-E2049&gt;'Data Inputs'!$B$46,TRUE,FALSE)</f>
        <v>1</v>
      </c>
    </row>
    <row r="2050" spans="1:11" x14ac:dyDescent="0.25">
      <c r="A2050" s="110" t="str">
        <f t="shared" si="93"/>
        <v/>
      </c>
      <c r="B2050" s="123"/>
      <c r="C2050" s="55"/>
      <c r="D2050" s="55"/>
      <c r="E2050" s="56"/>
      <c r="F2050" s="55"/>
      <c r="G2050" s="56"/>
      <c r="H2050" s="84">
        <f>SUMIF('Cash Inflows'!E:E,'AR Journal'!D2050,'Cash Inflows'!F:F)</f>
        <v>0</v>
      </c>
      <c r="I2050" s="84">
        <f t="shared" si="95"/>
        <v>0</v>
      </c>
      <c r="J2050">
        <f t="shared" si="94"/>
        <v>0</v>
      </c>
      <c r="K2050" t="b">
        <f ca="1">IF(TODAY()-E2050&gt;'Data Inputs'!$B$46,TRUE,FALSE)</f>
        <v>1</v>
      </c>
    </row>
    <row r="2051" spans="1:11" x14ac:dyDescent="0.25">
      <c r="A2051" s="110" t="str">
        <f t="shared" ref="A2051:A2114" si="96">IF(E2051="","",E2051+(6-J2051))</f>
        <v/>
      </c>
      <c r="B2051" s="123"/>
      <c r="C2051" s="55"/>
      <c r="D2051" s="55"/>
      <c r="E2051" s="56"/>
      <c r="F2051" s="55"/>
      <c r="G2051" s="56"/>
      <c r="H2051" s="84">
        <f>SUMIF('Cash Inflows'!E:E,'AR Journal'!D2051,'Cash Inflows'!F:F)</f>
        <v>0</v>
      </c>
      <c r="I2051" s="84">
        <f t="shared" si="95"/>
        <v>0</v>
      </c>
      <c r="J2051">
        <f t="shared" ref="J2051:J2114" si="97">IF(WEEKDAY(E2051)=7,0,WEEKDAY(E2051))</f>
        <v>0</v>
      </c>
      <c r="K2051" t="b">
        <f ca="1">IF(TODAY()-E2051&gt;'Data Inputs'!$B$46,TRUE,FALSE)</f>
        <v>1</v>
      </c>
    </row>
    <row r="2052" spans="1:11" x14ac:dyDescent="0.25">
      <c r="A2052" s="110" t="str">
        <f t="shared" si="96"/>
        <v/>
      </c>
      <c r="B2052" s="123"/>
      <c r="C2052" s="55"/>
      <c r="D2052" s="55"/>
      <c r="E2052" s="56"/>
      <c r="F2052" s="55"/>
      <c r="G2052" s="56"/>
      <c r="H2052" s="84">
        <f>SUMIF('Cash Inflows'!E:E,'AR Journal'!D2052,'Cash Inflows'!F:F)</f>
        <v>0</v>
      </c>
      <c r="I2052" s="84">
        <f t="shared" ref="I2052:I2115" si="98">F2052-H2052</f>
        <v>0</v>
      </c>
      <c r="J2052">
        <f t="shared" si="97"/>
        <v>0</v>
      </c>
      <c r="K2052" t="b">
        <f ca="1">IF(TODAY()-E2052&gt;'Data Inputs'!$B$46,TRUE,FALSE)</f>
        <v>1</v>
      </c>
    </row>
    <row r="2053" spans="1:11" x14ac:dyDescent="0.25">
      <c r="A2053" s="110" t="str">
        <f t="shared" si="96"/>
        <v/>
      </c>
      <c r="B2053" s="123"/>
      <c r="C2053" s="55"/>
      <c r="D2053" s="55"/>
      <c r="E2053" s="56"/>
      <c r="F2053" s="55"/>
      <c r="G2053" s="56"/>
      <c r="H2053" s="84">
        <f>SUMIF('Cash Inflows'!E:E,'AR Journal'!D2053,'Cash Inflows'!F:F)</f>
        <v>0</v>
      </c>
      <c r="I2053" s="84">
        <f t="shared" si="98"/>
        <v>0</v>
      </c>
      <c r="J2053">
        <f t="shared" si="97"/>
        <v>0</v>
      </c>
      <c r="K2053" t="b">
        <f ca="1">IF(TODAY()-E2053&gt;'Data Inputs'!$B$46,TRUE,FALSE)</f>
        <v>1</v>
      </c>
    </row>
    <row r="2054" spans="1:11" x14ac:dyDescent="0.25">
      <c r="A2054" s="110" t="str">
        <f t="shared" si="96"/>
        <v/>
      </c>
      <c r="B2054" s="123"/>
      <c r="C2054" s="55"/>
      <c r="D2054" s="55"/>
      <c r="E2054" s="56"/>
      <c r="F2054" s="55"/>
      <c r="G2054" s="56"/>
      <c r="H2054" s="84">
        <f>SUMIF('Cash Inflows'!E:E,'AR Journal'!D2054,'Cash Inflows'!F:F)</f>
        <v>0</v>
      </c>
      <c r="I2054" s="84">
        <f t="shared" si="98"/>
        <v>0</v>
      </c>
      <c r="J2054">
        <f t="shared" si="97"/>
        <v>0</v>
      </c>
      <c r="K2054" t="b">
        <f ca="1">IF(TODAY()-E2054&gt;'Data Inputs'!$B$46,TRUE,FALSE)</f>
        <v>1</v>
      </c>
    </row>
    <row r="2055" spans="1:11" x14ac:dyDescent="0.25">
      <c r="A2055" s="110" t="str">
        <f t="shared" si="96"/>
        <v/>
      </c>
      <c r="B2055" s="123"/>
      <c r="C2055" s="55"/>
      <c r="D2055" s="55"/>
      <c r="E2055" s="56"/>
      <c r="F2055" s="55"/>
      <c r="G2055" s="56"/>
      <c r="H2055" s="84">
        <f>SUMIF('Cash Inflows'!E:E,'AR Journal'!D2055,'Cash Inflows'!F:F)</f>
        <v>0</v>
      </c>
      <c r="I2055" s="84">
        <f t="shared" si="98"/>
        <v>0</v>
      </c>
      <c r="J2055">
        <f t="shared" si="97"/>
        <v>0</v>
      </c>
      <c r="K2055" t="b">
        <f ca="1">IF(TODAY()-E2055&gt;'Data Inputs'!$B$46,TRUE,FALSE)</f>
        <v>1</v>
      </c>
    </row>
    <row r="2056" spans="1:11" x14ac:dyDescent="0.25">
      <c r="A2056" s="110" t="str">
        <f t="shared" si="96"/>
        <v/>
      </c>
      <c r="B2056" s="123"/>
      <c r="C2056" s="55"/>
      <c r="D2056" s="55"/>
      <c r="E2056" s="56"/>
      <c r="F2056" s="55"/>
      <c r="G2056" s="56"/>
      <c r="H2056" s="84">
        <f>SUMIF('Cash Inflows'!E:E,'AR Journal'!D2056,'Cash Inflows'!F:F)</f>
        <v>0</v>
      </c>
      <c r="I2056" s="84">
        <f t="shared" si="98"/>
        <v>0</v>
      </c>
      <c r="J2056">
        <f t="shared" si="97"/>
        <v>0</v>
      </c>
      <c r="K2056" t="b">
        <f ca="1">IF(TODAY()-E2056&gt;'Data Inputs'!$B$46,TRUE,FALSE)</f>
        <v>1</v>
      </c>
    </row>
    <row r="2057" spans="1:11" x14ac:dyDescent="0.25">
      <c r="A2057" s="110" t="str">
        <f t="shared" si="96"/>
        <v/>
      </c>
      <c r="B2057" s="123"/>
      <c r="C2057" s="55"/>
      <c r="D2057" s="55"/>
      <c r="E2057" s="56"/>
      <c r="F2057" s="55"/>
      <c r="G2057" s="56"/>
      <c r="H2057" s="84">
        <f>SUMIF('Cash Inflows'!E:E,'AR Journal'!D2057,'Cash Inflows'!F:F)</f>
        <v>0</v>
      </c>
      <c r="I2057" s="84">
        <f t="shared" si="98"/>
        <v>0</v>
      </c>
      <c r="J2057">
        <f t="shared" si="97"/>
        <v>0</v>
      </c>
      <c r="K2057" t="b">
        <f ca="1">IF(TODAY()-E2057&gt;'Data Inputs'!$B$46,TRUE,FALSE)</f>
        <v>1</v>
      </c>
    </row>
    <row r="2058" spans="1:11" x14ac:dyDescent="0.25">
      <c r="A2058" s="110" t="str">
        <f t="shared" si="96"/>
        <v/>
      </c>
      <c r="B2058" s="123"/>
      <c r="C2058" s="55"/>
      <c r="D2058" s="55"/>
      <c r="E2058" s="56"/>
      <c r="F2058" s="55"/>
      <c r="G2058" s="56"/>
      <c r="H2058" s="84">
        <f>SUMIF('Cash Inflows'!E:E,'AR Journal'!D2058,'Cash Inflows'!F:F)</f>
        <v>0</v>
      </c>
      <c r="I2058" s="84">
        <f t="shared" si="98"/>
        <v>0</v>
      </c>
      <c r="J2058">
        <f t="shared" si="97"/>
        <v>0</v>
      </c>
      <c r="K2058" t="b">
        <f ca="1">IF(TODAY()-E2058&gt;'Data Inputs'!$B$46,TRUE,FALSE)</f>
        <v>1</v>
      </c>
    </row>
    <row r="2059" spans="1:11" x14ac:dyDescent="0.25">
      <c r="A2059" s="110" t="str">
        <f t="shared" si="96"/>
        <v/>
      </c>
      <c r="B2059" s="123"/>
      <c r="C2059" s="55"/>
      <c r="D2059" s="55"/>
      <c r="E2059" s="56"/>
      <c r="F2059" s="55"/>
      <c r="G2059" s="56"/>
      <c r="H2059" s="84">
        <f>SUMIF('Cash Inflows'!E:E,'AR Journal'!D2059,'Cash Inflows'!F:F)</f>
        <v>0</v>
      </c>
      <c r="I2059" s="84">
        <f t="shared" si="98"/>
        <v>0</v>
      </c>
      <c r="J2059">
        <f t="shared" si="97"/>
        <v>0</v>
      </c>
      <c r="K2059" t="b">
        <f ca="1">IF(TODAY()-E2059&gt;'Data Inputs'!$B$46,TRUE,FALSE)</f>
        <v>1</v>
      </c>
    </row>
    <row r="2060" spans="1:11" x14ac:dyDescent="0.25">
      <c r="A2060" s="110" t="str">
        <f t="shared" si="96"/>
        <v/>
      </c>
      <c r="B2060" s="123"/>
      <c r="C2060" s="55"/>
      <c r="D2060" s="55"/>
      <c r="E2060" s="56"/>
      <c r="F2060" s="55"/>
      <c r="G2060" s="56"/>
      <c r="H2060" s="84">
        <f>SUMIF('Cash Inflows'!E:E,'AR Journal'!D2060,'Cash Inflows'!F:F)</f>
        <v>0</v>
      </c>
      <c r="I2060" s="84">
        <f t="shared" si="98"/>
        <v>0</v>
      </c>
      <c r="J2060">
        <f t="shared" si="97"/>
        <v>0</v>
      </c>
      <c r="K2060" t="b">
        <f ca="1">IF(TODAY()-E2060&gt;'Data Inputs'!$B$46,TRUE,FALSE)</f>
        <v>1</v>
      </c>
    </row>
    <row r="2061" spans="1:11" x14ac:dyDescent="0.25">
      <c r="A2061" s="110" t="str">
        <f t="shared" si="96"/>
        <v/>
      </c>
      <c r="B2061" s="123"/>
      <c r="C2061" s="55"/>
      <c r="D2061" s="55"/>
      <c r="E2061" s="56"/>
      <c r="F2061" s="55"/>
      <c r="G2061" s="56"/>
      <c r="H2061" s="84">
        <f>SUMIF('Cash Inflows'!E:E,'AR Journal'!D2061,'Cash Inflows'!F:F)</f>
        <v>0</v>
      </c>
      <c r="I2061" s="84">
        <f t="shared" si="98"/>
        <v>0</v>
      </c>
      <c r="J2061">
        <f t="shared" si="97"/>
        <v>0</v>
      </c>
      <c r="K2061" t="b">
        <f ca="1">IF(TODAY()-E2061&gt;'Data Inputs'!$B$46,TRUE,FALSE)</f>
        <v>1</v>
      </c>
    </row>
    <row r="2062" spans="1:11" x14ac:dyDescent="0.25">
      <c r="A2062" s="110" t="str">
        <f t="shared" si="96"/>
        <v/>
      </c>
      <c r="B2062" s="123"/>
      <c r="C2062" s="55"/>
      <c r="D2062" s="55"/>
      <c r="E2062" s="56"/>
      <c r="F2062" s="55"/>
      <c r="G2062" s="56"/>
      <c r="H2062" s="84">
        <f>SUMIF('Cash Inflows'!E:E,'AR Journal'!D2062,'Cash Inflows'!F:F)</f>
        <v>0</v>
      </c>
      <c r="I2062" s="84">
        <f t="shared" si="98"/>
        <v>0</v>
      </c>
      <c r="J2062">
        <f t="shared" si="97"/>
        <v>0</v>
      </c>
      <c r="K2062" t="b">
        <f ca="1">IF(TODAY()-E2062&gt;'Data Inputs'!$B$46,TRUE,FALSE)</f>
        <v>1</v>
      </c>
    </row>
    <row r="2063" spans="1:11" x14ac:dyDescent="0.25">
      <c r="A2063" s="110" t="str">
        <f t="shared" si="96"/>
        <v/>
      </c>
      <c r="B2063" s="123"/>
      <c r="C2063" s="55"/>
      <c r="D2063" s="55"/>
      <c r="E2063" s="56"/>
      <c r="F2063" s="55"/>
      <c r="G2063" s="56"/>
      <c r="H2063" s="84">
        <f>SUMIF('Cash Inflows'!E:E,'AR Journal'!D2063,'Cash Inflows'!F:F)</f>
        <v>0</v>
      </c>
      <c r="I2063" s="84">
        <f t="shared" si="98"/>
        <v>0</v>
      </c>
      <c r="J2063">
        <f t="shared" si="97"/>
        <v>0</v>
      </c>
      <c r="K2063" t="b">
        <f ca="1">IF(TODAY()-E2063&gt;'Data Inputs'!$B$46,TRUE,FALSE)</f>
        <v>1</v>
      </c>
    </row>
    <row r="2064" spans="1:11" x14ac:dyDescent="0.25">
      <c r="A2064" s="110" t="str">
        <f t="shared" si="96"/>
        <v/>
      </c>
      <c r="B2064" s="123"/>
      <c r="C2064" s="55"/>
      <c r="D2064" s="55"/>
      <c r="E2064" s="56"/>
      <c r="F2064" s="55"/>
      <c r="G2064" s="56"/>
      <c r="H2064" s="84">
        <f>SUMIF('Cash Inflows'!E:E,'AR Journal'!D2064,'Cash Inflows'!F:F)</f>
        <v>0</v>
      </c>
      <c r="I2064" s="84">
        <f t="shared" si="98"/>
        <v>0</v>
      </c>
      <c r="J2064">
        <f t="shared" si="97"/>
        <v>0</v>
      </c>
      <c r="K2064" t="b">
        <f ca="1">IF(TODAY()-E2064&gt;'Data Inputs'!$B$46,TRUE,FALSE)</f>
        <v>1</v>
      </c>
    </row>
    <row r="2065" spans="1:11" x14ac:dyDescent="0.25">
      <c r="A2065" s="110" t="str">
        <f t="shared" si="96"/>
        <v/>
      </c>
      <c r="B2065" s="123"/>
      <c r="C2065" s="55"/>
      <c r="D2065" s="55"/>
      <c r="E2065" s="56"/>
      <c r="F2065" s="55"/>
      <c r="G2065" s="56"/>
      <c r="H2065" s="84">
        <f>SUMIF('Cash Inflows'!E:E,'AR Journal'!D2065,'Cash Inflows'!F:F)</f>
        <v>0</v>
      </c>
      <c r="I2065" s="84">
        <f t="shared" si="98"/>
        <v>0</v>
      </c>
      <c r="J2065">
        <f t="shared" si="97"/>
        <v>0</v>
      </c>
      <c r="K2065" t="b">
        <f ca="1">IF(TODAY()-E2065&gt;'Data Inputs'!$B$46,TRUE,FALSE)</f>
        <v>1</v>
      </c>
    </row>
    <row r="2066" spans="1:11" x14ac:dyDescent="0.25">
      <c r="A2066" s="110" t="str">
        <f t="shared" si="96"/>
        <v/>
      </c>
      <c r="B2066" s="123"/>
      <c r="C2066" s="55"/>
      <c r="D2066" s="55"/>
      <c r="E2066" s="56"/>
      <c r="F2066" s="55"/>
      <c r="G2066" s="56"/>
      <c r="H2066" s="84">
        <f>SUMIF('Cash Inflows'!E:E,'AR Journal'!D2066,'Cash Inflows'!F:F)</f>
        <v>0</v>
      </c>
      <c r="I2066" s="84">
        <f t="shared" si="98"/>
        <v>0</v>
      </c>
      <c r="J2066">
        <f t="shared" si="97"/>
        <v>0</v>
      </c>
      <c r="K2066" t="b">
        <f ca="1">IF(TODAY()-E2066&gt;'Data Inputs'!$B$46,TRUE,FALSE)</f>
        <v>1</v>
      </c>
    </row>
    <row r="2067" spans="1:11" x14ac:dyDescent="0.25">
      <c r="A2067" s="110" t="str">
        <f t="shared" si="96"/>
        <v/>
      </c>
      <c r="B2067" s="123"/>
      <c r="C2067" s="55"/>
      <c r="D2067" s="55"/>
      <c r="E2067" s="56"/>
      <c r="F2067" s="55"/>
      <c r="G2067" s="56"/>
      <c r="H2067" s="84">
        <f>SUMIF('Cash Inflows'!E:E,'AR Journal'!D2067,'Cash Inflows'!F:F)</f>
        <v>0</v>
      </c>
      <c r="I2067" s="84">
        <f t="shared" si="98"/>
        <v>0</v>
      </c>
      <c r="J2067">
        <f t="shared" si="97"/>
        <v>0</v>
      </c>
      <c r="K2067" t="b">
        <f ca="1">IF(TODAY()-E2067&gt;'Data Inputs'!$B$46,TRUE,FALSE)</f>
        <v>1</v>
      </c>
    </row>
    <row r="2068" spans="1:11" x14ac:dyDescent="0.25">
      <c r="A2068" s="110" t="str">
        <f t="shared" si="96"/>
        <v/>
      </c>
      <c r="B2068" s="123"/>
      <c r="C2068" s="55"/>
      <c r="D2068" s="55"/>
      <c r="E2068" s="56"/>
      <c r="F2068" s="55"/>
      <c r="G2068" s="56"/>
      <c r="H2068" s="84">
        <f>SUMIF('Cash Inflows'!E:E,'AR Journal'!D2068,'Cash Inflows'!F:F)</f>
        <v>0</v>
      </c>
      <c r="I2068" s="84">
        <f t="shared" si="98"/>
        <v>0</v>
      </c>
      <c r="J2068">
        <f t="shared" si="97"/>
        <v>0</v>
      </c>
      <c r="K2068" t="b">
        <f ca="1">IF(TODAY()-E2068&gt;'Data Inputs'!$B$46,TRUE,FALSE)</f>
        <v>1</v>
      </c>
    </row>
    <row r="2069" spans="1:11" x14ac:dyDescent="0.25">
      <c r="A2069" s="110" t="str">
        <f t="shared" si="96"/>
        <v/>
      </c>
      <c r="B2069" s="123"/>
      <c r="C2069" s="55"/>
      <c r="D2069" s="55"/>
      <c r="E2069" s="56"/>
      <c r="F2069" s="55"/>
      <c r="G2069" s="56"/>
      <c r="H2069" s="84">
        <f>SUMIF('Cash Inflows'!E:E,'AR Journal'!D2069,'Cash Inflows'!F:F)</f>
        <v>0</v>
      </c>
      <c r="I2069" s="84">
        <f t="shared" si="98"/>
        <v>0</v>
      </c>
      <c r="J2069">
        <f t="shared" si="97"/>
        <v>0</v>
      </c>
      <c r="K2069" t="b">
        <f ca="1">IF(TODAY()-E2069&gt;'Data Inputs'!$B$46,TRUE,FALSE)</f>
        <v>1</v>
      </c>
    </row>
    <row r="2070" spans="1:11" x14ac:dyDescent="0.25">
      <c r="A2070" s="110" t="str">
        <f t="shared" si="96"/>
        <v/>
      </c>
      <c r="B2070" s="123"/>
      <c r="C2070" s="55"/>
      <c r="D2070" s="55"/>
      <c r="E2070" s="56"/>
      <c r="F2070" s="55"/>
      <c r="G2070" s="56"/>
      <c r="H2070" s="84">
        <f>SUMIF('Cash Inflows'!E:E,'AR Journal'!D2070,'Cash Inflows'!F:F)</f>
        <v>0</v>
      </c>
      <c r="I2070" s="84">
        <f t="shared" si="98"/>
        <v>0</v>
      </c>
      <c r="J2070">
        <f t="shared" si="97"/>
        <v>0</v>
      </c>
      <c r="K2070" t="b">
        <f ca="1">IF(TODAY()-E2070&gt;'Data Inputs'!$B$46,TRUE,FALSE)</f>
        <v>1</v>
      </c>
    </row>
    <row r="2071" spans="1:11" x14ac:dyDescent="0.25">
      <c r="A2071" s="110" t="str">
        <f t="shared" si="96"/>
        <v/>
      </c>
      <c r="B2071" s="123"/>
      <c r="C2071" s="55"/>
      <c r="D2071" s="55"/>
      <c r="E2071" s="56"/>
      <c r="F2071" s="55"/>
      <c r="G2071" s="56"/>
      <c r="H2071" s="84">
        <f>SUMIF('Cash Inflows'!E:E,'AR Journal'!D2071,'Cash Inflows'!F:F)</f>
        <v>0</v>
      </c>
      <c r="I2071" s="84">
        <f t="shared" si="98"/>
        <v>0</v>
      </c>
      <c r="J2071">
        <f t="shared" si="97"/>
        <v>0</v>
      </c>
      <c r="K2071" t="b">
        <f ca="1">IF(TODAY()-E2071&gt;'Data Inputs'!$B$46,TRUE,FALSE)</f>
        <v>1</v>
      </c>
    </row>
    <row r="2072" spans="1:11" x14ac:dyDescent="0.25">
      <c r="A2072" s="110" t="str">
        <f t="shared" si="96"/>
        <v/>
      </c>
      <c r="B2072" s="123"/>
      <c r="C2072" s="55"/>
      <c r="D2072" s="55"/>
      <c r="E2072" s="56"/>
      <c r="F2072" s="55"/>
      <c r="G2072" s="56"/>
      <c r="H2072" s="84">
        <f>SUMIF('Cash Inflows'!E:E,'AR Journal'!D2072,'Cash Inflows'!F:F)</f>
        <v>0</v>
      </c>
      <c r="I2072" s="84">
        <f t="shared" si="98"/>
        <v>0</v>
      </c>
      <c r="J2072">
        <f t="shared" si="97"/>
        <v>0</v>
      </c>
      <c r="K2072" t="b">
        <f ca="1">IF(TODAY()-E2072&gt;'Data Inputs'!$B$46,TRUE,FALSE)</f>
        <v>1</v>
      </c>
    </row>
    <row r="2073" spans="1:11" x14ac:dyDescent="0.25">
      <c r="A2073" s="110" t="str">
        <f t="shared" si="96"/>
        <v/>
      </c>
      <c r="B2073" s="123"/>
      <c r="C2073" s="55"/>
      <c r="D2073" s="55"/>
      <c r="E2073" s="56"/>
      <c r="F2073" s="55"/>
      <c r="G2073" s="56"/>
      <c r="H2073" s="84">
        <f>SUMIF('Cash Inflows'!E:E,'AR Journal'!D2073,'Cash Inflows'!F:F)</f>
        <v>0</v>
      </c>
      <c r="I2073" s="84">
        <f t="shared" si="98"/>
        <v>0</v>
      </c>
      <c r="J2073">
        <f t="shared" si="97"/>
        <v>0</v>
      </c>
      <c r="K2073" t="b">
        <f ca="1">IF(TODAY()-E2073&gt;'Data Inputs'!$B$46,TRUE,FALSE)</f>
        <v>1</v>
      </c>
    </row>
    <row r="2074" spans="1:11" x14ac:dyDescent="0.25">
      <c r="A2074" s="110" t="str">
        <f t="shared" si="96"/>
        <v/>
      </c>
      <c r="B2074" s="123"/>
      <c r="C2074" s="55"/>
      <c r="D2074" s="55"/>
      <c r="E2074" s="56"/>
      <c r="F2074" s="55"/>
      <c r="G2074" s="56"/>
      <c r="H2074" s="84">
        <f>SUMIF('Cash Inflows'!E:E,'AR Journal'!D2074,'Cash Inflows'!F:F)</f>
        <v>0</v>
      </c>
      <c r="I2074" s="84">
        <f t="shared" si="98"/>
        <v>0</v>
      </c>
      <c r="J2074">
        <f t="shared" si="97"/>
        <v>0</v>
      </c>
      <c r="K2074" t="b">
        <f ca="1">IF(TODAY()-E2074&gt;'Data Inputs'!$B$46,TRUE,FALSE)</f>
        <v>1</v>
      </c>
    </row>
    <row r="2075" spans="1:11" x14ac:dyDescent="0.25">
      <c r="A2075" s="110" t="str">
        <f t="shared" si="96"/>
        <v/>
      </c>
      <c r="B2075" s="123"/>
      <c r="C2075" s="55"/>
      <c r="D2075" s="55"/>
      <c r="E2075" s="56"/>
      <c r="F2075" s="55"/>
      <c r="G2075" s="56"/>
      <c r="H2075" s="84">
        <f>SUMIF('Cash Inflows'!E:E,'AR Journal'!D2075,'Cash Inflows'!F:F)</f>
        <v>0</v>
      </c>
      <c r="I2075" s="84">
        <f t="shared" si="98"/>
        <v>0</v>
      </c>
      <c r="J2075">
        <f t="shared" si="97"/>
        <v>0</v>
      </c>
      <c r="K2075" t="b">
        <f ca="1">IF(TODAY()-E2075&gt;'Data Inputs'!$B$46,TRUE,FALSE)</f>
        <v>1</v>
      </c>
    </row>
    <row r="2076" spans="1:11" x14ac:dyDescent="0.25">
      <c r="A2076" s="110" t="str">
        <f t="shared" si="96"/>
        <v/>
      </c>
      <c r="B2076" s="123"/>
      <c r="C2076" s="55"/>
      <c r="D2076" s="55"/>
      <c r="E2076" s="56"/>
      <c r="F2076" s="55"/>
      <c r="G2076" s="56"/>
      <c r="H2076" s="84">
        <f>SUMIF('Cash Inflows'!E:E,'AR Journal'!D2076,'Cash Inflows'!F:F)</f>
        <v>0</v>
      </c>
      <c r="I2076" s="84">
        <f t="shared" si="98"/>
        <v>0</v>
      </c>
      <c r="J2076">
        <f t="shared" si="97"/>
        <v>0</v>
      </c>
      <c r="K2076" t="b">
        <f ca="1">IF(TODAY()-E2076&gt;'Data Inputs'!$B$46,TRUE,FALSE)</f>
        <v>1</v>
      </c>
    </row>
    <row r="2077" spans="1:11" x14ac:dyDescent="0.25">
      <c r="A2077" s="110" t="str">
        <f t="shared" si="96"/>
        <v/>
      </c>
      <c r="B2077" s="123"/>
      <c r="C2077" s="55"/>
      <c r="D2077" s="55"/>
      <c r="E2077" s="56"/>
      <c r="F2077" s="55"/>
      <c r="G2077" s="56"/>
      <c r="H2077" s="84">
        <f>SUMIF('Cash Inflows'!E:E,'AR Journal'!D2077,'Cash Inflows'!F:F)</f>
        <v>0</v>
      </c>
      <c r="I2077" s="84">
        <f t="shared" si="98"/>
        <v>0</v>
      </c>
      <c r="J2077">
        <f t="shared" si="97"/>
        <v>0</v>
      </c>
      <c r="K2077" t="b">
        <f ca="1">IF(TODAY()-E2077&gt;'Data Inputs'!$B$46,TRUE,FALSE)</f>
        <v>1</v>
      </c>
    </row>
    <row r="2078" spans="1:11" x14ac:dyDescent="0.25">
      <c r="A2078" s="110" t="str">
        <f t="shared" si="96"/>
        <v/>
      </c>
      <c r="B2078" s="123"/>
      <c r="C2078" s="55"/>
      <c r="D2078" s="55"/>
      <c r="E2078" s="56"/>
      <c r="F2078" s="55"/>
      <c r="G2078" s="56"/>
      <c r="H2078" s="84">
        <f>SUMIF('Cash Inflows'!E:E,'AR Journal'!D2078,'Cash Inflows'!F:F)</f>
        <v>0</v>
      </c>
      <c r="I2078" s="84">
        <f t="shared" si="98"/>
        <v>0</v>
      </c>
      <c r="J2078">
        <f t="shared" si="97"/>
        <v>0</v>
      </c>
      <c r="K2078" t="b">
        <f ca="1">IF(TODAY()-E2078&gt;'Data Inputs'!$B$46,TRUE,FALSE)</f>
        <v>1</v>
      </c>
    </row>
    <row r="2079" spans="1:11" x14ac:dyDescent="0.25">
      <c r="A2079" s="110" t="str">
        <f t="shared" si="96"/>
        <v/>
      </c>
      <c r="B2079" s="123"/>
      <c r="C2079" s="55"/>
      <c r="D2079" s="55"/>
      <c r="E2079" s="56"/>
      <c r="F2079" s="55"/>
      <c r="G2079" s="56"/>
      <c r="H2079" s="84">
        <f>SUMIF('Cash Inflows'!E:E,'AR Journal'!D2079,'Cash Inflows'!F:F)</f>
        <v>0</v>
      </c>
      <c r="I2079" s="84">
        <f t="shared" si="98"/>
        <v>0</v>
      </c>
      <c r="J2079">
        <f t="shared" si="97"/>
        <v>0</v>
      </c>
      <c r="K2079" t="b">
        <f ca="1">IF(TODAY()-E2079&gt;'Data Inputs'!$B$46,TRUE,FALSE)</f>
        <v>1</v>
      </c>
    </row>
    <row r="2080" spans="1:11" x14ac:dyDescent="0.25">
      <c r="A2080" s="110" t="str">
        <f t="shared" si="96"/>
        <v/>
      </c>
      <c r="B2080" s="123"/>
      <c r="C2080" s="55"/>
      <c r="D2080" s="55"/>
      <c r="E2080" s="56"/>
      <c r="F2080" s="55"/>
      <c r="G2080" s="56"/>
      <c r="H2080" s="84">
        <f>SUMIF('Cash Inflows'!E:E,'AR Journal'!D2080,'Cash Inflows'!F:F)</f>
        <v>0</v>
      </c>
      <c r="I2080" s="84">
        <f t="shared" si="98"/>
        <v>0</v>
      </c>
      <c r="J2080">
        <f t="shared" si="97"/>
        <v>0</v>
      </c>
      <c r="K2080" t="b">
        <f ca="1">IF(TODAY()-E2080&gt;'Data Inputs'!$B$46,TRUE,FALSE)</f>
        <v>1</v>
      </c>
    </row>
    <row r="2081" spans="1:11" x14ac:dyDescent="0.25">
      <c r="A2081" s="110" t="str">
        <f t="shared" si="96"/>
        <v/>
      </c>
      <c r="B2081" s="123"/>
      <c r="C2081" s="55"/>
      <c r="D2081" s="55"/>
      <c r="E2081" s="56"/>
      <c r="F2081" s="55"/>
      <c r="G2081" s="56"/>
      <c r="H2081" s="84">
        <f>SUMIF('Cash Inflows'!E:E,'AR Journal'!D2081,'Cash Inflows'!F:F)</f>
        <v>0</v>
      </c>
      <c r="I2081" s="84">
        <f t="shared" si="98"/>
        <v>0</v>
      </c>
      <c r="J2081">
        <f t="shared" si="97"/>
        <v>0</v>
      </c>
      <c r="K2081" t="b">
        <f ca="1">IF(TODAY()-E2081&gt;'Data Inputs'!$B$46,TRUE,FALSE)</f>
        <v>1</v>
      </c>
    </row>
    <row r="2082" spans="1:11" x14ac:dyDescent="0.25">
      <c r="A2082" s="110" t="str">
        <f t="shared" si="96"/>
        <v/>
      </c>
      <c r="B2082" s="123"/>
      <c r="C2082" s="55"/>
      <c r="D2082" s="55"/>
      <c r="E2082" s="56"/>
      <c r="F2082" s="55"/>
      <c r="G2082" s="56"/>
      <c r="H2082" s="84">
        <f>SUMIF('Cash Inflows'!E:E,'AR Journal'!D2082,'Cash Inflows'!F:F)</f>
        <v>0</v>
      </c>
      <c r="I2082" s="84">
        <f t="shared" si="98"/>
        <v>0</v>
      </c>
      <c r="J2082">
        <f t="shared" si="97"/>
        <v>0</v>
      </c>
      <c r="K2082" t="b">
        <f ca="1">IF(TODAY()-E2082&gt;'Data Inputs'!$B$46,TRUE,FALSE)</f>
        <v>1</v>
      </c>
    </row>
    <row r="2083" spans="1:11" x14ac:dyDescent="0.25">
      <c r="A2083" s="110" t="str">
        <f t="shared" si="96"/>
        <v/>
      </c>
      <c r="B2083" s="123"/>
      <c r="C2083" s="55"/>
      <c r="D2083" s="55"/>
      <c r="E2083" s="56"/>
      <c r="F2083" s="55"/>
      <c r="G2083" s="56"/>
      <c r="H2083" s="84">
        <f>SUMIF('Cash Inflows'!E:E,'AR Journal'!D2083,'Cash Inflows'!F:F)</f>
        <v>0</v>
      </c>
      <c r="I2083" s="84">
        <f t="shared" si="98"/>
        <v>0</v>
      </c>
      <c r="J2083">
        <f t="shared" si="97"/>
        <v>0</v>
      </c>
      <c r="K2083" t="b">
        <f ca="1">IF(TODAY()-E2083&gt;'Data Inputs'!$B$46,TRUE,FALSE)</f>
        <v>1</v>
      </c>
    </row>
    <row r="2084" spans="1:11" x14ac:dyDescent="0.25">
      <c r="A2084" s="110" t="str">
        <f t="shared" si="96"/>
        <v/>
      </c>
      <c r="B2084" s="123"/>
      <c r="C2084" s="55"/>
      <c r="D2084" s="55"/>
      <c r="E2084" s="56"/>
      <c r="F2084" s="55"/>
      <c r="G2084" s="56"/>
      <c r="H2084" s="84">
        <f>SUMIF('Cash Inflows'!E:E,'AR Journal'!D2084,'Cash Inflows'!F:F)</f>
        <v>0</v>
      </c>
      <c r="I2084" s="84">
        <f t="shared" si="98"/>
        <v>0</v>
      </c>
      <c r="J2084">
        <f t="shared" si="97"/>
        <v>0</v>
      </c>
      <c r="K2084" t="b">
        <f ca="1">IF(TODAY()-E2084&gt;'Data Inputs'!$B$46,TRUE,FALSE)</f>
        <v>1</v>
      </c>
    </row>
    <row r="2085" spans="1:11" x14ac:dyDescent="0.25">
      <c r="A2085" s="110" t="str">
        <f t="shared" si="96"/>
        <v/>
      </c>
      <c r="B2085" s="123"/>
      <c r="C2085" s="55"/>
      <c r="D2085" s="55"/>
      <c r="E2085" s="56"/>
      <c r="F2085" s="55"/>
      <c r="G2085" s="56"/>
      <c r="H2085" s="84">
        <f>SUMIF('Cash Inflows'!E:E,'AR Journal'!D2085,'Cash Inflows'!F:F)</f>
        <v>0</v>
      </c>
      <c r="I2085" s="84">
        <f t="shared" si="98"/>
        <v>0</v>
      </c>
      <c r="J2085">
        <f t="shared" si="97"/>
        <v>0</v>
      </c>
      <c r="K2085" t="b">
        <f ca="1">IF(TODAY()-E2085&gt;'Data Inputs'!$B$46,TRUE,FALSE)</f>
        <v>1</v>
      </c>
    </row>
    <row r="2086" spans="1:11" x14ac:dyDescent="0.25">
      <c r="A2086" s="110" t="str">
        <f t="shared" si="96"/>
        <v/>
      </c>
      <c r="B2086" s="123"/>
      <c r="C2086" s="55"/>
      <c r="D2086" s="55"/>
      <c r="E2086" s="56"/>
      <c r="F2086" s="55"/>
      <c r="G2086" s="56"/>
      <c r="H2086" s="84">
        <f>SUMIF('Cash Inflows'!E:E,'AR Journal'!D2086,'Cash Inflows'!F:F)</f>
        <v>0</v>
      </c>
      <c r="I2086" s="84">
        <f t="shared" si="98"/>
        <v>0</v>
      </c>
      <c r="J2086">
        <f t="shared" si="97"/>
        <v>0</v>
      </c>
      <c r="K2086" t="b">
        <f ca="1">IF(TODAY()-E2086&gt;'Data Inputs'!$B$46,TRUE,FALSE)</f>
        <v>1</v>
      </c>
    </row>
    <row r="2087" spans="1:11" x14ac:dyDescent="0.25">
      <c r="A2087" s="110" t="str">
        <f t="shared" si="96"/>
        <v/>
      </c>
      <c r="B2087" s="123"/>
      <c r="C2087" s="55"/>
      <c r="D2087" s="55"/>
      <c r="E2087" s="56"/>
      <c r="F2087" s="55"/>
      <c r="G2087" s="56"/>
      <c r="H2087" s="84">
        <f>SUMIF('Cash Inflows'!E:E,'AR Journal'!D2087,'Cash Inflows'!F:F)</f>
        <v>0</v>
      </c>
      <c r="I2087" s="84">
        <f t="shared" si="98"/>
        <v>0</v>
      </c>
      <c r="J2087">
        <f t="shared" si="97"/>
        <v>0</v>
      </c>
      <c r="K2087" t="b">
        <f ca="1">IF(TODAY()-E2087&gt;'Data Inputs'!$B$46,TRUE,FALSE)</f>
        <v>1</v>
      </c>
    </row>
    <row r="2088" spans="1:11" x14ac:dyDescent="0.25">
      <c r="A2088" s="110" t="str">
        <f t="shared" si="96"/>
        <v/>
      </c>
      <c r="B2088" s="123"/>
      <c r="C2088" s="55"/>
      <c r="D2088" s="55"/>
      <c r="E2088" s="56"/>
      <c r="F2088" s="55"/>
      <c r="G2088" s="56"/>
      <c r="H2088" s="84">
        <f>SUMIF('Cash Inflows'!E:E,'AR Journal'!D2088,'Cash Inflows'!F:F)</f>
        <v>0</v>
      </c>
      <c r="I2088" s="84">
        <f t="shared" si="98"/>
        <v>0</v>
      </c>
      <c r="J2088">
        <f t="shared" si="97"/>
        <v>0</v>
      </c>
      <c r="K2088" t="b">
        <f ca="1">IF(TODAY()-E2088&gt;'Data Inputs'!$B$46,TRUE,FALSE)</f>
        <v>1</v>
      </c>
    </row>
    <row r="2089" spans="1:11" x14ac:dyDescent="0.25">
      <c r="A2089" s="110" t="str">
        <f t="shared" si="96"/>
        <v/>
      </c>
      <c r="B2089" s="123"/>
      <c r="C2089" s="55"/>
      <c r="D2089" s="55"/>
      <c r="E2089" s="56"/>
      <c r="F2089" s="55"/>
      <c r="G2089" s="56"/>
      <c r="H2089" s="84">
        <f>SUMIF('Cash Inflows'!E:E,'AR Journal'!D2089,'Cash Inflows'!F:F)</f>
        <v>0</v>
      </c>
      <c r="I2089" s="84">
        <f t="shared" si="98"/>
        <v>0</v>
      </c>
      <c r="J2089">
        <f t="shared" si="97"/>
        <v>0</v>
      </c>
      <c r="K2089" t="b">
        <f ca="1">IF(TODAY()-E2089&gt;'Data Inputs'!$B$46,TRUE,FALSE)</f>
        <v>1</v>
      </c>
    </row>
    <row r="2090" spans="1:11" x14ac:dyDescent="0.25">
      <c r="A2090" s="110" t="str">
        <f t="shared" si="96"/>
        <v/>
      </c>
      <c r="B2090" s="123"/>
      <c r="C2090" s="55"/>
      <c r="D2090" s="55"/>
      <c r="E2090" s="56"/>
      <c r="F2090" s="55"/>
      <c r="G2090" s="56"/>
      <c r="H2090" s="84">
        <f>SUMIF('Cash Inflows'!E:E,'AR Journal'!D2090,'Cash Inflows'!F:F)</f>
        <v>0</v>
      </c>
      <c r="I2090" s="84">
        <f t="shared" si="98"/>
        <v>0</v>
      </c>
      <c r="J2090">
        <f t="shared" si="97"/>
        <v>0</v>
      </c>
      <c r="K2090" t="b">
        <f ca="1">IF(TODAY()-E2090&gt;'Data Inputs'!$B$46,TRUE,FALSE)</f>
        <v>1</v>
      </c>
    </row>
    <row r="2091" spans="1:11" x14ac:dyDescent="0.25">
      <c r="A2091" s="110" t="str">
        <f t="shared" si="96"/>
        <v/>
      </c>
      <c r="B2091" s="123"/>
      <c r="C2091" s="55"/>
      <c r="D2091" s="55"/>
      <c r="E2091" s="56"/>
      <c r="F2091" s="55"/>
      <c r="G2091" s="56"/>
      <c r="H2091" s="84">
        <f>SUMIF('Cash Inflows'!E:E,'AR Journal'!D2091,'Cash Inflows'!F:F)</f>
        <v>0</v>
      </c>
      <c r="I2091" s="84">
        <f t="shared" si="98"/>
        <v>0</v>
      </c>
      <c r="J2091">
        <f t="shared" si="97"/>
        <v>0</v>
      </c>
      <c r="K2091" t="b">
        <f ca="1">IF(TODAY()-E2091&gt;'Data Inputs'!$B$46,TRUE,FALSE)</f>
        <v>1</v>
      </c>
    </row>
    <row r="2092" spans="1:11" x14ac:dyDescent="0.25">
      <c r="A2092" s="110" t="str">
        <f t="shared" si="96"/>
        <v/>
      </c>
      <c r="B2092" s="123"/>
      <c r="C2092" s="55"/>
      <c r="D2092" s="55"/>
      <c r="E2092" s="56"/>
      <c r="F2092" s="55"/>
      <c r="G2092" s="56"/>
      <c r="H2092" s="84">
        <f>SUMIF('Cash Inflows'!E:E,'AR Journal'!D2092,'Cash Inflows'!F:F)</f>
        <v>0</v>
      </c>
      <c r="I2092" s="84">
        <f t="shared" si="98"/>
        <v>0</v>
      </c>
      <c r="J2092">
        <f t="shared" si="97"/>
        <v>0</v>
      </c>
      <c r="K2092" t="b">
        <f ca="1">IF(TODAY()-E2092&gt;'Data Inputs'!$B$46,TRUE,FALSE)</f>
        <v>1</v>
      </c>
    </row>
    <row r="2093" spans="1:11" x14ac:dyDescent="0.25">
      <c r="A2093" s="110" t="str">
        <f t="shared" si="96"/>
        <v/>
      </c>
      <c r="B2093" s="123"/>
      <c r="C2093" s="55"/>
      <c r="D2093" s="55"/>
      <c r="E2093" s="56"/>
      <c r="F2093" s="55"/>
      <c r="G2093" s="56"/>
      <c r="H2093" s="84">
        <f>SUMIF('Cash Inflows'!E:E,'AR Journal'!D2093,'Cash Inflows'!F:F)</f>
        <v>0</v>
      </c>
      <c r="I2093" s="84">
        <f t="shared" si="98"/>
        <v>0</v>
      </c>
      <c r="J2093">
        <f t="shared" si="97"/>
        <v>0</v>
      </c>
      <c r="K2093" t="b">
        <f ca="1">IF(TODAY()-E2093&gt;'Data Inputs'!$B$46,TRUE,FALSE)</f>
        <v>1</v>
      </c>
    </row>
    <row r="2094" spans="1:11" x14ac:dyDescent="0.25">
      <c r="A2094" s="110" t="str">
        <f t="shared" si="96"/>
        <v/>
      </c>
      <c r="B2094" s="123"/>
      <c r="C2094" s="55"/>
      <c r="D2094" s="55"/>
      <c r="E2094" s="56"/>
      <c r="F2094" s="55"/>
      <c r="G2094" s="56"/>
      <c r="H2094" s="84">
        <f>SUMIF('Cash Inflows'!E:E,'AR Journal'!D2094,'Cash Inflows'!F:F)</f>
        <v>0</v>
      </c>
      <c r="I2094" s="84">
        <f t="shared" si="98"/>
        <v>0</v>
      </c>
      <c r="J2094">
        <f t="shared" si="97"/>
        <v>0</v>
      </c>
      <c r="K2094" t="b">
        <f ca="1">IF(TODAY()-E2094&gt;'Data Inputs'!$B$46,TRUE,FALSE)</f>
        <v>1</v>
      </c>
    </row>
    <row r="2095" spans="1:11" x14ac:dyDescent="0.25">
      <c r="A2095" s="110" t="str">
        <f t="shared" si="96"/>
        <v/>
      </c>
      <c r="B2095" s="123"/>
      <c r="C2095" s="55"/>
      <c r="D2095" s="55"/>
      <c r="E2095" s="56"/>
      <c r="F2095" s="55"/>
      <c r="G2095" s="56"/>
      <c r="H2095" s="84">
        <f>SUMIF('Cash Inflows'!E:E,'AR Journal'!D2095,'Cash Inflows'!F:F)</f>
        <v>0</v>
      </c>
      <c r="I2095" s="84">
        <f t="shared" si="98"/>
        <v>0</v>
      </c>
      <c r="J2095">
        <f t="shared" si="97"/>
        <v>0</v>
      </c>
      <c r="K2095" t="b">
        <f ca="1">IF(TODAY()-E2095&gt;'Data Inputs'!$B$46,TRUE,FALSE)</f>
        <v>1</v>
      </c>
    </row>
    <row r="2096" spans="1:11" x14ac:dyDescent="0.25">
      <c r="A2096" s="110" t="str">
        <f t="shared" si="96"/>
        <v/>
      </c>
      <c r="B2096" s="123"/>
      <c r="C2096" s="55"/>
      <c r="D2096" s="55"/>
      <c r="E2096" s="56"/>
      <c r="F2096" s="55"/>
      <c r="G2096" s="56"/>
      <c r="H2096" s="84">
        <f>SUMIF('Cash Inflows'!E:E,'AR Journal'!D2096,'Cash Inflows'!F:F)</f>
        <v>0</v>
      </c>
      <c r="I2096" s="84">
        <f t="shared" si="98"/>
        <v>0</v>
      </c>
      <c r="J2096">
        <f t="shared" si="97"/>
        <v>0</v>
      </c>
      <c r="K2096" t="b">
        <f ca="1">IF(TODAY()-E2096&gt;'Data Inputs'!$B$46,TRUE,FALSE)</f>
        <v>1</v>
      </c>
    </row>
    <row r="2097" spans="1:11" x14ac:dyDescent="0.25">
      <c r="A2097" s="110" t="str">
        <f t="shared" si="96"/>
        <v/>
      </c>
      <c r="B2097" s="123"/>
      <c r="C2097" s="55"/>
      <c r="D2097" s="55"/>
      <c r="E2097" s="56"/>
      <c r="F2097" s="55"/>
      <c r="G2097" s="56"/>
      <c r="H2097" s="84">
        <f>SUMIF('Cash Inflows'!E:E,'AR Journal'!D2097,'Cash Inflows'!F:F)</f>
        <v>0</v>
      </c>
      <c r="I2097" s="84">
        <f t="shared" si="98"/>
        <v>0</v>
      </c>
      <c r="J2097">
        <f t="shared" si="97"/>
        <v>0</v>
      </c>
      <c r="K2097" t="b">
        <f ca="1">IF(TODAY()-E2097&gt;'Data Inputs'!$B$46,TRUE,FALSE)</f>
        <v>1</v>
      </c>
    </row>
    <row r="2098" spans="1:11" x14ac:dyDescent="0.25">
      <c r="A2098" s="110" t="str">
        <f t="shared" si="96"/>
        <v/>
      </c>
      <c r="B2098" s="123"/>
      <c r="C2098" s="55"/>
      <c r="D2098" s="55"/>
      <c r="E2098" s="56"/>
      <c r="F2098" s="55"/>
      <c r="G2098" s="56"/>
      <c r="H2098" s="84">
        <f>SUMIF('Cash Inflows'!E:E,'AR Journal'!D2098,'Cash Inflows'!F:F)</f>
        <v>0</v>
      </c>
      <c r="I2098" s="84">
        <f t="shared" si="98"/>
        <v>0</v>
      </c>
      <c r="J2098">
        <f t="shared" si="97"/>
        <v>0</v>
      </c>
      <c r="K2098" t="b">
        <f ca="1">IF(TODAY()-E2098&gt;'Data Inputs'!$B$46,TRUE,FALSE)</f>
        <v>1</v>
      </c>
    </row>
    <row r="2099" spans="1:11" x14ac:dyDescent="0.25">
      <c r="A2099" s="110" t="str">
        <f t="shared" si="96"/>
        <v/>
      </c>
      <c r="B2099" s="123"/>
      <c r="C2099" s="55"/>
      <c r="D2099" s="55"/>
      <c r="E2099" s="56"/>
      <c r="F2099" s="55"/>
      <c r="G2099" s="56"/>
      <c r="H2099" s="84">
        <f>SUMIF('Cash Inflows'!E:E,'AR Journal'!D2099,'Cash Inflows'!F:F)</f>
        <v>0</v>
      </c>
      <c r="I2099" s="84">
        <f t="shared" si="98"/>
        <v>0</v>
      </c>
      <c r="J2099">
        <f t="shared" si="97"/>
        <v>0</v>
      </c>
      <c r="K2099" t="b">
        <f ca="1">IF(TODAY()-E2099&gt;'Data Inputs'!$B$46,TRUE,FALSE)</f>
        <v>1</v>
      </c>
    </row>
    <row r="2100" spans="1:11" x14ac:dyDescent="0.25">
      <c r="A2100" s="110" t="str">
        <f t="shared" si="96"/>
        <v/>
      </c>
      <c r="B2100" s="123"/>
      <c r="C2100" s="55"/>
      <c r="D2100" s="55"/>
      <c r="E2100" s="56"/>
      <c r="F2100" s="55"/>
      <c r="G2100" s="56"/>
      <c r="H2100" s="84">
        <f>SUMIF('Cash Inflows'!E:E,'AR Journal'!D2100,'Cash Inflows'!F:F)</f>
        <v>0</v>
      </c>
      <c r="I2100" s="84">
        <f t="shared" si="98"/>
        <v>0</v>
      </c>
      <c r="J2100">
        <f t="shared" si="97"/>
        <v>0</v>
      </c>
      <c r="K2100" t="b">
        <f ca="1">IF(TODAY()-E2100&gt;'Data Inputs'!$B$46,TRUE,FALSE)</f>
        <v>1</v>
      </c>
    </row>
    <row r="2101" spans="1:11" x14ac:dyDescent="0.25">
      <c r="A2101" s="110" t="str">
        <f t="shared" si="96"/>
        <v/>
      </c>
      <c r="B2101" s="123"/>
      <c r="C2101" s="55"/>
      <c r="D2101" s="55"/>
      <c r="E2101" s="56"/>
      <c r="F2101" s="55"/>
      <c r="G2101" s="56"/>
      <c r="H2101" s="84">
        <f>SUMIF('Cash Inflows'!E:E,'AR Journal'!D2101,'Cash Inflows'!F:F)</f>
        <v>0</v>
      </c>
      <c r="I2101" s="84">
        <f t="shared" si="98"/>
        <v>0</v>
      </c>
      <c r="J2101">
        <f t="shared" si="97"/>
        <v>0</v>
      </c>
      <c r="K2101" t="b">
        <f ca="1">IF(TODAY()-E2101&gt;'Data Inputs'!$B$46,TRUE,FALSE)</f>
        <v>1</v>
      </c>
    </row>
    <row r="2102" spans="1:11" x14ac:dyDescent="0.25">
      <c r="A2102" s="110" t="str">
        <f t="shared" si="96"/>
        <v/>
      </c>
      <c r="B2102" s="123"/>
      <c r="C2102" s="55"/>
      <c r="D2102" s="55"/>
      <c r="E2102" s="56"/>
      <c r="F2102" s="55"/>
      <c r="G2102" s="56"/>
      <c r="H2102" s="84">
        <f>SUMIF('Cash Inflows'!E:E,'AR Journal'!D2102,'Cash Inflows'!F:F)</f>
        <v>0</v>
      </c>
      <c r="I2102" s="84">
        <f t="shared" si="98"/>
        <v>0</v>
      </c>
      <c r="J2102">
        <f t="shared" si="97"/>
        <v>0</v>
      </c>
      <c r="K2102" t="b">
        <f ca="1">IF(TODAY()-E2102&gt;'Data Inputs'!$B$46,TRUE,FALSE)</f>
        <v>1</v>
      </c>
    </row>
    <row r="2103" spans="1:11" x14ac:dyDescent="0.25">
      <c r="A2103" s="110" t="str">
        <f t="shared" si="96"/>
        <v/>
      </c>
      <c r="B2103" s="123"/>
      <c r="C2103" s="55"/>
      <c r="D2103" s="55"/>
      <c r="E2103" s="56"/>
      <c r="F2103" s="55"/>
      <c r="G2103" s="56"/>
      <c r="H2103" s="84">
        <f>SUMIF('Cash Inflows'!E:E,'AR Journal'!D2103,'Cash Inflows'!F:F)</f>
        <v>0</v>
      </c>
      <c r="I2103" s="84">
        <f t="shared" si="98"/>
        <v>0</v>
      </c>
      <c r="J2103">
        <f t="shared" si="97"/>
        <v>0</v>
      </c>
      <c r="K2103" t="b">
        <f ca="1">IF(TODAY()-E2103&gt;'Data Inputs'!$B$46,TRUE,FALSE)</f>
        <v>1</v>
      </c>
    </row>
    <row r="2104" spans="1:11" x14ac:dyDescent="0.25">
      <c r="A2104" s="110" t="str">
        <f t="shared" si="96"/>
        <v/>
      </c>
      <c r="B2104" s="123"/>
      <c r="C2104" s="55"/>
      <c r="D2104" s="55"/>
      <c r="E2104" s="56"/>
      <c r="F2104" s="55"/>
      <c r="G2104" s="56"/>
      <c r="H2104" s="84">
        <f>SUMIF('Cash Inflows'!E:E,'AR Journal'!D2104,'Cash Inflows'!F:F)</f>
        <v>0</v>
      </c>
      <c r="I2104" s="84">
        <f t="shared" si="98"/>
        <v>0</v>
      </c>
      <c r="J2104">
        <f t="shared" si="97"/>
        <v>0</v>
      </c>
      <c r="K2104" t="b">
        <f ca="1">IF(TODAY()-E2104&gt;'Data Inputs'!$B$46,TRUE,FALSE)</f>
        <v>1</v>
      </c>
    </row>
    <row r="2105" spans="1:11" x14ac:dyDescent="0.25">
      <c r="A2105" s="110" t="str">
        <f t="shared" si="96"/>
        <v/>
      </c>
      <c r="B2105" s="123"/>
      <c r="C2105" s="55"/>
      <c r="D2105" s="55"/>
      <c r="E2105" s="56"/>
      <c r="F2105" s="55"/>
      <c r="G2105" s="56"/>
      <c r="H2105" s="84">
        <f>SUMIF('Cash Inflows'!E:E,'AR Journal'!D2105,'Cash Inflows'!F:F)</f>
        <v>0</v>
      </c>
      <c r="I2105" s="84">
        <f t="shared" si="98"/>
        <v>0</v>
      </c>
      <c r="J2105">
        <f t="shared" si="97"/>
        <v>0</v>
      </c>
      <c r="K2105" t="b">
        <f ca="1">IF(TODAY()-E2105&gt;'Data Inputs'!$B$46,TRUE,FALSE)</f>
        <v>1</v>
      </c>
    </row>
    <row r="2106" spans="1:11" x14ac:dyDescent="0.25">
      <c r="A2106" s="110" t="str">
        <f t="shared" si="96"/>
        <v/>
      </c>
      <c r="B2106" s="123"/>
      <c r="C2106" s="55"/>
      <c r="D2106" s="55"/>
      <c r="E2106" s="56"/>
      <c r="F2106" s="55"/>
      <c r="G2106" s="56"/>
      <c r="H2106" s="84">
        <f>SUMIF('Cash Inflows'!E:E,'AR Journal'!D2106,'Cash Inflows'!F:F)</f>
        <v>0</v>
      </c>
      <c r="I2106" s="84">
        <f t="shared" si="98"/>
        <v>0</v>
      </c>
      <c r="J2106">
        <f t="shared" si="97"/>
        <v>0</v>
      </c>
      <c r="K2106" t="b">
        <f ca="1">IF(TODAY()-E2106&gt;'Data Inputs'!$B$46,TRUE,FALSE)</f>
        <v>1</v>
      </c>
    </row>
    <row r="2107" spans="1:11" x14ac:dyDescent="0.25">
      <c r="A2107" s="110" t="str">
        <f t="shared" si="96"/>
        <v/>
      </c>
      <c r="B2107" s="123"/>
      <c r="C2107" s="55"/>
      <c r="D2107" s="55"/>
      <c r="E2107" s="56"/>
      <c r="F2107" s="55"/>
      <c r="G2107" s="56"/>
      <c r="H2107" s="84">
        <f>SUMIF('Cash Inflows'!E:E,'AR Journal'!D2107,'Cash Inflows'!F:F)</f>
        <v>0</v>
      </c>
      <c r="I2107" s="84">
        <f t="shared" si="98"/>
        <v>0</v>
      </c>
      <c r="J2107">
        <f t="shared" si="97"/>
        <v>0</v>
      </c>
      <c r="K2107" t="b">
        <f ca="1">IF(TODAY()-E2107&gt;'Data Inputs'!$B$46,TRUE,FALSE)</f>
        <v>1</v>
      </c>
    </row>
    <row r="2108" spans="1:11" x14ac:dyDescent="0.25">
      <c r="A2108" s="110" t="str">
        <f t="shared" si="96"/>
        <v/>
      </c>
      <c r="B2108" s="123"/>
      <c r="C2108" s="55"/>
      <c r="D2108" s="55"/>
      <c r="E2108" s="56"/>
      <c r="F2108" s="55"/>
      <c r="G2108" s="56"/>
      <c r="H2108" s="84">
        <f>SUMIF('Cash Inflows'!E:E,'AR Journal'!D2108,'Cash Inflows'!F:F)</f>
        <v>0</v>
      </c>
      <c r="I2108" s="84">
        <f t="shared" si="98"/>
        <v>0</v>
      </c>
      <c r="J2108">
        <f t="shared" si="97"/>
        <v>0</v>
      </c>
      <c r="K2108" t="b">
        <f ca="1">IF(TODAY()-E2108&gt;'Data Inputs'!$B$46,TRUE,FALSE)</f>
        <v>1</v>
      </c>
    </row>
    <row r="2109" spans="1:11" x14ac:dyDescent="0.25">
      <c r="A2109" s="110" t="str">
        <f t="shared" si="96"/>
        <v/>
      </c>
      <c r="B2109" s="123"/>
      <c r="C2109" s="55"/>
      <c r="D2109" s="55"/>
      <c r="E2109" s="56"/>
      <c r="F2109" s="55"/>
      <c r="G2109" s="56"/>
      <c r="H2109" s="84">
        <f>SUMIF('Cash Inflows'!E:E,'AR Journal'!D2109,'Cash Inflows'!F:F)</f>
        <v>0</v>
      </c>
      <c r="I2109" s="84">
        <f t="shared" si="98"/>
        <v>0</v>
      </c>
      <c r="J2109">
        <f t="shared" si="97"/>
        <v>0</v>
      </c>
      <c r="K2109" t="b">
        <f ca="1">IF(TODAY()-E2109&gt;'Data Inputs'!$B$46,TRUE,FALSE)</f>
        <v>1</v>
      </c>
    </row>
    <row r="2110" spans="1:11" x14ac:dyDescent="0.25">
      <c r="A2110" s="110" t="str">
        <f t="shared" si="96"/>
        <v/>
      </c>
      <c r="B2110" s="123"/>
      <c r="C2110" s="55"/>
      <c r="D2110" s="55"/>
      <c r="E2110" s="56"/>
      <c r="F2110" s="55"/>
      <c r="G2110" s="56"/>
      <c r="H2110" s="84">
        <f>SUMIF('Cash Inflows'!E:E,'AR Journal'!D2110,'Cash Inflows'!F:F)</f>
        <v>0</v>
      </c>
      <c r="I2110" s="84">
        <f t="shared" si="98"/>
        <v>0</v>
      </c>
      <c r="J2110">
        <f t="shared" si="97"/>
        <v>0</v>
      </c>
      <c r="K2110" t="b">
        <f ca="1">IF(TODAY()-E2110&gt;'Data Inputs'!$B$46,TRUE,FALSE)</f>
        <v>1</v>
      </c>
    </row>
    <row r="2111" spans="1:11" x14ac:dyDescent="0.25">
      <c r="A2111" s="110" t="str">
        <f t="shared" si="96"/>
        <v/>
      </c>
      <c r="B2111" s="123"/>
      <c r="C2111" s="55"/>
      <c r="D2111" s="55"/>
      <c r="E2111" s="56"/>
      <c r="F2111" s="55"/>
      <c r="G2111" s="56"/>
      <c r="H2111" s="84">
        <f>SUMIF('Cash Inflows'!E:E,'AR Journal'!D2111,'Cash Inflows'!F:F)</f>
        <v>0</v>
      </c>
      <c r="I2111" s="84">
        <f t="shared" si="98"/>
        <v>0</v>
      </c>
      <c r="J2111">
        <f t="shared" si="97"/>
        <v>0</v>
      </c>
      <c r="K2111" t="b">
        <f ca="1">IF(TODAY()-E2111&gt;'Data Inputs'!$B$46,TRUE,FALSE)</f>
        <v>1</v>
      </c>
    </row>
    <row r="2112" spans="1:11" x14ac:dyDescent="0.25">
      <c r="A2112" s="110" t="str">
        <f t="shared" si="96"/>
        <v/>
      </c>
      <c r="B2112" s="123"/>
      <c r="C2112" s="55"/>
      <c r="D2112" s="55"/>
      <c r="E2112" s="56"/>
      <c r="F2112" s="55"/>
      <c r="G2112" s="56"/>
      <c r="H2112" s="84">
        <f>SUMIF('Cash Inflows'!E:E,'AR Journal'!D2112,'Cash Inflows'!F:F)</f>
        <v>0</v>
      </c>
      <c r="I2112" s="84">
        <f t="shared" si="98"/>
        <v>0</v>
      </c>
      <c r="J2112">
        <f t="shared" si="97"/>
        <v>0</v>
      </c>
      <c r="K2112" t="b">
        <f ca="1">IF(TODAY()-E2112&gt;'Data Inputs'!$B$46,TRUE,FALSE)</f>
        <v>1</v>
      </c>
    </row>
    <row r="2113" spans="1:11" x14ac:dyDescent="0.25">
      <c r="A2113" s="110" t="str">
        <f t="shared" si="96"/>
        <v/>
      </c>
      <c r="B2113" s="123"/>
      <c r="C2113" s="55"/>
      <c r="D2113" s="55"/>
      <c r="E2113" s="56"/>
      <c r="F2113" s="55"/>
      <c r="G2113" s="56"/>
      <c r="H2113" s="84">
        <f>SUMIF('Cash Inflows'!E:E,'AR Journal'!D2113,'Cash Inflows'!F:F)</f>
        <v>0</v>
      </c>
      <c r="I2113" s="84">
        <f t="shared" si="98"/>
        <v>0</v>
      </c>
      <c r="J2113">
        <f t="shared" si="97"/>
        <v>0</v>
      </c>
      <c r="K2113" t="b">
        <f ca="1">IF(TODAY()-E2113&gt;'Data Inputs'!$B$46,TRUE,FALSE)</f>
        <v>1</v>
      </c>
    </row>
    <row r="2114" spans="1:11" x14ac:dyDescent="0.25">
      <c r="A2114" s="110" t="str">
        <f t="shared" si="96"/>
        <v/>
      </c>
      <c r="B2114" s="123"/>
      <c r="C2114" s="55"/>
      <c r="D2114" s="55"/>
      <c r="E2114" s="56"/>
      <c r="F2114" s="55"/>
      <c r="G2114" s="56"/>
      <c r="H2114" s="84">
        <f>SUMIF('Cash Inflows'!E:E,'AR Journal'!D2114,'Cash Inflows'!F:F)</f>
        <v>0</v>
      </c>
      <c r="I2114" s="84">
        <f t="shared" si="98"/>
        <v>0</v>
      </c>
      <c r="J2114">
        <f t="shared" si="97"/>
        <v>0</v>
      </c>
      <c r="K2114" t="b">
        <f ca="1">IF(TODAY()-E2114&gt;'Data Inputs'!$B$46,TRUE,FALSE)</f>
        <v>1</v>
      </c>
    </row>
    <row r="2115" spans="1:11" x14ac:dyDescent="0.25">
      <c r="A2115" s="110" t="str">
        <f t="shared" ref="A2115:A2178" si="99">IF(E2115="","",E2115+(6-J2115))</f>
        <v/>
      </c>
      <c r="B2115" s="123"/>
      <c r="C2115" s="55"/>
      <c r="D2115" s="55"/>
      <c r="E2115" s="56"/>
      <c r="F2115" s="55"/>
      <c r="G2115" s="56"/>
      <c r="H2115" s="84">
        <f>SUMIF('Cash Inflows'!E:E,'AR Journal'!D2115,'Cash Inflows'!F:F)</f>
        <v>0</v>
      </c>
      <c r="I2115" s="84">
        <f t="shared" si="98"/>
        <v>0</v>
      </c>
      <c r="J2115">
        <f t="shared" ref="J2115:J2178" si="100">IF(WEEKDAY(E2115)=7,0,WEEKDAY(E2115))</f>
        <v>0</v>
      </c>
      <c r="K2115" t="b">
        <f ca="1">IF(TODAY()-E2115&gt;'Data Inputs'!$B$46,TRUE,FALSE)</f>
        <v>1</v>
      </c>
    </row>
    <row r="2116" spans="1:11" x14ac:dyDescent="0.25">
      <c r="A2116" s="110" t="str">
        <f t="shared" si="99"/>
        <v/>
      </c>
      <c r="B2116" s="123"/>
      <c r="C2116" s="55"/>
      <c r="D2116" s="55"/>
      <c r="E2116" s="56"/>
      <c r="F2116" s="55"/>
      <c r="G2116" s="56"/>
      <c r="H2116" s="84">
        <f>SUMIF('Cash Inflows'!E:E,'AR Journal'!D2116,'Cash Inflows'!F:F)</f>
        <v>0</v>
      </c>
      <c r="I2116" s="84">
        <f t="shared" ref="I2116:I2179" si="101">F2116-H2116</f>
        <v>0</v>
      </c>
      <c r="J2116">
        <f t="shared" si="100"/>
        <v>0</v>
      </c>
      <c r="K2116" t="b">
        <f ca="1">IF(TODAY()-E2116&gt;'Data Inputs'!$B$46,TRUE,FALSE)</f>
        <v>1</v>
      </c>
    </row>
    <row r="2117" spans="1:11" x14ac:dyDescent="0.25">
      <c r="A2117" s="110" t="str">
        <f t="shared" si="99"/>
        <v/>
      </c>
      <c r="B2117" s="123"/>
      <c r="C2117" s="55"/>
      <c r="D2117" s="55"/>
      <c r="E2117" s="56"/>
      <c r="F2117" s="55"/>
      <c r="G2117" s="56"/>
      <c r="H2117" s="84">
        <f>SUMIF('Cash Inflows'!E:E,'AR Journal'!D2117,'Cash Inflows'!F:F)</f>
        <v>0</v>
      </c>
      <c r="I2117" s="84">
        <f t="shared" si="101"/>
        <v>0</v>
      </c>
      <c r="J2117">
        <f t="shared" si="100"/>
        <v>0</v>
      </c>
      <c r="K2117" t="b">
        <f ca="1">IF(TODAY()-E2117&gt;'Data Inputs'!$B$46,TRUE,FALSE)</f>
        <v>1</v>
      </c>
    </row>
    <row r="2118" spans="1:11" x14ac:dyDescent="0.25">
      <c r="A2118" s="110" t="str">
        <f t="shared" si="99"/>
        <v/>
      </c>
      <c r="B2118" s="123"/>
      <c r="C2118" s="55"/>
      <c r="D2118" s="55"/>
      <c r="E2118" s="56"/>
      <c r="F2118" s="55"/>
      <c r="G2118" s="56"/>
      <c r="H2118" s="84">
        <f>SUMIF('Cash Inflows'!E:E,'AR Journal'!D2118,'Cash Inflows'!F:F)</f>
        <v>0</v>
      </c>
      <c r="I2118" s="84">
        <f t="shared" si="101"/>
        <v>0</v>
      </c>
      <c r="J2118">
        <f t="shared" si="100"/>
        <v>0</v>
      </c>
      <c r="K2118" t="b">
        <f ca="1">IF(TODAY()-E2118&gt;'Data Inputs'!$B$46,TRUE,FALSE)</f>
        <v>1</v>
      </c>
    </row>
    <row r="2119" spans="1:11" x14ac:dyDescent="0.25">
      <c r="A2119" s="110" t="str">
        <f t="shared" si="99"/>
        <v/>
      </c>
      <c r="B2119" s="123"/>
      <c r="C2119" s="55"/>
      <c r="D2119" s="55"/>
      <c r="E2119" s="56"/>
      <c r="F2119" s="55"/>
      <c r="G2119" s="56"/>
      <c r="H2119" s="84">
        <f>SUMIF('Cash Inflows'!E:E,'AR Journal'!D2119,'Cash Inflows'!F:F)</f>
        <v>0</v>
      </c>
      <c r="I2119" s="84">
        <f t="shared" si="101"/>
        <v>0</v>
      </c>
      <c r="J2119">
        <f t="shared" si="100"/>
        <v>0</v>
      </c>
      <c r="K2119" t="b">
        <f ca="1">IF(TODAY()-E2119&gt;'Data Inputs'!$B$46,TRUE,FALSE)</f>
        <v>1</v>
      </c>
    </row>
    <row r="2120" spans="1:11" x14ac:dyDescent="0.25">
      <c r="A2120" s="110" t="str">
        <f t="shared" si="99"/>
        <v/>
      </c>
      <c r="B2120" s="123"/>
      <c r="C2120" s="55"/>
      <c r="D2120" s="55"/>
      <c r="E2120" s="56"/>
      <c r="F2120" s="55"/>
      <c r="G2120" s="56"/>
      <c r="H2120" s="84">
        <f>SUMIF('Cash Inflows'!E:E,'AR Journal'!D2120,'Cash Inflows'!F:F)</f>
        <v>0</v>
      </c>
      <c r="I2120" s="84">
        <f t="shared" si="101"/>
        <v>0</v>
      </c>
      <c r="J2120">
        <f t="shared" si="100"/>
        <v>0</v>
      </c>
      <c r="K2120" t="b">
        <f ca="1">IF(TODAY()-E2120&gt;'Data Inputs'!$B$46,TRUE,FALSE)</f>
        <v>1</v>
      </c>
    </row>
    <row r="2121" spans="1:11" x14ac:dyDescent="0.25">
      <c r="A2121" s="110" t="str">
        <f t="shared" si="99"/>
        <v/>
      </c>
      <c r="B2121" s="123"/>
      <c r="C2121" s="55"/>
      <c r="D2121" s="55"/>
      <c r="E2121" s="56"/>
      <c r="F2121" s="55"/>
      <c r="G2121" s="56"/>
      <c r="H2121" s="84">
        <f>SUMIF('Cash Inflows'!E:E,'AR Journal'!D2121,'Cash Inflows'!F:F)</f>
        <v>0</v>
      </c>
      <c r="I2121" s="84">
        <f t="shared" si="101"/>
        <v>0</v>
      </c>
      <c r="J2121">
        <f t="shared" si="100"/>
        <v>0</v>
      </c>
      <c r="K2121" t="b">
        <f ca="1">IF(TODAY()-E2121&gt;'Data Inputs'!$B$46,TRUE,FALSE)</f>
        <v>1</v>
      </c>
    </row>
    <row r="2122" spans="1:11" x14ac:dyDescent="0.25">
      <c r="A2122" s="110" t="str">
        <f t="shared" si="99"/>
        <v/>
      </c>
      <c r="B2122" s="123"/>
      <c r="C2122" s="55"/>
      <c r="D2122" s="55"/>
      <c r="E2122" s="56"/>
      <c r="F2122" s="55"/>
      <c r="G2122" s="56"/>
      <c r="H2122" s="84">
        <f>SUMIF('Cash Inflows'!E:E,'AR Journal'!D2122,'Cash Inflows'!F:F)</f>
        <v>0</v>
      </c>
      <c r="I2122" s="84">
        <f t="shared" si="101"/>
        <v>0</v>
      </c>
      <c r="J2122">
        <f t="shared" si="100"/>
        <v>0</v>
      </c>
      <c r="K2122" t="b">
        <f ca="1">IF(TODAY()-E2122&gt;'Data Inputs'!$B$46,TRUE,FALSE)</f>
        <v>1</v>
      </c>
    </row>
    <row r="2123" spans="1:11" x14ac:dyDescent="0.25">
      <c r="A2123" s="110" t="str">
        <f t="shared" si="99"/>
        <v/>
      </c>
      <c r="B2123" s="123"/>
      <c r="C2123" s="55"/>
      <c r="D2123" s="55"/>
      <c r="E2123" s="56"/>
      <c r="F2123" s="55"/>
      <c r="G2123" s="56"/>
      <c r="H2123" s="84">
        <f>SUMIF('Cash Inflows'!E:E,'AR Journal'!D2123,'Cash Inflows'!F:F)</f>
        <v>0</v>
      </c>
      <c r="I2123" s="84">
        <f t="shared" si="101"/>
        <v>0</v>
      </c>
      <c r="J2123">
        <f t="shared" si="100"/>
        <v>0</v>
      </c>
      <c r="K2123" t="b">
        <f ca="1">IF(TODAY()-E2123&gt;'Data Inputs'!$B$46,TRUE,FALSE)</f>
        <v>1</v>
      </c>
    </row>
    <row r="2124" spans="1:11" x14ac:dyDescent="0.25">
      <c r="A2124" s="110" t="str">
        <f t="shared" si="99"/>
        <v/>
      </c>
      <c r="B2124" s="123"/>
      <c r="C2124" s="55"/>
      <c r="D2124" s="55"/>
      <c r="E2124" s="56"/>
      <c r="F2124" s="55"/>
      <c r="G2124" s="56"/>
      <c r="H2124" s="84">
        <f>SUMIF('Cash Inflows'!E:E,'AR Journal'!D2124,'Cash Inflows'!F:F)</f>
        <v>0</v>
      </c>
      <c r="I2124" s="84">
        <f t="shared" si="101"/>
        <v>0</v>
      </c>
      <c r="J2124">
        <f t="shared" si="100"/>
        <v>0</v>
      </c>
      <c r="K2124" t="b">
        <f ca="1">IF(TODAY()-E2124&gt;'Data Inputs'!$B$46,TRUE,FALSE)</f>
        <v>1</v>
      </c>
    </row>
    <row r="2125" spans="1:11" x14ac:dyDescent="0.25">
      <c r="A2125" s="110" t="str">
        <f t="shared" si="99"/>
        <v/>
      </c>
      <c r="B2125" s="123"/>
      <c r="C2125" s="55"/>
      <c r="D2125" s="55"/>
      <c r="E2125" s="56"/>
      <c r="F2125" s="55"/>
      <c r="G2125" s="56"/>
      <c r="H2125" s="84">
        <f>SUMIF('Cash Inflows'!E:E,'AR Journal'!D2125,'Cash Inflows'!F:F)</f>
        <v>0</v>
      </c>
      <c r="I2125" s="84">
        <f t="shared" si="101"/>
        <v>0</v>
      </c>
      <c r="J2125">
        <f t="shared" si="100"/>
        <v>0</v>
      </c>
      <c r="K2125" t="b">
        <f ca="1">IF(TODAY()-E2125&gt;'Data Inputs'!$B$46,TRUE,FALSE)</f>
        <v>1</v>
      </c>
    </row>
    <row r="2126" spans="1:11" x14ac:dyDescent="0.25">
      <c r="A2126" s="110" t="str">
        <f t="shared" si="99"/>
        <v/>
      </c>
      <c r="B2126" s="123"/>
      <c r="C2126" s="55"/>
      <c r="D2126" s="55"/>
      <c r="E2126" s="56"/>
      <c r="F2126" s="55"/>
      <c r="G2126" s="56"/>
      <c r="H2126" s="84">
        <f>SUMIF('Cash Inflows'!E:E,'AR Journal'!D2126,'Cash Inflows'!F:F)</f>
        <v>0</v>
      </c>
      <c r="I2126" s="84">
        <f t="shared" si="101"/>
        <v>0</v>
      </c>
      <c r="J2126">
        <f t="shared" si="100"/>
        <v>0</v>
      </c>
      <c r="K2126" t="b">
        <f ca="1">IF(TODAY()-E2126&gt;'Data Inputs'!$B$46,TRUE,FALSE)</f>
        <v>1</v>
      </c>
    </row>
    <row r="2127" spans="1:11" x14ac:dyDescent="0.25">
      <c r="A2127" s="110" t="str">
        <f t="shared" si="99"/>
        <v/>
      </c>
      <c r="B2127" s="123"/>
      <c r="C2127" s="55"/>
      <c r="D2127" s="55"/>
      <c r="E2127" s="56"/>
      <c r="F2127" s="55"/>
      <c r="G2127" s="56"/>
      <c r="H2127" s="84">
        <f>SUMIF('Cash Inflows'!E:E,'AR Journal'!D2127,'Cash Inflows'!F:F)</f>
        <v>0</v>
      </c>
      <c r="I2127" s="84">
        <f t="shared" si="101"/>
        <v>0</v>
      </c>
      <c r="J2127">
        <f t="shared" si="100"/>
        <v>0</v>
      </c>
      <c r="K2127" t="b">
        <f ca="1">IF(TODAY()-E2127&gt;'Data Inputs'!$B$46,TRUE,FALSE)</f>
        <v>1</v>
      </c>
    </row>
    <row r="2128" spans="1:11" x14ac:dyDescent="0.25">
      <c r="A2128" s="110" t="str">
        <f t="shared" si="99"/>
        <v/>
      </c>
      <c r="B2128" s="123"/>
      <c r="C2128" s="55"/>
      <c r="D2128" s="55"/>
      <c r="E2128" s="56"/>
      <c r="F2128" s="55"/>
      <c r="G2128" s="56"/>
      <c r="H2128" s="84">
        <f>SUMIF('Cash Inflows'!E:E,'AR Journal'!D2128,'Cash Inflows'!F:F)</f>
        <v>0</v>
      </c>
      <c r="I2128" s="84">
        <f t="shared" si="101"/>
        <v>0</v>
      </c>
      <c r="J2128">
        <f t="shared" si="100"/>
        <v>0</v>
      </c>
      <c r="K2128" t="b">
        <f ca="1">IF(TODAY()-E2128&gt;'Data Inputs'!$B$46,TRUE,FALSE)</f>
        <v>1</v>
      </c>
    </row>
    <row r="2129" spans="1:11" x14ac:dyDescent="0.25">
      <c r="A2129" s="110" t="str">
        <f t="shared" si="99"/>
        <v/>
      </c>
      <c r="B2129" s="123"/>
      <c r="C2129" s="55"/>
      <c r="D2129" s="55"/>
      <c r="E2129" s="56"/>
      <c r="F2129" s="55"/>
      <c r="G2129" s="56"/>
      <c r="H2129" s="84">
        <f>SUMIF('Cash Inflows'!E:E,'AR Journal'!D2129,'Cash Inflows'!F:F)</f>
        <v>0</v>
      </c>
      <c r="I2129" s="84">
        <f t="shared" si="101"/>
        <v>0</v>
      </c>
      <c r="J2129">
        <f t="shared" si="100"/>
        <v>0</v>
      </c>
      <c r="K2129" t="b">
        <f ca="1">IF(TODAY()-E2129&gt;'Data Inputs'!$B$46,TRUE,FALSE)</f>
        <v>1</v>
      </c>
    </row>
    <row r="2130" spans="1:11" x14ac:dyDescent="0.25">
      <c r="A2130" s="110" t="str">
        <f t="shared" si="99"/>
        <v/>
      </c>
      <c r="B2130" s="123"/>
      <c r="C2130" s="55"/>
      <c r="D2130" s="55"/>
      <c r="E2130" s="56"/>
      <c r="F2130" s="55"/>
      <c r="G2130" s="56"/>
      <c r="H2130" s="84">
        <f>SUMIF('Cash Inflows'!E:E,'AR Journal'!D2130,'Cash Inflows'!F:F)</f>
        <v>0</v>
      </c>
      <c r="I2130" s="84">
        <f t="shared" si="101"/>
        <v>0</v>
      </c>
      <c r="J2130">
        <f t="shared" si="100"/>
        <v>0</v>
      </c>
      <c r="K2130" t="b">
        <f ca="1">IF(TODAY()-E2130&gt;'Data Inputs'!$B$46,TRUE,FALSE)</f>
        <v>1</v>
      </c>
    </row>
    <row r="2131" spans="1:11" x14ac:dyDescent="0.25">
      <c r="A2131" s="110" t="str">
        <f t="shared" si="99"/>
        <v/>
      </c>
      <c r="B2131" s="123"/>
      <c r="C2131" s="55"/>
      <c r="D2131" s="55"/>
      <c r="E2131" s="56"/>
      <c r="F2131" s="55"/>
      <c r="G2131" s="56"/>
      <c r="H2131" s="84">
        <f>SUMIF('Cash Inflows'!E:E,'AR Journal'!D2131,'Cash Inflows'!F:F)</f>
        <v>0</v>
      </c>
      <c r="I2131" s="84">
        <f t="shared" si="101"/>
        <v>0</v>
      </c>
      <c r="J2131">
        <f t="shared" si="100"/>
        <v>0</v>
      </c>
      <c r="K2131" t="b">
        <f ca="1">IF(TODAY()-E2131&gt;'Data Inputs'!$B$46,TRUE,FALSE)</f>
        <v>1</v>
      </c>
    </row>
    <row r="2132" spans="1:11" x14ac:dyDescent="0.25">
      <c r="A2132" s="110" t="str">
        <f t="shared" si="99"/>
        <v/>
      </c>
      <c r="B2132" s="123"/>
      <c r="C2132" s="55"/>
      <c r="D2132" s="55"/>
      <c r="E2132" s="56"/>
      <c r="F2132" s="55"/>
      <c r="G2132" s="56"/>
      <c r="H2132" s="84">
        <f>SUMIF('Cash Inflows'!E:E,'AR Journal'!D2132,'Cash Inflows'!F:F)</f>
        <v>0</v>
      </c>
      <c r="I2132" s="84">
        <f t="shared" si="101"/>
        <v>0</v>
      </c>
      <c r="J2132">
        <f t="shared" si="100"/>
        <v>0</v>
      </c>
      <c r="K2132" t="b">
        <f ca="1">IF(TODAY()-E2132&gt;'Data Inputs'!$B$46,TRUE,FALSE)</f>
        <v>1</v>
      </c>
    </row>
    <row r="2133" spans="1:11" x14ac:dyDescent="0.25">
      <c r="A2133" s="110" t="str">
        <f t="shared" si="99"/>
        <v/>
      </c>
      <c r="B2133" s="123"/>
      <c r="C2133" s="55"/>
      <c r="D2133" s="55"/>
      <c r="E2133" s="56"/>
      <c r="F2133" s="55"/>
      <c r="G2133" s="56"/>
      <c r="H2133" s="84">
        <f>SUMIF('Cash Inflows'!E:E,'AR Journal'!D2133,'Cash Inflows'!F:F)</f>
        <v>0</v>
      </c>
      <c r="I2133" s="84">
        <f t="shared" si="101"/>
        <v>0</v>
      </c>
      <c r="J2133">
        <f t="shared" si="100"/>
        <v>0</v>
      </c>
      <c r="K2133" t="b">
        <f ca="1">IF(TODAY()-E2133&gt;'Data Inputs'!$B$46,TRUE,FALSE)</f>
        <v>1</v>
      </c>
    </row>
    <row r="2134" spans="1:11" x14ac:dyDescent="0.25">
      <c r="A2134" s="110" t="str">
        <f t="shared" si="99"/>
        <v/>
      </c>
      <c r="B2134" s="123"/>
      <c r="C2134" s="55"/>
      <c r="D2134" s="55"/>
      <c r="E2134" s="56"/>
      <c r="F2134" s="55"/>
      <c r="G2134" s="56"/>
      <c r="H2134" s="84">
        <f>SUMIF('Cash Inflows'!E:E,'AR Journal'!D2134,'Cash Inflows'!F:F)</f>
        <v>0</v>
      </c>
      <c r="I2134" s="84">
        <f t="shared" si="101"/>
        <v>0</v>
      </c>
      <c r="J2134">
        <f t="shared" si="100"/>
        <v>0</v>
      </c>
      <c r="K2134" t="b">
        <f ca="1">IF(TODAY()-E2134&gt;'Data Inputs'!$B$46,TRUE,FALSE)</f>
        <v>1</v>
      </c>
    </row>
    <row r="2135" spans="1:11" x14ac:dyDescent="0.25">
      <c r="A2135" s="110" t="str">
        <f t="shared" si="99"/>
        <v/>
      </c>
      <c r="B2135" s="123"/>
      <c r="C2135" s="55"/>
      <c r="D2135" s="55"/>
      <c r="E2135" s="56"/>
      <c r="F2135" s="55"/>
      <c r="G2135" s="56"/>
      <c r="H2135" s="84">
        <f>SUMIF('Cash Inflows'!E:E,'AR Journal'!D2135,'Cash Inflows'!F:F)</f>
        <v>0</v>
      </c>
      <c r="I2135" s="84">
        <f t="shared" si="101"/>
        <v>0</v>
      </c>
      <c r="J2135">
        <f t="shared" si="100"/>
        <v>0</v>
      </c>
      <c r="K2135" t="b">
        <f ca="1">IF(TODAY()-E2135&gt;'Data Inputs'!$B$46,TRUE,FALSE)</f>
        <v>1</v>
      </c>
    </row>
    <row r="2136" spans="1:11" x14ac:dyDescent="0.25">
      <c r="A2136" s="110" t="str">
        <f t="shared" si="99"/>
        <v/>
      </c>
      <c r="B2136" s="123"/>
      <c r="C2136" s="55"/>
      <c r="D2136" s="55"/>
      <c r="E2136" s="56"/>
      <c r="F2136" s="55"/>
      <c r="G2136" s="56"/>
      <c r="H2136" s="84">
        <f>SUMIF('Cash Inflows'!E:E,'AR Journal'!D2136,'Cash Inflows'!F:F)</f>
        <v>0</v>
      </c>
      <c r="I2136" s="84">
        <f t="shared" si="101"/>
        <v>0</v>
      </c>
      <c r="J2136">
        <f t="shared" si="100"/>
        <v>0</v>
      </c>
      <c r="K2136" t="b">
        <f ca="1">IF(TODAY()-E2136&gt;'Data Inputs'!$B$46,TRUE,FALSE)</f>
        <v>1</v>
      </c>
    </row>
    <row r="2137" spans="1:11" x14ac:dyDescent="0.25">
      <c r="A2137" s="110" t="str">
        <f t="shared" si="99"/>
        <v/>
      </c>
      <c r="B2137" s="123"/>
      <c r="C2137" s="55"/>
      <c r="D2137" s="55"/>
      <c r="E2137" s="56"/>
      <c r="F2137" s="55"/>
      <c r="G2137" s="56"/>
      <c r="H2137" s="84">
        <f>SUMIF('Cash Inflows'!E:E,'AR Journal'!D2137,'Cash Inflows'!F:F)</f>
        <v>0</v>
      </c>
      <c r="I2137" s="84">
        <f t="shared" si="101"/>
        <v>0</v>
      </c>
      <c r="J2137">
        <f t="shared" si="100"/>
        <v>0</v>
      </c>
      <c r="K2137" t="b">
        <f ca="1">IF(TODAY()-E2137&gt;'Data Inputs'!$B$46,TRUE,FALSE)</f>
        <v>1</v>
      </c>
    </row>
    <row r="2138" spans="1:11" x14ac:dyDescent="0.25">
      <c r="A2138" s="110" t="str">
        <f t="shared" si="99"/>
        <v/>
      </c>
      <c r="B2138" s="123"/>
      <c r="C2138" s="55"/>
      <c r="D2138" s="55"/>
      <c r="E2138" s="56"/>
      <c r="F2138" s="55"/>
      <c r="G2138" s="56"/>
      <c r="H2138" s="84">
        <f>SUMIF('Cash Inflows'!E:E,'AR Journal'!D2138,'Cash Inflows'!F:F)</f>
        <v>0</v>
      </c>
      <c r="I2138" s="84">
        <f t="shared" si="101"/>
        <v>0</v>
      </c>
      <c r="J2138">
        <f t="shared" si="100"/>
        <v>0</v>
      </c>
      <c r="K2138" t="b">
        <f ca="1">IF(TODAY()-E2138&gt;'Data Inputs'!$B$46,TRUE,FALSE)</f>
        <v>1</v>
      </c>
    </row>
    <row r="2139" spans="1:11" x14ac:dyDescent="0.25">
      <c r="A2139" s="110" t="str">
        <f t="shared" si="99"/>
        <v/>
      </c>
      <c r="B2139" s="123"/>
      <c r="C2139" s="55"/>
      <c r="D2139" s="55"/>
      <c r="E2139" s="56"/>
      <c r="F2139" s="55"/>
      <c r="G2139" s="56"/>
      <c r="H2139" s="84">
        <f>SUMIF('Cash Inflows'!E:E,'AR Journal'!D2139,'Cash Inflows'!F:F)</f>
        <v>0</v>
      </c>
      <c r="I2139" s="84">
        <f t="shared" si="101"/>
        <v>0</v>
      </c>
      <c r="J2139">
        <f t="shared" si="100"/>
        <v>0</v>
      </c>
      <c r="K2139" t="b">
        <f ca="1">IF(TODAY()-E2139&gt;'Data Inputs'!$B$46,TRUE,FALSE)</f>
        <v>1</v>
      </c>
    </row>
    <row r="2140" spans="1:11" x14ac:dyDescent="0.25">
      <c r="A2140" s="110" t="str">
        <f t="shared" si="99"/>
        <v/>
      </c>
      <c r="B2140" s="123"/>
      <c r="C2140" s="55"/>
      <c r="D2140" s="55"/>
      <c r="E2140" s="56"/>
      <c r="F2140" s="55"/>
      <c r="G2140" s="56"/>
      <c r="H2140" s="84">
        <f>SUMIF('Cash Inflows'!E:E,'AR Journal'!D2140,'Cash Inflows'!F:F)</f>
        <v>0</v>
      </c>
      <c r="I2140" s="84">
        <f t="shared" si="101"/>
        <v>0</v>
      </c>
      <c r="J2140">
        <f t="shared" si="100"/>
        <v>0</v>
      </c>
      <c r="K2140" t="b">
        <f ca="1">IF(TODAY()-E2140&gt;'Data Inputs'!$B$46,TRUE,FALSE)</f>
        <v>1</v>
      </c>
    </row>
    <row r="2141" spans="1:11" x14ac:dyDescent="0.25">
      <c r="A2141" s="110" t="str">
        <f t="shared" si="99"/>
        <v/>
      </c>
      <c r="B2141" s="123"/>
      <c r="C2141" s="55"/>
      <c r="D2141" s="55"/>
      <c r="E2141" s="56"/>
      <c r="F2141" s="55"/>
      <c r="G2141" s="56"/>
      <c r="H2141" s="84">
        <f>SUMIF('Cash Inflows'!E:E,'AR Journal'!D2141,'Cash Inflows'!F:F)</f>
        <v>0</v>
      </c>
      <c r="I2141" s="84">
        <f t="shared" si="101"/>
        <v>0</v>
      </c>
      <c r="J2141">
        <f t="shared" si="100"/>
        <v>0</v>
      </c>
      <c r="K2141" t="b">
        <f ca="1">IF(TODAY()-E2141&gt;'Data Inputs'!$B$46,TRUE,FALSE)</f>
        <v>1</v>
      </c>
    </row>
    <row r="2142" spans="1:11" x14ac:dyDescent="0.25">
      <c r="A2142" s="110" t="str">
        <f t="shared" si="99"/>
        <v/>
      </c>
      <c r="B2142" s="123"/>
      <c r="C2142" s="55"/>
      <c r="D2142" s="55"/>
      <c r="E2142" s="56"/>
      <c r="F2142" s="55"/>
      <c r="G2142" s="56"/>
      <c r="H2142" s="84">
        <f>SUMIF('Cash Inflows'!E:E,'AR Journal'!D2142,'Cash Inflows'!F:F)</f>
        <v>0</v>
      </c>
      <c r="I2142" s="84">
        <f t="shared" si="101"/>
        <v>0</v>
      </c>
      <c r="J2142">
        <f t="shared" si="100"/>
        <v>0</v>
      </c>
      <c r="K2142" t="b">
        <f ca="1">IF(TODAY()-E2142&gt;'Data Inputs'!$B$46,TRUE,FALSE)</f>
        <v>1</v>
      </c>
    </row>
    <row r="2143" spans="1:11" x14ac:dyDescent="0.25">
      <c r="A2143" s="110" t="str">
        <f t="shared" si="99"/>
        <v/>
      </c>
      <c r="B2143" s="123"/>
      <c r="C2143" s="55"/>
      <c r="D2143" s="55"/>
      <c r="E2143" s="56"/>
      <c r="F2143" s="55"/>
      <c r="G2143" s="56"/>
      <c r="H2143" s="84">
        <f>SUMIF('Cash Inflows'!E:E,'AR Journal'!D2143,'Cash Inflows'!F:F)</f>
        <v>0</v>
      </c>
      <c r="I2143" s="84">
        <f t="shared" si="101"/>
        <v>0</v>
      </c>
      <c r="J2143">
        <f t="shared" si="100"/>
        <v>0</v>
      </c>
      <c r="K2143" t="b">
        <f ca="1">IF(TODAY()-E2143&gt;'Data Inputs'!$B$46,TRUE,FALSE)</f>
        <v>1</v>
      </c>
    </row>
    <row r="2144" spans="1:11" x14ac:dyDescent="0.25">
      <c r="A2144" s="110" t="str">
        <f t="shared" si="99"/>
        <v/>
      </c>
      <c r="B2144" s="123"/>
      <c r="C2144" s="55"/>
      <c r="D2144" s="55"/>
      <c r="E2144" s="56"/>
      <c r="F2144" s="55"/>
      <c r="G2144" s="56"/>
      <c r="H2144" s="84">
        <f>SUMIF('Cash Inflows'!E:E,'AR Journal'!D2144,'Cash Inflows'!F:F)</f>
        <v>0</v>
      </c>
      <c r="I2144" s="84">
        <f t="shared" si="101"/>
        <v>0</v>
      </c>
      <c r="J2144">
        <f t="shared" si="100"/>
        <v>0</v>
      </c>
      <c r="K2144" t="b">
        <f ca="1">IF(TODAY()-E2144&gt;'Data Inputs'!$B$46,TRUE,FALSE)</f>
        <v>1</v>
      </c>
    </row>
    <row r="2145" spans="1:11" x14ac:dyDescent="0.25">
      <c r="A2145" s="110" t="str">
        <f t="shared" si="99"/>
        <v/>
      </c>
      <c r="B2145" s="123"/>
      <c r="C2145" s="55"/>
      <c r="D2145" s="55"/>
      <c r="E2145" s="56"/>
      <c r="F2145" s="55"/>
      <c r="G2145" s="56"/>
      <c r="H2145" s="84">
        <f>SUMIF('Cash Inflows'!E:E,'AR Journal'!D2145,'Cash Inflows'!F:F)</f>
        <v>0</v>
      </c>
      <c r="I2145" s="84">
        <f t="shared" si="101"/>
        <v>0</v>
      </c>
      <c r="J2145">
        <f t="shared" si="100"/>
        <v>0</v>
      </c>
      <c r="K2145" t="b">
        <f ca="1">IF(TODAY()-E2145&gt;'Data Inputs'!$B$46,TRUE,FALSE)</f>
        <v>1</v>
      </c>
    </row>
    <row r="2146" spans="1:11" x14ac:dyDescent="0.25">
      <c r="A2146" s="110" t="str">
        <f t="shared" si="99"/>
        <v/>
      </c>
      <c r="B2146" s="123"/>
      <c r="C2146" s="55"/>
      <c r="D2146" s="55"/>
      <c r="E2146" s="56"/>
      <c r="F2146" s="55"/>
      <c r="G2146" s="56"/>
      <c r="H2146" s="84">
        <f>SUMIF('Cash Inflows'!E:E,'AR Journal'!D2146,'Cash Inflows'!F:F)</f>
        <v>0</v>
      </c>
      <c r="I2146" s="84">
        <f t="shared" si="101"/>
        <v>0</v>
      </c>
      <c r="J2146">
        <f t="shared" si="100"/>
        <v>0</v>
      </c>
      <c r="K2146" t="b">
        <f ca="1">IF(TODAY()-E2146&gt;'Data Inputs'!$B$46,TRUE,FALSE)</f>
        <v>1</v>
      </c>
    </row>
    <row r="2147" spans="1:11" x14ac:dyDescent="0.25">
      <c r="A2147" s="110" t="str">
        <f t="shared" si="99"/>
        <v/>
      </c>
      <c r="B2147" s="123"/>
      <c r="C2147" s="55"/>
      <c r="D2147" s="55"/>
      <c r="E2147" s="56"/>
      <c r="F2147" s="55"/>
      <c r="G2147" s="56"/>
      <c r="H2147" s="84">
        <f>SUMIF('Cash Inflows'!E:E,'AR Journal'!D2147,'Cash Inflows'!F:F)</f>
        <v>0</v>
      </c>
      <c r="I2147" s="84">
        <f t="shared" si="101"/>
        <v>0</v>
      </c>
      <c r="J2147">
        <f t="shared" si="100"/>
        <v>0</v>
      </c>
      <c r="K2147" t="b">
        <f ca="1">IF(TODAY()-E2147&gt;'Data Inputs'!$B$46,TRUE,FALSE)</f>
        <v>1</v>
      </c>
    </row>
    <row r="2148" spans="1:11" x14ac:dyDescent="0.25">
      <c r="A2148" s="110" t="str">
        <f t="shared" si="99"/>
        <v/>
      </c>
      <c r="B2148" s="123"/>
      <c r="C2148" s="55"/>
      <c r="D2148" s="55"/>
      <c r="E2148" s="56"/>
      <c r="F2148" s="55"/>
      <c r="G2148" s="56"/>
      <c r="H2148" s="84">
        <f>SUMIF('Cash Inflows'!E:E,'AR Journal'!D2148,'Cash Inflows'!F:F)</f>
        <v>0</v>
      </c>
      <c r="I2148" s="84">
        <f t="shared" si="101"/>
        <v>0</v>
      </c>
      <c r="J2148">
        <f t="shared" si="100"/>
        <v>0</v>
      </c>
      <c r="K2148" t="b">
        <f ca="1">IF(TODAY()-E2148&gt;'Data Inputs'!$B$46,TRUE,FALSE)</f>
        <v>1</v>
      </c>
    </row>
    <row r="2149" spans="1:11" x14ac:dyDescent="0.25">
      <c r="A2149" s="110" t="str">
        <f t="shared" si="99"/>
        <v/>
      </c>
      <c r="B2149" s="123"/>
      <c r="C2149" s="55"/>
      <c r="D2149" s="55"/>
      <c r="E2149" s="56"/>
      <c r="F2149" s="55"/>
      <c r="G2149" s="56"/>
      <c r="H2149" s="84">
        <f>SUMIF('Cash Inflows'!E:E,'AR Journal'!D2149,'Cash Inflows'!F:F)</f>
        <v>0</v>
      </c>
      <c r="I2149" s="84">
        <f t="shared" si="101"/>
        <v>0</v>
      </c>
      <c r="J2149">
        <f t="shared" si="100"/>
        <v>0</v>
      </c>
      <c r="K2149" t="b">
        <f ca="1">IF(TODAY()-E2149&gt;'Data Inputs'!$B$46,TRUE,FALSE)</f>
        <v>1</v>
      </c>
    </row>
    <row r="2150" spans="1:11" x14ac:dyDescent="0.25">
      <c r="A2150" s="110" t="str">
        <f t="shared" si="99"/>
        <v/>
      </c>
      <c r="B2150" s="123"/>
      <c r="C2150" s="55"/>
      <c r="D2150" s="55"/>
      <c r="E2150" s="56"/>
      <c r="F2150" s="55"/>
      <c r="G2150" s="56"/>
      <c r="H2150" s="84">
        <f>SUMIF('Cash Inflows'!E:E,'AR Journal'!D2150,'Cash Inflows'!F:F)</f>
        <v>0</v>
      </c>
      <c r="I2150" s="84">
        <f t="shared" si="101"/>
        <v>0</v>
      </c>
      <c r="J2150">
        <f t="shared" si="100"/>
        <v>0</v>
      </c>
      <c r="K2150" t="b">
        <f ca="1">IF(TODAY()-E2150&gt;'Data Inputs'!$B$46,TRUE,FALSE)</f>
        <v>1</v>
      </c>
    </row>
    <row r="2151" spans="1:11" x14ac:dyDescent="0.25">
      <c r="A2151" s="110" t="str">
        <f t="shared" si="99"/>
        <v/>
      </c>
      <c r="B2151" s="123"/>
      <c r="C2151" s="55"/>
      <c r="D2151" s="55"/>
      <c r="E2151" s="56"/>
      <c r="F2151" s="55"/>
      <c r="G2151" s="56"/>
      <c r="H2151" s="84">
        <f>SUMIF('Cash Inflows'!E:E,'AR Journal'!D2151,'Cash Inflows'!F:F)</f>
        <v>0</v>
      </c>
      <c r="I2151" s="84">
        <f t="shared" si="101"/>
        <v>0</v>
      </c>
      <c r="J2151">
        <f t="shared" si="100"/>
        <v>0</v>
      </c>
      <c r="K2151" t="b">
        <f ca="1">IF(TODAY()-E2151&gt;'Data Inputs'!$B$46,TRUE,FALSE)</f>
        <v>1</v>
      </c>
    </row>
    <row r="2152" spans="1:11" x14ac:dyDescent="0.25">
      <c r="A2152" s="110" t="str">
        <f t="shared" si="99"/>
        <v/>
      </c>
      <c r="B2152" s="123"/>
      <c r="C2152" s="55"/>
      <c r="D2152" s="55"/>
      <c r="E2152" s="56"/>
      <c r="F2152" s="55"/>
      <c r="G2152" s="56"/>
      <c r="H2152" s="84">
        <f>SUMIF('Cash Inflows'!E:E,'AR Journal'!D2152,'Cash Inflows'!F:F)</f>
        <v>0</v>
      </c>
      <c r="I2152" s="84">
        <f t="shared" si="101"/>
        <v>0</v>
      </c>
      <c r="J2152">
        <f t="shared" si="100"/>
        <v>0</v>
      </c>
      <c r="K2152" t="b">
        <f ca="1">IF(TODAY()-E2152&gt;'Data Inputs'!$B$46,TRUE,FALSE)</f>
        <v>1</v>
      </c>
    </row>
    <row r="2153" spans="1:11" x14ac:dyDescent="0.25">
      <c r="A2153" s="110" t="str">
        <f t="shared" si="99"/>
        <v/>
      </c>
      <c r="B2153" s="123"/>
      <c r="C2153" s="55"/>
      <c r="D2153" s="55"/>
      <c r="E2153" s="56"/>
      <c r="F2153" s="55"/>
      <c r="G2153" s="56"/>
      <c r="H2153" s="84">
        <f>SUMIF('Cash Inflows'!E:E,'AR Journal'!D2153,'Cash Inflows'!F:F)</f>
        <v>0</v>
      </c>
      <c r="I2153" s="84">
        <f t="shared" si="101"/>
        <v>0</v>
      </c>
      <c r="J2153">
        <f t="shared" si="100"/>
        <v>0</v>
      </c>
      <c r="K2153" t="b">
        <f ca="1">IF(TODAY()-E2153&gt;'Data Inputs'!$B$46,TRUE,FALSE)</f>
        <v>1</v>
      </c>
    </row>
    <row r="2154" spans="1:11" x14ac:dyDescent="0.25">
      <c r="A2154" s="110" t="str">
        <f t="shared" si="99"/>
        <v/>
      </c>
      <c r="B2154" s="123"/>
      <c r="C2154" s="55"/>
      <c r="D2154" s="55"/>
      <c r="E2154" s="56"/>
      <c r="F2154" s="55"/>
      <c r="G2154" s="56"/>
      <c r="H2154" s="84">
        <f>SUMIF('Cash Inflows'!E:E,'AR Journal'!D2154,'Cash Inflows'!F:F)</f>
        <v>0</v>
      </c>
      <c r="I2154" s="84">
        <f t="shared" si="101"/>
        <v>0</v>
      </c>
      <c r="J2154">
        <f t="shared" si="100"/>
        <v>0</v>
      </c>
      <c r="K2154" t="b">
        <f ca="1">IF(TODAY()-E2154&gt;'Data Inputs'!$B$46,TRUE,FALSE)</f>
        <v>1</v>
      </c>
    </row>
    <row r="2155" spans="1:11" x14ac:dyDescent="0.25">
      <c r="A2155" s="110" t="str">
        <f t="shared" si="99"/>
        <v/>
      </c>
      <c r="B2155" s="123"/>
      <c r="C2155" s="55"/>
      <c r="D2155" s="55"/>
      <c r="E2155" s="56"/>
      <c r="F2155" s="55"/>
      <c r="G2155" s="56"/>
      <c r="H2155" s="84">
        <f>SUMIF('Cash Inflows'!E:E,'AR Journal'!D2155,'Cash Inflows'!F:F)</f>
        <v>0</v>
      </c>
      <c r="I2155" s="84">
        <f t="shared" si="101"/>
        <v>0</v>
      </c>
      <c r="J2155">
        <f t="shared" si="100"/>
        <v>0</v>
      </c>
      <c r="K2155" t="b">
        <f ca="1">IF(TODAY()-E2155&gt;'Data Inputs'!$B$46,TRUE,FALSE)</f>
        <v>1</v>
      </c>
    </row>
    <row r="2156" spans="1:11" x14ac:dyDescent="0.25">
      <c r="A2156" s="110" t="str">
        <f t="shared" si="99"/>
        <v/>
      </c>
      <c r="B2156" s="123"/>
      <c r="C2156" s="55"/>
      <c r="D2156" s="55"/>
      <c r="E2156" s="56"/>
      <c r="F2156" s="55"/>
      <c r="G2156" s="56"/>
      <c r="H2156" s="84">
        <f>SUMIF('Cash Inflows'!E:E,'AR Journal'!D2156,'Cash Inflows'!F:F)</f>
        <v>0</v>
      </c>
      <c r="I2156" s="84">
        <f t="shared" si="101"/>
        <v>0</v>
      </c>
      <c r="J2156">
        <f t="shared" si="100"/>
        <v>0</v>
      </c>
      <c r="K2156" t="b">
        <f ca="1">IF(TODAY()-E2156&gt;'Data Inputs'!$B$46,TRUE,FALSE)</f>
        <v>1</v>
      </c>
    </row>
    <row r="2157" spans="1:11" x14ac:dyDescent="0.25">
      <c r="A2157" s="110" t="str">
        <f t="shared" si="99"/>
        <v/>
      </c>
      <c r="B2157" s="123"/>
      <c r="C2157" s="55"/>
      <c r="D2157" s="55"/>
      <c r="E2157" s="56"/>
      <c r="F2157" s="55"/>
      <c r="G2157" s="56"/>
      <c r="H2157" s="84">
        <f>SUMIF('Cash Inflows'!E:E,'AR Journal'!D2157,'Cash Inflows'!F:F)</f>
        <v>0</v>
      </c>
      <c r="I2157" s="84">
        <f t="shared" si="101"/>
        <v>0</v>
      </c>
      <c r="J2157">
        <f t="shared" si="100"/>
        <v>0</v>
      </c>
      <c r="K2157" t="b">
        <f ca="1">IF(TODAY()-E2157&gt;'Data Inputs'!$B$46,TRUE,FALSE)</f>
        <v>1</v>
      </c>
    </row>
    <row r="2158" spans="1:11" x14ac:dyDescent="0.25">
      <c r="A2158" s="110" t="str">
        <f t="shared" si="99"/>
        <v/>
      </c>
      <c r="B2158" s="123"/>
      <c r="C2158" s="55"/>
      <c r="D2158" s="55"/>
      <c r="E2158" s="56"/>
      <c r="F2158" s="55"/>
      <c r="G2158" s="56"/>
      <c r="H2158" s="84">
        <f>SUMIF('Cash Inflows'!E:E,'AR Journal'!D2158,'Cash Inflows'!F:F)</f>
        <v>0</v>
      </c>
      <c r="I2158" s="84">
        <f t="shared" si="101"/>
        <v>0</v>
      </c>
      <c r="J2158">
        <f t="shared" si="100"/>
        <v>0</v>
      </c>
      <c r="K2158" t="b">
        <f ca="1">IF(TODAY()-E2158&gt;'Data Inputs'!$B$46,TRUE,FALSE)</f>
        <v>1</v>
      </c>
    </row>
    <row r="2159" spans="1:11" x14ac:dyDescent="0.25">
      <c r="A2159" s="110" t="str">
        <f t="shared" si="99"/>
        <v/>
      </c>
      <c r="B2159" s="123"/>
      <c r="C2159" s="55"/>
      <c r="D2159" s="55"/>
      <c r="E2159" s="56"/>
      <c r="F2159" s="55"/>
      <c r="G2159" s="56"/>
      <c r="H2159" s="84">
        <f>SUMIF('Cash Inflows'!E:E,'AR Journal'!D2159,'Cash Inflows'!F:F)</f>
        <v>0</v>
      </c>
      <c r="I2159" s="84">
        <f t="shared" si="101"/>
        <v>0</v>
      </c>
      <c r="J2159">
        <f t="shared" si="100"/>
        <v>0</v>
      </c>
      <c r="K2159" t="b">
        <f ca="1">IF(TODAY()-E2159&gt;'Data Inputs'!$B$46,TRUE,FALSE)</f>
        <v>1</v>
      </c>
    </row>
    <row r="2160" spans="1:11" x14ac:dyDescent="0.25">
      <c r="A2160" s="110" t="str">
        <f t="shared" si="99"/>
        <v/>
      </c>
      <c r="B2160" s="123"/>
      <c r="C2160" s="55"/>
      <c r="D2160" s="55"/>
      <c r="E2160" s="56"/>
      <c r="F2160" s="55"/>
      <c r="G2160" s="56"/>
      <c r="H2160" s="84">
        <f>SUMIF('Cash Inflows'!E:E,'AR Journal'!D2160,'Cash Inflows'!F:F)</f>
        <v>0</v>
      </c>
      <c r="I2160" s="84">
        <f t="shared" si="101"/>
        <v>0</v>
      </c>
      <c r="J2160">
        <f t="shared" si="100"/>
        <v>0</v>
      </c>
      <c r="K2160" t="b">
        <f ca="1">IF(TODAY()-E2160&gt;'Data Inputs'!$B$46,TRUE,FALSE)</f>
        <v>1</v>
      </c>
    </row>
    <row r="2161" spans="1:11" x14ac:dyDescent="0.25">
      <c r="A2161" s="110" t="str">
        <f t="shared" si="99"/>
        <v/>
      </c>
      <c r="B2161" s="123"/>
      <c r="C2161" s="55"/>
      <c r="D2161" s="55"/>
      <c r="E2161" s="56"/>
      <c r="F2161" s="55"/>
      <c r="G2161" s="56"/>
      <c r="H2161" s="84">
        <f>SUMIF('Cash Inflows'!E:E,'AR Journal'!D2161,'Cash Inflows'!F:F)</f>
        <v>0</v>
      </c>
      <c r="I2161" s="84">
        <f t="shared" si="101"/>
        <v>0</v>
      </c>
      <c r="J2161">
        <f t="shared" si="100"/>
        <v>0</v>
      </c>
      <c r="K2161" t="b">
        <f ca="1">IF(TODAY()-E2161&gt;'Data Inputs'!$B$46,TRUE,FALSE)</f>
        <v>1</v>
      </c>
    </row>
    <row r="2162" spans="1:11" x14ac:dyDescent="0.25">
      <c r="A2162" s="110" t="str">
        <f t="shared" si="99"/>
        <v/>
      </c>
      <c r="B2162" s="123"/>
      <c r="C2162" s="55"/>
      <c r="D2162" s="55"/>
      <c r="E2162" s="56"/>
      <c r="F2162" s="55"/>
      <c r="G2162" s="56"/>
      <c r="H2162" s="84">
        <f>SUMIF('Cash Inflows'!E:E,'AR Journal'!D2162,'Cash Inflows'!F:F)</f>
        <v>0</v>
      </c>
      <c r="I2162" s="84">
        <f t="shared" si="101"/>
        <v>0</v>
      </c>
      <c r="J2162">
        <f t="shared" si="100"/>
        <v>0</v>
      </c>
      <c r="K2162" t="b">
        <f ca="1">IF(TODAY()-E2162&gt;'Data Inputs'!$B$46,TRUE,FALSE)</f>
        <v>1</v>
      </c>
    </row>
    <row r="2163" spans="1:11" x14ac:dyDescent="0.25">
      <c r="A2163" s="110" t="str">
        <f t="shared" si="99"/>
        <v/>
      </c>
      <c r="B2163" s="123"/>
      <c r="C2163" s="55"/>
      <c r="D2163" s="55"/>
      <c r="E2163" s="56"/>
      <c r="F2163" s="55"/>
      <c r="G2163" s="56"/>
      <c r="H2163" s="84">
        <f>SUMIF('Cash Inflows'!E:E,'AR Journal'!D2163,'Cash Inflows'!F:F)</f>
        <v>0</v>
      </c>
      <c r="I2163" s="84">
        <f t="shared" si="101"/>
        <v>0</v>
      </c>
      <c r="J2163">
        <f t="shared" si="100"/>
        <v>0</v>
      </c>
      <c r="K2163" t="b">
        <f ca="1">IF(TODAY()-E2163&gt;'Data Inputs'!$B$46,TRUE,FALSE)</f>
        <v>1</v>
      </c>
    </row>
    <row r="2164" spans="1:11" x14ac:dyDescent="0.25">
      <c r="A2164" s="110" t="str">
        <f t="shared" si="99"/>
        <v/>
      </c>
      <c r="B2164" s="123"/>
      <c r="C2164" s="55"/>
      <c r="D2164" s="55"/>
      <c r="E2164" s="56"/>
      <c r="F2164" s="55"/>
      <c r="G2164" s="56"/>
      <c r="H2164" s="84">
        <f>SUMIF('Cash Inflows'!E:E,'AR Journal'!D2164,'Cash Inflows'!F:F)</f>
        <v>0</v>
      </c>
      <c r="I2164" s="84">
        <f t="shared" si="101"/>
        <v>0</v>
      </c>
      <c r="J2164">
        <f t="shared" si="100"/>
        <v>0</v>
      </c>
      <c r="K2164" t="b">
        <f ca="1">IF(TODAY()-E2164&gt;'Data Inputs'!$B$46,TRUE,FALSE)</f>
        <v>1</v>
      </c>
    </row>
    <row r="2165" spans="1:11" x14ac:dyDescent="0.25">
      <c r="A2165" s="110" t="str">
        <f t="shared" si="99"/>
        <v/>
      </c>
      <c r="B2165" s="123"/>
      <c r="C2165" s="55"/>
      <c r="D2165" s="55"/>
      <c r="E2165" s="56"/>
      <c r="F2165" s="55"/>
      <c r="G2165" s="56"/>
      <c r="H2165" s="84">
        <f>SUMIF('Cash Inflows'!E:E,'AR Journal'!D2165,'Cash Inflows'!F:F)</f>
        <v>0</v>
      </c>
      <c r="I2165" s="84">
        <f t="shared" si="101"/>
        <v>0</v>
      </c>
      <c r="J2165">
        <f t="shared" si="100"/>
        <v>0</v>
      </c>
      <c r="K2165" t="b">
        <f ca="1">IF(TODAY()-E2165&gt;'Data Inputs'!$B$46,TRUE,FALSE)</f>
        <v>1</v>
      </c>
    </row>
    <row r="2166" spans="1:11" x14ac:dyDescent="0.25">
      <c r="A2166" s="110" t="str">
        <f t="shared" si="99"/>
        <v/>
      </c>
      <c r="B2166" s="123"/>
      <c r="C2166" s="55"/>
      <c r="D2166" s="55"/>
      <c r="E2166" s="56"/>
      <c r="F2166" s="55"/>
      <c r="G2166" s="56"/>
      <c r="H2166" s="84">
        <f>SUMIF('Cash Inflows'!E:E,'AR Journal'!D2166,'Cash Inflows'!F:F)</f>
        <v>0</v>
      </c>
      <c r="I2166" s="84">
        <f t="shared" si="101"/>
        <v>0</v>
      </c>
      <c r="J2166">
        <f t="shared" si="100"/>
        <v>0</v>
      </c>
      <c r="K2166" t="b">
        <f ca="1">IF(TODAY()-E2166&gt;'Data Inputs'!$B$46,TRUE,FALSE)</f>
        <v>1</v>
      </c>
    </row>
    <row r="2167" spans="1:11" x14ac:dyDescent="0.25">
      <c r="A2167" s="110" t="str">
        <f t="shared" si="99"/>
        <v/>
      </c>
      <c r="B2167" s="123"/>
      <c r="C2167" s="55"/>
      <c r="D2167" s="55"/>
      <c r="E2167" s="56"/>
      <c r="F2167" s="55"/>
      <c r="G2167" s="56"/>
      <c r="H2167" s="84">
        <f>SUMIF('Cash Inflows'!E:E,'AR Journal'!D2167,'Cash Inflows'!F:F)</f>
        <v>0</v>
      </c>
      <c r="I2167" s="84">
        <f t="shared" si="101"/>
        <v>0</v>
      </c>
      <c r="J2167">
        <f t="shared" si="100"/>
        <v>0</v>
      </c>
      <c r="K2167" t="b">
        <f ca="1">IF(TODAY()-E2167&gt;'Data Inputs'!$B$46,TRUE,FALSE)</f>
        <v>1</v>
      </c>
    </row>
    <row r="2168" spans="1:11" x14ac:dyDescent="0.25">
      <c r="A2168" s="110" t="str">
        <f t="shared" si="99"/>
        <v/>
      </c>
      <c r="B2168" s="123"/>
      <c r="C2168" s="55"/>
      <c r="D2168" s="55"/>
      <c r="E2168" s="56"/>
      <c r="F2168" s="55"/>
      <c r="G2168" s="56"/>
      <c r="H2168" s="84">
        <f>SUMIF('Cash Inflows'!E:E,'AR Journal'!D2168,'Cash Inflows'!F:F)</f>
        <v>0</v>
      </c>
      <c r="I2168" s="84">
        <f t="shared" si="101"/>
        <v>0</v>
      </c>
      <c r="J2168">
        <f t="shared" si="100"/>
        <v>0</v>
      </c>
      <c r="K2168" t="b">
        <f ca="1">IF(TODAY()-E2168&gt;'Data Inputs'!$B$46,TRUE,FALSE)</f>
        <v>1</v>
      </c>
    </row>
    <row r="2169" spans="1:11" x14ac:dyDescent="0.25">
      <c r="A2169" s="110" t="str">
        <f t="shared" si="99"/>
        <v/>
      </c>
      <c r="B2169" s="123"/>
      <c r="C2169" s="55"/>
      <c r="D2169" s="55"/>
      <c r="E2169" s="56"/>
      <c r="F2169" s="55"/>
      <c r="G2169" s="56"/>
      <c r="H2169" s="84">
        <f>SUMIF('Cash Inflows'!E:E,'AR Journal'!D2169,'Cash Inflows'!F:F)</f>
        <v>0</v>
      </c>
      <c r="I2169" s="84">
        <f t="shared" si="101"/>
        <v>0</v>
      </c>
      <c r="J2169">
        <f t="shared" si="100"/>
        <v>0</v>
      </c>
      <c r="K2169" t="b">
        <f ca="1">IF(TODAY()-E2169&gt;'Data Inputs'!$B$46,TRUE,FALSE)</f>
        <v>1</v>
      </c>
    </row>
    <row r="2170" spans="1:11" x14ac:dyDescent="0.25">
      <c r="A2170" s="110" t="str">
        <f t="shared" si="99"/>
        <v/>
      </c>
      <c r="B2170" s="123"/>
      <c r="C2170" s="55"/>
      <c r="D2170" s="55"/>
      <c r="E2170" s="56"/>
      <c r="F2170" s="55"/>
      <c r="G2170" s="56"/>
      <c r="H2170" s="84">
        <f>SUMIF('Cash Inflows'!E:E,'AR Journal'!D2170,'Cash Inflows'!F:F)</f>
        <v>0</v>
      </c>
      <c r="I2170" s="84">
        <f t="shared" si="101"/>
        <v>0</v>
      </c>
      <c r="J2170">
        <f t="shared" si="100"/>
        <v>0</v>
      </c>
      <c r="K2170" t="b">
        <f ca="1">IF(TODAY()-E2170&gt;'Data Inputs'!$B$46,TRUE,FALSE)</f>
        <v>1</v>
      </c>
    </row>
    <row r="2171" spans="1:11" x14ac:dyDescent="0.25">
      <c r="A2171" s="110" t="str">
        <f t="shared" si="99"/>
        <v/>
      </c>
      <c r="B2171" s="123"/>
      <c r="C2171" s="55"/>
      <c r="D2171" s="55"/>
      <c r="E2171" s="56"/>
      <c r="F2171" s="55"/>
      <c r="G2171" s="56"/>
      <c r="H2171" s="84">
        <f>SUMIF('Cash Inflows'!E:E,'AR Journal'!D2171,'Cash Inflows'!F:F)</f>
        <v>0</v>
      </c>
      <c r="I2171" s="84">
        <f t="shared" si="101"/>
        <v>0</v>
      </c>
      <c r="J2171">
        <f t="shared" si="100"/>
        <v>0</v>
      </c>
      <c r="K2171" t="b">
        <f ca="1">IF(TODAY()-E2171&gt;'Data Inputs'!$B$46,TRUE,FALSE)</f>
        <v>1</v>
      </c>
    </row>
    <row r="2172" spans="1:11" x14ac:dyDescent="0.25">
      <c r="A2172" s="110" t="str">
        <f t="shared" si="99"/>
        <v/>
      </c>
      <c r="B2172" s="123"/>
      <c r="C2172" s="55"/>
      <c r="D2172" s="55"/>
      <c r="E2172" s="56"/>
      <c r="F2172" s="55"/>
      <c r="G2172" s="56"/>
      <c r="H2172" s="84">
        <f>SUMIF('Cash Inflows'!E:E,'AR Journal'!D2172,'Cash Inflows'!F:F)</f>
        <v>0</v>
      </c>
      <c r="I2172" s="84">
        <f t="shared" si="101"/>
        <v>0</v>
      </c>
      <c r="J2172">
        <f t="shared" si="100"/>
        <v>0</v>
      </c>
      <c r="K2172" t="b">
        <f ca="1">IF(TODAY()-E2172&gt;'Data Inputs'!$B$46,TRUE,FALSE)</f>
        <v>1</v>
      </c>
    </row>
    <row r="2173" spans="1:11" x14ac:dyDescent="0.25">
      <c r="A2173" s="110" t="str">
        <f t="shared" si="99"/>
        <v/>
      </c>
      <c r="B2173" s="123"/>
      <c r="C2173" s="55"/>
      <c r="D2173" s="55"/>
      <c r="E2173" s="56"/>
      <c r="F2173" s="55"/>
      <c r="G2173" s="56"/>
      <c r="H2173" s="84">
        <f>SUMIF('Cash Inflows'!E:E,'AR Journal'!D2173,'Cash Inflows'!F:F)</f>
        <v>0</v>
      </c>
      <c r="I2173" s="84">
        <f t="shared" si="101"/>
        <v>0</v>
      </c>
      <c r="J2173">
        <f t="shared" si="100"/>
        <v>0</v>
      </c>
      <c r="K2173" t="b">
        <f ca="1">IF(TODAY()-E2173&gt;'Data Inputs'!$B$46,TRUE,FALSE)</f>
        <v>1</v>
      </c>
    </row>
    <row r="2174" spans="1:11" x14ac:dyDescent="0.25">
      <c r="A2174" s="110" t="str">
        <f t="shared" si="99"/>
        <v/>
      </c>
      <c r="B2174" s="123"/>
      <c r="C2174" s="55"/>
      <c r="D2174" s="55"/>
      <c r="E2174" s="56"/>
      <c r="F2174" s="55"/>
      <c r="G2174" s="56"/>
      <c r="H2174" s="84">
        <f>SUMIF('Cash Inflows'!E:E,'AR Journal'!D2174,'Cash Inflows'!F:F)</f>
        <v>0</v>
      </c>
      <c r="I2174" s="84">
        <f t="shared" si="101"/>
        <v>0</v>
      </c>
      <c r="J2174">
        <f t="shared" si="100"/>
        <v>0</v>
      </c>
      <c r="K2174" t="b">
        <f ca="1">IF(TODAY()-E2174&gt;'Data Inputs'!$B$46,TRUE,FALSE)</f>
        <v>1</v>
      </c>
    </row>
    <row r="2175" spans="1:11" x14ac:dyDescent="0.25">
      <c r="A2175" s="110" t="str">
        <f t="shared" si="99"/>
        <v/>
      </c>
      <c r="B2175" s="123"/>
      <c r="C2175" s="55"/>
      <c r="D2175" s="55"/>
      <c r="E2175" s="56"/>
      <c r="F2175" s="55"/>
      <c r="G2175" s="56"/>
      <c r="H2175" s="84">
        <f>SUMIF('Cash Inflows'!E:E,'AR Journal'!D2175,'Cash Inflows'!F:F)</f>
        <v>0</v>
      </c>
      <c r="I2175" s="84">
        <f t="shared" si="101"/>
        <v>0</v>
      </c>
      <c r="J2175">
        <f t="shared" si="100"/>
        <v>0</v>
      </c>
      <c r="K2175" t="b">
        <f ca="1">IF(TODAY()-E2175&gt;'Data Inputs'!$B$46,TRUE,FALSE)</f>
        <v>1</v>
      </c>
    </row>
    <row r="2176" spans="1:11" x14ac:dyDescent="0.25">
      <c r="A2176" s="110" t="str">
        <f t="shared" si="99"/>
        <v/>
      </c>
      <c r="B2176" s="123"/>
      <c r="C2176" s="55"/>
      <c r="D2176" s="55"/>
      <c r="E2176" s="56"/>
      <c r="F2176" s="55"/>
      <c r="G2176" s="56"/>
      <c r="H2176" s="84">
        <f>SUMIF('Cash Inflows'!E:E,'AR Journal'!D2176,'Cash Inflows'!F:F)</f>
        <v>0</v>
      </c>
      <c r="I2176" s="84">
        <f t="shared" si="101"/>
        <v>0</v>
      </c>
      <c r="J2176">
        <f t="shared" si="100"/>
        <v>0</v>
      </c>
      <c r="K2176" t="b">
        <f ca="1">IF(TODAY()-E2176&gt;'Data Inputs'!$B$46,TRUE,FALSE)</f>
        <v>1</v>
      </c>
    </row>
    <row r="2177" spans="1:11" x14ac:dyDescent="0.25">
      <c r="A2177" s="110" t="str">
        <f t="shared" si="99"/>
        <v/>
      </c>
      <c r="B2177" s="123"/>
      <c r="C2177" s="55"/>
      <c r="D2177" s="55"/>
      <c r="E2177" s="56"/>
      <c r="F2177" s="55"/>
      <c r="G2177" s="56"/>
      <c r="H2177" s="84">
        <f>SUMIF('Cash Inflows'!E:E,'AR Journal'!D2177,'Cash Inflows'!F:F)</f>
        <v>0</v>
      </c>
      <c r="I2177" s="84">
        <f t="shared" si="101"/>
        <v>0</v>
      </c>
      <c r="J2177">
        <f t="shared" si="100"/>
        <v>0</v>
      </c>
      <c r="K2177" t="b">
        <f ca="1">IF(TODAY()-E2177&gt;'Data Inputs'!$B$46,TRUE,FALSE)</f>
        <v>1</v>
      </c>
    </row>
    <row r="2178" spans="1:11" x14ac:dyDescent="0.25">
      <c r="A2178" s="110" t="str">
        <f t="shared" si="99"/>
        <v/>
      </c>
      <c r="B2178" s="123"/>
      <c r="C2178" s="55"/>
      <c r="D2178" s="55"/>
      <c r="E2178" s="56"/>
      <c r="F2178" s="55"/>
      <c r="G2178" s="56"/>
      <c r="H2178" s="84">
        <f>SUMIF('Cash Inflows'!E:E,'AR Journal'!D2178,'Cash Inflows'!F:F)</f>
        <v>0</v>
      </c>
      <c r="I2178" s="84">
        <f t="shared" si="101"/>
        <v>0</v>
      </c>
      <c r="J2178">
        <f t="shared" si="100"/>
        <v>0</v>
      </c>
      <c r="K2178" t="b">
        <f ca="1">IF(TODAY()-E2178&gt;'Data Inputs'!$B$46,TRUE,FALSE)</f>
        <v>1</v>
      </c>
    </row>
    <row r="2179" spans="1:11" x14ac:dyDescent="0.25">
      <c r="A2179" s="110" t="str">
        <f t="shared" ref="A2179:A2242" si="102">IF(E2179="","",E2179+(6-J2179))</f>
        <v/>
      </c>
      <c r="B2179" s="123"/>
      <c r="C2179" s="55"/>
      <c r="D2179" s="55"/>
      <c r="E2179" s="56"/>
      <c r="F2179" s="55"/>
      <c r="G2179" s="56"/>
      <c r="H2179" s="84">
        <f>SUMIF('Cash Inflows'!E:E,'AR Journal'!D2179,'Cash Inflows'!F:F)</f>
        <v>0</v>
      </c>
      <c r="I2179" s="84">
        <f t="shared" si="101"/>
        <v>0</v>
      </c>
      <c r="J2179">
        <f t="shared" ref="J2179:J2242" si="103">IF(WEEKDAY(E2179)=7,0,WEEKDAY(E2179))</f>
        <v>0</v>
      </c>
      <c r="K2179" t="b">
        <f ca="1">IF(TODAY()-E2179&gt;'Data Inputs'!$B$46,TRUE,FALSE)</f>
        <v>1</v>
      </c>
    </row>
    <row r="2180" spans="1:11" x14ac:dyDescent="0.25">
      <c r="A2180" s="110" t="str">
        <f t="shared" si="102"/>
        <v/>
      </c>
      <c r="B2180" s="123"/>
      <c r="C2180" s="55"/>
      <c r="D2180" s="55"/>
      <c r="E2180" s="56"/>
      <c r="F2180" s="55"/>
      <c r="G2180" s="56"/>
      <c r="H2180" s="84">
        <f>SUMIF('Cash Inflows'!E:E,'AR Journal'!D2180,'Cash Inflows'!F:F)</f>
        <v>0</v>
      </c>
      <c r="I2180" s="84">
        <f t="shared" ref="I2180:I2243" si="104">F2180-H2180</f>
        <v>0</v>
      </c>
      <c r="J2180">
        <f t="shared" si="103"/>
        <v>0</v>
      </c>
      <c r="K2180" t="b">
        <f ca="1">IF(TODAY()-E2180&gt;'Data Inputs'!$B$46,TRUE,FALSE)</f>
        <v>1</v>
      </c>
    </row>
    <row r="2181" spans="1:11" x14ac:dyDescent="0.25">
      <c r="A2181" s="110" t="str">
        <f t="shared" si="102"/>
        <v/>
      </c>
      <c r="B2181" s="123"/>
      <c r="C2181" s="55"/>
      <c r="D2181" s="55"/>
      <c r="E2181" s="56"/>
      <c r="F2181" s="55"/>
      <c r="G2181" s="56"/>
      <c r="H2181" s="84">
        <f>SUMIF('Cash Inflows'!E:E,'AR Journal'!D2181,'Cash Inflows'!F:F)</f>
        <v>0</v>
      </c>
      <c r="I2181" s="84">
        <f t="shared" si="104"/>
        <v>0</v>
      </c>
      <c r="J2181">
        <f t="shared" si="103"/>
        <v>0</v>
      </c>
      <c r="K2181" t="b">
        <f ca="1">IF(TODAY()-E2181&gt;'Data Inputs'!$B$46,TRUE,FALSE)</f>
        <v>1</v>
      </c>
    </row>
    <row r="2182" spans="1:11" x14ac:dyDescent="0.25">
      <c r="A2182" s="110" t="str">
        <f t="shared" si="102"/>
        <v/>
      </c>
      <c r="B2182" s="123"/>
      <c r="C2182" s="55"/>
      <c r="D2182" s="55"/>
      <c r="E2182" s="56"/>
      <c r="F2182" s="55"/>
      <c r="G2182" s="56"/>
      <c r="H2182" s="84">
        <f>SUMIF('Cash Inflows'!E:E,'AR Journal'!D2182,'Cash Inflows'!F:F)</f>
        <v>0</v>
      </c>
      <c r="I2182" s="84">
        <f t="shared" si="104"/>
        <v>0</v>
      </c>
      <c r="J2182">
        <f t="shared" si="103"/>
        <v>0</v>
      </c>
      <c r="K2182" t="b">
        <f ca="1">IF(TODAY()-E2182&gt;'Data Inputs'!$B$46,TRUE,FALSE)</f>
        <v>1</v>
      </c>
    </row>
    <row r="2183" spans="1:11" x14ac:dyDescent="0.25">
      <c r="A2183" s="110" t="str">
        <f t="shared" si="102"/>
        <v/>
      </c>
      <c r="B2183" s="123"/>
      <c r="C2183" s="55"/>
      <c r="D2183" s="55"/>
      <c r="E2183" s="56"/>
      <c r="F2183" s="55"/>
      <c r="G2183" s="56"/>
      <c r="H2183" s="84">
        <f>SUMIF('Cash Inflows'!E:E,'AR Journal'!D2183,'Cash Inflows'!F:F)</f>
        <v>0</v>
      </c>
      <c r="I2183" s="84">
        <f t="shared" si="104"/>
        <v>0</v>
      </c>
      <c r="J2183">
        <f t="shared" si="103"/>
        <v>0</v>
      </c>
      <c r="K2183" t="b">
        <f ca="1">IF(TODAY()-E2183&gt;'Data Inputs'!$B$46,TRUE,FALSE)</f>
        <v>1</v>
      </c>
    </row>
    <row r="2184" spans="1:11" x14ac:dyDescent="0.25">
      <c r="A2184" s="110" t="str">
        <f t="shared" si="102"/>
        <v/>
      </c>
      <c r="B2184" s="123"/>
      <c r="C2184" s="55"/>
      <c r="D2184" s="55"/>
      <c r="E2184" s="56"/>
      <c r="F2184" s="55"/>
      <c r="G2184" s="56"/>
      <c r="H2184" s="84">
        <f>SUMIF('Cash Inflows'!E:E,'AR Journal'!D2184,'Cash Inflows'!F:F)</f>
        <v>0</v>
      </c>
      <c r="I2184" s="84">
        <f t="shared" si="104"/>
        <v>0</v>
      </c>
      <c r="J2184">
        <f t="shared" si="103"/>
        <v>0</v>
      </c>
      <c r="K2184" t="b">
        <f ca="1">IF(TODAY()-E2184&gt;'Data Inputs'!$B$46,TRUE,FALSE)</f>
        <v>1</v>
      </c>
    </row>
    <row r="2185" spans="1:11" x14ac:dyDescent="0.25">
      <c r="A2185" s="110" t="str">
        <f t="shared" si="102"/>
        <v/>
      </c>
      <c r="B2185" s="123"/>
      <c r="C2185" s="55"/>
      <c r="D2185" s="55"/>
      <c r="E2185" s="56"/>
      <c r="F2185" s="55"/>
      <c r="G2185" s="56"/>
      <c r="H2185" s="84">
        <f>SUMIF('Cash Inflows'!E:E,'AR Journal'!D2185,'Cash Inflows'!F:F)</f>
        <v>0</v>
      </c>
      <c r="I2185" s="84">
        <f t="shared" si="104"/>
        <v>0</v>
      </c>
      <c r="J2185">
        <f t="shared" si="103"/>
        <v>0</v>
      </c>
      <c r="K2185" t="b">
        <f ca="1">IF(TODAY()-E2185&gt;'Data Inputs'!$B$46,TRUE,FALSE)</f>
        <v>1</v>
      </c>
    </row>
    <row r="2186" spans="1:11" x14ac:dyDescent="0.25">
      <c r="A2186" s="110" t="str">
        <f t="shared" si="102"/>
        <v/>
      </c>
      <c r="B2186" s="123"/>
      <c r="C2186" s="55"/>
      <c r="D2186" s="55"/>
      <c r="E2186" s="56"/>
      <c r="F2186" s="55"/>
      <c r="G2186" s="56"/>
      <c r="H2186" s="84">
        <f>SUMIF('Cash Inflows'!E:E,'AR Journal'!D2186,'Cash Inflows'!F:F)</f>
        <v>0</v>
      </c>
      <c r="I2186" s="84">
        <f t="shared" si="104"/>
        <v>0</v>
      </c>
      <c r="J2186">
        <f t="shared" si="103"/>
        <v>0</v>
      </c>
      <c r="K2186" t="b">
        <f ca="1">IF(TODAY()-E2186&gt;'Data Inputs'!$B$46,TRUE,FALSE)</f>
        <v>1</v>
      </c>
    </row>
    <row r="2187" spans="1:11" x14ac:dyDescent="0.25">
      <c r="A2187" s="110" t="str">
        <f t="shared" si="102"/>
        <v/>
      </c>
      <c r="B2187" s="123"/>
      <c r="C2187" s="55"/>
      <c r="D2187" s="55"/>
      <c r="E2187" s="56"/>
      <c r="F2187" s="55"/>
      <c r="G2187" s="56"/>
      <c r="H2187" s="84">
        <f>SUMIF('Cash Inflows'!E:E,'AR Journal'!D2187,'Cash Inflows'!F:F)</f>
        <v>0</v>
      </c>
      <c r="I2187" s="84">
        <f t="shared" si="104"/>
        <v>0</v>
      </c>
      <c r="J2187">
        <f t="shared" si="103"/>
        <v>0</v>
      </c>
      <c r="K2187" t="b">
        <f ca="1">IF(TODAY()-E2187&gt;'Data Inputs'!$B$46,TRUE,FALSE)</f>
        <v>1</v>
      </c>
    </row>
    <row r="2188" spans="1:11" x14ac:dyDescent="0.25">
      <c r="A2188" s="110" t="str">
        <f t="shared" si="102"/>
        <v/>
      </c>
      <c r="B2188" s="123"/>
      <c r="C2188" s="55"/>
      <c r="D2188" s="55"/>
      <c r="E2188" s="56"/>
      <c r="F2188" s="55"/>
      <c r="G2188" s="56"/>
      <c r="H2188" s="84">
        <f>SUMIF('Cash Inflows'!E:E,'AR Journal'!D2188,'Cash Inflows'!F:F)</f>
        <v>0</v>
      </c>
      <c r="I2188" s="84">
        <f t="shared" si="104"/>
        <v>0</v>
      </c>
      <c r="J2188">
        <f t="shared" si="103"/>
        <v>0</v>
      </c>
      <c r="K2188" t="b">
        <f ca="1">IF(TODAY()-E2188&gt;'Data Inputs'!$B$46,TRUE,FALSE)</f>
        <v>1</v>
      </c>
    </row>
    <row r="2189" spans="1:11" x14ac:dyDescent="0.25">
      <c r="A2189" s="110" t="str">
        <f t="shared" si="102"/>
        <v/>
      </c>
      <c r="B2189" s="123"/>
      <c r="C2189" s="55"/>
      <c r="D2189" s="55"/>
      <c r="E2189" s="56"/>
      <c r="F2189" s="55"/>
      <c r="G2189" s="56"/>
      <c r="H2189" s="84">
        <f>SUMIF('Cash Inflows'!E:E,'AR Journal'!D2189,'Cash Inflows'!F:F)</f>
        <v>0</v>
      </c>
      <c r="I2189" s="84">
        <f t="shared" si="104"/>
        <v>0</v>
      </c>
      <c r="J2189">
        <f t="shared" si="103"/>
        <v>0</v>
      </c>
      <c r="K2189" t="b">
        <f ca="1">IF(TODAY()-E2189&gt;'Data Inputs'!$B$46,TRUE,FALSE)</f>
        <v>1</v>
      </c>
    </row>
    <row r="2190" spans="1:11" x14ac:dyDescent="0.25">
      <c r="A2190" s="110" t="str">
        <f t="shared" si="102"/>
        <v/>
      </c>
      <c r="B2190" s="123"/>
      <c r="C2190" s="55"/>
      <c r="D2190" s="55"/>
      <c r="E2190" s="56"/>
      <c r="F2190" s="55"/>
      <c r="G2190" s="56"/>
      <c r="H2190" s="84">
        <f>SUMIF('Cash Inflows'!E:E,'AR Journal'!D2190,'Cash Inflows'!F:F)</f>
        <v>0</v>
      </c>
      <c r="I2190" s="84">
        <f t="shared" si="104"/>
        <v>0</v>
      </c>
      <c r="J2190">
        <f t="shared" si="103"/>
        <v>0</v>
      </c>
      <c r="K2190" t="b">
        <f ca="1">IF(TODAY()-E2190&gt;'Data Inputs'!$B$46,TRUE,FALSE)</f>
        <v>1</v>
      </c>
    </row>
    <row r="2191" spans="1:11" x14ac:dyDescent="0.25">
      <c r="A2191" s="110" t="str">
        <f t="shared" si="102"/>
        <v/>
      </c>
      <c r="B2191" s="123"/>
      <c r="C2191" s="55"/>
      <c r="D2191" s="55"/>
      <c r="E2191" s="56"/>
      <c r="F2191" s="55"/>
      <c r="G2191" s="56"/>
      <c r="H2191" s="84">
        <f>SUMIF('Cash Inflows'!E:E,'AR Journal'!D2191,'Cash Inflows'!F:F)</f>
        <v>0</v>
      </c>
      <c r="I2191" s="84">
        <f t="shared" si="104"/>
        <v>0</v>
      </c>
      <c r="J2191">
        <f t="shared" si="103"/>
        <v>0</v>
      </c>
      <c r="K2191" t="b">
        <f ca="1">IF(TODAY()-E2191&gt;'Data Inputs'!$B$46,TRUE,FALSE)</f>
        <v>1</v>
      </c>
    </row>
    <row r="2192" spans="1:11" x14ac:dyDescent="0.25">
      <c r="A2192" s="110" t="str">
        <f t="shared" si="102"/>
        <v/>
      </c>
      <c r="B2192" s="123"/>
      <c r="C2192" s="55"/>
      <c r="D2192" s="55"/>
      <c r="E2192" s="56"/>
      <c r="F2192" s="55"/>
      <c r="G2192" s="56"/>
      <c r="H2192" s="84">
        <f>SUMIF('Cash Inflows'!E:E,'AR Journal'!D2192,'Cash Inflows'!F:F)</f>
        <v>0</v>
      </c>
      <c r="I2192" s="84">
        <f t="shared" si="104"/>
        <v>0</v>
      </c>
      <c r="J2192">
        <f t="shared" si="103"/>
        <v>0</v>
      </c>
      <c r="K2192" t="b">
        <f ca="1">IF(TODAY()-E2192&gt;'Data Inputs'!$B$46,TRUE,FALSE)</f>
        <v>1</v>
      </c>
    </row>
    <row r="2193" spans="1:11" x14ac:dyDescent="0.25">
      <c r="A2193" s="110" t="str">
        <f t="shared" si="102"/>
        <v/>
      </c>
      <c r="B2193" s="123"/>
      <c r="C2193" s="55"/>
      <c r="D2193" s="55"/>
      <c r="E2193" s="56"/>
      <c r="F2193" s="55"/>
      <c r="G2193" s="56"/>
      <c r="H2193" s="84">
        <f>SUMIF('Cash Inflows'!E:E,'AR Journal'!D2193,'Cash Inflows'!F:F)</f>
        <v>0</v>
      </c>
      <c r="I2193" s="84">
        <f t="shared" si="104"/>
        <v>0</v>
      </c>
      <c r="J2193">
        <f t="shared" si="103"/>
        <v>0</v>
      </c>
      <c r="K2193" t="b">
        <f ca="1">IF(TODAY()-E2193&gt;'Data Inputs'!$B$46,TRUE,FALSE)</f>
        <v>1</v>
      </c>
    </row>
    <row r="2194" spans="1:11" x14ac:dyDescent="0.25">
      <c r="A2194" s="110" t="str">
        <f t="shared" si="102"/>
        <v/>
      </c>
      <c r="B2194" s="123"/>
      <c r="C2194" s="55"/>
      <c r="D2194" s="55"/>
      <c r="E2194" s="56"/>
      <c r="F2194" s="55"/>
      <c r="G2194" s="56"/>
      <c r="H2194" s="84">
        <f>SUMIF('Cash Inflows'!E:E,'AR Journal'!D2194,'Cash Inflows'!F:F)</f>
        <v>0</v>
      </c>
      <c r="I2194" s="84">
        <f t="shared" si="104"/>
        <v>0</v>
      </c>
      <c r="J2194">
        <f t="shared" si="103"/>
        <v>0</v>
      </c>
      <c r="K2194" t="b">
        <f ca="1">IF(TODAY()-E2194&gt;'Data Inputs'!$B$46,TRUE,FALSE)</f>
        <v>1</v>
      </c>
    </row>
    <row r="2195" spans="1:11" x14ac:dyDescent="0.25">
      <c r="A2195" s="110" t="str">
        <f t="shared" si="102"/>
        <v/>
      </c>
      <c r="B2195" s="123"/>
      <c r="C2195" s="55"/>
      <c r="D2195" s="55"/>
      <c r="E2195" s="56"/>
      <c r="F2195" s="55"/>
      <c r="G2195" s="56"/>
      <c r="H2195" s="84">
        <f>SUMIF('Cash Inflows'!E:E,'AR Journal'!D2195,'Cash Inflows'!F:F)</f>
        <v>0</v>
      </c>
      <c r="I2195" s="84">
        <f t="shared" si="104"/>
        <v>0</v>
      </c>
      <c r="J2195">
        <f t="shared" si="103"/>
        <v>0</v>
      </c>
      <c r="K2195" t="b">
        <f ca="1">IF(TODAY()-E2195&gt;'Data Inputs'!$B$46,TRUE,FALSE)</f>
        <v>1</v>
      </c>
    </row>
    <row r="2196" spans="1:11" x14ac:dyDescent="0.25">
      <c r="A2196" s="110" t="str">
        <f t="shared" si="102"/>
        <v/>
      </c>
      <c r="B2196" s="123"/>
      <c r="C2196" s="55"/>
      <c r="D2196" s="55"/>
      <c r="E2196" s="56"/>
      <c r="F2196" s="55"/>
      <c r="G2196" s="56"/>
      <c r="H2196" s="84">
        <f>SUMIF('Cash Inflows'!E:E,'AR Journal'!D2196,'Cash Inflows'!F:F)</f>
        <v>0</v>
      </c>
      <c r="I2196" s="84">
        <f t="shared" si="104"/>
        <v>0</v>
      </c>
      <c r="J2196">
        <f t="shared" si="103"/>
        <v>0</v>
      </c>
      <c r="K2196" t="b">
        <f ca="1">IF(TODAY()-E2196&gt;'Data Inputs'!$B$46,TRUE,FALSE)</f>
        <v>1</v>
      </c>
    </row>
    <row r="2197" spans="1:11" x14ac:dyDescent="0.25">
      <c r="A2197" s="110" t="str">
        <f t="shared" si="102"/>
        <v/>
      </c>
      <c r="B2197" s="123"/>
      <c r="C2197" s="55"/>
      <c r="D2197" s="55"/>
      <c r="E2197" s="56"/>
      <c r="F2197" s="55"/>
      <c r="G2197" s="56"/>
      <c r="H2197" s="84">
        <f>SUMIF('Cash Inflows'!E:E,'AR Journal'!D2197,'Cash Inflows'!F:F)</f>
        <v>0</v>
      </c>
      <c r="I2197" s="84">
        <f t="shared" si="104"/>
        <v>0</v>
      </c>
      <c r="J2197">
        <f t="shared" si="103"/>
        <v>0</v>
      </c>
      <c r="K2197" t="b">
        <f ca="1">IF(TODAY()-E2197&gt;'Data Inputs'!$B$46,TRUE,FALSE)</f>
        <v>1</v>
      </c>
    </row>
    <row r="2198" spans="1:11" x14ac:dyDescent="0.25">
      <c r="A2198" s="110" t="str">
        <f t="shared" si="102"/>
        <v/>
      </c>
      <c r="B2198" s="123"/>
      <c r="C2198" s="55"/>
      <c r="D2198" s="55"/>
      <c r="E2198" s="56"/>
      <c r="F2198" s="55"/>
      <c r="G2198" s="56"/>
      <c r="H2198" s="84">
        <f>SUMIF('Cash Inflows'!E:E,'AR Journal'!D2198,'Cash Inflows'!F:F)</f>
        <v>0</v>
      </c>
      <c r="I2198" s="84">
        <f t="shared" si="104"/>
        <v>0</v>
      </c>
      <c r="J2198">
        <f t="shared" si="103"/>
        <v>0</v>
      </c>
      <c r="K2198" t="b">
        <f ca="1">IF(TODAY()-E2198&gt;'Data Inputs'!$B$46,TRUE,FALSE)</f>
        <v>1</v>
      </c>
    </row>
    <row r="2199" spans="1:11" x14ac:dyDescent="0.25">
      <c r="A2199" s="110" t="str">
        <f t="shared" si="102"/>
        <v/>
      </c>
      <c r="B2199" s="123"/>
      <c r="C2199" s="55"/>
      <c r="D2199" s="55"/>
      <c r="E2199" s="56"/>
      <c r="F2199" s="55"/>
      <c r="G2199" s="56"/>
      <c r="H2199" s="84">
        <f>SUMIF('Cash Inflows'!E:E,'AR Journal'!D2199,'Cash Inflows'!F:F)</f>
        <v>0</v>
      </c>
      <c r="I2199" s="84">
        <f t="shared" si="104"/>
        <v>0</v>
      </c>
      <c r="J2199">
        <f t="shared" si="103"/>
        <v>0</v>
      </c>
      <c r="K2199" t="b">
        <f ca="1">IF(TODAY()-E2199&gt;'Data Inputs'!$B$46,TRUE,FALSE)</f>
        <v>1</v>
      </c>
    </row>
    <row r="2200" spans="1:11" x14ac:dyDescent="0.25">
      <c r="A2200" s="110" t="str">
        <f t="shared" si="102"/>
        <v/>
      </c>
      <c r="B2200" s="123"/>
      <c r="C2200" s="55"/>
      <c r="D2200" s="55"/>
      <c r="E2200" s="56"/>
      <c r="F2200" s="55"/>
      <c r="G2200" s="56"/>
      <c r="H2200" s="84">
        <f>SUMIF('Cash Inflows'!E:E,'AR Journal'!D2200,'Cash Inflows'!F:F)</f>
        <v>0</v>
      </c>
      <c r="I2200" s="84">
        <f t="shared" si="104"/>
        <v>0</v>
      </c>
      <c r="J2200">
        <f t="shared" si="103"/>
        <v>0</v>
      </c>
      <c r="K2200" t="b">
        <f ca="1">IF(TODAY()-E2200&gt;'Data Inputs'!$B$46,TRUE,FALSE)</f>
        <v>1</v>
      </c>
    </row>
    <row r="2201" spans="1:11" x14ac:dyDescent="0.25">
      <c r="A2201" s="110" t="str">
        <f t="shared" si="102"/>
        <v/>
      </c>
      <c r="B2201" s="123"/>
      <c r="C2201" s="55"/>
      <c r="D2201" s="55"/>
      <c r="E2201" s="56"/>
      <c r="F2201" s="55"/>
      <c r="G2201" s="56"/>
      <c r="H2201" s="84">
        <f>SUMIF('Cash Inflows'!E:E,'AR Journal'!D2201,'Cash Inflows'!F:F)</f>
        <v>0</v>
      </c>
      <c r="I2201" s="84">
        <f t="shared" si="104"/>
        <v>0</v>
      </c>
      <c r="J2201">
        <f t="shared" si="103"/>
        <v>0</v>
      </c>
      <c r="K2201" t="b">
        <f ca="1">IF(TODAY()-E2201&gt;'Data Inputs'!$B$46,TRUE,FALSE)</f>
        <v>1</v>
      </c>
    </row>
    <row r="2202" spans="1:11" x14ac:dyDescent="0.25">
      <c r="A2202" s="110" t="str">
        <f t="shared" si="102"/>
        <v/>
      </c>
      <c r="B2202" s="123"/>
      <c r="C2202" s="55"/>
      <c r="D2202" s="55"/>
      <c r="E2202" s="56"/>
      <c r="F2202" s="55"/>
      <c r="G2202" s="56"/>
      <c r="H2202" s="84">
        <f>SUMIF('Cash Inflows'!E:E,'AR Journal'!D2202,'Cash Inflows'!F:F)</f>
        <v>0</v>
      </c>
      <c r="I2202" s="84">
        <f t="shared" si="104"/>
        <v>0</v>
      </c>
      <c r="J2202">
        <f t="shared" si="103"/>
        <v>0</v>
      </c>
      <c r="K2202" t="b">
        <f ca="1">IF(TODAY()-E2202&gt;'Data Inputs'!$B$46,TRUE,FALSE)</f>
        <v>1</v>
      </c>
    </row>
    <row r="2203" spans="1:11" x14ac:dyDescent="0.25">
      <c r="A2203" s="110" t="str">
        <f t="shared" si="102"/>
        <v/>
      </c>
      <c r="B2203" s="123"/>
      <c r="C2203" s="55"/>
      <c r="D2203" s="55"/>
      <c r="E2203" s="56"/>
      <c r="F2203" s="55"/>
      <c r="G2203" s="56"/>
      <c r="H2203" s="84">
        <f>SUMIF('Cash Inflows'!E:E,'AR Journal'!D2203,'Cash Inflows'!F:F)</f>
        <v>0</v>
      </c>
      <c r="I2203" s="84">
        <f t="shared" si="104"/>
        <v>0</v>
      </c>
      <c r="J2203">
        <f t="shared" si="103"/>
        <v>0</v>
      </c>
      <c r="K2203" t="b">
        <f ca="1">IF(TODAY()-E2203&gt;'Data Inputs'!$B$46,TRUE,FALSE)</f>
        <v>1</v>
      </c>
    </row>
    <row r="2204" spans="1:11" x14ac:dyDescent="0.25">
      <c r="A2204" s="110" t="str">
        <f t="shared" si="102"/>
        <v/>
      </c>
      <c r="B2204" s="123"/>
      <c r="C2204" s="55"/>
      <c r="D2204" s="55"/>
      <c r="E2204" s="56"/>
      <c r="F2204" s="55"/>
      <c r="G2204" s="56"/>
      <c r="H2204" s="84">
        <f>SUMIF('Cash Inflows'!E:E,'AR Journal'!D2204,'Cash Inflows'!F:F)</f>
        <v>0</v>
      </c>
      <c r="I2204" s="84">
        <f t="shared" si="104"/>
        <v>0</v>
      </c>
      <c r="J2204">
        <f t="shared" si="103"/>
        <v>0</v>
      </c>
      <c r="K2204" t="b">
        <f ca="1">IF(TODAY()-E2204&gt;'Data Inputs'!$B$46,TRUE,FALSE)</f>
        <v>1</v>
      </c>
    </row>
    <row r="2205" spans="1:11" x14ac:dyDescent="0.25">
      <c r="A2205" s="110" t="str">
        <f t="shared" si="102"/>
        <v/>
      </c>
      <c r="B2205" s="123"/>
      <c r="C2205" s="55"/>
      <c r="D2205" s="55"/>
      <c r="E2205" s="56"/>
      <c r="F2205" s="55"/>
      <c r="G2205" s="56"/>
      <c r="H2205" s="84">
        <f>SUMIF('Cash Inflows'!E:E,'AR Journal'!D2205,'Cash Inflows'!F:F)</f>
        <v>0</v>
      </c>
      <c r="I2205" s="84">
        <f t="shared" si="104"/>
        <v>0</v>
      </c>
      <c r="J2205">
        <f t="shared" si="103"/>
        <v>0</v>
      </c>
      <c r="K2205" t="b">
        <f ca="1">IF(TODAY()-E2205&gt;'Data Inputs'!$B$46,TRUE,FALSE)</f>
        <v>1</v>
      </c>
    </row>
    <row r="2206" spans="1:11" x14ac:dyDescent="0.25">
      <c r="A2206" s="110" t="str">
        <f t="shared" si="102"/>
        <v/>
      </c>
      <c r="B2206" s="123"/>
      <c r="C2206" s="55"/>
      <c r="D2206" s="55"/>
      <c r="E2206" s="56"/>
      <c r="F2206" s="55"/>
      <c r="G2206" s="56"/>
      <c r="H2206" s="84">
        <f>SUMIF('Cash Inflows'!E:E,'AR Journal'!D2206,'Cash Inflows'!F:F)</f>
        <v>0</v>
      </c>
      <c r="I2206" s="84">
        <f t="shared" si="104"/>
        <v>0</v>
      </c>
      <c r="J2206">
        <f t="shared" si="103"/>
        <v>0</v>
      </c>
      <c r="K2206" t="b">
        <f ca="1">IF(TODAY()-E2206&gt;'Data Inputs'!$B$46,TRUE,FALSE)</f>
        <v>1</v>
      </c>
    </row>
    <row r="2207" spans="1:11" x14ac:dyDescent="0.25">
      <c r="A2207" s="110" t="str">
        <f t="shared" si="102"/>
        <v/>
      </c>
      <c r="B2207" s="123"/>
      <c r="C2207" s="55"/>
      <c r="D2207" s="55"/>
      <c r="E2207" s="56"/>
      <c r="F2207" s="55"/>
      <c r="G2207" s="56"/>
      <c r="H2207" s="84">
        <f>SUMIF('Cash Inflows'!E:E,'AR Journal'!D2207,'Cash Inflows'!F:F)</f>
        <v>0</v>
      </c>
      <c r="I2207" s="84">
        <f t="shared" si="104"/>
        <v>0</v>
      </c>
      <c r="J2207">
        <f t="shared" si="103"/>
        <v>0</v>
      </c>
      <c r="K2207" t="b">
        <f ca="1">IF(TODAY()-E2207&gt;'Data Inputs'!$B$46,TRUE,FALSE)</f>
        <v>1</v>
      </c>
    </row>
    <row r="2208" spans="1:11" x14ac:dyDescent="0.25">
      <c r="A2208" s="110" t="str">
        <f t="shared" si="102"/>
        <v/>
      </c>
      <c r="B2208" s="123"/>
      <c r="C2208" s="55"/>
      <c r="D2208" s="55"/>
      <c r="E2208" s="56"/>
      <c r="F2208" s="55"/>
      <c r="G2208" s="56"/>
      <c r="H2208" s="84">
        <f>SUMIF('Cash Inflows'!E:E,'AR Journal'!D2208,'Cash Inflows'!F:F)</f>
        <v>0</v>
      </c>
      <c r="I2208" s="84">
        <f t="shared" si="104"/>
        <v>0</v>
      </c>
      <c r="J2208">
        <f t="shared" si="103"/>
        <v>0</v>
      </c>
      <c r="K2208" t="b">
        <f ca="1">IF(TODAY()-E2208&gt;'Data Inputs'!$B$46,TRUE,FALSE)</f>
        <v>1</v>
      </c>
    </row>
    <row r="2209" spans="1:11" x14ac:dyDescent="0.25">
      <c r="A2209" s="110" t="str">
        <f t="shared" si="102"/>
        <v/>
      </c>
      <c r="B2209" s="123"/>
      <c r="C2209" s="55"/>
      <c r="D2209" s="55"/>
      <c r="E2209" s="56"/>
      <c r="F2209" s="55"/>
      <c r="G2209" s="56"/>
      <c r="H2209" s="84">
        <f>SUMIF('Cash Inflows'!E:E,'AR Journal'!D2209,'Cash Inflows'!F:F)</f>
        <v>0</v>
      </c>
      <c r="I2209" s="84">
        <f t="shared" si="104"/>
        <v>0</v>
      </c>
      <c r="J2209">
        <f t="shared" si="103"/>
        <v>0</v>
      </c>
      <c r="K2209" t="b">
        <f ca="1">IF(TODAY()-E2209&gt;'Data Inputs'!$B$46,TRUE,FALSE)</f>
        <v>1</v>
      </c>
    </row>
    <row r="2210" spans="1:11" x14ac:dyDescent="0.25">
      <c r="A2210" s="110" t="str">
        <f t="shared" si="102"/>
        <v/>
      </c>
      <c r="B2210" s="123"/>
      <c r="C2210" s="55"/>
      <c r="D2210" s="55"/>
      <c r="E2210" s="56"/>
      <c r="F2210" s="55"/>
      <c r="G2210" s="56"/>
      <c r="H2210" s="84">
        <f>SUMIF('Cash Inflows'!E:E,'AR Journal'!D2210,'Cash Inflows'!F:F)</f>
        <v>0</v>
      </c>
      <c r="I2210" s="84">
        <f t="shared" si="104"/>
        <v>0</v>
      </c>
      <c r="J2210">
        <f t="shared" si="103"/>
        <v>0</v>
      </c>
      <c r="K2210" t="b">
        <f ca="1">IF(TODAY()-E2210&gt;'Data Inputs'!$B$46,TRUE,FALSE)</f>
        <v>1</v>
      </c>
    </row>
    <row r="2211" spans="1:11" x14ac:dyDescent="0.25">
      <c r="A2211" s="110" t="str">
        <f t="shared" si="102"/>
        <v/>
      </c>
      <c r="B2211" s="123"/>
      <c r="C2211" s="55"/>
      <c r="D2211" s="55"/>
      <c r="E2211" s="56"/>
      <c r="F2211" s="55"/>
      <c r="G2211" s="56"/>
      <c r="H2211" s="84">
        <f>SUMIF('Cash Inflows'!E:E,'AR Journal'!D2211,'Cash Inflows'!F:F)</f>
        <v>0</v>
      </c>
      <c r="I2211" s="84">
        <f t="shared" si="104"/>
        <v>0</v>
      </c>
      <c r="J2211">
        <f t="shared" si="103"/>
        <v>0</v>
      </c>
      <c r="K2211" t="b">
        <f ca="1">IF(TODAY()-E2211&gt;'Data Inputs'!$B$46,TRUE,FALSE)</f>
        <v>1</v>
      </c>
    </row>
    <row r="2212" spans="1:11" x14ac:dyDescent="0.25">
      <c r="A2212" s="110" t="str">
        <f t="shared" si="102"/>
        <v/>
      </c>
      <c r="B2212" s="123"/>
      <c r="C2212" s="55"/>
      <c r="D2212" s="55"/>
      <c r="E2212" s="56"/>
      <c r="F2212" s="55"/>
      <c r="G2212" s="56"/>
      <c r="H2212" s="84">
        <f>SUMIF('Cash Inflows'!E:E,'AR Journal'!D2212,'Cash Inflows'!F:F)</f>
        <v>0</v>
      </c>
      <c r="I2212" s="84">
        <f t="shared" si="104"/>
        <v>0</v>
      </c>
      <c r="J2212">
        <f t="shared" si="103"/>
        <v>0</v>
      </c>
      <c r="K2212" t="b">
        <f ca="1">IF(TODAY()-E2212&gt;'Data Inputs'!$B$46,TRUE,FALSE)</f>
        <v>1</v>
      </c>
    </row>
    <row r="2213" spans="1:11" x14ac:dyDescent="0.25">
      <c r="A2213" s="110" t="str">
        <f t="shared" si="102"/>
        <v/>
      </c>
      <c r="B2213" s="123"/>
      <c r="C2213" s="55"/>
      <c r="D2213" s="55"/>
      <c r="E2213" s="56"/>
      <c r="F2213" s="55"/>
      <c r="G2213" s="56"/>
      <c r="H2213" s="84">
        <f>SUMIF('Cash Inflows'!E:E,'AR Journal'!D2213,'Cash Inflows'!F:F)</f>
        <v>0</v>
      </c>
      <c r="I2213" s="84">
        <f t="shared" si="104"/>
        <v>0</v>
      </c>
      <c r="J2213">
        <f t="shared" si="103"/>
        <v>0</v>
      </c>
      <c r="K2213" t="b">
        <f ca="1">IF(TODAY()-E2213&gt;'Data Inputs'!$B$46,TRUE,FALSE)</f>
        <v>1</v>
      </c>
    </row>
    <row r="2214" spans="1:11" x14ac:dyDescent="0.25">
      <c r="A2214" s="110" t="str">
        <f t="shared" si="102"/>
        <v/>
      </c>
      <c r="B2214" s="123"/>
      <c r="C2214" s="55"/>
      <c r="D2214" s="55"/>
      <c r="E2214" s="56"/>
      <c r="F2214" s="55"/>
      <c r="G2214" s="56"/>
      <c r="H2214" s="84">
        <f>SUMIF('Cash Inflows'!E:E,'AR Journal'!D2214,'Cash Inflows'!F:F)</f>
        <v>0</v>
      </c>
      <c r="I2214" s="84">
        <f t="shared" si="104"/>
        <v>0</v>
      </c>
      <c r="J2214">
        <f t="shared" si="103"/>
        <v>0</v>
      </c>
      <c r="K2214" t="b">
        <f ca="1">IF(TODAY()-E2214&gt;'Data Inputs'!$B$46,TRUE,FALSE)</f>
        <v>1</v>
      </c>
    </row>
    <row r="2215" spans="1:11" x14ac:dyDescent="0.25">
      <c r="A2215" s="110" t="str">
        <f t="shared" si="102"/>
        <v/>
      </c>
      <c r="B2215" s="123"/>
      <c r="C2215" s="55"/>
      <c r="D2215" s="55"/>
      <c r="E2215" s="56"/>
      <c r="F2215" s="55"/>
      <c r="G2215" s="56"/>
      <c r="H2215" s="84">
        <f>SUMIF('Cash Inflows'!E:E,'AR Journal'!D2215,'Cash Inflows'!F:F)</f>
        <v>0</v>
      </c>
      <c r="I2215" s="84">
        <f t="shared" si="104"/>
        <v>0</v>
      </c>
      <c r="J2215">
        <f t="shared" si="103"/>
        <v>0</v>
      </c>
      <c r="K2215" t="b">
        <f ca="1">IF(TODAY()-E2215&gt;'Data Inputs'!$B$46,TRUE,FALSE)</f>
        <v>1</v>
      </c>
    </row>
    <row r="2216" spans="1:11" x14ac:dyDescent="0.25">
      <c r="A2216" s="110" t="str">
        <f t="shared" si="102"/>
        <v/>
      </c>
      <c r="B2216" s="123"/>
      <c r="C2216" s="55"/>
      <c r="D2216" s="55"/>
      <c r="E2216" s="56"/>
      <c r="F2216" s="55"/>
      <c r="G2216" s="56"/>
      <c r="H2216" s="84">
        <f>SUMIF('Cash Inflows'!E:E,'AR Journal'!D2216,'Cash Inflows'!F:F)</f>
        <v>0</v>
      </c>
      <c r="I2216" s="84">
        <f t="shared" si="104"/>
        <v>0</v>
      </c>
      <c r="J2216">
        <f t="shared" si="103"/>
        <v>0</v>
      </c>
      <c r="K2216" t="b">
        <f ca="1">IF(TODAY()-E2216&gt;'Data Inputs'!$B$46,TRUE,FALSE)</f>
        <v>1</v>
      </c>
    </row>
    <row r="2217" spans="1:11" x14ac:dyDescent="0.25">
      <c r="A2217" s="110" t="str">
        <f t="shared" si="102"/>
        <v/>
      </c>
      <c r="B2217" s="123"/>
      <c r="C2217" s="55"/>
      <c r="D2217" s="55"/>
      <c r="E2217" s="56"/>
      <c r="F2217" s="55"/>
      <c r="G2217" s="56"/>
      <c r="H2217" s="84">
        <f>SUMIF('Cash Inflows'!E:E,'AR Journal'!D2217,'Cash Inflows'!F:F)</f>
        <v>0</v>
      </c>
      <c r="I2217" s="84">
        <f t="shared" si="104"/>
        <v>0</v>
      </c>
      <c r="J2217">
        <f t="shared" si="103"/>
        <v>0</v>
      </c>
      <c r="K2217" t="b">
        <f ca="1">IF(TODAY()-E2217&gt;'Data Inputs'!$B$46,TRUE,FALSE)</f>
        <v>1</v>
      </c>
    </row>
    <row r="2218" spans="1:11" x14ac:dyDescent="0.25">
      <c r="A2218" s="110" t="str">
        <f t="shared" si="102"/>
        <v/>
      </c>
      <c r="B2218" s="123"/>
      <c r="C2218" s="55"/>
      <c r="D2218" s="55"/>
      <c r="E2218" s="56"/>
      <c r="F2218" s="55"/>
      <c r="G2218" s="56"/>
      <c r="H2218" s="84">
        <f>SUMIF('Cash Inflows'!E:E,'AR Journal'!D2218,'Cash Inflows'!F:F)</f>
        <v>0</v>
      </c>
      <c r="I2218" s="84">
        <f t="shared" si="104"/>
        <v>0</v>
      </c>
      <c r="J2218">
        <f t="shared" si="103"/>
        <v>0</v>
      </c>
      <c r="K2218" t="b">
        <f ca="1">IF(TODAY()-E2218&gt;'Data Inputs'!$B$46,TRUE,FALSE)</f>
        <v>1</v>
      </c>
    </row>
    <row r="2219" spans="1:11" x14ac:dyDescent="0.25">
      <c r="A2219" s="110" t="str">
        <f t="shared" si="102"/>
        <v/>
      </c>
      <c r="B2219" s="123"/>
      <c r="C2219" s="55"/>
      <c r="D2219" s="55"/>
      <c r="E2219" s="56"/>
      <c r="F2219" s="55"/>
      <c r="G2219" s="56"/>
      <c r="H2219" s="84">
        <f>SUMIF('Cash Inflows'!E:E,'AR Journal'!D2219,'Cash Inflows'!F:F)</f>
        <v>0</v>
      </c>
      <c r="I2219" s="84">
        <f t="shared" si="104"/>
        <v>0</v>
      </c>
      <c r="J2219">
        <f t="shared" si="103"/>
        <v>0</v>
      </c>
      <c r="K2219" t="b">
        <f ca="1">IF(TODAY()-E2219&gt;'Data Inputs'!$B$46,TRUE,FALSE)</f>
        <v>1</v>
      </c>
    </row>
    <row r="2220" spans="1:11" x14ac:dyDescent="0.25">
      <c r="A2220" s="110" t="str">
        <f t="shared" si="102"/>
        <v/>
      </c>
      <c r="B2220" s="123"/>
      <c r="C2220" s="55"/>
      <c r="D2220" s="55"/>
      <c r="E2220" s="56"/>
      <c r="F2220" s="55"/>
      <c r="G2220" s="56"/>
      <c r="H2220" s="84">
        <f>SUMIF('Cash Inflows'!E:E,'AR Journal'!D2220,'Cash Inflows'!F:F)</f>
        <v>0</v>
      </c>
      <c r="I2220" s="84">
        <f t="shared" si="104"/>
        <v>0</v>
      </c>
      <c r="J2220">
        <f t="shared" si="103"/>
        <v>0</v>
      </c>
      <c r="K2220" t="b">
        <f ca="1">IF(TODAY()-E2220&gt;'Data Inputs'!$B$46,TRUE,FALSE)</f>
        <v>1</v>
      </c>
    </row>
    <row r="2221" spans="1:11" x14ac:dyDescent="0.25">
      <c r="A2221" s="110" t="str">
        <f t="shared" si="102"/>
        <v/>
      </c>
      <c r="B2221" s="123"/>
      <c r="C2221" s="55"/>
      <c r="D2221" s="55"/>
      <c r="E2221" s="56"/>
      <c r="F2221" s="55"/>
      <c r="G2221" s="56"/>
      <c r="H2221" s="84">
        <f>SUMIF('Cash Inflows'!E:E,'AR Journal'!D2221,'Cash Inflows'!F:F)</f>
        <v>0</v>
      </c>
      <c r="I2221" s="84">
        <f t="shared" si="104"/>
        <v>0</v>
      </c>
      <c r="J2221">
        <f t="shared" si="103"/>
        <v>0</v>
      </c>
      <c r="K2221" t="b">
        <f ca="1">IF(TODAY()-E2221&gt;'Data Inputs'!$B$46,TRUE,FALSE)</f>
        <v>1</v>
      </c>
    </row>
    <row r="2222" spans="1:11" x14ac:dyDescent="0.25">
      <c r="A2222" s="110" t="str">
        <f t="shared" si="102"/>
        <v/>
      </c>
      <c r="B2222" s="123"/>
      <c r="C2222" s="55"/>
      <c r="D2222" s="55"/>
      <c r="E2222" s="56"/>
      <c r="F2222" s="55"/>
      <c r="G2222" s="56"/>
      <c r="H2222" s="84">
        <f>SUMIF('Cash Inflows'!E:E,'AR Journal'!D2222,'Cash Inflows'!F:F)</f>
        <v>0</v>
      </c>
      <c r="I2222" s="84">
        <f t="shared" si="104"/>
        <v>0</v>
      </c>
      <c r="J2222">
        <f t="shared" si="103"/>
        <v>0</v>
      </c>
      <c r="K2222" t="b">
        <f ca="1">IF(TODAY()-E2222&gt;'Data Inputs'!$B$46,TRUE,FALSE)</f>
        <v>1</v>
      </c>
    </row>
    <row r="2223" spans="1:11" x14ac:dyDescent="0.25">
      <c r="A2223" s="110" t="str">
        <f t="shared" si="102"/>
        <v/>
      </c>
      <c r="B2223" s="123"/>
      <c r="C2223" s="55"/>
      <c r="D2223" s="55"/>
      <c r="E2223" s="56"/>
      <c r="F2223" s="55"/>
      <c r="G2223" s="56"/>
      <c r="H2223" s="84">
        <f>SUMIF('Cash Inflows'!E:E,'AR Journal'!D2223,'Cash Inflows'!F:F)</f>
        <v>0</v>
      </c>
      <c r="I2223" s="84">
        <f t="shared" si="104"/>
        <v>0</v>
      </c>
      <c r="J2223">
        <f t="shared" si="103"/>
        <v>0</v>
      </c>
      <c r="K2223" t="b">
        <f ca="1">IF(TODAY()-E2223&gt;'Data Inputs'!$B$46,TRUE,FALSE)</f>
        <v>1</v>
      </c>
    </row>
    <row r="2224" spans="1:11" x14ac:dyDescent="0.25">
      <c r="A2224" s="110" t="str">
        <f t="shared" si="102"/>
        <v/>
      </c>
      <c r="B2224" s="123"/>
      <c r="C2224" s="55"/>
      <c r="D2224" s="55"/>
      <c r="E2224" s="56"/>
      <c r="F2224" s="55"/>
      <c r="G2224" s="56"/>
      <c r="H2224" s="84">
        <f>SUMIF('Cash Inflows'!E:E,'AR Journal'!D2224,'Cash Inflows'!F:F)</f>
        <v>0</v>
      </c>
      <c r="I2224" s="84">
        <f t="shared" si="104"/>
        <v>0</v>
      </c>
      <c r="J2224">
        <f t="shared" si="103"/>
        <v>0</v>
      </c>
      <c r="K2224" t="b">
        <f ca="1">IF(TODAY()-E2224&gt;'Data Inputs'!$B$46,TRUE,FALSE)</f>
        <v>1</v>
      </c>
    </row>
    <row r="2225" spans="1:11" x14ac:dyDescent="0.25">
      <c r="A2225" s="110" t="str">
        <f t="shared" si="102"/>
        <v/>
      </c>
      <c r="B2225" s="123"/>
      <c r="C2225" s="55"/>
      <c r="D2225" s="55"/>
      <c r="E2225" s="56"/>
      <c r="F2225" s="55"/>
      <c r="G2225" s="56"/>
      <c r="H2225" s="84">
        <f>SUMIF('Cash Inflows'!E:E,'AR Journal'!D2225,'Cash Inflows'!F:F)</f>
        <v>0</v>
      </c>
      <c r="I2225" s="84">
        <f t="shared" si="104"/>
        <v>0</v>
      </c>
      <c r="J2225">
        <f t="shared" si="103"/>
        <v>0</v>
      </c>
      <c r="K2225" t="b">
        <f ca="1">IF(TODAY()-E2225&gt;'Data Inputs'!$B$46,TRUE,FALSE)</f>
        <v>1</v>
      </c>
    </row>
    <row r="2226" spans="1:11" x14ac:dyDescent="0.25">
      <c r="A2226" s="110" t="str">
        <f t="shared" si="102"/>
        <v/>
      </c>
      <c r="B2226" s="123"/>
      <c r="C2226" s="55"/>
      <c r="D2226" s="55"/>
      <c r="E2226" s="56"/>
      <c r="F2226" s="55"/>
      <c r="G2226" s="56"/>
      <c r="H2226" s="84">
        <f>SUMIF('Cash Inflows'!E:E,'AR Journal'!D2226,'Cash Inflows'!F:F)</f>
        <v>0</v>
      </c>
      <c r="I2226" s="84">
        <f t="shared" si="104"/>
        <v>0</v>
      </c>
      <c r="J2226">
        <f t="shared" si="103"/>
        <v>0</v>
      </c>
      <c r="K2226" t="b">
        <f ca="1">IF(TODAY()-E2226&gt;'Data Inputs'!$B$46,TRUE,FALSE)</f>
        <v>1</v>
      </c>
    </row>
    <row r="2227" spans="1:11" x14ac:dyDescent="0.25">
      <c r="A2227" s="110" t="str">
        <f t="shared" si="102"/>
        <v/>
      </c>
      <c r="B2227" s="123"/>
      <c r="C2227" s="55"/>
      <c r="D2227" s="55"/>
      <c r="E2227" s="56"/>
      <c r="F2227" s="55"/>
      <c r="G2227" s="56"/>
      <c r="H2227" s="84">
        <f>SUMIF('Cash Inflows'!E:E,'AR Journal'!D2227,'Cash Inflows'!F:F)</f>
        <v>0</v>
      </c>
      <c r="I2227" s="84">
        <f t="shared" si="104"/>
        <v>0</v>
      </c>
      <c r="J2227">
        <f t="shared" si="103"/>
        <v>0</v>
      </c>
      <c r="K2227" t="b">
        <f ca="1">IF(TODAY()-E2227&gt;'Data Inputs'!$B$46,TRUE,FALSE)</f>
        <v>1</v>
      </c>
    </row>
    <row r="2228" spans="1:11" x14ac:dyDescent="0.25">
      <c r="A2228" s="110" t="str">
        <f t="shared" si="102"/>
        <v/>
      </c>
      <c r="B2228" s="123"/>
      <c r="C2228" s="55"/>
      <c r="D2228" s="55"/>
      <c r="E2228" s="56"/>
      <c r="F2228" s="55"/>
      <c r="G2228" s="56"/>
      <c r="H2228" s="84">
        <f>SUMIF('Cash Inflows'!E:E,'AR Journal'!D2228,'Cash Inflows'!F:F)</f>
        <v>0</v>
      </c>
      <c r="I2228" s="84">
        <f t="shared" si="104"/>
        <v>0</v>
      </c>
      <c r="J2228">
        <f t="shared" si="103"/>
        <v>0</v>
      </c>
      <c r="K2228" t="b">
        <f ca="1">IF(TODAY()-E2228&gt;'Data Inputs'!$B$46,TRUE,FALSE)</f>
        <v>1</v>
      </c>
    </row>
    <row r="2229" spans="1:11" x14ac:dyDescent="0.25">
      <c r="A2229" s="110" t="str">
        <f t="shared" si="102"/>
        <v/>
      </c>
      <c r="B2229" s="123"/>
      <c r="C2229" s="55"/>
      <c r="D2229" s="55"/>
      <c r="E2229" s="56"/>
      <c r="F2229" s="55"/>
      <c r="G2229" s="56"/>
      <c r="H2229" s="84">
        <f>SUMIF('Cash Inflows'!E:E,'AR Journal'!D2229,'Cash Inflows'!F:F)</f>
        <v>0</v>
      </c>
      <c r="I2229" s="84">
        <f t="shared" si="104"/>
        <v>0</v>
      </c>
      <c r="J2229">
        <f t="shared" si="103"/>
        <v>0</v>
      </c>
      <c r="K2229" t="b">
        <f ca="1">IF(TODAY()-E2229&gt;'Data Inputs'!$B$46,TRUE,FALSE)</f>
        <v>1</v>
      </c>
    </row>
    <row r="2230" spans="1:11" x14ac:dyDescent="0.25">
      <c r="A2230" s="110" t="str">
        <f t="shared" si="102"/>
        <v/>
      </c>
      <c r="B2230" s="123"/>
      <c r="C2230" s="55"/>
      <c r="D2230" s="55"/>
      <c r="E2230" s="56"/>
      <c r="F2230" s="55"/>
      <c r="G2230" s="56"/>
      <c r="H2230" s="84">
        <f>SUMIF('Cash Inflows'!E:E,'AR Journal'!D2230,'Cash Inflows'!F:F)</f>
        <v>0</v>
      </c>
      <c r="I2230" s="84">
        <f t="shared" si="104"/>
        <v>0</v>
      </c>
      <c r="J2230">
        <f t="shared" si="103"/>
        <v>0</v>
      </c>
      <c r="K2230" t="b">
        <f ca="1">IF(TODAY()-E2230&gt;'Data Inputs'!$B$46,TRUE,FALSE)</f>
        <v>1</v>
      </c>
    </row>
    <row r="2231" spans="1:11" x14ac:dyDescent="0.25">
      <c r="A2231" s="110" t="str">
        <f t="shared" si="102"/>
        <v/>
      </c>
      <c r="B2231" s="123"/>
      <c r="C2231" s="55"/>
      <c r="D2231" s="55"/>
      <c r="E2231" s="56"/>
      <c r="F2231" s="55"/>
      <c r="G2231" s="56"/>
      <c r="H2231" s="84">
        <f>SUMIF('Cash Inflows'!E:E,'AR Journal'!D2231,'Cash Inflows'!F:F)</f>
        <v>0</v>
      </c>
      <c r="I2231" s="84">
        <f t="shared" si="104"/>
        <v>0</v>
      </c>
      <c r="J2231">
        <f t="shared" si="103"/>
        <v>0</v>
      </c>
      <c r="K2231" t="b">
        <f ca="1">IF(TODAY()-E2231&gt;'Data Inputs'!$B$46,TRUE,FALSE)</f>
        <v>1</v>
      </c>
    </row>
    <row r="2232" spans="1:11" x14ac:dyDescent="0.25">
      <c r="A2232" s="110" t="str">
        <f t="shared" si="102"/>
        <v/>
      </c>
      <c r="B2232" s="123"/>
      <c r="C2232" s="55"/>
      <c r="D2232" s="55"/>
      <c r="E2232" s="56"/>
      <c r="F2232" s="55"/>
      <c r="G2232" s="56"/>
      <c r="H2232" s="84">
        <f>SUMIF('Cash Inflows'!E:E,'AR Journal'!D2232,'Cash Inflows'!F:F)</f>
        <v>0</v>
      </c>
      <c r="I2232" s="84">
        <f t="shared" si="104"/>
        <v>0</v>
      </c>
      <c r="J2232">
        <f t="shared" si="103"/>
        <v>0</v>
      </c>
      <c r="K2232" t="b">
        <f ca="1">IF(TODAY()-E2232&gt;'Data Inputs'!$B$46,TRUE,FALSE)</f>
        <v>1</v>
      </c>
    </row>
    <row r="2233" spans="1:11" x14ac:dyDescent="0.25">
      <c r="A2233" s="110" t="str">
        <f t="shared" si="102"/>
        <v/>
      </c>
      <c r="B2233" s="123"/>
      <c r="C2233" s="55"/>
      <c r="D2233" s="55"/>
      <c r="E2233" s="56"/>
      <c r="F2233" s="55"/>
      <c r="G2233" s="56"/>
      <c r="H2233" s="84">
        <f>SUMIF('Cash Inflows'!E:E,'AR Journal'!D2233,'Cash Inflows'!F:F)</f>
        <v>0</v>
      </c>
      <c r="I2233" s="84">
        <f t="shared" si="104"/>
        <v>0</v>
      </c>
      <c r="J2233">
        <f t="shared" si="103"/>
        <v>0</v>
      </c>
      <c r="K2233" t="b">
        <f ca="1">IF(TODAY()-E2233&gt;'Data Inputs'!$B$46,TRUE,FALSE)</f>
        <v>1</v>
      </c>
    </row>
    <row r="2234" spans="1:11" x14ac:dyDescent="0.25">
      <c r="A2234" s="110" t="str">
        <f t="shared" si="102"/>
        <v/>
      </c>
      <c r="B2234" s="123"/>
      <c r="C2234" s="55"/>
      <c r="D2234" s="55"/>
      <c r="E2234" s="56"/>
      <c r="F2234" s="55"/>
      <c r="G2234" s="56"/>
      <c r="H2234" s="84">
        <f>SUMIF('Cash Inflows'!E:E,'AR Journal'!D2234,'Cash Inflows'!F:F)</f>
        <v>0</v>
      </c>
      <c r="I2234" s="84">
        <f t="shared" si="104"/>
        <v>0</v>
      </c>
      <c r="J2234">
        <f t="shared" si="103"/>
        <v>0</v>
      </c>
      <c r="K2234" t="b">
        <f ca="1">IF(TODAY()-E2234&gt;'Data Inputs'!$B$46,TRUE,FALSE)</f>
        <v>1</v>
      </c>
    </row>
    <row r="2235" spans="1:11" x14ac:dyDescent="0.25">
      <c r="A2235" s="110" t="str">
        <f t="shared" si="102"/>
        <v/>
      </c>
      <c r="B2235" s="123"/>
      <c r="C2235" s="55"/>
      <c r="D2235" s="55"/>
      <c r="E2235" s="56"/>
      <c r="F2235" s="55"/>
      <c r="G2235" s="56"/>
      <c r="H2235" s="84">
        <f>SUMIF('Cash Inflows'!E:E,'AR Journal'!D2235,'Cash Inflows'!F:F)</f>
        <v>0</v>
      </c>
      <c r="I2235" s="84">
        <f t="shared" si="104"/>
        <v>0</v>
      </c>
      <c r="J2235">
        <f t="shared" si="103"/>
        <v>0</v>
      </c>
      <c r="K2235" t="b">
        <f ca="1">IF(TODAY()-E2235&gt;'Data Inputs'!$B$46,TRUE,FALSE)</f>
        <v>1</v>
      </c>
    </row>
    <row r="2236" spans="1:11" x14ac:dyDescent="0.25">
      <c r="A2236" s="110" t="str">
        <f t="shared" si="102"/>
        <v/>
      </c>
      <c r="B2236" s="123"/>
      <c r="C2236" s="55"/>
      <c r="D2236" s="55"/>
      <c r="E2236" s="56"/>
      <c r="F2236" s="55"/>
      <c r="G2236" s="56"/>
      <c r="H2236" s="84">
        <f>SUMIF('Cash Inflows'!E:E,'AR Journal'!D2236,'Cash Inflows'!F:F)</f>
        <v>0</v>
      </c>
      <c r="I2236" s="84">
        <f t="shared" si="104"/>
        <v>0</v>
      </c>
      <c r="J2236">
        <f t="shared" si="103"/>
        <v>0</v>
      </c>
      <c r="K2236" t="b">
        <f ca="1">IF(TODAY()-E2236&gt;'Data Inputs'!$B$46,TRUE,FALSE)</f>
        <v>1</v>
      </c>
    </row>
    <row r="2237" spans="1:11" x14ac:dyDescent="0.25">
      <c r="A2237" s="110" t="str">
        <f t="shared" si="102"/>
        <v/>
      </c>
      <c r="B2237" s="123"/>
      <c r="C2237" s="55"/>
      <c r="D2237" s="55"/>
      <c r="E2237" s="56"/>
      <c r="F2237" s="55"/>
      <c r="G2237" s="56"/>
      <c r="H2237" s="84">
        <f>SUMIF('Cash Inflows'!E:E,'AR Journal'!D2237,'Cash Inflows'!F:F)</f>
        <v>0</v>
      </c>
      <c r="I2237" s="84">
        <f t="shared" si="104"/>
        <v>0</v>
      </c>
      <c r="J2237">
        <f t="shared" si="103"/>
        <v>0</v>
      </c>
      <c r="K2237" t="b">
        <f ca="1">IF(TODAY()-E2237&gt;'Data Inputs'!$B$46,TRUE,FALSE)</f>
        <v>1</v>
      </c>
    </row>
    <row r="2238" spans="1:11" x14ac:dyDescent="0.25">
      <c r="A2238" s="110" t="str">
        <f t="shared" si="102"/>
        <v/>
      </c>
      <c r="B2238" s="123"/>
      <c r="C2238" s="55"/>
      <c r="D2238" s="55"/>
      <c r="E2238" s="56"/>
      <c r="F2238" s="55"/>
      <c r="G2238" s="56"/>
      <c r="H2238" s="84">
        <f>SUMIF('Cash Inflows'!E:E,'AR Journal'!D2238,'Cash Inflows'!F:F)</f>
        <v>0</v>
      </c>
      <c r="I2238" s="84">
        <f t="shared" si="104"/>
        <v>0</v>
      </c>
      <c r="J2238">
        <f t="shared" si="103"/>
        <v>0</v>
      </c>
      <c r="K2238" t="b">
        <f ca="1">IF(TODAY()-E2238&gt;'Data Inputs'!$B$46,TRUE,FALSE)</f>
        <v>1</v>
      </c>
    </row>
    <row r="2239" spans="1:11" x14ac:dyDescent="0.25">
      <c r="A2239" s="110" t="str">
        <f t="shared" si="102"/>
        <v/>
      </c>
      <c r="B2239" s="123"/>
      <c r="C2239" s="55"/>
      <c r="D2239" s="55"/>
      <c r="E2239" s="56"/>
      <c r="F2239" s="55"/>
      <c r="G2239" s="56"/>
      <c r="H2239" s="84">
        <f>SUMIF('Cash Inflows'!E:E,'AR Journal'!D2239,'Cash Inflows'!F:F)</f>
        <v>0</v>
      </c>
      <c r="I2239" s="84">
        <f t="shared" si="104"/>
        <v>0</v>
      </c>
      <c r="J2239">
        <f t="shared" si="103"/>
        <v>0</v>
      </c>
      <c r="K2239" t="b">
        <f ca="1">IF(TODAY()-E2239&gt;'Data Inputs'!$B$46,TRUE,FALSE)</f>
        <v>1</v>
      </c>
    </row>
    <row r="2240" spans="1:11" x14ac:dyDescent="0.25">
      <c r="A2240" s="110" t="str">
        <f t="shared" si="102"/>
        <v/>
      </c>
      <c r="B2240" s="123"/>
      <c r="C2240" s="55"/>
      <c r="D2240" s="55"/>
      <c r="E2240" s="56"/>
      <c r="F2240" s="55"/>
      <c r="G2240" s="56"/>
      <c r="H2240" s="84">
        <f>SUMIF('Cash Inflows'!E:E,'AR Journal'!D2240,'Cash Inflows'!F:F)</f>
        <v>0</v>
      </c>
      <c r="I2240" s="84">
        <f t="shared" si="104"/>
        <v>0</v>
      </c>
      <c r="J2240">
        <f t="shared" si="103"/>
        <v>0</v>
      </c>
      <c r="K2240" t="b">
        <f ca="1">IF(TODAY()-E2240&gt;'Data Inputs'!$B$46,TRUE,FALSE)</f>
        <v>1</v>
      </c>
    </row>
    <row r="2241" spans="1:11" x14ac:dyDescent="0.25">
      <c r="A2241" s="110" t="str">
        <f t="shared" si="102"/>
        <v/>
      </c>
      <c r="B2241" s="123"/>
      <c r="C2241" s="55"/>
      <c r="D2241" s="55"/>
      <c r="E2241" s="56"/>
      <c r="F2241" s="55"/>
      <c r="G2241" s="56"/>
      <c r="H2241" s="84">
        <f>SUMIF('Cash Inflows'!E:E,'AR Journal'!D2241,'Cash Inflows'!F:F)</f>
        <v>0</v>
      </c>
      <c r="I2241" s="84">
        <f t="shared" si="104"/>
        <v>0</v>
      </c>
      <c r="J2241">
        <f t="shared" si="103"/>
        <v>0</v>
      </c>
      <c r="K2241" t="b">
        <f ca="1">IF(TODAY()-E2241&gt;'Data Inputs'!$B$46,TRUE,FALSE)</f>
        <v>1</v>
      </c>
    </row>
    <row r="2242" spans="1:11" x14ac:dyDescent="0.25">
      <c r="A2242" s="110" t="str">
        <f t="shared" si="102"/>
        <v/>
      </c>
      <c r="B2242" s="123"/>
      <c r="C2242" s="55"/>
      <c r="D2242" s="55"/>
      <c r="E2242" s="56"/>
      <c r="F2242" s="55"/>
      <c r="G2242" s="56"/>
      <c r="H2242" s="84">
        <f>SUMIF('Cash Inflows'!E:E,'AR Journal'!D2242,'Cash Inflows'!F:F)</f>
        <v>0</v>
      </c>
      <c r="I2242" s="84">
        <f t="shared" si="104"/>
        <v>0</v>
      </c>
      <c r="J2242">
        <f t="shared" si="103"/>
        <v>0</v>
      </c>
      <c r="K2242" t="b">
        <f ca="1">IF(TODAY()-E2242&gt;'Data Inputs'!$B$46,TRUE,FALSE)</f>
        <v>1</v>
      </c>
    </row>
    <row r="2243" spans="1:11" x14ac:dyDescent="0.25">
      <c r="A2243" s="110" t="str">
        <f t="shared" ref="A2243:A2306" si="105">IF(E2243="","",E2243+(6-J2243))</f>
        <v/>
      </c>
      <c r="B2243" s="123"/>
      <c r="C2243" s="55"/>
      <c r="D2243" s="55"/>
      <c r="E2243" s="56"/>
      <c r="F2243" s="55"/>
      <c r="G2243" s="56"/>
      <c r="H2243" s="84">
        <f>SUMIF('Cash Inflows'!E:E,'AR Journal'!D2243,'Cash Inflows'!F:F)</f>
        <v>0</v>
      </c>
      <c r="I2243" s="84">
        <f t="shared" si="104"/>
        <v>0</v>
      </c>
      <c r="J2243">
        <f t="shared" ref="J2243:J2306" si="106">IF(WEEKDAY(E2243)=7,0,WEEKDAY(E2243))</f>
        <v>0</v>
      </c>
      <c r="K2243" t="b">
        <f ca="1">IF(TODAY()-E2243&gt;'Data Inputs'!$B$46,TRUE,FALSE)</f>
        <v>1</v>
      </c>
    </row>
    <row r="2244" spans="1:11" x14ac:dyDescent="0.25">
      <c r="A2244" s="110" t="str">
        <f t="shared" si="105"/>
        <v/>
      </c>
      <c r="B2244" s="123"/>
      <c r="C2244" s="55"/>
      <c r="D2244" s="55"/>
      <c r="E2244" s="56"/>
      <c r="F2244" s="55"/>
      <c r="G2244" s="56"/>
      <c r="H2244" s="84">
        <f>SUMIF('Cash Inflows'!E:E,'AR Journal'!D2244,'Cash Inflows'!F:F)</f>
        <v>0</v>
      </c>
      <c r="I2244" s="84">
        <f t="shared" ref="I2244:I2307" si="107">F2244-H2244</f>
        <v>0</v>
      </c>
      <c r="J2244">
        <f t="shared" si="106"/>
        <v>0</v>
      </c>
      <c r="K2244" t="b">
        <f ca="1">IF(TODAY()-E2244&gt;'Data Inputs'!$B$46,TRUE,FALSE)</f>
        <v>1</v>
      </c>
    </row>
    <row r="2245" spans="1:11" x14ac:dyDescent="0.25">
      <c r="A2245" s="110" t="str">
        <f t="shared" si="105"/>
        <v/>
      </c>
      <c r="B2245" s="123"/>
      <c r="C2245" s="55"/>
      <c r="D2245" s="55"/>
      <c r="E2245" s="56"/>
      <c r="F2245" s="55"/>
      <c r="G2245" s="56"/>
      <c r="H2245" s="84">
        <f>SUMIF('Cash Inflows'!E:E,'AR Journal'!D2245,'Cash Inflows'!F:F)</f>
        <v>0</v>
      </c>
      <c r="I2245" s="84">
        <f t="shared" si="107"/>
        <v>0</v>
      </c>
      <c r="J2245">
        <f t="shared" si="106"/>
        <v>0</v>
      </c>
      <c r="K2245" t="b">
        <f ca="1">IF(TODAY()-E2245&gt;'Data Inputs'!$B$46,TRUE,FALSE)</f>
        <v>1</v>
      </c>
    </row>
    <row r="2246" spans="1:11" x14ac:dyDescent="0.25">
      <c r="A2246" s="110" t="str">
        <f t="shared" si="105"/>
        <v/>
      </c>
      <c r="B2246" s="123"/>
      <c r="C2246" s="55"/>
      <c r="D2246" s="55"/>
      <c r="E2246" s="56"/>
      <c r="F2246" s="55"/>
      <c r="G2246" s="56"/>
      <c r="H2246" s="84">
        <f>SUMIF('Cash Inflows'!E:E,'AR Journal'!D2246,'Cash Inflows'!F:F)</f>
        <v>0</v>
      </c>
      <c r="I2246" s="84">
        <f t="shared" si="107"/>
        <v>0</v>
      </c>
      <c r="J2246">
        <f t="shared" si="106"/>
        <v>0</v>
      </c>
      <c r="K2246" t="b">
        <f ca="1">IF(TODAY()-E2246&gt;'Data Inputs'!$B$46,TRUE,FALSE)</f>
        <v>1</v>
      </c>
    </row>
    <row r="2247" spans="1:11" x14ac:dyDescent="0.25">
      <c r="A2247" s="110" t="str">
        <f t="shared" si="105"/>
        <v/>
      </c>
      <c r="B2247" s="123"/>
      <c r="C2247" s="55"/>
      <c r="D2247" s="55"/>
      <c r="E2247" s="56"/>
      <c r="F2247" s="55"/>
      <c r="G2247" s="56"/>
      <c r="H2247" s="84">
        <f>SUMIF('Cash Inflows'!E:E,'AR Journal'!D2247,'Cash Inflows'!F:F)</f>
        <v>0</v>
      </c>
      <c r="I2247" s="84">
        <f t="shared" si="107"/>
        <v>0</v>
      </c>
      <c r="J2247">
        <f t="shared" si="106"/>
        <v>0</v>
      </c>
      <c r="K2247" t="b">
        <f ca="1">IF(TODAY()-E2247&gt;'Data Inputs'!$B$46,TRUE,FALSE)</f>
        <v>1</v>
      </c>
    </row>
    <row r="2248" spans="1:11" x14ac:dyDescent="0.25">
      <c r="A2248" s="110" t="str">
        <f t="shared" si="105"/>
        <v/>
      </c>
      <c r="B2248" s="123"/>
      <c r="C2248" s="55"/>
      <c r="D2248" s="55"/>
      <c r="E2248" s="56"/>
      <c r="F2248" s="55"/>
      <c r="G2248" s="56"/>
      <c r="H2248" s="84">
        <f>SUMIF('Cash Inflows'!E:E,'AR Journal'!D2248,'Cash Inflows'!F:F)</f>
        <v>0</v>
      </c>
      <c r="I2248" s="84">
        <f t="shared" si="107"/>
        <v>0</v>
      </c>
      <c r="J2248">
        <f t="shared" si="106"/>
        <v>0</v>
      </c>
      <c r="K2248" t="b">
        <f ca="1">IF(TODAY()-E2248&gt;'Data Inputs'!$B$46,TRUE,FALSE)</f>
        <v>1</v>
      </c>
    </row>
    <row r="2249" spans="1:11" x14ac:dyDescent="0.25">
      <c r="A2249" s="110" t="str">
        <f t="shared" si="105"/>
        <v/>
      </c>
      <c r="B2249" s="123"/>
      <c r="C2249" s="55"/>
      <c r="D2249" s="55"/>
      <c r="E2249" s="56"/>
      <c r="F2249" s="55"/>
      <c r="G2249" s="56"/>
      <c r="H2249" s="84">
        <f>SUMIF('Cash Inflows'!E:E,'AR Journal'!D2249,'Cash Inflows'!F:F)</f>
        <v>0</v>
      </c>
      <c r="I2249" s="84">
        <f t="shared" si="107"/>
        <v>0</v>
      </c>
      <c r="J2249">
        <f t="shared" si="106"/>
        <v>0</v>
      </c>
      <c r="K2249" t="b">
        <f ca="1">IF(TODAY()-E2249&gt;'Data Inputs'!$B$46,TRUE,FALSE)</f>
        <v>1</v>
      </c>
    </row>
    <row r="2250" spans="1:11" x14ac:dyDescent="0.25">
      <c r="A2250" s="110" t="str">
        <f t="shared" si="105"/>
        <v/>
      </c>
      <c r="B2250" s="123"/>
      <c r="C2250" s="55"/>
      <c r="D2250" s="55"/>
      <c r="E2250" s="56"/>
      <c r="F2250" s="55"/>
      <c r="G2250" s="56"/>
      <c r="H2250" s="84">
        <f>SUMIF('Cash Inflows'!E:E,'AR Journal'!D2250,'Cash Inflows'!F:F)</f>
        <v>0</v>
      </c>
      <c r="I2250" s="84">
        <f t="shared" si="107"/>
        <v>0</v>
      </c>
      <c r="J2250">
        <f t="shared" si="106"/>
        <v>0</v>
      </c>
      <c r="K2250" t="b">
        <f ca="1">IF(TODAY()-E2250&gt;'Data Inputs'!$B$46,TRUE,FALSE)</f>
        <v>1</v>
      </c>
    </row>
    <row r="2251" spans="1:11" x14ac:dyDescent="0.25">
      <c r="A2251" s="110" t="str">
        <f t="shared" si="105"/>
        <v/>
      </c>
      <c r="B2251" s="123"/>
      <c r="C2251" s="55"/>
      <c r="D2251" s="55"/>
      <c r="E2251" s="56"/>
      <c r="F2251" s="55"/>
      <c r="G2251" s="56"/>
      <c r="H2251" s="84">
        <f>SUMIF('Cash Inflows'!E:E,'AR Journal'!D2251,'Cash Inflows'!F:F)</f>
        <v>0</v>
      </c>
      <c r="I2251" s="84">
        <f t="shared" si="107"/>
        <v>0</v>
      </c>
      <c r="J2251">
        <f t="shared" si="106"/>
        <v>0</v>
      </c>
      <c r="K2251" t="b">
        <f ca="1">IF(TODAY()-E2251&gt;'Data Inputs'!$B$46,TRUE,FALSE)</f>
        <v>1</v>
      </c>
    </row>
    <row r="2252" spans="1:11" x14ac:dyDescent="0.25">
      <c r="A2252" s="110" t="str">
        <f t="shared" si="105"/>
        <v/>
      </c>
      <c r="B2252" s="123"/>
      <c r="C2252" s="55"/>
      <c r="D2252" s="55"/>
      <c r="E2252" s="56"/>
      <c r="F2252" s="55"/>
      <c r="G2252" s="56"/>
      <c r="H2252" s="84">
        <f>SUMIF('Cash Inflows'!E:E,'AR Journal'!D2252,'Cash Inflows'!F:F)</f>
        <v>0</v>
      </c>
      <c r="I2252" s="84">
        <f t="shared" si="107"/>
        <v>0</v>
      </c>
      <c r="J2252">
        <f t="shared" si="106"/>
        <v>0</v>
      </c>
      <c r="K2252" t="b">
        <f ca="1">IF(TODAY()-E2252&gt;'Data Inputs'!$B$46,TRUE,FALSE)</f>
        <v>1</v>
      </c>
    </row>
    <row r="2253" spans="1:11" x14ac:dyDescent="0.25">
      <c r="A2253" s="110" t="str">
        <f t="shared" si="105"/>
        <v/>
      </c>
      <c r="B2253" s="123"/>
      <c r="C2253" s="55"/>
      <c r="D2253" s="55"/>
      <c r="E2253" s="56"/>
      <c r="F2253" s="55"/>
      <c r="G2253" s="56"/>
      <c r="H2253" s="84">
        <f>SUMIF('Cash Inflows'!E:E,'AR Journal'!D2253,'Cash Inflows'!F:F)</f>
        <v>0</v>
      </c>
      <c r="I2253" s="84">
        <f t="shared" si="107"/>
        <v>0</v>
      </c>
      <c r="J2253">
        <f t="shared" si="106"/>
        <v>0</v>
      </c>
      <c r="K2253" t="b">
        <f ca="1">IF(TODAY()-E2253&gt;'Data Inputs'!$B$46,TRUE,FALSE)</f>
        <v>1</v>
      </c>
    </row>
    <row r="2254" spans="1:11" x14ac:dyDescent="0.25">
      <c r="A2254" s="110" t="str">
        <f t="shared" si="105"/>
        <v/>
      </c>
      <c r="B2254" s="123"/>
      <c r="C2254" s="55"/>
      <c r="D2254" s="55"/>
      <c r="E2254" s="56"/>
      <c r="F2254" s="55"/>
      <c r="G2254" s="56"/>
      <c r="H2254" s="84">
        <f>SUMIF('Cash Inflows'!E:E,'AR Journal'!D2254,'Cash Inflows'!F:F)</f>
        <v>0</v>
      </c>
      <c r="I2254" s="84">
        <f t="shared" si="107"/>
        <v>0</v>
      </c>
      <c r="J2254">
        <f t="shared" si="106"/>
        <v>0</v>
      </c>
      <c r="K2254" t="b">
        <f ca="1">IF(TODAY()-E2254&gt;'Data Inputs'!$B$46,TRUE,FALSE)</f>
        <v>1</v>
      </c>
    </row>
    <row r="2255" spans="1:11" x14ac:dyDescent="0.25">
      <c r="A2255" s="110" t="str">
        <f t="shared" si="105"/>
        <v/>
      </c>
      <c r="B2255" s="123"/>
      <c r="C2255" s="55"/>
      <c r="D2255" s="55"/>
      <c r="E2255" s="56"/>
      <c r="F2255" s="55"/>
      <c r="G2255" s="56"/>
      <c r="H2255" s="84">
        <f>SUMIF('Cash Inflows'!E:E,'AR Journal'!D2255,'Cash Inflows'!F:F)</f>
        <v>0</v>
      </c>
      <c r="I2255" s="84">
        <f t="shared" si="107"/>
        <v>0</v>
      </c>
      <c r="J2255">
        <f t="shared" si="106"/>
        <v>0</v>
      </c>
      <c r="K2255" t="b">
        <f ca="1">IF(TODAY()-E2255&gt;'Data Inputs'!$B$46,TRUE,FALSE)</f>
        <v>1</v>
      </c>
    </row>
    <row r="2256" spans="1:11" x14ac:dyDescent="0.25">
      <c r="A2256" s="110" t="str">
        <f t="shared" si="105"/>
        <v/>
      </c>
      <c r="B2256" s="123"/>
      <c r="C2256" s="55"/>
      <c r="D2256" s="55"/>
      <c r="E2256" s="56"/>
      <c r="F2256" s="55"/>
      <c r="G2256" s="56"/>
      <c r="H2256" s="84">
        <f>SUMIF('Cash Inflows'!E:E,'AR Journal'!D2256,'Cash Inflows'!F:F)</f>
        <v>0</v>
      </c>
      <c r="I2256" s="84">
        <f t="shared" si="107"/>
        <v>0</v>
      </c>
      <c r="J2256">
        <f t="shared" si="106"/>
        <v>0</v>
      </c>
      <c r="K2256" t="b">
        <f ca="1">IF(TODAY()-E2256&gt;'Data Inputs'!$B$46,TRUE,FALSE)</f>
        <v>1</v>
      </c>
    </row>
    <row r="2257" spans="1:11" x14ac:dyDescent="0.25">
      <c r="A2257" s="110" t="str">
        <f t="shared" si="105"/>
        <v/>
      </c>
      <c r="B2257" s="123"/>
      <c r="C2257" s="55"/>
      <c r="D2257" s="55"/>
      <c r="E2257" s="56"/>
      <c r="F2257" s="55"/>
      <c r="G2257" s="56"/>
      <c r="H2257" s="84">
        <f>SUMIF('Cash Inflows'!E:E,'AR Journal'!D2257,'Cash Inflows'!F:F)</f>
        <v>0</v>
      </c>
      <c r="I2257" s="84">
        <f t="shared" si="107"/>
        <v>0</v>
      </c>
      <c r="J2257">
        <f t="shared" si="106"/>
        <v>0</v>
      </c>
      <c r="K2257" t="b">
        <f ca="1">IF(TODAY()-E2257&gt;'Data Inputs'!$B$46,TRUE,FALSE)</f>
        <v>1</v>
      </c>
    </row>
    <row r="2258" spans="1:11" x14ac:dyDescent="0.25">
      <c r="A2258" s="110" t="str">
        <f t="shared" si="105"/>
        <v/>
      </c>
      <c r="B2258" s="123"/>
      <c r="C2258" s="55"/>
      <c r="D2258" s="55"/>
      <c r="E2258" s="56"/>
      <c r="F2258" s="55"/>
      <c r="G2258" s="56"/>
      <c r="H2258" s="84">
        <f>SUMIF('Cash Inflows'!E:E,'AR Journal'!D2258,'Cash Inflows'!F:F)</f>
        <v>0</v>
      </c>
      <c r="I2258" s="84">
        <f t="shared" si="107"/>
        <v>0</v>
      </c>
      <c r="J2258">
        <f t="shared" si="106"/>
        <v>0</v>
      </c>
      <c r="K2258" t="b">
        <f ca="1">IF(TODAY()-E2258&gt;'Data Inputs'!$B$46,TRUE,FALSE)</f>
        <v>1</v>
      </c>
    </row>
    <row r="2259" spans="1:11" x14ac:dyDescent="0.25">
      <c r="A2259" s="110" t="str">
        <f t="shared" si="105"/>
        <v/>
      </c>
      <c r="B2259" s="123"/>
      <c r="C2259" s="55"/>
      <c r="D2259" s="55"/>
      <c r="E2259" s="56"/>
      <c r="F2259" s="55"/>
      <c r="G2259" s="56"/>
      <c r="H2259" s="84">
        <f>SUMIF('Cash Inflows'!E:E,'AR Journal'!D2259,'Cash Inflows'!F:F)</f>
        <v>0</v>
      </c>
      <c r="I2259" s="84">
        <f t="shared" si="107"/>
        <v>0</v>
      </c>
      <c r="J2259">
        <f t="shared" si="106"/>
        <v>0</v>
      </c>
      <c r="K2259" t="b">
        <f ca="1">IF(TODAY()-E2259&gt;'Data Inputs'!$B$46,TRUE,FALSE)</f>
        <v>1</v>
      </c>
    </row>
    <row r="2260" spans="1:11" x14ac:dyDescent="0.25">
      <c r="A2260" s="110" t="str">
        <f t="shared" si="105"/>
        <v/>
      </c>
      <c r="B2260" s="123"/>
      <c r="C2260" s="55"/>
      <c r="D2260" s="55"/>
      <c r="E2260" s="56"/>
      <c r="F2260" s="55"/>
      <c r="G2260" s="56"/>
      <c r="H2260" s="84">
        <f>SUMIF('Cash Inflows'!E:E,'AR Journal'!D2260,'Cash Inflows'!F:F)</f>
        <v>0</v>
      </c>
      <c r="I2260" s="84">
        <f t="shared" si="107"/>
        <v>0</v>
      </c>
      <c r="J2260">
        <f t="shared" si="106"/>
        <v>0</v>
      </c>
      <c r="K2260" t="b">
        <f ca="1">IF(TODAY()-E2260&gt;'Data Inputs'!$B$46,TRUE,FALSE)</f>
        <v>1</v>
      </c>
    </row>
    <row r="2261" spans="1:11" x14ac:dyDescent="0.25">
      <c r="A2261" s="110" t="str">
        <f t="shared" si="105"/>
        <v/>
      </c>
      <c r="B2261" s="123"/>
      <c r="C2261" s="55"/>
      <c r="D2261" s="55"/>
      <c r="E2261" s="56"/>
      <c r="F2261" s="55"/>
      <c r="G2261" s="56"/>
      <c r="H2261" s="84">
        <f>SUMIF('Cash Inflows'!E:E,'AR Journal'!D2261,'Cash Inflows'!F:F)</f>
        <v>0</v>
      </c>
      <c r="I2261" s="84">
        <f t="shared" si="107"/>
        <v>0</v>
      </c>
      <c r="J2261">
        <f t="shared" si="106"/>
        <v>0</v>
      </c>
      <c r="K2261" t="b">
        <f ca="1">IF(TODAY()-E2261&gt;'Data Inputs'!$B$46,TRUE,FALSE)</f>
        <v>1</v>
      </c>
    </row>
    <row r="2262" spans="1:11" x14ac:dyDescent="0.25">
      <c r="A2262" s="110" t="str">
        <f t="shared" si="105"/>
        <v/>
      </c>
      <c r="B2262" s="123"/>
      <c r="C2262" s="55"/>
      <c r="D2262" s="55"/>
      <c r="E2262" s="56"/>
      <c r="F2262" s="55"/>
      <c r="G2262" s="56"/>
      <c r="H2262" s="84">
        <f>SUMIF('Cash Inflows'!E:E,'AR Journal'!D2262,'Cash Inflows'!F:F)</f>
        <v>0</v>
      </c>
      <c r="I2262" s="84">
        <f t="shared" si="107"/>
        <v>0</v>
      </c>
      <c r="J2262">
        <f t="shared" si="106"/>
        <v>0</v>
      </c>
      <c r="K2262" t="b">
        <f ca="1">IF(TODAY()-E2262&gt;'Data Inputs'!$B$46,TRUE,FALSE)</f>
        <v>1</v>
      </c>
    </row>
    <row r="2263" spans="1:11" x14ac:dyDescent="0.25">
      <c r="A2263" s="110" t="str">
        <f t="shared" si="105"/>
        <v/>
      </c>
      <c r="B2263" s="123"/>
      <c r="C2263" s="55"/>
      <c r="D2263" s="55"/>
      <c r="E2263" s="56"/>
      <c r="F2263" s="55"/>
      <c r="G2263" s="56"/>
      <c r="H2263" s="84">
        <f>SUMIF('Cash Inflows'!E:E,'AR Journal'!D2263,'Cash Inflows'!F:F)</f>
        <v>0</v>
      </c>
      <c r="I2263" s="84">
        <f t="shared" si="107"/>
        <v>0</v>
      </c>
      <c r="J2263">
        <f t="shared" si="106"/>
        <v>0</v>
      </c>
      <c r="K2263" t="b">
        <f ca="1">IF(TODAY()-E2263&gt;'Data Inputs'!$B$46,TRUE,FALSE)</f>
        <v>1</v>
      </c>
    </row>
    <row r="2264" spans="1:11" x14ac:dyDescent="0.25">
      <c r="A2264" s="110" t="str">
        <f t="shared" si="105"/>
        <v/>
      </c>
      <c r="B2264" s="123"/>
      <c r="C2264" s="55"/>
      <c r="D2264" s="55"/>
      <c r="E2264" s="56"/>
      <c r="F2264" s="55"/>
      <c r="G2264" s="56"/>
      <c r="H2264" s="84">
        <f>SUMIF('Cash Inflows'!E:E,'AR Journal'!D2264,'Cash Inflows'!F:F)</f>
        <v>0</v>
      </c>
      <c r="I2264" s="84">
        <f t="shared" si="107"/>
        <v>0</v>
      </c>
      <c r="J2264">
        <f t="shared" si="106"/>
        <v>0</v>
      </c>
      <c r="K2264" t="b">
        <f ca="1">IF(TODAY()-E2264&gt;'Data Inputs'!$B$46,TRUE,FALSE)</f>
        <v>1</v>
      </c>
    </row>
    <row r="2265" spans="1:11" x14ac:dyDescent="0.25">
      <c r="A2265" s="110" t="str">
        <f t="shared" si="105"/>
        <v/>
      </c>
      <c r="B2265" s="123"/>
      <c r="C2265" s="55"/>
      <c r="D2265" s="55"/>
      <c r="E2265" s="56"/>
      <c r="F2265" s="55"/>
      <c r="G2265" s="56"/>
      <c r="H2265" s="84">
        <f>SUMIF('Cash Inflows'!E:E,'AR Journal'!D2265,'Cash Inflows'!F:F)</f>
        <v>0</v>
      </c>
      <c r="I2265" s="84">
        <f t="shared" si="107"/>
        <v>0</v>
      </c>
      <c r="J2265">
        <f t="shared" si="106"/>
        <v>0</v>
      </c>
      <c r="K2265" t="b">
        <f ca="1">IF(TODAY()-E2265&gt;'Data Inputs'!$B$46,TRUE,FALSE)</f>
        <v>1</v>
      </c>
    </row>
    <row r="2266" spans="1:11" x14ac:dyDescent="0.25">
      <c r="A2266" s="110" t="str">
        <f t="shared" si="105"/>
        <v/>
      </c>
      <c r="B2266" s="123"/>
      <c r="C2266" s="55"/>
      <c r="D2266" s="55"/>
      <c r="E2266" s="56"/>
      <c r="F2266" s="55"/>
      <c r="G2266" s="56"/>
      <c r="H2266" s="84">
        <f>SUMIF('Cash Inflows'!E:E,'AR Journal'!D2266,'Cash Inflows'!F:F)</f>
        <v>0</v>
      </c>
      <c r="I2266" s="84">
        <f t="shared" si="107"/>
        <v>0</v>
      </c>
      <c r="J2266">
        <f t="shared" si="106"/>
        <v>0</v>
      </c>
      <c r="K2266" t="b">
        <f ca="1">IF(TODAY()-E2266&gt;'Data Inputs'!$B$46,TRUE,FALSE)</f>
        <v>1</v>
      </c>
    </row>
    <row r="2267" spans="1:11" x14ac:dyDescent="0.25">
      <c r="A2267" s="110" t="str">
        <f t="shared" si="105"/>
        <v/>
      </c>
      <c r="B2267" s="123"/>
      <c r="C2267" s="55"/>
      <c r="D2267" s="55"/>
      <c r="E2267" s="56"/>
      <c r="F2267" s="55"/>
      <c r="G2267" s="56"/>
      <c r="H2267" s="84">
        <f>SUMIF('Cash Inflows'!E:E,'AR Journal'!D2267,'Cash Inflows'!F:F)</f>
        <v>0</v>
      </c>
      <c r="I2267" s="84">
        <f t="shared" si="107"/>
        <v>0</v>
      </c>
      <c r="J2267">
        <f t="shared" si="106"/>
        <v>0</v>
      </c>
      <c r="K2267" t="b">
        <f ca="1">IF(TODAY()-E2267&gt;'Data Inputs'!$B$46,TRUE,FALSE)</f>
        <v>1</v>
      </c>
    </row>
    <row r="2268" spans="1:11" x14ac:dyDescent="0.25">
      <c r="A2268" s="110" t="str">
        <f t="shared" si="105"/>
        <v/>
      </c>
      <c r="B2268" s="123"/>
      <c r="C2268" s="55"/>
      <c r="D2268" s="55"/>
      <c r="E2268" s="56"/>
      <c r="F2268" s="55"/>
      <c r="G2268" s="56"/>
      <c r="H2268" s="84">
        <f>SUMIF('Cash Inflows'!E:E,'AR Journal'!D2268,'Cash Inflows'!F:F)</f>
        <v>0</v>
      </c>
      <c r="I2268" s="84">
        <f t="shared" si="107"/>
        <v>0</v>
      </c>
      <c r="J2268">
        <f t="shared" si="106"/>
        <v>0</v>
      </c>
      <c r="K2268" t="b">
        <f ca="1">IF(TODAY()-E2268&gt;'Data Inputs'!$B$46,TRUE,FALSE)</f>
        <v>1</v>
      </c>
    </row>
    <row r="2269" spans="1:11" x14ac:dyDescent="0.25">
      <c r="A2269" s="110" t="str">
        <f t="shared" si="105"/>
        <v/>
      </c>
      <c r="B2269" s="123"/>
      <c r="C2269" s="55"/>
      <c r="D2269" s="55"/>
      <c r="E2269" s="56"/>
      <c r="F2269" s="55"/>
      <c r="G2269" s="56"/>
      <c r="H2269" s="84">
        <f>SUMIF('Cash Inflows'!E:E,'AR Journal'!D2269,'Cash Inflows'!F:F)</f>
        <v>0</v>
      </c>
      <c r="I2269" s="84">
        <f t="shared" si="107"/>
        <v>0</v>
      </c>
      <c r="J2269">
        <f t="shared" si="106"/>
        <v>0</v>
      </c>
      <c r="K2269" t="b">
        <f ca="1">IF(TODAY()-E2269&gt;'Data Inputs'!$B$46,TRUE,FALSE)</f>
        <v>1</v>
      </c>
    </row>
    <row r="2270" spans="1:11" x14ac:dyDescent="0.25">
      <c r="A2270" s="110" t="str">
        <f t="shared" si="105"/>
        <v/>
      </c>
      <c r="B2270" s="123"/>
      <c r="C2270" s="55"/>
      <c r="D2270" s="55"/>
      <c r="E2270" s="56"/>
      <c r="F2270" s="55"/>
      <c r="G2270" s="56"/>
      <c r="H2270" s="84">
        <f>SUMIF('Cash Inflows'!E:E,'AR Journal'!D2270,'Cash Inflows'!F:F)</f>
        <v>0</v>
      </c>
      <c r="I2270" s="84">
        <f t="shared" si="107"/>
        <v>0</v>
      </c>
      <c r="J2270">
        <f t="shared" si="106"/>
        <v>0</v>
      </c>
      <c r="K2270" t="b">
        <f ca="1">IF(TODAY()-E2270&gt;'Data Inputs'!$B$46,TRUE,FALSE)</f>
        <v>1</v>
      </c>
    </row>
    <row r="2271" spans="1:11" x14ac:dyDescent="0.25">
      <c r="A2271" s="110" t="str">
        <f t="shared" si="105"/>
        <v/>
      </c>
      <c r="B2271" s="123"/>
      <c r="C2271" s="55"/>
      <c r="D2271" s="55"/>
      <c r="E2271" s="56"/>
      <c r="F2271" s="55"/>
      <c r="G2271" s="56"/>
      <c r="H2271" s="84">
        <f>SUMIF('Cash Inflows'!E:E,'AR Journal'!D2271,'Cash Inflows'!F:F)</f>
        <v>0</v>
      </c>
      <c r="I2271" s="84">
        <f t="shared" si="107"/>
        <v>0</v>
      </c>
      <c r="J2271">
        <f t="shared" si="106"/>
        <v>0</v>
      </c>
      <c r="K2271" t="b">
        <f ca="1">IF(TODAY()-E2271&gt;'Data Inputs'!$B$46,TRUE,FALSE)</f>
        <v>1</v>
      </c>
    </row>
    <row r="2272" spans="1:11" x14ac:dyDescent="0.25">
      <c r="A2272" s="110" t="str">
        <f t="shared" si="105"/>
        <v/>
      </c>
      <c r="B2272" s="123"/>
      <c r="C2272" s="55"/>
      <c r="D2272" s="55"/>
      <c r="E2272" s="56"/>
      <c r="F2272" s="55"/>
      <c r="G2272" s="56"/>
      <c r="H2272" s="84">
        <f>SUMIF('Cash Inflows'!E:E,'AR Journal'!D2272,'Cash Inflows'!F:F)</f>
        <v>0</v>
      </c>
      <c r="I2272" s="84">
        <f t="shared" si="107"/>
        <v>0</v>
      </c>
      <c r="J2272">
        <f t="shared" si="106"/>
        <v>0</v>
      </c>
      <c r="K2272" t="b">
        <f ca="1">IF(TODAY()-E2272&gt;'Data Inputs'!$B$46,TRUE,FALSE)</f>
        <v>1</v>
      </c>
    </row>
    <row r="2273" spans="1:11" x14ac:dyDescent="0.25">
      <c r="A2273" s="110" t="str">
        <f t="shared" si="105"/>
        <v/>
      </c>
      <c r="B2273" s="123"/>
      <c r="C2273" s="55"/>
      <c r="D2273" s="55"/>
      <c r="E2273" s="56"/>
      <c r="F2273" s="55"/>
      <c r="G2273" s="56"/>
      <c r="H2273" s="84">
        <f>SUMIF('Cash Inflows'!E:E,'AR Journal'!D2273,'Cash Inflows'!F:F)</f>
        <v>0</v>
      </c>
      <c r="I2273" s="84">
        <f t="shared" si="107"/>
        <v>0</v>
      </c>
      <c r="J2273">
        <f t="shared" si="106"/>
        <v>0</v>
      </c>
      <c r="K2273" t="b">
        <f ca="1">IF(TODAY()-E2273&gt;'Data Inputs'!$B$46,TRUE,FALSE)</f>
        <v>1</v>
      </c>
    </row>
    <row r="2274" spans="1:11" x14ac:dyDescent="0.25">
      <c r="A2274" s="110" t="str">
        <f t="shared" si="105"/>
        <v/>
      </c>
      <c r="B2274" s="123"/>
      <c r="C2274" s="55"/>
      <c r="D2274" s="55"/>
      <c r="E2274" s="56"/>
      <c r="F2274" s="55"/>
      <c r="G2274" s="56"/>
      <c r="H2274" s="84">
        <f>SUMIF('Cash Inflows'!E:E,'AR Journal'!D2274,'Cash Inflows'!F:F)</f>
        <v>0</v>
      </c>
      <c r="I2274" s="84">
        <f t="shared" si="107"/>
        <v>0</v>
      </c>
      <c r="J2274">
        <f t="shared" si="106"/>
        <v>0</v>
      </c>
      <c r="K2274" t="b">
        <f ca="1">IF(TODAY()-E2274&gt;'Data Inputs'!$B$46,TRUE,FALSE)</f>
        <v>1</v>
      </c>
    </row>
    <row r="2275" spans="1:11" x14ac:dyDescent="0.25">
      <c r="A2275" s="110" t="str">
        <f t="shared" si="105"/>
        <v/>
      </c>
      <c r="B2275" s="123"/>
      <c r="C2275" s="55"/>
      <c r="D2275" s="55"/>
      <c r="E2275" s="56"/>
      <c r="F2275" s="55"/>
      <c r="G2275" s="56"/>
      <c r="H2275" s="84">
        <f>SUMIF('Cash Inflows'!E:E,'AR Journal'!D2275,'Cash Inflows'!F:F)</f>
        <v>0</v>
      </c>
      <c r="I2275" s="84">
        <f t="shared" si="107"/>
        <v>0</v>
      </c>
      <c r="J2275">
        <f t="shared" si="106"/>
        <v>0</v>
      </c>
      <c r="K2275" t="b">
        <f ca="1">IF(TODAY()-E2275&gt;'Data Inputs'!$B$46,TRUE,FALSE)</f>
        <v>1</v>
      </c>
    </row>
    <row r="2276" spans="1:11" x14ac:dyDescent="0.25">
      <c r="A2276" s="110" t="str">
        <f t="shared" si="105"/>
        <v/>
      </c>
      <c r="B2276" s="123"/>
      <c r="C2276" s="55"/>
      <c r="D2276" s="55"/>
      <c r="E2276" s="56"/>
      <c r="F2276" s="55"/>
      <c r="G2276" s="56"/>
      <c r="H2276" s="84">
        <f>SUMIF('Cash Inflows'!E:E,'AR Journal'!D2276,'Cash Inflows'!F:F)</f>
        <v>0</v>
      </c>
      <c r="I2276" s="84">
        <f t="shared" si="107"/>
        <v>0</v>
      </c>
      <c r="J2276">
        <f t="shared" si="106"/>
        <v>0</v>
      </c>
      <c r="K2276" t="b">
        <f ca="1">IF(TODAY()-E2276&gt;'Data Inputs'!$B$46,TRUE,FALSE)</f>
        <v>1</v>
      </c>
    </row>
    <row r="2277" spans="1:11" x14ac:dyDescent="0.25">
      <c r="A2277" s="110" t="str">
        <f t="shared" si="105"/>
        <v/>
      </c>
      <c r="B2277" s="123"/>
      <c r="C2277" s="55"/>
      <c r="D2277" s="55"/>
      <c r="E2277" s="56"/>
      <c r="F2277" s="55"/>
      <c r="G2277" s="56"/>
      <c r="H2277" s="84">
        <f>SUMIF('Cash Inflows'!E:E,'AR Journal'!D2277,'Cash Inflows'!F:F)</f>
        <v>0</v>
      </c>
      <c r="I2277" s="84">
        <f t="shared" si="107"/>
        <v>0</v>
      </c>
      <c r="J2277">
        <f t="shared" si="106"/>
        <v>0</v>
      </c>
      <c r="K2277" t="b">
        <f ca="1">IF(TODAY()-E2277&gt;'Data Inputs'!$B$46,TRUE,FALSE)</f>
        <v>1</v>
      </c>
    </row>
    <row r="2278" spans="1:11" x14ac:dyDescent="0.25">
      <c r="A2278" s="110" t="str">
        <f t="shared" si="105"/>
        <v/>
      </c>
      <c r="B2278" s="123"/>
      <c r="C2278" s="55"/>
      <c r="D2278" s="55"/>
      <c r="E2278" s="56"/>
      <c r="F2278" s="55"/>
      <c r="G2278" s="56"/>
      <c r="H2278" s="84">
        <f>SUMIF('Cash Inflows'!E:E,'AR Journal'!D2278,'Cash Inflows'!F:F)</f>
        <v>0</v>
      </c>
      <c r="I2278" s="84">
        <f t="shared" si="107"/>
        <v>0</v>
      </c>
      <c r="J2278">
        <f t="shared" si="106"/>
        <v>0</v>
      </c>
      <c r="K2278" t="b">
        <f ca="1">IF(TODAY()-E2278&gt;'Data Inputs'!$B$46,TRUE,FALSE)</f>
        <v>1</v>
      </c>
    </row>
    <row r="2279" spans="1:11" x14ac:dyDescent="0.25">
      <c r="A2279" s="110" t="str">
        <f t="shared" si="105"/>
        <v/>
      </c>
      <c r="B2279" s="123"/>
      <c r="C2279" s="55"/>
      <c r="D2279" s="55"/>
      <c r="E2279" s="56"/>
      <c r="F2279" s="55"/>
      <c r="G2279" s="56"/>
      <c r="H2279" s="84">
        <f>SUMIF('Cash Inflows'!E:E,'AR Journal'!D2279,'Cash Inflows'!F:F)</f>
        <v>0</v>
      </c>
      <c r="I2279" s="84">
        <f t="shared" si="107"/>
        <v>0</v>
      </c>
      <c r="J2279">
        <f t="shared" si="106"/>
        <v>0</v>
      </c>
      <c r="K2279" t="b">
        <f ca="1">IF(TODAY()-E2279&gt;'Data Inputs'!$B$46,TRUE,FALSE)</f>
        <v>1</v>
      </c>
    </row>
    <row r="2280" spans="1:11" x14ac:dyDescent="0.25">
      <c r="A2280" s="110" t="str">
        <f t="shared" si="105"/>
        <v/>
      </c>
      <c r="B2280" s="123"/>
      <c r="C2280" s="55"/>
      <c r="D2280" s="55"/>
      <c r="E2280" s="56"/>
      <c r="F2280" s="55"/>
      <c r="G2280" s="56"/>
      <c r="H2280" s="84">
        <f>SUMIF('Cash Inflows'!E:E,'AR Journal'!D2280,'Cash Inflows'!F:F)</f>
        <v>0</v>
      </c>
      <c r="I2280" s="84">
        <f t="shared" si="107"/>
        <v>0</v>
      </c>
      <c r="J2280">
        <f t="shared" si="106"/>
        <v>0</v>
      </c>
      <c r="K2280" t="b">
        <f ca="1">IF(TODAY()-E2280&gt;'Data Inputs'!$B$46,TRUE,FALSE)</f>
        <v>1</v>
      </c>
    </row>
    <row r="2281" spans="1:11" x14ac:dyDescent="0.25">
      <c r="A2281" s="110" t="str">
        <f t="shared" si="105"/>
        <v/>
      </c>
      <c r="B2281" s="123"/>
      <c r="C2281" s="55"/>
      <c r="D2281" s="55"/>
      <c r="E2281" s="56"/>
      <c r="F2281" s="55"/>
      <c r="G2281" s="56"/>
      <c r="H2281" s="84">
        <f>SUMIF('Cash Inflows'!E:E,'AR Journal'!D2281,'Cash Inflows'!F:F)</f>
        <v>0</v>
      </c>
      <c r="I2281" s="84">
        <f t="shared" si="107"/>
        <v>0</v>
      </c>
      <c r="J2281">
        <f t="shared" si="106"/>
        <v>0</v>
      </c>
      <c r="K2281" t="b">
        <f ca="1">IF(TODAY()-E2281&gt;'Data Inputs'!$B$46,TRUE,FALSE)</f>
        <v>1</v>
      </c>
    </row>
    <row r="2282" spans="1:11" x14ac:dyDescent="0.25">
      <c r="A2282" s="110" t="str">
        <f t="shared" si="105"/>
        <v/>
      </c>
      <c r="B2282" s="123"/>
      <c r="C2282" s="55"/>
      <c r="D2282" s="55"/>
      <c r="E2282" s="56"/>
      <c r="F2282" s="55"/>
      <c r="G2282" s="56"/>
      <c r="H2282" s="84">
        <f>SUMIF('Cash Inflows'!E:E,'AR Journal'!D2282,'Cash Inflows'!F:F)</f>
        <v>0</v>
      </c>
      <c r="I2282" s="84">
        <f t="shared" si="107"/>
        <v>0</v>
      </c>
      <c r="J2282">
        <f t="shared" si="106"/>
        <v>0</v>
      </c>
      <c r="K2282" t="b">
        <f ca="1">IF(TODAY()-E2282&gt;'Data Inputs'!$B$46,TRUE,FALSE)</f>
        <v>1</v>
      </c>
    </row>
    <row r="2283" spans="1:11" x14ac:dyDescent="0.25">
      <c r="A2283" s="110" t="str">
        <f t="shared" si="105"/>
        <v/>
      </c>
      <c r="B2283" s="123"/>
      <c r="C2283" s="55"/>
      <c r="D2283" s="55"/>
      <c r="E2283" s="56"/>
      <c r="F2283" s="55"/>
      <c r="G2283" s="56"/>
      <c r="H2283" s="84">
        <f>SUMIF('Cash Inflows'!E:E,'AR Journal'!D2283,'Cash Inflows'!F:F)</f>
        <v>0</v>
      </c>
      <c r="I2283" s="84">
        <f t="shared" si="107"/>
        <v>0</v>
      </c>
      <c r="J2283">
        <f t="shared" si="106"/>
        <v>0</v>
      </c>
      <c r="K2283" t="b">
        <f ca="1">IF(TODAY()-E2283&gt;'Data Inputs'!$B$46,TRUE,FALSE)</f>
        <v>1</v>
      </c>
    </row>
    <row r="2284" spans="1:11" x14ac:dyDescent="0.25">
      <c r="A2284" s="110" t="str">
        <f t="shared" si="105"/>
        <v/>
      </c>
      <c r="B2284" s="123"/>
      <c r="C2284" s="55"/>
      <c r="D2284" s="55"/>
      <c r="E2284" s="56"/>
      <c r="F2284" s="55"/>
      <c r="G2284" s="56"/>
      <c r="H2284" s="84">
        <f>SUMIF('Cash Inflows'!E:E,'AR Journal'!D2284,'Cash Inflows'!F:F)</f>
        <v>0</v>
      </c>
      <c r="I2284" s="84">
        <f t="shared" si="107"/>
        <v>0</v>
      </c>
      <c r="J2284">
        <f t="shared" si="106"/>
        <v>0</v>
      </c>
      <c r="K2284" t="b">
        <f ca="1">IF(TODAY()-E2284&gt;'Data Inputs'!$B$46,TRUE,FALSE)</f>
        <v>1</v>
      </c>
    </row>
    <row r="2285" spans="1:11" x14ac:dyDescent="0.25">
      <c r="A2285" s="110" t="str">
        <f t="shared" si="105"/>
        <v/>
      </c>
      <c r="B2285" s="123"/>
      <c r="C2285" s="55"/>
      <c r="D2285" s="55"/>
      <c r="E2285" s="56"/>
      <c r="F2285" s="55"/>
      <c r="G2285" s="56"/>
      <c r="H2285" s="84">
        <f>SUMIF('Cash Inflows'!E:E,'AR Journal'!D2285,'Cash Inflows'!F:F)</f>
        <v>0</v>
      </c>
      <c r="I2285" s="84">
        <f t="shared" si="107"/>
        <v>0</v>
      </c>
      <c r="J2285">
        <f t="shared" si="106"/>
        <v>0</v>
      </c>
      <c r="K2285" t="b">
        <f ca="1">IF(TODAY()-E2285&gt;'Data Inputs'!$B$46,TRUE,FALSE)</f>
        <v>1</v>
      </c>
    </row>
    <row r="2286" spans="1:11" x14ac:dyDescent="0.25">
      <c r="A2286" s="110" t="str">
        <f t="shared" si="105"/>
        <v/>
      </c>
      <c r="B2286" s="123"/>
      <c r="C2286" s="55"/>
      <c r="D2286" s="55"/>
      <c r="E2286" s="56"/>
      <c r="F2286" s="55"/>
      <c r="G2286" s="56"/>
      <c r="H2286" s="84">
        <f>SUMIF('Cash Inflows'!E:E,'AR Journal'!D2286,'Cash Inflows'!F:F)</f>
        <v>0</v>
      </c>
      <c r="I2286" s="84">
        <f t="shared" si="107"/>
        <v>0</v>
      </c>
      <c r="J2286">
        <f t="shared" si="106"/>
        <v>0</v>
      </c>
      <c r="K2286" t="b">
        <f ca="1">IF(TODAY()-E2286&gt;'Data Inputs'!$B$46,TRUE,FALSE)</f>
        <v>1</v>
      </c>
    </row>
    <row r="2287" spans="1:11" x14ac:dyDescent="0.25">
      <c r="A2287" s="110" t="str">
        <f t="shared" si="105"/>
        <v/>
      </c>
      <c r="B2287" s="123"/>
      <c r="C2287" s="55"/>
      <c r="D2287" s="55"/>
      <c r="E2287" s="56"/>
      <c r="F2287" s="55"/>
      <c r="G2287" s="56"/>
      <c r="H2287" s="84">
        <f>SUMIF('Cash Inflows'!E:E,'AR Journal'!D2287,'Cash Inflows'!F:F)</f>
        <v>0</v>
      </c>
      <c r="I2287" s="84">
        <f t="shared" si="107"/>
        <v>0</v>
      </c>
      <c r="J2287">
        <f t="shared" si="106"/>
        <v>0</v>
      </c>
      <c r="K2287" t="b">
        <f ca="1">IF(TODAY()-E2287&gt;'Data Inputs'!$B$46,TRUE,FALSE)</f>
        <v>1</v>
      </c>
    </row>
    <row r="2288" spans="1:11" x14ac:dyDescent="0.25">
      <c r="A2288" s="110" t="str">
        <f t="shared" si="105"/>
        <v/>
      </c>
      <c r="B2288" s="123"/>
      <c r="C2288" s="55"/>
      <c r="D2288" s="55"/>
      <c r="E2288" s="56"/>
      <c r="F2288" s="55"/>
      <c r="G2288" s="56"/>
      <c r="H2288" s="84">
        <f>SUMIF('Cash Inflows'!E:E,'AR Journal'!D2288,'Cash Inflows'!F:F)</f>
        <v>0</v>
      </c>
      <c r="I2288" s="84">
        <f t="shared" si="107"/>
        <v>0</v>
      </c>
      <c r="J2288">
        <f t="shared" si="106"/>
        <v>0</v>
      </c>
      <c r="K2288" t="b">
        <f ca="1">IF(TODAY()-E2288&gt;'Data Inputs'!$B$46,TRUE,FALSE)</f>
        <v>1</v>
      </c>
    </row>
    <row r="2289" spans="1:11" x14ac:dyDescent="0.25">
      <c r="A2289" s="110" t="str">
        <f t="shared" si="105"/>
        <v/>
      </c>
      <c r="B2289" s="123"/>
      <c r="C2289" s="55"/>
      <c r="D2289" s="55"/>
      <c r="E2289" s="56"/>
      <c r="F2289" s="55"/>
      <c r="G2289" s="56"/>
      <c r="H2289" s="84">
        <f>SUMIF('Cash Inflows'!E:E,'AR Journal'!D2289,'Cash Inflows'!F:F)</f>
        <v>0</v>
      </c>
      <c r="I2289" s="84">
        <f t="shared" si="107"/>
        <v>0</v>
      </c>
      <c r="J2289">
        <f t="shared" si="106"/>
        <v>0</v>
      </c>
      <c r="K2289" t="b">
        <f ca="1">IF(TODAY()-E2289&gt;'Data Inputs'!$B$46,TRUE,FALSE)</f>
        <v>1</v>
      </c>
    </row>
    <row r="2290" spans="1:11" x14ac:dyDescent="0.25">
      <c r="A2290" s="110" t="str">
        <f t="shared" si="105"/>
        <v/>
      </c>
      <c r="B2290" s="123"/>
      <c r="C2290" s="55"/>
      <c r="D2290" s="55"/>
      <c r="E2290" s="56"/>
      <c r="F2290" s="55"/>
      <c r="G2290" s="56"/>
      <c r="H2290" s="84">
        <f>SUMIF('Cash Inflows'!E:E,'AR Journal'!D2290,'Cash Inflows'!F:F)</f>
        <v>0</v>
      </c>
      <c r="I2290" s="84">
        <f t="shared" si="107"/>
        <v>0</v>
      </c>
      <c r="J2290">
        <f t="shared" si="106"/>
        <v>0</v>
      </c>
      <c r="K2290" t="b">
        <f ca="1">IF(TODAY()-E2290&gt;'Data Inputs'!$B$46,TRUE,FALSE)</f>
        <v>1</v>
      </c>
    </row>
    <row r="2291" spans="1:11" x14ac:dyDescent="0.25">
      <c r="A2291" s="110" t="str">
        <f t="shared" si="105"/>
        <v/>
      </c>
      <c r="B2291" s="123"/>
      <c r="C2291" s="55"/>
      <c r="D2291" s="55"/>
      <c r="E2291" s="56"/>
      <c r="F2291" s="55"/>
      <c r="G2291" s="56"/>
      <c r="H2291" s="84">
        <f>SUMIF('Cash Inflows'!E:E,'AR Journal'!D2291,'Cash Inflows'!F:F)</f>
        <v>0</v>
      </c>
      <c r="I2291" s="84">
        <f t="shared" si="107"/>
        <v>0</v>
      </c>
      <c r="J2291">
        <f t="shared" si="106"/>
        <v>0</v>
      </c>
      <c r="K2291" t="b">
        <f ca="1">IF(TODAY()-E2291&gt;'Data Inputs'!$B$46,TRUE,FALSE)</f>
        <v>1</v>
      </c>
    </row>
    <row r="2292" spans="1:11" x14ac:dyDescent="0.25">
      <c r="A2292" s="110" t="str">
        <f t="shared" si="105"/>
        <v/>
      </c>
      <c r="B2292" s="123"/>
      <c r="C2292" s="55"/>
      <c r="D2292" s="55"/>
      <c r="E2292" s="56"/>
      <c r="F2292" s="55"/>
      <c r="G2292" s="56"/>
      <c r="H2292" s="84">
        <f>SUMIF('Cash Inflows'!E:E,'AR Journal'!D2292,'Cash Inflows'!F:F)</f>
        <v>0</v>
      </c>
      <c r="I2292" s="84">
        <f t="shared" si="107"/>
        <v>0</v>
      </c>
      <c r="J2292">
        <f t="shared" si="106"/>
        <v>0</v>
      </c>
      <c r="K2292" t="b">
        <f ca="1">IF(TODAY()-E2292&gt;'Data Inputs'!$B$46,TRUE,FALSE)</f>
        <v>1</v>
      </c>
    </row>
    <row r="2293" spans="1:11" x14ac:dyDescent="0.25">
      <c r="A2293" s="110" t="str">
        <f t="shared" si="105"/>
        <v/>
      </c>
      <c r="B2293" s="123"/>
      <c r="C2293" s="55"/>
      <c r="D2293" s="55"/>
      <c r="E2293" s="56"/>
      <c r="F2293" s="55"/>
      <c r="G2293" s="56"/>
      <c r="H2293" s="84">
        <f>SUMIF('Cash Inflows'!E:E,'AR Journal'!D2293,'Cash Inflows'!F:F)</f>
        <v>0</v>
      </c>
      <c r="I2293" s="84">
        <f t="shared" si="107"/>
        <v>0</v>
      </c>
      <c r="J2293">
        <f t="shared" si="106"/>
        <v>0</v>
      </c>
      <c r="K2293" t="b">
        <f ca="1">IF(TODAY()-E2293&gt;'Data Inputs'!$B$46,TRUE,FALSE)</f>
        <v>1</v>
      </c>
    </row>
    <row r="2294" spans="1:11" x14ac:dyDescent="0.25">
      <c r="A2294" s="110" t="str">
        <f t="shared" si="105"/>
        <v/>
      </c>
      <c r="B2294" s="123"/>
      <c r="C2294" s="55"/>
      <c r="D2294" s="55"/>
      <c r="E2294" s="56"/>
      <c r="F2294" s="55"/>
      <c r="G2294" s="56"/>
      <c r="H2294" s="84">
        <f>SUMIF('Cash Inflows'!E:E,'AR Journal'!D2294,'Cash Inflows'!F:F)</f>
        <v>0</v>
      </c>
      <c r="I2294" s="84">
        <f t="shared" si="107"/>
        <v>0</v>
      </c>
      <c r="J2294">
        <f t="shared" si="106"/>
        <v>0</v>
      </c>
      <c r="K2294" t="b">
        <f ca="1">IF(TODAY()-E2294&gt;'Data Inputs'!$B$46,TRUE,FALSE)</f>
        <v>1</v>
      </c>
    </row>
    <row r="2295" spans="1:11" x14ac:dyDescent="0.25">
      <c r="A2295" s="110" t="str">
        <f t="shared" si="105"/>
        <v/>
      </c>
      <c r="B2295" s="123"/>
      <c r="C2295" s="55"/>
      <c r="D2295" s="55"/>
      <c r="E2295" s="56"/>
      <c r="F2295" s="55"/>
      <c r="G2295" s="56"/>
      <c r="H2295" s="84">
        <f>SUMIF('Cash Inflows'!E:E,'AR Journal'!D2295,'Cash Inflows'!F:F)</f>
        <v>0</v>
      </c>
      <c r="I2295" s="84">
        <f t="shared" si="107"/>
        <v>0</v>
      </c>
      <c r="J2295">
        <f t="shared" si="106"/>
        <v>0</v>
      </c>
      <c r="K2295" t="b">
        <f ca="1">IF(TODAY()-E2295&gt;'Data Inputs'!$B$46,TRUE,FALSE)</f>
        <v>1</v>
      </c>
    </row>
    <row r="2296" spans="1:11" x14ac:dyDescent="0.25">
      <c r="A2296" s="110" t="str">
        <f t="shared" si="105"/>
        <v/>
      </c>
      <c r="B2296" s="123"/>
      <c r="C2296" s="55"/>
      <c r="D2296" s="55"/>
      <c r="E2296" s="56"/>
      <c r="F2296" s="55"/>
      <c r="G2296" s="56"/>
      <c r="H2296" s="84">
        <f>SUMIF('Cash Inflows'!E:E,'AR Journal'!D2296,'Cash Inflows'!F:F)</f>
        <v>0</v>
      </c>
      <c r="I2296" s="84">
        <f t="shared" si="107"/>
        <v>0</v>
      </c>
      <c r="J2296">
        <f t="shared" si="106"/>
        <v>0</v>
      </c>
      <c r="K2296" t="b">
        <f ca="1">IF(TODAY()-E2296&gt;'Data Inputs'!$B$46,TRUE,FALSE)</f>
        <v>1</v>
      </c>
    </row>
    <row r="2297" spans="1:11" x14ac:dyDescent="0.25">
      <c r="A2297" s="110" t="str">
        <f t="shared" si="105"/>
        <v/>
      </c>
      <c r="B2297" s="123"/>
      <c r="C2297" s="55"/>
      <c r="D2297" s="55"/>
      <c r="E2297" s="56"/>
      <c r="F2297" s="55"/>
      <c r="G2297" s="56"/>
      <c r="H2297" s="84">
        <f>SUMIF('Cash Inflows'!E:E,'AR Journal'!D2297,'Cash Inflows'!F:F)</f>
        <v>0</v>
      </c>
      <c r="I2297" s="84">
        <f t="shared" si="107"/>
        <v>0</v>
      </c>
      <c r="J2297">
        <f t="shared" si="106"/>
        <v>0</v>
      </c>
      <c r="K2297" t="b">
        <f ca="1">IF(TODAY()-E2297&gt;'Data Inputs'!$B$46,TRUE,FALSE)</f>
        <v>1</v>
      </c>
    </row>
    <row r="2298" spans="1:11" x14ac:dyDescent="0.25">
      <c r="A2298" s="110" t="str">
        <f t="shared" si="105"/>
        <v/>
      </c>
      <c r="B2298" s="123"/>
      <c r="C2298" s="55"/>
      <c r="D2298" s="55"/>
      <c r="E2298" s="56"/>
      <c r="F2298" s="55"/>
      <c r="G2298" s="56"/>
      <c r="H2298" s="84">
        <f>SUMIF('Cash Inflows'!E:E,'AR Journal'!D2298,'Cash Inflows'!F:F)</f>
        <v>0</v>
      </c>
      <c r="I2298" s="84">
        <f t="shared" si="107"/>
        <v>0</v>
      </c>
      <c r="J2298">
        <f t="shared" si="106"/>
        <v>0</v>
      </c>
      <c r="K2298" t="b">
        <f ca="1">IF(TODAY()-E2298&gt;'Data Inputs'!$B$46,TRUE,FALSE)</f>
        <v>1</v>
      </c>
    </row>
    <row r="2299" spans="1:11" x14ac:dyDescent="0.25">
      <c r="A2299" s="110" t="str">
        <f t="shared" si="105"/>
        <v/>
      </c>
      <c r="B2299" s="123"/>
      <c r="C2299" s="55"/>
      <c r="D2299" s="55"/>
      <c r="E2299" s="56"/>
      <c r="F2299" s="55"/>
      <c r="G2299" s="56"/>
      <c r="H2299" s="84">
        <f>SUMIF('Cash Inflows'!E:E,'AR Journal'!D2299,'Cash Inflows'!F:F)</f>
        <v>0</v>
      </c>
      <c r="I2299" s="84">
        <f t="shared" si="107"/>
        <v>0</v>
      </c>
      <c r="J2299">
        <f t="shared" si="106"/>
        <v>0</v>
      </c>
      <c r="K2299" t="b">
        <f ca="1">IF(TODAY()-E2299&gt;'Data Inputs'!$B$46,TRUE,FALSE)</f>
        <v>1</v>
      </c>
    </row>
    <row r="2300" spans="1:11" x14ac:dyDescent="0.25">
      <c r="A2300" s="110" t="str">
        <f t="shared" si="105"/>
        <v/>
      </c>
      <c r="B2300" s="123"/>
      <c r="C2300" s="55"/>
      <c r="D2300" s="55"/>
      <c r="E2300" s="56"/>
      <c r="F2300" s="55"/>
      <c r="G2300" s="56"/>
      <c r="H2300" s="84">
        <f>SUMIF('Cash Inflows'!E:E,'AR Journal'!D2300,'Cash Inflows'!F:F)</f>
        <v>0</v>
      </c>
      <c r="I2300" s="84">
        <f t="shared" si="107"/>
        <v>0</v>
      </c>
      <c r="J2300">
        <f t="shared" si="106"/>
        <v>0</v>
      </c>
      <c r="K2300" t="b">
        <f ca="1">IF(TODAY()-E2300&gt;'Data Inputs'!$B$46,TRUE,FALSE)</f>
        <v>1</v>
      </c>
    </row>
    <row r="2301" spans="1:11" x14ac:dyDescent="0.25">
      <c r="A2301" s="110" t="str">
        <f t="shared" si="105"/>
        <v/>
      </c>
      <c r="B2301" s="123"/>
      <c r="C2301" s="55"/>
      <c r="D2301" s="55"/>
      <c r="E2301" s="56"/>
      <c r="F2301" s="55"/>
      <c r="G2301" s="56"/>
      <c r="H2301" s="84">
        <f>SUMIF('Cash Inflows'!E:E,'AR Journal'!D2301,'Cash Inflows'!F:F)</f>
        <v>0</v>
      </c>
      <c r="I2301" s="84">
        <f t="shared" si="107"/>
        <v>0</v>
      </c>
      <c r="J2301">
        <f t="shared" si="106"/>
        <v>0</v>
      </c>
      <c r="K2301" t="b">
        <f ca="1">IF(TODAY()-E2301&gt;'Data Inputs'!$B$46,TRUE,FALSE)</f>
        <v>1</v>
      </c>
    </row>
    <row r="2302" spans="1:11" x14ac:dyDescent="0.25">
      <c r="A2302" s="110" t="str">
        <f t="shared" si="105"/>
        <v/>
      </c>
      <c r="B2302" s="123"/>
      <c r="C2302" s="55"/>
      <c r="D2302" s="55"/>
      <c r="E2302" s="56"/>
      <c r="F2302" s="55"/>
      <c r="G2302" s="56"/>
      <c r="H2302" s="84">
        <f>SUMIF('Cash Inflows'!E:E,'AR Journal'!D2302,'Cash Inflows'!F:F)</f>
        <v>0</v>
      </c>
      <c r="I2302" s="84">
        <f t="shared" si="107"/>
        <v>0</v>
      </c>
      <c r="J2302">
        <f t="shared" si="106"/>
        <v>0</v>
      </c>
      <c r="K2302" t="b">
        <f ca="1">IF(TODAY()-E2302&gt;'Data Inputs'!$B$46,TRUE,FALSE)</f>
        <v>1</v>
      </c>
    </row>
    <row r="2303" spans="1:11" x14ac:dyDescent="0.25">
      <c r="A2303" s="110" t="str">
        <f t="shared" si="105"/>
        <v/>
      </c>
      <c r="B2303" s="123"/>
      <c r="C2303" s="55"/>
      <c r="D2303" s="55"/>
      <c r="E2303" s="56"/>
      <c r="F2303" s="55"/>
      <c r="G2303" s="56"/>
      <c r="H2303" s="84">
        <f>SUMIF('Cash Inflows'!E:E,'AR Journal'!D2303,'Cash Inflows'!F:F)</f>
        <v>0</v>
      </c>
      <c r="I2303" s="84">
        <f t="shared" si="107"/>
        <v>0</v>
      </c>
      <c r="J2303">
        <f t="shared" si="106"/>
        <v>0</v>
      </c>
      <c r="K2303" t="b">
        <f ca="1">IF(TODAY()-E2303&gt;'Data Inputs'!$B$46,TRUE,FALSE)</f>
        <v>1</v>
      </c>
    </row>
    <row r="2304" spans="1:11" x14ac:dyDescent="0.25">
      <c r="A2304" s="110" t="str">
        <f t="shared" si="105"/>
        <v/>
      </c>
      <c r="B2304" s="123"/>
      <c r="C2304" s="55"/>
      <c r="D2304" s="55"/>
      <c r="E2304" s="56"/>
      <c r="F2304" s="55"/>
      <c r="G2304" s="56"/>
      <c r="H2304" s="84">
        <f>SUMIF('Cash Inflows'!E:E,'AR Journal'!D2304,'Cash Inflows'!F:F)</f>
        <v>0</v>
      </c>
      <c r="I2304" s="84">
        <f t="shared" si="107"/>
        <v>0</v>
      </c>
      <c r="J2304">
        <f t="shared" si="106"/>
        <v>0</v>
      </c>
      <c r="K2304" t="b">
        <f ca="1">IF(TODAY()-E2304&gt;'Data Inputs'!$B$46,TRUE,FALSE)</f>
        <v>1</v>
      </c>
    </row>
    <row r="2305" spans="1:11" x14ac:dyDescent="0.25">
      <c r="A2305" s="110" t="str">
        <f t="shared" si="105"/>
        <v/>
      </c>
      <c r="B2305" s="123"/>
      <c r="C2305" s="55"/>
      <c r="D2305" s="55"/>
      <c r="E2305" s="56"/>
      <c r="F2305" s="55"/>
      <c r="G2305" s="56"/>
      <c r="H2305" s="84">
        <f>SUMIF('Cash Inflows'!E:E,'AR Journal'!D2305,'Cash Inflows'!F:F)</f>
        <v>0</v>
      </c>
      <c r="I2305" s="84">
        <f t="shared" si="107"/>
        <v>0</v>
      </c>
      <c r="J2305">
        <f t="shared" si="106"/>
        <v>0</v>
      </c>
      <c r="K2305" t="b">
        <f ca="1">IF(TODAY()-E2305&gt;'Data Inputs'!$B$46,TRUE,FALSE)</f>
        <v>1</v>
      </c>
    </row>
    <row r="2306" spans="1:11" x14ac:dyDescent="0.25">
      <c r="A2306" s="110" t="str">
        <f t="shared" si="105"/>
        <v/>
      </c>
      <c r="B2306" s="123"/>
      <c r="C2306" s="55"/>
      <c r="D2306" s="55"/>
      <c r="E2306" s="56"/>
      <c r="F2306" s="55"/>
      <c r="G2306" s="56"/>
      <c r="H2306" s="84">
        <f>SUMIF('Cash Inflows'!E:E,'AR Journal'!D2306,'Cash Inflows'!F:F)</f>
        <v>0</v>
      </c>
      <c r="I2306" s="84">
        <f t="shared" si="107"/>
        <v>0</v>
      </c>
      <c r="J2306">
        <f t="shared" si="106"/>
        <v>0</v>
      </c>
      <c r="K2306" t="b">
        <f ca="1">IF(TODAY()-E2306&gt;'Data Inputs'!$B$46,TRUE,FALSE)</f>
        <v>1</v>
      </c>
    </row>
    <row r="2307" spans="1:11" x14ac:dyDescent="0.25">
      <c r="A2307" s="110" t="str">
        <f t="shared" ref="A2307:A2312" si="108">IF(E2307="","",E2307+(6-J2307))</f>
        <v/>
      </c>
      <c r="B2307" s="123"/>
      <c r="C2307" s="55"/>
      <c r="D2307" s="55"/>
      <c r="E2307" s="56"/>
      <c r="F2307" s="55"/>
      <c r="G2307" s="56"/>
      <c r="H2307" s="84">
        <f>SUMIF('Cash Inflows'!E:E,'AR Journal'!D2307,'Cash Inflows'!F:F)</f>
        <v>0</v>
      </c>
      <c r="I2307" s="84">
        <f t="shared" si="107"/>
        <v>0</v>
      </c>
      <c r="J2307">
        <f t="shared" ref="J2307:J2312" si="109">IF(WEEKDAY(E2307)=7,0,WEEKDAY(E2307))</f>
        <v>0</v>
      </c>
      <c r="K2307" t="b">
        <f ca="1">IF(TODAY()-E2307&gt;'Data Inputs'!$B$46,TRUE,FALSE)</f>
        <v>1</v>
      </c>
    </row>
    <row r="2308" spans="1:11" x14ac:dyDescent="0.25">
      <c r="A2308" s="110" t="str">
        <f t="shared" si="108"/>
        <v/>
      </c>
      <c r="B2308" s="123"/>
      <c r="C2308" s="55"/>
      <c r="D2308" s="55"/>
      <c r="E2308" s="56"/>
      <c r="F2308" s="55"/>
      <c r="G2308" s="56"/>
      <c r="H2308" s="84">
        <f>SUMIF('Cash Inflows'!E:E,'AR Journal'!D2308,'Cash Inflows'!F:F)</f>
        <v>0</v>
      </c>
      <c r="I2308" s="84">
        <f t="shared" ref="I2308:I2312" si="110">F2308-H2308</f>
        <v>0</v>
      </c>
      <c r="J2308">
        <f t="shared" si="109"/>
        <v>0</v>
      </c>
      <c r="K2308" t="b">
        <f ca="1">IF(TODAY()-E2308&gt;'Data Inputs'!$B$46,TRUE,FALSE)</f>
        <v>1</v>
      </c>
    </row>
    <row r="2309" spans="1:11" x14ac:dyDescent="0.25">
      <c r="A2309" s="110" t="str">
        <f t="shared" si="108"/>
        <v/>
      </c>
      <c r="B2309" s="123"/>
      <c r="C2309" s="55"/>
      <c r="D2309" s="55"/>
      <c r="E2309" s="56"/>
      <c r="F2309" s="55"/>
      <c r="G2309" s="56"/>
      <c r="H2309" s="84">
        <f>SUMIF('Cash Inflows'!E:E,'AR Journal'!D2309,'Cash Inflows'!F:F)</f>
        <v>0</v>
      </c>
      <c r="I2309" s="84">
        <f t="shared" si="110"/>
        <v>0</v>
      </c>
      <c r="J2309">
        <f t="shared" si="109"/>
        <v>0</v>
      </c>
      <c r="K2309" t="b">
        <f ca="1">IF(TODAY()-E2309&gt;'Data Inputs'!$B$46,TRUE,FALSE)</f>
        <v>1</v>
      </c>
    </row>
    <row r="2310" spans="1:11" x14ac:dyDescent="0.25">
      <c r="A2310" s="110" t="str">
        <f t="shared" si="108"/>
        <v/>
      </c>
      <c r="B2310" s="123"/>
      <c r="C2310" s="55"/>
      <c r="D2310" s="55"/>
      <c r="E2310" s="56"/>
      <c r="F2310" s="55"/>
      <c r="G2310" s="56"/>
      <c r="H2310" s="84">
        <f>SUMIF('Cash Inflows'!E:E,'AR Journal'!D2310,'Cash Inflows'!F:F)</f>
        <v>0</v>
      </c>
      <c r="I2310" s="84">
        <f t="shared" si="110"/>
        <v>0</v>
      </c>
      <c r="J2310">
        <f t="shared" si="109"/>
        <v>0</v>
      </c>
      <c r="K2310" t="b">
        <f ca="1">IF(TODAY()-E2310&gt;'Data Inputs'!$B$46,TRUE,FALSE)</f>
        <v>1</v>
      </c>
    </row>
    <row r="2311" spans="1:11" x14ac:dyDescent="0.25">
      <c r="A2311" s="110" t="str">
        <f t="shared" si="108"/>
        <v/>
      </c>
      <c r="B2311" s="123"/>
      <c r="C2311" s="55"/>
      <c r="D2311" s="55"/>
      <c r="E2311" s="56"/>
      <c r="F2311" s="55"/>
      <c r="G2311" s="56"/>
      <c r="H2311" s="84">
        <f>SUMIF('Cash Inflows'!E:E,'AR Journal'!D2311,'Cash Inflows'!F:F)</f>
        <v>0</v>
      </c>
      <c r="I2311" s="84">
        <f t="shared" si="110"/>
        <v>0</v>
      </c>
      <c r="J2311">
        <f t="shared" si="109"/>
        <v>0</v>
      </c>
      <c r="K2311" t="b">
        <f ca="1">IF(TODAY()-E2311&gt;'Data Inputs'!$B$46,TRUE,FALSE)</f>
        <v>1</v>
      </c>
    </row>
    <row r="2312" spans="1:11" x14ac:dyDescent="0.25">
      <c r="A2312" s="110" t="str">
        <f t="shared" si="108"/>
        <v/>
      </c>
      <c r="B2312" s="123"/>
      <c r="C2312" s="55"/>
      <c r="D2312" s="55"/>
      <c r="E2312" s="56"/>
      <c r="F2312" s="55"/>
      <c r="G2312" s="56"/>
      <c r="H2312" s="84">
        <f>SUMIF('Cash Inflows'!E:E,'AR Journal'!D2312,'Cash Inflows'!F:F)</f>
        <v>0</v>
      </c>
      <c r="I2312" s="84">
        <f t="shared" si="110"/>
        <v>0</v>
      </c>
      <c r="J2312">
        <f t="shared" si="109"/>
        <v>0</v>
      </c>
      <c r="K2312" t="b">
        <f ca="1">IF(TODAY()-E2312&gt;'Data Inputs'!$B$46,TRUE,FALSE)</f>
        <v>1</v>
      </c>
    </row>
    <row r="2313" spans="1:11" x14ac:dyDescent="0.25">
      <c r="A2313" s="110"/>
      <c r="B2313" s="55"/>
      <c r="C2313" s="55"/>
      <c r="D2313" s="55"/>
      <c r="E2313" s="56"/>
      <c r="F2313" s="55"/>
      <c r="G2313" s="56"/>
      <c r="H2313" s="84"/>
      <c r="I2313" s="84"/>
    </row>
    <row r="2314" spans="1:11" x14ac:dyDescent="0.25">
      <c r="A2314" s="110"/>
      <c r="B2314" s="55"/>
      <c r="C2314" s="55"/>
      <c r="D2314" s="55"/>
      <c r="E2314" s="56"/>
      <c r="F2314" s="55"/>
      <c r="G2314" s="56"/>
      <c r="H2314" s="84"/>
      <c r="I2314" s="84"/>
    </row>
    <row r="2315" spans="1:11" x14ac:dyDescent="0.25">
      <c r="A2315" s="110"/>
      <c r="B2315" s="55"/>
      <c r="C2315" s="55"/>
      <c r="D2315" s="55"/>
      <c r="E2315" s="56"/>
      <c r="F2315" s="55"/>
      <c r="G2315" s="56"/>
      <c r="H2315" s="84"/>
      <c r="I2315" s="84"/>
    </row>
    <row r="2316" spans="1:11" x14ac:dyDescent="0.25">
      <c r="A2316" s="110"/>
      <c r="B2316" s="55"/>
      <c r="C2316" s="55"/>
      <c r="D2316" s="55"/>
      <c r="E2316" s="56"/>
      <c r="F2316" s="55"/>
      <c r="G2316" s="56"/>
      <c r="H2316" s="84"/>
      <c r="I2316" s="84"/>
    </row>
    <row r="2317" spans="1:11" x14ac:dyDescent="0.25">
      <c r="A2317" s="110"/>
      <c r="B2317" s="55"/>
      <c r="C2317" s="55"/>
      <c r="D2317" s="55"/>
      <c r="E2317" s="56"/>
      <c r="F2317" s="55"/>
      <c r="G2317" s="56"/>
      <c r="H2317" s="84"/>
      <c r="I2317" s="84"/>
    </row>
    <row r="2318" spans="1:11" x14ac:dyDescent="0.25">
      <c r="A2318" s="110"/>
      <c r="B2318" s="55"/>
      <c r="C2318" s="55"/>
      <c r="D2318" s="55"/>
      <c r="E2318" s="56"/>
      <c r="F2318" s="55"/>
      <c r="G2318" s="56"/>
      <c r="H2318" s="84"/>
      <c r="I2318" s="84"/>
    </row>
    <row r="2319" spans="1:11" x14ac:dyDescent="0.25">
      <c r="A2319" s="110"/>
      <c r="B2319" s="55"/>
      <c r="C2319" s="55"/>
      <c r="D2319" s="55"/>
      <c r="E2319" s="56"/>
      <c r="F2319" s="55"/>
      <c r="G2319" s="56"/>
      <c r="H2319" s="84"/>
      <c r="I2319" s="84"/>
    </row>
    <row r="2320" spans="1:11" x14ac:dyDescent="0.25">
      <c r="A2320" s="110"/>
      <c r="B2320" s="55"/>
      <c r="C2320" s="55"/>
      <c r="D2320" s="55"/>
      <c r="E2320" s="56"/>
      <c r="F2320" s="55"/>
      <c r="G2320" s="56"/>
      <c r="H2320" s="84"/>
      <c r="I2320" s="84"/>
    </row>
    <row r="2321" spans="1:9" x14ac:dyDescent="0.25">
      <c r="A2321" s="110"/>
      <c r="B2321" s="55"/>
      <c r="C2321" s="55"/>
      <c r="D2321" s="55"/>
      <c r="E2321" s="56"/>
      <c r="F2321" s="55"/>
      <c r="G2321" s="56"/>
      <c r="H2321" s="84"/>
      <c r="I2321" s="84"/>
    </row>
    <row r="2322" spans="1:9" x14ac:dyDescent="0.25">
      <c r="A2322" s="110"/>
      <c r="B2322" s="55"/>
      <c r="C2322" s="55"/>
      <c r="D2322" s="55"/>
      <c r="E2322" s="56"/>
      <c r="F2322" s="55"/>
      <c r="G2322" s="56"/>
      <c r="H2322" s="84"/>
      <c r="I2322" s="84"/>
    </row>
    <row r="2323" spans="1:9" x14ac:dyDescent="0.25">
      <c r="A2323" s="110"/>
      <c r="B2323" s="55"/>
      <c r="C2323" s="55"/>
      <c r="D2323" s="55"/>
      <c r="E2323" s="56"/>
      <c r="F2323" s="55"/>
      <c r="G2323" s="56"/>
      <c r="H2323" s="84"/>
      <c r="I2323" s="84"/>
    </row>
    <row r="2324" spans="1:9" x14ac:dyDescent="0.25">
      <c r="A2324" s="110"/>
      <c r="B2324" s="55"/>
      <c r="C2324" s="55"/>
      <c r="D2324" s="55"/>
      <c r="E2324" s="56"/>
      <c r="F2324" s="55"/>
      <c r="G2324" s="56"/>
      <c r="H2324" s="84"/>
      <c r="I2324" s="84"/>
    </row>
    <row r="2325" spans="1:9" x14ac:dyDescent="0.25">
      <c r="A2325" s="110"/>
      <c r="B2325" s="55"/>
      <c r="C2325" s="55"/>
      <c r="D2325" s="55"/>
      <c r="E2325" s="56"/>
      <c r="F2325" s="55"/>
      <c r="G2325" s="56"/>
      <c r="H2325" s="84"/>
      <c r="I2325" s="84"/>
    </row>
    <row r="2326" spans="1:9" x14ac:dyDescent="0.25">
      <c r="A2326" s="110"/>
      <c r="B2326" s="55"/>
      <c r="C2326" s="55"/>
      <c r="D2326" s="55"/>
      <c r="E2326" s="56"/>
      <c r="F2326" s="55"/>
      <c r="G2326" s="56"/>
      <c r="H2326" s="84"/>
      <c r="I2326" s="84"/>
    </row>
    <row r="2327" spans="1:9" x14ac:dyDescent="0.25">
      <c r="A2327" s="110"/>
      <c r="B2327" s="55"/>
      <c r="C2327" s="55"/>
      <c r="D2327" s="55"/>
      <c r="E2327" s="56"/>
      <c r="F2327" s="55"/>
      <c r="G2327" s="56"/>
      <c r="H2327" s="84"/>
      <c r="I2327" s="84"/>
    </row>
    <row r="2328" spans="1:9" x14ac:dyDescent="0.25">
      <c r="A2328" s="110"/>
      <c r="B2328" s="55"/>
      <c r="C2328" s="55"/>
      <c r="D2328" s="55"/>
      <c r="E2328" s="56"/>
      <c r="F2328" s="55"/>
      <c r="G2328" s="56"/>
      <c r="H2328" s="84"/>
      <c r="I2328" s="84"/>
    </row>
    <row r="2329" spans="1:9" x14ac:dyDescent="0.25">
      <c r="A2329" s="110"/>
      <c r="B2329" s="55"/>
      <c r="C2329" s="55"/>
      <c r="D2329" s="55"/>
      <c r="E2329" s="56"/>
      <c r="F2329" s="55"/>
      <c r="G2329" s="56"/>
      <c r="H2329" s="84"/>
      <c r="I2329" s="84"/>
    </row>
    <row r="2330" spans="1:9" x14ac:dyDescent="0.25">
      <c r="A2330" s="110"/>
      <c r="B2330" s="55"/>
      <c r="C2330" s="55"/>
      <c r="D2330" s="55"/>
      <c r="E2330" s="56"/>
      <c r="F2330" s="55"/>
      <c r="G2330" s="56"/>
      <c r="H2330" s="84"/>
      <c r="I2330" s="84"/>
    </row>
    <row r="2331" spans="1:9" x14ac:dyDescent="0.25">
      <c r="A2331" s="110"/>
      <c r="B2331" s="55"/>
      <c r="C2331" s="55"/>
      <c r="D2331" s="55"/>
      <c r="E2331" s="56"/>
      <c r="F2331" s="55"/>
      <c r="G2331" s="56"/>
      <c r="H2331" s="84"/>
      <c r="I2331" s="84"/>
    </row>
    <row r="2332" spans="1:9" x14ac:dyDescent="0.25">
      <c r="A2332" s="110"/>
      <c r="B2332" s="55"/>
      <c r="C2332" s="55"/>
      <c r="D2332" s="55"/>
      <c r="E2332" s="56"/>
      <c r="F2332" s="55"/>
      <c r="G2332" s="56"/>
      <c r="H2332" s="84"/>
      <c r="I2332" s="84"/>
    </row>
    <row r="2333" spans="1:9" x14ac:dyDescent="0.25">
      <c r="A2333" s="110"/>
      <c r="B2333" s="55"/>
      <c r="C2333" s="55"/>
      <c r="D2333" s="55"/>
      <c r="E2333" s="56"/>
      <c r="F2333" s="55"/>
      <c r="G2333" s="56"/>
      <c r="H2333" s="84"/>
      <c r="I2333" s="84"/>
    </row>
    <row r="2334" spans="1:9" x14ac:dyDescent="0.25">
      <c r="A2334" s="110"/>
      <c r="B2334" s="55"/>
      <c r="C2334" s="55"/>
      <c r="D2334" s="55"/>
      <c r="E2334" s="56"/>
      <c r="F2334" s="55"/>
      <c r="G2334" s="56"/>
      <c r="H2334" s="84"/>
      <c r="I2334" s="84"/>
    </row>
    <row r="2335" spans="1:9" x14ac:dyDescent="0.25">
      <c r="A2335" s="110"/>
      <c r="B2335" s="55"/>
      <c r="C2335" s="55"/>
      <c r="D2335" s="55"/>
      <c r="E2335" s="56"/>
      <c r="F2335" s="55"/>
      <c r="G2335" s="56"/>
      <c r="H2335" s="84"/>
      <c r="I2335" s="84"/>
    </row>
    <row r="2336" spans="1:9" x14ac:dyDescent="0.25">
      <c r="A2336" s="110"/>
      <c r="B2336" s="55"/>
      <c r="C2336" s="55"/>
      <c r="D2336" s="55"/>
      <c r="E2336" s="56"/>
      <c r="F2336" s="55"/>
      <c r="G2336" s="56"/>
      <c r="H2336" s="84"/>
      <c r="I2336" s="84"/>
    </row>
    <row r="2337" spans="1:9" x14ac:dyDescent="0.25">
      <c r="A2337" s="110"/>
      <c r="B2337" s="55"/>
      <c r="C2337" s="55"/>
      <c r="D2337" s="55"/>
      <c r="E2337" s="56"/>
      <c r="F2337" s="55"/>
      <c r="G2337" s="56"/>
      <c r="H2337" s="84"/>
      <c r="I2337" s="84"/>
    </row>
    <row r="2338" spans="1:9" x14ac:dyDescent="0.25">
      <c r="A2338" s="110"/>
      <c r="B2338" s="55"/>
      <c r="C2338" s="55"/>
      <c r="D2338" s="55"/>
      <c r="E2338" s="56"/>
      <c r="F2338" s="55"/>
      <c r="G2338" s="56"/>
      <c r="H2338" s="84"/>
      <c r="I2338" s="84"/>
    </row>
    <row r="2339" spans="1:9" x14ac:dyDescent="0.25">
      <c r="A2339" s="110"/>
      <c r="B2339" s="55"/>
      <c r="C2339" s="55"/>
      <c r="D2339" s="55"/>
      <c r="E2339" s="56"/>
      <c r="F2339" s="55"/>
      <c r="G2339" s="56"/>
      <c r="H2339" s="84"/>
      <c r="I2339" s="84"/>
    </row>
    <row r="2340" spans="1:9" x14ac:dyDescent="0.25">
      <c r="A2340" s="110"/>
      <c r="B2340" s="55"/>
      <c r="C2340" s="55"/>
      <c r="D2340" s="55"/>
      <c r="E2340" s="56"/>
      <c r="F2340" s="55"/>
      <c r="G2340" s="56"/>
      <c r="H2340" s="84"/>
      <c r="I2340" s="84"/>
    </row>
    <row r="2341" spans="1:9" x14ac:dyDescent="0.25">
      <c r="A2341" s="110"/>
      <c r="B2341" s="55"/>
      <c r="C2341" s="55"/>
      <c r="D2341" s="55"/>
      <c r="E2341" s="56"/>
      <c r="F2341" s="55"/>
      <c r="G2341" s="56"/>
      <c r="H2341" s="84"/>
      <c r="I2341" s="84"/>
    </row>
    <row r="2342" spans="1:9" x14ac:dyDescent="0.25">
      <c r="A2342" s="110"/>
      <c r="B2342" s="55"/>
      <c r="C2342" s="55"/>
      <c r="D2342" s="55"/>
      <c r="E2342" s="56"/>
      <c r="F2342" s="55"/>
      <c r="G2342" s="56"/>
      <c r="H2342" s="84"/>
      <c r="I2342" s="84"/>
    </row>
    <row r="2343" spans="1:9" x14ac:dyDescent="0.25">
      <c r="A2343" s="110"/>
      <c r="B2343" s="55"/>
      <c r="C2343" s="55"/>
      <c r="D2343" s="55"/>
      <c r="E2343" s="56"/>
      <c r="F2343" s="55"/>
      <c r="G2343" s="56"/>
      <c r="H2343" s="84"/>
      <c r="I2343" s="84"/>
    </row>
    <row r="2344" spans="1:9" x14ac:dyDescent="0.25">
      <c r="A2344" s="110"/>
      <c r="B2344" s="55"/>
      <c r="C2344" s="55"/>
      <c r="D2344" s="55"/>
      <c r="E2344" s="56"/>
      <c r="F2344" s="55"/>
      <c r="G2344" s="56"/>
      <c r="H2344" s="84"/>
      <c r="I2344" s="84"/>
    </row>
    <row r="2345" spans="1:9" x14ac:dyDescent="0.25">
      <c r="A2345" s="110"/>
      <c r="B2345" s="55"/>
      <c r="C2345" s="55"/>
      <c r="D2345" s="55"/>
      <c r="E2345" s="56"/>
      <c r="F2345" s="55"/>
      <c r="G2345" s="56"/>
      <c r="H2345" s="84"/>
      <c r="I2345" s="84"/>
    </row>
    <row r="2346" spans="1:9" x14ac:dyDescent="0.25">
      <c r="A2346" s="110"/>
      <c r="B2346" s="55"/>
      <c r="C2346" s="55"/>
      <c r="D2346" s="55"/>
      <c r="E2346" s="56"/>
      <c r="F2346" s="55"/>
      <c r="G2346" s="56"/>
      <c r="H2346" s="84"/>
      <c r="I2346" s="84"/>
    </row>
    <row r="2347" spans="1:9" x14ac:dyDescent="0.25">
      <c r="A2347" s="110"/>
      <c r="B2347" s="55"/>
      <c r="C2347" s="55"/>
      <c r="D2347" s="55"/>
      <c r="E2347" s="56"/>
      <c r="F2347" s="55"/>
      <c r="G2347" s="56"/>
      <c r="H2347" s="84"/>
      <c r="I2347" s="84"/>
    </row>
    <row r="2348" spans="1:9" x14ac:dyDescent="0.25">
      <c r="A2348" s="110"/>
      <c r="B2348" s="55"/>
      <c r="C2348" s="55"/>
      <c r="D2348" s="55"/>
      <c r="E2348" s="56"/>
      <c r="F2348" s="55"/>
      <c r="G2348" s="56"/>
      <c r="H2348" s="84"/>
      <c r="I2348" s="84"/>
    </row>
    <row r="2349" spans="1:9" x14ac:dyDescent="0.25">
      <c r="A2349" s="110"/>
      <c r="B2349" s="55"/>
      <c r="C2349" s="55"/>
      <c r="D2349" s="55"/>
      <c r="E2349" s="56"/>
      <c r="F2349" s="55"/>
      <c r="G2349" s="56"/>
      <c r="H2349" s="84"/>
      <c r="I2349" s="84"/>
    </row>
    <row r="2350" spans="1:9" x14ac:dyDescent="0.25">
      <c r="A2350" s="110"/>
      <c r="B2350" s="55"/>
      <c r="C2350" s="55"/>
      <c r="D2350" s="55"/>
      <c r="E2350" s="56"/>
      <c r="F2350" s="55"/>
      <c r="G2350" s="56"/>
      <c r="H2350" s="84"/>
      <c r="I2350" s="84"/>
    </row>
    <row r="2351" spans="1:9" x14ac:dyDescent="0.25">
      <c r="A2351" s="110"/>
      <c r="B2351" s="55"/>
      <c r="C2351" s="55"/>
      <c r="D2351" s="55"/>
      <c r="E2351" s="56"/>
      <c r="F2351" s="55"/>
      <c r="G2351" s="56"/>
      <c r="H2351" s="84"/>
      <c r="I2351" s="84"/>
    </row>
    <row r="2352" spans="1:9" x14ac:dyDescent="0.25">
      <c r="A2352" s="110"/>
      <c r="B2352" s="55"/>
      <c r="C2352" s="55"/>
      <c r="D2352" s="55"/>
      <c r="E2352" s="56"/>
      <c r="F2352" s="55"/>
      <c r="G2352" s="56"/>
      <c r="H2352" s="84"/>
      <c r="I2352" s="84"/>
    </row>
    <row r="2353" spans="1:9" x14ac:dyDescent="0.25">
      <c r="A2353" s="110"/>
      <c r="B2353" s="55"/>
      <c r="C2353" s="55"/>
      <c r="D2353" s="55"/>
      <c r="E2353" s="56"/>
      <c r="F2353" s="55"/>
      <c r="G2353" s="56"/>
      <c r="H2353" s="84"/>
      <c r="I2353" s="84"/>
    </row>
    <row r="2354" spans="1:9" x14ac:dyDescent="0.25">
      <c r="A2354" s="110"/>
      <c r="B2354" s="55"/>
      <c r="C2354" s="55"/>
      <c r="D2354" s="55"/>
      <c r="E2354" s="56"/>
      <c r="F2354" s="55"/>
      <c r="G2354" s="56"/>
      <c r="H2354" s="84"/>
      <c r="I2354" s="84"/>
    </row>
    <row r="2355" spans="1:9" x14ac:dyDescent="0.25">
      <c r="A2355" s="110"/>
      <c r="B2355" s="55"/>
      <c r="C2355" s="55"/>
      <c r="D2355" s="55"/>
      <c r="E2355" s="56"/>
      <c r="F2355" s="55"/>
      <c r="G2355" s="56"/>
      <c r="H2355" s="84"/>
      <c r="I2355" s="84"/>
    </row>
    <row r="2356" spans="1:9" x14ac:dyDescent="0.25">
      <c r="A2356" s="110"/>
      <c r="B2356" s="55"/>
      <c r="C2356" s="55"/>
      <c r="D2356" s="55"/>
      <c r="E2356" s="56"/>
      <c r="F2356" s="55"/>
      <c r="G2356" s="56"/>
      <c r="H2356" s="84"/>
      <c r="I2356" s="84"/>
    </row>
    <row r="2357" spans="1:9" x14ac:dyDescent="0.25">
      <c r="A2357" s="110"/>
      <c r="B2357" s="55"/>
      <c r="C2357" s="55"/>
      <c r="D2357" s="55"/>
      <c r="E2357" s="56"/>
      <c r="F2357" s="55"/>
      <c r="G2357" s="56"/>
      <c r="H2357" s="84"/>
      <c r="I2357" s="84"/>
    </row>
    <row r="2358" spans="1:9" x14ac:dyDescent="0.25">
      <c r="A2358" s="110"/>
      <c r="B2358" s="55"/>
      <c r="C2358" s="55"/>
      <c r="D2358" s="55"/>
      <c r="E2358" s="56"/>
      <c r="F2358" s="55"/>
      <c r="G2358" s="56"/>
      <c r="H2358" s="84"/>
      <c r="I2358" s="84"/>
    </row>
    <row r="2359" spans="1:9" x14ac:dyDescent="0.25">
      <c r="A2359" s="110"/>
      <c r="B2359" s="55"/>
      <c r="C2359" s="55"/>
      <c r="D2359" s="55"/>
      <c r="E2359" s="56"/>
      <c r="F2359" s="55"/>
      <c r="G2359" s="56"/>
      <c r="H2359" s="84"/>
      <c r="I2359" s="84"/>
    </row>
    <row r="2360" spans="1:9" x14ac:dyDescent="0.25">
      <c r="A2360" s="110"/>
      <c r="B2360" s="55"/>
      <c r="C2360" s="55"/>
      <c r="D2360" s="55"/>
      <c r="E2360" s="56"/>
      <c r="F2360" s="55"/>
      <c r="G2360" s="56"/>
      <c r="H2360" s="84"/>
      <c r="I2360" s="84"/>
    </row>
    <row r="2361" spans="1:9" x14ac:dyDescent="0.25">
      <c r="A2361" s="110"/>
      <c r="B2361" s="55"/>
      <c r="C2361" s="55"/>
      <c r="D2361" s="55"/>
      <c r="E2361" s="56"/>
      <c r="F2361" s="55"/>
      <c r="G2361" s="56"/>
      <c r="H2361" s="84"/>
      <c r="I2361" s="84"/>
    </row>
    <row r="2362" spans="1:9" x14ac:dyDescent="0.25">
      <c r="A2362" s="110"/>
      <c r="B2362" s="55"/>
      <c r="C2362" s="55"/>
      <c r="D2362" s="55"/>
      <c r="E2362" s="56"/>
      <c r="F2362" s="55"/>
      <c r="G2362" s="56"/>
      <c r="H2362" s="84"/>
      <c r="I2362" s="84"/>
    </row>
    <row r="2363" spans="1:9" x14ac:dyDescent="0.25">
      <c r="A2363" s="110"/>
      <c r="B2363" s="55"/>
      <c r="C2363" s="55"/>
      <c r="D2363" s="55"/>
      <c r="E2363" s="56"/>
      <c r="F2363" s="55"/>
      <c r="G2363" s="56"/>
      <c r="H2363" s="84"/>
      <c r="I2363" s="84"/>
    </row>
    <row r="2364" spans="1:9" x14ac:dyDescent="0.25">
      <c r="A2364" s="110"/>
      <c r="B2364" s="55"/>
      <c r="C2364" s="55"/>
      <c r="D2364" s="55"/>
      <c r="E2364" s="56"/>
      <c r="F2364" s="55"/>
      <c r="G2364" s="56"/>
      <c r="H2364" s="84"/>
      <c r="I2364" s="84"/>
    </row>
    <row r="2365" spans="1:9" x14ac:dyDescent="0.25">
      <c r="A2365" s="110"/>
      <c r="B2365" s="55"/>
      <c r="C2365" s="55"/>
      <c r="D2365" s="55"/>
      <c r="E2365" s="56"/>
      <c r="F2365" s="55"/>
      <c r="G2365" s="56"/>
      <c r="H2365" s="84"/>
      <c r="I2365" s="84"/>
    </row>
    <row r="2366" spans="1:9" x14ac:dyDescent="0.25">
      <c r="A2366" s="110"/>
      <c r="B2366" s="55"/>
      <c r="C2366" s="55"/>
      <c r="D2366" s="55"/>
      <c r="E2366" s="56"/>
      <c r="F2366" s="55"/>
      <c r="G2366" s="56"/>
      <c r="H2366" s="84"/>
      <c r="I2366" s="84"/>
    </row>
    <row r="2367" spans="1:9" x14ac:dyDescent="0.25">
      <c r="A2367" s="110"/>
      <c r="B2367" s="55"/>
      <c r="C2367" s="55"/>
      <c r="D2367" s="55"/>
      <c r="E2367" s="56"/>
      <c r="F2367" s="55"/>
      <c r="G2367" s="56"/>
      <c r="H2367" s="84"/>
      <c r="I2367" s="84"/>
    </row>
    <row r="2368" spans="1:9" x14ac:dyDescent="0.25">
      <c r="A2368" s="110"/>
      <c r="B2368" s="55"/>
      <c r="C2368" s="55"/>
      <c r="D2368" s="55"/>
      <c r="E2368" s="56"/>
      <c r="F2368" s="55"/>
      <c r="G2368" s="56"/>
      <c r="H2368" s="84"/>
      <c r="I2368" s="84"/>
    </row>
    <row r="2369" spans="1:9" x14ac:dyDescent="0.25">
      <c r="A2369" s="110"/>
      <c r="B2369" s="55"/>
      <c r="C2369" s="55"/>
      <c r="D2369" s="55"/>
      <c r="E2369" s="56"/>
      <c r="F2369" s="55"/>
      <c r="G2369" s="56"/>
      <c r="H2369" s="84"/>
      <c r="I2369" s="84"/>
    </row>
    <row r="2370" spans="1:9" x14ac:dyDescent="0.25">
      <c r="A2370" s="110"/>
      <c r="B2370" s="55"/>
      <c r="C2370" s="55"/>
      <c r="D2370" s="55"/>
      <c r="E2370" s="56"/>
      <c r="F2370" s="55"/>
      <c r="G2370" s="56"/>
      <c r="H2370" s="84"/>
      <c r="I2370" s="84"/>
    </row>
    <row r="2371" spans="1:9" x14ac:dyDescent="0.25">
      <c r="A2371" s="110"/>
      <c r="B2371" s="55"/>
      <c r="C2371" s="55"/>
      <c r="D2371" s="55"/>
      <c r="E2371" s="56"/>
      <c r="F2371" s="55"/>
      <c r="G2371" s="56"/>
      <c r="H2371" s="84"/>
      <c r="I2371" s="84"/>
    </row>
    <row r="2372" spans="1:9" x14ac:dyDescent="0.25">
      <c r="A2372" s="110"/>
      <c r="B2372" s="55"/>
      <c r="C2372" s="55"/>
      <c r="D2372" s="55"/>
      <c r="E2372" s="56"/>
      <c r="F2372" s="55"/>
      <c r="G2372" s="56"/>
      <c r="H2372" s="84"/>
      <c r="I2372" s="84"/>
    </row>
    <row r="2373" spans="1:9" x14ac:dyDescent="0.25">
      <c r="A2373" s="110"/>
      <c r="B2373" s="55"/>
      <c r="C2373" s="55"/>
      <c r="D2373" s="55"/>
      <c r="E2373" s="56"/>
      <c r="F2373" s="55"/>
      <c r="G2373" s="56"/>
      <c r="H2373" s="84"/>
      <c r="I2373" s="84"/>
    </row>
    <row r="2374" spans="1:9" x14ac:dyDescent="0.25">
      <c r="A2374" s="110"/>
      <c r="B2374" s="55"/>
      <c r="C2374" s="55"/>
      <c r="D2374" s="55"/>
      <c r="E2374" s="56"/>
      <c r="F2374" s="55"/>
      <c r="G2374" s="56"/>
      <c r="H2374" s="84"/>
      <c r="I2374" s="84"/>
    </row>
    <row r="2375" spans="1:9" x14ac:dyDescent="0.25">
      <c r="A2375" s="110"/>
      <c r="B2375" s="55"/>
      <c r="C2375" s="55"/>
      <c r="D2375" s="55"/>
      <c r="E2375" s="56"/>
      <c r="F2375" s="55"/>
      <c r="G2375" s="56"/>
      <c r="H2375" s="84"/>
      <c r="I2375" s="84"/>
    </row>
    <row r="2376" spans="1:9" x14ac:dyDescent="0.25">
      <c r="A2376" s="110"/>
      <c r="B2376" s="55"/>
      <c r="C2376" s="55"/>
      <c r="D2376" s="55"/>
      <c r="E2376" s="56"/>
      <c r="F2376" s="55"/>
      <c r="G2376" s="56"/>
      <c r="H2376" s="84"/>
      <c r="I2376" s="84"/>
    </row>
    <row r="2377" spans="1:9" x14ac:dyDescent="0.25">
      <c r="A2377" s="110"/>
      <c r="B2377" s="55"/>
      <c r="C2377" s="55"/>
      <c r="D2377" s="55"/>
      <c r="E2377" s="56"/>
      <c r="F2377" s="55"/>
      <c r="G2377" s="56"/>
      <c r="H2377" s="84"/>
      <c r="I2377" s="84"/>
    </row>
    <row r="2378" spans="1:9" x14ac:dyDescent="0.25">
      <c r="A2378" s="110"/>
      <c r="B2378" s="55"/>
      <c r="C2378" s="55"/>
      <c r="D2378" s="55"/>
      <c r="E2378" s="56"/>
      <c r="F2378" s="55"/>
      <c r="G2378" s="56"/>
      <c r="H2378" s="84"/>
      <c r="I2378" s="84"/>
    </row>
    <row r="2379" spans="1:9" x14ac:dyDescent="0.25">
      <c r="A2379" s="110"/>
      <c r="B2379" s="55"/>
      <c r="C2379" s="55"/>
      <c r="D2379" s="55"/>
      <c r="E2379" s="56"/>
      <c r="F2379" s="55"/>
      <c r="G2379" s="56"/>
      <c r="H2379" s="84"/>
      <c r="I2379" s="84"/>
    </row>
    <row r="2380" spans="1:9" x14ac:dyDescent="0.25">
      <c r="A2380" s="110"/>
      <c r="B2380" s="55"/>
      <c r="C2380" s="55"/>
      <c r="D2380" s="55"/>
      <c r="E2380" s="56"/>
      <c r="F2380" s="55"/>
      <c r="G2380" s="56"/>
      <c r="H2380" s="84"/>
      <c r="I2380" s="84"/>
    </row>
    <row r="2381" spans="1:9" x14ac:dyDescent="0.25">
      <c r="A2381" s="110"/>
      <c r="B2381" s="55"/>
      <c r="C2381" s="55"/>
      <c r="D2381" s="55"/>
      <c r="E2381" s="56"/>
      <c r="F2381" s="55"/>
      <c r="G2381" s="56"/>
      <c r="H2381" s="84"/>
      <c r="I2381" s="84"/>
    </row>
    <row r="2382" spans="1:9" x14ac:dyDescent="0.25">
      <c r="A2382" s="110"/>
      <c r="B2382" s="55"/>
      <c r="C2382" s="55"/>
      <c r="D2382" s="55"/>
      <c r="E2382" s="56"/>
      <c r="F2382" s="55"/>
      <c r="G2382" s="56"/>
      <c r="H2382" s="84"/>
      <c r="I2382" s="84"/>
    </row>
    <row r="2383" spans="1:9" x14ac:dyDescent="0.25">
      <c r="A2383" s="110"/>
      <c r="B2383" s="55"/>
      <c r="C2383" s="55"/>
      <c r="D2383" s="55"/>
      <c r="E2383" s="56"/>
      <c r="F2383" s="55"/>
      <c r="G2383" s="56"/>
      <c r="H2383" s="84"/>
      <c r="I2383" s="84"/>
    </row>
    <row r="2384" spans="1:9" x14ac:dyDescent="0.25">
      <c r="A2384" s="110"/>
      <c r="B2384" s="55"/>
      <c r="C2384" s="55"/>
      <c r="D2384" s="55"/>
      <c r="E2384" s="56"/>
      <c r="F2384" s="55"/>
      <c r="G2384" s="56"/>
      <c r="H2384" s="84"/>
      <c r="I2384" s="84"/>
    </row>
    <row r="2385" spans="1:9" x14ac:dyDescent="0.25">
      <c r="A2385" s="110"/>
      <c r="B2385" s="55"/>
      <c r="C2385" s="55"/>
      <c r="D2385" s="55"/>
      <c r="E2385" s="56"/>
      <c r="F2385" s="55"/>
      <c r="G2385" s="56"/>
      <c r="H2385" s="84"/>
      <c r="I2385" s="84"/>
    </row>
    <row r="2386" spans="1:9" x14ac:dyDescent="0.25">
      <c r="A2386" s="110"/>
      <c r="B2386" s="55"/>
      <c r="C2386" s="55"/>
      <c r="D2386" s="55"/>
      <c r="E2386" s="56"/>
      <c r="F2386" s="55"/>
      <c r="G2386" s="56"/>
      <c r="H2386" s="84"/>
      <c r="I2386" s="84"/>
    </row>
    <row r="2387" spans="1:9" x14ac:dyDescent="0.25">
      <c r="A2387" s="110"/>
      <c r="B2387" s="55"/>
      <c r="C2387" s="55"/>
      <c r="D2387" s="55"/>
      <c r="E2387" s="56"/>
      <c r="F2387" s="55"/>
      <c r="G2387" s="56"/>
      <c r="H2387" s="84"/>
      <c r="I2387" s="84"/>
    </row>
    <row r="2388" spans="1:9" x14ac:dyDescent="0.25">
      <c r="A2388" s="110"/>
      <c r="B2388" s="55"/>
      <c r="C2388" s="55"/>
      <c r="D2388" s="55"/>
      <c r="E2388" s="56"/>
      <c r="F2388" s="55"/>
      <c r="G2388" s="56"/>
      <c r="H2388" s="84"/>
      <c r="I2388" s="84"/>
    </row>
    <row r="2389" spans="1:9" x14ac:dyDescent="0.25">
      <c r="A2389" s="110"/>
      <c r="B2389" s="55"/>
      <c r="C2389" s="55"/>
      <c r="D2389" s="55"/>
      <c r="E2389" s="56"/>
      <c r="F2389" s="55"/>
      <c r="G2389" s="56"/>
      <c r="H2389" s="84"/>
      <c r="I2389" s="84"/>
    </row>
    <row r="2390" spans="1:9" x14ac:dyDescent="0.25">
      <c r="A2390" s="110"/>
      <c r="B2390" s="55"/>
      <c r="C2390" s="55"/>
      <c r="D2390" s="55"/>
      <c r="E2390" s="56"/>
      <c r="F2390" s="55"/>
      <c r="G2390" s="56"/>
      <c r="H2390" s="84"/>
      <c r="I2390" s="84"/>
    </row>
    <row r="2391" spans="1:9" x14ac:dyDescent="0.25">
      <c r="A2391" s="110"/>
      <c r="B2391" s="55"/>
      <c r="C2391" s="55"/>
      <c r="D2391" s="55"/>
      <c r="E2391" s="56"/>
      <c r="F2391" s="55"/>
      <c r="G2391" s="56"/>
      <c r="H2391" s="84"/>
      <c r="I2391" s="84"/>
    </row>
    <row r="2392" spans="1:9" x14ac:dyDescent="0.25">
      <c r="A2392" s="110"/>
      <c r="B2392" s="55"/>
      <c r="C2392" s="55"/>
      <c r="D2392" s="55"/>
      <c r="E2392" s="56"/>
      <c r="F2392" s="55"/>
      <c r="G2392" s="56"/>
      <c r="H2392" s="84"/>
      <c r="I2392" s="84"/>
    </row>
    <row r="2393" spans="1:9" x14ac:dyDescent="0.25">
      <c r="A2393" s="110"/>
      <c r="B2393" s="55"/>
      <c r="C2393" s="55"/>
      <c r="D2393" s="55"/>
      <c r="E2393" s="56"/>
      <c r="F2393" s="55"/>
      <c r="G2393" s="56"/>
      <c r="H2393" s="84"/>
      <c r="I2393" s="84"/>
    </row>
    <row r="2394" spans="1:9" x14ac:dyDescent="0.25">
      <c r="A2394" s="110"/>
      <c r="B2394" s="55"/>
      <c r="C2394" s="55"/>
      <c r="D2394" s="55"/>
      <c r="E2394" s="56"/>
      <c r="F2394" s="55"/>
      <c r="G2394" s="56"/>
      <c r="H2394" s="84"/>
      <c r="I2394" s="84"/>
    </row>
    <row r="2395" spans="1:9" x14ac:dyDescent="0.25">
      <c r="A2395" s="110"/>
      <c r="B2395" s="55"/>
      <c r="C2395" s="55"/>
      <c r="D2395" s="55"/>
      <c r="E2395" s="56"/>
      <c r="F2395" s="55"/>
      <c r="G2395" s="56"/>
      <c r="H2395" s="84"/>
      <c r="I2395" s="84"/>
    </row>
    <row r="2396" spans="1:9" x14ac:dyDescent="0.25">
      <c r="A2396" s="110"/>
      <c r="B2396" s="55"/>
      <c r="C2396" s="55"/>
      <c r="D2396" s="55"/>
      <c r="E2396" s="56"/>
      <c r="F2396" s="55"/>
      <c r="G2396" s="56"/>
      <c r="H2396" s="84"/>
      <c r="I2396" s="84"/>
    </row>
    <row r="2397" spans="1:9" x14ac:dyDescent="0.25">
      <c r="A2397" s="110"/>
      <c r="B2397" s="55"/>
      <c r="C2397" s="55"/>
      <c r="D2397" s="55"/>
      <c r="E2397" s="56"/>
      <c r="F2397" s="55"/>
      <c r="G2397" s="56"/>
      <c r="H2397" s="84"/>
      <c r="I2397" s="84"/>
    </row>
    <row r="2398" spans="1:9" x14ac:dyDescent="0.25">
      <c r="A2398" s="110"/>
      <c r="B2398" s="55"/>
      <c r="C2398" s="55"/>
      <c r="D2398" s="55"/>
      <c r="E2398" s="56"/>
      <c r="F2398" s="55"/>
      <c r="G2398" s="56"/>
      <c r="H2398" s="84"/>
      <c r="I2398" s="84"/>
    </row>
    <row r="2399" spans="1:9" x14ac:dyDescent="0.25">
      <c r="A2399" s="110"/>
      <c r="B2399" s="55"/>
      <c r="C2399" s="55"/>
      <c r="D2399" s="55"/>
      <c r="E2399" s="56"/>
      <c r="F2399" s="55"/>
      <c r="G2399" s="56"/>
      <c r="H2399" s="84"/>
      <c r="I2399" s="84"/>
    </row>
    <row r="2400" spans="1:9" x14ac:dyDescent="0.25">
      <c r="A2400" s="110"/>
      <c r="B2400" s="55"/>
      <c r="C2400" s="55"/>
      <c r="D2400" s="55"/>
      <c r="E2400" s="56"/>
      <c r="F2400" s="55"/>
      <c r="G2400" s="56"/>
      <c r="H2400" s="84"/>
      <c r="I2400" s="84"/>
    </row>
    <row r="2401" spans="1:9" x14ac:dyDescent="0.25">
      <c r="A2401" s="110"/>
      <c r="B2401" s="55"/>
      <c r="C2401" s="55"/>
      <c r="D2401" s="55"/>
      <c r="E2401" s="56"/>
      <c r="F2401" s="55"/>
      <c r="G2401" s="56"/>
      <c r="H2401" s="84"/>
      <c r="I2401" s="84"/>
    </row>
    <row r="2402" spans="1:9" x14ac:dyDescent="0.25">
      <c r="A2402" s="110"/>
      <c r="B2402" s="55"/>
      <c r="C2402" s="55"/>
      <c r="D2402" s="55"/>
      <c r="E2402" s="56"/>
      <c r="F2402" s="55"/>
      <c r="G2402" s="56"/>
      <c r="H2402" s="84"/>
      <c r="I2402" s="84"/>
    </row>
    <row r="2403" spans="1:9" x14ac:dyDescent="0.25">
      <c r="A2403" s="110"/>
      <c r="B2403" s="55"/>
      <c r="C2403" s="55"/>
      <c r="D2403" s="55"/>
      <c r="E2403" s="56"/>
      <c r="F2403" s="55"/>
      <c r="G2403" s="56"/>
      <c r="H2403" s="84"/>
      <c r="I2403" s="84"/>
    </row>
    <row r="2404" spans="1:9" x14ac:dyDescent="0.25">
      <c r="A2404" s="110"/>
      <c r="B2404" s="55"/>
      <c r="C2404" s="55"/>
      <c r="D2404" s="55"/>
      <c r="E2404" s="56"/>
      <c r="F2404" s="55"/>
      <c r="G2404" s="56"/>
      <c r="H2404" s="84"/>
      <c r="I2404" s="84"/>
    </row>
    <row r="2405" spans="1:9" x14ac:dyDescent="0.25">
      <c r="A2405" s="110"/>
      <c r="B2405" s="55"/>
      <c r="C2405" s="55"/>
      <c r="D2405" s="55"/>
      <c r="E2405" s="56"/>
      <c r="F2405" s="55"/>
      <c r="G2405" s="56"/>
      <c r="H2405" s="84"/>
      <c r="I2405" s="84"/>
    </row>
    <row r="2406" spans="1:9" x14ac:dyDescent="0.25">
      <c r="A2406" s="110"/>
      <c r="B2406" s="55"/>
      <c r="C2406" s="55"/>
      <c r="D2406" s="55"/>
      <c r="E2406" s="56"/>
      <c r="F2406" s="55"/>
      <c r="G2406" s="56"/>
      <c r="H2406" s="84"/>
      <c r="I2406" s="84"/>
    </row>
    <row r="2407" spans="1:9" x14ac:dyDescent="0.25">
      <c r="A2407" s="110"/>
      <c r="B2407" s="55"/>
      <c r="C2407" s="55"/>
      <c r="D2407" s="55"/>
      <c r="E2407" s="56"/>
      <c r="F2407" s="55"/>
      <c r="G2407" s="56"/>
      <c r="H2407" s="84"/>
      <c r="I2407" s="84"/>
    </row>
    <row r="2408" spans="1:9" x14ac:dyDescent="0.25">
      <c r="A2408" s="110"/>
      <c r="B2408" s="55"/>
      <c r="C2408" s="55"/>
      <c r="D2408" s="55"/>
      <c r="E2408" s="56"/>
      <c r="F2408" s="55"/>
      <c r="G2408" s="56"/>
      <c r="H2408" s="84"/>
      <c r="I2408" s="84"/>
    </row>
    <row r="2409" spans="1:9" x14ac:dyDescent="0.25">
      <c r="A2409" s="110"/>
      <c r="B2409" s="55"/>
      <c r="C2409" s="55"/>
      <c r="D2409" s="55"/>
      <c r="E2409" s="56"/>
      <c r="F2409" s="55"/>
      <c r="G2409" s="56"/>
      <c r="H2409" s="84"/>
      <c r="I2409" s="84"/>
    </row>
    <row r="2410" spans="1:9" x14ac:dyDescent="0.25">
      <c r="A2410" s="110"/>
      <c r="B2410" s="55"/>
      <c r="C2410" s="55"/>
      <c r="D2410" s="55"/>
      <c r="E2410" s="56"/>
      <c r="F2410" s="55"/>
      <c r="G2410" s="56"/>
      <c r="H2410" s="84"/>
      <c r="I2410" s="84"/>
    </row>
    <row r="2411" spans="1:9" x14ac:dyDescent="0.25">
      <c r="A2411" s="110"/>
      <c r="B2411" s="55"/>
      <c r="C2411" s="55"/>
      <c r="D2411" s="55"/>
      <c r="E2411" s="56"/>
      <c r="F2411" s="55"/>
      <c r="G2411" s="56"/>
      <c r="H2411" s="84"/>
      <c r="I2411" s="84"/>
    </row>
    <row r="2412" spans="1:9" x14ac:dyDescent="0.25">
      <c r="A2412" s="110"/>
      <c r="B2412" s="55"/>
      <c r="C2412" s="55"/>
      <c r="D2412" s="55"/>
      <c r="E2412" s="56"/>
      <c r="F2412" s="55"/>
      <c r="G2412" s="56"/>
      <c r="H2412" s="84"/>
      <c r="I2412" s="84"/>
    </row>
    <row r="2413" spans="1:9" x14ac:dyDescent="0.25">
      <c r="A2413" s="110"/>
      <c r="B2413" s="55"/>
      <c r="C2413" s="55"/>
      <c r="D2413" s="55"/>
      <c r="E2413" s="56"/>
      <c r="F2413" s="55"/>
      <c r="G2413" s="56"/>
      <c r="H2413" s="84"/>
      <c r="I2413" s="84"/>
    </row>
    <row r="2414" spans="1:9" x14ac:dyDescent="0.25">
      <c r="A2414" s="110"/>
      <c r="B2414" s="55"/>
      <c r="C2414" s="55"/>
      <c r="D2414" s="55"/>
      <c r="E2414" s="56"/>
      <c r="F2414" s="55"/>
      <c r="G2414" s="56"/>
      <c r="H2414" s="84"/>
      <c r="I2414" s="84"/>
    </row>
    <row r="2415" spans="1:9" x14ac:dyDescent="0.25">
      <c r="A2415" s="110"/>
      <c r="B2415" s="55"/>
      <c r="C2415" s="55"/>
      <c r="D2415" s="55"/>
      <c r="E2415" s="56"/>
      <c r="F2415" s="55"/>
      <c r="G2415" s="56"/>
      <c r="H2415" s="84"/>
      <c r="I2415" s="84"/>
    </row>
    <row r="2416" spans="1:9" x14ac:dyDescent="0.25">
      <c r="A2416" s="110"/>
      <c r="B2416" s="55"/>
      <c r="C2416" s="55"/>
      <c r="D2416" s="55"/>
      <c r="E2416" s="56"/>
      <c r="F2416" s="55"/>
      <c r="G2416" s="56"/>
      <c r="H2416" s="84"/>
      <c r="I2416" s="84"/>
    </row>
    <row r="2417" spans="1:9" x14ac:dyDescent="0.25">
      <c r="A2417" s="110"/>
      <c r="B2417" s="55"/>
      <c r="C2417" s="55"/>
      <c r="D2417" s="55"/>
      <c r="E2417" s="56"/>
      <c r="F2417" s="55"/>
      <c r="G2417" s="56"/>
      <c r="H2417" s="84"/>
      <c r="I2417" s="84"/>
    </row>
    <row r="2418" spans="1:9" x14ac:dyDescent="0.25">
      <c r="A2418" s="110"/>
      <c r="B2418" s="55"/>
      <c r="C2418" s="55"/>
      <c r="D2418" s="55"/>
      <c r="E2418" s="56"/>
      <c r="F2418" s="55"/>
      <c r="G2418" s="56"/>
      <c r="H2418" s="84"/>
      <c r="I2418" s="84"/>
    </row>
    <row r="2419" spans="1:9" x14ac:dyDescent="0.25">
      <c r="A2419" s="110"/>
      <c r="B2419" s="55"/>
      <c r="C2419" s="55"/>
      <c r="D2419" s="55"/>
      <c r="E2419" s="56"/>
      <c r="F2419" s="55"/>
      <c r="G2419" s="56"/>
      <c r="H2419" s="84"/>
      <c r="I2419" s="84"/>
    </row>
    <row r="2420" spans="1:9" x14ac:dyDescent="0.25">
      <c r="A2420" s="110"/>
      <c r="B2420" s="55"/>
      <c r="C2420" s="55"/>
      <c r="D2420" s="55"/>
      <c r="E2420" s="56"/>
      <c r="F2420" s="55"/>
      <c r="G2420" s="56"/>
      <c r="H2420" s="84"/>
      <c r="I2420" s="84"/>
    </row>
    <row r="2421" spans="1:9" x14ac:dyDescent="0.25">
      <c r="A2421" s="110"/>
      <c r="B2421" s="55"/>
      <c r="C2421" s="55"/>
      <c r="D2421" s="55"/>
      <c r="E2421" s="56"/>
      <c r="F2421" s="55"/>
      <c r="G2421" s="56"/>
      <c r="H2421" s="84"/>
      <c r="I2421" s="84"/>
    </row>
    <row r="2422" spans="1:9" x14ac:dyDescent="0.25">
      <c r="A2422" s="110"/>
      <c r="B2422" s="55"/>
      <c r="C2422" s="55"/>
      <c r="D2422" s="55"/>
      <c r="E2422" s="56"/>
      <c r="F2422" s="55"/>
      <c r="G2422" s="56"/>
      <c r="H2422" s="84"/>
      <c r="I2422" s="84"/>
    </row>
    <row r="2423" spans="1:9" x14ac:dyDescent="0.25">
      <c r="A2423" s="110"/>
      <c r="B2423" s="55"/>
      <c r="C2423" s="55"/>
      <c r="D2423" s="55"/>
      <c r="E2423" s="56"/>
      <c r="F2423" s="55"/>
      <c r="G2423" s="56"/>
      <c r="H2423" s="84"/>
      <c r="I2423" s="84"/>
    </row>
    <row r="2424" spans="1:9" x14ac:dyDescent="0.25">
      <c r="A2424" s="110"/>
      <c r="B2424" s="55"/>
      <c r="C2424" s="55"/>
      <c r="D2424" s="55"/>
      <c r="E2424" s="56"/>
      <c r="F2424" s="55"/>
      <c r="G2424" s="56"/>
      <c r="H2424" s="84"/>
      <c r="I2424" s="84"/>
    </row>
    <row r="2425" spans="1:9" x14ac:dyDescent="0.25">
      <c r="A2425" s="110"/>
      <c r="B2425" s="55"/>
      <c r="C2425" s="55"/>
      <c r="D2425" s="55"/>
      <c r="E2425" s="56"/>
      <c r="F2425" s="55"/>
      <c r="G2425" s="56"/>
      <c r="H2425" s="84"/>
      <c r="I2425" s="84"/>
    </row>
    <row r="2426" spans="1:9" x14ac:dyDescent="0.25">
      <c r="A2426" s="110"/>
      <c r="B2426" s="55"/>
      <c r="C2426" s="55"/>
      <c r="D2426" s="55"/>
      <c r="E2426" s="56"/>
      <c r="F2426" s="55"/>
      <c r="G2426" s="56"/>
      <c r="H2426" s="84"/>
      <c r="I2426" s="84"/>
    </row>
    <row r="2427" spans="1:9" x14ac:dyDescent="0.25">
      <c r="A2427" s="110"/>
      <c r="B2427" s="55"/>
      <c r="C2427" s="55"/>
      <c r="D2427" s="55"/>
      <c r="E2427" s="56"/>
      <c r="F2427" s="55"/>
      <c r="G2427" s="56"/>
      <c r="H2427" s="84"/>
      <c r="I2427" s="84"/>
    </row>
    <row r="2428" spans="1:9" x14ac:dyDescent="0.25">
      <c r="A2428" s="110"/>
      <c r="B2428" s="55"/>
      <c r="C2428" s="55"/>
      <c r="D2428" s="55"/>
      <c r="E2428" s="56"/>
      <c r="F2428" s="55"/>
      <c r="G2428" s="56"/>
      <c r="H2428" s="84"/>
      <c r="I2428" s="84"/>
    </row>
    <row r="2429" spans="1:9" x14ac:dyDescent="0.25">
      <c r="A2429" s="110"/>
      <c r="B2429" s="55"/>
      <c r="C2429" s="55"/>
      <c r="D2429" s="55"/>
      <c r="E2429" s="56"/>
      <c r="F2429" s="55"/>
      <c r="G2429" s="56"/>
      <c r="H2429" s="84"/>
      <c r="I2429" s="84"/>
    </row>
    <row r="2430" spans="1:9" x14ac:dyDescent="0.25">
      <c r="A2430" s="110"/>
      <c r="B2430" s="55"/>
      <c r="C2430" s="55"/>
      <c r="D2430" s="55"/>
      <c r="E2430" s="56"/>
      <c r="F2430" s="55"/>
      <c r="G2430" s="56"/>
      <c r="H2430" s="84"/>
      <c r="I2430" s="84"/>
    </row>
    <row r="2431" spans="1:9" x14ac:dyDescent="0.25">
      <c r="A2431" s="110"/>
      <c r="B2431" s="55"/>
      <c r="C2431" s="55"/>
      <c r="D2431" s="55"/>
      <c r="E2431" s="56"/>
      <c r="F2431" s="55"/>
      <c r="G2431" s="56"/>
      <c r="H2431" s="84"/>
      <c r="I2431" s="84"/>
    </row>
    <row r="2432" spans="1:9" x14ac:dyDescent="0.25">
      <c r="A2432" s="110"/>
      <c r="B2432" s="55"/>
      <c r="C2432" s="55"/>
      <c r="D2432" s="55"/>
      <c r="E2432" s="56"/>
      <c r="F2432" s="55"/>
      <c r="G2432" s="56"/>
      <c r="H2432" s="84"/>
      <c r="I2432" s="84"/>
    </row>
    <row r="2433" spans="1:9" x14ac:dyDescent="0.25">
      <c r="A2433" s="110"/>
      <c r="B2433" s="55"/>
      <c r="C2433" s="55"/>
      <c r="D2433" s="55"/>
      <c r="E2433" s="56"/>
      <c r="F2433" s="55"/>
      <c r="G2433" s="56"/>
      <c r="H2433" s="84"/>
      <c r="I2433" s="84"/>
    </row>
    <row r="2434" spans="1:9" x14ac:dyDescent="0.25">
      <c r="A2434" s="110"/>
      <c r="B2434" s="55"/>
      <c r="C2434" s="55"/>
      <c r="D2434" s="55"/>
      <c r="E2434" s="56"/>
      <c r="F2434" s="55"/>
      <c r="G2434" s="56"/>
      <c r="H2434" s="84"/>
      <c r="I2434" s="84"/>
    </row>
    <row r="2435" spans="1:9" x14ac:dyDescent="0.25">
      <c r="A2435" s="110"/>
      <c r="B2435" s="55"/>
      <c r="C2435" s="55"/>
      <c r="D2435" s="55"/>
      <c r="E2435" s="56"/>
      <c r="F2435" s="55"/>
      <c r="G2435" s="56"/>
      <c r="H2435" s="84"/>
      <c r="I2435" s="84"/>
    </row>
    <row r="2436" spans="1:9" x14ac:dyDescent="0.25">
      <c r="A2436" s="110"/>
      <c r="B2436" s="55"/>
      <c r="C2436" s="55"/>
      <c r="D2436" s="55"/>
      <c r="E2436" s="56"/>
      <c r="F2436" s="55"/>
      <c r="G2436" s="56"/>
      <c r="H2436" s="84"/>
      <c r="I2436" s="84"/>
    </row>
    <row r="2437" spans="1:9" x14ac:dyDescent="0.25">
      <c r="A2437" s="110"/>
      <c r="B2437" s="55"/>
      <c r="C2437" s="55"/>
      <c r="D2437" s="55"/>
      <c r="E2437" s="56"/>
      <c r="F2437" s="55"/>
      <c r="G2437" s="56"/>
      <c r="H2437" s="84"/>
      <c r="I2437" s="84"/>
    </row>
    <row r="2438" spans="1:9" x14ac:dyDescent="0.25">
      <c r="A2438" s="110"/>
      <c r="B2438" s="55"/>
      <c r="C2438" s="55"/>
      <c r="D2438" s="55"/>
      <c r="E2438" s="56"/>
      <c r="F2438" s="55"/>
      <c r="G2438" s="56"/>
      <c r="H2438" s="84"/>
      <c r="I2438" s="84"/>
    </row>
    <row r="2439" spans="1:9" x14ac:dyDescent="0.25">
      <c r="A2439" s="110"/>
      <c r="B2439" s="55"/>
      <c r="C2439" s="55"/>
      <c r="D2439" s="55"/>
      <c r="E2439" s="56"/>
      <c r="F2439" s="55"/>
      <c r="G2439" s="56"/>
      <c r="H2439" s="84"/>
      <c r="I2439" s="84"/>
    </row>
    <row r="2440" spans="1:9" x14ac:dyDescent="0.25">
      <c r="A2440" s="110"/>
      <c r="B2440" s="55"/>
      <c r="C2440" s="55"/>
      <c r="D2440" s="55"/>
      <c r="E2440" s="56"/>
      <c r="F2440" s="55"/>
      <c r="G2440" s="56"/>
      <c r="H2440" s="84"/>
      <c r="I2440" s="84"/>
    </row>
    <row r="2441" spans="1:9" x14ac:dyDescent="0.25">
      <c r="A2441" s="110"/>
      <c r="B2441" s="55"/>
      <c r="C2441" s="55"/>
      <c r="D2441" s="55"/>
      <c r="E2441" s="56"/>
      <c r="F2441" s="55"/>
      <c r="G2441" s="56"/>
      <c r="H2441" s="84"/>
      <c r="I2441" s="84"/>
    </row>
    <row r="2442" spans="1:9" x14ac:dyDescent="0.25">
      <c r="A2442" s="110"/>
      <c r="B2442" s="55"/>
      <c r="C2442" s="55"/>
      <c r="D2442" s="55"/>
      <c r="E2442" s="56"/>
      <c r="F2442" s="55"/>
      <c r="G2442" s="56"/>
      <c r="H2442" s="84"/>
      <c r="I2442" s="84"/>
    </row>
    <row r="2443" spans="1:9" x14ac:dyDescent="0.25">
      <c r="A2443" s="110"/>
      <c r="B2443" s="55"/>
      <c r="C2443" s="55"/>
      <c r="D2443" s="55"/>
      <c r="E2443" s="56"/>
      <c r="F2443" s="55"/>
      <c r="G2443" s="56"/>
      <c r="H2443" s="84"/>
      <c r="I2443" s="84"/>
    </row>
    <row r="2444" spans="1:9" x14ac:dyDescent="0.25">
      <c r="A2444" s="110"/>
      <c r="B2444" s="55"/>
      <c r="C2444" s="55"/>
      <c r="D2444" s="55"/>
      <c r="E2444" s="56"/>
      <c r="F2444" s="55"/>
      <c r="G2444" s="56"/>
      <c r="H2444" s="84"/>
      <c r="I2444" s="84"/>
    </row>
    <row r="2445" spans="1:9" x14ac:dyDescent="0.25">
      <c r="A2445" s="110"/>
      <c r="B2445" s="55"/>
      <c r="C2445" s="55"/>
      <c r="D2445" s="55"/>
      <c r="E2445" s="56"/>
      <c r="F2445" s="55"/>
      <c r="G2445" s="56"/>
      <c r="H2445" s="84"/>
      <c r="I2445" s="84"/>
    </row>
    <row r="2446" spans="1:9" x14ac:dyDescent="0.25">
      <c r="A2446" s="110"/>
      <c r="B2446" s="55"/>
      <c r="C2446" s="55"/>
      <c r="D2446" s="55"/>
      <c r="E2446" s="56"/>
      <c r="F2446" s="55"/>
      <c r="G2446" s="56"/>
      <c r="H2446" s="84"/>
      <c r="I2446" s="84"/>
    </row>
    <row r="2447" spans="1:9" x14ac:dyDescent="0.25">
      <c r="A2447" s="110"/>
      <c r="B2447" s="55"/>
      <c r="C2447" s="55"/>
      <c r="D2447" s="55"/>
      <c r="E2447" s="56"/>
      <c r="F2447" s="55"/>
      <c r="G2447" s="56"/>
      <c r="H2447" s="84"/>
      <c r="I2447" s="84"/>
    </row>
    <row r="2448" spans="1:9" x14ac:dyDescent="0.25">
      <c r="A2448" s="110"/>
      <c r="B2448" s="55"/>
      <c r="C2448" s="55"/>
      <c r="D2448" s="55"/>
      <c r="E2448" s="56"/>
      <c r="F2448" s="55"/>
      <c r="G2448" s="56"/>
      <c r="H2448" s="84"/>
      <c r="I2448" s="84"/>
    </row>
    <row r="2449" spans="1:9" x14ac:dyDescent="0.25">
      <c r="A2449" s="110"/>
      <c r="B2449" s="55"/>
      <c r="C2449" s="55"/>
      <c r="D2449" s="55"/>
      <c r="E2449" s="56"/>
      <c r="F2449" s="55"/>
      <c r="G2449" s="56"/>
      <c r="H2449" s="84"/>
      <c r="I2449" s="84"/>
    </row>
    <row r="2450" spans="1:9" x14ac:dyDescent="0.25">
      <c r="A2450" s="110"/>
      <c r="B2450" s="55"/>
      <c r="C2450" s="55"/>
      <c r="D2450" s="55"/>
      <c r="E2450" s="56"/>
      <c r="F2450" s="55"/>
      <c r="G2450" s="56"/>
      <c r="H2450" s="84"/>
      <c r="I2450" s="84"/>
    </row>
    <row r="2451" spans="1:9" x14ac:dyDescent="0.25">
      <c r="A2451" s="110"/>
      <c r="B2451" s="55"/>
      <c r="C2451" s="55"/>
      <c r="D2451" s="55"/>
      <c r="E2451" s="56"/>
      <c r="F2451" s="55"/>
      <c r="G2451" s="56"/>
      <c r="H2451" s="84"/>
      <c r="I2451" s="84"/>
    </row>
    <row r="2452" spans="1:9" x14ac:dyDescent="0.25">
      <c r="A2452" s="110"/>
      <c r="B2452" s="55"/>
      <c r="C2452" s="55"/>
      <c r="D2452" s="55"/>
      <c r="E2452" s="56"/>
      <c r="F2452" s="55"/>
      <c r="G2452" s="56"/>
      <c r="H2452" s="84"/>
      <c r="I2452" s="84"/>
    </row>
    <row r="2453" spans="1:9" x14ac:dyDescent="0.25">
      <c r="A2453" s="110"/>
      <c r="B2453" s="55"/>
      <c r="C2453" s="55"/>
      <c r="D2453" s="55"/>
      <c r="E2453" s="56"/>
      <c r="F2453" s="55"/>
      <c r="G2453" s="56"/>
      <c r="H2453" s="84"/>
      <c r="I2453" s="84"/>
    </row>
    <row r="2454" spans="1:9" x14ac:dyDescent="0.25">
      <c r="A2454" s="110"/>
      <c r="B2454" s="55"/>
      <c r="C2454" s="55"/>
      <c r="D2454" s="55"/>
      <c r="E2454" s="56"/>
      <c r="F2454" s="55"/>
      <c r="G2454" s="56"/>
      <c r="H2454" s="84"/>
      <c r="I2454" s="84"/>
    </row>
    <row r="2455" spans="1:9" x14ac:dyDescent="0.25">
      <c r="A2455" s="110"/>
      <c r="B2455" s="55"/>
      <c r="C2455" s="55"/>
      <c r="D2455" s="55"/>
      <c r="E2455" s="56"/>
      <c r="F2455" s="55"/>
      <c r="G2455" s="56"/>
      <c r="H2455" s="84"/>
      <c r="I2455" s="84"/>
    </row>
    <row r="2456" spans="1:9" x14ac:dyDescent="0.25">
      <c r="A2456" s="110"/>
      <c r="B2456" s="55"/>
      <c r="C2456" s="55"/>
      <c r="D2456" s="55"/>
      <c r="E2456" s="56"/>
      <c r="F2456" s="55"/>
      <c r="G2456" s="56"/>
      <c r="H2456" s="84"/>
      <c r="I2456" s="84"/>
    </row>
    <row r="2457" spans="1:9" x14ac:dyDescent="0.25">
      <c r="A2457" s="110"/>
      <c r="B2457" s="55"/>
      <c r="C2457" s="55"/>
      <c r="D2457" s="55"/>
      <c r="E2457" s="56"/>
      <c r="F2457" s="55"/>
      <c r="G2457" s="56"/>
      <c r="H2457" s="84"/>
      <c r="I2457" s="84"/>
    </row>
    <row r="2458" spans="1:9" x14ac:dyDescent="0.25">
      <c r="A2458" s="110"/>
      <c r="B2458" s="55"/>
      <c r="C2458" s="55"/>
      <c r="D2458" s="55"/>
      <c r="E2458" s="56"/>
      <c r="F2458" s="55"/>
      <c r="G2458" s="56"/>
      <c r="H2458" s="84"/>
      <c r="I2458" s="84"/>
    </row>
    <row r="2459" spans="1:9" x14ac:dyDescent="0.25">
      <c r="A2459" s="110"/>
      <c r="B2459" s="55"/>
      <c r="C2459" s="55"/>
      <c r="D2459" s="55"/>
      <c r="E2459" s="56"/>
      <c r="F2459" s="55"/>
      <c r="G2459" s="56"/>
      <c r="H2459" s="84"/>
      <c r="I2459" s="84"/>
    </row>
    <row r="2460" spans="1:9" x14ac:dyDescent="0.25">
      <c r="A2460" s="110"/>
      <c r="B2460" s="55"/>
      <c r="C2460" s="55"/>
      <c r="D2460" s="55"/>
      <c r="E2460" s="56"/>
      <c r="F2460" s="55"/>
      <c r="G2460" s="56"/>
      <c r="H2460" s="84"/>
      <c r="I2460" s="84"/>
    </row>
    <row r="2461" spans="1:9" x14ac:dyDescent="0.25">
      <c r="A2461" s="110"/>
      <c r="B2461" s="55"/>
      <c r="C2461" s="55"/>
      <c r="D2461" s="55"/>
      <c r="E2461" s="56"/>
      <c r="F2461" s="55"/>
      <c r="G2461" s="56"/>
      <c r="H2461" s="84"/>
      <c r="I2461" s="84"/>
    </row>
    <row r="2462" spans="1:9" x14ac:dyDescent="0.25">
      <c r="A2462" s="110"/>
      <c r="B2462" s="55"/>
      <c r="C2462" s="55"/>
      <c r="D2462" s="55"/>
      <c r="E2462" s="56"/>
      <c r="F2462" s="55"/>
      <c r="G2462" s="56"/>
      <c r="H2462" s="84"/>
      <c r="I2462" s="84"/>
    </row>
    <row r="2463" spans="1:9" x14ac:dyDescent="0.25">
      <c r="A2463" s="110"/>
      <c r="B2463" s="55"/>
      <c r="C2463" s="55"/>
      <c r="D2463" s="55"/>
      <c r="E2463" s="56"/>
      <c r="F2463" s="55"/>
      <c r="G2463" s="56"/>
      <c r="H2463" s="84"/>
      <c r="I2463" s="84"/>
    </row>
    <row r="2464" spans="1:9" x14ac:dyDescent="0.25">
      <c r="A2464" s="110"/>
      <c r="B2464" s="55"/>
      <c r="C2464" s="55"/>
      <c r="D2464" s="55"/>
      <c r="E2464" s="56"/>
      <c r="F2464" s="55"/>
      <c r="G2464" s="56"/>
      <c r="H2464" s="84"/>
      <c r="I2464" s="84"/>
    </row>
    <row r="2465" spans="1:9" x14ac:dyDescent="0.25">
      <c r="A2465" s="110"/>
      <c r="B2465" s="55"/>
      <c r="C2465" s="55"/>
      <c r="D2465" s="55"/>
      <c r="E2465" s="56"/>
      <c r="F2465" s="55"/>
      <c r="G2465" s="56"/>
      <c r="H2465" s="84"/>
      <c r="I2465" s="84"/>
    </row>
    <row r="2466" spans="1:9" x14ac:dyDescent="0.25">
      <c r="A2466" s="110"/>
      <c r="B2466" s="55"/>
      <c r="C2466" s="55"/>
      <c r="D2466" s="55"/>
      <c r="E2466" s="56"/>
      <c r="F2466" s="55"/>
      <c r="G2466" s="56"/>
      <c r="H2466" s="84"/>
      <c r="I2466" s="84"/>
    </row>
    <row r="2467" spans="1:9" x14ac:dyDescent="0.25">
      <c r="A2467" s="110"/>
      <c r="B2467" s="55"/>
      <c r="C2467" s="55"/>
      <c r="D2467" s="55"/>
      <c r="E2467" s="56"/>
      <c r="F2467" s="55"/>
      <c r="G2467" s="56"/>
      <c r="H2467" s="84"/>
      <c r="I2467" s="84"/>
    </row>
    <row r="2468" spans="1:9" x14ac:dyDescent="0.25">
      <c r="A2468" s="110"/>
      <c r="B2468" s="55"/>
      <c r="C2468" s="55"/>
      <c r="D2468" s="55"/>
      <c r="E2468" s="56"/>
      <c r="F2468" s="55"/>
      <c r="G2468" s="56"/>
      <c r="H2468" s="84"/>
      <c r="I2468" s="84"/>
    </row>
    <row r="2469" spans="1:9" x14ac:dyDescent="0.25">
      <c r="A2469" s="110"/>
      <c r="B2469" s="55"/>
      <c r="C2469" s="55"/>
      <c r="D2469" s="55"/>
      <c r="E2469" s="56"/>
      <c r="F2469" s="55"/>
      <c r="G2469" s="56"/>
      <c r="H2469" s="84"/>
      <c r="I2469" s="84"/>
    </row>
    <row r="2470" spans="1:9" x14ac:dyDescent="0.25">
      <c r="A2470" s="110"/>
      <c r="B2470" s="55"/>
      <c r="C2470" s="55"/>
      <c r="D2470" s="55"/>
      <c r="E2470" s="56"/>
      <c r="F2470" s="55"/>
      <c r="G2470" s="56"/>
      <c r="H2470" s="84"/>
      <c r="I2470" s="84"/>
    </row>
    <row r="2471" spans="1:9" x14ac:dyDescent="0.25">
      <c r="A2471" s="110"/>
      <c r="B2471" s="55"/>
      <c r="C2471" s="55"/>
      <c r="D2471" s="55"/>
      <c r="E2471" s="56"/>
      <c r="F2471" s="55"/>
      <c r="G2471" s="56"/>
      <c r="H2471" s="84"/>
      <c r="I2471" s="84"/>
    </row>
    <row r="2472" spans="1:9" x14ac:dyDescent="0.25">
      <c r="A2472" s="110"/>
      <c r="B2472" s="55"/>
      <c r="C2472" s="55"/>
      <c r="D2472" s="55"/>
      <c r="E2472" s="56"/>
      <c r="F2472" s="55"/>
      <c r="G2472" s="56"/>
      <c r="H2472" s="84"/>
      <c r="I2472" s="84"/>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6A5C-E3BF-4A07-B531-8A63B2F71289}">
  <sheetPr>
    <tabColor theme="4" tint="0.39997558519241921"/>
  </sheetPr>
  <dimension ref="A1:M7056"/>
  <sheetViews>
    <sheetView showGridLines="0" zoomScale="85" zoomScaleNormal="85" workbookViewId="0">
      <pane ySplit="1" topLeftCell="A14" activePane="bottomLeft" state="frozen"/>
      <selection activeCell="A2" sqref="A2:A5"/>
      <selection pane="bottomLeft" activeCell="C13" sqref="C13"/>
    </sheetView>
  </sheetViews>
  <sheetFormatPr defaultRowHeight="15" x14ac:dyDescent="0.25"/>
  <cols>
    <col min="1" max="1" width="15" style="13" customWidth="1"/>
    <col min="2" max="2" width="33.42578125" style="13" customWidth="1"/>
    <col min="3" max="3" width="27.5703125" style="13" customWidth="1"/>
    <col min="4" max="4" width="15.140625" style="13" customWidth="1"/>
    <col min="5" max="5" width="15.140625" style="102" customWidth="1"/>
    <col min="6" max="6" width="15.140625" style="13" customWidth="1"/>
    <col min="7" max="7" width="13.42578125" style="103" customWidth="1"/>
    <col min="8" max="8" width="13.28515625" customWidth="1"/>
    <col min="9" max="9" width="14.5703125" customWidth="1"/>
    <col min="12" max="12" width="13.42578125" bestFit="1" customWidth="1"/>
    <col min="13" max="13" width="10.7109375" bestFit="1" customWidth="1"/>
  </cols>
  <sheetData>
    <row r="1" spans="1:13" ht="25.5" customHeight="1" thickBot="1" x14ac:dyDescent="0.3">
      <c r="A1" s="83" t="s">
        <v>81</v>
      </c>
      <c r="B1" s="83" t="s">
        <v>178</v>
      </c>
      <c r="C1" s="83" t="s">
        <v>179</v>
      </c>
      <c r="D1" s="83" t="s">
        <v>114</v>
      </c>
      <c r="E1" s="101" t="s">
        <v>78</v>
      </c>
      <c r="F1" s="83" t="s">
        <v>79</v>
      </c>
      <c r="G1" s="101" t="s">
        <v>113</v>
      </c>
      <c r="H1" s="83" t="s">
        <v>118</v>
      </c>
      <c r="I1" s="83" t="s">
        <v>84</v>
      </c>
      <c r="K1" s="121" t="s">
        <v>155</v>
      </c>
      <c r="L1" s="156" t="s">
        <v>197</v>
      </c>
      <c r="M1" s="156"/>
    </row>
    <row r="2" spans="1:13" x14ac:dyDescent="0.25">
      <c r="A2" s="110" t="str">
        <f>IF(E2="","",E2+(6-J2))</f>
        <v/>
      </c>
      <c r="B2" s="55" t="s">
        <v>17</v>
      </c>
      <c r="C2" s="55"/>
      <c r="D2" s="55"/>
      <c r="E2" s="56"/>
      <c r="F2" s="78">
        <f>'Data Inputs'!C10</f>
        <v>0</v>
      </c>
      <c r="G2" s="56"/>
      <c r="H2" s="84">
        <f>SUMIF('Cash Inflows'!E:E,'AR Journal'!D2,'Cash Inflows'!F:F)</f>
        <v>0</v>
      </c>
      <c r="I2" s="122">
        <f>F2-H2</f>
        <v>0</v>
      </c>
      <c r="J2">
        <f>IF(WEEKDAY(E2)=7,0,WEEKDAY(E2))</f>
        <v>0</v>
      </c>
      <c r="K2" t="b">
        <f ca="1">IF(TODAY()-E2&gt;'Data Inputs'!$B$46,TRUE,FALSE)</f>
        <v>1</v>
      </c>
    </row>
    <row r="3" spans="1:13" x14ac:dyDescent="0.25">
      <c r="A3" s="110" t="str">
        <f t="shared" ref="A3:A66" si="0">IF(E3="","",E3+(6-J3))</f>
        <v/>
      </c>
      <c r="B3" s="129"/>
      <c r="C3" s="55"/>
      <c r="D3" s="129"/>
      <c r="E3" s="56"/>
      <c r="F3" s="72"/>
      <c r="G3" s="56"/>
      <c r="H3" s="84">
        <f>SUMIF('Cash Inflows'!E:E,'AR Journal'!D3,'Cash Inflows'!F:F)</f>
        <v>0</v>
      </c>
      <c r="I3" s="84">
        <f t="shared" ref="I3:I66" si="1">F3-H3</f>
        <v>0</v>
      </c>
      <c r="J3">
        <f t="shared" ref="J3:J66" si="2">IF(WEEKDAY(E3)=7,0,WEEKDAY(E3))</f>
        <v>0</v>
      </c>
      <c r="K3" t="b">
        <f ca="1">IF(TODAY()-E3&gt;'Data Inputs'!$B$46,TRUE,FALSE)</f>
        <v>1</v>
      </c>
    </row>
    <row r="4" spans="1:13" x14ac:dyDescent="0.25">
      <c r="A4" s="110" t="str">
        <f t="shared" si="0"/>
        <v/>
      </c>
      <c r="B4" s="129"/>
      <c r="C4" s="129"/>
      <c r="D4" s="129"/>
      <c r="E4" s="56"/>
      <c r="F4" s="72"/>
      <c r="G4" s="56"/>
      <c r="H4" s="84">
        <f>SUMIF('Cash Inflows'!E:E,'AR Journal'!D4,'Cash Inflows'!F:F)</f>
        <v>0</v>
      </c>
      <c r="I4" s="84">
        <f t="shared" si="1"/>
        <v>0</v>
      </c>
      <c r="J4">
        <f t="shared" si="2"/>
        <v>0</v>
      </c>
      <c r="K4" t="b">
        <f ca="1">IF(TODAY()-E4&gt;'Data Inputs'!$B$46,TRUE,FALSE)</f>
        <v>1</v>
      </c>
    </row>
    <row r="5" spans="1:13" x14ac:dyDescent="0.25">
      <c r="A5" s="110" t="str">
        <f t="shared" si="0"/>
        <v/>
      </c>
      <c r="B5" s="129"/>
      <c r="C5" s="129"/>
      <c r="D5" s="129"/>
      <c r="E5" s="56"/>
      <c r="F5" s="72"/>
      <c r="G5" s="56"/>
      <c r="H5" s="84">
        <f>SUMIF('Cash Inflows'!E:E,'AR Journal'!D5,'Cash Inflows'!F:F)</f>
        <v>0</v>
      </c>
      <c r="I5" s="84">
        <f t="shared" si="1"/>
        <v>0</v>
      </c>
      <c r="J5">
        <f t="shared" si="2"/>
        <v>0</v>
      </c>
      <c r="K5" t="b">
        <f ca="1">IF(TODAY()-E5&gt;'Data Inputs'!$B$46,TRUE,FALSE)</f>
        <v>1</v>
      </c>
    </row>
    <row r="6" spans="1:13" x14ac:dyDescent="0.25">
      <c r="A6" s="110" t="str">
        <f t="shared" si="0"/>
        <v/>
      </c>
      <c r="B6" s="129"/>
      <c r="C6" s="129"/>
      <c r="D6" s="129"/>
      <c r="E6" s="56"/>
      <c r="F6" s="72"/>
      <c r="G6" s="56"/>
      <c r="H6" s="84">
        <f>SUMIF('Cash Inflows'!E:E,'AR Journal'!D6,'Cash Inflows'!F:F)</f>
        <v>0</v>
      </c>
      <c r="I6" s="84">
        <f t="shared" si="1"/>
        <v>0</v>
      </c>
      <c r="J6">
        <f t="shared" si="2"/>
        <v>0</v>
      </c>
      <c r="K6" t="b">
        <f ca="1">IF(TODAY()-E6&gt;'Data Inputs'!$B$46,TRUE,FALSE)</f>
        <v>1</v>
      </c>
    </row>
    <row r="7" spans="1:13" x14ac:dyDescent="0.25">
      <c r="A7" s="110" t="str">
        <f t="shared" si="0"/>
        <v/>
      </c>
      <c r="B7" s="129"/>
      <c r="C7" s="55"/>
      <c r="D7" s="129"/>
      <c r="E7" s="56"/>
      <c r="F7" s="72"/>
      <c r="G7" s="56"/>
      <c r="H7" s="84">
        <f>SUMIF('Cash Inflows'!E:E,'AR Journal'!D7,'Cash Inflows'!F:F)</f>
        <v>0</v>
      </c>
      <c r="I7" s="84">
        <f t="shared" si="1"/>
        <v>0</v>
      </c>
      <c r="J7">
        <f t="shared" si="2"/>
        <v>0</v>
      </c>
      <c r="K7" t="b">
        <f ca="1">IF(TODAY()-E7&gt;'Data Inputs'!$B$46,TRUE,FALSE)</f>
        <v>1</v>
      </c>
    </row>
    <row r="8" spans="1:13" x14ac:dyDescent="0.25">
      <c r="A8" s="110" t="str">
        <f t="shared" si="0"/>
        <v/>
      </c>
      <c r="B8" s="129"/>
      <c r="C8" s="55"/>
      <c r="D8" s="129"/>
      <c r="E8" s="56"/>
      <c r="F8" s="72"/>
      <c r="G8" s="56"/>
      <c r="H8" s="84">
        <f>SUMIF('Cash Inflows'!E:E,'AR Journal'!D8,'Cash Inflows'!F:F)</f>
        <v>0</v>
      </c>
      <c r="I8" s="84">
        <f t="shared" si="1"/>
        <v>0</v>
      </c>
      <c r="J8">
        <f t="shared" si="2"/>
        <v>0</v>
      </c>
      <c r="K8" t="b">
        <f ca="1">IF(TODAY()-E8&gt;'Data Inputs'!$B$46,TRUE,FALSE)</f>
        <v>1</v>
      </c>
    </row>
    <row r="9" spans="1:13" x14ac:dyDescent="0.25">
      <c r="A9" s="110" t="str">
        <f t="shared" si="0"/>
        <v/>
      </c>
      <c r="B9" s="129"/>
      <c r="C9" s="55"/>
      <c r="D9" s="129"/>
      <c r="E9" s="56"/>
      <c r="F9" s="72"/>
      <c r="G9" s="56"/>
      <c r="H9" s="84">
        <f>SUMIF('Cash Inflows'!E:E,'AR Journal'!D9,'Cash Inflows'!F:F)</f>
        <v>0</v>
      </c>
      <c r="I9" s="84">
        <f t="shared" si="1"/>
        <v>0</v>
      </c>
      <c r="J9">
        <f t="shared" si="2"/>
        <v>0</v>
      </c>
      <c r="K9" t="b">
        <f ca="1">IF(TODAY()-E9&gt;'Data Inputs'!$B$46,TRUE,FALSE)</f>
        <v>1</v>
      </c>
    </row>
    <row r="10" spans="1:13" x14ac:dyDescent="0.25">
      <c r="A10" s="110" t="str">
        <f t="shared" si="0"/>
        <v/>
      </c>
      <c r="B10" s="129"/>
      <c r="C10" s="55"/>
      <c r="D10" s="129"/>
      <c r="E10" s="56"/>
      <c r="F10" s="72"/>
      <c r="G10" s="56"/>
      <c r="H10" s="84">
        <f>SUMIF('Cash Inflows'!E:E,'AR Journal'!D10,'Cash Inflows'!F:F)</f>
        <v>0</v>
      </c>
      <c r="I10" s="84">
        <f t="shared" si="1"/>
        <v>0</v>
      </c>
      <c r="J10">
        <f t="shared" si="2"/>
        <v>0</v>
      </c>
      <c r="K10" t="b">
        <f ca="1">IF(TODAY()-E10&gt;'Data Inputs'!$B$46,TRUE,FALSE)</f>
        <v>1</v>
      </c>
    </row>
    <row r="11" spans="1:13" x14ac:dyDescent="0.25">
      <c r="A11" s="110" t="str">
        <f t="shared" si="0"/>
        <v/>
      </c>
      <c r="B11" s="129"/>
      <c r="C11" s="55"/>
      <c r="D11" s="129"/>
      <c r="E11" s="56"/>
      <c r="F11" s="72"/>
      <c r="G11" s="56"/>
      <c r="H11" s="84">
        <f>SUMIF('Cash Inflows'!E:E,'AR Journal'!D11,'Cash Inflows'!F:F)</f>
        <v>0</v>
      </c>
      <c r="I11" s="84">
        <f t="shared" si="1"/>
        <v>0</v>
      </c>
      <c r="J11">
        <f t="shared" si="2"/>
        <v>0</v>
      </c>
      <c r="K11" t="b">
        <f ca="1">IF(TODAY()-E11&gt;'Data Inputs'!$B$46,TRUE,FALSE)</f>
        <v>1</v>
      </c>
    </row>
    <row r="12" spans="1:13" x14ac:dyDescent="0.25">
      <c r="A12" s="110" t="str">
        <f t="shared" si="0"/>
        <v/>
      </c>
      <c r="B12" s="129"/>
      <c r="C12" s="55"/>
      <c r="D12" s="129"/>
      <c r="E12" s="56"/>
      <c r="F12" s="72"/>
      <c r="G12" s="56"/>
      <c r="H12" s="84">
        <f>SUMIF('Cash Inflows'!E:E,'AR Journal'!D12,'Cash Inflows'!F:F)</f>
        <v>0</v>
      </c>
      <c r="I12" s="84">
        <f t="shared" si="1"/>
        <v>0</v>
      </c>
      <c r="J12">
        <f t="shared" si="2"/>
        <v>0</v>
      </c>
      <c r="K12" t="b">
        <f ca="1">IF(TODAY()-E12&gt;'Data Inputs'!$B$46,TRUE,FALSE)</f>
        <v>1</v>
      </c>
    </row>
    <row r="13" spans="1:13" x14ac:dyDescent="0.25">
      <c r="A13" s="110" t="str">
        <f t="shared" si="0"/>
        <v/>
      </c>
      <c r="B13" s="129"/>
      <c r="C13" s="55"/>
      <c r="D13" s="129"/>
      <c r="E13" s="56"/>
      <c r="F13" s="72"/>
      <c r="G13" s="56"/>
      <c r="H13" s="84">
        <f>SUMIF('Cash Inflows'!E:E,'AR Journal'!D13,'Cash Inflows'!F:F)</f>
        <v>0</v>
      </c>
      <c r="I13" s="84">
        <f t="shared" si="1"/>
        <v>0</v>
      </c>
      <c r="J13">
        <f t="shared" si="2"/>
        <v>0</v>
      </c>
      <c r="K13" t="b">
        <f ca="1">IF(TODAY()-E13&gt;'Data Inputs'!$B$46,TRUE,FALSE)</f>
        <v>1</v>
      </c>
    </row>
    <row r="14" spans="1:13" x14ac:dyDescent="0.25">
      <c r="A14" s="110" t="str">
        <f t="shared" si="0"/>
        <v/>
      </c>
      <c r="B14" s="129"/>
      <c r="C14" s="55"/>
      <c r="D14" s="129"/>
      <c r="E14" s="56"/>
      <c r="F14" s="72"/>
      <c r="G14" s="56"/>
      <c r="H14" s="84">
        <f>SUMIF('Cash Inflows'!E:E,'AR Journal'!D14,'Cash Inflows'!F:F)</f>
        <v>0</v>
      </c>
      <c r="I14" s="84">
        <f t="shared" si="1"/>
        <v>0</v>
      </c>
      <c r="J14">
        <f t="shared" si="2"/>
        <v>0</v>
      </c>
      <c r="K14" t="b">
        <f ca="1">IF(TODAY()-E14&gt;'Data Inputs'!$B$46,TRUE,FALSE)</f>
        <v>1</v>
      </c>
    </row>
    <row r="15" spans="1:13" x14ac:dyDescent="0.25">
      <c r="A15" s="110" t="str">
        <f t="shared" si="0"/>
        <v/>
      </c>
      <c r="B15" s="129"/>
      <c r="C15" s="55"/>
      <c r="D15" s="129"/>
      <c r="E15" s="56"/>
      <c r="F15" s="72"/>
      <c r="G15" s="56"/>
      <c r="H15" s="84">
        <f>SUMIF('Cash Inflows'!E:E,'AR Journal'!D15,'Cash Inflows'!F:F)</f>
        <v>0</v>
      </c>
      <c r="I15" s="84">
        <f t="shared" si="1"/>
        <v>0</v>
      </c>
      <c r="J15">
        <f t="shared" si="2"/>
        <v>0</v>
      </c>
      <c r="K15" t="b">
        <f ca="1">IF(TODAY()-E15&gt;'Data Inputs'!$B$46,TRUE,FALSE)</f>
        <v>1</v>
      </c>
    </row>
    <row r="16" spans="1:13" x14ac:dyDescent="0.25">
      <c r="A16" s="110" t="str">
        <f t="shared" si="0"/>
        <v/>
      </c>
      <c r="B16" s="129"/>
      <c r="C16" s="55"/>
      <c r="D16" s="129"/>
      <c r="E16" s="56"/>
      <c r="F16" s="72"/>
      <c r="G16" s="56"/>
      <c r="H16" s="84">
        <f>SUMIF('Cash Inflows'!E:E,'AR Journal'!D16,'Cash Inflows'!F:F)</f>
        <v>0</v>
      </c>
      <c r="I16" s="84">
        <f t="shared" si="1"/>
        <v>0</v>
      </c>
      <c r="J16">
        <f t="shared" si="2"/>
        <v>0</v>
      </c>
      <c r="K16" t="b">
        <f ca="1">IF(TODAY()-E16&gt;'Data Inputs'!$B$46,TRUE,FALSE)</f>
        <v>1</v>
      </c>
    </row>
    <row r="17" spans="1:11" x14ac:dyDescent="0.25">
      <c r="A17" s="110" t="str">
        <f t="shared" si="0"/>
        <v/>
      </c>
      <c r="B17" s="129"/>
      <c r="C17" s="55"/>
      <c r="D17" s="129"/>
      <c r="E17" s="56"/>
      <c r="F17" s="72"/>
      <c r="G17" s="56"/>
      <c r="H17" s="84">
        <f>SUMIF('Cash Inflows'!E:E,'AR Journal'!D17,'Cash Inflows'!F:F)</f>
        <v>0</v>
      </c>
      <c r="I17" s="84">
        <f t="shared" si="1"/>
        <v>0</v>
      </c>
      <c r="J17">
        <f t="shared" si="2"/>
        <v>0</v>
      </c>
      <c r="K17" t="b">
        <f ca="1">IF(TODAY()-E17&gt;'Data Inputs'!$B$46,TRUE,FALSE)</f>
        <v>1</v>
      </c>
    </row>
    <row r="18" spans="1:11" x14ac:dyDescent="0.25">
      <c r="A18" s="110" t="str">
        <f t="shared" si="0"/>
        <v/>
      </c>
      <c r="B18" s="129"/>
      <c r="C18" s="55"/>
      <c r="D18" s="129"/>
      <c r="E18" s="56"/>
      <c r="F18" s="72"/>
      <c r="G18" s="56"/>
      <c r="H18" s="84">
        <f>SUMIF('Cash Inflows'!E:E,'AR Journal'!D18,'Cash Inflows'!F:F)</f>
        <v>0</v>
      </c>
      <c r="I18" s="84">
        <f t="shared" si="1"/>
        <v>0</v>
      </c>
      <c r="J18">
        <f t="shared" si="2"/>
        <v>0</v>
      </c>
      <c r="K18" t="b">
        <f ca="1">IF(TODAY()-E18&gt;'Data Inputs'!$B$46,TRUE,FALSE)</f>
        <v>1</v>
      </c>
    </row>
    <row r="19" spans="1:11" x14ac:dyDescent="0.25">
      <c r="A19" s="110" t="str">
        <f t="shared" si="0"/>
        <v/>
      </c>
      <c r="B19" s="129"/>
      <c r="C19" s="55"/>
      <c r="D19" s="129"/>
      <c r="E19" s="56"/>
      <c r="F19" s="72"/>
      <c r="G19" s="56"/>
      <c r="H19" s="84">
        <f>SUMIF('Cash Inflows'!E:E,'AR Journal'!D19,'Cash Inflows'!F:F)</f>
        <v>0</v>
      </c>
      <c r="I19" s="84">
        <f t="shared" si="1"/>
        <v>0</v>
      </c>
      <c r="J19">
        <f t="shared" si="2"/>
        <v>0</v>
      </c>
      <c r="K19" t="b">
        <f ca="1">IF(TODAY()-E19&gt;'Data Inputs'!$B$46,TRUE,FALSE)</f>
        <v>1</v>
      </c>
    </row>
    <row r="20" spans="1:11" x14ac:dyDescent="0.25">
      <c r="A20" s="110" t="str">
        <f t="shared" si="0"/>
        <v/>
      </c>
      <c r="B20" s="129"/>
      <c r="C20" s="55"/>
      <c r="D20" s="129"/>
      <c r="E20" s="56"/>
      <c r="F20" s="72"/>
      <c r="G20" s="56"/>
      <c r="H20" s="84">
        <f>SUMIF('Cash Inflows'!E:E,'AR Journal'!D20,'Cash Inflows'!F:F)</f>
        <v>0</v>
      </c>
      <c r="I20" s="84">
        <f t="shared" si="1"/>
        <v>0</v>
      </c>
      <c r="J20">
        <f t="shared" si="2"/>
        <v>0</v>
      </c>
      <c r="K20" t="b">
        <f ca="1">IF(TODAY()-E20&gt;'Data Inputs'!$B$46,TRUE,FALSE)</f>
        <v>1</v>
      </c>
    </row>
    <row r="21" spans="1:11" x14ac:dyDescent="0.25">
      <c r="A21" s="110" t="str">
        <f t="shared" si="0"/>
        <v/>
      </c>
      <c r="B21" s="129"/>
      <c r="C21" s="55"/>
      <c r="D21" s="129"/>
      <c r="E21" s="56"/>
      <c r="F21" s="72"/>
      <c r="G21" s="56"/>
      <c r="H21" s="84">
        <f>SUMIF('Cash Inflows'!E:E,'AR Journal'!D21,'Cash Inflows'!F:F)</f>
        <v>0</v>
      </c>
      <c r="I21" s="84">
        <f t="shared" si="1"/>
        <v>0</v>
      </c>
      <c r="J21">
        <f t="shared" si="2"/>
        <v>0</v>
      </c>
      <c r="K21" t="b">
        <f ca="1">IF(TODAY()-E21&gt;'Data Inputs'!$B$46,TRUE,FALSE)</f>
        <v>1</v>
      </c>
    </row>
    <row r="22" spans="1:11" x14ac:dyDescent="0.25">
      <c r="A22" s="110" t="str">
        <f t="shared" si="0"/>
        <v/>
      </c>
      <c r="B22" s="129"/>
      <c r="C22" s="55"/>
      <c r="D22" s="129"/>
      <c r="E22" s="56"/>
      <c r="F22" s="72"/>
      <c r="G22" s="56"/>
      <c r="H22" s="84">
        <f>SUMIF('Cash Inflows'!E:E,'AR Journal'!D22,'Cash Inflows'!F:F)</f>
        <v>0</v>
      </c>
      <c r="I22" s="84">
        <f t="shared" si="1"/>
        <v>0</v>
      </c>
      <c r="J22">
        <f t="shared" si="2"/>
        <v>0</v>
      </c>
      <c r="K22" t="b">
        <f ca="1">IF(TODAY()-E22&gt;'Data Inputs'!$B$46,TRUE,FALSE)</f>
        <v>1</v>
      </c>
    </row>
    <row r="23" spans="1:11" x14ac:dyDescent="0.25">
      <c r="A23" s="110" t="str">
        <f t="shared" si="0"/>
        <v/>
      </c>
      <c r="B23" s="129"/>
      <c r="C23" s="55"/>
      <c r="D23" s="129"/>
      <c r="E23" s="56"/>
      <c r="F23" s="72"/>
      <c r="G23" s="56"/>
      <c r="H23" s="84">
        <f>SUMIF('Cash Inflows'!E:E,'AR Journal'!D23,'Cash Inflows'!F:F)</f>
        <v>0</v>
      </c>
      <c r="I23" s="84">
        <f t="shared" si="1"/>
        <v>0</v>
      </c>
      <c r="J23">
        <f t="shared" si="2"/>
        <v>0</v>
      </c>
      <c r="K23" t="b">
        <f ca="1">IF(TODAY()-E23&gt;'Data Inputs'!$B$46,TRUE,FALSE)</f>
        <v>1</v>
      </c>
    </row>
    <row r="24" spans="1:11" x14ac:dyDescent="0.25">
      <c r="A24" s="110" t="str">
        <f t="shared" si="0"/>
        <v/>
      </c>
      <c r="B24" s="129"/>
      <c r="C24" s="55"/>
      <c r="D24" s="129"/>
      <c r="E24" s="56"/>
      <c r="F24" s="72"/>
      <c r="G24" s="56"/>
      <c r="H24" s="84">
        <f>SUMIF('Cash Inflows'!E:E,'AR Journal'!D24,'Cash Inflows'!F:F)</f>
        <v>0</v>
      </c>
      <c r="I24" s="84">
        <f t="shared" si="1"/>
        <v>0</v>
      </c>
      <c r="J24">
        <f t="shared" si="2"/>
        <v>0</v>
      </c>
      <c r="K24" t="b">
        <f ca="1">IF(TODAY()-E24&gt;'Data Inputs'!$B$46,TRUE,FALSE)</f>
        <v>1</v>
      </c>
    </row>
    <row r="25" spans="1:11" x14ac:dyDescent="0.25">
      <c r="A25" s="110" t="str">
        <f t="shared" si="0"/>
        <v/>
      </c>
      <c r="B25" s="129"/>
      <c r="C25" s="55"/>
      <c r="D25" s="129"/>
      <c r="E25" s="56"/>
      <c r="F25" s="72"/>
      <c r="G25" s="56"/>
      <c r="H25" s="84">
        <f>SUMIF('Cash Inflows'!E:E,'AR Journal'!D25,'Cash Inflows'!F:F)</f>
        <v>0</v>
      </c>
      <c r="I25" s="84">
        <f t="shared" si="1"/>
        <v>0</v>
      </c>
      <c r="J25">
        <f t="shared" si="2"/>
        <v>0</v>
      </c>
      <c r="K25" t="b">
        <f ca="1">IF(TODAY()-E25&gt;'Data Inputs'!$B$46,TRUE,FALSE)</f>
        <v>1</v>
      </c>
    </row>
    <row r="26" spans="1:11" x14ac:dyDescent="0.25">
      <c r="A26" s="110" t="str">
        <f t="shared" si="0"/>
        <v/>
      </c>
      <c r="B26" s="129"/>
      <c r="C26" s="55"/>
      <c r="D26" s="129"/>
      <c r="E26" s="56"/>
      <c r="F26" s="72"/>
      <c r="G26" s="56"/>
      <c r="H26" s="84">
        <f>SUMIF('Cash Inflows'!E:E,'AR Journal'!D26,'Cash Inflows'!F:F)</f>
        <v>0</v>
      </c>
      <c r="I26" s="84">
        <f t="shared" si="1"/>
        <v>0</v>
      </c>
      <c r="J26">
        <f t="shared" si="2"/>
        <v>0</v>
      </c>
      <c r="K26" t="b">
        <f ca="1">IF(TODAY()-E26&gt;'Data Inputs'!$B$46,TRUE,FALSE)</f>
        <v>1</v>
      </c>
    </row>
    <row r="27" spans="1:11" x14ac:dyDescent="0.25">
      <c r="A27" s="110" t="str">
        <f t="shared" si="0"/>
        <v/>
      </c>
      <c r="B27" s="129"/>
      <c r="C27" s="55"/>
      <c r="D27" s="129"/>
      <c r="E27" s="56"/>
      <c r="F27" s="72"/>
      <c r="G27" s="56"/>
      <c r="H27" s="84">
        <f>SUMIF('Cash Inflows'!E:E,'AR Journal'!D27,'Cash Inflows'!F:F)</f>
        <v>0</v>
      </c>
      <c r="I27" s="84">
        <f t="shared" si="1"/>
        <v>0</v>
      </c>
      <c r="J27">
        <f t="shared" si="2"/>
        <v>0</v>
      </c>
      <c r="K27" t="b">
        <f ca="1">IF(TODAY()-E27&gt;'Data Inputs'!$B$46,TRUE,FALSE)</f>
        <v>1</v>
      </c>
    </row>
    <row r="28" spans="1:11" x14ac:dyDescent="0.25">
      <c r="A28" s="110" t="str">
        <f t="shared" si="0"/>
        <v/>
      </c>
      <c r="B28" s="129"/>
      <c r="C28" s="55"/>
      <c r="D28" s="129"/>
      <c r="E28" s="56"/>
      <c r="F28" s="72"/>
      <c r="G28" s="56"/>
      <c r="H28" s="84">
        <f>SUMIF('Cash Inflows'!E:E,'AR Journal'!D28,'Cash Inflows'!F:F)</f>
        <v>0</v>
      </c>
      <c r="I28" s="84">
        <f t="shared" si="1"/>
        <v>0</v>
      </c>
      <c r="J28">
        <f t="shared" si="2"/>
        <v>0</v>
      </c>
      <c r="K28" t="b">
        <f ca="1">IF(TODAY()-E28&gt;'Data Inputs'!$B$46,TRUE,FALSE)</f>
        <v>1</v>
      </c>
    </row>
    <row r="29" spans="1:11" x14ac:dyDescent="0.25">
      <c r="A29" s="110" t="str">
        <f t="shared" si="0"/>
        <v/>
      </c>
      <c r="B29" s="129"/>
      <c r="C29" s="55"/>
      <c r="D29" s="129"/>
      <c r="E29" s="56"/>
      <c r="F29" s="72"/>
      <c r="G29" s="56"/>
      <c r="H29" s="84">
        <f>SUMIF('Cash Inflows'!E:E,'AR Journal'!D29,'Cash Inflows'!F:F)</f>
        <v>0</v>
      </c>
      <c r="I29" s="84">
        <f t="shared" si="1"/>
        <v>0</v>
      </c>
      <c r="J29">
        <f t="shared" si="2"/>
        <v>0</v>
      </c>
      <c r="K29" t="b">
        <f ca="1">IF(TODAY()-E29&gt;'Data Inputs'!$B$46,TRUE,FALSE)</f>
        <v>1</v>
      </c>
    </row>
    <row r="30" spans="1:11" x14ac:dyDescent="0.25">
      <c r="A30" s="110" t="str">
        <f t="shared" si="0"/>
        <v/>
      </c>
      <c r="B30" s="129"/>
      <c r="C30" s="55"/>
      <c r="D30" s="129"/>
      <c r="E30" s="56"/>
      <c r="F30" s="72"/>
      <c r="G30" s="56"/>
      <c r="H30" s="84">
        <f>SUMIF('Cash Inflows'!E:E,'AR Journal'!D30,'Cash Inflows'!F:F)</f>
        <v>0</v>
      </c>
      <c r="I30" s="84">
        <f t="shared" si="1"/>
        <v>0</v>
      </c>
      <c r="J30">
        <f t="shared" si="2"/>
        <v>0</v>
      </c>
      <c r="K30" t="b">
        <f ca="1">IF(TODAY()-E30&gt;'Data Inputs'!$B$46,TRUE,FALSE)</f>
        <v>1</v>
      </c>
    </row>
    <row r="31" spans="1:11" x14ac:dyDescent="0.25">
      <c r="A31" s="110" t="str">
        <f t="shared" si="0"/>
        <v/>
      </c>
      <c r="B31" s="129"/>
      <c r="C31" s="55"/>
      <c r="D31" s="129"/>
      <c r="E31" s="56"/>
      <c r="F31" s="72"/>
      <c r="G31" s="56"/>
      <c r="H31" s="84">
        <f>SUMIF('Cash Inflows'!E:E,'AR Journal'!D31,'Cash Inflows'!F:F)</f>
        <v>0</v>
      </c>
      <c r="I31" s="84">
        <f t="shared" si="1"/>
        <v>0</v>
      </c>
      <c r="J31">
        <f t="shared" si="2"/>
        <v>0</v>
      </c>
      <c r="K31" t="b">
        <f ca="1">IF(TODAY()-E31&gt;'Data Inputs'!$B$46,TRUE,FALSE)</f>
        <v>1</v>
      </c>
    </row>
    <row r="32" spans="1:11" x14ac:dyDescent="0.25">
      <c r="A32" s="110" t="str">
        <f t="shared" si="0"/>
        <v/>
      </c>
      <c r="B32" s="129"/>
      <c r="C32" s="55"/>
      <c r="D32" s="129"/>
      <c r="E32" s="56"/>
      <c r="F32" s="72"/>
      <c r="G32" s="56"/>
      <c r="H32" s="84">
        <f>SUMIF('Cash Inflows'!E:E,'AR Journal'!D32,'Cash Inflows'!F:F)</f>
        <v>0</v>
      </c>
      <c r="I32" s="84">
        <f t="shared" si="1"/>
        <v>0</v>
      </c>
      <c r="J32">
        <f t="shared" si="2"/>
        <v>0</v>
      </c>
      <c r="K32" t="b">
        <f ca="1">IF(TODAY()-E32&gt;'Data Inputs'!$B$46,TRUE,FALSE)</f>
        <v>1</v>
      </c>
    </row>
    <row r="33" spans="1:11" x14ac:dyDescent="0.25">
      <c r="A33" s="110" t="str">
        <f t="shared" si="0"/>
        <v/>
      </c>
      <c r="B33" s="129"/>
      <c r="C33" s="55"/>
      <c r="D33" s="129"/>
      <c r="E33" s="56"/>
      <c r="F33" s="72"/>
      <c r="G33" s="56"/>
      <c r="H33" s="84">
        <f>SUMIF('Cash Inflows'!E:E,'AR Journal'!D33,'Cash Inflows'!F:F)</f>
        <v>0</v>
      </c>
      <c r="I33" s="84">
        <f t="shared" si="1"/>
        <v>0</v>
      </c>
      <c r="J33">
        <f t="shared" si="2"/>
        <v>0</v>
      </c>
      <c r="K33" t="b">
        <f ca="1">IF(TODAY()-E33&gt;'Data Inputs'!$B$46,TRUE,FALSE)</f>
        <v>1</v>
      </c>
    </row>
    <row r="34" spans="1:11" x14ac:dyDescent="0.25">
      <c r="A34" s="110" t="str">
        <f t="shared" si="0"/>
        <v/>
      </c>
      <c r="B34" s="129"/>
      <c r="C34" s="55"/>
      <c r="D34" s="129"/>
      <c r="E34" s="56"/>
      <c r="F34" s="72"/>
      <c r="G34" s="56"/>
      <c r="H34" s="84">
        <f>SUMIF('Cash Inflows'!E:E,'AR Journal'!D34,'Cash Inflows'!F:F)</f>
        <v>0</v>
      </c>
      <c r="I34" s="84">
        <f t="shared" si="1"/>
        <v>0</v>
      </c>
      <c r="J34">
        <f t="shared" si="2"/>
        <v>0</v>
      </c>
      <c r="K34" t="b">
        <f ca="1">IF(TODAY()-E34&gt;'Data Inputs'!$B$46,TRUE,FALSE)</f>
        <v>1</v>
      </c>
    </row>
    <row r="35" spans="1:11" x14ac:dyDescent="0.25">
      <c r="A35" s="110" t="str">
        <f t="shared" si="0"/>
        <v/>
      </c>
      <c r="B35" s="129"/>
      <c r="C35" s="55"/>
      <c r="D35" s="129"/>
      <c r="E35" s="56"/>
      <c r="F35" s="72"/>
      <c r="G35" s="56"/>
      <c r="H35" s="84">
        <f>SUMIF('Cash Inflows'!E:E,'AR Journal'!D35,'Cash Inflows'!F:F)</f>
        <v>0</v>
      </c>
      <c r="I35" s="84">
        <f t="shared" si="1"/>
        <v>0</v>
      </c>
      <c r="J35">
        <f t="shared" si="2"/>
        <v>0</v>
      </c>
      <c r="K35" t="b">
        <f ca="1">IF(TODAY()-E35&gt;'Data Inputs'!$B$46,TRUE,FALSE)</f>
        <v>1</v>
      </c>
    </row>
    <row r="36" spans="1:11" x14ac:dyDescent="0.25">
      <c r="A36" s="110" t="str">
        <f t="shared" si="0"/>
        <v/>
      </c>
      <c r="B36" s="129"/>
      <c r="C36" s="55"/>
      <c r="D36" s="129"/>
      <c r="E36" s="56"/>
      <c r="F36" s="72"/>
      <c r="G36" s="56"/>
      <c r="H36" s="84">
        <f>SUMIF('Cash Inflows'!E:E,'AR Journal'!D36,'Cash Inflows'!F:F)</f>
        <v>0</v>
      </c>
      <c r="I36" s="84">
        <f t="shared" si="1"/>
        <v>0</v>
      </c>
      <c r="J36">
        <f t="shared" si="2"/>
        <v>0</v>
      </c>
      <c r="K36" t="b">
        <f ca="1">IF(TODAY()-E36&gt;'Data Inputs'!$B$46,TRUE,FALSE)</f>
        <v>1</v>
      </c>
    </row>
    <row r="37" spans="1:11" x14ac:dyDescent="0.25">
      <c r="A37" s="110" t="str">
        <f t="shared" si="0"/>
        <v/>
      </c>
      <c r="B37" s="129"/>
      <c r="C37" s="55"/>
      <c r="D37" s="129"/>
      <c r="E37" s="56"/>
      <c r="F37" s="72"/>
      <c r="G37" s="56"/>
      <c r="H37" s="84">
        <f>SUMIF('Cash Inflows'!E:E,'AR Journal'!D37,'Cash Inflows'!F:F)</f>
        <v>0</v>
      </c>
      <c r="I37" s="84">
        <f t="shared" si="1"/>
        <v>0</v>
      </c>
      <c r="J37">
        <f t="shared" si="2"/>
        <v>0</v>
      </c>
      <c r="K37" t="b">
        <f ca="1">IF(TODAY()-E37&gt;'Data Inputs'!$B$46,TRUE,FALSE)</f>
        <v>1</v>
      </c>
    </row>
    <row r="38" spans="1:11" x14ac:dyDescent="0.25">
      <c r="A38" s="110" t="str">
        <f t="shared" si="0"/>
        <v/>
      </c>
      <c r="B38" s="129"/>
      <c r="C38" s="55"/>
      <c r="D38" s="129"/>
      <c r="E38" s="56"/>
      <c r="F38" s="72"/>
      <c r="G38" s="56"/>
      <c r="H38" s="84">
        <f>SUMIF('Cash Inflows'!E:E,'AR Journal'!D38,'Cash Inflows'!F:F)</f>
        <v>0</v>
      </c>
      <c r="I38" s="84">
        <f t="shared" si="1"/>
        <v>0</v>
      </c>
      <c r="J38">
        <f t="shared" si="2"/>
        <v>0</v>
      </c>
      <c r="K38" t="b">
        <f ca="1">IF(TODAY()-E38&gt;'Data Inputs'!$B$46,TRUE,FALSE)</f>
        <v>1</v>
      </c>
    </row>
    <row r="39" spans="1:11" x14ac:dyDescent="0.25">
      <c r="A39" s="110" t="str">
        <f t="shared" si="0"/>
        <v/>
      </c>
      <c r="B39" s="129"/>
      <c r="C39" s="55"/>
      <c r="D39" s="129"/>
      <c r="E39" s="56"/>
      <c r="F39" s="72"/>
      <c r="G39" s="56"/>
      <c r="H39" s="84">
        <f>SUMIF('Cash Inflows'!E:E,'AR Journal'!D39,'Cash Inflows'!F:F)</f>
        <v>0</v>
      </c>
      <c r="I39" s="84">
        <f t="shared" si="1"/>
        <v>0</v>
      </c>
      <c r="J39">
        <f t="shared" si="2"/>
        <v>0</v>
      </c>
      <c r="K39" t="b">
        <f ca="1">IF(TODAY()-E39&gt;'Data Inputs'!$B$46,TRUE,FALSE)</f>
        <v>1</v>
      </c>
    </row>
    <row r="40" spans="1:11" x14ac:dyDescent="0.25">
      <c r="A40" s="110" t="str">
        <f t="shared" si="0"/>
        <v/>
      </c>
      <c r="B40" s="129"/>
      <c r="C40" s="55"/>
      <c r="D40" s="129"/>
      <c r="E40" s="56"/>
      <c r="F40" s="72"/>
      <c r="G40" s="56"/>
      <c r="H40" s="84">
        <f>SUMIF('Cash Inflows'!E:E,'AR Journal'!D40,'Cash Inflows'!F:F)</f>
        <v>0</v>
      </c>
      <c r="I40" s="84">
        <f t="shared" si="1"/>
        <v>0</v>
      </c>
      <c r="J40">
        <f t="shared" si="2"/>
        <v>0</v>
      </c>
      <c r="K40" t="b">
        <f ca="1">IF(TODAY()-E40&gt;'Data Inputs'!$B$46,TRUE,FALSE)</f>
        <v>1</v>
      </c>
    </row>
    <row r="41" spans="1:11" x14ac:dyDescent="0.25">
      <c r="A41" s="110" t="str">
        <f t="shared" si="0"/>
        <v/>
      </c>
      <c r="B41" s="129"/>
      <c r="C41" s="55"/>
      <c r="D41" s="129"/>
      <c r="E41" s="56"/>
      <c r="F41" s="72"/>
      <c r="G41" s="56"/>
      <c r="H41" s="84">
        <f>SUMIF('Cash Inflows'!E:E,'AR Journal'!D41,'Cash Inflows'!F:F)</f>
        <v>0</v>
      </c>
      <c r="I41" s="84">
        <f t="shared" si="1"/>
        <v>0</v>
      </c>
      <c r="J41">
        <f t="shared" si="2"/>
        <v>0</v>
      </c>
      <c r="K41" t="b">
        <f ca="1">IF(TODAY()-E41&gt;'Data Inputs'!$B$46,TRUE,FALSE)</f>
        <v>1</v>
      </c>
    </row>
    <row r="42" spans="1:11" x14ac:dyDescent="0.25">
      <c r="A42" s="110" t="str">
        <f t="shared" si="0"/>
        <v/>
      </c>
      <c r="B42" s="129"/>
      <c r="C42" s="55"/>
      <c r="D42" s="129"/>
      <c r="E42" s="56"/>
      <c r="F42" s="72"/>
      <c r="G42" s="56"/>
      <c r="H42" s="84">
        <f>SUMIF('Cash Inflows'!E:E,'AR Journal'!D42,'Cash Inflows'!F:F)</f>
        <v>0</v>
      </c>
      <c r="I42" s="84">
        <f t="shared" si="1"/>
        <v>0</v>
      </c>
      <c r="J42">
        <f t="shared" si="2"/>
        <v>0</v>
      </c>
      <c r="K42" t="b">
        <f ca="1">IF(TODAY()-E42&gt;'Data Inputs'!$B$46,TRUE,FALSE)</f>
        <v>1</v>
      </c>
    </row>
    <row r="43" spans="1:11" x14ac:dyDescent="0.25">
      <c r="A43" s="110" t="str">
        <f t="shared" si="0"/>
        <v/>
      </c>
      <c r="B43" s="129"/>
      <c r="C43" s="55"/>
      <c r="D43" s="129"/>
      <c r="E43" s="56"/>
      <c r="F43" s="72"/>
      <c r="G43" s="56"/>
      <c r="H43" s="84">
        <f>SUMIF('Cash Inflows'!E:E,'AR Journal'!D43,'Cash Inflows'!F:F)</f>
        <v>0</v>
      </c>
      <c r="I43" s="84">
        <f t="shared" si="1"/>
        <v>0</v>
      </c>
      <c r="J43">
        <f t="shared" si="2"/>
        <v>0</v>
      </c>
      <c r="K43" t="b">
        <f ca="1">IF(TODAY()-E43&gt;'Data Inputs'!$B$46,TRUE,FALSE)</f>
        <v>1</v>
      </c>
    </row>
    <row r="44" spans="1:11" x14ac:dyDescent="0.25">
      <c r="A44" s="110" t="str">
        <f t="shared" si="0"/>
        <v/>
      </c>
      <c r="B44" s="129"/>
      <c r="C44" s="55"/>
      <c r="D44" s="129"/>
      <c r="E44" s="56"/>
      <c r="F44" s="72"/>
      <c r="G44" s="56"/>
      <c r="H44" s="84">
        <f>SUMIF('Cash Inflows'!E:E,'AR Journal'!D44,'Cash Inflows'!F:F)</f>
        <v>0</v>
      </c>
      <c r="I44" s="84">
        <f t="shared" si="1"/>
        <v>0</v>
      </c>
      <c r="J44">
        <f t="shared" si="2"/>
        <v>0</v>
      </c>
      <c r="K44" t="b">
        <f ca="1">IF(TODAY()-E44&gt;'Data Inputs'!$B$46,TRUE,FALSE)</f>
        <v>1</v>
      </c>
    </row>
    <row r="45" spans="1:11" x14ac:dyDescent="0.25">
      <c r="A45" s="110" t="str">
        <f t="shared" si="0"/>
        <v/>
      </c>
      <c r="B45" s="129"/>
      <c r="C45" s="55"/>
      <c r="D45" s="129"/>
      <c r="E45" s="56"/>
      <c r="F45" s="72"/>
      <c r="G45" s="56"/>
      <c r="H45" s="84">
        <f>SUMIF('Cash Inflows'!E:E,'AR Journal'!D45,'Cash Inflows'!F:F)</f>
        <v>0</v>
      </c>
      <c r="I45" s="84">
        <f t="shared" si="1"/>
        <v>0</v>
      </c>
      <c r="J45">
        <f t="shared" si="2"/>
        <v>0</v>
      </c>
      <c r="K45" t="b">
        <f ca="1">IF(TODAY()-E45&gt;'Data Inputs'!$B$46,TRUE,FALSE)</f>
        <v>1</v>
      </c>
    </row>
    <row r="46" spans="1:11" x14ac:dyDescent="0.25">
      <c r="A46" s="110" t="str">
        <f t="shared" si="0"/>
        <v/>
      </c>
      <c r="B46" s="129"/>
      <c r="C46" s="55"/>
      <c r="D46" s="129"/>
      <c r="E46" s="56"/>
      <c r="F46" s="72"/>
      <c r="G46" s="56"/>
      <c r="H46" s="84">
        <f>SUMIF('Cash Inflows'!E:E,'AR Journal'!D46,'Cash Inflows'!F:F)</f>
        <v>0</v>
      </c>
      <c r="I46" s="84">
        <f t="shared" si="1"/>
        <v>0</v>
      </c>
      <c r="J46">
        <f t="shared" si="2"/>
        <v>0</v>
      </c>
      <c r="K46" t="b">
        <f ca="1">IF(TODAY()-E46&gt;'Data Inputs'!$B$46,TRUE,FALSE)</f>
        <v>1</v>
      </c>
    </row>
    <row r="47" spans="1:11" x14ac:dyDescent="0.25">
      <c r="A47" s="110" t="str">
        <f t="shared" si="0"/>
        <v/>
      </c>
      <c r="B47" s="129"/>
      <c r="C47" s="55"/>
      <c r="D47" s="129"/>
      <c r="E47" s="56"/>
      <c r="F47" s="72"/>
      <c r="G47" s="56"/>
      <c r="H47" s="84">
        <f>SUMIF('Cash Inflows'!E:E,'AR Journal'!D47,'Cash Inflows'!F:F)</f>
        <v>0</v>
      </c>
      <c r="I47" s="84">
        <f t="shared" si="1"/>
        <v>0</v>
      </c>
      <c r="J47">
        <f t="shared" si="2"/>
        <v>0</v>
      </c>
      <c r="K47" t="b">
        <f ca="1">IF(TODAY()-E47&gt;'Data Inputs'!$B$46,TRUE,FALSE)</f>
        <v>1</v>
      </c>
    </row>
    <row r="48" spans="1:11" x14ac:dyDescent="0.25">
      <c r="A48" s="110" t="str">
        <f t="shared" si="0"/>
        <v/>
      </c>
      <c r="B48" s="129"/>
      <c r="C48" s="55"/>
      <c r="D48" s="129"/>
      <c r="E48" s="56"/>
      <c r="F48" s="72"/>
      <c r="G48" s="56"/>
      <c r="H48" s="84">
        <f>SUMIF('Cash Inflows'!E:E,'AR Journal'!D48,'Cash Inflows'!F:F)</f>
        <v>0</v>
      </c>
      <c r="I48" s="84">
        <f t="shared" si="1"/>
        <v>0</v>
      </c>
      <c r="J48">
        <f t="shared" si="2"/>
        <v>0</v>
      </c>
      <c r="K48" t="b">
        <f ca="1">IF(TODAY()-E48&gt;'Data Inputs'!$B$46,TRUE,FALSE)</f>
        <v>1</v>
      </c>
    </row>
    <row r="49" spans="1:11" x14ac:dyDescent="0.25">
      <c r="A49" s="110" t="str">
        <f t="shared" si="0"/>
        <v/>
      </c>
      <c r="B49" s="129"/>
      <c r="C49" s="55"/>
      <c r="D49" s="129"/>
      <c r="E49" s="56"/>
      <c r="F49" s="72"/>
      <c r="G49" s="56"/>
      <c r="H49" s="84">
        <f>SUMIF('Cash Inflows'!E:E,'AR Journal'!D49,'Cash Inflows'!F:F)</f>
        <v>0</v>
      </c>
      <c r="I49" s="84">
        <f t="shared" si="1"/>
        <v>0</v>
      </c>
      <c r="J49">
        <f t="shared" si="2"/>
        <v>0</v>
      </c>
      <c r="K49" t="b">
        <f ca="1">IF(TODAY()-E49&gt;'Data Inputs'!$B$46,TRUE,FALSE)</f>
        <v>1</v>
      </c>
    </row>
    <row r="50" spans="1:11" x14ac:dyDescent="0.25">
      <c r="A50" s="110" t="str">
        <f t="shared" si="0"/>
        <v/>
      </c>
      <c r="B50" s="129"/>
      <c r="C50" s="55"/>
      <c r="D50" s="129"/>
      <c r="E50" s="56"/>
      <c r="F50" s="72"/>
      <c r="G50" s="56"/>
      <c r="H50" s="84">
        <f>SUMIF('Cash Inflows'!E:E,'AR Journal'!D50,'Cash Inflows'!F:F)</f>
        <v>0</v>
      </c>
      <c r="I50" s="84">
        <f t="shared" si="1"/>
        <v>0</v>
      </c>
      <c r="J50">
        <f t="shared" si="2"/>
        <v>0</v>
      </c>
      <c r="K50" t="b">
        <f ca="1">IF(TODAY()-E50&gt;'Data Inputs'!$B$46,TRUE,FALSE)</f>
        <v>1</v>
      </c>
    </row>
    <row r="51" spans="1:11" x14ac:dyDescent="0.25">
      <c r="A51" s="110" t="str">
        <f t="shared" si="0"/>
        <v/>
      </c>
      <c r="B51" s="129"/>
      <c r="C51" s="55"/>
      <c r="D51" s="129"/>
      <c r="E51" s="56"/>
      <c r="F51" s="72"/>
      <c r="G51" s="56"/>
      <c r="H51" s="84">
        <f>SUMIF('Cash Inflows'!E:E,'AR Journal'!D51,'Cash Inflows'!F:F)</f>
        <v>0</v>
      </c>
      <c r="I51" s="84">
        <f t="shared" si="1"/>
        <v>0</v>
      </c>
      <c r="J51">
        <f t="shared" si="2"/>
        <v>0</v>
      </c>
      <c r="K51" t="b">
        <f ca="1">IF(TODAY()-E51&gt;'Data Inputs'!$B$46,TRUE,FALSE)</f>
        <v>1</v>
      </c>
    </row>
    <row r="52" spans="1:11" x14ac:dyDescent="0.25">
      <c r="A52" s="110" t="str">
        <f t="shared" si="0"/>
        <v/>
      </c>
      <c r="B52" s="129"/>
      <c r="C52" s="55"/>
      <c r="D52" s="129"/>
      <c r="E52" s="56"/>
      <c r="F52" s="72"/>
      <c r="G52" s="56"/>
      <c r="H52" s="84">
        <f>SUMIF('Cash Inflows'!E:E,'AR Journal'!D52,'Cash Inflows'!F:F)</f>
        <v>0</v>
      </c>
      <c r="I52" s="84">
        <f t="shared" si="1"/>
        <v>0</v>
      </c>
      <c r="J52">
        <f t="shared" si="2"/>
        <v>0</v>
      </c>
      <c r="K52" t="b">
        <f ca="1">IF(TODAY()-E52&gt;'Data Inputs'!$B$46,TRUE,FALSE)</f>
        <v>1</v>
      </c>
    </row>
    <row r="53" spans="1:11" x14ac:dyDescent="0.25">
      <c r="A53" s="110" t="str">
        <f t="shared" si="0"/>
        <v/>
      </c>
      <c r="B53" s="129"/>
      <c r="C53" s="55"/>
      <c r="D53" s="129"/>
      <c r="E53" s="56"/>
      <c r="F53" s="72"/>
      <c r="G53" s="56"/>
      <c r="H53" s="84">
        <f>SUMIF('Cash Inflows'!E:E,'AR Journal'!D53,'Cash Inflows'!F:F)</f>
        <v>0</v>
      </c>
      <c r="I53" s="84">
        <f t="shared" si="1"/>
        <v>0</v>
      </c>
      <c r="J53">
        <f t="shared" si="2"/>
        <v>0</v>
      </c>
      <c r="K53" t="b">
        <f ca="1">IF(TODAY()-E53&gt;'Data Inputs'!$B$46,TRUE,FALSE)</f>
        <v>1</v>
      </c>
    </row>
    <row r="54" spans="1:11" x14ac:dyDescent="0.25">
      <c r="A54" s="110" t="str">
        <f t="shared" si="0"/>
        <v/>
      </c>
      <c r="B54" s="129"/>
      <c r="C54" s="55"/>
      <c r="D54" s="129"/>
      <c r="E54" s="56"/>
      <c r="F54" s="72"/>
      <c r="G54" s="56"/>
      <c r="H54" s="84">
        <f>SUMIF('Cash Inflows'!E:E,'AR Journal'!D54,'Cash Inflows'!F:F)</f>
        <v>0</v>
      </c>
      <c r="I54" s="84">
        <f t="shared" si="1"/>
        <v>0</v>
      </c>
      <c r="J54">
        <f t="shared" si="2"/>
        <v>0</v>
      </c>
      <c r="K54" t="b">
        <f ca="1">IF(TODAY()-E54&gt;'Data Inputs'!$B$46,TRUE,FALSE)</f>
        <v>1</v>
      </c>
    </row>
    <row r="55" spans="1:11" x14ac:dyDescent="0.25">
      <c r="A55" s="110" t="str">
        <f t="shared" si="0"/>
        <v/>
      </c>
      <c r="B55" s="129"/>
      <c r="C55" s="55"/>
      <c r="D55" s="129"/>
      <c r="E55" s="56"/>
      <c r="F55" s="72"/>
      <c r="G55" s="56"/>
      <c r="H55" s="84">
        <f>SUMIF('Cash Inflows'!E:E,'AR Journal'!D55,'Cash Inflows'!F:F)</f>
        <v>0</v>
      </c>
      <c r="I55" s="84">
        <f t="shared" si="1"/>
        <v>0</v>
      </c>
      <c r="J55">
        <f t="shared" si="2"/>
        <v>0</v>
      </c>
      <c r="K55" t="b">
        <f ca="1">IF(TODAY()-E55&gt;'Data Inputs'!$B$46,TRUE,FALSE)</f>
        <v>1</v>
      </c>
    </row>
    <row r="56" spans="1:11" x14ac:dyDescent="0.25">
      <c r="A56" s="110" t="str">
        <f t="shared" si="0"/>
        <v/>
      </c>
      <c r="B56" s="129"/>
      <c r="C56" s="55"/>
      <c r="D56" s="129"/>
      <c r="E56" s="56"/>
      <c r="F56" s="72"/>
      <c r="G56" s="56"/>
      <c r="H56" s="84">
        <f>SUMIF('Cash Inflows'!E:E,'AR Journal'!D56,'Cash Inflows'!F:F)</f>
        <v>0</v>
      </c>
      <c r="I56" s="84">
        <f t="shared" si="1"/>
        <v>0</v>
      </c>
      <c r="J56">
        <f t="shared" si="2"/>
        <v>0</v>
      </c>
      <c r="K56" t="b">
        <f ca="1">IF(TODAY()-E56&gt;'Data Inputs'!$B$46,TRUE,FALSE)</f>
        <v>1</v>
      </c>
    </row>
    <row r="57" spans="1:11" x14ac:dyDescent="0.25">
      <c r="A57" s="110" t="str">
        <f t="shared" si="0"/>
        <v/>
      </c>
      <c r="B57" s="129"/>
      <c r="C57" s="55"/>
      <c r="D57" s="129"/>
      <c r="E57" s="56"/>
      <c r="F57" s="72"/>
      <c r="G57" s="56"/>
      <c r="H57" s="84">
        <f>SUMIF('Cash Inflows'!E:E,'AR Journal'!D57,'Cash Inflows'!F:F)</f>
        <v>0</v>
      </c>
      <c r="I57" s="84">
        <f t="shared" si="1"/>
        <v>0</v>
      </c>
      <c r="J57">
        <f t="shared" si="2"/>
        <v>0</v>
      </c>
      <c r="K57" t="b">
        <f ca="1">IF(TODAY()-E57&gt;'Data Inputs'!$B$46,TRUE,FALSE)</f>
        <v>1</v>
      </c>
    </row>
    <row r="58" spans="1:11" x14ac:dyDescent="0.25">
      <c r="A58" s="110" t="str">
        <f t="shared" si="0"/>
        <v/>
      </c>
      <c r="B58" s="129"/>
      <c r="C58" s="55"/>
      <c r="D58" s="129"/>
      <c r="E58" s="56"/>
      <c r="F58" s="72"/>
      <c r="G58" s="56"/>
      <c r="H58" s="84">
        <f>SUMIF('Cash Inflows'!E:E,'AR Journal'!D58,'Cash Inflows'!F:F)</f>
        <v>0</v>
      </c>
      <c r="I58" s="84">
        <f t="shared" si="1"/>
        <v>0</v>
      </c>
      <c r="J58">
        <f t="shared" si="2"/>
        <v>0</v>
      </c>
      <c r="K58" t="b">
        <f ca="1">IF(TODAY()-E58&gt;'Data Inputs'!$B$46,TRUE,FALSE)</f>
        <v>1</v>
      </c>
    </row>
    <row r="59" spans="1:11" x14ac:dyDescent="0.25">
      <c r="A59" s="110" t="str">
        <f t="shared" si="0"/>
        <v/>
      </c>
      <c r="B59" s="129"/>
      <c r="C59" s="55"/>
      <c r="D59" s="129"/>
      <c r="E59" s="56"/>
      <c r="F59" s="72"/>
      <c r="G59" s="56"/>
      <c r="H59" s="84">
        <f>SUMIF('Cash Inflows'!E:E,'AR Journal'!D59,'Cash Inflows'!F:F)</f>
        <v>0</v>
      </c>
      <c r="I59" s="84">
        <f t="shared" si="1"/>
        <v>0</v>
      </c>
      <c r="J59">
        <f t="shared" si="2"/>
        <v>0</v>
      </c>
      <c r="K59" t="b">
        <f ca="1">IF(TODAY()-E59&gt;'Data Inputs'!$B$46,TRUE,FALSE)</f>
        <v>1</v>
      </c>
    </row>
    <row r="60" spans="1:11" x14ac:dyDescent="0.25">
      <c r="A60" s="110" t="str">
        <f t="shared" si="0"/>
        <v/>
      </c>
      <c r="B60" s="129"/>
      <c r="C60" s="55"/>
      <c r="D60" s="129"/>
      <c r="E60" s="56"/>
      <c r="F60" s="72"/>
      <c r="G60" s="56"/>
      <c r="H60" s="84">
        <f>SUMIF('Cash Inflows'!E:E,'AR Journal'!D60,'Cash Inflows'!F:F)</f>
        <v>0</v>
      </c>
      <c r="I60" s="84">
        <f t="shared" si="1"/>
        <v>0</v>
      </c>
      <c r="J60">
        <f t="shared" si="2"/>
        <v>0</v>
      </c>
      <c r="K60" t="b">
        <f ca="1">IF(TODAY()-E60&gt;'Data Inputs'!$B$46,TRUE,FALSE)</f>
        <v>1</v>
      </c>
    </row>
    <row r="61" spans="1:11" x14ac:dyDescent="0.25">
      <c r="A61" s="110" t="str">
        <f t="shared" si="0"/>
        <v/>
      </c>
      <c r="B61" s="129"/>
      <c r="C61" s="55"/>
      <c r="D61" s="129"/>
      <c r="E61" s="56"/>
      <c r="F61" s="72"/>
      <c r="G61" s="56"/>
      <c r="H61" s="84">
        <f>SUMIF('Cash Inflows'!E:E,'AR Journal'!D61,'Cash Inflows'!F:F)</f>
        <v>0</v>
      </c>
      <c r="I61" s="84">
        <f t="shared" si="1"/>
        <v>0</v>
      </c>
      <c r="J61">
        <f t="shared" si="2"/>
        <v>0</v>
      </c>
      <c r="K61" t="b">
        <f ca="1">IF(TODAY()-E61&gt;'Data Inputs'!$B$46,TRUE,FALSE)</f>
        <v>1</v>
      </c>
    </row>
    <row r="62" spans="1:11" x14ac:dyDescent="0.25">
      <c r="A62" s="110" t="str">
        <f t="shared" si="0"/>
        <v/>
      </c>
      <c r="B62" s="129"/>
      <c r="C62" s="55"/>
      <c r="D62" s="129"/>
      <c r="E62" s="56"/>
      <c r="F62" s="72"/>
      <c r="G62" s="56"/>
      <c r="H62" s="84">
        <f>SUMIF('Cash Inflows'!E:E,'AR Journal'!D62,'Cash Inflows'!F:F)</f>
        <v>0</v>
      </c>
      <c r="I62" s="84">
        <f t="shared" si="1"/>
        <v>0</v>
      </c>
      <c r="J62">
        <f t="shared" si="2"/>
        <v>0</v>
      </c>
      <c r="K62" t="b">
        <f ca="1">IF(TODAY()-E62&gt;'Data Inputs'!$B$46,TRUE,FALSE)</f>
        <v>1</v>
      </c>
    </row>
    <row r="63" spans="1:11" x14ac:dyDescent="0.25">
      <c r="A63" s="110" t="str">
        <f t="shared" si="0"/>
        <v/>
      </c>
      <c r="B63" s="129"/>
      <c r="C63" s="55"/>
      <c r="D63" s="129"/>
      <c r="E63" s="56"/>
      <c r="F63" s="72"/>
      <c r="G63" s="56"/>
      <c r="H63" s="84">
        <f>SUMIF('Cash Inflows'!E:E,'AR Journal'!D63,'Cash Inflows'!F:F)</f>
        <v>0</v>
      </c>
      <c r="I63" s="84">
        <f t="shared" si="1"/>
        <v>0</v>
      </c>
      <c r="J63">
        <f t="shared" si="2"/>
        <v>0</v>
      </c>
      <c r="K63" t="b">
        <f ca="1">IF(TODAY()-E63&gt;'Data Inputs'!$B$46,TRUE,FALSE)</f>
        <v>1</v>
      </c>
    </row>
    <row r="64" spans="1:11" x14ac:dyDescent="0.25">
      <c r="A64" s="110" t="str">
        <f t="shared" si="0"/>
        <v/>
      </c>
      <c r="B64" s="129"/>
      <c r="C64" s="55"/>
      <c r="D64" s="129"/>
      <c r="E64" s="56"/>
      <c r="F64" s="72"/>
      <c r="G64" s="56"/>
      <c r="H64" s="84">
        <f>SUMIF('Cash Inflows'!E:E,'AR Journal'!D64,'Cash Inflows'!F:F)</f>
        <v>0</v>
      </c>
      <c r="I64" s="84">
        <f t="shared" si="1"/>
        <v>0</v>
      </c>
      <c r="J64">
        <f t="shared" si="2"/>
        <v>0</v>
      </c>
      <c r="K64" t="b">
        <f ca="1">IF(TODAY()-E64&gt;'Data Inputs'!$B$46,TRUE,FALSE)</f>
        <v>1</v>
      </c>
    </row>
    <row r="65" spans="1:11" x14ac:dyDescent="0.25">
      <c r="A65" s="110" t="str">
        <f t="shared" si="0"/>
        <v/>
      </c>
      <c r="B65" s="129"/>
      <c r="C65" s="55"/>
      <c r="D65" s="129"/>
      <c r="E65" s="56"/>
      <c r="F65" s="72"/>
      <c r="G65" s="56"/>
      <c r="H65" s="84">
        <f>SUMIF('Cash Inflows'!E:E,'AR Journal'!D65,'Cash Inflows'!F:F)</f>
        <v>0</v>
      </c>
      <c r="I65" s="84">
        <f t="shared" si="1"/>
        <v>0</v>
      </c>
      <c r="J65">
        <f t="shared" si="2"/>
        <v>0</v>
      </c>
      <c r="K65" t="b">
        <f ca="1">IF(TODAY()-E65&gt;'Data Inputs'!$B$46,TRUE,FALSE)</f>
        <v>1</v>
      </c>
    </row>
    <row r="66" spans="1:11" x14ac:dyDescent="0.25">
      <c r="A66" s="110" t="str">
        <f t="shared" si="0"/>
        <v/>
      </c>
      <c r="B66" s="129"/>
      <c r="C66" s="55"/>
      <c r="D66" s="129"/>
      <c r="E66" s="56"/>
      <c r="F66" s="72"/>
      <c r="G66" s="56"/>
      <c r="H66" s="84">
        <f>SUMIF('Cash Inflows'!E:E,'AR Journal'!D66,'Cash Inflows'!F:F)</f>
        <v>0</v>
      </c>
      <c r="I66" s="84">
        <f t="shared" si="1"/>
        <v>0</v>
      </c>
      <c r="J66">
        <f t="shared" si="2"/>
        <v>0</v>
      </c>
      <c r="K66" t="b">
        <f ca="1">IF(TODAY()-E66&gt;'Data Inputs'!$B$46,TRUE,FALSE)</f>
        <v>1</v>
      </c>
    </row>
    <row r="67" spans="1:11" x14ac:dyDescent="0.25">
      <c r="A67" s="110" t="str">
        <f t="shared" ref="A67:A130" si="3">IF(E67="","",E67+(6-J67))</f>
        <v/>
      </c>
      <c r="B67" s="129"/>
      <c r="C67" s="55"/>
      <c r="D67" s="129"/>
      <c r="E67" s="56"/>
      <c r="F67" s="72"/>
      <c r="G67" s="56"/>
      <c r="H67" s="84">
        <f>SUMIF('Cash Inflows'!E:E,'AR Journal'!D67,'Cash Inflows'!F:F)</f>
        <v>0</v>
      </c>
      <c r="I67" s="84">
        <f t="shared" ref="I67:I130" si="4">F67-H67</f>
        <v>0</v>
      </c>
      <c r="J67">
        <f t="shared" ref="J67:J130" si="5">IF(WEEKDAY(E67)=7,0,WEEKDAY(E67))</f>
        <v>0</v>
      </c>
      <c r="K67" t="b">
        <f ca="1">IF(TODAY()-E67&gt;'Data Inputs'!$B$46,TRUE,FALSE)</f>
        <v>1</v>
      </c>
    </row>
    <row r="68" spans="1:11" x14ac:dyDescent="0.25">
      <c r="A68" s="110" t="str">
        <f t="shared" si="3"/>
        <v/>
      </c>
      <c r="B68" s="129"/>
      <c r="C68" s="55"/>
      <c r="D68" s="129"/>
      <c r="E68" s="56"/>
      <c r="F68" s="72"/>
      <c r="G68" s="56"/>
      <c r="H68" s="84">
        <f>SUMIF('Cash Inflows'!E:E,'AR Journal'!D68,'Cash Inflows'!F:F)</f>
        <v>0</v>
      </c>
      <c r="I68" s="84">
        <f t="shared" si="4"/>
        <v>0</v>
      </c>
      <c r="J68">
        <f t="shared" si="5"/>
        <v>0</v>
      </c>
      <c r="K68" t="b">
        <f ca="1">IF(TODAY()-E68&gt;'Data Inputs'!$B$46,TRUE,FALSE)</f>
        <v>1</v>
      </c>
    </row>
    <row r="69" spans="1:11" x14ac:dyDescent="0.25">
      <c r="A69" s="110" t="str">
        <f t="shared" si="3"/>
        <v/>
      </c>
      <c r="B69" s="129"/>
      <c r="C69" s="55"/>
      <c r="D69" s="129"/>
      <c r="E69" s="56"/>
      <c r="F69" s="72"/>
      <c r="G69" s="56"/>
      <c r="H69" s="84">
        <f>SUMIF('Cash Inflows'!E:E,'AR Journal'!D69,'Cash Inflows'!F:F)</f>
        <v>0</v>
      </c>
      <c r="I69" s="84">
        <f t="shared" si="4"/>
        <v>0</v>
      </c>
      <c r="J69">
        <f t="shared" si="5"/>
        <v>0</v>
      </c>
      <c r="K69" t="b">
        <f ca="1">IF(TODAY()-E69&gt;'Data Inputs'!$B$46,TRUE,FALSE)</f>
        <v>1</v>
      </c>
    </row>
    <row r="70" spans="1:11" x14ac:dyDescent="0.25">
      <c r="A70" s="110" t="str">
        <f t="shared" si="3"/>
        <v/>
      </c>
      <c r="B70" s="129"/>
      <c r="C70" s="55"/>
      <c r="D70" s="129"/>
      <c r="E70" s="56"/>
      <c r="F70" s="72"/>
      <c r="G70" s="56"/>
      <c r="H70" s="84">
        <f>SUMIF('Cash Inflows'!E:E,'AR Journal'!D70,'Cash Inflows'!F:F)</f>
        <v>0</v>
      </c>
      <c r="I70" s="84">
        <f t="shared" si="4"/>
        <v>0</v>
      </c>
      <c r="J70">
        <f t="shared" si="5"/>
        <v>0</v>
      </c>
      <c r="K70" t="b">
        <f ca="1">IF(TODAY()-E70&gt;'Data Inputs'!$B$46,TRUE,FALSE)</f>
        <v>1</v>
      </c>
    </row>
    <row r="71" spans="1:11" x14ac:dyDescent="0.25">
      <c r="A71" s="110" t="str">
        <f t="shared" si="3"/>
        <v/>
      </c>
      <c r="B71" s="129"/>
      <c r="C71" s="55"/>
      <c r="D71" s="129"/>
      <c r="E71" s="56"/>
      <c r="F71" s="72"/>
      <c r="G71" s="56"/>
      <c r="H71" s="84">
        <f>SUMIF('Cash Inflows'!E:E,'AR Journal'!D71,'Cash Inflows'!F:F)</f>
        <v>0</v>
      </c>
      <c r="I71" s="84">
        <f t="shared" si="4"/>
        <v>0</v>
      </c>
      <c r="J71">
        <f t="shared" si="5"/>
        <v>0</v>
      </c>
      <c r="K71" t="b">
        <f ca="1">IF(TODAY()-E71&gt;'Data Inputs'!$B$46,TRUE,FALSE)</f>
        <v>1</v>
      </c>
    </row>
    <row r="72" spans="1:11" x14ac:dyDescent="0.25">
      <c r="A72" s="110" t="str">
        <f t="shared" si="3"/>
        <v/>
      </c>
      <c r="B72" s="129"/>
      <c r="C72" s="55"/>
      <c r="D72" s="129"/>
      <c r="E72" s="56"/>
      <c r="F72" s="72"/>
      <c r="G72" s="56"/>
      <c r="H72" s="84">
        <f>SUMIF('Cash Inflows'!E:E,'AR Journal'!D72,'Cash Inflows'!F:F)</f>
        <v>0</v>
      </c>
      <c r="I72" s="84">
        <f t="shared" si="4"/>
        <v>0</v>
      </c>
      <c r="J72">
        <f t="shared" si="5"/>
        <v>0</v>
      </c>
      <c r="K72" t="b">
        <f ca="1">IF(TODAY()-E72&gt;'Data Inputs'!$B$46,TRUE,FALSE)</f>
        <v>1</v>
      </c>
    </row>
    <row r="73" spans="1:11" x14ac:dyDescent="0.25">
      <c r="A73" s="110" t="str">
        <f t="shared" si="3"/>
        <v/>
      </c>
      <c r="B73" s="129"/>
      <c r="C73" s="55"/>
      <c r="D73" s="129"/>
      <c r="E73" s="56"/>
      <c r="F73" s="72"/>
      <c r="G73" s="56"/>
      <c r="H73" s="84">
        <f>SUMIF('Cash Inflows'!E:E,'AR Journal'!D73,'Cash Inflows'!F:F)</f>
        <v>0</v>
      </c>
      <c r="I73" s="84">
        <f t="shared" si="4"/>
        <v>0</v>
      </c>
      <c r="J73">
        <f t="shared" si="5"/>
        <v>0</v>
      </c>
      <c r="K73" t="b">
        <f ca="1">IF(TODAY()-E73&gt;'Data Inputs'!$B$46,TRUE,FALSE)</f>
        <v>1</v>
      </c>
    </row>
    <row r="74" spans="1:11" x14ac:dyDescent="0.25">
      <c r="A74" s="110" t="str">
        <f t="shared" si="3"/>
        <v/>
      </c>
      <c r="B74" s="129"/>
      <c r="C74" s="55"/>
      <c r="D74" s="129"/>
      <c r="E74" s="56"/>
      <c r="F74" s="72"/>
      <c r="G74" s="56"/>
      <c r="H74" s="84">
        <f>SUMIF('Cash Inflows'!E:E,'AR Journal'!D74,'Cash Inflows'!F:F)</f>
        <v>0</v>
      </c>
      <c r="I74" s="84">
        <f t="shared" si="4"/>
        <v>0</v>
      </c>
      <c r="J74">
        <f t="shared" si="5"/>
        <v>0</v>
      </c>
      <c r="K74" t="b">
        <f ca="1">IF(TODAY()-E74&gt;'Data Inputs'!$B$46,TRUE,FALSE)</f>
        <v>1</v>
      </c>
    </row>
    <row r="75" spans="1:11" x14ac:dyDescent="0.25">
      <c r="A75" s="110" t="str">
        <f t="shared" si="3"/>
        <v/>
      </c>
      <c r="B75" s="129"/>
      <c r="C75" s="55"/>
      <c r="D75" s="129"/>
      <c r="E75" s="56"/>
      <c r="F75" s="72"/>
      <c r="G75" s="56"/>
      <c r="H75" s="84">
        <f>SUMIF('Cash Inflows'!E:E,'AR Journal'!D75,'Cash Inflows'!F:F)</f>
        <v>0</v>
      </c>
      <c r="I75" s="84">
        <f t="shared" si="4"/>
        <v>0</v>
      </c>
      <c r="J75">
        <f t="shared" si="5"/>
        <v>0</v>
      </c>
      <c r="K75" t="b">
        <f ca="1">IF(TODAY()-E75&gt;'Data Inputs'!$B$46,TRUE,FALSE)</f>
        <v>1</v>
      </c>
    </row>
    <row r="76" spans="1:11" x14ac:dyDescent="0.25">
      <c r="A76" s="110" t="str">
        <f t="shared" si="3"/>
        <v/>
      </c>
      <c r="B76" s="129"/>
      <c r="C76" s="55"/>
      <c r="D76" s="129"/>
      <c r="E76" s="56"/>
      <c r="F76" s="72"/>
      <c r="G76" s="56"/>
      <c r="H76" s="84">
        <f>SUMIF('Cash Inflows'!E:E,'AR Journal'!D76,'Cash Inflows'!F:F)</f>
        <v>0</v>
      </c>
      <c r="I76" s="84">
        <f t="shared" si="4"/>
        <v>0</v>
      </c>
      <c r="J76">
        <f t="shared" si="5"/>
        <v>0</v>
      </c>
      <c r="K76" t="b">
        <f ca="1">IF(TODAY()-E76&gt;'Data Inputs'!$B$46,TRUE,FALSE)</f>
        <v>1</v>
      </c>
    </row>
    <row r="77" spans="1:11" x14ac:dyDescent="0.25">
      <c r="A77" s="110" t="str">
        <f t="shared" si="3"/>
        <v/>
      </c>
      <c r="B77" s="129"/>
      <c r="C77" s="55"/>
      <c r="D77" s="129"/>
      <c r="E77" s="56"/>
      <c r="F77" s="72"/>
      <c r="G77" s="56"/>
      <c r="H77" s="84">
        <f>SUMIF('Cash Inflows'!E:E,'AR Journal'!D77,'Cash Inflows'!F:F)</f>
        <v>0</v>
      </c>
      <c r="I77" s="84">
        <f t="shared" si="4"/>
        <v>0</v>
      </c>
      <c r="J77">
        <f t="shared" si="5"/>
        <v>0</v>
      </c>
      <c r="K77" t="b">
        <f ca="1">IF(TODAY()-E77&gt;'Data Inputs'!$B$46,TRUE,FALSE)</f>
        <v>1</v>
      </c>
    </row>
    <row r="78" spans="1:11" x14ac:dyDescent="0.25">
      <c r="A78" s="110" t="str">
        <f t="shared" si="3"/>
        <v/>
      </c>
      <c r="B78" s="129"/>
      <c r="C78" s="55"/>
      <c r="D78" s="129"/>
      <c r="E78" s="56"/>
      <c r="F78" s="72"/>
      <c r="G78" s="56"/>
      <c r="H78" s="84">
        <f>SUMIF('Cash Inflows'!E:E,'AR Journal'!D78,'Cash Inflows'!F:F)</f>
        <v>0</v>
      </c>
      <c r="I78" s="84">
        <f t="shared" si="4"/>
        <v>0</v>
      </c>
      <c r="J78">
        <f t="shared" si="5"/>
        <v>0</v>
      </c>
      <c r="K78" t="b">
        <f ca="1">IF(TODAY()-E78&gt;'Data Inputs'!$B$46,TRUE,FALSE)</f>
        <v>1</v>
      </c>
    </row>
    <row r="79" spans="1:11" x14ac:dyDescent="0.25">
      <c r="A79" s="110" t="str">
        <f t="shared" si="3"/>
        <v/>
      </c>
      <c r="B79" s="129"/>
      <c r="C79" s="55"/>
      <c r="D79" s="129"/>
      <c r="E79" s="56"/>
      <c r="F79" s="72"/>
      <c r="G79" s="56"/>
      <c r="H79" s="84">
        <f>SUMIF('Cash Inflows'!E:E,'AR Journal'!D79,'Cash Inflows'!F:F)</f>
        <v>0</v>
      </c>
      <c r="I79" s="84">
        <f t="shared" si="4"/>
        <v>0</v>
      </c>
      <c r="J79">
        <f t="shared" si="5"/>
        <v>0</v>
      </c>
      <c r="K79" t="b">
        <f ca="1">IF(TODAY()-E79&gt;'Data Inputs'!$B$46,TRUE,FALSE)</f>
        <v>1</v>
      </c>
    </row>
    <row r="80" spans="1:11" x14ac:dyDescent="0.25">
      <c r="A80" s="110" t="str">
        <f t="shared" si="3"/>
        <v/>
      </c>
      <c r="B80" s="129"/>
      <c r="C80" s="55"/>
      <c r="D80" s="129"/>
      <c r="E80" s="56"/>
      <c r="F80" s="72"/>
      <c r="G80" s="56"/>
      <c r="H80" s="84">
        <f>SUMIF('Cash Inflows'!E:E,'AR Journal'!D80,'Cash Inflows'!F:F)</f>
        <v>0</v>
      </c>
      <c r="I80" s="84">
        <f t="shared" si="4"/>
        <v>0</v>
      </c>
      <c r="J80">
        <f t="shared" si="5"/>
        <v>0</v>
      </c>
      <c r="K80" t="b">
        <f ca="1">IF(TODAY()-E80&gt;'Data Inputs'!$B$46,TRUE,FALSE)</f>
        <v>1</v>
      </c>
    </row>
    <row r="81" spans="1:11" x14ac:dyDescent="0.25">
      <c r="A81" s="110" t="str">
        <f t="shared" si="3"/>
        <v/>
      </c>
      <c r="B81" s="129"/>
      <c r="C81" s="55"/>
      <c r="D81" s="129"/>
      <c r="E81" s="56"/>
      <c r="F81" s="72"/>
      <c r="G81" s="56"/>
      <c r="H81" s="84">
        <f>SUMIF('Cash Inflows'!E:E,'AR Journal'!D81,'Cash Inflows'!F:F)</f>
        <v>0</v>
      </c>
      <c r="I81" s="84">
        <f t="shared" si="4"/>
        <v>0</v>
      </c>
      <c r="J81">
        <f t="shared" si="5"/>
        <v>0</v>
      </c>
      <c r="K81" t="b">
        <f ca="1">IF(TODAY()-E81&gt;'Data Inputs'!$B$46,TRUE,FALSE)</f>
        <v>1</v>
      </c>
    </row>
    <row r="82" spans="1:11" x14ac:dyDescent="0.25">
      <c r="A82" s="110" t="str">
        <f t="shared" si="3"/>
        <v/>
      </c>
      <c r="B82" s="129"/>
      <c r="C82" s="55"/>
      <c r="D82" s="129"/>
      <c r="E82" s="56"/>
      <c r="F82" s="72"/>
      <c r="G82" s="56"/>
      <c r="H82" s="84">
        <f>SUMIF('Cash Inflows'!E:E,'AR Journal'!D82,'Cash Inflows'!F:F)</f>
        <v>0</v>
      </c>
      <c r="I82" s="84">
        <f t="shared" si="4"/>
        <v>0</v>
      </c>
      <c r="J82">
        <f t="shared" si="5"/>
        <v>0</v>
      </c>
      <c r="K82" t="b">
        <f ca="1">IF(TODAY()-E82&gt;'Data Inputs'!$B$46,TRUE,FALSE)</f>
        <v>1</v>
      </c>
    </row>
    <row r="83" spans="1:11" x14ac:dyDescent="0.25">
      <c r="A83" s="110" t="str">
        <f t="shared" si="3"/>
        <v/>
      </c>
      <c r="B83" s="129"/>
      <c r="C83" s="55"/>
      <c r="D83" s="129"/>
      <c r="E83" s="56"/>
      <c r="F83" s="72"/>
      <c r="G83" s="56"/>
      <c r="H83" s="84">
        <f>SUMIF('Cash Inflows'!E:E,'AR Journal'!D83,'Cash Inflows'!F:F)</f>
        <v>0</v>
      </c>
      <c r="I83" s="84">
        <f t="shared" si="4"/>
        <v>0</v>
      </c>
      <c r="J83">
        <f t="shared" si="5"/>
        <v>0</v>
      </c>
      <c r="K83" t="b">
        <f ca="1">IF(TODAY()-E83&gt;'Data Inputs'!$B$46,TRUE,FALSE)</f>
        <v>1</v>
      </c>
    </row>
    <row r="84" spans="1:11" x14ac:dyDescent="0.25">
      <c r="A84" s="110" t="str">
        <f t="shared" si="3"/>
        <v/>
      </c>
      <c r="B84" s="129"/>
      <c r="C84" s="55"/>
      <c r="D84" s="129"/>
      <c r="E84" s="56"/>
      <c r="F84" s="72"/>
      <c r="G84" s="56"/>
      <c r="H84" s="84">
        <f>SUMIF('Cash Inflows'!E:E,'AR Journal'!D84,'Cash Inflows'!F:F)</f>
        <v>0</v>
      </c>
      <c r="I84" s="84">
        <f t="shared" si="4"/>
        <v>0</v>
      </c>
      <c r="J84">
        <f t="shared" si="5"/>
        <v>0</v>
      </c>
      <c r="K84" t="b">
        <f ca="1">IF(TODAY()-E84&gt;'Data Inputs'!$B$46,TRUE,FALSE)</f>
        <v>1</v>
      </c>
    </row>
    <row r="85" spans="1:11" x14ac:dyDescent="0.25">
      <c r="A85" s="110" t="str">
        <f t="shared" si="3"/>
        <v/>
      </c>
      <c r="B85" s="129"/>
      <c r="C85" s="55"/>
      <c r="D85" s="129"/>
      <c r="E85" s="56"/>
      <c r="F85" s="72"/>
      <c r="G85" s="56"/>
      <c r="H85" s="84">
        <f>SUMIF('Cash Inflows'!E:E,'AR Journal'!D85,'Cash Inflows'!F:F)</f>
        <v>0</v>
      </c>
      <c r="I85" s="84">
        <f t="shared" si="4"/>
        <v>0</v>
      </c>
      <c r="J85">
        <f t="shared" si="5"/>
        <v>0</v>
      </c>
      <c r="K85" t="b">
        <f ca="1">IF(TODAY()-E85&gt;'Data Inputs'!$B$46,TRUE,FALSE)</f>
        <v>1</v>
      </c>
    </row>
    <row r="86" spans="1:11" x14ac:dyDescent="0.25">
      <c r="A86" s="110" t="str">
        <f t="shared" si="3"/>
        <v/>
      </c>
      <c r="B86" s="129"/>
      <c r="C86" s="55"/>
      <c r="D86" s="129"/>
      <c r="E86" s="56"/>
      <c r="F86" s="72"/>
      <c r="G86" s="56"/>
      <c r="H86" s="84">
        <f>SUMIF('Cash Inflows'!E:E,'AR Journal'!D86,'Cash Inflows'!F:F)</f>
        <v>0</v>
      </c>
      <c r="I86" s="84">
        <f t="shared" si="4"/>
        <v>0</v>
      </c>
      <c r="J86">
        <f t="shared" si="5"/>
        <v>0</v>
      </c>
      <c r="K86" t="b">
        <f ca="1">IF(TODAY()-E86&gt;'Data Inputs'!$B$46,TRUE,FALSE)</f>
        <v>1</v>
      </c>
    </row>
    <row r="87" spans="1:11" x14ac:dyDescent="0.25">
      <c r="A87" s="110" t="str">
        <f t="shared" si="3"/>
        <v/>
      </c>
      <c r="B87" s="129"/>
      <c r="C87" s="55"/>
      <c r="D87" s="129"/>
      <c r="E87" s="56"/>
      <c r="F87" s="72"/>
      <c r="G87" s="56"/>
      <c r="H87" s="84">
        <f>SUMIF('Cash Inflows'!E:E,'AR Journal'!D87,'Cash Inflows'!F:F)</f>
        <v>0</v>
      </c>
      <c r="I87" s="84">
        <f t="shared" si="4"/>
        <v>0</v>
      </c>
      <c r="J87">
        <f t="shared" si="5"/>
        <v>0</v>
      </c>
      <c r="K87" t="b">
        <f ca="1">IF(TODAY()-E87&gt;'Data Inputs'!$B$46,TRUE,FALSE)</f>
        <v>1</v>
      </c>
    </row>
    <row r="88" spans="1:11" x14ac:dyDescent="0.25">
      <c r="A88" s="110" t="str">
        <f t="shared" si="3"/>
        <v/>
      </c>
      <c r="B88" s="129"/>
      <c r="C88" s="55"/>
      <c r="D88" s="129"/>
      <c r="E88" s="56"/>
      <c r="F88" s="72"/>
      <c r="G88" s="56"/>
      <c r="H88" s="84">
        <f>SUMIF('Cash Inflows'!E:E,'AR Journal'!D88,'Cash Inflows'!F:F)</f>
        <v>0</v>
      </c>
      <c r="I88" s="84">
        <f t="shared" si="4"/>
        <v>0</v>
      </c>
      <c r="J88">
        <f t="shared" si="5"/>
        <v>0</v>
      </c>
      <c r="K88" t="b">
        <f ca="1">IF(TODAY()-E88&gt;'Data Inputs'!$B$46,TRUE,FALSE)</f>
        <v>1</v>
      </c>
    </row>
    <row r="89" spans="1:11" x14ac:dyDescent="0.25">
      <c r="A89" s="110" t="str">
        <f t="shared" si="3"/>
        <v/>
      </c>
      <c r="B89" s="129"/>
      <c r="C89" s="55"/>
      <c r="D89" s="129"/>
      <c r="E89" s="56"/>
      <c r="F89" s="72"/>
      <c r="G89" s="56"/>
      <c r="H89" s="84">
        <f>SUMIF('Cash Inflows'!E:E,'AR Journal'!D89,'Cash Inflows'!F:F)</f>
        <v>0</v>
      </c>
      <c r="I89" s="84">
        <f t="shared" si="4"/>
        <v>0</v>
      </c>
      <c r="J89">
        <f t="shared" si="5"/>
        <v>0</v>
      </c>
      <c r="K89" t="b">
        <f ca="1">IF(TODAY()-E89&gt;'Data Inputs'!$B$46,TRUE,FALSE)</f>
        <v>1</v>
      </c>
    </row>
    <row r="90" spans="1:11" x14ac:dyDescent="0.25">
      <c r="A90" s="110" t="str">
        <f t="shared" si="3"/>
        <v/>
      </c>
      <c r="B90" s="129"/>
      <c r="C90" s="55"/>
      <c r="D90" s="129"/>
      <c r="E90" s="56"/>
      <c r="F90" s="72"/>
      <c r="G90" s="56"/>
      <c r="H90" s="84">
        <f>SUMIF('Cash Inflows'!E:E,'AR Journal'!D90,'Cash Inflows'!F:F)</f>
        <v>0</v>
      </c>
      <c r="I90" s="84">
        <f t="shared" si="4"/>
        <v>0</v>
      </c>
      <c r="J90">
        <f t="shared" si="5"/>
        <v>0</v>
      </c>
      <c r="K90" t="b">
        <f ca="1">IF(TODAY()-E90&gt;'Data Inputs'!$B$46,TRUE,FALSE)</f>
        <v>1</v>
      </c>
    </row>
    <row r="91" spans="1:11" x14ac:dyDescent="0.25">
      <c r="A91" s="110" t="str">
        <f t="shared" si="3"/>
        <v/>
      </c>
      <c r="B91" s="129"/>
      <c r="C91" s="55"/>
      <c r="D91" s="129"/>
      <c r="E91" s="56"/>
      <c r="F91" s="72"/>
      <c r="G91" s="56"/>
      <c r="H91" s="84">
        <f>SUMIF('Cash Inflows'!E:E,'AR Journal'!D91,'Cash Inflows'!F:F)</f>
        <v>0</v>
      </c>
      <c r="I91" s="84">
        <f t="shared" si="4"/>
        <v>0</v>
      </c>
      <c r="J91">
        <f t="shared" si="5"/>
        <v>0</v>
      </c>
      <c r="K91" t="b">
        <f ca="1">IF(TODAY()-E91&gt;'Data Inputs'!$B$46,TRUE,FALSE)</f>
        <v>1</v>
      </c>
    </row>
    <row r="92" spans="1:11" x14ac:dyDescent="0.25">
      <c r="A92" s="110" t="str">
        <f t="shared" si="3"/>
        <v/>
      </c>
      <c r="B92" s="129"/>
      <c r="C92" s="55"/>
      <c r="D92" s="129"/>
      <c r="E92" s="56"/>
      <c r="F92" s="72"/>
      <c r="G92" s="56"/>
      <c r="H92" s="84">
        <f>SUMIF('Cash Inflows'!E:E,'AR Journal'!D92,'Cash Inflows'!F:F)</f>
        <v>0</v>
      </c>
      <c r="I92" s="84">
        <f t="shared" si="4"/>
        <v>0</v>
      </c>
      <c r="J92">
        <f t="shared" si="5"/>
        <v>0</v>
      </c>
      <c r="K92" t="b">
        <f ca="1">IF(TODAY()-E92&gt;'Data Inputs'!$B$46,TRUE,FALSE)</f>
        <v>1</v>
      </c>
    </row>
    <row r="93" spans="1:11" x14ac:dyDescent="0.25">
      <c r="A93" s="110" t="str">
        <f t="shared" si="3"/>
        <v/>
      </c>
      <c r="B93" s="129"/>
      <c r="C93" s="55"/>
      <c r="D93" s="129"/>
      <c r="E93" s="56"/>
      <c r="F93" s="72"/>
      <c r="G93" s="56"/>
      <c r="H93" s="84">
        <f>SUMIF('Cash Inflows'!E:E,'AR Journal'!D93,'Cash Inflows'!F:F)</f>
        <v>0</v>
      </c>
      <c r="I93" s="84">
        <f t="shared" si="4"/>
        <v>0</v>
      </c>
      <c r="J93">
        <f t="shared" si="5"/>
        <v>0</v>
      </c>
      <c r="K93" t="b">
        <f ca="1">IF(TODAY()-E93&gt;'Data Inputs'!$B$46,TRUE,FALSE)</f>
        <v>1</v>
      </c>
    </row>
    <row r="94" spans="1:11" x14ac:dyDescent="0.25">
      <c r="A94" s="110" t="str">
        <f t="shared" si="3"/>
        <v/>
      </c>
      <c r="B94" s="129"/>
      <c r="C94" s="55"/>
      <c r="D94" s="129"/>
      <c r="E94" s="56"/>
      <c r="F94" s="72"/>
      <c r="G94" s="56"/>
      <c r="H94" s="84">
        <f>SUMIF('Cash Inflows'!E:E,'AR Journal'!D94,'Cash Inflows'!F:F)</f>
        <v>0</v>
      </c>
      <c r="I94" s="84">
        <f t="shared" si="4"/>
        <v>0</v>
      </c>
      <c r="J94">
        <f t="shared" si="5"/>
        <v>0</v>
      </c>
      <c r="K94" t="b">
        <f ca="1">IF(TODAY()-E94&gt;'Data Inputs'!$B$46,TRUE,FALSE)</f>
        <v>1</v>
      </c>
    </row>
    <row r="95" spans="1:11" x14ac:dyDescent="0.25">
      <c r="A95" s="110" t="str">
        <f t="shared" si="3"/>
        <v/>
      </c>
      <c r="B95" s="129"/>
      <c r="C95" s="55"/>
      <c r="D95" s="129"/>
      <c r="E95" s="56"/>
      <c r="F95" s="72"/>
      <c r="G95" s="56"/>
      <c r="H95" s="84">
        <f>SUMIF('Cash Inflows'!E:E,'AR Journal'!D95,'Cash Inflows'!F:F)</f>
        <v>0</v>
      </c>
      <c r="I95" s="84">
        <f t="shared" si="4"/>
        <v>0</v>
      </c>
      <c r="J95">
        <f t="shared" si="5"/>
        <v>0</v>
      </c>
      <c r="K95" t="b">
        <f ca="1">IF(TODAY()-E95&gt;'Data Inputs'!$B$46,TRUE,FALSE)</f>
        <v>1</v>
      </c>
    </row>
    <row r="96" spans="1:11" x14ac:dyDescent="0.25">
      <c r="A96" s="110" t="str">
        <f t="shared" si="3"/>
        <v/>
      </c>
      <c r="B96" s="129"/>
      <c r="C96" s="55"/>
      <c r="D96" s="129"/>
      <c r="E96" s="56"/>
      <c r="F96" s="72"/>
      <c r="G96" s="56"/>
      <c r="H96" s="84">
        <f>SUMIF('Cash Inflows'!E:E,'AR Journal'!D96,'Cash Inflows'!F:F)</f>
        <v>0</v>
      </c>
      <c r="I96" s="84">
        <f t="shared" si="4"/>
        <v>0</v>
      </c>
      <c r="J96">
        <f t="shared" si="5"/>
        <v>0</v>
      </c>
      <c r="K96" t="b">
        <f ca="1">IF(TODAY()-E96&gt;'Data Inputs'!$B$46,TRUE,FALSE)</f>
        <v>1</v>
      </c>
    </row>
    <row r="97" spans="1:11" x14ac:dyDescent="0.25">
      <c r="A97" s="110" t="str">
        <f t="shared" si="3"/>
        <v/>
      </c>
      <c r="B97" s="129"/>
      <c r="C97" s="55"/>
      <c r="D97" s="129"/>
      <c r="E97" s="56"/>
      <c r="F97" s="72"/>
      <c r="G97" s="56"/>
      <c r="H97" s="84">
        <f>SUMIF('Cash Inflows'!E:E,'AR Journal'!D97,'Cash Inflows'!F:F)</f>
        <v>0</v>
      </c>
      <c r="I97" s="84">
        <f t="shared" si="4"/>
        <v>0</v>
      </c>
      <c r="J97">
        <f t="shared" si="5"/>
        <v>0</v>
      </c>
      <c r="K97" t="b">
        <f ca="1">IF(TODAY()-E97&gt;'Data Inputs'!$B$46,TRUE,FALSE)</f>
        <v>1</v>
      </c>
    </row>
    <row r="98" spans="1:11" x14ac:dyDescent="0.25">
      <c r="A98" s="110" t="str">
        <f t="shared" si="3"/>
        <v/>
      </c>
      <c r="B98" s="129"/>
      <c r="C98" s="55"/>
      <c r="D98" s="129"/>
      <c r="E98" s="56"/>
      <c r="F98" s="72"/>
      <c r="G98" s="56"/>
      <c r="H98" s="84">
        <f>SUMIF('Cash Inflows'!E:E,'AR Journal'!D98,'Cash Inflows'!F:F)</f>
        <v>0</v>
      </c>
      <c r="I98" s="84">
        <f t="shared" si="4"/>
        <v>0</v>
      </c>
      <c r="J98">
        <f t="shared" si="5"/>
        <v>0</v>
      </c>
      <c r="K98" t="b">
        <f ca="1">IF(TODAY()-E98&gt;'Data Inputs'!$B$46,TRUE,FALSE)</f>
        <v>1</v>
      </c>
    </row>
    <row r="99" spans="1:11" x14ac:dyDescent="0.25">
      <c r="A99" s="110" t="str">
        <f t="shared" si="3"/>
        <v/>
      </c>
      <c r="B99" s="129"/>
      <c r="C99" s="55"/>
      <c r="D99" s="129"/>
      <c r="E99" s="56"/>
      <c r="F99" s="72"/>
      <c r="G99" s="56"/>
      <c r="H99" s="84">
        <f>SUMIF('Cash Inflows'!E:E,'AR Journal'!D99,'Cash Inflows'!F:F)</f>
        <v>0</v>
      </c>
      <c r="I99" s="84">
        <f t="shared" si="4"/>
        <v>0</v>
      </c>
      <c r="J99">
        <f t="shared" si="5"/>
        <v>0</v>
      </c>
      <c r="K99" t="b">
        <f ca="1">IF(TODAY()-E99&gt;'Data Inputs'!$B$46,TRUE,FALSE)</f>
        <v>1</v>
      </c>
    </row>
    <row r="100" spans="1:11" x14ac:dyDescent="0.25">
      <c r="A100" s="110" t="str">
        <f t="shared" si="3"/>
        <v/>
      </c>
      <c r="B100" s="129"/>
      <c r="C100" s="55"/>
      <c r="D100" s="129"/>
      <c r="E100" s="56"/>
      <c r="F100" s="72"/>
      <c r="G100" s="56"/>
      <c r="H100" s="84">
        <f>SUMIF('Cash Inflows'!E:E,'AR Journal'!D100,'Cash Inflows'!F:F)</f>
        <v>0</v>
      </c>
      <c r="I100" s="84">
        <f t="shared" si="4"/>
        <v>0</v>
      </c>
      <c r="J100">
        <f t="shared" si="5"/>
        <v>0</v>
      </c>
      <c r="K100" t="b">
        <f ca="1">IF(TODAY()-E100&gt;'Data Inputs'!$B$46,TRUE,FALSE)</f>
        <v>1</v>
      </c>
    </row>
    <row r="101" spans="1:11" x14ac:dyDescent="0.25">
      <c r="A101" s="110" t="str">
        <f t="shared" si="3"/>
        <v/>
      </c>
      <c r="B101" s="129"/>
      <c r="C101" s="55"/>
      <c r="D101" s="129"/>
      <c r="E101" s="56"/>
      <c r="F101" s="72"/>
      <c r="G101" s="56"/>
      <c r="H101" s="84">
        <f>SUMIF('Cash Inflows'!E:E,'AR Journal'!D101,'Cash Inflows'!F:F)</f>
        <v>0</v>
      </c>
      <c r="I101" s="84">
        <f t="shared" si="4"/>
        <v>0</v>
      </c>
      <c r="J101">
        <f t="shared" si="5"/>
        <v>0</v>
      </c>
      <c r="K101" t="b">
        <f ca="1">IF(TODAY()-E101&gt;'Data Inputs'!$B$46,TRUE,FALSE)</f>
        <v>1</v>
      </c>
    </row>
    <row r="102" spans="1:11" x14ac:dyDescent="0.25">
      <c r="A102" s="110" t="str">
        <f t="shared" si="3"/>
        <v/>
      </c>
      <c r="B102" s="129"/>
      <c r="C102" s="55"/>
      <c r="D102" s="129"/>
      <c r="E102" s="56"/>
      <c r="F102" s="72"/>
      <c r="G102" s="56"/>
      <c r="H102" s="84">
        <f>SUMIF('Cash Inflows'!E:E,'AR Journal'!D102,'Cash Inflows'!F:F)</f>
        <v>0</v>
      </c>
      <c r="I102" s="84">
        <f t="shared" si="4"/>
        <v>0</v>
      </c>
      <c r="J102">
        <f t="shared" si="5"/>
        <v>0</v>
      </c>
      <c r="K102" t="b">
        <f ca="1">IF(TODAY()-E102&gt;'Data Inputs'!$B$46,TRUE,FALSE)</f>
        <v>1</v>
      </c>
    </row>
    <row r="103" spans="1:11" x14ac:dyDescent="0.25">
      <c r="A103" s="110" t="str">
        <f t="shared" si="3"/>
        <v/>
      </c>
      <c r="B103" s="129"/>
      <c r="C103" s="55"/>
      <c r="D103" s="129"/>
      <c r="E103" s="56"/>
      <c r="F103" s="72"/>
      <c r="G103" s="56"/>
      <c r="H103" s="84">
        <f>SUMIF('Cash Inflows'!E:E,'AR Journal'!D103,'Cash Inflows'!F:F)</f>
        <v>0</v>
      </c>
      <c r="I103" s="84">
        <f t="shared" si="4"/>
        <v>0</v>
      </c>
      <c r="J103">
        <f t="shared" si="5"/>
        <v>0</v>
      </c>
      <c r="K103" t="b">
        <f ca="1">IF(TODAY()-E103&gt;'Data Inputs'!$B$46,TRUE,FALSE)</f>
        <v>1</v>
      </c>
    </row>
    <row r="104" spans="1:11" x14ac:dyDescent="0.25">
      <c r="A104" s="110" t="str">
        <f t="shared" si="3"/>
        <v/>
      </c>
      <c r="B104" s="129"/>
      <c r="C104" s="55"/>
      <c r="D104" s="129"/>
      <c r="E104" s="56"/>
      <c r="F104" s="72"/>
      <c r="G104" s="56"/>
      <c r="H104" s="84">
        <f>SUMIF('Cash Inflows'!E:E,'AR Journal'!D104,'Cash Inflows'!F:F)</f>
        <v>0</v>
      </c>
      <c r="I104" s="84">
        <f t="shared" si="4"/>
        <v>0</v>
      </c>
      <c r="J104">
        <f t="shared" si="5"/>
        <v>0</v>
      </c>
      <c r="K104" t="b">
        <f ca="1">IF(TODAY()-E104&gt;'Data Inputs'!$B$46,TRUE,FALSE)</f>
        <v>1</v>
      </c>
    </row>
    <row r="105" spans="1:11" x14ac:dyDescent="0.25">
      <c r="A105" s="110" t="str">
        <f t="shared" si="3"/>
        <v/>
      </c>
      <c r="B105" s="129"/>
      <c r="C105" s="55"/>
      <c r="D105" s="129"/>
      <c r="E105" s="56"/>
      <c r="F105" s="72"/>
      <c r="G105" s="56"/>
      <c r="H105" s="84">
        <f>SUMIF('Cash Inflows'!E:E,'AR Journal'!D105,'Cash Inflows'!F:F)</f>
        <v>0</v>
      </c>
      <c r="I105" s="84">
        <f t="shared" si="4"/>
        <v>0</v>
      </c>
      <c r="J105">
        <f t="shared" si="5"/>
        <v>0</v>
      </c>
      <c r="K105" t="b">
        <f ca="1">IF(TODAY()-E105&gt;'Data Inputs'!$B$46,TRUE,FALSE)</f>
        <v>1</v>
      </c>
    </row>
    <row r="106" spans="1:11" x14ac:dyDescent="0.25">
      <c r="A106" s="110" t="str">
        <f t="shared" si="3"/>
        <v/>
      </c>
      <c r="B106" s="129"/>
      <c r="C106" s="55"/>
      <c r="D106" s="129"/>
      <c r="E106" s="56"/>
      <c r="F106" s="72"/>
      <c r="G106" s="56"/>
      <c r="H106" s="84">
        <f>SUMIF('Cash Inflows'!E:E,'AR Journal'!D106,'Cash Inflows'!F:F)</f>
        <v>0</v>
      </c>
      <c r="I106" s="84">
        <f t="shared" si="4"/>
        <v>0</v>
      </c>
      <c r="J106">
        <f t="shared" si="5"/>
        <v>0</v>
      </c>
      <c r="K106" t="b">
        <f ca="1">IF(TODAY()-E106&gt;'Data Inputs'!$B$46,TRUE,FALSE)</f>
        <v>1</v>
      </c>
    </row>
    <row r="107" spans="1:11" x14ac:dyDescent="0.25">
      <c r="A107" s="110" t="str">
        <f t="shared" si="3"/>
        <v/>
      </c>
      <c r="B107" s="129"/>
      <c r="C107" s="55"/>
      <c r="D107" s="129"/>
      <c r="E107" s="56"/>
      <c r="F107" s="72"/>
      <c r="G107" s="56"/>
      <c r="H107" s="84">
        <f>SUMIF('Cash Inflows'!E:E,'AR Journal'!D107,'Cash Inflows'!F:F)</f>
        <v>0</v>
      </c>
      <c r="I107" s="84">
        <f t="shared" si="4"/>
        <v>0</v>
      </c>
      <c r="J107">
        <f t="shared" si="5"/>
        <v>0</v>
      </c>
      <c r="K107" t="b">
        <f ca="1">IF(TODAY()-E107&gt;'Data Inputs'!$B$46,TRUE,FALSE)</f>
        <v>1</v>
      </c>
    </row>
    <row r="108" spans="1:11" x14ac:dyDescent="0.25">
      <c r="A108" s="110" t="str">
        <f t="shared" si="3"/>
        <v/>
      </c>
      <c r="B108" s="129"/>
      <c r="C108" s="55"/>
      <c r="D108" s="129"/>
      <c r="E108" s="56"/>
      <c r="F108" s="72"/>
      <c r="G108" s="56"/>
      <c r="H108" s="84">
        <f>SUMIF('Cash Inflows'!E:E,'AR Journal'!D108,'Cash Inflows'!F:F)</f>
        <v>0</v>
      </c>
      <c r="I108" s="84">
        <f t="shared" si="4"/>
        <v>0</v>
      </c>
      <c r="J108">
        <f t="shared" si="5"/>
        <v>0</v>
      </c>
      <c r="K108" t="b">
        <f ca="1">IF(TODAY()-E108&gt;'Data Inputs'!$B$46,TRUE,FALSE)</f>
        <v>1</v>
      </c>
    </row>
    <row r="109" spans="1:11" x14ac:dyDescent="0.25">
      <c r="A109" s="110" t="str">
        <f t="shared" si="3"/>
        <v/>
      </c>
      <c r="B109" s="129"/>
      <c r="C109" s="55"/>
      <c r="D109" s="129"/>
      <c r="E109" s="56"/>
      <c r="F109" s="72"/>
      <c r="G109" s="56"/>
      <c r="H109" s="84">
        <f>SUMIF('Cash Inflows'!E:E,'AR Journal'!D109,'Cash Inflows'!F:F)</f>
        <v>0</v>
      </c>
      <c r="I109" s="84">
        <f t="shared" si="4"/>
        <v>0</v>
      </c>
      <c r="J109">
        <f t="shared" si="5"/>
        <v>0</v>
      </c>
      <c r="K109" t="b">
        <f ca="1">IF(TODAY()-E109&gt;'Data Inputs'!$B$46,TRUE,FALSE)</f>
        <v>1</v>
      </c>
    </row>
    <row r="110" spans="1:11" x14ac:dyDescent="0.25">
      <c r="A110" s="110" t="str">
        <f t="shared" si="3"/>
        <v/>
      </c>
      <c r="B110" s="129"/>
      <c r="C110" s="55"/>
      <c r="D110" s="129"/>
      <c r="E110" s="56"/>
      <c r="F110" s="72"/>
      <c r="G110" s="56"/>
      <c r="H110" s="84">
        <f>SUMIF('Cash Inflows'!E:E,'AR Journal'!D110,'Cash Inflows'!F:F)</f>
        <v>0</v>
      </c>
      <c r="I110" s="84">
        <f t="shared" si="4"/>
        <v>0</v>
      </c>
      <c r="J110">
        <f t="shared" si="5"/>
        <v>0</v>
      </c>
      <c r="K110" t="b">
        <f ca="1">IF(TODAY()-E110&gt;'Data Inputs'!$B$46,TRUE,FALSE)</f>
        <v>1</v>
      </c>
    </row>
    <row r="111" spans="1:11" x14ac:dyDescent="0.25">
      <c r="A111" s="110" t="str">
        <f t="shared" si="3"/>
        <v/>
      </c>
      <c r="B111" s="129"/>
      <c r="C111" s="55"/>
      <c r="D111" s="129"/>
      <c r="E111" s="56"/>
      <c r="F111" s="72"/>
      <c r="G111" s="56"/>
      <c r="H111" s="84">
        <f>SUMIF('Cash Inflows'!E:E,'AR Journal'!D111,'Cash Inflows'!F:F)</f>
        <v>0</v>
      </c>
      <c r="I111" s="84">
        <f t="shared" si="4"/>
        <v>0</v>
      </c>
      <c r="J111">
        <f t="shared" si="5"/>
        <v>0</v>
      </c>
      <c r="K111" t="b">
        <f ca="1">IF(TODAY()-E111&gt;'Data Inputs'!$B$46,TRUE,FALSE)</f>
        <v>1</v>
      </c>
    </row>
    <row r="112" spans="1:11" x14ac:dyDescent="0.25">
      <c r="A112" s="110" t="str">
        <f t="shared" si="3"/>
        <v/>
      </c>
      <c r="B112" s="129"/>
      <c r="C112" s="55"/>
      <c r="D112" s="129"/>
      <c r="E112" s="56"/>
      <c r="F112" s="72"/>
      <c r="G112" s="56"/>
      <c r="H112" s="84">
        <f>SUMIF('Cash Inflows'!E:E,'AR Journal'!D112,'Cash Inflows'!F:F)</f>
        <v>0</v>
      </c>
      <c r="I112" s="84">
        <f t="shared" si="4"/>
        <v>0</v>
      </c>
      <c r="J112">
        <f t="shared" si="5"/>
        <v>0</v>
      </c>
      <c r="K112" t="b">
        <f ca="1">IF(TODAY()-E112&gt;'Data Inputs'!$B$46,TRUE,FALSE)</f>
        <v>1</v>
      </c>
    </row>
    <row r="113" spans="1:11" x14ac:dyDescent="0.25">
      <c r="A113" s="110" t="str">
        <f t="shared" si="3"/>
        <v/>
      </c>
      <c r="B113" s="129"/>
      <c r="C113" s="55"/>
      <c r="D113" s="129"/>
      <c r="E113" s="56"/>
      <c r="F113" s="72"/>
      <c r="G113" s="56"/>
      <c r="H113" s="84">
        <f>SUMIF('Cash Inflows'!E:E,'AR Journal'!D113,'Cash Inflows'!F:F)</f>
        <v>0</v>
      </c>
      <c r="I113" s="84">
        <f t="shared" si="4"/>
        <v>0</v>
      </c>
      <c r="J113">
        <f t="shared" si="5"/>
        <v>0</v>
      </c>
      <c r="K113" t="b">
        <f ca="1">IF(TODAY()-E113&gt;'Data Inputs'!$B$46,TRUE,FALSE)</f>
        <v>1</v>
      </c>
    </row>
    <row r="114" spans="1:11" x14ac:dyDescent="0.25">
      <c r="A114" s="110" t="str">
        <f t="shared" si="3"/>
        <v/>
      </c>
      <c r="B114" s="129"/>
      <c r="C114" s="55"/>
      <c r="D114" s="129"/>
      <c r="E114" s="56"/>
      <c r="F114" s="72"/>
      <c r="G114" s="56"/>
      <c r="H114" s="84">
        <f>SUMIF('Cash Inflows'!E:E,'AR Journal'!D114,'Cash Inflows'!F:F)</f>
        <v>0</v>
      </c>
      <c r="I114" s="84">
        <f t="shared" si="4"/>
        <v>0</v>
      </c>
      <c r="J114">
        <f t="shared" si="5"/>
        <v>0</v>
      </c>
      <c r="K114" t="b">
        <f ca="1">IF(TODAY()-E114&gt;'Data Inputs'!$B$46,TRUE,FALSE)</f>
        <v>1</v>
      </c>
    </row>
    <row r="115" spans="1:11" x14ac:dyDescent="0.25">
      <c r="A115" s="110" t="str">
        <f t="shared" si="3"/>
        <v/>
      </c>
      <c r="B115" s="129"/>
      <c r="C115" s="55"/>
      <c r="D115" s="129"/>
      <c r="E115" s="56"/>
      <c r="F115" s="72"/>
      <c r="G115" s="56"/>
      <c r="H115" s="84">
        <f>SUMIF('Cash Inflows'!E:E,'AR Journal'!D115,'Cash Inflows'!F:F)</f>
        <v>0</v>
      </c>
      <c r="I115" s="84">
        <f t="shared" si="4"/>
        <v>0</v>
      </c>
      <c r="J115">
        <f t="shared" si="5"/>
        <v>0</v>
      </c>
      <c r="K115" t="b">
        <f ca="1">IF(TODAY()-E115&gt;'Data Inputs'!$B$46,TRUE,FALSE)</f>
        <v>1</v>
      </c>
    </row>
    <row r="116" spans="1:11" x14ac:dyDescent="0.25">
      <c r="A116" s="110" t="str">
        <f t="shared" si="3"/>
        <v/>
      </c>
      <c r="B116" s="129"/>
      <c r="C116" s="55"/>
      <c r="D116" s="129"/>
      <c r="E116" s="56"/>
      <c r="F116" s="72"/>
      <c r="G116" s="56"/>
      <c r="H116" s="84">
        <f>SUMIF('Cash Inflows'!E:E,'AR Journal'!D116,'Cash Inflows'!F:F)</f>
        <v>0</v>
      </c>
      <c r="I116" s="84">
        <f t="shared" si="4"/>
        <v>0</v>
      </c>
      <c r="J116">
        <f t="shared" si="5"/>
        <v>0</v>
      </c>
      <c r="K116" t="b">
        <f ca="1">IF(TODAY()-E116&gt;'Data Inputs'!$B$46,TRUE,FALSE)</f>
        <v>1</v>
      </c>
    </row>
    <row r="117" spans="1:11" x14ac:dyDescent="0.25">
      <c r="A117" s="110" t="str">
        <f t="shared" si="3"/>
        <v/>
      </c>
      <c r="B117" s="129"/>
      <c r="C117" s="55"/>
      <c r="D117" s="129"/>
      <c r="E117" s="56"/>
      <c r="F117" s="72"/>
      <c r="G117" s="56"/>
      <c r="H117" s="84">
        <f>SUMIF('Cash Inflows'!E:E,'AR Journal'!D117,'Cash Inflows'!F:F)</f>
        <v>0</v>
      </c>
      <c r="I117" s="84">
        <f t="shared" si="4"/>
        <v>0</v>
      </c>
      <c r="J117">
        <f t="shared" si="5"/>
        <v>0</v>
      </c>
      <c r="K117" t="b">
        <f ca="1">IF(TODAY()-E117&gt;'Data Inputs'!$B$46,TRUE,FALSE)</f>
        <v>1</v>
      </c>
    </row>
    <row r="118" spans="1:11" x14ac:dyDescent="0.25">
      <c r="A118" s="110" t="str">
        <f t="shared" si="3"/>
        <v/>
      </c>
      <c r="B118" s="129"/>
      <c r="C118" s="55"/>
      <c r="D118" s="129"/>
      <c r="E118" s="56"/>
      <c r="F118" s="72"/>
      <c r="G118" s="56"/>
      <c r="H118" s="84">
        <f>SUMIF('Cash Inflows'!E:E,'AR Journal'!D118,'Cash Inflows'!F:F)</f>
        <v>0</v>
      </c>
      <c r="I118" s="84">
        <f t="shared" si="4"/>
        <v>0</v>
      </c>
      <c r="J118">
        <f t="shared" si="5"/>
        <v>0</v>
      </c>
      <c r="K118" t="b">
        <f ca="1">IF(TODAY()-E118&gt;'Data Inputs'!$B$46,TRUE,FALSE)</f>
        <v>1</v>
      </c>
    </row>
    <row r="119" spans="1:11" x14ac:dyDescent="0.25">
      <c r="A119" s="110" t="str">
        <f t="shared" si="3"/>
        <v/>
      </c>
      <c r="B119" s="129"/>
      <c r="C119" s="55"/>
      <c r="D119" s="129"/>
      <c r="E119" s="56"/>
      <c r="F119" s="72"/>
      <c r="G119" s="56"/>
      <c r="H119" s="84">
        <f>SUMIF('Cash Inflows'!E:E,'AR Journal'!D119,'Cash Inflows'!F:F)</f>
        <v>0</v>
      </c>
      <c r="I119" s="84">
        <f t="shared" si="4"/>
        <v>0</v>
      </c>
      <c r="J119">
        <f t="shared" si="5"/>
        <v>0</v>
      </c>
      <c r="K119" t="b">
        <f ca="1">IF(TODAY()-E119&gt;'Data Inputs'!$B$46,TRUE,FALSE)</f>
        <v>1</v>
      </c>
    </row>
    <row r="120" spans="1:11" x14ac:dyDescent="0.25">
      <c r="A120" s="110" t="str">
        <f t="shared" si="3"/>
        <v/>
      </c>
      <c r="B120" s="129"/>
      <c r="C120" s="55"/>
      <c r="D120" s="129"/>
      <c r="E120" s="56"/>
      <c r="F120" s="72"/>
      <c r="G120" s="56"/>
      <c r="H120" s="84">
        <f>SUMIF('Cash Inflows'!E:E,'AR Journal'!D120,'Cash Inflows'!F:F)</f>
        <v>0</v>
      </c>
      <c r="I120" s="84">
        <f t="shared" si="4"/>
        <v>0</v>
      </c>
      <c r="J120">
        <f t="shared" si="5"/>
        <v>0</v>
      </c>
      <c r="K120" t="b">
        <f ca="1">IF(TODAY()-E120&gt;'Data Inputs'!$B$46,TRUE,FALSE)</f>
        <v>1</v>
      </c>
    </row>
    <row r="121" spans="1:11" x14ac:dyDescent="0.25">
      <c r="A121" s="110" t="str">
        <f t="shared" si="3"/>
        <v/>
      </c>
      <c r="B121" s="129"/>
      <c r="C121" s="55"/>
      <c r="D121" s="129"/>
      <c r="E121" s="56"/>
      <c r="F121" s="72"/>
      <c r="G121" s="56"/>
      <c r="H121" s="84">
        <f>SUMIF('Cash Inflows'!E:E,'AR Journal'!D121,'Cash Inflows'!F:F)</f>
        <v>0</v>
      </c>
      <c r="I121" s="84">
        <f t="shared" si="4"/>
        <v>0</v>
      </c>
      <c r="J121">
        <f t="shared" si="5"/>
        <v>0</v>
      </c>
      <c r="K121" t="b">
        <f ca="1">IF(TODAY()-E121&gt;'Data Inputs'!$B$46,TRUE,FALSE)</f>
        <v>1</v>
      </c>
    </row>
    <row r="122" spans="1:11" x14ac:dyDescent="0.25">
      <c r="A122" s="110" t="str">
        <f t="shared" si="3"/>
        <v/>
      </c>
      <c r="B122" s="129"/>
      <c r="C122" s="55"/>
      <c r="D122" s="129"/>
      <c r="E122" s="56"/>
      <c r="F122" s="72"/>
      <c r="G122" s="56"/>
      <c r="H122" s="84">
        <f>SUMIF('Cash Inflows'!E:E,'AR Journal'!D122,'Cash Inflows'!F:F)</f>
        <v>0</v>
      </c>
      <c r="I122" s="84">
        <f t="shared" si="4"/>
        <v>0</v>
      </c>
      <c r="J122">
        <f t="shared" si="5"/>
        <v>0</v>
      </c>
      <c r="K122" t="b">
        <f ca="1">IF(TODAY()-E122&gt;'Data Inputs'!$B$46,TRUE,FALSE)</f>
        <v>1</v>
      </c>
    </row>
    <row r="123" spans="1:11" x14ac:dyDescent="0.25">
      <c r="A123" s="110" t="str">
        <f t="shared" si="3"/>
        <v/>
      </c>
      <c r="B123" s="129"/>
      <c r="C123" s="55"/>
      <c r="D123" s="129"/>
      <c r="E123" s="56"/>
      <c r="F123" s="72"/>
      <c r="G123" s="56"/>
      <c r="H123" s="84">
        <f>SUMIF('Cash Inflows'!E:E,'AR Journal'!D123,'Cash Inflows'!F:F)</f>
        <v>0</v>
      </c>
      <c r="I123" s="84">
        <f t="shared" si="4"/>
        <v>0</v>
      </c>
      <c r="J123">
        <f t="shared" si="5"/>
        <v>0</v>
      </c>
      <c r="K123" t="b">
        <f ca="1">IF(TODAY()-E123&gt;'Data Inputs'!$B$46,TRUE,FALSE)</f>
        <v>1</v>
      </c>
    </row>
    <row r="124" spans="1:11" x14ac:dyDescent="0.25">
      <c r="A124" s="110" t="str">
        <f t="shared" si="3"/>
        <v/>
      </c>
      <c r="B124" s="129"/>
      <c r="C124" s="55"/>
      <c r="D124" s="129"/>
      <c r="E124" s="56"/>
      <c r="F124" s="72"/>
      <c r="G124" s="56"/>
      <c r="H124" s="84">
        <f>SUMIF('Cash Inflows'!E:E,'AR Journal'!D124,'Cash Inflows'!F:F)</f>
        <v>0</v>
      </c>
      <c r="I124" s="84">
        <f t="shared" si="4"/>
        <v>0</v>
      </c>
      <c r="J124">
        <f t="shared" si="5"/>
        <v>0</v>
      </c>
      <c r="K124" t="b">
        <f ca="1">IF(TODAY()-E124&gt;'Data Inputs'!$B$46,TRUE,FALSE)</f>
        <v>1</v>
      </c>
    </row>
    <row r="125" spans="1:11" x14ac:dyDescent="0.25">
      <c r="A125" s="110" t="str">
        <f t="shared" si="3"/>
        <v/>
      </c>
      <c r="B125" s="129"/>
      <c r="C125" s="55"/>
      <c r="D125" s="129"/>
      <c r="E125" s="56"/>
      <c r="F125" s="72"/>
      <c r="G125" s="56"/>
      <c r="H125" s="84">
        <f>SUMIF('Cash Inflows'!E:E,'AR Journal'!D125,'Cash Inflows'!F:F)</f>
        <v>0</v>
      </c>
      <c r="I125" s="84">
        <f t="shared" si="4"/>
        <v>0</v>
      </c>
      <c r="J125">
        <f t="shared" si="5"/>
        <v>0</v>
      </c>
      <c r="K125" t="b">
        <f ca="1">IF(TODAY()-E125&gt;'Data Inputs'!$B$46,TRUE,FALSE)</f>
        <v>1</v>
      </c>
    </row>
    <row r="126" spans="1:11" x14ac:dyDescent="0.25">
      <c r="A126" s="110" t="str">
        <f t="shared" si="3"/>
        <v/>
      </c>
      <c r="B126" s="129"/>
      <c r="C126" s="55"/>
      <c r="D126" s="129"/>
      <c r="E126" s="56"/>
      <c r="F126" s="72"/>
      <c r="G126" s="56"/>
      <c r="H126" s="84">
        <f>SUMIF('Cash Inflows'!E:E,'AR Journal'!D126,'Cash Inflows'!F:F)</f>
        <v>0</v>
      </c>
      <c r="I126" s="84">
        <f t="shared" si="4"/>
        <v>0</v>
      </c>
      <c r="J126">
        <f t="shared" si="5"/>
        <v>0</v>
      </c>
      <c r="K126" t="b">
        <f ca="1">IF(TODAY()-E126&gt;'Data Inputs'!$B$46,TRUE,FALSE)</f>
        <v>1</v>
      </c>
    </row>
    <row r="127" spans="1:11" x14ac:dyDescent="0.25">
      <c r="A127" s="110" t="str">
        <f t="shared" si="3"/>
        <v/>
      </c>
      <c r="B127" s="129"/>
      <c r="C127" s="55"/>
      <c r="D127" s="129"/>
      <c r="E127" s="56"/>
      <c r="F127" s="72"/>
      <c r="G127" s="56"/>
      <c r="H127" s="84">
        <f>SUMIF('Cash Inflows'!E:E,'AR Journal'!D127,'Cash Inflows'!F:F)</f>
        <v>0</v>
      </c>
      <c r="I127" s="84">
        <f t="shared" si="4"/>
        <v>0</v>
      </c>
      <c r="J127">
        <f t="shared" si="5"/>
        <v>0</v>
      </c>
      <c r="K127" t="b">
        <f ca="1">IF(TODAY()-E127&gt;'Data Inputs'!$B$46,TRUE,FALSE)</f>
        <v>1</v>
      </c>
    </row>
    <row r="128" spans="1:11" x14ac:dyDescent="0.25">
      <c r="A128" s="110" t="str">
        <f t="shared" si="3"/>
        <v/>
      </c>
      <c r="B128" s="129"/>
      <c r="C128" s="55"/>
      <c r="D128" s="129"/>
      <c r="E128" s="56"/>
      <c r="F128" s="72"/>
      <c r="G128" s="56"/>
      <c r="H128" s="84">
        <f>SUMIF('Cash Inflows'!E:E,'AR Journal'!D128,'Cash Inflows'!F:F)</f>
        <v>0</v>
      </c>
      <c r="I128" s="84">
        <f t="shared" si="4"/>
        <v>0</v>
      </c>
      <c r="J128">
        <f t="shared" si="5"/>
        <v>0</v>
      </c>
      <c r="K128" t="b">
        <f ca="1">IF(TODAY()-E128&gt;'Data Inputs'!$B$46,TRUE,FALSE)</f>
        <v>1</v>
      </c>
    </row>
    <row r="129" spans="1:11" x14ac:dyDescent="0.25">
      <c r="A129" s="110" t="str">
        <f t="shared" si="3"/>
        <v/>
      </c>
      <c r="B129" s="129"/>
      <c r="C129" s="55"/>
      <c r="D129" s="129"/>
      <c r="E129" s="56"/>
      <c r="F129" s="72"/>
      <c r="G129" s="56"/>
      <c r="H129" s="84">
        <f>SUMIF('Cash Inflows'!E:E,'AR Journal'!D129,'Cash Inflows'!F:F)</f>
        <v>0</v>
      </c>
      <c r="I129" s="84">
        <f t="shared" si="4"/>
        <v>0</v>
      </c>
      <c r="J129">
        <f t="shared" si="5"/>
        <v>0</v>
      </c>
      <c r="K129" t="b">
        <f ca="1">IF(TODAY()-E129&gt;'Data Inputs'!$B$46,TRUE,FALSE)</f>
        <v>1</v>
      </c>
    </row>
    <row r="130" spans="1:11" x14ac:dyDescent="0.25">
      <c r="A130" s="110" t="str">
        <f t="shared" si="3"/>
        <v/>
      </c>
      <c r="B130" s="129"/>
      <c r="C130" s="55"/>
      <c r="D130" s="129"/>
      <c r="E130" s="56"/>
      <c r="F130" s="72"/>
      <c r="G130" s="56"/>
      <c r="H130" s="84">
        <f>SUMIF('Cash Inflows'!E:E,'AR Journal'!D130,'Cash Inflows'!F:F)</f>
        <v>0</v>
      </c>
      <c r="I130" s="84">
        <f t="shared" si="4"/>
        <v>0</v>
      </c>
      <c r="J130">
        <f t="shared" si="5"/>
        <v>0</v>
      </c>
      <c r="K130" t="b">
        <f ca="1">IF(TODAY()-E130&gt;'Data Inputs'!$B$46,TRUE,FALSE)</f>
        <v>1</v>
      </c>
    </row>
    <row r="131" spans="1:11" x14ac:dyDescent="0.25">
      <c r="A131" s="110" t="str">
        <f t="shared" ref="A131:A194" si="6">IF(E131="","",E131+(6-J131))</f>
        <v/>
      </c>
      <c r="B131" s="129"/>
      <c r="C131" s="55"/>
      <c r="D131" s="129"/>
      <c r="E131" s="56"/>
      <c r="F131" s="72"/>
      <c r="G131" s="56"/>
      <c r="H131" s="84">
        <f>SUMIF('Cash Inflows'!E:E,'AR Journal'!D131,'Cash Inflows'!F:F)</f>
        <v>0</v>
      </c>
      <c r="I131" s="84">
        <f t="shared" ref="I131:I194" si="7">F131-H131</f>
        <v>0</v>
      </c>
      <c r="J131">
        <f t="shared" ref="J131:J194" si="8">IF(WEEKDAY(E131)=7,0,WEEKDAY(E131))</f>
        <v>0</v>
      </c>
      <c r="K131" t="b">
        <f ca="1">IF(TODAY()-E131&gt;'Data Inputs'!$B$46,TRUE,FALSE)</f>
        <v>1</v>
      </c>
    </row>
    <row r="132" spans="1:11" x14ac:dyDescent="0.25">
      <c r="A132" s="110" t="str">
        <f t="shared" si="6"/>
        <v/>
      </c>
      <c r="B132" s="129"/>
      <c r="C132" s="55"/>
      <c r="D132" s="129"/>
      <c r="E132" s="56"/>
      <c r="F132" s="72"/>
      <c r="G132" s="56"/>
      <c r="H132" s="84">
        <f>SUMIF('Cash Inflows'!E:E,'AR Journal'!D132,'Cash Inflows'!F:F)</f>
        <v>0</v>
      </c>
      <c r="I132" s="84">
        <f t="shared" si="7"/>
        <v>0</v>
      </c>
      <c r="J132">
        <f t="shared" si="8"/>
        <v>0</v>
      </c>
      <c r="K132" t="b">
        <f ca="1">IF(TODAY()-E132&gt;'Data Inputs'!$B$46,TRUE,FALSE)</f>
        <v>1</v>
      </c>
    </row>
    <row r="133" spans="1:11" x14ac:dyDescent="0.25">
      <c r="A133" s="110" t="str">
        <f t="shared" si="6"/>
        <v/>
      </c>
      <c r="B133" s="129"/>
      <c r="C133" s="55"/>
      <c r="D133" s="129"/>
      <c r="E133" s="56"/>
      <c r="F133" s="72"/>
      <c r="G133" s="56"/>
      <c r="H133" s="84">
        <f>SUMIF('Cash Inflows'!E:E,'AR Journal'!D133,'Cash Inflows'!F:F)</f>
        <v>0</v>
      </c>
      <c r="I133" s="84">
        <f t="shared" si="7"/>
        <v>0</v>
      </c>
      <c r="J133">
        <f t="shared" si="8"/>
        <v>0</v>
      </c>
      <c r="K133" t="b">
        <f ca="1">IF(TODAY()-E133&gt;'Data Inputs'!$B$46,TRUE,FALSE)</f>
        <v>1</v>
      </c>
    </row>
    <row r="134" spans="1:11" x14ac:dyDescent="0.25">
      <c r="A134" s="110" t="str">
        <f t="shared" si="6"/>
        <v/>
      </c>
      <c r="B134" s="129"/>
      <c r="C134" s="55"/>
      <c r="D134" s="129"/>
      <c r="E134" s="56"/>
      <c r="F134" s="72"/>
      <c r="G134" s="56"/>
      <c r="H134" s="84">
        <f>SUMIF('Cash Inflows'!E:E,'AR Journal'!D134,'Cash Inflows'!F:F)</f>
        <v>0</v>
      </c>
      <c r="I134" s="84">
        <f t="shared" si="7"/>
        <v>0</v>
      </c>
      <c r="J134">
        <f t="shared" si="8"/>
        <v>0</v>
      </c>
      <c r="K134" t="b">
        <f ca="1">IF(TODAY()-E134&gt;'Data Inputs'!$B$46,TRUE,FALSE)</f>
        <v>1</v>
      </c>
    </row>
    <row r="135" spans="1:11" x14ac:dyDescent="0.25">
      <c r="A135" s="110" t="str">
        <f t="shared" si="6"/>
        <v/>
      </c>
      <c r="B135" s="129"/>
      <c r="C135" s="55"/>
      <c r="D135" s="129"/>
      <c r="E135" s="56"/>
      <c r="F135" s="72"/>
      <c r="G135" s="56"/>
      <c r="H135" s="84">
        <f>SUMIF('Cash Inflows'!E:E,'AR Journal'!D135,'Cash Inflows'!F:F)</f>
        <v>0</v>
      </c>
      <c r="I135" s="84">
        <f t="shared" si="7"/>
        <v>0</v>
      </c>
      <c r="J135">
        <f t="shared" si="8"/>
        <v>0</v>
      </c>
      <c r="K135" t="b">
        <f ca="1">IF(TODAY()-E135&gt;'Data Inputs'!$B$46,TRUE,FALSE)</f>
        <v>1</v>
      </c>
    </row>
    <row r="136" spans="1:11" x14ac:dyDescent="0.25">
      <c r="A136" s="110" t="str">
        <f t="shared" si="6"/>
        <v/>
      </c>
      <c r="B136" s="129"/>
      <c r="C136" s="55"/>
      <c r="D136" s="129"/>
      <c r="E136" s="56"/>
      <c r="F136" s="72"/>
      <c r="G136" s="56"/>
      <c r="H136" s="84">
        <f>SUMIF('Cash Inflows'!E:E,'AR Journal'!D136,'Cash Inflows'!F:F)</f>
        <v>0</v>
      </c>
      <c r="I136" s="84">
        <f t="shared" si="7"/>
        <v>0</v>
      </c>
      <c r="J136">
        <f t="shared" si="8"/>
        <v>0</v>
      </c>
      <c r="K136" t="b">
        <f ca="1">IF(TODAY()-E136&gt;'Data Inputs'!$B$46,TRUE,FALSE)</f>
        <v>1</v>
      </c>
    </row>
    <row r="137" spans="1:11" x14ac:dyDescent="0.25">
      <c r="A137" s="110" t="str">
        <f t="shared" si="6"/>
        <v/>
      </c>
      <c r="B137" s="129"/>
      <c r="C137" s="55"/>
      <c r="D137" s="129"/>
      <c r="E137" s="56"/>
      <c r="F137" s="72"/>
      <c r="G137" s="56"/>
      <c r="H137" s="84">
        <f>SUMIF('Cash Inflows'!E:E,'AR Journal'!D137,'Cash Inflows'!F:F)</f>
        <v>0</v>
      </c>
      <c r="I137" s="84">
        <f t="shared" si="7"/>
        <v>0</v>
      </c>
      <c r="J137">
        <f t="shared" si="8"/>
        <v>0</v>
      </c>
      <c r="K137" t="b">
        <f ca="1">IF(TODAY()-E137&gt;'Data Inputs'!$B$46,TRUE,FALSE)</f>
        <v>1</v>
      </c>
    </row>
    <row r="138" spans="1:11" x14ac:dyDescent="0.25">
      <c r="A138" s="110" t="str">
        <f t="shared" si="6"/>
        <v/>
      </c>
      <c r="B138" s="129"/>
      <c r="C138" s="55"/>
      <c r="D138" s="129"/>
      <c r="E138" s="56"/>
      <c r="F138" s="72"/>
      <c r="G138" s="56"/>
      <c r="H138" s="84">
        <f>SUMIF('Cash Inflows'!E:E,'AR Journal'!D138,'Cash Inflows'!F:F)</f>
        <v>0</v>
      </c>
      <c r="I138" s="84">
        <f t="shared" si="7"/>
        <v>0</v>
      </c>
      <c r="J138">
        <f t="shared" si="8"/>
        <v>0</v>
      </c>
      <c r="K138" t="b">
        <f ca="1">IF(TODAY()-E138&gt;'Data Inputs'!$B$46,TRUE,FALSE)</f>
        <v>1</v>
      </c>
    </row>
    <row r="139" spans="1:11" x14ac:dyDescent="0.25">
      <c r="A139" s="110" t="str">
        <f t="shared" si="6"/>
        <v/>
      </c>
      <c r="B139" s="129"/>
      <c r="C139" s="55"/>
      <c r="D139" s="129"/>
      <c r="E139" s="56"/>
      <c r="F139" s="72"/>
      <c r="G139" s="56"/>
      <c r="H139" s="84">
        <f>SUMIF('Cash Inflows'!E:E,'AR Journal'!D139,'Cash Inflows'!F:F)</f>
        <v>0</v>
      </c>
      <c r="I139" s="84">
        <f t="shared" si="7"/>
        <v>0</v>
      </c>
      <c r="J139">
        <f t="shared" si="8"/>
        <v>0</v>
      </c>
      <c r="K139" t="b">
        <f ca="1">IF(TODAY()-E139&gt;'Data Inputs'!$B$46,TRUE,FALSE)</f>
        <v>1</v>
      </c>
    </row>
    <row r="140" spans="1:11" x14ac:dyDescent="0.25">
      <c r="A140" s="110" t="str">
        <f t="shared" si="6"/>
        <v/>
      </c>
      <c r="B140" s="129"/>
      <c r="C140" s="55"/>
      <c r="D140" s="129"/>
      <c r="E140" s="56"/>
      <c r="F140" s="72"/>
      <c r="G140" s="56"/>
      <c r="H140" s="84">
        <f>SUMIF('Cash Inflows'!E:E,'AR Journal'!D140,'Cash Inflows'!F:F)</f>
        <v>0</v>
      </c>
      <c r="I140" s="84">
        <f t="shared" si="7"/>
        <v>0</v>
      </c>
      <c r="J140">
        <f t="shared" si="8"/>
        <v>0</v>
      </c>
      <c r="K140" t="b">
        <f ca="1">IF(TODAY()-E140&gt;'Data Inputs'!$B$46,TRUE,FALSE)</f>
        <v>1</v>
      </c>
    </row>
    <row r="141" spans="1:11" x14ac:dyDescent="0.25">
      <c r="A141" s="110" t="str">
        <f t="shared" si="6"/>
        <v/>
      </c>
      <c r="B141" s="129"/>
      <c r="C141" s="55"/>
      <c r="D141" s="129"/>
      <c r="E141" s="56"/>
      <c r="F141" s="72"/>
      <c r="G141" s="56"/>
      <c r="H141" s="84">
        <f>SUMIF('Cash Inflows'!E:E,'AR Journal'!D141,'Cash Inflows'!F:F)</f>
        <v>0</v>
      </c>
      <c r="I141" s="84">
        <f t="shared" si="7"/>
        <v>0</v>
      </c>
      <c r="J141">
        <f t="shared" si="8"/>
        <v>0</v>
      </c>
      <c r="K141" t="b">
        <f ca="1">IF(TODAY()-E141&gt;'Data Inputs'!$B$46,TRUE,FALSE)</f>
        <v>1</v>
      </c>
    </row>
    <row r="142" spans="1:11" x14ac:dyDescent="0.25">
      <c r="A142" s="110" t="str">
        <f t="shared" si="6"/>
        <v/>
      </c>
      <c r="B142" s="129"/>
      <c r="C142" s="55"/>
      <c r="D142" s="129"/>
      <c r="E142" s="56"/>
      <c r="F142" s="72"/>
      <c r="G142" s="56"/>
      <c r="H142" s="84">
        <f>SUMIF('Cash Inflows'!E:E,'AR Journal'!D142,'Cash Inflows'!F:F)</f>
        <v>0</v>
      </c>
      <c r="I142" s="84">
        <f t="shared" si="7"/>
        <v>0</v>
      </c>
      <c r="J142">
        <f t="shared" si="8"/>
        <v>0</v>
      </c>
      <c r="K142" t="b">
        <f ca="1">IF(TODAY()-E142&gt;'Data Inputs'!$B$46,TRUE,FALSE)</f>
        <v>1</v>
      </c>
    </row>
    <row r="143" spans="1:11" x14ac:dyDescent="0.25">
      <c r="A143" s="110" t="str">
        <f t="shared" si="6"/>
        <v/>
      </c>
      <c r="B143" s="129"/>
      <c r="C143" s="55"/>
      <c r="D143" s="129"/>
      <c r="E143" s="56"/>
      <c r="F143" s="72"/>
      <c r="G143" s="56"/>
      <c r="H143" s="84">
        <f>SUMIF('Cash Inflows'!E:E,'AR Journal'!D143,'Cash Inflows'!F:F)</f>
        <v>0</v>
      </c>
      <c r="I143" s="84">
        <f t="shared" si="7"/>
        <v>0</v>
      </c>
      <c r="J143">
        <f t="shared" si="8"/>
        <v>0</v>
      </c>
      <c r="K143" t="b">
        <f ca="1">IF(TODAY()-E143&gt;'Data Inputs'!$B$46,TRUE,FALSE)</f>
        <v>1</v>
      </c>
    </row>
    <row r="144" spans="1:11" x14ac:dyDescent="0.25">
      <c r="A144" s="110" t="str">
        <f t="shared" si="6"/>
        <v/>
      </c>
      <c r="B144" s="129"/>
      <c r="C144" s="55"/>
      <c r="D144" s="129"/>
      <c r="E144" s="56"/>
      <c r="F144" s="72"/>
      <c r="G144" s="56"/>
      <c r="H144" s="84">
        <f>SUMIF('Cash Inflows'!E:E,'AR Journal'!D144,'Cash Inflows'!F:F)</f>
        <v>0</v>
      </c>
      <c r="I144" s="84">
        <f t="shared" si="7"/>
        <v>0</v>
      </c>
      <c r="J144">
        <f t="shared" si="8"/>
        <v>0</v>
      </c>
      <c r="K144" t="b">
        <f ca="1">IF(TODAY()-E144&gt;'Data Inputs'!$B$46,TRUE,FALSE)</f>
        <v>1</v>
      </c>
    </row>
    <row r="145" spans="1:11" x14ac:dyDescent="0.25">
      <c r="A145" s="110" t="str">
        <f t="shared" si="6"/>
        <v/>
      </c>
      <c r="B145" s="129"/>
      <c r="C145" s="55"/>
      <c r="D145" s="129"/>
      <c r="E145" s="56"/>
      <c r="F145" s="72"/>
      <c r="G145" s="56"/>
      <c r="H145" s="84">
        <f>SUMIF('Cash Inflows'!E:E,'AR Journal'!D145,'Cash Inflows'!F:F)</f>
        <v>0</v>
      </c>
      <c r="I145" s="84">
        <f t="shared" si="7"/>
        <v>0</v>
      </c>
      <c r="J145">
        <f t="shared" si="8"/>
        <v>0</v>
      </c>
      <c r="K145" t="b">
        <f ca="1">IF(TODAY()-E145&gt;'Data Inputs'!$B$46,TRUE,FALSE)</f>
        <v>1</v>
      </c>
    </row>
    <row r="146" spans="1:11" x14ac:dyDescent="0.25">
      <c r="A146" s="110" t="str">
        <f t="shared" si="6"/>
        <v/>
      </c>
      <c r="B146" s="129"/>
      <c r="C146" s="55"/>
      <c r="D146" s="129"/>
      <c r="E146" s="56"/>
      <c r="F146" s="72"/>
      <c r="G146" s="56"/>
      <c r="H146" s="84">
        <f>SUMIF('Cash Inflows'!E:E,'AR Journal'!D146,'Cash Inflows'!F:F)</f>
        <v>0</v>
      </c>
      <c r="I146" s="84">
        <f t="shared" si="7"/>
        <v>0</v>
      </c>
      <c r="J146">
        <f t="shared" si="8"/>
        <v>0</v>
      </c>
      <c r="K146" t="b">
        <f ca="1">IF(TODAY()-E146&gt;'Data Inputs'!$B$46,TRUE,FALSE)</f>
        <v>1</v>
      </c>
    </row>
    <row r="147" spans="1:11" x14ac:dyDescent="0.25">
      <c r="A147" s="110" t="str">
        <f t="shared" si="6"/>
        <v/>
      </c>
      <c r="B147" s="129"/>
      <c r="C147" s="55"/>
      <c r="D147" s="129"/>
      <c r="E147" s="56"/>
      <c r="F147" s="72"/>
      <c r="G147" s="56"/>
      <c r="H147" s="84">
        <f>SUMIF('Cash Inflows'!E:E,'AR Journal'!D147,'Cash Inflows'!F:F)</f>
        <v>0</v>
      </c>
      <c r="I147" s="84">
        <f t="shared" si="7"/>
        <v>0</v>
      </c>
      <c r="J147">
        <f t="shared" si="8"/>
        <v>0</v>
      </c>
      <c r="K147" t="b">
        <f ca="1">IF(TODAY()-E147&gt;'Data Inputs'!$B$46,TRUE,FALSE)</f>
        <v>1</v>
      </c>
    </row>
    <row r="148" spans="1:11" x14ac:dyDescent="0.25">
      <c r="A148" s="110" t="str">
        <f t="shared" si="6"/>
        <v/>
      </c>
      <c r="B148" s="129"/>
      <c r="C148" s="55"/>
      <c r="D148" s="129"/>
      <c r="E148" s="56"/>
      <c r="F148" s="72"/>
      <c r="G148" s="56"/>
      <c r="H148" s="84">
        <f>SUMIF('Cash Inflows'!E:E,'AR Journal'!D148,'Cash Inflows'!F:F)</f>
        <v>0</v>
      </c>
      <c r="I148" s="84">
        <f t="shared" si="7"/>
        <v>0</v>
      </c>
      <c r="J148">
        <f t="shared" si="8"/>
        <v>0</v>
      </c>
      <c r="K148" t="b">
        <f ca="1">IF(TODAY()-E148&gt;'Data Inputs'!$B$46,TRUE,FALSE)</f>
        <v>1</v>
      </c>
    </row>
    <row r="149" spans="1:11" x14ac:dyDescent="0.25">
      <c r="A149" s="110" t="str">
        <f t="shared" si="6"/>
        <v/>
      </c>
      <c r="B149" s="129"/>
      <c r="C149" s="55"/>
      <c r="D149" s="129"/>
      <c r="E149" s="56"/>
      <c r="F149" s="72"/>
      <c r="G149" s="56"/>
      <c r="H149" s="84">
        <f>SUMIF('Cash Inflows'!E:E,'AR Journal'!D149,'Cash Inflows'!F:F)</f>
        <v>0</v>
      </c>
      <c r="I149" s="84">
        <f t="shared" si="7"/>
        <v>0</v>
      </c>
      <c r="J149">
        <f t="shared" si="8"/>
        <v>0</v>
      </c>
      <c r="K149" t="b">
        <f ca="1">IF(TODAY()-E149&gt;'Data Inputs'!$B$46,TRUE,FALSE)</f>
        <v>1</v>
      </c>
    </row>
    <row r="150" spans="1:11" x14ac:dyDescent="0.25">
      <c r="A150" s="110" t="str">
        <f t="shared" si="6"/>
        <v/>
      </c>
      <c r="B150" s="129"/>
      <c r="C150" s="55"/>
      <c r="D150" s="129"/>
      <c r="E150" s="56"/>
      <c r="F150" s="72"/>
      <c r="G150" s="56"/>
      <c r="H150" s="84">
        <f>SUMIF('Cash Inflows'!E:E,'AR Journal'!D150,'Cash Inflows'!F:F)</f>
        <v>0</v>
      </c>
      <c r="I150" s="84">
        <f t="shared" si="7"/>
        <v>0</v>
      </c>
      <c r="J150">
        <f t="shared" si="8"/>
        <v>0</v>
      </c>
      <c r="K150" t="b">
        <f ca="1">IF(TODAY()-E150&gt;'Data Inputs'!$B$46,TRUE,FALSE)</f>
        <v>1</v>
      </c>
    </row>
    <row r="151" spans="1:11" x14ac:dyDescent="0.25">
      <c r="A151" s="110" t="str">
        <f t="shared" si="6"/>
        <v/>
      </c>
      <c r="B151" s="129"/>
      <c r="C151" s="55"/>
      <c r="D151" s="129"/>
      <c r="E151" s="56"/>
      <c r="F151" s="72"/>
      <c r="G151" s="56"/>
      <c r="H151" s="84">
        <f>SUMIF('Cash Inflows'!E:E,'AR Journal'!D151,'Cash Inflows'!F:F)</f>
        <v>0</v>
      </c>
      <c r="I151" s="84">
        <f t="shared" si="7"/>
        <v>0</v>
      </c>
      <c r="J151">
        <f t="shared" si="8"/>
        <v>0</v>
      </c>
      <c r="K151" t="b">
        <f ca="1">IF(TODAY()-E151&gt;'Data Inputs'!$B$46,TRUE,FALSE)</f>
        <v>1</v>
      </c>
    </row>
    <row r="152" spans="1:11" x14ac:dyDescent="0.25">
      <c r="A152" s="110" t="str">
        <f t="shared" si="6"/>
        <v/>
      </c>
      <c r="B152" s="129"/>
      <c r="C152" s="55"/>
      <c r="D152" s="129"/>
      <c r="E152" s="56"/>
      <c r="F152" s="72"/>
      <c r="G152" s="56"/>
      <c r="H152" s="84">
        <f>SUMIF('Cash Inflows'!E:E,'AR Journal'!D152,'Cash Inflows'!F:F)</f>
        <v>0</v>
      </c>
      <c r="I152" s="84">
        <f t="shared" si="7"/>
        <v>0</v>
      </c>
      <c r="J152">
        <f t="shared" si="8"/>
        <v>0</v>
      </c>
      <c r="K152" t="b">
        <f ca="1">IF(TODAY()-E152&gt;'Data Inputs'!$B$46,TRUE,FALSE)</f>
        <v>1</v>
      </c>
    </row>
    <row r="153" spans="1:11" x14ac:dyDescent="0.25">
      <c r="A153" s="110" t="str">
        <f t="shared" si="6"/>
        <v/>
      </c>
      <c r="B153" s="129"/>
      <c r="C153" s="55"/>
      <c r="D153" s="129"/>
      <c r="E153" s="56"/>
      <c r="F153" s="72"/>
      <c r="G153" s="56"/>
      <c r="H153" s="84">
        <f>SUMIF('Cash Inflows'!E:E,'AR Journal'!D153,'Cash Inflows'!F:F)</f>
        <v>0</v>
      </c>
      <c r="I153" s="84">
        <f t="shared" si="7"/>
        <v>0</v>
      </c>
      <c r="J153">
        <f t="shared" si="8"/>
        <v>0</v>
      </c>
      <c r="K153" t="b">
        <f ca="1">IF(TODAY()-E153&gt;'Data Inputs'!$B$46,TRUE,FALSE)</f>
        <v>1</v>
      </c>
    </row>
    <row r="154" spans="1:11" x14ac:dyDescent="0.25">
      <c r="A154" s="110" t="str">
        <f t="shared" si="6"/>
        <v/>
      </c>
      <c r="B154" s="129"/>
      <c r="C154" s="55"/>
      <c r="D154" s="129"/>
      <c r="E154" s="56"/>
      <c r="F154" s="72"/>
      <c r="G154" s="56"/>
      <c r="H154" s="84">
        <f>SUMIF('Cash Inflows'!E:E,'AR Journal'!D154,'Cash Inflows'!F:F)</f>
        <v>0</v>
      </c>
      <c r="I154" s="84">
        <f t="shared" si="7"/>
        <v>0</v>
      </c>
      <c r="J154">
        <f t="shared" si="8"/>
        <v>0</v>
      </c>
      <c r="K154" t="b">
        <f ca="1">IF(TODAY()-E154&gt;'Data Inputs'!$B$46,TRUE,FALSE)</f>
        <v>1</v>
      </c>
    </row>
    <row r="155" spans="1:11" x14ac:dyDescent="0.25">
      <c r="A155" s="110" t="str">
        <f t="shared" si="6"/>
        <v/>
      </c>
      <c r="B155" s="129"/>
      <c r="C155" s="55"/>
      <c r="D155" s="129"/>
      <c r="E155" s="56"/>
      <c r="F155" s="72"/>
      <c r="G155" s="56"/>
      <c r="H155" s="84">
        <f>SUMIF('Cash Inflows'!E:E,'AR Journal'!D155,'Cash Inflows'!F:F)</f>
        <v>0</v>
      </c>
      <c r="I155" s="84">
        <f t="shared" si="7"/>
        <v>0</v>
      </c>
      <c r="J155">
        <f t="shared" si="8"/>
        <v>0</v>
      </c>
      <c r="K155" t="b">
        <f ca="1">IF(TODAY()-E155&gt;'Data Inputs'!$B$46,TRUE,FALSE)</f>
        <v>1</v>
      </c>
    </row>
    <row r="156" spans="1:11" x14ac:dyDescent="0.25">
      <c r="A156" s="110" t="str">
        <f t="shared" si="6"/>
        <v/>
      </c>
      <c r="B156" s="129"/>
      <c r="C156" s="55"/>
      <c r="D156" s="129"/>
      <c r="E156" s="56"/>
      <c r="F156" s="72"/>
      <c r="G156" s="56"/>
      <c r="H156" s="84">
        <f>SUMIF('Cash Inflows'!E:E,'AR Journal'!D156,'Cash Inflows'!F:F)</f>
        <v>0</v>
      </c>
      <c r="I156" s="84">
        <f t="shared" si="7"/>
        <v>0</v>
      </c>
      <c r="J156">
        <f t="shared" si="8"/>
        <v>0</v>
      </c>
      <c r="K156" t="b">
        <f ca="1">IF(TODAY()-E156&gt;'Data Inputs'!$B$46,TRUE,FALSE)</f>
        <v>1</v>
      </c>
    </row>
    <row r="157" spans="1:11" x14ac:dyDescent="0.25">
      <c r="A157" s="110" t="str">
        <f t="shared" si="6"/>
        <v/>
      </c>
      <c r="B157" s="129"/>
      <c r="C157" s="55"/>
      <c r="D157" s="129"/>
      <c r="E157" s="56"/>
      <c r="F157" s="72"/>
      <c r="G157" s="56"/>
      <c r="H157" s="84">
        <f>SUMIF('Cash Inflows'!E:E,'AR Journal'!D157,'Cash Inflows'!F:F)</f>
        <v>0</v>
      </c>
      <c r="I157" s="84">
        <f t="shared" si="7"/>
        <v>0</v>
      </c>
      <c r="J157">
        <f t="shared" si="8"/>
        <v>0</v>
      </c>
      <c r="K157" t="b">
        <f ca="1">IF(TODAY()-E157&gt;'Data Inputs'!$B$46,TRUE,FALSE)</f>
        <v>1</v>
      </c>
    </row>
    <row r="158" spans="1:11" x14ac:dyDescent="0.25">
      <c r="A158" s="110" t="str">
        <f t="shared" si="6"/>
        <v/>
      </c>
      <c r="B158" s="129"/>
      <c r="C158" s="55"/>
      <c r="D158" s="129"/>
      <c r="E158" s="56"/>
      <c r="F158" s="72"/>
      <c r="G158" s="56"/>
      <c r="H158" s="84">
        <f>SUMIF('Cash Inflows'!E:E,'AR Journal'!D158,'Cash Inflows'!F:F)</f>
        <v>0</v>
      </c>
      <c r="I158" s="84">
        <f t="shared" si="7"/>
        <v>0</v>
      </c>
      <c r="J158">
        <f t="shared" si="8"/>
        <v>0</v>
      </c>
      <c r="K158" t="b">
        <f ca="1">IF(TODAY()-E158&gt;'Data Inputs'!$B$46,TRUE,FALSE)</f>
        <v>1</v>
      </c>
    </row>
    <row r="159" spans="1:11" x14ac:dyDescent="0.25">
      <c r="A159" s="110" t="str">
        <f t="shared" si="6"/>
        <v/>
      </c>
      <c r="B159" s="129"/>
      <c r="C159" s="55"/>
      <c r="D159" s="129"/>
      <c r="E159" s="56"/>
      <c r="F159" s="72"/>
      <c r="G159" s="56"/>
      <c r="H159" s="84">
        <f>SUMIF('Cash Inflows'!E:E,'AR Journal'!D159,'Cash Inflows'!F:F)</f>
        <v>0</v>
      </c>
      <c r="I159" s="84">
        <f t="shared" si="7"/>
        <v>0</v>
      </c>
      <c r="J159">
        <f t="shared" si="8"/>
        <v>0</v>
      </c>
      <c r="K159" t="b">
        <f ca="1">IF(TODAY()-E159&gt;'Data Inputs'!$B$46,TRUE,FALSE)</f>
        <v>1</v>
      </c>
    </row>
    <row r="160" spans="1:11" x14ac:dyDescent="0.25">
      <c r="A160" s="110" t="str">
        <f t="shared" si="6"/>
        <v/>
      </c>
      <c r="B160" s="129"/>
      <c r="C160" s="55"/>
      <c r="D160" s="129"/>
      <c r="E160" s="56"/>
      <c r="F160" s="72"/>
      <c r="G160" s="56"/>
      <c r="H160" s="84">
        <f>SUMIF('Cash Inflows'!E:E,'AR Journal'!D160,'Cash Inflows'!F:F)</f>
        <v>0</v>
      </c>
      <c r="I160" s="84">
        <f t="shared" si="7"/>
        <v>0</v>
      </c>
      <c r="J160">
        <f t="shared" si="8"/>
        <v>0</v>
      </c>
      <c r="K160" t="b">
        <f ca="1">IF(TODAY()-E160&gt;'Data Inputs'!$B$46,TRUE,FALSE)</f>
        <v>1</v>
      </c>
    </row>
    <row r="161" spans="1:11" x14ac:dyDescent="0.25">
      <c r="A161" s="110" t="str">
        <f t="shared" si="6"/>
        <v/>
      </c>
      <c r="B161" s="129"/>
      <c r="C161" s="55"/>
      <c r="D161" s="129"/>
      <c r="E161" s="56"/>
      <c r="F161" s="72"/>
      <c r="G161" s="56"/>
      <c r="H161" s="84">
        <f>SUMIF('Cash Inflows'!E:E,'AR Journal'!D161,'Cash Inflows'!F:F)</f>
        <v>0</v>
      </c>
      <c r="I161" s="84">
        <f t="shared" si="7"/>
        <v>0</v>
      </c>
      <c r="J161">
        <f t="shared" si="8"/>
        <v>0</v>
      </c>
      <c r="K161" t="b">
        <f ca="1">IF(TODAY()-E161&gt;'Data Inputs'!$B$46,TRUE,FALSE)</f>
        <v>1</v>
      </c>
    </row>
    <row r="162" spans="1:11" x14ac:dyDescent="0.25">
      <c r="A162" s="110" t="str">
        <f t="shared" si="6"/>
        <v/>
      </c>
      <c r="B162" s="129"/>
      <c r="C162" s="55"/>
      <c r="D162" s="129"/>
      <c r="E162" s="56"/>
      <c r="F162" s="72"/>
      <c r="G162" s="56"/>
      <c r="H162" s="84">
        <f>SUMIF('Cash Inflows'!E:E,'AR Journal'!D162,'Cash Inflows'!F:F)</f>
        <v>0</v>
      </c>
      <c r="I162" s="84">
        <f t="shared" si="7"/>
        <v>0</v>
      </c>
      <c r="J162">
        <f t="shared" si="8"/>
        <v>0</v>
      </c>
      <c r="K162" t="b">
        <f ca="1">IF(TODAY()-E162&gt;'Data Inputs'!$B$46,TRUE,FALSE)</f>
        <v>1</v>
      </c>
    </row>
    <row r="163" spans="1:11" x14ac:dyDescent="0.25">
      <c r="A163" s="110" t="str">
        <f t="shared" si="6"/>
        <v/>
      </c>
      <c r="B163" s="129"/>
      <c r="C163" s="55"/>
      <c r="D163" s="150"/>
      <c r="E163" s="56"/>
      <c r="F163" s="133"/>
      <c r="G163" s="56"/>
      <c r="H163" s="84">
        <f>SUMIF('Cash Inflows'!E:E,'AR Journal'!D163,'Cash Inflows'!F:F)</f>
        <v>0</v>
      </c>
      <c r="I163" s="84">
        <f t="shared" si="7"/>
        <v>0</v>
      </c>
      <c r="J163">
        <f t="shared" si="8"/>
        <v>0</v>
      </c>
      <c r="K163" t="b">
        <f ca="1">IF(TODAY()-E163&gt;'Data Inputs'!$B$46,TRUE,FALSE)</f>
        <v>1</v>
      </c>
    </row>
    <row r="164" spans="1:11" x14ac:dyDescent="0.25">
      <c r="A164" s="110" t="str">
        <f t="shared" si="6"/>
        <v/>
      </c>
      <c r="B164" s="129"/>
      <c r="C164" s="55"/>
      <c r="D164" s="129"/>
      <c r="E164" s="56"/>
      <c r="F164" s="133"/>
      <c r="G164" s="56"/>
      <c r="H164" s="84">
        <f>SUMIF('Cash Inflows'!E:E,'AR Journal'!D164,'Cash Inflows'!F:F)</f>
        <v>0</v>
      </c>
      <c r="I164" s="84">
        <f t="shared" si="7"/>
        <v>0</v>
      </c>
      <c r="J164">
        <f t="shared" si="8"/>
        <v>0</v>
      </c>
      <c r="K164" t="b">
        <f ca="1">IF(TODAY()-E164&gt;'Data Inputs'!$B$46,TRUE,FALSE)</f>
        <v>1</v>
      </c>
    </row>
    <row r="165" spans="1:11" x14ac:dyDescent="0.25">
      <c r="A165" s="110" t="str">
        <f t="shared" si="6"/>
        <v/>
      </c>
      <c r="B165" s="129"/>
      <c r="C165" s="55"/>
      <c r="D165" s="129"/>
      <c r="E165" s="56"/>
      <c r="F165" s="133"/>
      <c r="G165" s="56"/>
      <c r="H165" s="84">
        <f>SUMIF('Cash Inflows'!E:E,'AR Journal'!D165,'Cash Inflows'!F:F)</f>
        <v>0</v>
      </c>
      <c r="I165" s="84">
        <f t="shared" si="7"/>
        <v>0</v>
      </c>
      <c r="J165">
        <f t="shared" si="8"/>
        <v>0</v>
      </c>
      <c r="K165" t="b">
        <f ca="1">IF(TODAY()-E165&gt;'Data Inputs'!$B$46,TRUE,FALSE)</f>
        <v>1</v>
      </c>
    </row>
    <row r="166" spans="1:11" x14ac:dyDescent="0.25">
      <c r="A166" s="110" t="str">
        <f t="shared" si="6"/>
        <v/>
      </c>
      <c r="B166" s="129"/>
      <c r="C166" s="55"/>
      <c r="D166" s="129"/>
      <c r="E166" s="56"/>
      <c r="F166" s="133"/>
      <c r="G166" s="56"/>
      <c r="H166" s="84">
        <f>SUMIF('Cash Inflows'!E:E,'AR Journal'!D166,'Cash Inflows'!F:F)</f>
        <v>0</v>
      </c>
      <c r="I166" s="84">
        <f t="shared" si="7"/>
        <v>0</v>
      </c>
      <c r="J166">
        <f t="shared" si="8"/>
        <v>0</v>
      </c>
      <c r="K166" t="b">
        <f ca="1">IF(TODAY()-E166&gt;'Data Inputs'!$B$46,TRUE,FALSE)</f>
        <v>1</v>
      </c>
    </row>
    <row r="167" spans="1:11" x14ac:dyDescent="0.25">
      <c r="A167" s="110" t="str">
        <f t="shared" si="6"/>
        <v/>
      </c>
      <c r="B167" s="129"/>
      <c r="C167" s="55"/>
      <c r="D167" s="129"/>
      <c r="E167" s="56"/>
      <c r="F167" s="133"/>
      <c r="G167" s="56"/>
      <c r="H167" s="84">
        <f>SUMIF('Cash Inflows'!E:E,'AR Journal'!D167,'Cash Inflows'!F:F)</f>
        <v>0</v>
      </c>
      <c r="I167" s="84">
        <f t="shared" si="7"/>
        <v>0</v>
      </c>
      <c r="J167">
        <f t="shared" si="8"/>
        <v>0</v>
      </c>
      <c r="K167" t="b">
        <f ca="1">IF(TODAY()-E167&gt;'Data Inputs'!$B$46,TRUE,FALSE)</f>
        <v>1</v>
      </c>
    </row>
    <row r="168" spans="1:11" x14ac:dyDescent="0.25">
      <c r="A168" s="110" t="str">
        <f t="shared" si="6"/>
        <v/>
      </c>
      <c r="B168" s="129"/>
      <c r="C168" s="55"/>
      <c r="D168" s="129"/>
      <c r="E168" s="56"/>
      <c r="F168" s="133"/>
      <c r="G168" s="56"/>
      <c r="H168" s="84">
        <f>SUMIF('Cash Inflows'!E:E,'AR Journal'!D168,'Cash Inflows'!F:F)</f>
        <v>0</v>
      </c>
      <c r="I168" s="84">
        <f t="shared" si="7"/>
        <v>0</v>
      </c>
      <c r="J168">
        <f t="shared" si="8"/>
        <v>0</v>
      </c>
      <c r="K168" t="b">
        <f ca="1">IF(TODAY()-E168&gt;'Data Inputs'!$B$46,TRUE,FALSE)</f>
        <v>1</v>
      </c>
    </row>
    <row r="169" spans="1:11" x14ac:dyDescent="0.25">
      <c r="A169" s="110" t="str">
        <f t="shared" si="6"/>
        <v/>
      </c>
      <c r="B169" s="129"/>
      <c r="C169" s="55"/>
      <c r="D169" s="129"/>
      <c r="E169" s="56"/>
      <c r="F169" s="133"/>
      <c r="G169" s="56"/>
      <c r="H169" s="84">
        <f>SUMIF('Cash Inflows'!E:E,'AR Journal'!D169,'Cash Inflows'!F:F)</f>
        <v>0</v>
      </c>
      <c r="I169" s="84">
        <f t="shared" si="7"/>
        <v>0</v>
      </c>
      <c r="J169">
        <f t="shared" si="8"/>
        <v>0</v>
      </c>
      <c r="K169" t="b">
        <f ca="1">IF(TODAY()-E169&gt;'Data Inputs'!$B$46,TRUE,FALSE)</f>
        <v>1</v>
      </c>
    </row>
    <row r="170" spans="1:11" x14ac:dyDescent="0.25">
      <c r="A170" s="110" t="str">
        <f t="shared" si="6"/>
        <v/>
      </c>
      <c r="B170" s="129"/>
      <c r="C170" s="55"/>
      <c r="D170" s="129"/>
      <c r="E170" s="56"/>
      <c r="F170" s="133"/>
      <c r="G170" s="56"/>
      <c r="H170" s="84">
        <f>SUMIF('Cash Inflows'!E:E,'AR Journal'!D170,'Cash Inflows'!F:F)</f>
        <v>0</v>
      </c>
      <c r="I170" s="84">
        <f t="shared" si="7"/>
        <v>0</v>
      </c>
      <c r="J170">
        <f t="shared" si="8"/>
        <v>0</v>
      </c>
      <c r="K170" t="b">
        <f ca="1">IF(TODAY()-E170&gt;'Data Inputs'!$B$46,TRUE,FALSE)</f>
        <v>1</v>
      </c>
    </row>
    <row r="171" spans="1:11" x14ac:dyDescent="0.25">
      <c r="A171" s="110" t="str">
        <f t="shared" si="6"/>
        <v/>
      </c>
      <c r="B171" s="129"/>
      <c r="C171" s="55"/>
      <c r="D171" s="129"/>
      <c r="E171" s="56"/>
      <c r="F171" s="133"/>
      <c r="G171" s="56"/>
      <c r="H171" s="84">
        <f>SUMIF('Cash Inflows'!E:E,'AR Journal'!D171,'Cash Inflows'!F:F)</f>
        <v>0</v>
      </c>
      <c r="I171" s="84">
        <f t="shared" si="7"/>
        <v>0</v>
      </c>
      <c r="J171">
        <f t="shared" si="8"/>
        <v>0</v>
      </c>
      <c r="K171" t="b">
        <f ca="1">IF(TODAY()-E171&gt;'Data Inputs'!$B$46,TRUE,FALSE)</f>
        <v>1</v>
      </c>
    </row>
    <row r="172" spans="1:11" x14ac:dyDescent="0.25">
      <c r="A172" s="110" t="str">
        <f t="shared" si="6"/>
        <v/>
      </c>
      <c r="B172" s="129"/>
      <c r="C172" s="55"/>
      <c r="D172" s="129"/>
      <c r="E172" s="56"/>
      <c r="F172" s="133"/>
      <c r="G172" s="56"/>
      <c r="H172" s="84">
        <f>SUMIF('Cash Inflows'!E:E,'AR Journal'!D172,'Cash Inflows'!F:F)</f>
        <v>0</v>
      </c>
      <c r="I172" s="84">
        <f t="shared" si="7"/>
        <v>0</v>
      </c>
      <c r="J172">
        <f t="shared" si="8"/>
        <v>0</v>
      </c>
      <c r="K172" t="b">
        <f ca="1">IF(TODAY()-E172&gt;'Data Inputs'!$B$46,TRUE,FALSE)</f>
        <v>1</v>
      </c>
    </row>
    <row r="173" spans="1:11" x14ac:dyDescent="0.25">
      <c r="A173" s="110" t="str">
        <f t="shared" si="6"/>
        <v/>
      </c>
      <c r="B173" s="129"/>
      <c r="C173" s="55"/>
      <c r="D173" s="129"/>
      <c r="E173" s="56"/>
      <c r="F173" s="133"/>
      <c r="G173" s="56"/>
      <c r="H173" s="84">
        <f>SUMIF('Cash Inflows'!E:E,'AR Journal'!D173,'Cash Inflows'!F:F)</f>
        <v>0</v>
      </c>
      <c r="I173" s="84">
        <f t="shared" si="7"/>
        <v>0</v>
      </c>
      <c r="J173">
        <f t="shared" si="8"/>
        <v>0</v>
      </c>
      <c r="K173" t="b">
        <f ca="1">IF(TODAY()-E173&gt;'Data Inputs'!$B$46,TRUE,FALSE)</f>
        <v>1</v>
      </c>
    </row>
    <row r="174" spans="1:11" x14ac:dyDescent="0.25">
      <c r="A174" s="110" t="str">
        <f t="shared" si="6"/>
        <v/>
      </c>
      <c r="B174" s="129"/>
      <c r="C174" s="55"/>
      <c r="D174" s="129"/>
      <c r="E174" s="56"/>
      <c r="F174" s="133"/>
      <c r="G174" s="56"/>
      <c r="H174" s="84">
        <f>SUMIF('Cash Inflows'!E:E,'AR Journal'!D174,'Cash Inflows'!F:F)</f>
        <v>0</v>
      </c>
      <c r="I174" s="84">
        <f t="shared" si="7"/>
        <v>0</v>
      </c>
      <c r="J174">
        <f t="shared" si="8"/>
        <v>0</v>
      </c>
      <c r="K174" t="b">
        <f ca="1">IF(TODAY()-E174&gt;'Data Inputs'!$B$46,TRUE,FALSE)</f>
        <v>1</v>
      </c>
    </row>
    <row r="175" spans="1:11" x14ac:dyDescent="0.25">
      <c r="A175" s="110" t="str">
        <f t="shared" si="6"/>
        <v/>
      </c>
      <c r="B175" s="129"/>
      <c r="C175" s="55"/>
      <c r="D175" s="129"/>
      <c r="E175" s="56"/>
      <c r="F175" s="133"/>
      <c r="G175" s="56"/>
      <c r="H175" s="84">
        <f>SUMIF('Cash Inflows'!E:E,'AR Journal'!D175,'Cash Inflows'!F:F)</f>
        <v>0</v>
      </c>
      <c r="I175" s="84">
        <f t="shared" si="7"/>
        <v>0</v>
      </c>
      <c r="J175">
        <f t="shared" si="8"/>
        <v>0</v>
      </c>
      <c r="K175" t="b">
        <f ca="1">IF(TODAY()-E175&gt;'Data Inputs'!$B$46,TRUE,FALSE)</f>
        <v>1</v>
      </c>
    </row>
    <row r="176" spans="1:11" x14ac:dyDescent="0.25">
      <c r="A176" s="110" t="str">
        <f t="shared" si="6"/>
        <v/>
      </c>
      <c r="B176" s="129"/>
      <c r="C176" s="55"/>
      <c r="D176" s="129"/>
      <c r="E176" s="56"/>
      <c r="F176" s="133"/>
      <c r="G176" s="56"/>
      <c r="H176" s="84">
        <f>SUMIF('Cash Inflows'!E:E,'AR Journal'!D176,'Cash Inflows'!F:F)</f>
        <v>0</v>
      </c>
      <c r="I176" s="84">
        <f t="shared" si="7"/>
        <v>0</v>
      </c>
      <c r="J176">
        <f t="shared" si="8"/>
        <v>0</v>
      </c>
      <c r="K176" t="b">
        <f ca="1">IF(TODAY()-E176&gt;'Data Inputs'!$B$46,TRUE,FALSE)</f>
        <v>1</v>
      </c>
    </row>
    <row r="177" spans="1:11" x14ac:dyDescent="0.25">
      <c r="A177" s="110" t="str">
        <f t="shared" si="6"/>
        <v/>
      </c>
      <c r="B177" s="129"/>
      <c r="C177" s="55"/>
      <c r="D177" s="129"/>
      <c r="E177" s="56"/>
      <c r="F177" s="133"/>
      <c r="G177" s="56"/>
      <c r="H177" s="84">
        <f>SUMIF('Cash Inflows'!E:E,'AR Journal'!D177,'Cash Inflows'!F:F)</f>
        <v>0</v>
      </c>
      <c r="I177" s="84">
        <f t="shared" si="7"/>
        <v>0</v>
      </c>
      <c r="J177">
        <f t="shared" si="8"/>
        <v>0</v>
      </c>
      <c r="K177" t="b">
        <f ca="1">IF(TODAY()-E177&gt;'Data Inputs'!$B$46,TRUE,FALSE)</f>
        <v>1</v>
      </c>
    </row>
    <row r="178" spans="1:11" x14ac:dyDescent="0.25">
      <c r="A178" s="110" t="str">
        <f t="shared" si="6"/>
        <v/>
      </c>
      <c r="B178" s="129"/>
      <c r="C178" s="55"/>
      <c r="D178" s="129"/>
      <c r="E178" s="56"/>
      <c r="F178" s="133"/>
      <c r="G178" s="56"/>
      <c r="H178" s="84">
        <f>SUMIF('Cash Inflows'!E:E,'AR Journal'!D178,'Cash Inflows'!F:F)</f>
        <v>0</v>
      </c>
      <c r="I178" s="84">
        <f t="shared" si="7"/>
        <v>0</v>
      </c>
      <c r="J178">
        <f t="shared" si="8"/>
        <v>0</v>
      </c>
      <c r="K178" t="b">
        <f ca="1">IF(TODAY()-E178&gt;'Data Inputs'!$B$46,TRUE,FALSE)</f>
        <v>1</v>
      </c>
    </row>
    <row r="179" spans="1:11" x14ac:dyDescent="0.25">
      <c r="A179" s="110" t="str">
        <f t="shared" si="6"/>
        <v/>
      </c>
      <c r="B179" s="129"/>
      <c r="C179" s="55"/>
      <c r="D179" s="129"/>
      <c r="E179" s="56"/>
      <c r="F179" s="133"/>
      <c r="G179" s="56"/>
      <c r="H179" s="84">
        <f>SUMIF('Cash Inflows'!E:E,'AR Journal'!D179,'Cash Inflows'!F:F)</f>
        <v>0</v>
      </c>
      <c r="I179" s="84">
        <f t="shared" si="7"/>
        <v>0</v>
      </c>
      <c r="J179">
        <f t="shared" si="8"/>
        <v>0</v>
      </c>
      <c r="K179" t="b">
        <f ca="1">IF(TODAY()-E179&gt;'Data Inputs'!$B$46,TRUE,FALSE)</f>
        <v>1</v>
      </c>
    </row>
    <row r="180" spans="1:11" x14ac:dyDescent="0.25">
      <c r="A180" s="110" t="str">
        <f t="shared" si="6"/>
        <v/>
      </c>
      <c r="B180" s="129"/>
      <c r="C180" s="55"/>
      <c r="D180" s="129"/>
      <c r="E180" s="56"/>
      <c r="F180" s="133"/>
      <c r="G180" s="56"/>
      <c r="H180" s="84">
        <f>SUMIF('Cash Inflows'!E:E,'AR Journal'!D180,'Cash Inflows'!F:F)</f>
        <v>0</v>
      </c>
      <c r="I180" s="84">
        <f t="shared" si="7"/>
        <v>0</v>
      </c>
      <c r="J180">
        <f t="shared" si="8"/>
        <v>0</v>
      </c>
      <c r="K180" t="b">
        <f ca="1">IF(TODAY()-E180&gt;'Data Inputs'!$B$46,TRUE,FALSE)</f>
        <v>1</v>
      </c>
    </row>
    <row r="181" spans="1:11" x14ac:dyDescent="0.25">
      <c r="A181" s="110" t="str">
        <f t="shared" si="6"/>
        <v/>
      </c>
      <c r="B181" s="129"/>
      <c r="C181" s="55"/>
      <c r="D181" s="129"/>
      <c r="E181" s="56"/>
      <c r="F181" s="133"/>
      <c r="G181" s="56"/>
      <c r="H181" s="84">
        <f>SUMIF('Cash Inflows'!E:E,'AR Journal'!D181,'Cash Inflows'!F:F)</f>
        <v>0</v>
      </c>
      <c r="I181" s="84">
        <f t="shared" si="7"/>
        <v>0</v>
      </c>
      <c r="J181">
        <f t="shared" si="8"/>
        <v>0</v>
      </c>
      <c r="K181" t="b">
        <f ca="1">IF(TODAY()-E181&gt;'Data Inputs'!$B$46,TRUE,FALSE)</f>
        <v>1</v>
      </c>
    </row>
    <row r="182" spans="1:11" x14ac:dyDescent="0.25">
      <c r="A182" s="110" t="str">
        <f t="shared" si="6"/>
        <v/>
      </c>
      <c r="B182" s="129"/>
      <c r="C182" s="55"/>
      <c r="D182" s="129"/>
      <c r="E182" s="56"/>
      <c r="F182" s="133"/>
      <c r="G182" s="56"/>
      <c r="H182" s="84">
        <f>SUMIF('Cash Inflows'!E:E,'AR Journal'!D182,'Cash Inflows'!F:F)</f>
        <v>0</v>
      </c>
      <c r="I182" s="84">
        <f t="shared" si="7"/>
        <v>0</v>
      </c>
      <c r="J182">
        <f t="shared" si="8"/>
        <v>0</v>
      </c>
      <c r="K182" t="b">
        <f ca="1">IF(TODAY()-E182&gt;'Data Inputs'!$B$46,TRUE,FALSE)</f>
        <v>1</v>
      </c>
    </row>
    <row r="183" spans="1:11" x14ac:dyDescent="0.25">
      <c r="A183" s="110" t="str">
        <f t="shared" si="6"/>
        <v/>
      </c>
      <c r="B183" s="129"/>
      <c r="C183" s="55"/>
      <c r="D183" s="129"/>
      <c r="E183" s="56"/>
      <c r="F183" s="133"/>
      <c r="G183" s="56"/>
      <c r="H183" s="84">
        <f>SUMIF('Cash Inflows'!E:E,'AR Journal'!D183,'Cash Inflows'!F:F)</f>
        <v>0</v>
      </c>
      <c r="I183" s="84">
        <f t="shared" si="7"/>
        <v>0</v>
      </c>
      <c r="J183">
        <f t="shared" si="8"/>
        <v>0</v>
      </c>
      <c r="K183" t="b">
        <f ca="1">IF(TODAY()-E183&gt;'Data Inputs'!$B$46,TRUE,FALSE)</f>
        <v>1</v>
      </c>
    </row>
    <row r="184" spans="1:11" x14ac:dyDescent="0.25">
      <c r="A184" s="110" t="str">
        <f t="shared" si="6"/>
        <v/>
      </c>
      <c r="B184" s="129"/>
      <c r="C184" s="55"/>
      <c r="D184" s="129"/>
      <c r="E184" s="56"/>
      <c r="F184" s="133"/>
      <c r="G184" s="56"/>
      <c r="H184" s="84">
        <f>SUMIF('Cash Inflows'!E:E,'AR Journal'!D184,'Cash Inflows'!F:F)</f>
        <v>0</v>
      </c>
      <c r="I184" s="84">
        <f t="shared" si="7"/>
        <v>0</v>
      </c>
      <c r="J184">
        <f t="shared" si="8"/>
        <v>0</v>
      </c>
      <c r="K184" t="b">
        <f ca="1">IF(TODAY()-E184&gt;'Data Inputs'!$B$46,TRUE,FALSE)</f>
        <v>1</v>
      </c>
    </row>
    <row r="185" spans="1:11" x14ac:dyDescent="0.25">
      <c r="A185" s="110" t="str">
        <f t="shared" si="6"/>
        <v/>
      </c>
      <c r="B185" s="129"/>
      <c r="C185" s="55"/>
      <c r="D185" s="129"/>
      <c r="E185" s="56"/>
      <c r="F185" s="133"/>
      <c r="G185" s="56"/>
      <c r="H185" s="84">
        <f>SUMIF('Cash Inflows'!E:E,'AR Journal'!D185,'Cash Inflows'!F:F)</f>
        <v>0</v>
      </c>
      <c r="I185" s="84">
        <f t="shared" si="7"/>
        <v>0</v>
      </c>
      <c r="J185">
        <f t="shared" si="8"/>
        <v>0</v>
      </c>
      <c r="K185" t="b">
        <f ca="1">IF(TODAY()-E185&gt;'Data Inputs'!$B$46,TRUE,FALSE)</f>
        <v>1</v>
      </c>
    </row>
    <row r="186" spans="1:11" x14ac:dyDescent="0.25">
      <c r="A186" s="110" t="str">
        <f t="shared" si="6"/>
        <v/>
      </c>
      <c r="B186" s="129"/>
      <c r="C186" s="55"/>
      <c r="D186" s="129"/>
      <c r="E186" s="56"/>
      <c r="F186" s="133"/>
      <c r="G186" s="56"/>
      <c r="H186" s="84">
        <f>SUMIF('Cash Inflows'!E:E,'AR Journal'!D186,'Cash Inflows'!F:F)</f>
        <v>0</v>
      </c>
      <c r="I186" s="84">
        <f t="shared" si="7"/>
        <v>0</v>
      </c>
      <c r="J186">
        <f t="shared" si="8"/>
        <v>0</v>
      </c>
      <c r="K186" t="b">
        <f ca="1">IF(TODAY()-E186&gt;'Data Inputs'!$B$46,TRUE,FALSE)</f>
        <v>1</v>
      </c>
    </row>
    <row r="187" spans="1:11" x14ac:dyDescent="0.25">
      <c r="A187" s="110" t="str">
        <f t="shared" si="6"/>
        <v/>
      </c>
      <c r="B187" s="129"/>
      <c r="C187" s="55"/>
      <c r="D187" s="129"/>
      <c r="E187" s="56"/>
      <c r="F187" s="133"/>
      <c r="G187" s="56"/>
      <c r="H187" s="84">
        <f>SUMIF('Cash Inflows'!E:E,'AR Journal'!D187,'Cash Inflows'!F:F)</f>
        <v>0</v>
      </c>
      <c r="I187" s="84">
        <f t="shared" si="7"/>
        <v>0</v>
      </c>
      <c r="J187">
        <f t="shared" si="8"/>
        <v>0</v>
      </c>
      <c r="K187" t="b">
        <f ca="1">IF(TODAY()-E187&gt;'Data Inputs'!$B$46,TRUE,FALSE)</f>
        <v>1</v>
      </c>
    </row>
    <row r="188" spans="1:11" x14ac:dyDescent="0.25">
      <c r="A188" s="110" t="str">
        <f t="shared" si="6"/>
        <v/>
      </c>
      <c r="B188" s="129"/>
      <c r="C188" s="55"/>
      <c r="D188" s="129"/>
      <c r="E188" s="56"/>
      <c r="F188" s="133"/>
      <c r="G188" s="56"/>
      <c r="H188" s="84">
        <f>SUMIF('Cash Inflows'!E:E,'AR Journal'!D188,'Cash Inflows'!F:F)</f>
        <v>0</v>
      </c>
      <c r="I188" s="84">
        <f t="shared" si="7"/>
        <v>0</v>
      </c>
      <c r="J188">
        <f t="shared" si="8"/>
        <v>0</v>
      </c>
      <c r="K188" t="b">
        <f ca="1">IF(TODAY()-E188&gt;'Data Inputs'!$B$46,TRUE,FALSE)</f>
        <v>1</v>
      </c>
    </row>
    <row r="189" spans="1:11" x14ac:dyDescent="0.25">
      <c r="A189" s="110" t="str">
        <f t="shared" si="6"/>
        <v/>
      </c>
      <c r="B189" s="129"/>
      <c r="C189" s="55"/>
      <c r="D189" s="129"/>
      <c r="E189" s="56"/>
      <c r="F189" s="133"/>
      <c r="G189" s="56"/>
      <c r="H189" s="84">
        <f>SUMIF('Cash Inflows'!E:E,'AR Journal'!D189,'Cash Inflows'!F:F)</f>
        <v>0</v>
      </c>
      <c r="I189" s="84">
        <f t="shared" si="7"/>
        <v>0</v>
      </c>
      <c r="J189">
        <f t="shared" si="8"/>
        <v>0</v>
      </c>
      <c r="K189" t="b">
        <f ca="1">IF(TODAY()-E189&gt;'Data Inputs'!$B$46,TRUE,FALSE)</f>
        <v>1</v>
      </c>
    </row>
    <row r="190" spans="1:11" x14ac:dyDescent="0.25">
      <c r="A190" s="110" t="str">
        <f t="shared" si="6"/>
        <v/>
      </c>
      <c r="B190" s="129"/>
      <c r="C190" s="55"/>
      <c r="D190" s="129"/>
      <c r="E190" s="56"/>
      <c r="F190" s="133"/>
      <c r="G190" s="56"/>
      <c r="H190" s="84">
        <f>SUMIF('Cash Inflows'!E:E,'AR Journal'!D190,'Cash Inflows'!F:F)</f>
        <v>0</v>
      </c>
      <c r="I190" s="84">
        <f t="shared" si="7"/>
        <v>0</v>
      </c>
      <c r="J190">
        <f t="shared" si="8"/>
        <v>0</v>
      </c>
      <c r="K190" t="b">
        <f ca="1">IF(TODAY()-E190&gt;'Data Inputs'!$B$46,TRUE,FALSE)</f>
        <v>1</v>
      </c>
    </row>
    <row r="191" spans="1:11" x14ac:dyDescent="0.25">
      <c r="A191" s="110" t="str">
        <f t="shared" si="6"/>
        <v/>
      </c>
      <c r="B191" s="129"/>
      <c r="C191" s="55"/>
      <c r="D191" s="129"/>
      <c r="E191" s="56"/>
      <c r="F191" s="133"/>
      <c r="G191" s="56"/>
      <c r="H191" s="84">
        <f>SUMIF('Cash Inflows'!E:E,'AR Journal'!D191,'Cash Inflows'!F:F)</f>
        <v>0</v>
      </c>
      <c r="I191" s="84">
        <f t="shared" si="7"/>
        <v>0</v>
      </c>
      <c r="J191">
        <f t="shared" si="8"/>
        <v>0</v>
      </c>
      <c r="K191" t="b">
        <f ca="1">IF(TODAY()-E191&gt;'Data Inputs'!$B$46,TRUE,FALSE)</f>
        <v>1</v>
      </c>
    </row>
    <row r="192" spans="1:11" x14ac:dyDescent="0.25">
      <c r="A192" s="110" t="str">
        <f t="shared" si="6"/>
        <v/>
      </c>
      <c r="B192" s="129"/>
      <c r="C192" s="55"/>
      <c r="D192" s="129"/>
      <c r="E192" s="56"/>
      <c r="F192" s="133"/>
      <c r="G192" s="56"/>
      <c r="H192" s="84">
        <f>SUMIF('Cash Inflows'!E:E,'AR Journal'!D192,'Cash Inflows'!F:F)</f>
        <v>0</v>
      </c>
      <c r="I192" s="84">
        <f t="shared" si="7"/>
        <v>0</v>
      </c>
      <c r="J192">
        <f t="shared" si="8"/>
        <v>0</v>
      </c>
      <c r="K192" t="b">
        <f ca="1">IF(TODAY()-E192&gt;'Data Inputs'!$B$46,TRUE,FALSE)</f>
        <v>1</v>
      </c>
    </row>
    <row r="193" spans="1:11" x14ac:dyDescent="0.25">
      <c r="A193" s="110" t="str">
        <f t="shared" si="6"/>
        <v/>
      </c>
      <c r="B193" s="129"/>
      <c r="C193" s="55"/>
      <c r="D193" s="129"/>
      <c r="E193" s="56"/>
      <c r="F193" s="133"/>
      <c r="G193" s="56"/>
      <c r="H193" s="84">
        <f>SUMIF('Cash Inflows'!E:E,'AR Journal'!D193,'Cash Inflows'!F:F)</f>
        <v>0</v>
      </c>
      <c r="I193" s="84">
        <f t="shared" si="7"/>
        <v>0</v>
      </c>
      <c r="J193">
        <f t="shared" si="8"/>
        <v>0</v>
      </c>
      <c r="K193" t="b">
        <f ca="1">IF(TODAY()-E193&gt;'Data Inputs'!$B$46,TRUE,FALSE)</f>
        <v>1</v>
      </c>
    </row>
    <row r="194" spans="1:11" x14ac:dyDescent="0.25">
      <c r="A194" s="110" t="str">
        <f t="shared" si="6"/>
        <v/>
      </c>
      <c r="B194" s="129"/>
      <c r="C194" s="55"/>
      <c r="D194" s="129"/>
      <c r="E194" s="56"/>
      <c r="F194" s="133"/>
      <c r="G194" s="56"/>
      <c r="H194" s="84">
        <f>SUMIF('Cash Inflows'!E:E,'AR Journal'!D194,'Cash Inflows'!F:F)</f>
        <v>0</v>
      </c>
      <c r="I194" s="84">
        <f t="shared" si="7"/>
        <v>0</v>
      </c>
      <c r="J194">
        <f t="shared" si="8"/>
        <v>0</v>
      </c>
      <c r="K194" t="b">
        <f ca="1">IF(TODAY()-E194&gt;'Data Inputs'!$B$46,TRUE,FALSE)</f>
        <v>1</v>
      </c>
    </row>
    <row r="195" spans="1:11" x14ac:dyDescent="0.25">
      <c r="A195" s="110" t="str">
        <f t="shared" ref="A195:A258" si="9">IF(E195="","",E195+(6-J195))</f>
        <v/>
      </c>
      <c r="B195" s="129"/>
      <c r="C195" s="55"/>
      <c r="D195" s="129"/>
      <c r="E195" s="56"/>
      <c r="F195" s="133"/>
      <c r="G195" s="56"/>
      <c r="H195" s="84">
        <f>SUMIF('Cash Inflows'!E:E,'AR Journal'!D195,'Cash Inflows'!F:F)</f>
        <v>0</v>
      </c>
      <c r="I195" s="84">
        <f t="shared" ref="I195:I258" si="10">F195-H195</f>
        <v>0</v>
      </c>
      <c r="J195">
        <f t="shared" ref="J195:J258" si="11">IF(WEEKDAY(E195)=7,0,WEEKDAY(E195))</f>
        <v>0</v>
      </c>
      <c r="K195" t="b">
        <f ca="1">IF(TODAY()-E195&gt;'Data Inputs'!$B$46,TRUE,FALSE)</f>
        <v>1</v>
      </c>
    </row>
    <row r="196" spans="1:11" x14ac:dyDescent="0.25">
      <c r="A196" s="110" t="str">
        <f t="shared" si="9"/>
        <v/>
      </c>
      <c r="B196" s="129"/>
      <c r="C196" s="55"/>
      <c r="D196" s="129"/>
      <c r="E196" s="56"/>
      <c r="F196" s="133"/>
      <c r="G196" s="56"/>
      <c r="H196" s="84">
        <f>SUMIF('Cash Inflows'!E:E,'AR Journal'!D196,'Cash Inflows'!F:F)</f>
        <v>0</v>
      </c>
      <c r="I196" s="84">
        <f t="shared" si="10"/>
        <v>0</v>
      </c>
      <c r="J196">
        <f t="shared" si="11"/>
        <v>0</v>
      </c>
      <c r="K196" t="b">
        <f ca="1">IF(TODAY()-E196&gt;'Data Inputs'!$B$46,TRUE,FALSE)</f>
        <v>1</v>
      </c>
    </row>
    <row r="197" spans="1:11" x14ac:dyDescent="0.25">
      <c r="A197" s="110" t="str">
        <f t="shared" si="9"/>
        <v/>
      </c>
      <c r="B197" s="129"/>
      <c r="C197" s="55"/>
      <c r="D197" s="129"/>
      <c r="E197" s="56"/>
      <c r="F197" s="133"/>
      <c r="G197" s="56"/>
      <c r="H197" s="84">
        <f>SUMIF('Cash Inflows'!E:E,'AR Journal'!D197,'Cash Inflows'!F:F)</f>
        <v>0</v>
      </c>
      <c r="I197" s="84">
        <f t="shared" si="10"/>
        <v>0</v>
      </c>
      <c r="J197">
        <f t="shared" si="11"/>
        <v>0</v>
      </c>
      <c r="K197" t="b">
        <f ca="1">IF(TODAY()-E197&gt;'Data Inputs'!$B$46,TRUE,FALSE)</f>
        <v>1</v>
      </c>
    </row>
    <row r="198" spans="1:11" x14ac:dyDescent="0.25">
      <c r="A198" s="110" t="str">
        <f t="shared" si="9"/>
        <v/>
      </c>
      <c r="B198" s="129"/>
      <c r="C198" s="55"/>
      <c r="D198" s="129"/>
      <c r="E198" s="56"/>
      <c r="F198" s="133"/>
      <c r="G198" s="56"/>
      <c r="H198" s="84">
        <f>SUMIF('Cash Inflows'!E:E,'AR Journal'!D198,'Cash Inflows'!F:F)</f>
        <v>0</v>
      </c>
      <c r="I198" s="84">
        <f t="shared" si="10"/>
        <v>0</v>
      </c>
      <c r="J198">
        <f t="shared" si="11"/>
        <v>0</v>
      </c>
      <c r="K198" t="b">
        <f ca="1">IF(TODAY()-E198&gt;'Data Inputs'!$B$46,TRUE,FALSE)</f>
        <v>1</v>
      </c>
    </row>
    <row r="199" spans="1:11" x14ac:dyDescent="0.25">
      <c r="A199" s="110" t="str">
        <f t="shared" si="9"/>
        <v/>
      </c>
      <c r="B199" s="129"/>
      <c r="C199" s="55"/>
      <c r="D199" s="129"/>
      <c r="E199" s="56"/>
      <c r="F199" s="133"/>
      <c r="G199" s="56"/>
      <c r="H199" s="84">
        <f>SUMIF('Cash Inflows'!E:E,'AR Journal'!D199,'Cash Inflows'!F:F)</f>
        <v>0</v>
      </c>
      <c r="I199" s="84">
        <f t="shared" si="10"/>
        <v>0</v>
      </c>
      <c r="J199">
        <f t="shared" si="11"/>
        <v>0</v>
      </c>
      <c r="K199" t="b">
        <f ca="1">IF(TODAY()-E199&gt;'Data Inputs'!$B$46,TRUE,FALSE)</f>
        <v>1</v>
      </c>
    </row>
    <row r="200" spans="1:11" x14ac:dyDescent="0.25">
      <c r="A200" s="110" t="str">
        <f t="shared" si="9"/>
        <v/>
      </c>
      <c r="B200" s="129"/>
      <c r="C200" s="55"/>
      <c r="D200" s="129"/>
      <c r="E200" s="56"/>
      <c r="F200" s="133"/>
      <c r="G200" s="56"/>
      <c r="H200" s="84">
        <f>SUMIF('Cash Inflows'!E:E,'AR Journal'!D200,'Cash Inflows'!F:F)</f>
        <v>0</v>
      </c>
      <c r="I200" s="84">
        <f t="shared" si="10"/>
        <v>0</v>
      </c>
      <c r="J200">
        <f t="shared" si="11"/>
        <v>0</v>
      </c>
      <c r="K200" t="b">
        <f ca="1">IF(TODAY()-E200&gt;'Data Inputs'!$B$46,TRUE,FALSE)</f>
        <v>1</v>
      </c>
    </row>
    <row r="201" spans="1:11" x14ac:dyDescent="0.25">
      <c r="A201" s="110" t="str">
        <f t="shared" si="9"/>
        <v/>
      </c>
      <c r="B201" s="129"/>
      <c r="C201" s="55"/>
      <c r="D201" s="129"/>
      <c r="E201" s="56"/>
      <c r="F201" s="133"/>
      <c r="G201" s="56"/>
      <c r="H201" s="84">
        <f>SUMIF('Cash Inflows'!E:E,'AR Journal'!D201,'Cash Inflows'!F:F)</f>
        <v>0</v>
      </c>
      <c r="I201" s="84">
        <f t="shared" si="10"/>
        <v>0</v>
      </c>
      <c r="J201">
        <f t="shared" si="11"/>
        <v>0</v>
      </c>
      <c r="K201" t="b">
        <f ca="1">IF(TODAY()-E201&gt;'Data Inputs'!$B$46,TRUE,FALSE)</f>
        <v>1</v>
      </c>
    </row>
    <row r="202" spans="1:11" x14ac:dyDescent="0.25">
      <c r="A202" s="110" t="str">
        <f t="shared" si="9"/>
        <v/>
      </c>
      <c r="B202" s="129"/>
      <c r="C202" s="55"/>
      <c r="D202" s="129"/>
      <c r="E202" s="56"/>
      <c r="F202" s="133"/>
      <c r="G202" s="56"/>
      <c r="H202" s="84">
        <f>SUMIF('Cash Inflows'!E:E,'AR Journal'!D202,'Cash Inflows'!F:F)</f>
        <v>0</v>
      </c>
      <c r="I202" s="84">
        <f t="shared" si="10"/>
        <v>0</v>
      </c>
      <c r="J202">
        <f t="shared" si="11"/>
        <v>0</v>
      </c>
      <c r="K202" t="b">
        <f ca="1">IF(TODAY()-E202&gt;'Data Inputs'!$B$46,TRUE,FALSE)</f>
        <v>1</v>
      </c>
    </row>
    <row r="203" spans="1:11" x14ac:dyDescent="0.25">
      <c r="A203" s="110" t="str">
        <f t="shared" si="9"/>
        <v/>
      </c>
      <c r="B203" s="129"/>
      <c r="C203" s="55"/>
      <c r="D203" s="129"/>
      <c r="E203" s="56"/>
      <c r="F203" s="133"/>
      <c r="G203" s="56"/>
      <c r="H203" s="84">
        <f>SUMIF('Cash Inflows'!E:E,'AR Journal'!D203,'Cash Inflows'!F:F)</f>
        <v>0</v>
      </c>
      <c r="I203" s="84">
        <f t="shared" si="10"/>
        <v>0</v>
      </c>
      <c r="J203">
        <f t="shared" si="11"/>
        <v>0</v>
      </c>
      <c r="K203" t="b">
        <f ca="1">IF(TODAY()-E203&gt;'Data Inputs'!$B$46,TRUE,FALSE)</f>
        <v>1</v>
      </c>
    </row>
    <row r="204" spans="1:11" x14ac:dyDescent="0.25">
      <c r="A204" s="110" t="str">
        <f t="shared" si="9"/>
        <v/>
      </c>
      <c r="B204" s="129"/>
      <c r="C204" s="55"/>
      <c r="D204" s="129"/>
      <c r="E204" s="56"/>
      <c r="F204" s="133"/>
      <c r="G204" s="56"/>
      <c r="H204" s="84">
        <f>SUMIF('Cash Inflows'!E:E,'AR Journal'!D204,'Cash Inflows'!F:F)</f>
        <v>0</v>
      </c>
      <c r="I204" s="84">
        <f t="shared" si="10"/>
        <v>0</v>
      </c>
      <c r="J204">
        <f t="shared" si="11"/>
        <v>0</v>
      </c>
      <c r="K204" t="b">
        <f ca="1">IF(TODAY()-E204&gt;'Data Inputs'!$B$46,TRUE,FALSE)</f>
        <v>1</v>
      </c>
    </row>
    <row r="205" spans="1:11" x14ac:dyDescent="0.25">
      <c r="A205" s="110" t="str">
        <f t="shared" si="9"/>
        <v/>
      </c>
      <c r="B205" s="129"/>
      <c r="C205" s="55"/>
      <c r="D205" s="129"/>
      <c r="E205" s="56"/>
      <c r="F205" s="133"/>
      <c r="G205" s="56"/>
      <c r="H205" s="84">
        <f>SUMIF('Cash Inflows'!E:E,'AR Journal'!D205,'Cash Inflows'!F:F)</f>
        <v>0</v>
      </c>
      <c r="I205" s="84">
        <f t="shared" si="10"/>
        <v>0</v>
      </c>
      <c r="J205">
        <f t="shared" si="11"/>
        <v>0</v>
      </c>
      <c r="K205" t="b">
        <f ca="1">IF(TODAY()-E205&gt;'Data Inputs'!$B$46,TRUE,FALSE)</f>
        <v>1</v>
      </c>
    </row>
    <row r="206" spans="1:11" x14ac:dyDescent="0.25">
      <c r="A206" s="110" t="str">
        <f t="shared" si="9"/>
        <v/>
      </c>
      <c r="B206" s="129"/>
      <c r="C206" s="55"/>
      <c r="D206" s="129"/>
      <c r="E206" s="56"/>
      <c r="F206" s="133"/>
      <c r="G206" s="56"/>
      <c r="H206" s="84">
        <f>SUMIF('Cash Inflows'!E:E,'AR Journal'!D206,'Cash Inflows'!F:F)</f>
        <v>0</v>
      </c>
      <c r="I206" s="84">
        <f t="shared" si="10"/>
        <v>0</v>
      </c>
      <c r="J206">
        <f t="shared" si="11"/>
        <v>0</v>
      </c>
      <c r="K206" t="b">
        <f ca="1">IF(TODAY()-E206&gt;'Data Inputs'!$B$46,TRUE,FALSE)</f>
        <v>1</v>
      </c>
    </row>
    <row r="207" spans="1:11" x14ac:dyDescent="0.25">
      <c r="A207" s="110" t="str">
        <f t="shared" si="9"/>
        <v/>
      </c>
      <c r="B207" s="129"/>
      <c r="C207" s="55"/>
      <c r="D207" s="129"/>
      <c r="E207" s="56"/>
      <c r="F207" s="133"/>
      <c r="G207" s="56"/>
      <c r="H207" s="84">
        <f>SUMIF('Cash Inflows'!E:E,'AR Journal'!D207,'Cash Inflows'!F:F)</f>
        <v>0</v>
      </c>
      <c r="I207" s="84">
        <f t="shared" si="10"/>
        <v>0</v>
      </c>
      <c r="J207">
        <f t="shared" si="11"/>
        <v>0</v>
      </c>
      <c r="K207" t="b">
        <f ca="1">IF(TODAY()-E207&gt;'Data Inputs'!$B$46,TRUE,FALSE)</f>
        <v>1</v>
      </c>
    </row>
    <row r="208" spans="1:11" x14ac:dyDescent="0.25">
      <c r="A208" s="110" t="str">
        <f t="shared" si="9"/>
        <v/>
      </c>
      <c r="B208" s="129"/>
      <c r="C208" s="55"/>
      <c r="D208" s="129"/>
      <c r="E208" s="56"/>
      <c r="F208" s="133"/>
      <c r="G208" s="56"/>
      <c r="H208" s="84">
        <f>SUMIF('Cash Inflows'!E:E,'AR Journal'!D208,'Cash Inflows'!F:F)</f>
        <v>0</v>
      </c>
      <c r="I208" s="84">
        <f t="shared" si="10"/>
        <v>0</v>
      </c>
      <c r="J208">
        <f t="shared" si="11"/>
        <v>0</v>
      </c>
      <c r="K208" t="b">
        <f ca="1">IF(TODAY()-E208&gt;'Data Inputs'!$B$46,TRUE,FALSE)</f>
        <v>1</v>
      </c>
    </row>
    <row r="209" spans="1:11" x14ac:dyDescent="0.25">
      <c r="A209" s="110" t="str">
        <f t="shared" si="9"/>
        <v/>
      </c>
      <c r="B209" s="129"/>
      <c r="C209" s="55"/>
      <c r="D209" s="129"/>
      <c r="E209" s="56"/>
      <c r="F209" s="133"/>
      <c r="G209" s="56"/>
      <c r="H209" s="84">
        <f>SUMIF('Cash Inflows'!E:E,'AR Journal'!D209,'Cash Inflows'!F:F)</f>
        <v>0</v>
      </c>
      <c r="I209" s="84">
        <f t="shared" si="10"/>
        <v>0</v>
      </c>
      <c r="J209">
        <f t="shared" si="11"/>
        <v>0</v>
      </c>
      <c r="K209" t="b">
        <f ca="1">IF(TODAY()-E209&gt;'Data Inputs'!$B$46,TRUE,FALSE)</f>
        <v>1</v>
      </c>
    </row>
    <row r="210" spans="1:11" x14ac:dyDescent="0.25">
      <c r="A210" s="110" t="str">
        <f t="shared" si="9"/>
        <v/>
      </c>
      <c r="B210" s="129"/>
      <c r="C210" s="55"/>
      <c r="D210" s="129"/>
      <c r="E210" s="56"/>
      <c r="F210" s="133"/>
      <c r="G210" s="56"/>
      <c r="H210" s="84">
        <f>SUMIF('Cash Inflows'!E:E,'AR Journal'!D210,'Cash Inflows'!F:F)</f>
        <v>0</v>
      </c>
      <c r="I210" s="84">
        <f t="shared" si="10"/>
        <v>0</v>
      </c>
      <c r="J210">
        <f t="shared" si="11"/>
        <v>0</v>
      </c>
      <c r="K210" t="b">
        <f ca="1">IF(TODAY()-E210&gt;'Data Inputs'!$B$46,TRUE,FALSE)</f>
        <v>1</v>
      </c>
    </row>
    <row r="211" spans="1:11" x14ac:dyDescent="0.25">
      <c r="A211" s="110" t="str">
        <f t="shared" si="9"/>
        <v/>
      </c>
      <c r="B211" s="129"/>
      <c r="C211" s="55"/>
      <c r="D211" s="129"/>
      <c r="E211" s="56"/>
      <c r="F211" s="133"/>
      <c r="G211" s="56"/>
      <c r="H211" s="84">
        <f>SUMIF('Cash Inflows'!E:E,'AR Journal'!D211,'Cash Inflows'!F:F)</f>
        <v>0</v>
      </c>
      <c r="I211" s="84">
        <f t="shared" si="10"/>
        <v>0</v>
      </c>
      <c r="J211">
        <f t="shared" si="11"/>
        <v>0</v>
      </c>
      <c r="K211" t="b">
        <f ca="1">IF(TODAY()-E211&gt;'Data Inputs'!$B$46,TRUE,FALSE)</f>
        <v>1</v>
      </c>
    </row>
    <row r="212" spans="1:11" x14ac:dyDescent="0.25">
      <c r="A212" s="110" t="str">
        <f t="shared" si="9"/>
        <v/>
      </c>
      <c r="B212" s="129"/>
      <c r="C212" s="55"/>
      <c r="D212" s="129"/>
      <c r="E212" s="56"/>
      <c r="F212" s="133"/>
      <c r="G212" s="56"/>
      <c r="H212" s="84">
        <f>SUMIF('Cash Inflows'!E:E,'AR Journal'!D212,'Cash Inflows'!F:F)</f>
        <v>0</v>
      </c>
      <c r="I212" s="84">
        <f t="shared" si="10"/>
        <v>0</v>
      </c>
      <c r="J212">
        <f t="shared" si="11"/>
        <v>0</v>
      </c>
      <c r="K212" t="b">
        <f ca="1">IF(TODAY()-E212&gt;'Data Inputs'!$B$46,TRUE,FALSE)</f>
        <v>1</v>
      </c>
    </row>
    <row r="213" spans="1:11" x14ac:dyDescent="0.25">
      <c r="A213" s="110" t="str">
        <f t="shared" si="9"/>
        <v/>
      </c>
      <c r="B213" s="129"/>
      <c r="C213" s="55"/>
      <c r="D213" s="129"/>
      <c r="E213" s="56"/>
      <c r="F213" s="133"/>
      <c r="G213" s="56"/>
      <c r="H213" s="84">
        <f>SUMIF('Cash Inflows'!E:E,'AR Journal'!D213,'Cash Inflows'!F:F)</f>
        <v>0</v>
      </c>
      <c r="I213" s="84">
        <f t="shared" si="10"/>
        <v>0</v>
      </c>
      <c r="J213">
        <f t="shared" si="11"/>
        <v>0</v>
      </c>
      <c r="K213" t="b">
        <f ca="1">IF(TODAY()-E213&gt;'Data Inputs'!$B$46,TRUE,FALSE)</f>
        <v>1</v>
      </c>
    </row>
    <row r="214" spans="1:11" x14ac:dyDescent="0.25">
      <c r="A214" s="110" t="str">
        <f t="shared" si="9"/>
        <v/>
      </c>
      <c r="B214" s="129"/>
      <c r="C214" s="55"/>
      <c r="D214" s="129"/>
      <c r="E214" s="56"/>
      <c r="F214" s="133"/>
      <c r="G214" s="56"/>
      <c r="H214" s="84">
        <f>SUMIF('Cash Inflows'!E:E,'AR Journal'!D214,'Cash Inflows'!F:F)</f>
        <v>0</v>
      </c>
      <c r="I214" s="84">
        <f t="shared" si="10"/>
        <v>0</v>
      </c>
      <c r="J214">
        <f t="shared" si="11"/>
        <v>0</v>
      </c>
      <c r="K214" t="b">
        <f ca="1">IF(TODAY()-E214&gt;'Data Inputs'!$B$46,TRUE,FALSE)</f>
        <v>1</v>
      </c>
    </row>
    <row r="215" spans="1:11" x14ac:dyDescent="0.25">
      <c r="A215" s="110" t="str">
        <f t="shared" si="9"/>
        <v/>
      </c>
      <c r="B215" s="129"/>
      <c r="C215" s="55"/>
      <c r="D215" s="129"/>
      <c r="E215" s="56"/>
      <c r="F215" s="133"/>
      <c r="G215" s="56"/>
      <c r="H215" s="84">
        <f>SUMIF('Cash Inflows'!E:E,'AR Journal'!D215,'Cash Inflows'!F:F)</f>
        <v>0</v>
      </c>
      <c r="I215" s="84">
        <f t="shared" si="10"/>
        <v>0</v>
      </c>
      <c r="J215">
        <f t="shared" si="11"/>
        <v>0</v>
      </c>
      <c r="K215" t="b">
        <f ca="1">IF(TODAY()-E215&gt;'Data Inputs'!$B$46,TRUE,FALSE)</f>
        <v>1</v>
      </c>
    </row>
    <row r="216" spans="1:11" x14ac:dyDescent="0.25">
      <c r="A216" s="110" t="str">
        <f t="shared" si="9"/>
        <v/>
      </c>
      <c r="B216" s="129"/>
      <c r="C216" s="55"/>
      <c r="D216" s="129"/>
      <c r="E216" s="56"/>
      <c r="F216" s="133"/>
      <c r="G216" s="56"/>
      <c r="H216" s="84">
        <f>SUMIF('Cash Inflows'!E:E,'AR Journal'!D216,'Cash Inflows'!F:F)</f>
        <v>0</v>
      </c>
      <c r="I216" s="84">
        <f t="shared" si="10"/>
        <v>0</v>
      </c>
      <c r="J216">
        <f t="shared" si="11"/>
        <v>0</v>
      </c>
      <c r="K216" t="b">
        <f ca="1">IF(TODAY()-E216&gt;'Data Inputs'!$B$46,TRUE,FALSE)</f>
        <v>1</v>
      </c>
    </row>
    <row r="217" spans="1:11" x14ac:dyDescent="0.25">
      <c r="A217" s="110" t="str">
        <f t="shared" si="9"/>
        <v/>
      </c>
      <c r="B217" s="129"/>
      <c r="C217" s="55"/>
      <c r="D217" s="129"/>
      <c r="E217" s="56"/>
      <c r="F217" s="133"/>
      <c r="G217" s="56"/>
      <c r="H217" s="84">
        <f>SUMIF('Cash Inflows'!E:E,'AR Journal'!D217,'Cash Inflows'!F:F)</f>
        <v>0</v>
      </c>
      <c r="I217" s="84">
        <f t="shared" si="10"/>
        <v>0</v>
      </c>
      <c r="J217">
        <f t="shared" si="11"/>
        <v>0</v>
      </c>
      <c r="K217" t="b">
        <f ca="1">IF(TODAY()-E217&gt;'Data Inputs'!$B$46,TRUE,FALSE)</f>
        <v>1</v>
      </c>
    </row>
    <row r="218" spans="1:11" x14ac:dyDescent="0.25">
      <c r="A218" s="110" t="str">
        <f t="shared" si="9"/>
        <v/>
      </c>
      <c r="B218" s="129"/>
      <c r="C218" s="55"/>
      <c r="D218" s="129"/>
      <c r="E218" s="56"/>
      <c r="F218" s="133"/>
      <c r="G218" s="56"/>
      <c r="H218" s="84">
        <f>SUMIF('Cash Inflows'!E:E,'AR Journal'!D218,'Cash Inflows'!F:F)</f>
        <v>0</v>
      </c>
      <c r="I218" s="84">
        <f t="shared" si="10"/>
        <v>0</v>
      </c>
      <c r="J218">
        <f t="shared" si="11"/>
        <v>0</v>
      </c>
      <c r="K218" t="b">
        <f ca="1">IF(TODAY()-E218&gt;'Data Inputs'!$B$46,TRUE,FALSE)</f>
        <v>1</v>
      </c>
    </row>
    <row r="219" spans="1:11" x14ac:dyDescent="0.25">
      <c r="A219" s="110" t="str">
        <f t="shared" si="9"/>
        <v/>
      </c>
      <c r="B219" s="129"/>
      <c r="C219" s="55"/>
      <c r="D219" s="129"/>
      <c r="E219" s="56"/>
      <c r="F219" s="133"/>
      <c r="G219" s="56"/>
      <c r="H219" s="84">
        <f>SUMIF('Cash Inflows'!E:E,'AR Journal'!D219,'Cash Inflows'!F:F)</f>
        <v>0</v>
      </c>
      <c r="I219" s="84">
        <f t="shared" si="10"/>
        <v>0</v>
      </c>
      <c r="J219">
        <f t="shared" si="11"/>
        <v>0</v>
      </c>
      <c r="K219" t="b">
        <f ca="1">IF(TODAY()-E219&gt;'Data Inputs'!$B$46,TRUE,FALSE)</f>
        <v>1</v>
      </c>
    </row>
    <row r="220" spans="1:11" x14ac:dyDescent="0.25">
      <c r="A220" s="110" t="str">
        <f t="shared" si="9"/>
        <v/>
      </c>
      <c r="B220" s="129"/>
      <c r="C220" s="55"/>
      <c r="D220" s="129"/>
      <c r="E220" s="56"/>
      <c r="F220" s="133"/>
      <c r="G220" s="56"/>
      <c r="H220" s="84">
        <f>SUMIF('Cash Inflows'!E:E,'AR Journal'!D220,'Cash Inflows'!F:F)</f>
        <v>0</v>
      </c>
      <c r="I220" s="84">
        <f t="shared" si="10"/>
        <v>0</v>
      </c>
      <c r="J220">
        <f t="shared" si="11"/>
        <v>0</v>
      </c>
      <c r="K220" t="b">
        <f ca="1">IF(TODAY()-E220&gt;'Data Inputs'!$B$46,TRUE,FALSE)</f>
        <v>1</v>
      </c>
    </row>
    <row r="221" spans="1:11" x14ac:dyDescent="0.25">
      <c r="A221" s="110" t="str">
        <f t="shared" si="9"/>
        <v/>
      </c>
      <c r="B221" s="129"/>
      <c r="C221" s="55"/>
      <c r="D221" s="129"/>
      <c r="E221" s="56"/>
      <c r="F221" s="133"/>
      <c r="G221" s="56"/>
      <c r="H221" s="84">
        <f>SUMIF('Cash Inflows'!E:E,'AR Journal'!D221,'Cash Inflows'!F:F)</f>
        <v>0</v>
      </c>
      <c r="I221" s="84">
        <f t="shared" si="10"/>
        <v>0</v>
      </c>
      <c r="J221">
        <f t="shared" si="11"/>
        <v>0</v>
      </c>
      <c r="K221" t="b">
        <f ca="1">IF(TODAY()-E221&gt;'Data Inputs'!$B$46,TRUE,FALSE)</f>
        <v>1</v>
      </c>
    </row>
    <row r="222" spans="1:11" x14ac:dyDescent="0.25">
      <c r="A222" s="110" t="str">
        <f t="shared" si="9"/>
        <v/>
      </c>
      <c r="B222" s="129"/>
      <c r="C222" s="55"/>
      <c r="D222" s="129"/>
      <c r="E222" s="56"/>
      <c r="F222" s="133"/>
      <c r="G222" s="56"/>
      <c r="H222" s="84">
        <f>SUMIF('Cash Inflows'!E:E,'AR Journal'!D222,'Cash Inflows'!F:F)</f>
        <v>0</v>
      </c>
      <c r="I222" s="84">
        <f t="shared" si="10"/>
        <v>0</v>
      </c>
      <c r="J222">
        <f t="shared" si="11"/>
        <v>0</v>
      </c>
      <c r="K222" t="b">
        <f ca="1">IF(TODAY()-E222&gt;'Data Inputs'!$B$46,TRUE,FALSE)</f>
        <v>1</v>
      </c>
    </row>
    <row r="223" spans="1:11" x14ac:dyDescent="0.25">
      <c r="A223" s="110" t="str">
        <f t="shared" si="9"/>
        <v/>
      </c>
      <c r="B223" s="129"/>
      <c r="C223" s="55"/>
      <c r="D223" s="129"/>
      <c r="E223" s="56"/>
      <c r="F223" s="133"/>
      <c r="G223" s="56"/>
      <c r="H223" s="84">
        <f>SUMIF('Cash Inflows'!E:E,'AR Journal'!D223,'Cash Inflows'!F:F)</f>
        <v>0</v>
      </c>
      <c r="I223" s="84">
        <f t="shared" si="10"/>
        <v>0</v>
      </c>
      <c r="J223">
        <f t="shared" si="11"/>
        <v>0</v>
      </c>
      <c r="K223" t="b">
        <f ca="1">IF(TODAY()-E223&gt;'Data Inputs'!$B$46,TRUE,FALSE)</f>
        <v>1</v>
      </c>
    </row>
    <row r="224" spans="1:11" x14ac:dyDescent="0.25">
      <c r="A224" s="110" t="str">
        <f t="shared" si="9"/>
        <v/>
      </c>
      <c r="B224" s="129"/>
      <c r="C224" s="55"/>
      <c r="D224" s="129"/>
      <c r="E224" s="56"/>
      <c r="F224" s="133"/>
      <c r="G224" s="56"/>
      <c r="H224" s="84">
        <f>SUMIF('Cash Inflows'!E:E,'AR Journal'!D224,'Cash Inflows'!F:F)</f>
        <v>0</v>
      </c>
      <c r="I224" s="84">
        <f t="shared" si="10"/>
        <v>0</v>
      </c>
      <c r="J224">
        <f t="shared" si="11"/>
        <v>0</v>
      </c>
      <c r="K224" t="b">
        <f ca="1">IF(TODAY()-E224&gt;'Data Inputs'!$B$46,TRUE,FALSE)</f>
        <v>1</v>
      </c>
    </row>
    <row r="225" spans="1:11" x14ac:dyDescent="0.25">
      <c r="A225" s="110" t="str">
        <f t="shared" si="9"/>
        <v/>
      </c>
      <c r="B225" s="129"/>
      <c r="C225" s="55"/>
      <c r="D225" s="129"/>
      <c r="E225" s="56"/>
      <c r="F225" s="133"/>
      <c r="G225" s="56"/>
      <c r="H225" s="84">
        <f>SUMIF('Cash Inflows'!E:E,'AR Journal'!D225,'Cash Inflows'!F:F)</f>
        <v>0</v>
      </c>
      <c r="I225" s="84">
        <f t="shared" si="10"/>
        <v>0</v>
      </c>
      <c r="J225">
        <f t="shared" si="11"/>
        <v>0</v>
      </c>
      <c r="K225" t="b">
        <f ca="1">IF(TODAY()-E225&gt;'Data Inputs'!$B$46,TRUE,FALSE)</f>
        <v>1</v>
      </c>
    </row>
    <row r="226" spans="1:11" x14ac:dyDescent="0.25">
      <c r="A226" s="110" t="str">
        <f t="shared" si="9"/>
        <v/>
      </c>
      <c r="B226" s="129"/>
      <c r="C226" s="55"/>
      <c r="D226" s="129"/>
      <c r="E226" s="56"/>
      <c r="F226" s="133"/>
      <c r="G226" s="56"/>
      <c r="H226" s="84">
        <f>SUMIF('Cash Inflows'!E:E,'AR Journal'!D226,'Cash Inflows'!F:F)</f>
        <v>0</v>
      </c>
      <c r="I226" s="84">
        <f t="shared" si="10"/>
        <v>0</v>
      </c>
      <c r="J226">
        <f t="shared" si="11"/>
        <v>0</v>
      </c>
      <c r="K226" t="b">
        <f ca="1">IF(TODAY()-E226&gt;'Data Inputs'!$B$46,TRUE,FALSE)</f>
        <v>1</v>
      </c>
    </row>
    <row r="227" spans="1:11" x14ac:dyDescent="0.25">
      <c r="A227" s="110" t="str">
        <f t="shared" si="9"/>
        <v/>
      </c>
      <c r="B227" s="129"/>
      <c r="C227" s="55"/>
      <c r="D227" s="129"/>
      <c r="E227" s="56"/>
      <c r="F227" s="133"/>
      <c r="G227" s="56"/>
      <c r="H227" s="84">
        <f>SUMIF('Cash Inflows'!E:E,'AR Journal'!D227,'Cash Inflows'!F:F)</f>
        <v>0</v>
      </c>
      <c r="I227" s="84">
        <f t="shared" si="10"/>
        <v>0</v>
      </c>
      <c r="J227">
        <f t="shared" si="11"/>
        <v>0</v>
      </c>
      <c r="K227" t="b">
        <f ca="1">IF(TODAY()-E227&gt;'Data Inputs'!$B$46,TRUE,FALSE)</f>
        <v>1</v>
      </c>
    </row>
    <row r="228" spans="1:11" x14ac:dyDescent="0.25">
      <c r="A228" s="110" t="str">
        <f t="shared" si="9"/>
        <v/>
      </c>
      <c r="B228" s="129"/>
      <c r="C228" s="55"/>
      <c r="D228" s="129"/>
      <c r="E228" s="56"/>
      <c r="F228" s="133"/>
      <c r="G228" s="56"/>
      <c r="H228" s="84">
        <f>SUMIF('Cash Inflows'!E:E,'AR Journal'!D228,'Cash Inflows'!F:F)</f>
        <v>0</v>
      </c>
      <c r="I228" s="84">
        <f t="shared" si="10"/>
        <v>0</v>
      </c>
      <c r="J228">
        <f t="shared" si="11"/>
        <v>0</v>
      </c>
      <c r="K228" t="b">
        <f ca="1">IF(TODAY()-E228&gt;'Data Inputs'!$B$46,TRUE,FALSE)</f>
        <v>1</v>
      </c>
    </row>
    <row r="229" spans="1:11" x14ac:dyDescent="0.25">
      <c r="A229" s="110" t="str">
        <f t="shared" si="9"/>
        <v/>
      </c>
      <c r="B229" s="129"/>
      <c r="C229" s="55"/>
      <c r="D229" s="129"/>
      <c r="E229" s="56"/>
      <c r="F229" s="133"/>
      <c r="G229" s="56"/>
      <c r="H229" s="84">
        <f>SUMIF('Cash Inflows'!E:E,'AR Journal'!D229,'Cash Inflows'!F:F)</f>
        <v>0</v>
      </c>
      <c r="I229" s="84">
        <f t="shared" si="10"/>
        <v>0</v>
      </c>
      <c r="J229">
        <f t="shared" si="11"/>
        <v>0</v>
      </c>
      <c r="K229" t="b">
        <f ca="1">IF(TODAY()-E229&gt;'Data Inputs'!$B$46,TRUE,FALSE)</f>
        <v>1</v>
      </c>
    </row>
    <row r="230" spans="1:11" x14ac:dyDescent="0.25">
      <c r="A230" s="110" t="str">
        <f t="shared" si="9"/>
        <v/>
      </c>
      <c r="B230" s="129"/>
      <c r="C230" s="55"/>
      <c r="D230" s="129"/>
      <c r="E230" s="56"/>
      <c r="F230" s="133"/>
      <c r="G230" s="56"/>
      <c r="H230" s="84">
        <f>SUMIF('Cash Inflows'!E:E,'AR Journal'!D230,'Cash Inflows'!F:F)</f>
        <v>0</v>
      </c>
      <c r="I230" s="84">
        <f t="shared" si="10"/>
        <v>0</v>
      </c>
      <c r="J230">
        <f t="shared" si="11"/>
        <v>0</v>
      </c>
      <c r="K230" t="b">
        <f ca="1">IF(TODAY()-E230&gt;'Data Inputs'!$B$46,TRUE,FALSE)</f>
        <v>1</v>
      </c>
    </row>
    <row r="231" spans="1:11" x14ac:dyDescent="0.25">
      <c r="A231" s="110" t="str">
        <f t="shared" si="9"/>
        <v/>
      </c>
      <c r="B231" s="129"/>
      <c r="C231" s="55"/>
      <c r="D231" s="129"/>
      <c r="E231" s="56"/>
      <c r="F231" s="133"/>
      <c r="G231" s="56"/>
      <c r="H231" s="84">
        <f>SUMIF('Cash Inflows'!E:E,'AR Journal'!D231,'Cash Inflows'!F:F)</f>
        <v>0</v>
      </c>
      <c r="I231" s="84">
        <f t="shared" si="10"/>
        <v>0</v>
      </c>
      <c r="J231">
        <f t="shared" si="11"/>
        <v>0</v>
      </c>
      <c r="K231" t="b">
        <f ca="1">IF(TODAY()-E231&gt;'Data Inputs'!$B$46,TRUE,FALSE)</f>
        <v>1</v>
      </c>
    </row>
    <row r="232" spans="1:11" x14ac:dyDescent="0.25">
      <c r="A232" s="110" t="str">
        <f t="shared" si="9"/>
        <v/>
      </c>
      <c r="B232" s="129"/>
      <c r="C232" s="55"/>
      <c r="D232" s="129"/>
      <c r="E232" s="56"/>
      <c r="F232" s="133"/>
      <c r="G232" s="56"/>
      <c r="H232" s="84">
        <f>SUMIF('Cash Inflows'!E:E,'AR Journal'!D232,'Cash Inflows'!F:F)</f>
        <v>0</v>
      </c>
      <c r="I232" s="84">
        <f t="shared" si="10"/>
        <v>0</v>
      </c>
      <c r="J232">
        <f t="shared" si="11"/>
        <v>0</v>
      </c>
      <c r="K232" t="b">
        <f ca="1">IF(TODAY()-E232&gt;'Data Inputs'!$B$46,TRUE,FALSE)</f>
        <v>1</v>
      </c>
    </row>
    <row r="233" spans="1:11" x14ac:dyDescent="0.25">
      <c r="A233" s="110" t="str">
        <f t="shared" si="9"/>
        <v/>
      </c>
      <c r="B233" s="129"/>
      <c r="C233" s="55"/>
      <c r="D233" s="129"/>
      <c r="E233" s="56"/>
      <c r="F233" s="133"/>
      <c r="G233" s="56"/>
      <c r="H233" s="84">
        <f>SUMIF('Cash Inflows'!E:E,'AR Journal'!D233,'Cash Inflows'!F:F)</f>
        <v>0</v>
      </c>
      <c r="I233" s="84">
        <f t="shared" si="10"/>
        <v>0</v>
      </c>
      <c r="J233">
        <f t="shared" si="11"/>
        <v>0</v>
      </c>
      <c r="K233" t="b">
        <f ca="1">IF(TODAY()-E233&gt;'Data Inputs'!$B$46,TRUE,FALSE)</f>
        <v>1</v>
      </c>
    </row>
    <row r="234" spans="1:11" x14ac:dyDescent="0.25">
      <c r="A234" s="110" t="str">
        <f t="shared" si="9"/>
        <v/>
      </c>
      <c r="B234" s="129"/>
      <c r="C234" s="55"/>
      <c r="D234" s="129"/>
      <c r="E234" s="56"/>
      <c r="F234" s="133"/>
      <c r="G234" s="56"/>
      <c r="H234" s="84">
        <f>SUMIF('Cash Inflows'!E:E,'AR Journal'!D234,'Cash Inflows'!F:F)</f>
        <v>0</v>
      </c>
      <c r="I234" s="84">
        <f t="shared" si="10"/>
        <v>0</v>
      </c>
      <c r="J234">
        <f t="shared" si="11"/>
        <v>0</v>
      </c>
      <c r="K234" t="b">
        <f ca="1">IF(TODAY()-E234&gt;'Data Inputs'!$B$46,TRUE,FALSE)</f>
        <v>1</v>
      </c>
    </row>
    <row r="235" spans="1:11" x14ac:dyDescent="0.25">
      <c r="A235" s="110" t="str">
        <f t="shared" si="9"/>
        <v/>
      </c>
      <c r="B235" s="129"/>
      <c r="C235" s="55"/>
      <c r="D235" s="129"/>
      <c r="E235" s="56"/>
      <c r="F235" s="133"/>
      <c r="G235" s="56"/>
      <c r="H235" s="84">
        <f>SUMIF('Cash Inflows'!E:E,'AR Journal'!D235,'Cash Inflows'!F:F)</f>
        <v>0</v>
      </c>
      <c r="I235" s="84">
        <f t="shared" si="10"/>
        <v>0</v>
      </c>
      <c r="J235">
        <f t="shared" si="11"/>
        <v>0</v>
      </c>
      <c r="K235" t="b">
        <f ca="1">IF(TODAY()-E235&gt;'Data Inputs'!$B$46,TRUE,FALSE)</f>
        <v>1</v>
      </c>
    </row>
    <row r="236" spans="1:11" x14ac:dyDescent="0.25">
      <c r="A236" s="110" t="str">
        <f t="shared" si="9"/>
        <v/>
      </c>
      <c r="B236" s="129"/>
      <c r="C236" s="55"/>
      <c r="D236" s="129"/>
      <c r="E236" s="56"/>
      <c r="F236" s="133"/>
      <c r="G236" s="56"/>
      <c r="H236" s="84">
        <f>SUMIF('Cash Inflows'!E:E,'AR Journal'!D236,'Cash Inflows'!F:F)</f>
        <v>0</v>
      </c>
      <c r="I236" s="84">
        <f t="shared" si="10"/>
        <v>0</v>
      </c>
      <c r="J236">
        <f t="shared" si="11"/>
        <v>0</v>
      </c>
      <c r="K236" t="b">
        <f ca="1">IF(TODAY()-E236&gt;'Data Inputs'!$B$46,TRUE,FALSE)</f>
        <v>1</v>
      </c>
    </row>
    <row r="237" spans="1:11" x14ac:dyDescent="0.25">
      <c r="A237" s="110" t="str">
        <f t="shared" si="9"/>
        <v/>
      </c>
      <c r="B237" s="129"/>
      <c r="C237" s="55"/>
      <c r="D237" s="129"/>
      <c r="E237" s="56"/>
      <c r="F237" s="133"/>
      <c r="G237" s="56"/>
      <c r="H237" s="84">
        <f>SUMIF('Cash Inflows'!E:E,'AR Journal'!D237,'Cash Inflows'!F:F)</f>
        <v>0</v>
      </c>
      <c r="I237" s="84">
        <f t="shared" si="10"/>
        <v>0</v>
      </c>
      <c r="J237">
        <f t="shared" si="11"/>
        <v>0</v>
      </c>
      <c r="K237" t="b">
        <f ca="1">IF(TODAY()-E237&gt;'Data Inputs'!$B$46,TRUE,FALSE)</f>
        <v>1</v>
      </c>
    </row>
    <row r="238" spans="1:11" x14ac:dyDescent="0.25">
      <c r="A238" s="110" t="str">
        <f t="shared" si="9"/>
        <v/>
      </c>
      <c r="B238" s="129"/>
      <c r="C238" s="55"/>
      <c r="D238" s="129"/>
      <c r="E238" s="56"/>
      <c r="F238" s="133"/>
      <c r="G238" s="56"/>
      <c r="H238" s="84">
        <f>SUMIF('Cash Inflows'!E:E,'AR Journal'!D238,'Cash Inflows'!F:F)</f>
        <v>0</v>
      </c>
      <c r="I238" s="84">
        <f t="shared" si="10"/>
        <v>0</v>
      </c>
      <c r="J238">
        <f t="shared" si="11"/>
        <v>0</v>
      </c>
      <c r="K238" t="b">
        <f ca="1">IF(TODAY()-E238&gt;'Data Inputs'!$B$46,TRUE,FALSE)</f>
        <v>1</v>
      </c>
    </row>
    <row r="239" spans="1:11" x14ac:dyDescent="0.25">
      <c r="A239" s="110" t="str">
        <f t="shared" si="9"/>
        <v/>
      </c>
      <c r="B239" s="129"/>
      <c r="C239" s="55"/>
      <c r="D239" s="129"/>
      <c r="E239" s="56"/>
      <c r="F239" s="133"/>
      <c r="G239" s="56"/>
      <c r="H239" s="84">
        <f>SUMIF('Cash Inflows'!E:E,'AR Journal'!D239,'Cash Inflows'!F:F)</f>
        <v>0</v>
      </c>
      <c r="I239" s="84">
        <f t="shared" si="10"/>
        <v>0</v>
      </c>
      <c r="J239">
        <f t="shared" si="11"/>
        <v>0</v>
      </c>
      <c r="K239" t="b">
        <f ca="1">IF(TODAY()-E239&gt;'Data Inputs'!$B$46,TRUE,FALSE)</f>
        <v>1</v>
      </c>
    </row>
    <row r="240" spans="1:11" x14ac:dyDescent="0.25">
      <c r="A240" s="110" t="str">
        <f t="shared" si="9"/>
        <v/>
      </c>
      <c r="B240" s="129"/>
      <c r="C240" s="55"/>
      <c r="D240" s="129"/>
      <c r="E240" s="56"/>
      <c r="F240" s="133"/>
      <c r="G240" s="56"/>
      <c r="H240" s="84">
        <f>SUMIF('Cash Inflows'!E:E,'AR Journal'!D240,'Cash Inflows'!F:F)</f>
        <v>0</v>
      </c>
      <c r="I240" s="84">
        <f t="shared" si="10"/>
        <v>0</v>
      </c>
      <c r="J240">
        <f t="shared" si="11"/>
        <v>0</v>
      </c>
      <c r="K240" t="b">
        <f ca="1">IF(TODAY()-E240&gt;'Data Inputs'!$B$46,TRUE,FALSE)</f>
        <v>1</v>
      </c>
    </row>
    <row r="241" spans="1:11" x14ac:dyDescent="0.25">
      <c r="A241" s="110" t="str">
        <f t="shared" si="9"/>
        <v/>
      </c>
      <c r="B241" s="129"/>
      <c r="C241" s="55"/>
      <c r="D241" s="129"/>
      <c r="E241" s="56"/>
      <c r="F241" s="133"/>
      <c r="G241" s="56"/>
      <c r="H241" s="84">
        <f>SUMIF('Cash Inflows'!E:E,'AR Journal'!D241,'Cash Inflows'!F:F)</f>
        <v>0</v>
      </c>
      <c r="I241" s="84">
        <f t="shared" si="10"/>
        <v>0</v>
      </c>
      <c r="J241">
        <f t="shared" si="11"/>
        <v>0</v>
      </c>
      <c r="K241" t="b">
        <f ca="1">IF(TODAY()-E241&gt;'Data Inputs'!$B$46,TRUE,FALSE)</f>
        <v>1</v>
      </c>
    </row>
    <row r="242" spans="1:11" x14ac:dyDescent="0.25">
      <c r="A242" s="110" t="str">
        <f t="shared" si="9"/>
        <v/>
      </c>
      <c r="B242" s="129"/>
      <c r="C242" s="55"/>
      <c r="D242" s="129"/>
      <c r="E242" s="56"/>
      <c r="F242" s="133"/>
      <c r="G242" s="56"/>
      <c r="H242" s="84">
        <f>SUMIF('Cash Inflows'!E:E,'AR Journal'!D242,'Cash Inflows'!F:F)</f>
        <v>0</v>
      </c>
      <c r="I242" s="84">
        <f t="shared" si="10"/>
        <v>0</v>
      </c>
      <c r="J242">
        <f t="shared" si="11"/>
        <v>0</v>
      </c>
      <c r="K242" t="b">
        <f ca="1">IF(TODAY()-E242&gt;'Data Inputs'!$B$46,TRUE,FALSE)</f>
        <v>1</v>
      </c>
    </row>
    <row r="243" spans="1:11" x14ac:dyDescent="0.25">
      <c r="A243" s="110" t="str">
        <f t="shared" si="9"/>
        <v/>
      </c>
      <c r="B243" s="129"/>
      <c r="C243" s="55"/>
      <c r="D243" s="129"/>
      <c r="E243" s="56"/>
      <c r="F243" s="133"/>
      <c r="G243" s="56"/>
      <c r="H243" s="84">
        <f>SUMIF('Cash Inflows'!E:E,'AR Journal'!D243,'Cash Inflows'!F:F)</f>
        <v>0</v>
      </c>
      <c r="I243" s="84">
        <f t="shared" si="10"/>
        <v>0</v>
      </c>
      <c r="J243">
        <f t="shared" si="11"/>
        <v>0</v>
      </c>
      <c r="K243" t="b">
        <f ca="1">IF(TODAY()-E243&gt;'Data Inputs'!$B$46,TRUE,FALSE)</f>
        <v>1</v>
      </c>
    </row>
    <row r="244" spans="1:11" x14ac:dyDescent="0.25">
      <c r="A244" s="110" t="str">
        <f t="shared" si="9"/>
        <v/>
      </c>
      <c r="B244" s="129"/>
      <c r="C244" s="55"/>
      <c r="D244" s="129"/>
      <c r="E244" s="56"/>
      <c r="F244" s="133"/>
      <c r="G244" s="56"/>
      <c r="H244" s="84">
        <f>SUMIF('Cash Inflows'!E:E,'AR Journal'!D244,'Cash Inflows'!F:F)</f>
        <v>0</v>
      </c>
      <c r="I244" s="84">
        <f t="shared" si="10"/>
        <v>0</v>
      </c>
      <c r="J244">
        <f t="shared" si="11"/>
        <v>0</v>
      </c>
      <c r="K244" t="b">
        <f ca="1">IF(TODAY()-E244&gt;'Data Inputs'!$B$46,TRUE,FALSE)</f>
        <v>1</v>
      </c>
    </row>
    <row r="245" spans="1:11" x14ac:dyDescent="0.25">
      <c r="A245" s="110" t="str">
        <f t="shared" si="9"/>
        <v/>
      </c>
      <c r="B245" s="129"/>
      <c r="C245" s="55"/>
      <c r="D245" s="129"/>
      <c r="E245" s="56"/>
      <c r="F245" s="133"/>
      <c r="G245" s="56"/>
      <c r="H245" s="84">
        <f>SUMIF('Cash Inflows'!E:E,'AR Journal'!D245,'Cash Inflows'!F:F)</f>
        <v>0</v>
      </c>
      <c r="I245" s="84">
        <f t="shared" si="10"/>
        <v>0</v>
      </c>
      <c r="J245">
        <f t="shared" si="11"/>
        <v>0</v>
      </c>
      <c r="K245" t="b">
        <f ca="1">IF(TODAY()-E245&gt;'Data Inputs'!$B$46,TRUE,FALSE)</f>
        <v>1</v>
      </c>
    </row>
    <row r="246" spans="1:11" x14ac:dyDescent="0.25">
      <c r="A246" s="110" t="str">
        <f t="shared" si="9"/>
        <v/>
      </c>
      <c r="B246" s="129"/>
      <c r="C246" s="55"/>
      <c r="D246" s="129"/>
      <c r="E246" s="56"/>
      <c r="F246" s="133"/>
      <c r="G246" s="56"/>
      <c r="H246" s="84">
        <f>SUMIF('Cash Inflows'!E:E,'AR Journal'!D246,'Cash Inflows'!F:F)</f>
        <v>0</v>
      </c>
      <c r="I246" s="84">
        <f t="shared" si="10"/>
        <v>0</v>
      </c>
      <c r="J246">
        <f t="shared" si="11"/>
        <v>0</v>
      </c>
      <c r="K246" t="b">
        <f ca="1">IF(TODAY()-E246&gt;'Data Inputs'!$B$46,TRUE,FALSE)</f>
        <v>1</v>
      </c>
    </row>
    <row r="247" spans="1:11" x14ac:dyDescent="0.25">
      <c r="A247" s="110" t="str">
        <f t="shared" si="9"/>
        <v/>
      </c>
      <c r="B247" s="129"/>
      <c r="C247" s="55"/>
      <c r="D247" s="129"/>
      <c r="E247" s="56"/>
      <c r="F247" s="133"/>
      <c r="G247" s="56"/>
      <c r="H247" s="84">
        <f>SUMIF('Cash Inflows'!E:E,'AR Journal'!D247,'Cash Inflows'!F:F)</f>
        <v>0</v>
      </c>
      <c r="I247" s="84">
        <f t="shared" si="10"/>
        <v>0</v>
      </c>
      <c r="J247">
        <f t="shared" si="11"/>
        <v>0</v>
      </c>
      <c r="K247" t="b">
        <f ca="1">IF(TODAY()-E247&gt;'Data Inputs'!$B$46,TRUE,FALSE)</f>
        <v>1</v>
      </c>
    </row>
    <row r="248" spans="1:11" x14ac:dyDescent="0.25">
      <c r="A248" s="110" t="str">
        <f t="shared" si="9"/>
        <v/>
      </c>
      <c r="B248" s="129"/>
      <c r="C248" s="55"/>
      <c r="D248" s="129"/>
      <c r="E248" s="56"/>
      <c r="F248" s="133"/>
      <c r="G248" s="56"/>
      <c r="H248" s="84">
        <f>SUMIF('Cash Inflows'!E:E,'AR Journal'!D248,'Cash Inflows'!F:F)</f>
        <v>0</v>
      </c>
      <c r="I248" s="84">
        <f t="shared" si="10"/>
        <v>0</v>
      </c>
      <c r="J248">
        <f t="shared" si="11"/>
        <v>0</v>
      </c>
      <c r="K248" t="b">
        <f ca="1">IF(TODAY()-E248&gt;'Data Inputs'!$B$46,TRUE,FALSE)</f>
        <v>1</v>
      </c>
    </row>
    <row r="249" spans="1:11" x14ac:dyDescent="0.25">
      <c r="A249" s="110" t="str">
        <f t="shared" si="9"/>
        <v/>
      </c>
      <c r="B249" s="129"/>
      <c r="C249" s="55"/>
      <c r="D249" s="129"/>
      <c r="E249" s="56"/>
      <c r="F249" s="133"/>
      <c r="G249" s="56"/>
      <c r="H249" s="84">
        <f>SUMIF('Cash Inflows'!E:E,'AR Journal'!D249,'Cash Inflows'!F:F)</f>
        <v>0</v>
      </c>
      <c r="I249" s="84">
        <f t="shared" si="10"/>
        <v>0</v>
      </c>
      <c r="J249">
        <f t="shared" si="11"/>
        <v>0</v>
      </c>
      <c r="K249" t="b">
        <f ca="1">IF(TODAY()-E249&gt;'Data Inputs'!$B$46,TRUE,FALSE)</f>
        <v>1</v>
      </c>
    </row>
    <row r="250" spans="1:11" x14ac:dyDescent="0.25">
      <c r="A250" s="110" t="str">
        <f t="shared" si="9"/>
        <v/>
      </c>
      <c r="B250" s="129"/>
      <c r="C250" s="55"/>
      <c r="D250" s="129"/>
      <c r="E250" s="56"/>
      <c r="F250" s="133"/>
      <c r="G250" s="56"/>
      <c r="H250" s="84">
        <f>SUMIF('Cash Inflows'!E:E,'AR Journal'!D250,'Cash Inflows'!F:F)</f>
        <v>0</v>
      </c>
      <c r="I250" s="84">
        <f t="shared" si="10"/>
        <v>0</v>
      </c>
      <c r="J250">
        <f t="shared" si="11"/>
        <v>0</v>
      </c>
      <c r="K250" t="b">
        <f ca="1">IF(TODAY()-E250&gt;'Data Inputs'!$B$46,TRUE,FALSE)</f>
        <v>1</v>
      </c>
    </row>
    <row r="251" spans="1:11" x14ac:dyDescent="0.25">
      <c r="A251" s="110" t="str">
        <f t="shared" si="9"/>
        <v/>
      </c>
      <c r="B251" s="129"/>
      <c r="C251" s="55"/>
      <c r="D251" s="129"/>
      <c r="E251" s="56"/>
      <c r="F251" s="133"/>
      <c r="G251" s="56"/>
      <c r="H251" s="84">
        <f>SUMIF('Cash Inflows'!E:E,'AR Journal'!D251,'Cash Inflows'!F:F)</f>
        <v>0</v>
      </c>
      <c r="I251" s="84">
        <f t="shared" si="10"/>
        <v>0</v>
      </c>
      <c r="J251">
        <f t="shared" si="11"/>
        <v>0</v>
      </c>
      <c r="K251" t="b">
        <f ca="1">IF(TODAY()-E251&gt;'Data Inputs'!$B$46,TRUE,FALSE)</f>
        <v>1</v>
      </c>
    </row>
    <row r="252" spans="1:11" x14ac:dyDescent="0.25">
      <c r="A252" s="110" t="str">
        <f t="shared" si="9"/>
        <v/>
      </c>
      <c r="B252" s="129"/>
      <c r="C252" s="55"/>
      <c r="D252" s="129"/>
      <c r="E252" s="56"/>
      <c r="F252" s="133"/>
      <c r="G252" s="56"/>
      <c r="H252" s="84">
        <f>SUMIF('Cash Inflows'!E:E,'AR Journal'!D252,'Cash Inflows'!F:F)</f>
        <v>0</v>
      </c>
      <c r="I252" s="84">
        <f t="shared" si="10"/>
        <v>0</v>
      </c>
      <c r="J252">
        <f t="shared" si="11"/>
        <v>0</v>
      </c>
      <c r="K252" t="b">
        <f ca="1">IF(TODAY()-E252&gt;'Data Inputs'!$B$46,TRUE,FALSE)</f>
        <v>1</v>
      </c>
    </row>
    <row r="253" spans="1:11" x14ac:dyDescent="0.25">
      <c r="A253" s="110" t="str">
        <f t="shared" si="9"/>
        <v/>
      </c>
      <c r="B253" s="129"/>
      <c r="C253" s="55"/>
      <c r="D253" s="129"/>
      <c r="E253" s="56"/>
      <c r="F253" s="133"/>
      <c r="G253" s="56"/>
      <c r="H253" s="84">
        <f>SUMIF('Cash Inflows'!E:E,'AR Journal'!D253,'Cash Inflows'!F:F)</f>
        <v>0</v>
      </c>
      <c r="I253" s="84">
        <f t="shared" si="10"/>
        <v>0</v>
      </c>
      <c r="J253">
        <f t="shared" si="11"/>
        <v>0</v>
      </c>
      <c r="K253" t="b">
        <f ca="1">IF(TODAY()-E253&gt;'Data Inputs'!$B$46,TRUE,FALSE)</f>
        <v>1</v>
      </c>
    </row>
    <row r="254" spans="1:11" x14ac:dyDescent="0.25">
      <c r="A254" s="110" t="str">
        <f t="shared" si="9"/>
        <v/>
      </c>
      <c r="B254" s="129"/>
      <c r="C254" s="55"/>
      <c r="D254" s="129"/>
      <c r="E254" s="56"/>
      <c r="F254" s="133"/>
      <c r="G254" s="56"/>
      <c r="H254" s="84">
        <f>SUMIF('Cash Inflows'!E:E,'AR Journal'!D254,'Cash Inflows'!F:F)</f>
        <v>0</v>
      </c>
      <c r="I254" s="84">
        <f t="shared" si="10"/>
        <v>0</v>
      </c>
      <c r="J254">
        <f t="shared" si="11"/>
        <v>0</v>
      </c>
      <c r="K254" t="b">
        <f ca="1">IF(TODAY()-E254&gt;'Data Inputs'!$B$46,TRUE,FALSE)</f>
        <v>1</v>
      </c>
    </row>
    <row r="255" spans="1:11" x14ac:dyDescent="0.25">
      <c r="A255" s="110" t="str">
        <f t="shared" si="9"/>
        <v/>
      </c>
      <c r="B255" s="129"/>
      <c r="C255" s="55"/>
      <c r="D255" s="129"/>
      <c r="E255" s="56"/>
      <c r="F255" s="133"/>
      <c r="G255" s="56"/>
      <c r="H255" s="84">
        <f>SUMIF('Cash Inflows'!E:E,'AR Journal'!D255,'Cash Inflows'!F:F)</f>
        <v>0</v>
      </c>
      <c r="I255" s="84">
        <f t="shared" si="10"/>
        <v>0</v>
      </c>
      <c r="J255">
        <f t="shared" si="11"/>
        <v>0</v>
      </c>
      <c r="K255" t="b">
        <f ca="1">IF(TODAY()-E255&gt;'Data Inputs'!$B$46,TRUE,FALSE)</f>
        <v>1</v>
      </c>
    </row>
    <row r="256" spans="1:11" x14ac:dyDescent="0.25">
      <c r="A256" s="110" t="str">
        <f t="shared" si="9"/>
        <v/>
      </c>
      <c r="B256" s="129"/>
      <c r="C256" s="55"/>
      <c r="D256" s="129"/>
      <c r="E256" s="56"/>
      <c r="F256" s="133"/>
      <c r="G256" s="56"/>
      <c r="H256" s="84">
        <f>SUMIF('Cash Inflows'!E:E,'AR Journal'!D256,'Cash Inflows'!F:F)</f>
        <v>0</v>
      </c>
      <c r="I256" s="84">
        <f t="shared" si="10"/>
        <v>0</v>
      </c>
      <c r="J256">
        <f t="shared" si="11"/>
        <v>0</v>
      </c>
      <c r="K256" t="b">
        <f ca="1">IF(TODAY()-E256&gt;'Data Inputs'!$B$46,TRUE,FALSE)</f>
        <v>1</v>
      </c>
    </row>
    <row r="257" spans="1:11" x14ac:dyDescent="0.25">
      <c r="A257" s="110" t="str">
        <f t="shared" si="9"/>
        <v/>
      </c>
      <c r="B257" s="129"/>
      <c r="C257" s="55"/>
      <c r="D257" s="129"/>
      <c r="E257" s="56"/>
      <c r="F257" s="133"/>
      <c r="G257" s="56"/>
      <c r="H257" s="84">
        <f>SUMIF('Cash Inflows'!E:E,'AR Journal'!D257,'Cash Inflows'!F:F)</f>
        <v>0</v>
      </c>
      <c r="I257" s="84">
        <f t="shared" si="10"/>
        <v>0</v>
      </c>
      <c r="J257">
        <f t="shared" si="11"/>
        <v>0</v>
      </c>
      <c r="K257" t="b">
        <f ca="1">IF(TODAY()-E257&gt;'Data Inputs'!$B$46,TRUE,FALSE)</f>
        <v>1</v>
      </c>
    </row>
    <row r="258" spans="1:11" x14ac:dyDescent="0.25">
      <c r="A258" s="110" t="str">
        <f t="shared" si="9"/>
        <v/>
      </c>
      <c r="B258" s="129"/>
      <c r="C258" s="55"/>
      <c r="D258" s="129"/>
      <c r="E258" s="56"/>
      <c r="F258" s="133"/>
      <c r="G258" s="56"/>
      <c r="H258" s="84">
        <f>SUMIF('Cash Inflows'!E:E,'AR Journal'!D258,'Cash Inflows'!F:F)</f>
        <v>0</v>
      </c>
      <c r="I258" s="84">
        <f t="shared" si="10"/>
        <v>0</v>
      </c>
      <c r="J258">
        <f t="shared" si="11"/>
        <v>0</v>
      </c>
      <c r="K258" t="b">
        <f ca="1">IF(TODAY()-E258&gt;'Data Inputs'!$B$46,TRUE,FALSE)</f>
        <v>1</v>
      </c>
    </row>
    <row r="259" spans="1:11" x14ac:dyDescent="0.25">
      <c r="A259" s="110" t="str">
        <f t="shared" ref="A259:A322" si="12">IF(E259="","",E259+(6-J259))</f>
        <v/>
      </c>
      <c r="B259" s="129"/>
      <c r="C259" s="55"/>
      <c r="D259" s="129"/>
      <c r="E259" s="56"/>
      <c r="F259" s="133"/>
      <c r="G259" s="56"/>
      <c r="H259" s="84">
        <f>SUMIF('Cash Inflows'!E:E,'AR Journal'!D259,'Cash Inflows'!F:F)</f>
        <v>0</v>
      </c>
      <c r="I259" s="84">
        <f t="shared" ref="I259:I322" si="13">F259-H259</f>
        <v>0</v>
      </c>
      <c r="J259">
        <f t="shared" ref="J259:J322" si="14">IF(WEEKDAY(E259)=7,0,WEEKDAY(E259))</f>
        <v>0</v>
      </c>
      <c r="K259" t="b">
        <f ca="1">IF(TODAY()-E259&gt;'Data Inputs'!$B$46,TRUE,FALSE)</f>
        <v>1</v>
      </c>
    </row>
    <row r="260" spans="1:11" x14ac:dyDescent="0.25">
      <c r="A260" s="110" t="str">
        <f t="shared" si="12"/>
        <v/>
      </c>
      <c r="B260" s="129"/>
      <c r="C260" s="55"/>
      <c r="D260" s="129"/>
      <c r="E260" s="56"/>
      <c r="F260" s="133"/>
      <c r="G260" s="56"/>
      <c r="H260" s="84">
        <f>SUMIF('Cash Inflows'!E:E,'AR Journal'!D260,'Cash Inflows'!F:F)</f>
        <v>0</v>
      </c>
      <c r="I260" s="84">
        <f t="shared" si="13"/>
        <v>0</v>
      </c>
      <c r="J260">
        <f t="shared" si="14"/>
        <v>0</v>
      </c>
      <c r="K260" t="b">
        <f ca="1">IF(TODAY()-E260&gt;'Data Inputs'!$B$46,TRUE,FALSE)</f>
        <v>1</v>
      </c>
    </row>
    <row r="261" spans="1:11" x14ac:dyDescent="0.25">
      <c r="A261" s="110" t="str">
        <f t="shared" si="12"/>
        <v/>
      </c>
      <c r="B261" s="129"/>
      <c r="C261" s="55"/>
      <c r="D261" s="129"/>
      <c r="E261" s="56"/>
      <c r="F261" s="133"/>
      <c r="G261" s="56"/>
      <c r="H261" s="84">
        <f>SUMIF('Cash Inflows'!E:E,'AR Journal'!D261,'Cash Inflows'!F:F)</f>
        <v>0</v>
      </c>
      <c r="I261" s="84">
        <f t="shared" si="13"/>
        <v>0</v>
      </c>
      <c r="J261">
        <f t="shared" si="14"/>
        <v>0</v>
      </c>
      <c r="K261" t="b">
        <f ca="1">IF(TODAY()-E261&gt;'Data Inputs'!$B$46,TRUE,FALSE)</f>
        <v>1</v>
      </c>
    </row>
    <row r="262" spans="1:11" x14ac:dyDescent="0.25">
      <c r="A262" s="110" t="str">
        <f t="shared" si="12"/>
        <v/>
      </c>
      <c r="B262" s="129"/>
      <c r="C262" s="55"/>
      <c r="D262" s="129"/>
      <c r="E262" s="56"/>
      <c r="F262" s="133"/>
      <c r="G262" s="56"/>
      <c r="H262" s="84">
        <f>SUMIF('Cash Inflows'!E:E,'AR Journal'!D262,'Cash Inflows'!F:F)</f>
        <v>0</v>
      </c>
      <c r="I262" s="84">
        <f t="shared" si="13"/>
        <v>0</v>
      </c>
      <c r="J262">
        <f t="shared" si="14"/>
        <v>0</v>
      </c>
      <c r="K262" t="b">
        <f ca="1">IF(TODAY()-E262&gt;'Data Inputs'!$B$46,TRUE,FALSE)</f>
        <v>1</v>
      </c>
    </row>
    <row r="263" spans="1:11" x14ac:dyDescent="0.25">
      <c r="A263" s="110" t="str">
        <f t="shared" si="12"/>
        <v/>
      </c>
      <c r="B263" s="129"/>
      <c r="C263" s="55"/>
      <c r="D263" s="129"/>
      <c r="E263" s="56"/>
      <c r="F263" s="133"/>
      <c r="G263" s="56"/>
      <c r="H263" s="84">
        <f>SUMIF('Cash Inflows'!E:E,'AR Journal'!D263,'Cash Inflows'!F:F)</f>
        <v>0</v>
      </c>
      <c r="I263" s="84">
        <f t="shared" si="13"/>
        <v>0</v>
      </c>
      <c r="J263">
        <f t="shared" si="14"/>
        <v>0</v>
      </c>
      <c r="K263" t="b">
        <f ca="1">IF(TODAY()-E263&gt;'Data Inputs'!$B$46,TRUE,FALSE)</f>
        <v>1</v>
      </c>
    </row>
    <row r="264" spans="1:11" x14ac:dyDescent="0.25">
      <c r="A264" s="110" t="str">
        <f t="shared" si="12"/>
        <v/>
      </c>
      <c r="B264" s="129"/>
      <c r="C264" s="55"/>
      <c r="D264" s="129"/>
      <c r="E264" s="56"/>
      <c r="F264" s="133"/>
      <c r="G264" s="56"/>
      <c r="H264" s="84">
        <f>SUMIF('Cash Inflows'!E:E,'AR Journal'!D264,'Cash Inflows'!F:F)</f>
        <v>0</v>
      </c>
      <c r="I264" s="84">
        <f t="shared" si="13"/>
        <v>0</v>
      </c>
      <c r="J264">
        <f t="shared" si="14"/>
        <v>0</v>
      </c>
      <c r="K264" t="b">
        <f ca="1">IF(TODAY()-E264&gt;'Data Inputs'!$B$46,TRUE,FALSE)</f>
        <v>1</v>
      </c>
    </row>
    <row r="265" spans="1:11" x14ac:dyDescent="0.25">
      <c r="A265" s="110" t="str">
        <f t="shared" si="12"/>
        <v/>
      </c>
      <c r="B265" s="129"/>
      <c r="C265" s="55"/>
      <c r="D265" s="129"/>
      <c r="E265" s="56"/>
      <c r="F265" s="133"/>
      <c r="G265" s="56"/>
      <c r="H265" s="84">
        <f>SUMIF('Cash Inflows'!E:E,'AR Journal'!D265,'Cash Inflows'!F:F)</f>
        <v>0</v>
      </c>
      <c r="I265" s="84">
        <f t="shared" si="13"/>
        <v>0</v>
      </c>
      <c r="J265">
        <f t="shared" si="14"/>
        <v>0</v>
      </c>
      <c r="K265" t="b">
        <f ca="1">IF(TODAY()-E265&gt;'Data Inputs'!$B$46,TRUE,FALSE)</f>
        <v>1</v>
      </c>
    </row>
    <row r="266" spans="1:11" x14ac:dyDescent="0.25">
      <c r="A266" s="110" t="str">
        <f t="shared" si="12"/>
        <v/>
      </c>
      <c r="B266" s="129"/>
      <c r="C266" s="55"/>
      <c r="D266" s="129"/>
      <c r="E266" s="56"/>
      <c r="F266" s="133"/>
      <c r="G266" s="56"/>
      <c r="H266" s="84">
        <f>SUMIF('Cash Inflows'!E:E,'AR Journal'!D266,'Cash Inflows'!F:F)</f>
        <v>0</v>
      </c>
      <c r="I266" s="84">
        <f t="shared" si="13"/>
        <v>0</v>
      </c>
      <c r="J266">
        <f t="shared" si="14"/>
        <v>0</v>
      </c>
      <c r="K266" t="b">
        <f ca="1">IF(TODAY()-E266&gt;'Data Inputs'!$B$46,TRUE,FALSE)</f>
        <v>1</v>
      </c>
    </row>
    <row r="267" spans="1:11" x14ac:dyDescent="0.25">
      <c r="A267" s="110" t="str">
        <f t="shared" si="12"/>
        <v/>
      </c>
      <c r="B267" s="129"/>
      <c r="C267" s="55"/>
      <c r="D267" s="129"/>
      <c r="E267" s="56"/>
      <c r="F267" s="133"/>
      <c r="G267" s="56"/>
      <c r="H267" s="84">
        <f>SUMIF('Cash Inflows'!E:E,'AR Journal'!D267,'Cash Inflows'!F:F)</f>
        <v>0</v>
      </c>
      <c r="I267" s="84">
        <f t="shared" si="13"/>
        <v>0</v>
      </c>
      <c r="J267">
        <f t="shared" si="14"/>
        <v>0</v>
      </c>
      <c r="K267" t="b">
        <f ca="1">IF(TODAY()-E267&gt;'Data Inputs'!$B$46,TRUE,FALSE)</f>
        <v>1</v>
      </c>
    </row>
    <row r="268" spans="1:11" x14ac:dyDescent="0.25">
      <c r="A268" s="110" t="str">
        <f t="shared" si="12"/>
        <v/>
      </c>
      <c r="B268" s="129"/>
      <c r="C268" s="55"/>
      <c r="D268" s="129"/>
      <c r="E268" s="56"/>
      <c r="F268" s="133"/>
      <c r="G268" s="56"/>
      <c r="H268" s="84">
        <f>SUMIF('Cash Inflows'!E:E,'AR Journal'!D268,'Cash Inflows'!F:F)</f>
        <v>0</v>
      </c>
      <c r="I268" s="84">
        <f t="shared" si="13"/>
        <v>0</v>
      </c>
      <c r="J268">
        <f t="shared" si="14"/>
        <v>0</v>
      </c>
      <c r="K268" t="b">
        <f ca="1">IF(TODAY()-E268&gt;'Data Inputs'!$B$46,TRUE,FALSE)</f>
        <v>1</v>
      </c>
    </row>
    <row r="269" spans="1:11" x14ac:dyDescent="0.25">
      <c r="A269" s="110" t="str">
        <f t="shared" si="12"/>
        <v/>
      </c>
      <c r="B269" s="129"/>
      <c r="C269" s="55"/>
      <c r="D269" s="129"/>
      <c r="E269" s="56"/>
      <c r="F269" s="133"/>
      <c r="G269" s="56"/>
      <c r="H269" s="84">
        <f>SUMIF('Cash Inflows'!E:E,'AR Journal'!D269,'Cash Inflows'!F:F)</f>
        <v>0</v>
      </c>
      <c r="I269" s="84">
        <f t="shared" si="13"/>
        <v>0</v>
      </c>
      <c r="J269">
        <f t="shared" si="14"/>
        <v>0</v>
      </c>
      <c r="K269" t="b">
        <f ca="1">IF(TODAY()-E269&gt;'Data Inputs'!$B$46,TRUE,FALSE)</f>
        <v>1</v>
      </c>
    </row>
    <row r="270" spans="1:11" x14ac:dyDescent="0.25">
      <c r="A270" s="110" t="str">
        <f t="shared" si="12"/>
        <v/>
      </c>
      <c r="B270" s="129"/>
      <c r="C270" s="55"/>
      <c r="D270" s="129"/>
      <c r="E270" s="56"/>
      <c r="F270" s="133"/>
      <c r="G270" s="56"/>
      <c r="H270" s="84">
        <f>SUMIF('Cash Inflows'!E:E,'AR Journal'!D270,'Cash Inflows'!F:F)</f>
        <v>0</v>
      </c>
      <c r="I270" s="84">
        <f t="shared" si="13"/>
        <v>0</v>
      </c>
      <c r="J270">
        <f t="shared" si="14"/>
        <v>0</v>
      </c>
      <c r="K270" t="b">
        <f ca="1">IF(TODAY()-E270&gt;'Data Inputs'!$B$46,TRUE,FALSE)</f>
        <v>1</v>
      </c>
    </row>
    <row r="271" spans="1:11" x14ac:dyDescent="0.25">
      <c r="A271" s="110" t="str">
        <f t="shared" si="12"/>
        <v/>
      </c>
      <c r="B271" s="129"/>
      <c r="C271" s="55"/>
      <c r="D271" s="129"/>
      <c r="E271" s="56"/>
      <c r="F271" s="133"/>
      <c r="G271" s="56"/>
      <c r="H271" s="84">
        <f>SUMIF('Cash Inflows'!E:E,'AR Journal'!D271,'Cash Inflows'!F:F)</f>
        <v>0</v>
      </c>
      <c r="I271" s="84">
        <f t="shared" si="13"/>
        <v>0</v>
      </c>
      <c r="J271">
        <f t="shared" si="14"/>
        <v>0</v>
      </c>
      <c r="K271" t="b">
        <f ca="1">IF(TODAY()-E271&gt;'Data Inputs'!$B$46,TRUE,FALSE)</f>
        <v>1</v>
      </c>
    </row>
    <row r="272" spans="1:11" x14ac:dyDescent="0.25">
      <c r="A272" s="110" t="str">
        <f t="shared" si="12"/>
        <v/>
      </c>
      <c r="B272" s="129"/>
      <c r="C272" s="55"/>
      <c r="D272" s="129"/>
      <c r="E272" s="56"/>
      <c r="F272" s="133"/>
      <c r="G272" s="56"/>
      <c r="H272" s="84">
        <f>SUMIF('Cash Inflows'!E:E,'AR Journal'!D272,'Cash Inflows'!F:F)</f>
        <v>0</v>
      </c>
      <c r="I272" s="84">
        <f t="shared" si="13"/>
        <v>0</v>
      </c>
      <c r="J272">
        <f t="shared" si="14"/>
        <v>0</v>
      </c>
      <c r="K272" t="b">
        <f ca="1">IF(TODAY()-E272&gt;'Data Inputs'!$B$46,TRUE,FALSE)</f>
        <v>1</v>
      </c>
    </row>
    <row r="273" spans="1:13" x14ac:dyDescent="0.25">
      <c r="A273" s="110" t="str">
        <f t="shared" si="12"/>
        <v/>
      </c>
      <c r="B273" s="129"/>
      <c r="C273" s="55"/>
      <c r="D273" s="129"/>
      <c r="E273" s="56"/>
      <c r="F273" s="133"/>
      <c r="G273" s="56"/>
      <c r="H273" s="84">
        <f>SUMIF('Cash Inflows'!E:E,'AR Journal'!D273,'Cash Inflows'!F:F)</f>
        <v>0</v>
      </c>
      <c r="I273" s="84">
        <f t="shared" si="13"/>
        <v>0</v>
      </c>
      <c r="J273">
        <f t="shared" si="14"/>
        <v>0</v>
      </c>
      <c r="K273" t="b">
        <f ca="1">IF(TODAY()-E273&gt;'Data Inputs'!$B$46,TRUE,FALSE)</f>
        <v>1</v>
      </c>
    </row>
    <row r="274" spans="1:13" x14ac:dyDescent="0.25">
      <c r="A274" s="110" t="str">
        <f t="shared" si="12"/>
        <v/>
      </c>
      <c r="B274" s="129"/>
      <c r="C274" s="55"/>
      <c r="D274" s="129"/>
      <c r="E274" s="56"/>
      <c r="F274" s="133"/>
      <c r="G274" s="56"/>
      <c r="H274" s="84">
        <f>SUMIF('Cash Inflows'!E:E,'AR Journal'!D274,'Cash Inflows'!F:F)</f>
        <v>0</v>
      </c>
      <c r="I274" s="84">
        <f t="shared" si="13"/>
        <v>0</v>
      </c>
      <c r="J274">
        <f t="shared" si="14"/>
        <v>0</v>
      </c>
      <c r="K274" t="b">
        <f ca="1">IF(TODAY()-E274&gt;'Data Inputs'!$B$46,TRUE,FALSE)</f>
        <v>1</v>
      </c>
    </row>
    <row r="275" spans="1:13" x14ac:dyDescent="0.25">
      <c r="A275" s="110" t="str">
        <f t="shared" si="12"/>
        <v/>
      </c>
      <c r="B275" s="129"/>
      <c r="C275" s="55"/>
      <c r="D275" s="129"/>
      <c r="E275" s="56"/>
      <c r="F275" s="133"/>
      <c r="G275" s="56"/>
      <c r="H275" s="84">
        <f>SUMIF('Cash Inflows'!E:E,'AR Journal'!D275,'Cash Inflows'!F:F)</f>
        <v>0</v>
      </c>
      <c r="I275" s="84">
        <f t="shared" si="13"/>
        <v>0</v>
      </c>
      <c r="J275">
        <f t="shared" si="14"/>
        <v>0</v>
      </c>
      <c r="K275" t="b">
        <f ca="1">IF(TODAY()-E275&gt;'Data Inputs'!$B$46,TRUE,FALSE)</f>
        <v>1</v>
      </c>
    </row>
    <row r="276" spans="1:13" x14ac:dyDescent="0.25">
      <c r="A276" s="110" t="str">
        <f t="shared" si="12"/>
        <v/>
      </c>
      <c r="B276" s="129"/>
      <c r="C276" s="55"/>
      <c r="D276" s="129"/>
      <c r="E276" s="56"/>
      <c r="F276" s="133"/>
      <c r="G276" s="56"/>
      <c r="H276" s="84">
        <f>SUMIF('Cash Inflows'!E:E,'AR Journal'!D276,'Cash Inflows'!F:F)</f>
        <v>0</v>
      </c>
      <c r="I276" s="84">
        <f t="shared" si="13"/>
        <v>0</v>
      </c>
      <c r="J276">
        <f t="shared" si="14"/>
        <v>0</v>
      </c>
      <c r="K276" t="b">
        <f ca="1">IF(TODAY()-E276&gt;'Data Inputs'!$B$46,TRUE,FALSE)</f>
        <v>1</v>
      </c>
    </row>
    <row r="277" spans="1:13" x14ac:dyDescent="0.25">
      <c r="A277" s="110" t="str">
        <f t="shared" si="12"/>
        <v/>
      </c>
      <c r="B277" s="129"/>
      <c r="C277" s="55"/>
      <c r="D277" s="129"/>
      <c r="E277" s="56"/>
      <c r="F277" s="133"/>
      <c r="G277" s="56"/>
      <c r="H277" s="84">
        <f>SUMIF('Cash Inflows'!E:E,'AR Journal'!D277,'Cash Inflows'!F:F)</f>
        <v>0</v>
      </c>
      <c r="I277" s="84">
        <f t="shared" si="13"/>
        <v>0</v>
      </c>
      <c r="J277">
        <f t="shared" si="14"/>
        <v>0</v>
      </c>
      <c r="K277" t="b">
        <f ca="1">IF(TODAY()-E277&gt;'Data Inputs'!$B$46,TRUE,FALSE)</f>
        <v>1</v>
      </c>
    </row>
    <row r="278" spans="1:13" x14ac:dyDescent="0.25">
      <c r="A278" s="110" t="str">
        <f t="shared" si="12"/>
        <v/>
      </c>
      <c r="B278" s="129"/>
      <c r="C278" s="55"/>
      <c r="D278" s="129"/>
      <c r="E278" s="56"/>
      <c r="F278" s="133"/>
      <c r="G278" s="56"/>
      <c r="H278" s="84">
        <f>SUMIF('Cash Inflows'!E:E,'AR Journal'!D278,'Cash Inflows'!F:F)</f>
        <v>0</v>
      </c>
      <c r="I278" s="84">
        <f t="shared" si="13"/>
        <v>0</v>
      </c>
      <c r="J278">
        <f t="shared" si="14"/>
        <v>0</v>
      </c>
      <c r="K278" t="b">
        <f ca="1">IF(TODAY()-E278&gt;'Data Inputs'!$B$46,TRUE,FALSE)</f>
        <v>1</v>
      </c>
    </row>
    <row r="279" spans="1:13" x14ac:dyDescent="0.25">
      <c r="A279" s="110" t="str">
        <f t="shared" si="12"/>
        <v/>
      </c>
      <c r="B279" s="129"/>
      <c r="C279" s="55"/>
      <c r="D279" s="129"/>
      <c r="E279" s="56"/>
      <c r="F279" s="133"/>
      <c r="G279" s="56"/>
      <c r="H279" s="84">
        <f>SUMIF('Cash Inflows'!E:E,'AR Journal'!D279,'Cash Inflows'!F:F)</f>
        <v>0</v>
      </c>
      <c r="I279" s="84">
        <f t="shared" si="13"/>
        <v>0</v>
      </c>
      <c r="J279">
        <f t="shared" si="14"/>
        <v>0</v>
      </c>
      <c r="K279" t="b">
        <f ca="1">IF(TODAY()-E279&gt;'Data Inputs'!$B$46,TRUE,FALSE)</f>
        <v>1</v>
      </c>
    </row>
    <row r="280" spans="1:13" x14ac:dyDescent="0.25">
      <c r="A280" s="110" t="str">
        <f t="shared" si="12"/>
        <v/>
      </c>
      <c r="B280" s="129"/>
      <c r="C280" s="55"/>
      <c r="D280" s="129"/>
      <c r="E280" s="56"/>
      <c r="F280" s="133"/>
      <c r="G280" s="56"/>
      <c r="H280" s="84">
        <f>SUMIF('Cash Inflows'!E:E,'AR Journal'!D280,'Cash Inflows'!F:F)</f>
        <v>0</v>
      </c>
      <c r="I280" s="84">
        <f t="shared" si="13"/>
        <v>0</v>
      </c>
      <c r="J280">
        <f t="shared" si="14"/>
        <v>0</v>
      </c>
      <c r="K280" t="b">
        <f ca="1">IF(TODAY()-E280&gt;'Data Inputs'!$B$46,TRUE,FALSE)</f>
        <v>1</v>
      </c>
    </row>
    <row r="281" spans="1:13" x14ac:dyDescent="0.25">
      <c r="A281" s="110" t="str">
        <f t="shared" si="12"/>
        <v/>
      </c>
      <c r="B281" s="129"/>
      <c r="C281" s="55"/>
      <c r="D281" s="129"/>
      <c r="E281" s="56"/>
      <c r="F281" s="133"/>
      <c r="G281" s="56"/>
      <c r="H281" s="84">
        <f>SUMIF('Cash Inflows'!E:E,'AR Journal'!D281,'Cash Inflows'!F:F)</f>
        <v>0</v>
      </c>
      <c r="I281" s="84">
        <f t="shared" si="13"/>
        <v>0</v>
      </c>
      <c r="J281">
        <f t="shared" si="14"/>
        <v>0</v>
      </c>
      <c r="K281" t="b">
        <f ca="1">IF(TODAY()-E281&gt;'Data Inputs'!$B$46,TRUE,FALSE)</f>
        <v>1</v>
      </c>
    </row>
    <row r="282" spans="1:13" x14ac:dyDescent="0.25">
      <c r="A282" s="110" t="str">
        <f t="shared" si="12"/>
        <v/>
      </c>
      <c r="B282" s="129"/>
      <c r="C282" s="55"/>
      <c r="D282" s="129"/>
      <c r="E282" s="56"/>
      <c r="F282" s="133"/>
      <c r="G282" s="56"/>
      <c r="H282" s="84">
        <f>SUMIF('Cash Inflows'!E:E,'AR Journal'!D282,'Cash Inflows'!F:F)</f>
        <v>0</v>
      </c>
      <c r="I282" s="84">
        <f t="shared" si="13"/>
        <v>0</v>
      </c>
      <c r="J282">
        <f t="shared" si="14"/>
        <v>0</v>
      </c>
      <c r="K282" t="b">
        <f ca="1">IF(TODAY()-E282&gt;'Data Inputs'!$B$46,TRUE,FALSE)</f>
        <v>1</v>
      </c>
    </row>
    <row r="283" spans="1:13" x14ac:dyDescent="0.25">
      <c r="A283" s="110" t="str">
        <f t="shared" si="12"/>
        <v/>
      </c>
      <c r="B283" s="129"/>
      <c r="C283" s="55"/>
      <c r="D283" s="129"/>
      <c r="E283" s="56"/>
      <c r="F283" s="133"/>
      <c r="G283" s="56"/>
      <c r="H283" s="84">
        <f>SUMIF('Cash Inflows'!E:E,'AR Journal'!D283,'Cash Inflows'!F:F)</f>
        <v>0</v>
      </c>
      <c r="I283" s="84">
        <f t="shared" si="13"/>
        <v>0</v>
      </c>
      <c r="J283">
        <f t="shared" si="14"/>
        <v>0</v>
      </c>
      <c r="K283" t="b">
        <f ca="1">IF(TODAY()-E283&gt;'Data Inputs'!$B$46,TRUE,FALSE)</f>
        <v>1</v>
      </c>
    </row>
    <row r="284" spans="1:13" x14ac:dyDescent="0.25">
      <c r="A284" s="110" t="str">
        <f t="shared" si="12"/>
        <v/>
      </c>
      <c r="B284" s="129"/>
      <c r="C284" s="55"/>
      <c r="D284" s="129"/>
      <c r="E284" s="56"/>
      <c r="F284" s="133"/>
      <c r="G284" s="56"/>
      <c r="H284" s="84">
        <f>SUMIF('Cash Inflows'!E:E,'AR Journal'!D284,'Cash Inflows'!F:F)</f>
        <v>0</v>
      </c>
      <c r="I284" s="84">
        <f t="shared" si="13"/>
        <v>0</v>
      </c>
      <c r="J284">
        <f t="shared" si="14"/>
        <v>0</v>
      </c>
      <c r="K284" t="b">
        <f ca="1">IF(TODAY()-E284&gt;'Data Inputs'!$B$46,TRUE,FALSE)</f>
        <v>1</v>
      </c>
    </row>
    <row r="285" spans="1:13" x14ac:dyDescent="0.25">
      <c r="A285" s="110" t="str">
        <f t="shared" si="12"/>
        <v/>
      </c>
      <c r="B285" s="129"/>
      <c r="C285" s="55"/>
      <c r="D285" s="129"/>
      <c r="E285" s="56"/>
      <c r="F285" s="133"/>
      <c r="G285" s="56"/>
      <c r="H285" s="84">
        <f>SUMIF('Cash Inflows'!E:E,'AR Journal'!D285,'Cash Inflows'!F:F)</f>
        <v>0</v>
      </c>
      <c r="I285" s="84">
        <f t="shared" si="13"/>
        <v>0</v>
      </c>
      <c r="J285">
        <f t="shared" si="14"/>
        <v>0</v>
      </c>
      <c r="K285" t="b">
        <f ca="1">IF(TODAY()-E285&gt;'Data Inputs'!$B$46,TRUE,FALSE)</f>
        <v>1</v>
      </c>
    </row>
    <row r="286" spans="1:13" x14ac:dyDescent="0.25">
      <c r="A286" s="110" t="str">
        <f t="shared" si="12"/>
        <v/>
      </c>
      <c r="B286" s="129"/>
      <c r="C286" s="55"/>
      <c r="D286" s="129"/>
      <c r="E286" s="56"/>
      <c r="F286" s="133"/>
      <c r="G286" s="56"/>
      <c r="H286" s="84">
        <f>SUMIF('Cash Inflows'!E:E,'AR Journal'!D286,'Cash Inflows'!F:F)</f>
        <v>0</v>
      </c>
      <c r="I286" s="84">
        <f t="shared" si="13"/>
        <v>0</v>
      </c>
      <c r="J286">
        <f t="shared" si="14"/>
        <v>0</v>
      </c>
      <c r="K286" t="b">
        <f ca="1">IF(TODAY()-E286&gt;'Data Inputs'!$B$46,TRUE,FALSE)</f>
        <v>1</v>
      </c>
    </row>
    <row r="287" spans="1:13" x14ac:dyDescent="0.25">
      <c r="A287" s="110" t="str">
        <f t="shared" si="12"/>
        <v/>
      </c>
      <c r="B287" s="129"/>
      <c r="C287" s="55"/>
      <c r="D287" s="129"/>
      <c r="E287" s="56"/>
      <c r="F287" s="133"/>
      <c r="G287" s="56"/>
      <c r="H287" s="84">
        <f>SUMIF('Cash Inflows'!E:E,'AR Journal'!D287,'Cash Inflows'!F:F)</f>
        <v>0</v>
      </c>
      <c r="I287" s="84">
        <f t="shared" si="13"/>
        <v>0</v>
      </c>
      <c r="J287">
        <f t="shared" si="14"/>
        <v>0</v>
      </c>
      <c r="K287" t="b">
        <f ca="1">IF(TODAY()-E287&gt;'Data Inputs'!$B$46,TRUE,FALSE)</f>
        <v>1</v>
      </c>
    </row>
    <row r="288" spans="1:13" x14ac:dyDescent="0.25">
      <c r="A288" s="110" t="str">
        <f t="shared" si="12"/>
        <v/>
      </c>
      <c r="B288" s="129"/>
      <c r="C288" s="55"/>
      <c r="D288" s="129"/>
      <c r="E288" s="56"/>
      <c r="F288" s="133"/>
      <c r="G288" s="56"/>
      <c r="H288" s="84">
        <f>SUMIF('Cash Inflows'!E:E,'AR Journal'!D288,'Cash Inflows'!F:F)</f>
        <v>0</v>
      </c>
      <c r="I288" s="84">
        <f t="shared" si="13"/>
        <v>0</v>
      </c>
      <c r="J288">
        <f t="shared" si="14"/>
        <v>0</v>
      </c>
      <c r="K288" t="b">
        <f ca="1">IF(TODAY()-E288&gt;'Data Inputs'!$B$46,TRUE,FALSE)</f>
        <v>1</v>
      </c>
      <c r="L288" s="141">
        <f>SUM(F3:F288)-SUM([1]RISE!$V$144:$V$425)</f>
        <v>-459556.02000000008</v>
      </c>
      <c r="M288" s="142"/>
    </row>
    <row r="289" spans="1:11" x14ac:dyDescent="0.25">
      <c r="A289" s="110" t="str">
        <f t="shared" si="12"/>
        <v/>
      </c>
      <c r="B289" s="129"/>
      <c r="C289" s="55"/>
      <c r="D289" s="129"/>
      <c r="E289" s="56"/>
      <c r="F289" s="133"/>
      <c r="G289" s="56"/>
      <c r="H289" s="84">
        <f>SUMIF('Cash Inflows'!E:E,'AR Journal'!D289,'Cash Inflows'!F:F)</f>
        <v>0</v>
      </c>
      <c r="I289" s="84">
        <f t="shared" si="13"/>
        <v>0</v>
      </c>
      <c r="J289">
        <f t="shared" si="14"/>
        <v>0</v>
      </c>
      <c r="K289" t="b">
        <f ca="1">IF(TODAY()-E289&gt;'Data Inputs'!$B$46,TRUE,FALSE)</f>
        <v>1</v>
      </c>
    </row>
    <row r="290" spans="1:11" x14ac:dyDescent="0.25">
      <c r="A290" s="110" t="str">
        <f t="shared" si="12"/>
        <v/>
      </c>
      <c r="B290" s="129"/>
      <c r="C290" s="55"/>
      <c r="D290" s="129"/>
      <c r="E290" s="56"/>
      <c r="F290" s="133"/>
      <c r="G290" s="56"/>
      <c r="H290" s="84">
        <f>SUMIF('Cash Inflows'!E:E,'AR Journal'!D290,'Cash Inflows'!F:F)</f>
        <v>0</v>
      </c>
      <c r="I290" s="84">
        <f t="shared" si="13"/>
        <v>0</v>
      </c>
      <c r="J290">
        <f t="shared" si="14"/>
        <v>0</v>
      </c>
      <c r="K290" t="b">
        <f ca="1">IF(TODAY()-E290&gt;'Data Inputs'!$B$46,TRUE,FALSE)</f>
        <v>1</v>
      </c>
    </row>
    <row r="291" spans="1:11" x14ac:dyDescent="0.25">
      <c r="A291" s="110" t="str">
        <f t="shared" si="12"/>
        <v/>
      </c>
      <c r="B291" s="129"/>
      <c r="C291" s="55"/>
      <c r="D291" s="129"/>
      <c r="E291" s="56"/>
      <c r="F291" s="133"/>
      <c r="G291" s="56"/>
      <c r="H291" s="84">
        <f>SUMIF('Cash Inflows'!E:E,'AR Journal'!D291,'Cash Inflows'!F:F)</f>
        <v>0</v>
      </c>
      <c r="I291" s="84">
        <f t="shared" si="13"/>
        <v>0</v>
      </c>
      <c r="J291">
        <f t="shared" si="14"/>
        <v>0</v>
      </c>
      <c r="K291" t="b">
        <f ca="1">IF(TODAY()-E291&gt;'Data Inputs'!$B$46,TRUE,FALSE)</f>
        <v>1</v>
      </c>
    </row>
    <row r="292" spans="1:11" x14ac:dyDescent="0.25">
      <c r="A292" s="110" t="str">
        <f t="shared" si="12"/>
        <v/>
      </c>
      <c r="B292" s="129"/>
      <c r="C292" s="55"/>
      <c r="D292" s="129"/>
      <c r="E292" s="56"/>
      <c r="F292" s="133"/>
      <c r="G292" s="56"/>
      <c r="H292" s="84">
        <f>SUMIF('Cash Inflows'!E:E,'AR Journal'!D292,'Cash Inflows'!F:F)</f>
        <v>0</v>
      </c>
      <c r="I292" s="84">
        <f t="shared" si="13"/>
        <v>0</v>
      </c>
      <c r="J292">
        <f t="shared" si="14"/>
        <v>0</v>
      </c>
      <c r="K292" t="b">
        <f ca="1">IF(TODAY()-E292&gt;'Data Inputs'!$B$46,TRUE,FALSE)</f>
        <v>1</v>
      </c>
    </row>
    <row r="293" spans="1:11" x14ac:dyDescent="0.25">
      <c r="A293" s="110" t="str">
        <f t="shared" si="12"/>
        <v/>
      </c>
      <c r="B293" s="129"/>
      <c r="C293" s="55"/>
      <c r="D293" s="129"/>
      <c r="E293" s="56"/>
      <c r="F293" s="133"/>
      <c r="G293" s="56"/>
      <c r="H293" s="84">
        <f>SUMIF('Cash Inflows'!E:E,'AR Journal'!D293,'Cash Inflows'!F:F)</f>
        <v>0</v>
      </c>
      <c r="I293" s="84">
        <f t="shared" si="13"/>
        <v>0</v>
      </c>
      <c r="J293">
        <f t="shared" si="14"/>
        <v>0</v>
      </c>
      <c r="K293" t="b">
        <f ca="1">IF(TODAY()-E293&gt;'Data Inputs'!$B$46,TRUE,FALSE)</f>
        <v>1</v>
      </c>
    </row>
    <row r="294" spans="1:11" x14ac:dyDescent="0.25">
      <c r="A294" s="110" t="str">
        <f t="shared" si="12"/>
        <v/>
      </c>
      <c r="B294" s="129"/>
      <c r="C294" s="55"/>
      <c r="D294" s="129"/>
      <c r="E294" s="56"/>
      <c r="F294" s="133"/>
      <c r="G294" s="56"/>
      <c r="H294" s="84">
        <f>SUMIF('Cash Inflows'!E:E,'AR Journal'!D294,'Cash Inflows'!F:F)</f>
        <v>0</v>
      </c>
      <c r="I294" s="84">
        <f t="shared" si="13"/>
        <v>0</v>
      </c>
      <c r="J294">
        <f t="shared" si="14"/>
        <v>0</v>
      </c>
      <c r="K294" t="b">
        <f ca="1">IF(TODAY()-E294&gt;'Data Inputs'!$B$46,TRUE,FALSE)</f>
        <v>1</v>
      </c>
    </row>
    <row r="295" spans="1:11" x14ac:dyDescent="0.25">
      <c r="A295" s="110" t="str">
        <f t="shared" si="12"/>
        <v/>
      </c>
      <c r="B295" s="129"/>
      <c r="C295" s="55"/>
      <c r="D295" s="129"/>
      <c r="E295" s="56"/>
      <c r="F295" s="133"/>
      <c r="G295" s="56"/>
      <c r="H295" s="84">
        <f>SUMIF('Cash Inflows'!E:E,'AR Journal'!D295,'Cash Inflows'!F:F)</f>
        <v>0</v>
      </c>
      <c r="I295" s="84">
        <f t="shared" si="13"/>
        <v>0</v>
      </c>
      <c r="J295">
        <f t="shared" si="14"/>
        <v>0</v>
      </c>
      <c r="K295" t="b">
        <f ca="1">IF(TODAY()-E295&gt;'Data Inputs'!$B$46,TRUE,FALSE)</f>
        <v>1</v>
      </c>
    </row>
    <row r="296" spans="1:11" x14ac:dyDescent="0.25">
      <c r="A296" s="110" t="str">
        <f t="shared" si="12"/>
        <v/>
      </c>
      <c r="B296" s="129"/>
      <c r="C296" s="55"/>
      <c r="D296" s="129"/>
      <c r="E296" s="56"/>
      <c r="F296" s="133"/>
      <c r="G296" s="56"/>
      <c r="H296" s="84">
        <f>SUMIF('Cash Inflows'!E:E,'AR Journal'!D296,'Cash Inflows'!F:F)</f>
        <v>0</v>
      </c>
      <c r="I296" s="84">
        <f t="shared" si="13"/>
        <v>0</v>
      </c>
      <c r="J296">
        <f t="shared" si="14"/>
        <v>0</v>
      </c>
      <c r="K296" t="b">
        <f ca="1">IF(TODAY()-E296&gt;'Data Inputs'!$B$46,TRUE,FALSE)</f>
        <v>1</v>
      </c>
    </row>
    <row r="297" spans="1:11" x14ac:dyDescent="0.25">
      <c r="A297" s="110" t="str">
        <f t="shared" si="12"/>
        <v/>
      </c>
      <c r="B297" s="129"/>
      <c r="C297" s="55"/>
      <c r="D297" s="129"/>
      <c r="E297" s="56"/>
      <c r="F297" s="133"/>
      <c r="G297" s="56"/>
      <c r="H297" s="84">
        <f>SUMIF('Cash Inflows'!E:E,'AR Journal'!D297,'Cash Inflows'!F:F)</f>
        <v>0</v>
      </c>
      <c r="I297" s="84">
        <f t="shared" si="13"/>
        <v>0</v>
      </c>
      <c r="J297">
        <f t="shared" si="14"/>
        <v>0</v>
      </c>
      <c r="K297" t="b">
        <f ca="1">IF(TODAY()-E297&gt;'Data Inputs'!$B$46,TRUE,FALSE)</f>
        <v>1</v>
      </c>
    </row>
    <row r="298" spans="1:11" x14ac:dyDescent="0.25">
      <c r="A298" s="110" t="str">
        <f t="shared" si="12"/>
        <v/>
      </c>
      <c r="B298" s="55"/>
      <c r="C298" s="55"/>
      <c r="D298" s="129"/>
      <c r="E298" s="56"/>
      <c r="F298" s="133"/>
      <c r="G298" s="56"/>
      <c r="H298" s="84">
        <f>SUMIF('Cash Inflows'!E:E,'AR Journal'!D298,'Cash Inflows'!F:F)</f>
        <v>0</v>
      </c>
      <c r="I298" s="84">
        <f t="shared" si="13"/>
        <v>0</v>
      </c>
      <c r="J298">
        <f t="shared" si="14"/>
        <v>0</v>
      </c>
      <c r="K298" t="b">
        <f ca="1">IF(TODAY()-E298&gt;'Data Inputs'!$B$46,TRUE,FALSE)</f>
        <v>1</v>
      </c>
    </row>
    <row r="299" spans="1:11" x14ac:dyDescent="0.25">
      <c r="A299" s="110" t="str">
        <f t="shared" si="12"/>
        <v/>
      </c>
      <c r="B299" s="55"/>
      <c r="C299" s="55"/>
      <c r="D299" s="129"/>
      <c r="E299" s="56"/>
      <c r="F299" s="133"/>
      <c r="G299" s="56"/>
      <c r="H299" s="84">
        <f>SUMIF('Cash Inflows'!E:E,'AR Journal'!D299,'Cash Inflows'!F:F)</f>
        <v>0</v>
      </c>
      <c r="I299" s="84">
        <f t="shared" si="13"/>
        <v>0</v>
      </c>
      <c r="J299">
        <f t="shared" si="14"/>
        <v>0</v>
      </c>
      <c r="K299" t="b">
        <f ca="1">IF(TODAY()-E299&gt;'Data Inputs'!$B$46,TRUE,FALSE)</f>
        <v>1</v>
      </c>
    </row>
    <row r="300" spans="1:11" x14ac:dyDescent="0.25">
      <c r="A300" s="110" t="str">
        <f t="shared" si="12"/>
        <v/>
      </c>
      <c r="B300" s="55"/>
      <c r="C300" s="55"/>
      <c r="D300" s="129"/>
      <c r="E300" s="56"/>
      <c r="F300" s="133"/>
      <c r="G300" s="56"/>
      <c r="H300" s="84">
        <f>SUMIF('Cash Inflows'!E:E,'AR Journal'!D300,'Cash Inflows'!F:F)</f>
        <v>0</v>
      </c>
      <c r="I300" s="84">
        <f t="shared" si="13"/>
        <v>0</v>
      </c>
      <c r="J300">
        <f t="shared" si="14"/>
        <v>0</v>
      </c>
      <c r="K300" t="b">
        <f ca="1">IF(TODAY()-E300&gt;'Data Inputs'!$B$46,TRUE,FALSE)</f>
        <v>1</v>
      </c>
    </row>
    <row r="301" spans="1:11" x14ac:dyDescent="0.25">
      <c r="A301" s="110" t="str">
        <f t="shared" si="12"/>
        <v/>
      </c>
      <c r="B301" s="55"/>
      <c r="C301" s="55"/>
      <c r="D301" s="129"/>
      <c r="E301" s="56"/>
      <c r="F301" s="133"/>
      <c r="G301" s="56"/>
      <c r="H301" s="84">
        <f>SUMIF('Cash Inflows'!E:E,'AR Journal'!D301,'Cash Inflows'!F:F)</f>
        <v>0</v>
      </c>
      <c r="I301" s="84">
        <f t="shared" si="13"/>
        <v>0</v>
      </c>
      <c r="J301">
        <f t="shared" si="14"/>
        <v>0</v>
      </c>
      <c r="K301" t="b">
        <f ca="1">IF(TODAY()-E301&gt;'Data Inputs'!$B$46,TRUE,FALSE)</f>
        <v>1</v>
      </c>
    </row>
    <row r="302" spans="1:11" x14ac:dyDescent="0.25">
      <c r="A302" s="110" t="str">
        <f t="shared" si="12"/>
        <v/>
      </c>
      <c r="B302" s="55"/>
      <c r="C302" s="55"/>
      <c r="D302" s="129"/>
      <c r="E302" s="56"/>
      <c r="F302" s="133"/>
      <c r="G302" s="56"/>
      <c r="H302" s="84">
        <f>SUMIF('Cash Inflows'!E:E,'AR Journal'!D302,'Cash Inflows'!F:F)</f>
        <v>0</v>
      </c>
      <c r="I302" s="84">
        <f t="shared" si="13"/>
        <v>0</v>
      </c>
      <c r="J302">
        <f t="shared" si="14"/>
        <v>0</v>
      </c>
      <c r="K302" t="b">
        <f ca="1">IF(TODAY()-E302&gt;'Data Inputs'!$B$46,TRUE,FALSE)</f>
        <v>1</v>
      </c>
    </row>
    <row r="303" spans="1:11" x14ac:dyDescent="0.25">
      <c r="A303" s="110" t="str">
        <f t="shared" si="12"/>
        <v/>
      </c>
      <c r="B303" s="55"/>
      <c r="C303" s="55"/>
      <c r="D303" s="129"/>
      <c r="E303" s="56"/>
      <c r="F303" s="133"/>
      <c r="G303" s="56"/>
      <c r="H303" s="84">
        <f>SUMIF('Cash Inflows'!E:E,'AR Journal'!D303,'Cash Inflows'!F:F)</f>
        <v>0</v>
      </c>
      <c r="I303" s="84">
        <f t="shared" si="13"/>
        <v>0</v>
      </c>
      <c r="J303">
        <f t="shared" si="14"/>
        <v>0</v>
      </c>
      <c r="K303" t="b">
        <f ca="1">IF(TODAY()-E303&gt;'Data Inputs'!$B$46,TRUE,FALSE)</f>
        <v>1</v>
      </c>
    </row>
    <row r="304" spans="1:11" x14ac:dyDescent="0.25">
      <c r="A304" s="110" t="str">
        <f t="shared" si="12"/>
        <v/>
      </c>
      <c r="B304" s="55"/>
      <c r="C304" s="55"/>
      <c r="D304" s="129"/>
      <c r="E304" s="56"/>
      <c r="F304" s="133"/>
      <c r="G304" s="56"/>
      <c r="H304" s="84">
        <f>SUMIF('Cash Inflows'!E:E,'AR Journal'!D304,'Cash Inflows'!F:F)</f>
        <v>0</v>
      </c>
      <c r="I304" s="84">
        <f t="shared" si="13"/>
        <v>0</v>
      </c>
      <c r="J304">
        <f t="shared" si="14"/>
        <v>0</v>
      </c>
      <c r="K304" t="b">
        <f ca="1">IF(TODAY()-E304&gt;'Data Inputs'!$B$46,TRUE,FALSE)</f>
        <v>1</v>
      </c>
    </row>
    <row r="305" spans="1:11" x14ac:dyDescent="0.25">
      <c r="A305" s="110" t="str">
        <f t="shared" si="12"/>
        <v/>
      </c>
      <c r="B305" s="55"/>
      <c r="C305" s="55"/>
      <c r="D305" s="129"/>
      <c r="E305" s="56"/>
      <c r="F305" s="133"/>
      <c r="G305" s="56"/>
      <c r="H305" s="84">
        <f>SUMIF('Cash Inflows'!E:E,'AR Journal'!D305,'Cash Inflows'!F:F)</f>
        <v>0</v>
      </c>
      <c r="I305" s="84">
        <f t="shared" si="13"/>
        <v>0</v>
      </c>
      <c r="J305">
        <f t="shared" si="14"/>
        <v>0</v>
      </c>
      <c r="K305" t="b">
        <f ca="1">IF(TODAY()-E305&gt;'Data Inputs'!$B$46,TRUE,FALSE)</f>
        <v>1</v>
      </c>
    </row>
    <row r="306" spans="1:11" x14ac:dyDescent="0.25">
      <c r="A306" s="110" t="str">
        <f t="shared" si="12"/>
        <v/>
      </c>
      <c r="B306" s="55"/>
      <c r="C306" s="55"/>
      <c r="D306" s="129"/>
      <c r="E306" s="56"/>
      <c r="F306" s="133"/>
      <c r="G306" s="56"/>
      <c r="H306" s="84">
        <f>SUMIF('Cash Inflows'!E:E,'AR Journal'!D306,'Cash Inflows'!F:F)</f>
        <v>0</v>
      </c>
      <c r="I306" s="84">
        <f t="shared" si="13"/>
        <v>0</v>
      </c>
      <c r="J306">
        <f t="shared" si="14"/>
        <v>0</v>
      </c>
      <c r="K306" t="b">
        <f ca="1">IF(TODAY()-E306&gt;'Data Inputs'!$B$46,TRUE,FALSE)</f>
        <v>1</v>
      </c>
    </row>
    <row r="307" spans="1:11" x14ac:dyDescent="0.25">
      <c r="A307" s="110" t="str">
        <f t="shared" si="12"/>
        <v/>
      </c>
      <c r="B307" s="55"/>
      <c r="C307" s="55"/>
      <c r="D307" s="129"/>
      <c r="E307" s="56"/>
      <c r="F307" s="133"/>
      <c r="G307" s="56"/>
      <c r="H307" s="84">
        <f>SUMIF('Cash Inflows'!E:E,'AR Journal'!D307,'Cash Inflows'!F:F)</f>
        <v>0</v>
      </c>
      <c r="I307" s="84">
        <f t="shared" si="13"/>
        <v>0</v>
      </c>
      <c r="J307">
        <f t="shared" si="14"/>
        <v>0</v>
      </c>
      <c r="K307" t="b">
        <f ca="1">IF(TODAY()-E307&gt;'Data Inputs'!$B$46,TRUE,FALSE)</f>
        <v>1</v>
      </c>
    </row>
    <row r="308" spans="1:11" x14ac:dyDescent="0.25">
      <c r="A308" s="110" t="str">
        <f t="shared" si="12"/>
        <v/>
      </c>
      <c r="B308" s="55"/>
      <c r="C308" s="55"/>
      <c r="D308" s="129"/>
      <c r="E308" s="56"/>
      <c r="F308" s="133"/>
      <c r="G308" s="56"/>
      <c r="H308" s="84">
        <f>SUMIF('Cash Inflows'!E:E,'AR Journal'!D308,'Cash Inflows'!F:F)</f>
        <v>0</v>
      </c>
      <c r="I308" s="84">
        <f t="shared" si="13"/>
        <v>0</v>
      </c>
      <c r="J308">
        <f t="shared" si="14"/>
        <v>0</v>
      </c>
      <c r="K308" t="b">
        <f ca="1">IF(TODAY()-E308&gt;'Data Inputs'!$B$46,TRUE,FALSE)</f>
        <v>1</v>
      </c>
    </row>
    <row r="309" spans="1:11" x14ac:dyDescent="0.25">
      <c r="A309" s="110" t="str">
        <f t="shared" si="12"/>
        <v/>
      </c>
      <c r="B309" s="55"/>
      <c r="C309" s="55"/>
      <c r="D309" s="129"/>
      <c r="E309" s="56"/>
      <c r="F309" s="133"/>
      <c r="G309" s="56"/>
      <c r="H309" s="84">
        <f>SUMIF('Cash Inflows'!E:E,'AR Journal'!D309,'Cash Inflows'!F:F)</f>
        <v>0</v>
      </c>
      <c r="I309" s="84">
        <f t="shared" si="13"/>
        <v>0</v>
      </c>
      <c r="J309">
        <f t="shared" si="14"/>
        <v>0</v>
      </c>
      <c r="K309" t="b">
        <f ca="1">IF(TODAY()-E309&gt;'Data Inputs'!$B$46,TRUE,FALSE)</f>
        <v>1</v>
      </c>
    </row>
    <row r="310" spans="1:11" x14ac:dyDescent="0.25">
      <c r="A310" s="110" t="str">
        <f t="shared" si="12"/>
        <v/>
      </c>
      <c r="B310" s="55"/>
      <c r="C310" s="55"/>
      <c r="D310" s="129"/>
      <c r="E310" s="56"/>
      <c r="F310" s="133"/>
      <c r="G310" s="56"/>
      <c r="H310" s="84">
        <f>SUMIF('Cash Inflows'!E:E,'AR Journal'!D310,'Cash Inflows'!F:F)</f>
        <v>0</v>
      </c>
      <c r="I310" s="84">
        <f t="shared" si="13"/>
        <v>0</v>
      </c>
      <c r="J310">
        <f t="shared" si="14"/>
        <v>0</v>
      </c>
      <c r="K310" t="b">
        <f ca="1">IF(TODAY()-E310&gt;'Data Inputs'!$B$46,TRUE,FALSE)</f>
        <v>1</v>
      </c>
    </row>
    <row r="311" spans="1:11" x14ac:dyDescent="0.25">
      <c r="A311" s="110" t="str">
        <f t="shared" si="12"/>
        <v/>
      </c>
      <c r="B311" s="55"/>
      <c r="C311" s="55"/>
      <c r="D311" s="129"/>
      <c r="E311" s="56"/>
      <c r="F311" s="133"/>
      <c r="G311" s="56"/>
      <c r="H311" s="84">
        <f>SUMIF('Cash Inflows'!E:E,'AR Journal'!D311,'Cash Inflows'!F:F)</f>
        <v>0</v>
      </c>
      <c r="I311" s="84">
        <f t="shared" si="13"/>
        <v>0</v>
      </c>
      <c r="J311">
        <f t="shared" si="14"/>
        <v>0</v>
      </c>
      <c r="K311" t="b">
        <f ca="1">IF(TODAY()-E311&gt;'Data Inputs'!$B$46,TRUE,FALSE)</f>
        <v>1</v>
      </c>
    </row>
    <row r="312" spans="1:11" x14ac:dyDescent="0.25">
      <c r="A312" s="110" t="str">
        <f t="shared" si="12"/>
        <v/>
      </c>
      <c r="B312" s="55"/>
      <c r="C312" s="55"/>
      <c r="D312" s="129"/>
      <c r="E312" s="56"/>
      <c r="F312" s="133"/>
      <c r="G312" s="56"/>
      <c r="H312" s="84">
        <f>SUMIF('Cash Inflows'!E:E,'AR Journal'!D312,'Cash Inflows'!F:F)</f>
        <v>0</v>
      </c>
      <c r="I312" s="84">
        <f t="shared" si="13"/>
        <v>0</v>
      </c>
      <c r="J312">
        <f t="shared" si="14"/>
        <v>0</v>
      </c>
      <c r="K312" t="b">
        <f ca="1">IF(TODAY()-E312&gt;'Data Inputs'!$B$46,TRUE,FALSE)</f>
        <v>1</v>
      </c>
    </row>
    <row r="313" spans="1:11" x14ac:dyDescent="0.25">
      <c r="A313" s="110" t="str">
        <f t="shared" si="12"/>
        <v/>
      </c>
      <c r="B313" s="55"/>
      <c r="C313" s="55"/>
      <c r="D313" s="129"/>
      <c r="E313" s="56"/>
      <c r="F313" s="133"/>
      <c r="G313" s="56"/>
      <c r="H313" s="84">
        <f>SUMIF('Cash Inflows'!E:E,'AR Journal'!D313,'Cash Inflows'!F:F)</f>
        <v>0</v>
      </c>
      <c r="I313" s="84">
        <f t="shared" si="13"/>
        <v>0</v>
      </c>
      <c r="J313">
        <f t="shared" si="14"/>
        <v>0</v>
      </c>
      <c r="K313" t="b">
        <f ca="1">IF(TODAY()-E313&gt;'Data Inputs'!$B$46,TRUE,FALSE)</f>
        <v>1</v>
      </c>
    </row>
    <row r="314" spans="1:11" x14ac:dyDescent="0.25">
      <c r="A314" s="110" t="str">
        <f t="shared" si="12"/>
        <v/>
      </c>
      <c r="B314" s="55"/>
      <c r="C314" s="55"/>
      <c r="D314" s="129"/>
      <c r="E314" s="56"/>
      <c r="F314" s="133"/>
      <c r="G314" s="56"/>
      <c r="H314" s="84">
        <f>SUMIF('Cash Inflows'!E:E,'AR Journal'!D314,'Cash Inflows'!F:F)</f>
        <v>0</v>
      </c>
      <c r="I314" s="84">
        <f t="shared" si="13"/>
        <v>0</v>
      </c>
      <c r="J314">
        <f t="shared" si="14"/>
        <v>0</v>
      </c>
      <c r="K314" t="b">
        <f ca="1">IF(TODAY()-E314&gt;'Data Inputs'!$B$46,TRUE,FALSE)</f>
        <v>1</v>
      </c>
    </row>
    <row r="315" spans="1:11" x14ac:dyDescent="0.25">
      <c r="A315" s="110" t="str">
        <f t="shared" si="12"/>
        <v/>
      </c>
      <c r="B315" s="55"/>
      <c r="C315" s="55"/>
      <c r="D315" s="129"/>
      <c r="E315" s="56"/>
      <c r="F315" s="133"/>
      <c r="G315" s="56"/>
      <c r="H315" s="84">
        <f>SUMIF('Cash Inflows'!E:E,'AR Journal'!D315,'Cash Inflows'!F:F)</f>
        <v>0</v>
      </c>
      <c r="I315" s="84">
        <f t="shared" si="13"/>
        <v>0</v>
      </c>
      <c r="J315">
        <f t="shared" si="14"/>
        <v>0</v>
      </c>
      <c r="K315" t="b">
        <f ca="1">IF(TODAY()-E315&gt;'Data Inputs'!$B$46,TRUE,FALSE)</f>
        <v>1</v>
      </c>
    </row>
    <row r="316" spans="1:11" x14ac:dyDescent="0.25">
      <c r="A316" s="110" t="str">
        <f t="shared" si="12"/>
        <v/>
      </c>
      <c r="B316" s="55"/>
      <c r="C316" s="55"/>
      <c r="D316" s="129"/>
      <c r="E316" s="56"/>
      <c r="F316" s="133"/>
      <c r="G316" s="56"/>
      <c r="H316" s="84">
        <f>SUMIF('Cash Inflows'!E:E,'AR Journal'!D316,'Cash Inflows'!F:F)</f>
        <v>0</v>
      </c>
      <c r="I316" s="84">
        <f t="shared" si="13"/>
        <v>0</v>
      </c>
      <c r="J316">
        <f t="shared" si="14"/>
        <v>0</v>
      </c>
      <c r="K316" t="b">
        <f ca="1">IF(TODAY()-E316&gt;'Data Inputs'!$B$46,TRUE,FALSE)</f>
        <v>1</v>
      </c>
    </row>
    <row r="317" spans="1:11" x14ac:dyDescent="0.25">
      <c r="A317" s="110" t="str">
        <f t="shared" si="12"/>
        <v/>
      </c>
      <c r="B317" s="55"/>
      <c r="C317" s="55"/>
      <c r="D317" s="129"/>
      <c r="E317" s="56"/>
      <c r="F317" s="133"/>
      <c r="G317" s="56"/>
      <c r="H317" s="84">
        <f>SUMIF('Cash Inflows'!E:E,'AR Journal'!D317,'Cash Inflows'!F:F)</f>
        <v>0</v>
      </c>
      <c r="I317" s="84">
        <f t="shared" si="13"/>
        <v>0</v>
      </c>
      <c r="J317">
        <f t="shared" si="14"/>
        <v>0</v>
      </c>
      <c r="K317" t="b">
        <f ca="1">IF(TODAY()-E317&gt;'Data Inputs'!$B$46,TRUE,FALSE)</f>
        <v>1</v>
      </c>
    </row>
    <row r="318" spans="1:11" x14ac:dyDescent="0.25">
      <c r="A318" s="110" t="str">
        <f t="shared" si="12"/>
        <v/>
      </c>
      <c r="B318" s="55"/>
      <c r="C318" s="55"/>
      <c r="D318" s="129"/>
      <c r="E318" s="56"/>
      <c r="F318" s="133"/>
      <c r="G318" s="56"/>
      <c r="H318" s="84">
        <f>SUMIF('Cash Inflows'!E:E,'AR Journal'!D318,'Cash Inflows'!F:F)</f>
        <v>0</v>
      </c>
      <c r="I318" s="84">
        <f t="shared" si="13"/>
        <v>0</v>
      </c>
      <c r="J318">
        <f t="shared" si="14"/>
        <v>0</v>
      </c>
      <c r="K318" t="b">
        <f ca="1">IF(TODAY()-E318&gt;'Data Inputs'!$B$46,TRUE,FALSE)</f>
        <v>1</v>
      </c>
    </row>
    <row r="319" spans="1:11" x14ac:dyDescent="0.25">
      <c r="A319" s="110" t="str">
        <f t="shared" si="12"/>
        <v/>
      </c>
      <c r="B319" s="55"/>
      <c r="C319" s="55"/>
      <c r="D319" s="129"/>
      <c r="E319" s="56"/>
      <c r="F319" s="133"/>
      <c r="G319" s="56"/>
      <c r="H319" s="84">
        <f>SUMIF('Cash Inflows'!E:E,'AR Journal'!D319,'Cash Inflows'!F:F)</f>
        <v>0</v>
      </c>
      <c r="I319" s="84">
        <f t="shared" si="13"/>
        <v>0</v>
      </c>
      <c r="J319">
        <f t="shared" si="14"/>
        <v>0</v>
      </c>
      <c r="K319" t="b">
        <f ca="1">IF(TODAY()-E319&gt;'Data Inputs'!$B$46,TRUE,FALSE)</f>
        <v>1</v>
      </c>
    </row>
    <row r="320" spans="1:11" x14ac:dyDescent="0.25">
      <c r="A320" s="110" t="str">
        <f t="shared" si="12"/>
        <v/>
      </c>
      <c r="B320" s="55"/>
      <c r="C320" s="55"/>
      <c r="D320" s="129"/>
      <c r="E320" s="56"/>
      <c r="F320" s="133"/>
      <c r="G320" s="56"/>
      <c r="H320" s="84">
        <f>SUMIF('Cash Inflows'!E:E,'AR Journal'!D320,'Cash Inflows'!F:F)</f>
        <v>0</v>
      </c>
      <c r="I320" s="84">
        <f t="shared" si="13"/>
        <v>0</v>
      </c>
      <c r="J320">
        <f t="shared" si="14"/>
        <v>0</v>
      </c>
      <c r="K320" t="b">
        <f ca="1">IF(TODAY()-E320&gt;'Data Inputs'!$B$46,TRUE,FALSE)</f>
        <v>1</v>
      </c>
    </row>
    <row r="321" spans="1:11" x14ac:dyDescent="0.25">
      <c r="A321" s="110" t="str">
        <f t="shared" si="12"/>
        <v/>
      </c>
      <c r="B321" s="55"/>
      <c r="C321" s="55"/>
      <c r="D321" s="129"/>
      <c r="E321" s="56"/>
      <c r="F321" s="133"/>
      <c r="G321" s="56"/>
      <c r="H321" s="84">
        <f>SUMIF('Cash Inflows'!E:E,'AR Journal'!D321,'Cash Inflows'!F:F)</f>
        <v>0</v>
      </c>
      <c r="I321" s="84">
        <f t="shared" si="13"/>
        <v>0</v>
      </c>
      <c r="J321">
        <f t="shared" si="14"/>
        <v>0</v>
      </c>
      <c r="K321" t="b">
        <f ca="1">IF(TODAY()-E321&gt;'Data Inputs'!$B$46,TRUE,FALSE)</f>
        <v>1</v>
      </c>
    </row>
    <row r="322" spans="1:11" x14ac:dyDescent="0.25">
      <c r="A322" s="110" t="str">
        <f t="shared" si="12"/>
        <v/>
      </c>
      <c r="B322" s="55"/>
      <c r="C322" s="55"/>
      <c r="D322" s="129"/>
      <c r="E322" s="56"/>
      <c r="F322" s="133"/>
      <c r="G322" s="56"/>
      <c r="H322" s="84">
        <f>SUMIF('Cash Inflows'!E:E,'AR Journal'!D322,'Cash Inflows'!F:F)</f>
        <v>0</v>
      </c>
      <c r="I322" s="84">
        <f t="shared" si="13"/>
        <v>0</v>
      </c>
      <c r="J322">
        <f t="shared" si="14"/>
        <v>0</v>
      </c>
      <c r="K322" t="b">
        <f ca="1">IF(TODAY()-E322&gt;'Data Inputs'!$B$46,TRUE,FALSE)</f>
        <v>1</v>
      </c>
    </row>
    <row r="323" spans="1:11" x14ac:dyDescent="0.25">
      <c r="A323" s="110" t="str">
        <f t="shared" ref="A323:A386" si="15">IF(E323="","",E323+(6-J323))</f>
        <v/>
      </c>
      <c r="B323" s="55"/>
      <c r="C323" s="55"/>
      <c r="D323" s="129"/>
      <c r="E323" s="56"/>
      <c r="F323" s="133"/>
      <c r="G323" s="56"/>
      <c r="H323" s="84">
        <f>SUMIF('Cash Inflows'!E:E,'AR Journal'!D323,'Cash Inflows'!F:F)</f>
        <v>0</v>
      </c>
      <c r="I323" s="84">
        <f t="shared" ref="I323:I386" si="16">F323-H323</f>
        <v>0</v>
      </c>
      <c r="J323">
        <f t="shared" ref="J323:J386" si="17">IF(WEEKDAY(E323)=7,0,WEEKDAY(E323))</f>
        <v>0</v>
      </c>
      <c r="K323" t="b">
        <f ca="1">IF(TODAY()-E323&gt;'Data Inputs'!$B$46,TRUE,FALSE)</f>
        <v>1</v>
      </c>
    </row>
    <row r="324" spans="1:11" x14ac:dyDescent="0.25">
      <c r="A324" s="110" t="str">
        <f t="shared" si="15"/>
        <v/>
      </c>
      <c r="B324" s="55"/>
      <c r="C324" s="55"/>
      <c r="D324" s="129"/>
      <c r="E324" s="56"/>
      <c r="F324" s="133"/>
      <c r="G324" s="56"/>
      <c r="H324" s="84">
        <f>SUMIF('Cash Inflows'!E:E,'AR Journal'!D324,'Cash Inflows'!F:F)</f>
        <v>0</v>
      </c>
      <c r="I324" s="84">
        <f t="shared" si="16"/>
        <v>0</v>
      </c>
      <c r="J324">
        <f t="shared" si="17"/>
        <v>0</v>
      </c>
      <c r="K324" t="b">
        <f ca="1">IF(TODAY()-E324&gt;'Data Inputs'!$B$46,TRUE,FALSE)</f>
        <v>1</v>
      </c>
    </row>
    <row r="325" spans="1:11" x14ac:dyDescent="0.25">
      <c r="A325" s="110" t="str">
        <f t="shared" si="15"/>
        <v/>
      </c>
      <c r="B325" s="55"/>
      <c r="C325" s="55"/>
      <c r="D325" s="129"/>
      <c r="E325" s="56"/>
      <c r="F325" s="133"/>
      <c r="G325" s="56"/>
      <c r="H325" s="84">
        <f>SUMIF('Cash Inflows'!E:E,'AR Journal'!D325,'Cash Inflows'!F:F)</f>
        <v>0</v>
      </c>
      <c r="I325" s="84">
        <f t="shared" si="16"/>
        <v>0</v>
      </c>
      <c r="J325">
        <f t="shared" si="17"/>
        <v>0</v>
      </c>
      <c r="K325" t="b">
        <f ca="1">IF(TODAY()-E325&gt;'Data Inputs'!$B$46,TRUE,FALSE)</f>
        <v>1</v>
      </c>
    </row>
    <row r="326" spans="1:11" x14ac:dyDescent="0.25">
      <c r="A326" s="110" t="str">
        <f t="shared" si="15"/>
        <v/>
      </c>
      <c r="B326" s="55"/>
      <c r="C326" s="55"/>
      <c r="D326" s="129"/>
      <c r="E326" s="56"/>
      <c r="F326" s="133"/>
      <c r="G326" s="56"/>
      <c r="H326" s="84">
        <f>SUMIF('Cash Inflows'!E:E,'AR Journal'!D326,'Cash Inflows'!F:F)</f>
        <v>0</v>
      </c>
      <c r="I326" s="84">
        <f t="shared" si="16"/>
        <v>0</v>
      </c>
      <c r="J326">
        <f t="shared" si="17"/>
        <v>0</v>
      </c>
      <c r="K326" t="b">
        <f ca="1">IF(TODAY()-E326&gt;'Data Inputs'!$B$46,TRUE,FALSE)</f>
        <v>1</v>
      </c>
    </row>
    <row r="327" spans="1:11" x14ac:dyDescent="0.25">
      <c r="A327" s="110" t="str">
        <f t="shared" si="15"/>
        <v/>
      </c>
      <c r="B327" s="55"/>
      <c r="C327" s="55"/>
      <c r="D327" s="129"/>
      <c r="E327" s="56"/>
      <c r="F327" s="133"/>
      <c r="G327" s="56"/>
      <c r="H327" s="84">
        <f>SUMIF('Cash Inflows'!E:E,'AR Journal'!D327,'Cash Inflows'!F:F)</f>
        <v>0</v>
      </c>
      <c r="I327" s="84">
        <f t="shared" si="16"/>
        <v>0</v>
      </c>
      <c r="J327">
        <f t="shared" si="17"/>
        <v>0</v>
      </c>
      <c r="K327" t="b">
        <f ca="1">IF(TODAY()-E327&gt;'Data Inputs'!$B$46,TRUE,FALSE)</f>
        <v>1</v>
      </c>
    </row>
    <row r="328" spans="1:11" x14ac:dyDescent="0.25">
      <c r="A328" s="110" t="str">
        <f t="shared" si="15"/>
        <v/>
      </c>
      <c r="B328" s="55"/>
      <c r="C328" s="55"/>
      <c r="D328" s="129"/>
      <c r="E328" s="56"/>
      <c r="F328" s="133"/>
      <c r="G328" s="56"/>
      <c r="H328" s="84">
        <f>SUMIF('Cash Inflows'!E:E,'AR Journal'!D328,'Cash Inflows'!F:F)</f>
        <v>0</v>
      </c>
      <c r="I328" s="84">
        <f t="shared" si="16"/>
        <v>0</v>
      </c>
      <c r="J328">
        <f t="shared" si="17"/>
        <v>0</v>
      </c>
      <c r="K328" t="b">
        <f ca="1">IF(TODAY()-E328&gt;'Data Inputs'!$B$46,TRUE,FALSE)</f>
        <v>1</v>
      </c>
    </row>
    <row r="329" spans="1:11" x14ac:dyDescent="0.25">
      <c r="A329" s="110" t="str">
        <f t="shared" si="15"/>
        <v/>
      </c>
      <c r="B329" s="55"/>
      <c r="C329" s="55"/>
      <c r="D329" s="129"/>
      <c r="E329" s="56"/>
      <c r="F329" s="133"/>
      <c r="G329" s="56"/>
      <c r="H329" s="84">
        <f>SUMIF('Cash Inflows'!E:E,'AR Journal'!D329,'Cash Inflows'!F:F)</f>
        <v>0</v>
      </c>
      <c r="I329" s="84">
        <f t="shared" si="16"/>
        <v>0</v>
      </c>
      <c r="J329">
        <f t="shared" si="17"/>
        <v>0</v>
      </c>
      <c r="K329" t="b">
        <f ca="1">IF(TODAY()-E329&gt;'Data Inputs'!$B$46,TRUE,FALSE)</f>
        <v>1</v>
      </c>
    </row>
    <row r="330" spans="1:11" x14ac:dyDescent="0.25">
      <c r="A330" s="110" t="str">
        <f t="shared" si="15"/>
        <v/>
      </c>
      <c r="B330" s="55"/>
      <c r="C330" s="55"/>
      <c r="D330" s="129"/>
      <c r="E330" s="56"/>
      <c r="F330" s="133"/>
      <c r="G330" s="56"/>
      <c r="H330" s="84">
        <f>SUMIF('Cash Inflows'!E:E,'AR Journal'!D330,'Cash Inflows'!F:F)</f>
        <v>0</v>
      </c>
      <c r="I330" s="84">
        <f t="shared" si="16"/>
        <v>0</v>
      </c>
      <c r="J330">
        <f t="shared" si="17"/>
        <v>0</v>
      </c>
      <c r="K330" t="b">
        <f ca="1">IF(TODAY()-E330&gt;'Data Inputs'!$B$46,TRUE,FALSE)</f>
        <v>1</v>
      </c>
    </row>
    <row r="331" spans="1:11" x14ac:dyDescent="0.25">
      <c r="A331" s="110" t="str">
        <f t="shared" si="15"/>
        <v/>
      </c>
      <c r="B331" s="55"/>
      <c r="C331" s="55"/>
      <c r="D331" s="129"/>
      <c r="E331" s="56"/>
      <c r="F331" s="133"/>
      <c r="G331" s="56"/>
      <c r="H331" s="84">
        <f>SUMIF('Cash Inflows'!E:E,'AR Journal'!D331,'Cash Inflows'!F:F)</f>
        <v>0</v>
      </c>
      <c r="I331" s="84">
        <f t="shared" si="16"/>
        <v>0</v>
      </c>
      <c r="J331">
        <f t="shared" si="17"/>
        <v>0</v>
      </c>
      <c r="K331" t="b">
        <f ca="1">IF(TODAY()-E331&gt;'Data Inputs'!$B$46,TRUE,FALSE)</f>
        <v>1</v>
      </c>
    </row>
    <row r="332" spans="1:11" x14ac:dyDescent="0.25">
      <c r="A332" s="110" t="str">
        <f t="shared" si="15"/>
        <v/>
      </c>
      <c r="B332" s="55"/>
      <c r="C332" s="55"/>
      <c r="D332" s="129"/>
      <c r="E332" s="56"/>
      <c r="F332" s="133"/>
      <c r="G332" s="56"/>
      <c r="H332" s="84">
        <f>SUMIF('Cash Inflows'!E:E,'AR Journal'!D332,'Cash Inflows'!F:F)</f>
        <v>0</v>
      </c>
      <c r="I332" s="84">
        <f t="shared" si="16"/>
        <v>0</v>
      </c>
      <c r="J332">
        <f t="shared" si="17"/>
        <v>0</v>
      </c>
      <c r="K332" t="b">
        <f ca="1">IF(TODAY()-E332&gt;'Data Inputs'!$B$46,TRUE,FALSE)</f>
        <v>1</v>
      </c>
    </row>
    <row r="333" spans="1:11" x14ac:dyDescent="0.25">
      <c r="A333" s="110" t="str">
        <f t="shared" si="15"/>
        <v/>
      </c>
      <c r="B333" s="55"/>
      <c r="C333" s="55"/>
      <c r="D333" s="129"/>
      <c r="E333" s="56"/>
      <c r="F333" s="133"/>
      <c r="G333" s="56"/>
      <c r="H333" s="84">
        <f>SUMIF('Cash Inflows'!E:E,'AR Journal'!D333,'Cash Inflows'!F:F)</f>
        <v>0</v>
      </c>
      <c r="I333" s="84">
        <f t="shared" si="16"/>
        <v>0</v>
      </c>
      <c r="J333">
        <f t="shared" si="17"/>
        <v>0</v>
      </c>
      <c r="K333" t="b">
        <f ca="1">IF(TODAY()-E333&gt;'Data Inputs'!$B$46,TRUE,FALSE)</f>
        <v>1</v>
      </c>
    </row>
    <row r="334" spans="1:11" x14ac:dyDescent="0.25">
      <c r="A334" s="110" t="str">
        <f t="shared" si="15"/>
        <v/>
      </c>
      <c r="B334" s="55"/>
      <c r="C334" s="55"/>
      <c r="D334" s="129"/>
      <c r="E334" s="56"/>
      <c r="F334" s="133"/>
      <c r="G334" s="56"/>
      <c r="H334" s="84">
        <f>SUMIF('Cash Inflows'!E:E,'AR Journal'!D334,'Cash Inflows'!F:F)</f>
        <v>0</v>
      </c>
      <c r="I334" s="84">
        <f t="shared" si="16"/>
        <v>0</v>
      </c>
      <c r="J334">
        <f t="shared" si="17"/>
        <v>0</v>
      </c>
      <c r="K334" t="b">
        <f ca="1">IF(TODAY()-E334&gt;'Data Inputs'!$B$46,TRUE,FALSE)</f>
        <v>1</v>
      </c>
    </row>
    <row r="335" spans="1:11" x14ac:dyDescent="0.25">
      <c r="A335" s="110" t="str">
        <f t="shared" si="15"/>
        <v/>
      </c>
      <c r="B335" s="55"/>
      <c r="C335" s="55"/>
      <c r="D335" s="129"/>
      <c r="E335" s="56"/>
      <c r="F335" s="133"/>
      <c r="G335" s="56"/>
      <c r="H335" s="84">
        <f>SUMIF('Cash Inflows'!E:E,'AR Journal'!D335,'Cash Inflows'!F:F)</f>
        <v>0</v>
      </c>
      <c r="I335" s="84">
        <f t="shared" si="16"/>
        <v>0</v>
      </c>
      <c r="J335">
        <f t="shared" si="17"/>
        <v>0</v>
      </c>
      <c r="K335" t="b">
        <f ca="1">IF(TODAY()-E335&gt;'Data Inputs'!$B$46,TRUE,FALSE)</f>
        <v>1</v>
      </c>
    </row>
    <row r="336" spans="1:11" x14ac:dyDescent="0.25">
      <c r="A336" s="110" t="str">
        <f t="shared" si="15"/>
        <v/>
      </c>
      <c r="B336" s="55"/>
      <c r="C336" s="55"/>
      <c r="D336" s="129"/>
      <c r="E336" s="56"/>
      <c r="F336" s="133"/>
      <c r="G336" s="56"/>
      <c r="H336" s="84">
        <f>SUMIF('Cash Inflows'!E:E,'AR Journal'!D336,'Cash Inflows'!F:F)</f>
        <v>0</v>
      </c>
      <c r="I336" s="84">
        <f t="shared" si="16"/>
        <v>0</v>
      </c>
      <c r="J336">
        <f t="shared" si="17"/>
        <v>0</v>
      </c>
      <c r="K336" t="b">
        <f ca="1">IF(TODAY()-E336&gt;'Data Inputs'!$B$46,TRUE,FALSE)</f>
        <v>1</v>
      </c>
    </row>
    <row r="337" spans="1:11" x14ac:dyDescent="0.25">
      <c r="A337" s="110" t="str">
        <f t="shared" si="15"/>
        <v/>
      </c>
      <c r="B337" s="55"/>
      <c r="C337" s="55"/>
      <c r="D337" s="129"/>
      <c r="E337" s="56"/>
      <c r="F337" s="133"/>
      <c r="G337" s="56"/>
      <c r="H337" s="84">
        <f>SUMIF('Cash Inflows'!E:E,'AR Journal'!D337,'Cash Inflows'!F:F)</f>
        <v>0</v>
      </c>
      <c r="I337" s="84">
        <f t="shared" si="16"/>
        <v>0</v>
      </c>
      <c r="J337">
        <f t="shared" si="17"/>
        <v>0</v>
      </c>
      <c r="K337" t="b">
        <f ca="1">IF(TODAY()-E337&gt;'Data Inputs'!$B$46,TRUE,FALSE)</f>
        <v>1</v>
      </c>
    </row>
    <row r="338" spans="1:11" x14ac:dyDescent="0.25">
      <c r="A338" s="110" t="str">
        <f t="shared" si="15"/>
        <v/>
      </c>
      <c r="B338" s="55"/>
      <c r="C338" s="55"/>
      <c r="D338" s="129"/>
      <c r="E338" s="56"/>
      <c r="F338" s="133"/>
      <c r="G338" s="56"/>
      <c r="H338" s="84">
        <f>SUMIF('Cash Inflows'!E:E,'AR Journal'!D338,'Cash Inflows'!F:F)</f>
        <v>0</v>
      </c>
      <c r="I338" s="84">
        <f t="shared" si="16"/>
        <v>0</v>
      </c>
      <c r="J338">
        <f t="shared" si="17"/>
        <v>0</v>
      </c>
      <c r="K338" t="b">
        <f ca="1">IF(TODAY()-E338&gt;'Data Inputs'!$B$46,TRUE,FALSE)</f>
        <v>1</v>
      </c>
    </row>
    <row r="339" spans="1:11" x14ac:dyDescent="0.25">
      <c r="A339" s="110" t="str">
        <f t="shared" si="15"/>
        <v/>
      </c>
      <c r="B339" s="55"/>
      <c r="C339" s="55"/>
      <c r="D339" s="129"/>
      <c r="E339" s="56"/>
      <c r="F339" s="133"/>
      <c r="G339" s="56"/>
      <c r="H339" s="84">
        <f>SUMIF('Cash Inflows'!E:E,'AR Journal'!D339,'Cash Inflows'!F:F)</f>
        <v>0</v>
      </c>
      <c r="I339" s="84">
        <f t="shared" si="16"/>
        <v>0</v>
      </c>
      <c r="J339">
        <f t="shared" si="17"/>
        <v>0</v>
      </c>
      <c r="K339" t="b">
        <f ca="1">IF(TODAY()-E339&gt;'Data Inputs'!$B$46,TRUE,FALSE)</f>
        <v>1</v>
      </c>
    </row>
    <row r="340" spans="1:11" x14ac:dyDescent="0.25">
      <c r="A340" s="110" t="str">
        <f t="shared" si="15"/>
        <v/>
      </c>
      <c r="B340" s="55"/>
      <c r="C340" s="55"/>
      <c r="D340" s="129"/>
      <c r="E340" s="56"/>
      <c r="F340" s="133"/>
      <c r="G340" s="56"/>
      <c r="H340" s="84">
        <f>SUMIF('Cash Inflows'!E:E,'AR Journal'!D340,'Cash Inflows'!F:F)</f>
        <v>0</v>
      </c>
      <c r="I340" s="84">
        <f t="shared" si="16"/>
        <v>0</v>
      </c>
      <c r="J340">
        <f t="shared" si="17"/>
        <v>0</v>
      </c>
      <c r="K340" t="b">
        <f ca="1">IF(TODAY()-E340&gt;'Data Inputs'!$B$46,TRUE,FALSE)</f>
        <v>1</v>
      </c>
    </row>
    <row r="341" spans="1:11" x14ac:dyDescent="0.25">
      <c r="A341" s="110" t="str">
        <f t="shared" si="15"/>
        <v/>
      </c>
      <c r="B341" s="55"/>
      <c r="C341" s="55"/>
      <c r="D341" s="129"/>
      <c r="E341" s="56"/>
      <c r="F341" s="133"/>
      <c r="G341" s="56"/>
      <c r="H341" s="84">
        <f>SUMIF('Cash Inflows'!E:E,'AR Journal'!D341,'Cash Inflows'!F:F)</f>
        <v>0</v>
      </c>
      <c r="I341" s="84">
        <f t="shared" si="16"/>
        <v>0</v>
      </c>
      <c r="J341">
        <f t="shared" si="17"/>
        <v>0</v>
      </c>
      <c r="K341" t="b">
        <f ca="1">IF(TODAY()-E341&gt;'Data Inputs'!$B$46,TRUE,FALSE)</f>
        <v>1</v>
      </c>
    </row>
    <row r="342" spans="1:11" x14ac:dyDescent="0.25">
      <c r="A342" s="110" t="str">
        <f t="shared" si="15"/>
        <v/>
      </c>
      <c r="B342" s="55"/>
      <c r="C342" s="55"/>
      <c r="D342" s="129"/>
      <c r="E342" s="56"/>
      <c r="F342" s="133"/>
      <c r="G342" s="56"/>
      <c r="H342" s="84">
        <f>SUMIF('Cash Inflows'!E:E,'AR Journal'!D342,'Cash Inflows'!F:F)</f>
        <v>0</v>
      </c>
      <c r="I342" s="84">
        <f t="shared" si="16"/>
        <v>0</v>
      </c>
      <c r="J342">
        <f t="shared" si="17"/>
        <v>0</v>
      </c>
      <c r="K342" t="b">
        <f ca="1">IF(TODAY()-E342&gt;'Data Inputs'!$B$46,TRUE,FALSE)</f>
        <v>1</v>
      </c>
    </row>
    <row r="343" spans="1:11" x14ac:dyDescent="0.25">
      <c r="A343" s="110" t="str">
        <f t="shared" si="15"/>
        <v/>
      </c>
      <c r="B343" s="55"/>
      <c r="C343" s="55"/>
      <c r="D343" s="129"/>
      <c r="E343" s="56"/>
      <c r="F343" s="133"/>
      <c r="G343" s="56"/>
      <c r="H343" s="84">
        <f>SUMIF('Cash Inflows'!E:E,'AR Journal'!D343,'Cash Inflows'!F:F)</f>
        <v>0</v>
      </c>
      <c r="I343" s="84">
        <f t="shared" si="16"/>
        <v>0</v>
      </c>
      <c r="J343">
        <f t="shared" si="17"/>
        <v>0</v>
      </c>
      <c r="K343" t="b">
        <f ca="1">IF(TODAY()-E343&gt;'Data Inputs'!$B$46,TRUE,FALSE)</f>
        <v>1</v>
      </c>
    </row>
    <row r="344" spans="1:11" x14ac:dyDescent="0.25">
      <c r="A344" s="110" t="str">
        <f t="shared" si="15"/>
        <v/>
      </c>
      <c r="B344" s="55"/>
      <c r="C344" s="55"/>
      <c r="D344" s="129"/>
      <c r="E344" s="56"/>
      <c r="F344" s="133"/>
      <c r="G344" s="56"/>
      <c r="H344" s="84">
        <f>SUMIF('Cash Inflows'!E:E,'AR Journal'!D344,'Cash Inflows'!F:F)</f>
        <v>0</v>
      </c>
      <c r="I344" s="84">
        <f t="shared" si="16"/>
        <v>0</v>
      </c>
      <c r="J344">
        <f t="shared" si="17"/>
        <v>0</v>
      </c>
      <c r="K344" t="b">
        <f ca="1">IF(TODAY()-E344&gt;'Data Inputs'!$B$46,TRUE,FALSE)</f>
        <v>1</v>
      </c>
    </row>
    <row r="345" spans="1:11" x14ac:dyDescent="0.25">
      <c r="A345" s="110" t="str">
        <f t="shared" si="15"/>
        <v/>
      </c>
      <c r="B345" s="55"/>
      <c r="C345" s="55"/>
      <c r="D345" s="129"/>
      <c r="E345" s="56"/>
      <c r="F345" s="133"/>
      <c r="G345" s="56"/>
      <c r="H345" s="84">
        <f>SUMIF('Cash Inflows'!E:E,'AR Journal'!D345,'Cash Inflows'!F:F)</f>
        <v>0</v>
      </c>
      <c r="I345" s="84">
        <f t="shared" si="16"/>
        <v>0</v>
      </c>
      <c r="J345">
        <f t="shared" si="17"/>
        <v>0</v>
      </c>
      <c r="K345" t="b">
        <f ca="1">IF(TODAY()-E345&gt;'Data Inputs'!$B$46,TRUE,FALSE)</f>
        <v>1</v>
      </c>
    </row>
    <row r="346" spans="1:11" x14ac:dyDescent="0.25">
      <c r="A346" s="110" t="str">
        <f t="shared" si="15"/>
        <v/>
      </c>
      <c r="B346" s="55"/>
      <c r="C346" s="55"/>
      <c r="D346" s="129"/>
      <c r="E346" s="56"/>
      <c r="F346" s="133"/>
      <c r="G346" s="56"/>
      <c r="H346" s="84">
        <f>SUMIF('Cash Inflows'!E:E,'AR Journal'!D346,'Cash Inflows'!F:F)</f>
        <v>0</v>
      </c>
      <c r="I346" s="84">
        <f t="shared" si="16"/>
        <v>0</v>
      </c>
      <c r="J346">
        <f t="shared" si="17"/>
        <v>0</v>
      </c>
      <c r="K346" t="b">
        <f ca="1">IF(TODAY()-E346&gt;'Data Inputs'!$B$46,TRUE,FALSE)</f>
        <v>1</v>
      </c>
    </row>
    <row r="347" spans="1:11" x14ac:dyDescent="0.25">
      <c r="A347" s="110" t="str">
        <f t="shared" si="15"/>
        <v/>
      </c>
      <c r="B347" s="55"/>
      <c r="C347" s="55"/>
      <c r="D347" s="129"/>
      <c r="E347" s="56"/>
      <c r="F347" s="133"/>
      <c r="G347" s="56"/>
      <c r="H347" s="84">
        <f>SUMIF('Cash Inflows'!E:E,'AR Journal'!D347,'Cash Inflows'!F:F)</f>
        <v>0</v>
      </c>
      <c r="I347" s="84">
        <f t="shared" si="16"/>
        <v>0</v>
      </c>
      <c r="J347">
        <f t="shared" si="17"/>
        <v>0</v>
      </c>
      <c r="K347" t="b">
        <f ca="1">IF(TODAY()-E347&gt;'Data Inputs'!$B$46,TRUE,FALSE)</f>
        <v>1</v>
      </c>
    </row>
    <row r="348" spans="1:11" x14ac:dyDescent="0.25">
      <c r="A348" s="110" t="str">
        <f t="shared" si="15"/>
        <v/>
      </c>
      <c r="B348" s="55"/>
      <c r="C348" s="55"/>
      <c r="D348" s="129"/>
      <c r="E348" s="56"/>
      <c r="F348" s="133"/>
      <c r="G348" s="56"/>
      <c r="H348" s="84">
        <f>SUMIF('Cash Inflows'!E:E,'AR Journal'!D348,'Cash Inflows'!F:F)</f>
        <v>0</v>
      </c>
      <c r="I348" s="84">
        <f t="shared" si="16"/>
        <v>0</v>
      </c>
      <c r="J348">
        <f t="shared" si="17"/>
        <v>0</v>
      </c>
      <c r="K348" t="b">
        <f ca="1">IF(TODAY()-E348&gt;'Data Inputs'!$B$46,TRUE,FALSE)</f>
        <v>1</v>
      </c>
    </row>
    <row r="349" spans="1:11" x14ac:dyDescent="0.25">
      <c r="A349" s="110" t="str">
        <f t="shared" si="15"/>
        <v/>
      </c>
      <c r="B349" s="55"/>
      <c r="C349" s="55"/>
      <c r="D349" s="129"/>
      <c r="E349" s="56"/>
      <c r="F349" s="133"/>
      <c r="G349" s="56"/>
      <c r="H349" s="84">
        <f>SUMIF('Cash Inflows'!E:E,'AR Journal'!D349,'Cash Inflows'!F:F)</f>
        <v>0</v>
      </c>
      <c r="I349" s="84">
        <f t="shared" si="16"/>
        <v>0</v>
      </c>
      <c r="J349">
        <f t="shared" si="17"/>
        <v>0</v>
      </c>
      <c r="K349" t="b">
        <f ca="1">IF(TODAY()-E349&gt;'Data Inputs'!$B$46,TRUE,FALSE)</f>
        <v>1</v>
      </c>
    </row>
    <row r="350" spans="1:11" x14ac:dyDescent="0.25">
      <c r="A350" s="110" t="str">
        <f t="shared" si="15"/>
        <v/>
      </c>
      <c r="B350" s="55"/>
      <c r="C350" s="55"/>
      <c r="D350" s="129"/>
      <c r="E350" s="56"/>
      <c r="F350" s="133"/>
      <c r="G350" s="56"/>
      <c r="H350" s="84">
        <f>SUMIF('Cash Inflows'!E:E,'AR Journal'!D350,'Cash Inflows'!F:F)</f>
        <v>0</v>
      </c>
      <c r="I350" s="84">
        <f t="shared" si="16"/>
        <v>0</v>
      </c>
      <c r="J350">
        <f t="shared" si="17"/>
        <v>0</v>
      </c>
      <c r="K350" t="b">
        <f ca="1">IF(TODAY()-E350&gt;'Data Inputs'!$B$46,TRUE,FALSE)</f>
        <v>1</v>
      </c>
    </row>
    <row r="351" spans="1:11" x14ac:dyDescent="0.25">
      <c r="A351" s="110" t="str">
        <f t="shared" si="15"/>
        <v/>
      </c>
      <c r="B351" s="55"/>
      <c r="C351" s="55"/>
      <c r="D351" s="129"/>
      <c r="E351" s="56"/>
      <c r="F351" s="133"/>
      <c r="G351" s="56"/>
      <c r="H351" s="84">
        <f>SUMIF('Cash Inflows'!E:E,'AR Journal'!D351,'Cash Inflows'!F:F)</f>
        <v>0</v>
      </c>
      <c r="I351" s="84">
        <f t="shared" si="16"/>
        <v>0</v>
      </c>
      <c r="J351">
        <f t="shared" si="17"/>
        <v>0</v>
      </c>
      <c r="K351" t="b">
        <f ca="1">IF(TODAY()-E351&gt;'Data Inputs'!$B$46,TRUE,FALSE)</f>
        <v>1</v>
      </c>
    </row>
    <row r="352" spans="1:11" x14ac:dyDescent="0.25">
      <c r="A352" s="110" t="str">
        <f t="shared" si="15"/>
        <v/>
      </c>
      <c r="B352" s="55"/>
      <c r="C352" s="55"/>
      <c r="D352" s="129"/>
      <c r="E352" s="56"/>
      <c r="F352" s="133"/>
      <c r="G352" s="56"/>
      <c r="H352" s="84">
        <f>SUMIF('Cash Inflows'!E:E,'AR Journal'!D352,'Cash Inflows'!F:F)</f>
        <v>0</v>
      </c>
      <c r="I352" s="84">
        <f t="shared" si="16"/>
        <v>0</v>
      </c>
      <c r="J352">
        <f t="shared" si="17"/>
        <v>0</v>
      </c>
      <c r="K352" t="b">
        <f ca="1">IF(TODAY()-E352&gt;'Data Inputs'!$B$46,TRUE,FALSE)</f>
        <v>1</v>
      </c>
    </row>
    <row r="353" spans="1:11" x14ac:dyDescent="0.25">
      <c r="A353" s="110" t="str">
        <f t="shared" si="15"/>
        <v/>
      </c>
      <c r="B353" s="55"/>
      <c r="C353" s="55"/>
      <c r="D353" s="129"/>
      <c r="E353" s="56"/>
      <c r="F353" s="133"/>
      <c r="G353" s="56"/>
      <c r="H353" s="84">
        <f>SUMIF('Cash Inflows'!E:E,'AR Journal'!D353,'Cash Inflows'!F:F)</f>
        <v>0</v>
      </c>
      <c r="I353" s="84">
        <f t="shared" si="16"/>
        <v>0</v>
      </c>
      <c r="J353">
        <f t="shared" si="17"/>
        <v>0</v>
      </c>
      <c r="K353" t="b">
        <f ca="1">IF(TODAY()-E353&gt;'Data Inputs'!$B$46,TRUE,FALSE)</f>
        <v>1</v>
      </c>
    </row>
    <row r="354" spans="1:11" x14ac:dyDescent="0.25">
      <c r="A354" s="110" t="str">
        <f t="shared" si="15"/>
        <v/>
      </c>
      <c r="B354" s="55"/>
      <c r="C354" s="55"/>
      <c r="D354" s="129"/>
      <c r="E354" s="56"/>
      <c r="F354" s="133"/>
      <c r="G354" s="56"/>
      <c r="H354" s="84">
        <f>SUMIF('Cash Inflows'!E:E,'AR Journal'!D354,'Cash Inflows'!F:F)</f>
        <v>0</v>
      </c>
      <c r="I354" s="84">
        <f t="shared" si="16"/>
        <v>0</v>
      </c>
      <c r="J354">
        <f t="shared" si="17"/>
        <v>0</v>
      </c>
      <c r="K354" t="b">
        <f ca="1">IF(TODAY()-E354&gt;'Data Inputs'!$B$46,TRUE,FALSE)</f>
        <v>1</v>
      </c>
    </row>
    <row r="355" spans="1:11" x14ac:dyDescent="0.25">
      <c r="A355" s="110" t="str">
        <f t="shared" si="15"/>
        <v/>
      </c>
      <c r="B355" s="55"/>
      <c r="C355" s="55"/>
      <c r="D355" s="129"/>
      <c r="E355" s="56"/>
      <c r="F355" s="133"/>
      <c r="G355" s="56"/>
      <c r="H355" s="84">
        <f>SUMIF('Cash Inflows'!E:E,'AR Journal'!D355,'Cash Inflows'!F:F)</f>
        <v>0</v>
      </c>
      <c r="I355" s="84">
        <f t="shared" si="16"/>
        <v>0</v>
      </c>
      <c r="J355">
        <f t="shared" si="17"/>
        <v>0</v>
      </c>
      <c r="K355" t="b">
        <f ca="1">IF(TODAY()-E355&gt;'Data Inputs'!$B$46,TRUE,FALSE)</f>
        <v>1</v>
      </c>
    </row>
    <row r="356" spans="1:11" x14ac:dyDescent="0.25">
      <c r="A356" s="110" t="str">
        <f t="shared" si="15"/>
        <v/>
      </c>
      <c r="B356" s="55"/>
      <c r="C356" s="55"/>
      <c r="D356" s="129"/>
      <c r="E356" s="56"/>
      <c r="F356" s="133"/>
      <c r="G356" s="56"/>
      <c r="H356" s="84">
        <f>SUMIF('Cash Inflows'!E:E,'AR Journal'!D356,'Cash Inflows'!F:F)</f>
        <v>0</v>
      </c>
      <c r="I356" s="84">
        <f t="shared" si="16"/>
        <v>0</v>
      </c>
      <c r="J356">
        <f t="shared" si="17"/>
        <v>0</v>
      </c>
      <c r="K356" t="b">
        <f ca="1">IF(TODAY()-E356&gt;'Data Inputs'!$B$46,TRUE,FALSE)</f>
        <v>1</v>
      </c>
    </row>
    <row r="357" spans="1:11" x14ac:dyDescent="0.25">
      <c r="A357" s="110" t="str">
        <f t="shared" si="15"/>
        <v/>
      </c>
      <c r="B357" s="55"/>
      <c r="C357" s="55"/>
      <c r="D357" s="55"/>
      <c r="E357" s="56"/>
      <c r="F357" s="133"/>
      <c r="G357" s="56"/>
      <c r="H357" s="84">
        <f>SUMIF('Cash Inflows'!E:E,'AR Journal'!D357,'Cash Inflows'!F:F)</f>
        <v>0</v>
      </c>
      <c r="I357" s="84">
        <f t="shared" si="16"/>
        <v>0</v>
      </c>
      <c r="J357">
        <f t="shared" si="17"/>
        <v>0</v>
      </c>
      <c r="K357" t="b">
        <f ca="1">IF(TODAY()-E357&gt;'Data Inputs'!$B$46,TRUE,FALSE)</f>
        <v>1</v>
      </c>
    </row>
    <row r="358" spans="1:11" x14ac:dyDescent="0.25">
      <c r="A358" s="110" t="str">
        <f t="shared" si="15"/>
        <v/>
      </c>
      <c r="B358" s="55"/>
      <c r="C358" s="55"/>
      <c r="D358" s="55"/>
      <c r="E358" s="56"/>
      <c r="F358" s="133"/>
      <c r="G358" s="56"/>
      <c r="H358" s="84">
        <f>SUMIF('Cash Inflows'!E:E,'AR Journal'!D358,'Cash Inflows'!F:F)</f>
        <v>0</v>
      </c>
      <c r="I358" s="84">
        <f t="shared" si="16"/>
        <v>0</v>
      </c>
      <c r="J358">
        <f t="shared" si="17"/>
        <v>0</v>
      </c>
      <c r="K358" t="b">
        <f ca="1">IF(TODAY()-E358&gt;'Data Inputs'!$B$46,TRUE,FALSE)</f>
        <v>1</v>
      </c>
    </row>
    <row r="359" spans="1:11" x14ac:dyDescent="0.25">
      <c r="A359" s="110" t="str">
        <f t="shared" si="15"/>
        <v/>
      </c>
      <c r="B359" s="55"/>
      <c r="C359" s="55"/>
      <c r="D359" s="55"/>
      <c r="E359" s="56"/>
      <c r="F359" s="133"/>
      <c r="G359" s="56"/>
      <c r="H359" s="84">
        <f>SUMIF('Cash Inflows'!E:E,'AR Journal'!D359,'Cash Inflows'!F:F)</f>
        <v>0</v>
      </c>
      <c r="I359" s="84">
        <f t="shared" si="16"/>
        <v>0</v>
      </c>
      <c r="J359">
        <f t="shared" si="17"/>
        <v>0</v>
      </c>
      <c r="K359" t="b">
        <f ca="1">IF(TODAY()-E359&gt;'Data Inputs'!$B$46,TRUE,FALSE)</f>
        <v>1</v>
      </c>
    </row>
    <row r="360" spans="1:11" x14ac:dyDescent="0.25">
      <c r="A360" s="110" t="str">
        <f t="shared" si="15"/>
        <v/>
      </c>
      <c r="B360" s="55"/>
      <c r="C360" s="55"/>
      <c r="D360" s="55"/>
      <c r="E360" s="56"/>
      <c r="F360" s="133"/>
      <c r="G360" s="56"/>
      <c r="H360" s="84">
        <f>SUMIF('Cash Inflows'!E:E,'AR Journal'!D360,'Cash Inflows'!F:F)</f>
        <v>0</v>
      </c>
      <c r="I360" s="84">
        <f t="shared" si="16"/>
        <v>0</v>
      </c>
      <c r="J360">
        <f t="shared" si="17"/>
        <v>0</v>
      </c>
      <c r="K360" t="b">
        <f ca="1">IF(TODAY()-E360&gt;'Data Inputs'!$B$46,TRUE,FALSE)</f>
        <v>1</v>
      </c>
    </row>
    <row r="361" spans="1:11" x14ac:dyDescent="0.25">
      <c r="A361" s="110" t="str">
        <f t="shared" si="15"/>
        <v/>
      </c>
      <c r="B361" s="55"/>
      <c r="C361" s="55"/>
      <c r="D361" s="55"/>
      <c r="E361" s="56"/>
      <c r="F361" s="133"/>
      <c r="G361" s="56"/>
      <c r="H361" s="84">
        <f>SUMIF('Cash Inflows'!E:E,'AR Journal'!D361,'Cash Inflows'!F:F)</f>
        <v>0</v>
      </c>
      <c r="I361" s="84">
        <f t="shared" si="16"/>
        <v>0</v>
      </c>
      <c r="J361">
        <f t="shared" si="17"/>
        <v>0</v>
      </c>
      <c r="K361" t="b">
        <f ca="1">IF(TODAY()-E361&gt;'Data Inputs'!$B$46,TRUE,FALSE)</f>
        <v>1</v>
      </c>
    </row>
    <row r="362" spans="1:11" x14ac:dyDescent="0.25">
      <c r="A362" s="110" t="str">
        <f t="shared" si="15"/>
        <v/>
      </c>
      <c r="B362" s="55"/>
      <c r="C362" s="55"/>
      <c r="D362" s="55"/>
      <c r="E362" s="56"/>
      <c r="F362" s="133"/>
      <c r="G362" s="56"/>
      <c r="H362" s="84">
        <f>SUMIF('Cash Inflows'!E:E,'AR Journal'!D362,'Cash Inflows'!F:F)</f>
        <v>0</v>
      </c>
      <c r="I362" s="84">
        <f t="shared" si="16"/>
        <v>0</v>
      </c>
      <c r="J362">
        <f t="shared" si="17"/>
        <v>0</v>
      </c>
      <c r="K362" t="b">
        <f ca="1">IF(TODAY()-E362&gt;'Data Inputs'!$B$46,TRUE,FALSE)</f>
        <v>1</v>
      </c>
    </row>
    <row r="363" spans="1:11" x14ac:dyDescent="0.25">
      <c r="A363" s="110" t="str">
        <f t="shared" si="15"/>
        <v/>
      </c>
      <c r="B363" s="55"/>
      <c r="C363" s="55"/>
      <c r="D363" s="55"/>
      <c r="E363" s="56"/>
      <c r="F363" s="133"/>
      <c r="G363" s="56"/>
      <c r="H363" s="84">
        <f>SUMIF('Cash Inflows'!E:E,'AR Journal'!D363,'Cash Inflows'!F:F)</f>
        <v>0</v>
      </c>
      <c r="I363" s="84">
        <f t="shared" si="16"/>
        <v>0</v>
      </c>
      <c r="J363">
        <f t="shared" si="17"/>
        <v>0</v>
      </c>
      <c r="K363" t="b">
        <f ca="1">IF(TODAY()-E363&gt;'Data Inputs'!$B$46,TRUE,FALSE)</f>
        <v>1</v>
      </c>
    </row>
    <row r="364" spans="1:11" x14ac:dyDescent="0.25">
      <c r="A364" s="110" t="str">
        <f t="shared" si="15"/>
        <v/>
      </c>
      <c r="B364" s="55"/>
      <c r="C364" s="55"/>
      <c r="D364" s="55"/>
      <c r="E364" s="56"/>
      <c r="F364" s="133"/>
      <c r="G364" s="56"/>
      <c r="H364" s="84">
        <f>SUMIF('Cash Inflows'!E:E,'AR Journal'!D364,'Cash Inflows'!F:F)</f>
        <v>0</v>
      </c>
      <c r="I364" s="84">
        <f t="shared" si="16"/>
        <v>0</v>
      </c>
      <c r="J364">
        <f t="shared" si="17"/>
        <v>0</v>
      </c>
      <c r="K364" t="b">
        <f ca="1">IF(TODAY()-E364&gt;'Data Inputs'!$B$46,TRUE,FALSE)</f>
        <v>1</v>
      </c>
    </row>
    <row r="365" spans="1:11" x14ac:dyDescent="0.25">
      <c r="A365" s="110" t="str">
        <f t="shared" si="15"/>
        <v/>
      </c>
      <c r="B365" s="55"/>
      <c r="C365" s="55"/>
      <c r="D365" s="55"/>
      <c r="E365" s="56"/>
      <c r="F365" s="133"/>
      <c r="G365" s="56"/>
      <c r="H365" s="84">
        <f>SUMIF('Cash Inflows'!E:E,'AR Journal'!D365,'Cash Inflows'!F:F)</f>
        <v>0</v>
      </c>
      <c r="I365" s="84">
        <f t="shared" si="16"/>
        <v>0</v>
      </c>
      <c r="J365">
        <f t="shared" si="17"/>
        <v>0</v>
      </c>
      <c r="K365" t="b">
        <f ca="1">IF(TODAY()-E365&gt;'Data Inputs'!$B$46,TRUE,FALSE)</f>
        <v>1</v>
      </c>
    </row>
    <row r="366" spans="1:11" x14ac:dyDescent="0.25">
      <c r="A366" s="110" t="str">
        <f t="shared" si="15"/>
        <v/>
      </c>
      <c r="B366" s="55"/>
      <c r="C366" s="55"/>
      <c r="D366" s="55"/>
      <c r="E366" s="56"/>
      <c r="F366" s="133"/>
      <c r="G366" s="56"/>
      <c r="H366" s="84">
        <f>SUMIF('Cash Inflows'!E:E,'AR Journal'!D366,'Cash Inflows'!F:F)</f>
        <v>0</v>
      </c>
      <c r="I366" s="84">
        <f t="shared" si="16"/>
        <v>0</v>
      </c>
      <c r="J366">
        <f t="shared" si="17"/>
        <v>0</v>
      </c>
      <c r="K366" t="b">
        <f ca="1">IF(TODAY()-E366&gt;'Data Inputs'!$B$46,TRUE,FALSE)</f>
        <v>1</v>
      </c>
    </row>
    <row r="367" spans="1:11" x14ac:dyDescent="0.25">
      <c r="A367" s="110" t="str">
        <f t="shared" si="15"/>
        <v/>
      </c>
      <c r="B367" s="55"/>
      <c r="C367" s="55"/>
      <c r="D367" s="55"/>
      <c r="E367" s="56"/>
      <c r="F367" s="133"/>
      <c r="G367" s="56"/>
      <c r="H367" s="84">
        <f>SUMIF('Cash Inflows'!E:E,'AR Journal'!D367,'Cash Inflows'!F:F)</f>
        <v>0</v>
      </c>
      <c r="I367" s="84">
        <f t="shared" si="16"/>
        <v>0</v>
      </c>
      <c r="J367">
        <f t="shared" si="17"/>
        <v>0</v>
      </c>
      <c r="K367" t="b">
        <f ca="1">IF(TODAY()-E367&gt;'Data Inputs'!$B$46,TRUE,FALSE)</f>
        <v>1</v>
      </c>
    </row>
    <row r="368" spans="1:11" x14ac:dyDescent="0.25">
      <c r="A368" s="110" t="str">
        <f t="shared" si="15"/>
        <v/>
      </c>
      <c r="B368" s="55"/>
      <c r="C368" s="55"/>
      <c r="D368" s="55"/>
      <c r="E368" s="56"/>
      <c r="F368" s="133"/>
      <c r="G368" s="56"/>
      <c r="H368" s="84">
        <f>SUMIF('Cash Inflows'!E:E,'AR Journal'!D368,'Cash Inflows'!F:F)</f>
        <v>0</v>
      </c>
      <c r="I368" s="84">
        <f t="shared" si="16"/>
        <v>0</v>
      </c>
      <c r="J368">
        <f t="shared" si="17"/>
        <v>0</v>
      </c>
      <c r="K368" t="b">
        <f ca="1">IF(TODAY()-E368&gt;'Data Inputs'!$B$46,TRUE,FALSE)</f>
        <v>1</v>
      </c>
    </row>
    <row r="369" spans="1:11" x14ac:dyDescent="0.25">
      <c r="A369" s="110" t="str">
        <f t="shared" si="15"/>
        <v/>
      </c>
      <c r="B369" s="55"/>
      <c r="C369" s="55"/>
      <c r="D369" s="55"/>
      <c r="E369" s="56"/>
      <c r="F369" s="133"/>
      <c r="G369" s="56"/>
      <c r="H369" s="84">
        <f>SUMIF('Cash Inflows'!E:E,'AR Journal'!D369,'Cash Inflows'!F:F)</f>
        <v>0</v>
      </c>
      <c r="I369" s="84">
        <f t="shared" si="16"/>
        <v>0</v>
      </c>
      <c r="J369">
        <f t="shared" si="17"/>
        <v>0</v>
      </c>
      <c r="K369" t="b">
        <f ca="1">IF(TODAY()-E369&gt;'Data Inputs'!$B$46,TRUE,FALSE)</f>
        <v>1</v>
      </c>
    </row>
    <row r="370" spans="1:11" x14ac:dyDescent="0.25">
      <c r="A370" s="110" t="str">
        <f t="shared" si="15"/>
        <v/>
      </c>
      <c r="B370" s="55"/>
      <c r="C370" s="55"/>
      <c r="D370" s="55"/>
      <c r="E370" s="56"/>
      <c r="F370" s="133"/>
      <c r="G370" s="56"/>
      <c r="H370" s="84">
        <f>SUMIF('Cash Inflows'!E:E,'AR Journal'!D370,'Cash Inflows'!F:F)</f>
        <v>0</v>
      </c>
      <c r="I370" s="84">
        <f t="shared" si="16"/>
        <v>0</v>
      </c>
      <c r="J370">
        <f t="shared" si="17"/>
        <v>0</v>
      </c>
      <c r="K370" t="b">
        <f ca="1">IF(TODAY()-E370&gt;'Data Inputs'!$B$46,TRUE,FALSE)</f>
        <v>1</v>
      </c>
    </row>
    <row r="371" spans="1:11" x14ac:dyDescent="0.25">
      <c r="A371" s="110" t="str">
        <f t="shared" si="15"/>
        <v/>
      </c>
      <c r="B371" s="55"/>
      <c r="C371" s="55"/>
      <c r="D371" s="55"/>
      <c r="E371" s="56"/>
      <c r="F371" s="133"/>
      <c r="G371" s="56"/>
      <c r="H371" s="84">
        <f>SUMIF('Cash Inflows'!E:E,'AR Journal'!D371,'Cash Inflows'!F:F)</f>
        <v>0</v>
      </c>
      <c r="I371" s="84">
        <f t="shared" si="16"/>
        <v>0</v>
      </c>
      <c r="J371">
        <f t="shared" si="17"/>
        <v>0</v>
      </c>
      <c r="K371" t="b">
        <f ca="1">IF(TODAY()-E371&gt;'Data Inputs'!$B$46,TRUE,FALSE)</f>
        <v>1</v>
      </c>
    </row>
    <row r="372" spans="1:11" x14ac:dyDescent="0.25">
      <c r="A372" s="110" t="str">
        <f t="shared" si="15"/>
        <v/>
      </c>
      <c r="B372" s="55"/>
      <c r="C372" s="55"/>
      <c r="D372" s="55"/>
      <c r="E372" s="56"/>
      <c r="F372" s="133"/>
      <c r="G372" s="56"/>
      <c r="H372" s="84">
        <f>SUMIF('Cash Inflows'!E:E,'AR Journal'!D372,'Cash Inflows'!F:F)</f>
        <v>0</v>
      </c>
      <c r="I372" s="84">
        <f t="shared" si="16"/>
        <v>0</v>
      </c>
      <c r="J372">
        <f t="shared" si="17"/>
        <v>0</v>
      </c>
      <c r="K372" t="b">
        <f ca="1">IF(TODAY()-E372&gt;'Data Inputs'!$B$46,TRUE,FALSE)</f>
        <v>1</v>
      </c>
    </row>
    <row r="373" spans="1:11" x14ac:dyDescent="0.25">
      <c r="A373" s="110" t="str">
        <f t="shared" si="15"/>
        <v/>
      </c>
      <c r="B373" s="55"/>
      <c r="C373" s="55"/>
      <c r="D373" s="55"/>
      <c r="E373" s="56"/>
      <c r="F373" s="133"/>
      <c r="G373" s="56"/>
      <c r="H373" s="84">
        <f>SUMIF('Cash Inflows'!E:E,'AR Journal'!D373,'Cash Inflows'!F:F)</f>
        <v>0</v>
      </c>
      <c r="I373" s="84">
        <f t="shared" si="16"/>
        <v>0</v>
      </c>
      <c r="J373">
        <f t="shared" si="17"/>
        <v>0</v>
      </c>
      <c r="K373" t="b">
        <f ca="1">IF(TODAY()-E373&gt;'Data Inputs'!$B$46,TRUE,FALSE)</f>
        <v>1</v>
      </c>
    </row>
    <row r="374" spans="1:11" x14ac:dyDescent="0.25">
      <c r="A374" s="110" t="str">
        <f t="shared" si="15"/>
        <v/>
      </c>
      <c r="B374" s="55"/>
      <c r="C374" s="55"/>
      <c r="D374" s="55"/>
      <c r="E374" s="56"/>
      <c r="F374" s="133"/>
      <c r="G374" s="56"/>
      <c r="H374" s="84">
        <f>SUMIF('Cash Inflows'!E:E,'AR Journal'!D374,'Cash Inflows'!F:F)</f>
        <v>0</v>
      </c>
      <c r="I374" s="84">
        <f t="shared" si="16"/>
        <v>0</v>
      </c>
      <c r="J374">
        <f t="shared" si="17"/>
        <v>0</v>
      </c>
      <c r="K374" t="b">
        <f ca="1">IF(TODAY()-E374&gt;'Data Inputs'!$B$46,TRUE,FALSE)</f>
        <v>1</v>
      </c>
    </row>
    <row r="375" spans="1:11" x14ac:dyDescent="0.25">
      <c r="A375" s="110" t="str">
        <f t="shared" si="15"/>
        <v/>
      </c>
      <c r="B375" s="55"/>
      <c r="C375" s="55"/>
      <c r="D375" s="55"/>
      <c r="E375" s="56"/>
      <c r="F375" s="133"/>
      <c r="G375" s="56"/>
      <c r="H375" s="84">
        <f>SUMIF('Cash Inflows'!E:E,'AR Journal'!D375,'Cash Inflows'!F:F)</f>
        <v>0</v>
      </c>
      <c r="I375" s="84">
        <f t="shared" si="16"/>
        <v>0</v>
      </c>
      <c r="J375">
        <f t="shared" si="17"/>
        <v>0</v>
      </c>
      <c r="K375" t="b">
        <f ca="1">IF(TODAY()-E375&gt;'Data Inputs'!$B$46,TRUE,FALSE)</f>
        <v>1</v>
      </c>
    </row>
    <row r="376" spans="1:11" x14ac:dyDescent="0.25">
      <c r="A376" s="110" t="str">
        <f t="shared" si="15"/>
        <v/>
      </c>
      <c r="B376" s="55"/>
      <c r="C376" s="55"/>
      <c r="D376" s="55"/>
      <c r="E376" s="56"/>
      <c r="F376" s="133"/>
      <c r="G376" s="56"/>
      <c r="H376" s="84">
        <f>SUMIF('Cash Inflows'!E:E,'AR Journal'!D376,'Cash Inflows'!F:F)</f>
        <v>0</v>
      </c>
      <c r="I376" s="84">
        <f t="shared" si="16"/>
        <v>0</v>
      </c>
      <c r="J376">
        <f t="shared" si="17"/>
        <v>0</v>
      </c>
      <c r="K376" t="b">
        <f ca="1">IF(TODAY()-E376&gt;'Data Inputs'!$B$46,TRUE,FALSE)</f>
        <v>1</v>
      </c>
    </row>
    <row r="377" spans="1:11" x14ac:dyDescent="0.25">
      <c r="A377" s="110" t="str">
        <f t="shared" si="15"/>
        <v/>
      </c>
      <c r="B377" s="55"/>
      <c r="C377" s="55"/>
      <c r="D377" s="55"/>
      <c r="E377" s="56"/>
      <c r="F377" s="133"/>
      <c r="G377" s="56"/>
      <c r="H377" s="84">
        <f>SUMIF('Cash Inflows'!E:E,'AR Journal'!D377,'Cash Inflows'!F:F)</f>
        <v>0</v>
      </c>
      <c r="I377" s="84">
        <f t="shared" si="16"/>
        <v>0</v>
      </c>
      <c r="J377">
        <f t="shared" si="17"/>
        <v>0</v>
      </c>
      <c r="K377" t="b">
        <f ca="1">IF(TODAY()-E377&gt;'Data Inputs'!$B$46,TRUE,FALSE)</f>
        <v>1</v>
      </c>
    </row>
    <row r="378" spans="1:11" x14ac:dyDescent="0.25">
      <c r="A378" s="110" t="str">
        <f t="shared" si="15"/>
        <v/>
      </c>
      <c r="B378" s="55"/>
      <c r="C378" s="55"/>
      <c r="D378" s="55"/>
      <c r="E378" s="56"/>
      <c r="F378" s="133"/>
      <c r="G378" s="56"/>
      <c r="H378" s="84">
        <f>SUMIF('Cash Inflows'!E:E,'AR Journal'!D378,'Cash Inflows'!F:F)</f>
        <v>0</v>
      </c>
      <c r="I378" s="84">
        <f t="shared" si="16"/>
        <v>0</v>
      </c>
      <c r="J378">
        <f t="shared" si="17"/>
        <v>0</v>
      </c>
      <c r="K378" t="b">
        <f ca="1">IF(TODAY()-E378&gt;'Data Inputs'!$B$46,TRUE,FALSE)</f>
        <v>1</v>
      </c>
    </row>
    <row r="379" spans="1:11" x14ac:dyDescent="0.25">
      <c r="A379" s="110" t="str">
        <f t="shared" si="15"/>
        <v/>
      </c>
      <c r="B379" s="55"/>
      <c r="C379" s="55"/>
      <c r="D379" s="55"/>
      <c r="E379" s="56"/>
      <c r="F379" s="133"/>
      <c r="G379" s="56"/>
      <c r="H379" s="84">
        <f>SUMIF('Cash Inflows'!E:E,'AR Journal'!D379,'Cash Inflows'!F:F)</f>
        <v>0</v>
      </c>
      <c r="I379" s="84">
        <f t="shared" si="16"/>
        <v>0</v>
      </c>
      <c r="J379">
        <f t="shared" si="17"/>
        <v>0</v>
      </c>
      <c r="K379" t="b">
        <f ca="1">IF(TODAY()-E379&gt;'Data Inputs'!$B$46,TRUE,FALSE)</f>
        <v>1</v>
      </c>
    </row>
    <row r="380" spans="1:11" x14ac:dyDescent="0.25">
      <c r="A380" s="110" t="str">
        <f t="shared" si="15"/>
        <v/>
      </c>
      <c r="B380" s="55"/>
      <c r="C380" s="55"/>
      <c r="D380" s="55"/>
      <c r="E380" s="56"/>
      <c r="F380" s="133"/>
      <c r="G380" s="56"/>
      <c r="H380" s="84">
        <f>SUMIF('Cash Inflows'!E:E,'AR Journal'!D380,'Cash Inflows'!F:F)</f>
        <v>0</v>
      </c>
      <c r="I380" s="84">
        <f t="shared" si="16"/>
        <v>0</v>
      </c>
      <c r="J380">
        <f t="shared" si="17"/>
        <v>0</v>
      </c>
      <c r="K380" t="b">
        <f ca="1">IF(TODAY()-E380&gt;'Data Inputs'!$B$46,TRUE,FALSE)</f>
        <v>1</v>
      </c>
    </row>
    <row r="381" spans="1:11" x14ac:dyDescent="0.25">
      <c r="A381" s="110" t="str">
        <f t="shared" si="15"/>
        <v/>
      </c>
      <c r="B381" s="55"/>
      <c r="C381" s="55"/>
      <c r="D381" s="55"/>
      <c r="E381" s="56"/>
      <c r="F381" s="133"/>
      <c r="G381" s="56"/>
      <c r="H381" s="84">
        <f>SUMIF('Cash Inflows'!E:E,'AR Journal'!D381,'Cash Inflows'!F:F)</f>
        <v>0</v>
      </c>
      <c r="I381" s="84">
        <f t="shared" si="16"/>
        <v>0</v>
      </c>
      <c r="J381">
        <f t="shared" si="17"/>
        <v>0</v>
      </c>
      <c r="K381" t="b">
        <f ca="1">IF(TODAY()-E381&gt;'Data Inputs'!$B$46,TRUE,FALSE)</f>
        <v>1</v>
      </c>
    </row>
    <row r="382" spans="1:11" x14ac:dyDescent="0.25">
      <c r="A382" s="110" t="str">
        <f t="shared" si="15"/>
        <v/>
      </c>
      <c r="B382" s="55"/>
      <c r="C382" s="55"/>
      <c r="D382" s="55"/>
      <c r="E382" s="56"/>
      <c r="F382" s="133"/>
      <c r="G382" s="56"/>
      <c r="H382" s="84">
        <f>SUMIF('Cash Inflows'!E:E,'AR Journal'!D382,'Cash Inflows'!F:F)</f>
        <v>0</v>
      </c>
      <c r="I382" s="84">
        <f t="shared" si="16"/>
        <v>0</v>
      </c>
      <c r="J382">
        <f t="shared" si="17"/>
        <v>0</v>
      </c>
      <c r="K382" t="b">
        <f ca="1">IF(TODAY()-E382&gt;'Data Inputs'!$B$46,TRUE,FALSE)</f>
        <v>1</v>
      </c>
    </row>
    <row r="383" spans="1:11" x14ac:dyDescent="0.25">
      <c r="A383" s="110" t="str">
        <f t="shared" si="15"/>
        <v/>
      </c>
      <c r="B383" s="55"/>
      <c r="C383" s="55"/>
      <c r="D383" s="55"/>
      <c r="E383" s="56"/>
      <c r="F383" s="133"/>
      <c r="G383" s="56"/>
      <c r="H383" s="84">
        <f>SUMIF('Cash Inflows'!E:E,'AR Journal'!D383,'Cash Inflows'!F:F)</f>
        <v>0</v>
      </c>
      <c r="I383" s="84">
        <f t="shared" si="16"/>
        <v>0</v>
      </c>
      <c r="J383">
        <f t="shared" si="17"/>
        <v>0</v>
      </c>
      <c r="K383" t="b">
        <f ca="1">IF(TODAY()-E383&gt;'Data Inputs'!$B$46,TRUE,FALSE)</f>
        <v>1</v>
      </c>
    </row>
    <row r="384" spans="1:11" x14ac:dyDescent="0.25">
      <c r="A384" s="110" t="str">
        <f t="shared" si="15"/>
        <v/>
      </c>
      <c r="B384" s="55"/>
      <c r="C384" s="55"/>
      <c r="D384" s="55"/>
      <c r="E384" s="56"/>
      <c r="F384" s="133"/>
      <c r="G384" s="56"/>
      <c r="H384" s="84">
        <f>SUMIF('Cash Inflows'!E:E,'AR Journal'!D384,'Cash Inflows'!F:F)</f>
        <v>0</v>
      </c>
      <c r="I384" s="84">
        <f t="shared" si="16"/>
        <v>0</v>
      </c>
      <c r="J384">
        <f t="shared" si="17"/>
        <v>0</v>
      </c>
      <c r="K384" t="b">
        <f ca="1">IF(TODAY()-E384&gt;'Data Inputs'!$B$46,TRUE,FALSE)</f>
        <v>1</v>
      </c>
    </row>
    <row r="385" spans="1:11" x14ac:dyDescent="0.25">
      <c r="A385" s="110" t="str">
        <f t="shared" si="15"/>
        <v/>
      </c>
      <c r="B385" s="55"/>
      <c r="C385" s="55"/>
      <c r="D385" s="55"/>
      <c r="E385" s="56"/>
      <c r="F385" s="133"/>
      <c r="G385" s="56"/>
      <c r="H385" s="84">
        <f>SUMIF('Cash Inflows'!E:E,'AR Journal'!D385,'Cash Inflows'!F:F)</f>
        <v>0</v>
      </c>
      <c r="I385" s="84">
        <f t="shared" si="16"/>
        <v>0</v>
      </c>
      <c r="J385">
        <f t="shared" si="17"/>
        <v>0</v>
      </c>
      <c r="K385" t="b">
        <f ca="1">IF(TODAY()-E385&gt;'Data Inputs'!$B$46,TRUE,FALSE)</f>
        <v>1</v>
      </c>
    </row>
    <row r="386" spans="1:11" x14ac:dyDescent="0.25">
      <c r="A386" s="110" t="str">
        <f t="shared" si="15"/>
        <v/>
      </c>
      <c r="B386" s="55"/>
      <c r="C386" s="55"/>
      <c r="D386" s="55"/>
      <c r="E386" s="56"/>
      <c r="F386" s="133"/>
      <c r="G386" s="56"/>
      <c r="H386" s="84">
        <f>SUMIF('Cash Inflows'!E:E,'AR Journal'!D386,'Cash Inflows'!F:F)</f>
        <v>0</v>
      </c>
      <c r="I386" s="84">
        <f t="shared" si="16"/>
        <v>0</v>
      </c>
      <c r="J386">
        <f t="shared" si="17"/>
        <v>0</v>
      </c>
      <c r="K386" t="b">
        <f ca="1">IF(TODAY()-E386&gt;'Data Inputs'!$B$46,TRUE,FALSE)</f>
        <v>1</v>
      </c>
    </row>
    <row r="387" spans="1:11" x14ac:dyDescent="0.25">
      <c r="A387" s="110" t="str">
        <f t="shared" ref="A387:A450" si="18">IF(E387="","",E387+(6-J387))</f>
        <v/>
      </c>
      <c r="B387" s="55"/>
      <c r="C387" s="55"/>
      <c r="D387" s="55"/>
      <c r="E387" s="56"/>
      <c r="F387" s="133"/>
      <c r="G387" s="56"/>
      <c r="H387" s="84">
        <f>SUMIF('Cash Inflows'!E:E,'AR Journal'!D387,'Cash Inflows'!F:F)</f>
        <v>0</v>
      </c>
      <c r="I387" s="84">
        <f t="shared" ref="I387:I450" si="19">F387-H387</f>
        <v>0</v>
      </c>
      <c r="J387">
        <f t="shared" ref="J387:J450" si="20">IF(WEEKDAY(E387)=7,0,WEEKDAY(E387))</f>
        <v>0</v>
      </c>
      <c r="K387" t="b">
        <f ca="1">IF(TODAY()-E387&gt;'Data Inputs'!$B$46,TRUE,FALSE)</f>
        <v>1</v>
      </c>
    </row>
    <row r="388" spans="1:11" x14ac:dyDescent="0.25">
      <c r="A388" s="110" t="str">
        <f t="shared" si="18"/>
        <v/>
      </c>
      <c r="B388" s="55"/>
      <c r="C388" s="55"/>
      <c r="D388" s="55"/>
      <c r="E388" s="56"/>
      <c r="F388" s="133"/>
      <c r="G388" s="56"/>
      <c r="H388" s="84">
        <f>SUMIF('Cash Inflows'!E:E,'AR Journal'!D388,'Cash Inflows'!F:F)</f>
        <v>0</v>
      </c>
      <c r="I388" s="84">
        <f t="shared" si="19"/>
        <v>0</v>
      </c>
      <c r="J388">
        <f t="shared" si="20"/>
        <v>0</v>
      </c>
      <c r="K388" t="b">
        <f ca="1">IF(TODAY()-E388&gt;'Data Inputs'!$B$46,TRUE,FALSE)</f>
        <v>1</v>
      </c>
    </row>
    <row r="389" spans="1:11" x14ac:dyDescent="0.25">
      <c r="A389" s="110" t="str">
        <f t="shared" si="18"/>
        <v/>
      </c>
      <c r="B389" s="55"/>
      <c r="C389" s="55"/>
      <c r="D389" s="55"/>
      <c r="E389" s="56"/>
      <c r="F389" s="133"/>
      <c r="G389" s="56"/>
      <c r="H389" s="84">
        <f>SUMIF('Cash Inflows'!E:E,'AR Journal'!D389,'Cash Inflows'!F:F)</f>
        <v>0</v>
      </c>
      <c r="I389" s="84">
        <f t="shared" si="19"/>
        <v>0</v>
      </c>
      <c r="J389">
        <f t="shared" si="20"/>
        <v>0</v>
      </c>
      <c r="K389" t="b">
        <f ca="1">IF(TODAY()-E389&gt;'Data Inputs'!$B$46,TRUE,FALSE)</f>
        <v>1</v>
      </c>
    </row>
    <row r="390" spans="1:11" x14ac:dyDescent="0.25">
      <c r="A390" s="110" t="str">
        <f t="shared" si="18"/>
        <v/>
      </c>
      <c r="B390" s="55"/>
      <c r="C390" s="55"/>
      <c r="D390" s="55"/>
      <c r="E390" s="56"/>
      <c r="F390" s="133"/>
      <c r="G390" s="56"/>
      <c r="H390" s="84">
        <f>SUMIF('Cash Inflows'!E:E,'AR Journal'!D390,'Cash Inflows'!F:F)</f>
        <v>0</v>
      </c>
      <c r="I390" s="84">
        <f t="shared" si="19"/>
        <v>0</v>
      </c>
      <c r="J390">
        <f t="shared" si="20"/>
        <v>0</v>
      </c>
      <c r="K390" t="b">
        <f ca="1">IF(TODAY()-E390&gt;'Data Inputs'!$B$46,TRUE,FALSE)</f>
        <v>1</v>
      </c>
    </row>
    <row r="391" spans="1:11" x14ac:dyDescent="0.25">
      <c r="A391" s="110" t="str">
        <f t="shared" si="18"/>
        <v/>
      </c>
      <c r="B391" s="55"/>
      <c r="C391" s="55"/>
      <c r="D391" s="55"/>
      <c r="E391" s="56"/>
      <c r="F391" s="133"/>
      <c r="G391" s="56"/>
      <c r="H391" s="84">
        <f>SUMIF('Cash Inflows'!E:E,'AR Journal'!D391,'Cash Inflows'!F:F)</f>
        <v>0</v>
      </c>
      <c r="I391" s="84">
        <f t="shared" si="19"/>
        <v>0</v>
      </c>
      <c r="J391">
        <f t="shared" si="20"/>
        <v>0</v>
      </c>
      <c r="K391" t="b">
        <f ca="1">IF(TODAY()-E391&gt;'Data Inputs'!$B$46,TRUE,FALSE)</f>
        <v>1</v>
      </c>
    </row>
    <row r="392" spans="1:11" x14ac:dyDescent="0.25">
      <c r="A392" s="110" t="str">
        <f t="shared" si="18"/>
        <v/>
      </c>
      <c r="B392" s="55"/>
      <c r="C392" s="55"/>
      <c r="D392" s="55"/>
      <c r="E392" s="56"/>
      <c r="F392" s="133"/>
      <c r="G392" s="56"/>
      <c r="H392" s="84">
        <f>SUMIF('Cash Inflows'!E:E,'AR Journal'!D392,'Cash Inflows'!F:F)</f>
        <v>0</v>
      </c>
      <c r="I392" s="84">
        <f t="shared" si="19"/>
        <v>0</v>
      </c>
      <c r="J392">
        <f t="shared" si="20"/>
        <v>0</v>
      </c>
      <c r="K392" t="b">
        <f ca="1">IF(TODAY()-E392&gt;'Data Inputs'!$B$46,TRUE,FALSE)</f>
        <v>1</v>
      </c>
    </row>
    <row r="393" spans="1:11" x14ac:dyDescent="0.25">
      <c r="A393" s="110" t="str">
        <f t="shared" si="18"/>
        <v/>
      </c>
      <c r="B393" s="55"/>
      <c r="C393" s="55"/>
      <c r="D393" s="55"/>
      <c r="E393" s="56"/>
      <c r="F393" s="133"/>
      <c r="G393" s="56"/>
      <c r="H393" s="84">
        <f>SUMIF('Cash Inflows'!E:E,'AR Journal'!D393,'Cash Inflows'!F:F)</f>
        <v>0</v>
      </c>
      <c r="I393" s="84">
        <f t="shared" si="19"/>
        <v>0</v>
      </c>
      <c r="J393">
        <f t="shared" si="20"/>
        <v>0</v>
      </c>
      <c r="K393" t="b">
        <f ca="1">IF(TODAY()-E393&gt;'Data Inputs'!$B$46,TRUE,FALSE)</f>
        <v>1</v>
      </c>
    </row>
    <row r="394" spans="1:11" x14ac:dyDescent="0.25">
      <c r="A394" s="110" t="str">
        <f t="shared" si="18"/>
        <v/>
      </c>
      <c r="B394" s="55"/>
      <c r="C394" s="55"/>
      <c r="D394" s="55"/>
      <c r="E394" s="56"/>
      <c r="F394" s="133"/>
      <c r="G394" s="56"/>
      <c r="H394" s="84">
        <f>SUMIF('Cash Inflows'!E:E,'AR Journal'!D394,'Cash Inflows'!F:F)</f>
        <v>0</v>
      </c>
      <c r="I394" s="84">
        <f t="shared" si="19"/>
        <v>0</v>
      </c>
      <c r="J394">
        <f t="shared" si="20"/>
        <v>0</v>
      </c>
      <c r="K394" t="b">
        <f ca="1">IF(TODAY()-E394&gt;'Data Inputs'!$B$46,TRUE,FALSE)</f>
        <v>1</v>
      </c>
    </row>
    <row r="395" spans="1:11" x14ac:dyDescent="0.25">
      <c r="A395" s="110" t="str">
        <f t="shared" si="18"/>
        <v/>
      </c>
      <c r="B395" s="55"/>
      <c r="C395" s="55"/>
      <c r="D395" s="55"/>
      <c r="E395" s="56"/>
      <c r="F395" s="133"/>
      <c r="G395" s="56"/>
      <c r="H395" s="84">
        <f>SUMIF('Cash Inflows'!E:E,'AR Journal'!D395,'Cash Inflows'!F:F)</f>
        <v>0</v>
      </c>
      <c r="I395" s="84">
        <f t="shared" si="19"/>
        <v>0</v>
      </c>
      <c r="J395">
        <f t="shared" si="20"/>
        <v>0</v>
      </c>
      <c r="K395" t="b">
        <f ca="1">IF(TODAY()-E395&gt;'Data Inputs'!$B$46,TRUE,FALSE)</f>
        <v>1</v>
      </c>
    </row>
    <row r="396" spans="1:11" x14ac:dyDescent="0.25">
      <c r="A396" s="110" t="str">
        <f t="shared" si="18"/>
        <v/>
      </c>
      <c r="B396" s="55"/>
      <c r="C396" s="55"/>
      <c r="D396" s="55"/>
      <c r="E396" s="56"/>
      <c r="F396" s="133"/>
      <c r="G396" s="56"/>
      <c r="H396" s="84">
        <f>SUMIF('Cash Inflows'!E:E,'AR Journal'!D396,'Cash Inflows'!F:F)</f>
        <v>0</v>
      </c>
      <c r="I396" s="84">
        <f t="shared" si="19"/>
        <v>0</v>
      </c>
      <c r="J396">
        <f t="shared" si="20"/>
        <v>0</v>
      </c>
      <c r="K396" t="b">
        <f ca="1">IF(TODAY()-E396&gt;'Data Inputs'!$B$46,TRUE,FALSE)</f>
        <v>1</v>
      </c>
    </row>
    <row r="397" spans="1:11" x14ac:dyDescent="0.25">
      <c r="A397" s="110" t="str">
        <f t="shared" si="18"/>
        <v/>
      </c>
      <c r="B397" s="55"/>
      <c r="C397" s="55"/>
      <c r="D397" s="55"/>
      <c r="E397" s="56"/>
      <c r="F397" s="133"/>
      <c r="G397" s="56"/>
      <c r="H397" s="84">
        <f>SUMIF('Cash Inflows'!E:E,'AR Journal'!D397,'Cash Inflows'!F:F)</f>
        <v>0</v>
      </c>
      <c r="I397" s="84">
        <f t="shared" si="19"/>
        <v>0</v>
      </c>
      <c r="J397">
        <f t="shared" si="20"/>
        <v>0</v>
      </c>
      <c r="K397" t="b">
        <f ca="1">IF(TODAY()-E397&gt;'Data Inputs'!$B$46,TRUE,FALSE)</f>
        <v>1</v>
      </c>
    </row>
    <row r="398" spans="1:11" x14ac:dyDescent="0.25">
      <c r="A398" s="110" t="str">
        <f t="shared" si="18"/>
        <v/>
      </c>
      <c r="B398" s="55"/>
      <c r="C398" s="55"/>
      <c r="D398" s="55"/>
      <c r="E398" s="56"/>
      <c r="F398" s="133"/>
      <c r="G398" s="56"/>
      <c r="H398" s="84">
        <f>SUMIF('Cash Inflows'!E:E,'AR Journal'!D398,'Cash Inflows'!F:F)</f>
        <v>0</v>
      </c>
      <c r="I398" s="84">
        <f t="shared" si="19"/>
        <v>0</v>
      </c>
      <c r="J398">
        <f t="shared" si="20"/>
        <v>0</v>
      </c>
      <c r="K398" t="b">
        <f ca="1">IF(TODAY()-E398&gt;'Data Inputs'!$B$46,TRUE,FALSE)</f>
        <v>1</v>
      </c>
    </row>
    <row r="399" spans="1:11" x14ac:dyDescent="0.25">
      <c r="A399" s="110" t="str">
        <f t="shared" si="18"/>
        <v/>
      </c>
      <c r="B399" s="55"/>
      <c r="C399" s="55"/>
      <c r="D399" s="55"/>
      <c r="E399" s="56"/>
      <c r="F399" s="133"/>
      <c r="G399" s="56"/>
      <c r="H399" s="84">
        <f>SUMIF('Cash Inflows'!E:E,'AR Journal'!D399,'Cash Inflows'!F:F)</f>
        <v>0</v>
      </c>
      <c r="I399" s="84">
        <f t="shared" si="19"/>
        <v>0</v>
      </c>
      <c r="J399">
        <f t="shared" si="20"/>
        <v>0</v>
      </c>
      <c r="K399" t="b">
        <f ca="1">IF(TODAY()-E399&gt;'Data Inputs'!$B$46,TRUE,FALSE)</f>
        <v>1</v>
      </c>
    </row>
    <row r="400" spans="1:11" x14ac:dyDescent="0.25">
      <c r="A400" s="110" t="str">
        <f t="shared" si="18"/>
        <v/>
      </c>
      <c r="B400" s="55"/>
      <c r="C400" s="55"/>
      <c r="D400" s="55"/>
      <c r="E400" s="56"/>
      <c r="F400" s="133"/>
      <c r="G400" s="56"/>
      <c r="H400" s="84">
        <f>SUMIF('Cash Inflows'!E:E,'AR Journal'!D400,'Cash Inflows'!F:F)</f>
        <v>0</v>
      </c>
      <c r="I400" s="84">
        <f t="shared" si="19"/>
        <v>0</v>
      </c>
      <c r="J400">
        <f t="shared" si="20"/>
        <v>0</v>
      </c>
      <c r="K400" t="b">
        <f ca="1">IF(TODAY()-E400&gt;'Data Inputs'!$B$46,TRUE,FALSE)</f>
        <v>1</v>
      </c>
    </row>
    <row r="401" spans="1:11" x14ac:dyDescent="0.25">
      <c r="A401" s="110" t="str">
        <f t="shared" si="18"/>
        <v/>
      </c>
      <c r="B401" s="55"/>
      <c r="C401" s="55"/>
      <c r="D401" s="55"/>
      <c r="E401" s="56"/>
      <c r="F401" s="133"/>
      <c r="G401" s="56"/>
      <c r="H401" s="84">
        <f>SUMIF('Cash Inflows'!E:E,'AR Journal'!D401,'Cash Inflows'!F:F)</f>
        <v>0</v>
      </c>
      <c r="I401" s="84">
        <f t="shared" si="19"/>
        <v>0</v>
      </c>
      <c r="J401">
        <f t="shared" si="20"/>
        <v>0</v>
      </c>
      <c r="K401" t="b">
        <f ca="1">IF(TODAY()-E401&gt;'Data Inputs'!$B$46,TRUE,FALSE)</f>
        <v>1</v>
      </c>
    </row>
    <row r="402" spans="1:11" x14ac:dyDescent="0.25">
      <c r="A402" s="110" t="str">
        <f t="shared" si="18"/>
        <v/>
      </c>
      <c r="B402" s="55"/>
      <c r="C402" s="55"/>
      <c r="D402" s="55"/>
      <c r="E402" s="56"/>
      <c r="F402" s="133"/>
      <c r="G402" s="56"/>
      <c r="H402" s="84">
        <f>SUMIF('Cash Inflows'!E:E,'AR Journal'!D402,'Cash Inflows'!F:F)</f>
        <v>0</v>
      </c>
      <c r="I402" s="84">
        <f t="shared" si="19"/>
        <v>0</v>
      </c>
      <c r="J402">
        <f t="shared" si="20"/>
        <v>0</v>
      </c>
      <c r="K402" t="b">
        <f ca="1">IF(TODAY()-E402&gt;'Data Inputs'!$B$46,TRUE,FALSE)</f>
        <v>1</v>
      </c>
    </row>
    <row r="403" spans="1:11" x14ac:dyDescent="0.25">
      <c r="A403" s="110" t="str">
        <f t="shared" si="18"/>
        <v/>
      </c>
      <c r="B403" s="55"/>
      <c r="C403" s="55"/>
      <c r="D403" s="55"/>
      <c r="E403" s="56"/>
      <c r="F403" s="133"/>
      <c r="G403" s="56"/>
      <c r="H403" s="84">
        <f>SUMIF('Cash Inflows'!E:E,'AR Journal'!D403,'Cash Inflows'!F:F)</f>
        <v>0</v>
      </c>
      <c r="I403" s="84">
        <f t="shared" si="19"/>
        <v>0</v>
      </c>
      <c r="J403">
        <f t="shared" si="20"/>
        <v>0</v>
      </c>
      <c r="K403" t="b">
        <f ca="1">IF(TODAY()-E403&gt;'Data Inputs'!$B$46,TRUE,FALSE)</f>
        <v>1</v>
      </c>
    </row>
    <row r="404" spans="1:11" x14ac:dyDescent="0.25">
      <c r="A404" s="110" t="str">
        <f t="shared" si="18"/>
        <v/>
      </c>
      <c r="B404" s="55"/>
      <c r="C404" s="55"/>
      <c r="D404" s="55"/>
      <c r="E404" s="56"/>
      <c r="F404" s="133"/>
      <c r="G404" s="56"/>
      <c r="H404" s="84">
        <f>SUMIF('Cash Inflows'!E:E,'AR Journal'!D404,'Cash Inflows'!F:F)</f>
        <v>0</v>
      </c>
      <c r="I404" s="84">
        <f t="shared" si="19"/>
        <v>0</v>
      </c>
      <c r="J404">
        <f t="shared" si="20"/>
        <v>0</v>
      </c>
      <c r="K404" t="b">
        <f ca="1">IF(TODAY()-E404&gt;'Data Inputs'!$B$46,TRUE,FALSE)</f>
        <v>1</v>
      </c>
    </row>
    <row r="405" spans="1:11" x14ac:dyDescent="0.25">
      <c r="A405" s="110" t="str">
        <f t="shared" si="18"/>
        <v/>
      </c>
      <c r="B405" s="55"/>
      <c r="C405" s="55"/>
      <c r="D405" s="55"/>
      <c r="E405" s="56"/>
      <c r="F405" s="133"/>
      <c r="G405" s="56"/>
      <c r="H405" s="84">
        <f>SUMIF('Cash Inflows'!E:E,'AR Journal'!D405,'Cash Inflows'!F:F)</f>
        <v>0</v>
      </c>
      <c r="I405" s="84">
        <f t="shared" si="19"/>
        <v>0</v>
      </c>
      <c r="J405">
        <f t="shared" si="20"/>
        <v>0</v>
      </c>
      <c r="K405" t="b">
        <f ca="1">IF(TODAY()-E405&gt;'Data Inputs'!$B$46,TRUE,FALSE)</f>
        <v>1</v>
      </c>
    </row>
    <row r="406" spans="1:11" x14ac:dyDescent="0.25">
      <c r="A406" s="110" t="str">
        <f t="shared" si="18"/>
        <v/>
      </c>
      <c r="B406" s="55"/>
      <c r="C406" s="55"/>
      <c r="D406" s="55"/>
      <c r="E406" s="56"/>
      <c r="F406" s="133"/>
      <c r="G406" s="56"/>
      <c r="H406" s="84">
        <f>SUMIF('Cash Inflows'!E:E,'AR Journal'!D406,'Cash Inflows'!F:F)</f>
        <v>0</v>
      </c>
      <c r="I406" s="84">
        <f t="shared" si="19"/>
        <v>0</v>
      </c>
      <c r="J406">
        <f t="shared" si="20"/>
        <v>0</v>
      </c>
      <c r="K406" t="b">
        <f ca="1">IF(TODAY()-E406&gt;'Data Inputs'!$B$46,TRUE,FALSE)</f>
        <v>1</v>
      </c>
    </row>
    <row r="407" spans="1:11" x14ac:dyDescent="0.25">
      <c r="A407" s="110" t="str">
        <f t="shared" si="18"/>
        <v/>
      </c>
      <c r="B407" s="55"/>
      <c r="C407" s="55"/>
      <c r="D407" s="55"/>
      <c r="E407" s="56"/>
      <c r="F407" s="133"/>
      <c r="G407" s="56"/>
      <c r="H407" s="84">
        <f>SUMIF('Cash Inflows'!E:E,'AR Journal'!D407,'Cash Inflows'!F:F)</f>
        <v>0</v>
      </c>
      <c r="I407" s="84">
        <f t="shared" si="19"/>
        <v>0</v>
      </c>
      <c r="J407">
        <f t="shared" si="20"/>
        <v>0</v>
      </c>
      <c r="K407" t="b">
        <f ca="1">IF(TODAY()-E407&gt;'Data Inputs'!$B$46,TRUE,FALSE)</f>
        <v>1</v>
      </c>
    </row>
    <row r="408" spans="1:11" x14ac:dyDescent="0.25">
      <c r="A408" s="110" t="str">
        <f t="shared" si="18"/>
        <v/>
      </c>
      <c r="B408" s="55"/>
      <c r="C408" s="55"/>
      <c r="D408" s="55"/>
      <c r="E408" s="56"/>
      <c r="F408" s="133"/>
      <c r="G408" s="56"/>
      <c r="H408" s="84">
        <f>SUMIF('Cash Inflows'!E:E,'AR Journal'!D408,'Cash Inflows'!F:F)</f>
        <v>0</v>
      </c>
      <c r="I408" s="84">
        <f t="shared" si="19"/>
        <v>0</v>
      </c>
      <c r="J408">
        <f t="shared" si="20"/>
        <v>0</v>
      </c>
      <c r="K408" t="b">
        <f ca="1">IF(TODAY()-E408&gt;'Data Inputs'!$B$46,TRUE,FALSE)</f>
        <v>1</v>
      </c>
    </row>
    <row r="409" spans="1:11" x14ac:dyDescent="0.25">
      <c r="A409" s="110" t="str">
        <f t="shared" si="18"/>
        <v/>
      </c>
      <c r="B409" s="55"/>
      <c r="C409" s="55"/>
      <c r="D409" s="55"/>
      <c r="E409" s="56"/>
      <c r="F409" s="133"/>
      <c r="G409" s="56"/>
      <c r="H409" s="84">
        <f>SUMIF('Cash Inflows'!E:E,'AR Journal'!D409,'Cash Inflows'!F:F)</f>
        <v>0</v>
      </c>
      <c r="I409" s="84">
        <f t="shared" si="19"/>
        <v>0</v>
      </c>
      <c r="J409">
        <f t="shared" si="20"/>
        <v>0</v>
      </c>
      <c r="K409" t="b">
        <f ca="1">IF(TODAY()-E409&gt;'Data Inputs'!$B$46,TRUE,FALSE)</f>
        <v>1</v>
      </c>
    </row>
    <row r="410" spans="1:11" x14ac:dyDescent="0.25">
      <c r="A410" s="110" t="str">
        <f t="shared" si="18"/>
        <v/>
      </c>
      <c r="B410" s="55"/>
      <c r="C410" s="55"/>
      <c r="D410" s="55"/>
      <c r="E410" s="56"/>
      <c r="F410" s="133"/>
      <c r="G410" s="56"/>
      <c r="H410" s="84">
        <f>SUMIF('Cash Inflows'!E:E,'AR Journal'!D410,'Cash Inflows'!F:F)</f>
        <v>0</v>
      </c>
      <c r="I410" s="84">
        <f t="shared" si="19"/>
        <v>0</v>
      </c>
      <c r="J410">
        <f t="shared" si="20"/>
        <v>0</v>
      </c>
      <c r="K410" t="b">
        <f ca="1">IF(TODAY()-E410&gt;'Data Inputs'!$B$46,TRUE,FALSE)</f>
        <v>1</v>
      </c>
    </row>
    <row r="411" spans="1:11" x14ac:dyDescent="0.25">
      <c r="A411" s="110" t="str">
        <f t="shared" si="18"/>
        <v/>
      </c>
      <c r="B411" s="55"/>
      <c r="C411" s="55"/>
      <c r="D411" s="55"/>
      <c r="E411" s="56"/>
      <c r="F411" s="133"/>
      <c r="G411" s="56"/>
      <c r="H411" s="84">
        <f>SUMIF('Cash Inflows'!E:E,'AR Journal'!D411,'Cash Inflows'!F:F)</f>
        <v>0</v>
      </c>
      <c r="I411" s="84">
        <f t="shared" si="19"/>
        <v>0</v>
      </c>
      <c r="J411">
        <f t="shared" si="20"/>
        <v>0</v>
      </c>
      <c r="K411" t="b">
        <f ca="1">IF(TODAY()-E411&gt;'Data Inputs'!$B$46,TRUE,FALSE)</f>
        <v>1</v>
      </c>
    </row>
    <row r="412" spans="1:11" x14ac:dyDescent="0.25">
      <c r="A412" s="110" t="str">
        <f t="shared" si="18"/>
        <v/>
      </c>
      <c r="B412" s="55"/>
      <c r="C412" s="55"/>
      <c r="D412" s="55"/>
      <c r="E412" s="56"/>
      <c r="F412" s="133"/>
      <c r="G412" s="56"/>
      <c r="H412" s="84">
        <f>SUMIF('Cash Inflows'!E:E,'AR Journal'!D412,'Cash Inflows'!F:F)</f>
        <v>0</v>
      </c>
      <c r="I412" s="84">
        <f t="shared" si="19"/>
        <v>0</v>
      </c>
      <c r="J412">
        <f t="shared" si="20"/>
        <v>0</v>
      </c>
      <c r="K412" t="b">
        <f ca="1">IF(TODAY()-E412&gt;'Data Inputs'!$B$46,TRUE,FALSE)</f>
        <v>1</v>
      </c>
    </row>
    <row r="413" spans="1:11" x14ac:dyDescent="0.25">
      <c r="A413" s="110" t="str">
        <f t="shared" si="18"/>
        <v/>
      </c>
      <c r="B413" s="55"/>
      <c r="C413" s="55"/>
      <c r="D413" s="55"/>
      <c r="E413" s="56"/>
      <c r="F413" s="133"/>
      <c r="G413" s="56"/>
      <c r="H413" s="84">
        <f>SUMIF('Cash Inflows'!E:E,'AR Journal'!D413,'Cash Inflows'!F:F)</f>
        <v>0</v>
      </c>
      <c r="I413" s="84">
        <f t="shared" si="19"/>
        <v>0</v>
      </c>
      <c r="J413">
        <f t="shared" si="20"/>
        <v>0</v>
      </c>
      <c r="K413" t="b">
        <f ca="1">IF(TODAY()-E413&gt;'Data Inputs'!$B$46,TRUE,FALSE)</f>
        <v>1</v>
      </c>
    </row>
    <row r="414" spans="1:11" x14ac:dyDescent="0.25">
      <c r="A414" s="110" t="str">
        <f t="shared" si="18"/>
        <v/>
      </c>
      <c r="B414" s="55"/>
      <c r="C414" s="55"/>
      <c r="D414" s="55"/>
      <c r="E414" s="56"/>
      <c r="F414" s="133"/>
      <c r="G414" s="56"/>
      <c r="H414" s="84">
        <f>SUMIF('Cash Inflows'!E:E,'AR Journal'!D414,'Cash Inflows'!F:F)</f>
        <v>0</v>
      </c>
      <c r="I414" s="84">
        <f t="shared" si="19"/>
        <v>0</v>
      </c>
      <c r="J414">
        <f t="shared" si="20"/>
        <v>0</v>
      </c>
      <c r="K414" t="b">
        <f ca="1">IF(TODAY()-E414&gt;'Data Inputs'!$B$46,TRUE,FALSE)</f>
        <v>1</v>
      </c>
    </row>
    <row r="415" spans="1:11" x14ac:dyDescent="0.25">
      <c r="A415" s="110" t="str">
        <f t="shared" si="18"/>
        <v/>
      </c>
      <c r="B415" s="55"/>
      <c r="C415" s="55"/>
      <c r="D415" s="55"/>
      <c r="E415" s="56"/>
      <c r="F415" s="133"/>
      <c r="G415" s="56"/>
      <c r="H415" s="84">
        <f>SUMIF('Cash Inflows'!E:E,'AR Journal'!D415,'Cash Inflows'!F:F)</f>
        <v>0</v>
      </c>
      <c r="I415" s="84">
        <f t="shared" si="19"/>
        <v>0</v>
      </c>
      <c r="J415">
        <f t="shared" si="20"/>
        <v>0</v>
      </c>
      <c r="K415" t="b">
        <f ca="1">IF(TODAY()-E415&gt;'Data Inputs'!$B$46,TRUE,FALSE)</f>
        <v>1</v>
      </c>
    </row>
    <row r="416" spans="1:11" x14ac:dyDescent="0.25">
      <c r="A416" s="110" t="str">
        <f t="shared" si="18"/>
        <v/>
      </c>
      <c r="B416" s="55"/>
      <c r="C416" s="55"/>
      <c r="D416" s="55"/>
      <c r="E416" s="56"/>
      <c r="F416" s="133"/>
      <c r="G416" s="56"/>
      <c r="H416" s="84">
        <f>SUMIF('Cash Inflows'!E:E,'AR Journal'!D416,'Cash Inflows'!F:F)</f>
        <v>0</v>
      </c>
      <c r="I416" s="84">
        <f t="shared" si="19"/>
        <v>0</v>
      </c>
      <c r="J416">
        <f t="shared" si="20"/>
        <v>0</v>
      </c>
      <c r="K416" t="b">
        <f ca="1">IF(TODAY()-E416&gt;'Data Inputs'!$B$46,TRUE,FALSE)</f>
        <v>1</v>
      </c>
    </row>
    <row r="417" spans="1:11" x14ac:dyDescent="0.25">
      <c r="A417" s="110" t="str">
        <f t="shared" si="18"/>
        <v/>
      </c>
      <c r="B417" s="55"/>
      <c r="C417" s="55"/>
      <c r="D417" s="55"/>
      <c r="E417" s="56"/>
      <c r="F417" s="133"/>
      <c r="G417" s="56"/>
      <c r="H417" s="84">
        <f>SUMIF('Cash Inflows'!E:E,'AR Journal'!D417,'Cash Inflows'!F:F)</f>
        <v>0</v>
      </c>
      <c r="I417" s="84">
        <f t="shared" si="19"/>
        <v>0</v>
      </c>
      <c r="J417">
        <f t="shared" si="20"/>
        <v>0</v>
      </c>
      <c r="K417" t="b">
        <f ca="1">IF(TODAY()-E417&gt;'Data Inputs'!$B$46,TRUE,FALSE)</f>
        <v>1</v>
      </c>
    </row>
    <row r="418" spans="1:11" x14ac:dyDescent="0.25">
      <c r="A418" s="110" t="str">
        <f t="shared" si="18"/>
        <v/>
      </c>
      <c r="B418" s="55"/>
      <c r="C418" s="55"/>
      <c r="D418" s="55"/>
      <c r="E418" s="56"/>
      <c r="F418" s="133"/>
      <c r="G418" s="56"/>
      <c r="H418" s="84">
        <f>SUMIF('Cash Inflows'!E:E,'AR Journal'!D418,'Cash Inflows'!F:F)</f>
        <v>0</v>
      </c>
      <c r="I418" s="84">
        <f t="shared" si="19"/>
        <v>0</v>
      </c>
      <c r="J418">
        <f t="shared" si="20"/>
        <v>0</v>
      </c>
      <c r="K418" t="b">
        <f ca="1">IF(TODAY()-E418&gt;'Data Inputs'!$B$46,TRUE,FALSE)</f>
        <v>1</v>
      </c>
    </row>
    <row r="419" spans="1:11" x14ac:dyDescent="0.25">
      <c r="A419" s="110" t="str">
        <f t="shared" si="18"/>
        <v/>
      </c>
      <c r="B419" s="55"/>
      <c r="C419" s="55"/>
      <c r="D419" s="55"/>
      <c r="E419" s="56"/>
      <c r="F419" s="133"/>
      <c r="G419" s="56"/>
      <c r="H419" s="84">
        <f>SUMIF('Cash Inflows'!E:E,'AR Journal'!D419,'Cash Inflows'!F:F)</f>
        <v>0</v>
      </c>
      <c r="I419" s="84">
        <f t="shared" si="19"/>
        <v>0</v>
      </c>
      <c r="J419">
        <f t="shared" si="20"/>
        <v>0</v>
      </c>
      <c r="K419" t="b">
        <f ca="1">IF(TODAY()-E419&gt;'Data Inputs'!$B$46,TRUE,FALSE)</f>
        <v>1</v>
      </c>
    </row>
    <row r="420" spans="1:11" x14ac:dyDescent="0.25">
      <c r="A420" s="110" t="str">
        <f t="shared" si="18"/>
        <v/>
      </c>
      <c r="B420" s="55"/>
      <c r="C420" s="55"/>
      <c r="D420" s="55"/>
      <c r="E420" s="56"/>
      <c r="F420" s="133"/>
      <c r="G420" s="56"/>
      <c r="H420" s="84">
        <f>SUMIF('Cash Inflows'!E:E,'AR Journal'!D420,'Cash Inflows'!F:F)</f>
        <v>0</v>
      </c>
      <c r="I420" s="84">
        <f t="shared" si="19"/>
        <v>0</v>
      </c>
      <c r="J420">
        <f t="shared" si="20"/>
        <v>0</v>
      </c>
      <c r="K420" t="b">
        <f ca="1">IF(TODAY()-E420&gt;'Data Inputs'!$B$46,TRUE,FALSE)</f>
        <v>1</v>
      </c>
    </row>
    <row r="421" spans="1:11" x14ac:dyDescent="0.25">
      <c r="A421" s="110" t="str">
        <f t="shared" si="18"/>
        <v/>
      </c>
      <c r="B421" s="55"/>
      <c r="C421" s="55"/>
      <c r="D421" s="55"/>
      <c r="E421" s="56"/>
      <c r="F421" s="133"/>
      <c r="G421" s="56"/>
      <c r="H421" s="84">
        <f>SUMIF('Cash Inflows'!E:E,'AR Journal'!D421,'Cash Inflows'!F:F)</f>
        <v>0</v>
      </c>
      <c r="I421" s="84">
        <f t="shared" si="19"/>
        <v>0</v>
      </c>
      <c r="J421">
        <f t="shared" si="20"/>
        <v>0</v>
      </c>
      <c r="K421" t="b">
        <f ca="1">IF(TODAY()-E421&gt;'Data Inputs'!$B$46,TRUE,FALSE)</f>
        <v>1</v>
      </c>
    </row>
    <row r="422" spans="1:11" x14ac:dyDescent="0.25">
      <c r="A422" s="110" t="str">
        <f t="shared" si="18"/>
        <v/>
      </c>
      <c r="B422" s="55"/>
      <c r="C422" s="55"/>
      <c r="D422" s="55"/>
      <c r="E422" s="56"/>
      <c r="F422" s="133"/>
      <c r="G422" s="56"/>
      <c r="H422" s="84">
        <f>SUMIF('Cash Inflows'!E:E,'AR Journal'!D422,'Cash Inflows'!F:F)</f>
        <v>0</v>
      </c>
      <c r="I422" s="84">
        <f t="shared" si="19"/>
        <v>0</v>
      </c>
      <c r="J422">
        <f t="shared" si="20"/>
        <v>0</v>
      </c>
      <c r="K422" t="b">
        <f ca="1">IF(TODAY()-E422&gt;'Data Inputs'!$B$46,TRUE,FALSE)</f>
        <v>1</v>
      </c>
    </row>
    <row r="423" spans="1:11" x14ac:dyDescent="0.25">
      <c r="A423" s="110" t="str">
        <f t="shared" si="18"/>
        <v/>
      </c>
      <c r="B423" s="55"/>
      <c r="C423" s="55"/>
      <c r="D423" s="55"/>
      <c r="E423" s="56"/>
      <c r="F423" s="133"/>
      <c r="G423" s="56"/>
      <c r="H423" s="84">
        <f>SUMIF('Cash Inflows'!E:E,'AR Journal'!D423,'Cash Inflows'!F:F)</f>
        <v>0</v>
      </c>
      <c r="I423" s="84">
        <f t="shared" si="19"/>
        <v>0</v>
      </c>
      <c r="J423">
        <f t="shared" si="20"/>
        <v>0</v>
      </c>
      <c r="K423" t="b">
        <f ca="1">IF(TODAY()-E423&gt;'Data Inputs'!$B$46,TRUE,FALSE)</f>
        <v>1</v>
      </c>
    </row>
    <row r="424" spans="1:11" x14ac:dyDescent="0.25">
      <c r="A424" s="110" t="str">
        <f t="shared" si="18"/>
        <v/>
      </c>
      <c r="B424" s="55"/>
      <c r="C424" s="55"/>
      <c r="D424" s="55"/>
      <c r="E424" s="56"/>
      <c r="F424" s="133"/>
      <c r="G424" s="56"/>
      <c r="H424" s="84">
        <f>SUMIF('Cash Inflows'!E:E,'AR Journal'!D424,'Cash Inflows'!F:F)</f>
        <v>0</v>
      </c>
      <c r="I424" s="84">
        <f t="shared" si="19"/>
        <v>0</v>
      </c>
      <c r="J424">
        <f t="shared" si="20"/>
        <v>0</v>
      </c>
      <c r="K424" t="b">
        <f ca="1">IF(TODAY()-E424&gt;'Data Inputs'!$B$46,TRUE,FALSE)</f>
        <v>1</v>
      </c>
    </row>
    <row r="425" spans="1:11" x14ac:dyDescent="0.25">
      <c r="A425" s="110" t="str">
        <f t="shared" si="18"/>
        <v/>
      </c>
      <c r="B425" s="55"/>
      <c r="C425" s="55"/>
      <c r="D425" s="55"/>
      <c r="E425" s="56"/>
      <c r="F425" s="133"/>
      <c r="G425" s="56"/>
      <c r="H425" s="84">
        <f>SUMIF('Cash Inflows'!E:E,'AR Journal'!D425,'Cash Inflows'!F:F)</f>
        <v>0</v>
      </c>
      <c r="I425" s="84">
        <f t="shared" si="19"/>
        <v>0</v>
      </c>
      <c r="J425">
        <f t="shared" si="20"/>
        <v>0</v>
      </c>
      <c r="K425" t="b">
        <f ca="1">IF(TODAY()-E425&gt;'Data Inputs'!$B$46,TRUE,FALSE)</f>
        <v>1</v>
      </c>
    </row>
    <row r="426" spans="1:11" x14ac:dyDescent="0.25">
      <c r="A426" s="110" t="str">
        <f t="shared" si="18"/>
        <v/>
      </c>
      <c r="B426" s="55"/>
      <c r="C426" s="55"/>
      <c r="D426" s="55"/>
      <c r="E426" s="56"/>
      <c r="F426" s="133"/>
      <c r="G426" s="56"/>
      <c r="H426" s="84">
        <f>SUMIF('Cash Inflows'!E:E,'AR Journal'!D426,'Cash Inflows'!F:F)</f>
        <v>0</v>
      </c>
      <c r="I426" s="84">
        <f t="shared" si="19"/>
        <v>0</v>
      </c>
      <c r="J426">
        <f t="shared" si="20"/>
        <v>0</v>
      </c>
      <c r="K426" t="b">
        <f ca="1">IF(TODAY()-E426&gt;'Data Inputs'!$B$46,TRUE,FALSE)</f>
        <v>1</v>
      </c>
    </row>
    <row r="427" spans="1:11" x14ac:dyDescent="0.25">
      <c r="A427" s="110" t="str">
        <f t="shared" si="18"/>
        <v/>
      </c>
      <c r="B427" s="55"/>
      <c r="C427" s="55"/>
      <c r="D427" s="55"/>
      <c r="E427" s="56"/>
      <c r="F427" s="133"/>
      <c r="G427" s="56"/>
      <c r="H427" s="84">
        <f>SUMIF('Cash Inflows'!E:E,'AR Journal'!D427,'Cash Inflows'!F:F)</f>
        <v>0</v>
      </c>
      <c r="I427" s="84">
        <f t="shared" si="19"/>
        <v>0</v>
      </c>
      <c r="J427">
        <f t="shared" si="20"/>
        <v>0</v>
      </c>
      <c r="K427" t="b">
        <f ca="1">IF(TODAY()-E427&gt;'Data Inputs'!$B$46,TRUE,FALSE)</f>
        <v>1</v>
      </c>
    </row>
    <row r="428" spans="1:11" x14ac:dyDescent="0.25">
      <c r="A428" s="110" t="str">
        <f t="shared" si="18"/>
        <v/>
      </c>
      <c r="B428" s="55"/>
      <c r="C428" s="55"/>
      <c r="D428" s="55"/>
      <c r="E428" s="56"/>
      <c r="F428" s="133"/>
      <c r="G428" s="56"/>
      <c r="H428" s="84">
        <f>SUMIF('Cash Inflows'!E:E,'AR Journal'!D428,'Cash Inflows'!F:F)</f>
        <v>0</v>
      </c>
      <c r="I428" s="84">
        <f t="shared" si="19"/>
        <v>0</v>
      </c>
      <c r="J428">
        <f t="shared" si="20"/>
        <v>0</v>
      </c>
      <c r="K428" t="b">
        <f ca="1">IF(TODAY()-E428&gt;'Data Inputs'!$B$46,TRUE,FALSE)</f>
        <v>1</v>
      </c>
    </row>
    <row r="429" spans="1:11" x14ac:dyDescent="0.25">
      <c r="A429" s="110" t="str">
        <f t="shared" si="18"/>
        <v/>
      </c>
      <c r="B429" s="55"/>
      <c r="C429" s="55"/>
      <c r="D429" s="55"/>
      <c r="E429" s="56"/>
      <c r="F429" s="133"/>
      <c r="G429" s="56"/>
      <c r="H429" s="84">
        <f>SUMIF('Cash Inflows'!E:E,'AR Journal'!D429,'Cash Inflows'!F:F)</f>
        <v>0</v>
      </c>
      <c r="I429" s="84">
        <f t="shared" si="19"/>
        <v>0</v>
      </c>
      <c r="J429">
        <f t="shared" si="20"/>
        <v>0</v>
      </c>
      <c r="K429" t="b">
        <f ca="1">IF(TODAY()-E429&gt;'Data Inputs'!$B$46,TRUE,FALSE)</f>
        <v>1</v>
      </c>
    </row>
    <row r="430" spans="1:11" x14ac:dyDescent="0.25">
      <c r="A430" s="110" t="str">
        <f t="shared" si="18"/>
        <v/>
      </c>
      <c r="B430" s="55"/>
      <c r="C430" s="55"/>
      <c r="D430" s="55"/>
      <c r="E430" s="56"/>
      <c r="F430" s="133"/>
      <c r="G430" s="56"/>
      <c r="H430" s="84">
        <f>SUMIF('Cash Inflows'!E:E,'AR Journal'!D430,'Cash Inflows'!F:F)</f>
        <v>0</v>
      </c>
      <c r="I430" s="84">
        <f t="shared" si="19"/>
        <v>0</v>
      </c>
      <c r="J430">
        <f t="shared" si="20"/>
        <v>0</v>
      </c>
      <c r="K430" t="b">
        <f ca="1">IF(TODAY()-E430&gt;'Data Inputs'!$B$46,TRUE,FALSE)</f>
        <v>1</v>
      </c>
    </row>
    <row r="431" spans="1:11" x14ac:dyDescent="0.25">
      <c r="A431" s="110" t="str">
        <f t="shared" si="18"/>
        <v/>
      </c>
      <c r="B431" s="55"/>
      <c r="C431" s="55"/>
      <c r="D431" s="55"/>
      <c r="E431" s="56"/>
      <c r="F431" s="133"/>
      <c r="G431" s="56"/>
      <c r="H431" s="84">
        <f>SUMIF('Cash Inflows'!E:E,'AR Journal'!D431,'Cash Inflows'!F:F)</f>
        <v>0</v>
      </c>
      <c r="I431" s="84">
        <f t="shared" si="19"/>
        <v>0</v>
      </c>
      <c r="J431">
        <f t="shared" si="20"/>
        <v>0</v>
      </c>
      <c r="K431" t="b">
        <f ca="1">IF(TODAY()-E431&gt;'Data Inputs'!$B$46,TRUE,FALSE)</f>
        <v>1</v>
      </c>
    </row>
    <row r="432" spans="1:11" x14ac:dyDescent="0.25">
      <c r="A432" s="110" t="str">
        <f t="shared" si="18"/>
        <v/>
      </c>
      <c r="B432" s="55"/>
      <c r="C432" s="55"/>
      <c r="D432" s="55"/>
      <c r="E432" s="56"/>
      <c r="F432" s="133"/>
      <c r="G432" s="56"/>
      <c r="H432" s="84">
        <f>SUMIF('Cash Inflows'!E:E,'AR Journal'!D432,'Cash Inflows'!F:F)</f>
        <v>0</v>
      </c>
      <c r="I432" s="84">
        <f t="shared" si="19"/>
        <v>0</v>
      </c>
      <c r="J432">
        <f t="shared" si="20"/>
        <v>0</v>
      </c>
      <c r="K432" t="b">
        <f ca="1">IF(TODAY()-E432&gt;'Data Inputs'!$B$46,TRUE,FALSE)</f>
        <v>1</v>
      </c>
    </row>
    <row r="433" spans="1:11" x14ac:dyDescent="0.25">
      <c r="A433" s="110" t="str">
        <f t="shared" si="18"/>
        <v/>
      </c>
      <c r="B433" s="55"/>
      <c r="C433" s="55"/>
      <c r="D433" s="55"/>
      <c r="E433" s="56"/>
      <c r="F433" s="133"/>
      <c r="G433" s="56"/>
      <c r="H433" s="84">
        <f>SUMIF('Cash Inflows'!E:E,'AR Journal'!D433,'Cash Inflows'!F:F)</f>
        <v>0</v>
      </c>
      <c r="I433" s="84">
        <f t="shared" si="19"/>
        <v>0</v>
      </c>
      <c r="J433">
        <f t="shared" si="20"/>
        <v>0</v>
      </c>
      <c r="K433" t="b">
        <f ca="1">IF(TODAY()-E433&gt;'Data Inputs'!$B$46,TRUE,FALSE)</f>
        <v>1</v>
      </c>
    </row>
    <row r="434" spans="1:11" x14ac:dyDescent="0.25">
      <c r="A434" s="110" t="str">
        <f t="shared" si="18"/>
        <v/>
      </c>
      <c r="B434" s="55"/>
      <c r="C434" s="55"/>
      <c r="D434" s="55"/>
      <c r="E434" s="56"/>
      <c r="F434" s="133"/>
      <c r="G434" s="56"/>
      <c r="H434" s="84">
        <f>SUMIF('Cash Inflows'!E:E,'AR Journal'!D434,'Cash Inflows'!F:F)</f>
        <v>0</v>
      </c>
      <c r="I434" s="84">
        <f t="shared" si="19"/>
        <v>0</v>
      </c>
      <c r="J434">
        <f t="shared" si="20"/>
        <v>0</v>
      </c>
      <c r="K434" t="b">
        <f ca="1">IF(TODAY()-E434&gt;'Data Inputs'!$B$46,TRUE,FALSE)</f>
        <v>1</v>
      </c>
    </row>
    <row r="435" spans="1:11" x14ac:dyDescent="0.25">
      <c r="A435" s="110" t="str">
        <f t="shared" si="18"/>
        <v/>
      </c>
      <c r="B435" s="55"/>
      <c r="C435" s="55"/>
      <c r="D435" s="55"/>
      <c r="E435" s="56"/>
      <c r="F435" s="133"/>
      <c r="G435" s="56"/>
      <c r="H435" s="84">
        <f>SUMIF('Cash Inflows'!E:E,'AR Journal'!D435,'Cash Inflows'!F:F)</f>
        <v>0</v>
      </c>
      <c r="I435" s="84">
        <f t="shared" si="19"/>
        <v>0</v>
      </c>
      <c r="J435">
        <f t="shared" si="20"/>
        <v>0</v>
      </c>
      <c r="K435" t="b">
        <f ca="1">IF(TODAY()-E435&gt;'Data Inputs'!$B$46,TRUE,FALSE)</f>
        <v>1</v>
      </c>
    </row>
    <row r="436" spans="1:11" x14ac:dyDescent="0.25">
      <c r="A436" s="110" t="str">
        <f t="shared" si="18"/>
        <v/>
      </c>
      <c r="B436" s="55"/>
      <c r="C436" s="55"/>
      <c r="D436" s="55"/>
      <c r="E436" s="56"/>
      <c r="F436" s="133"/>
      <c r="G436" s="56"/>
      <c r="H436" s="84">
        <f>SUMIF('Cash Inflows'!E:E,'AR Journal'!D436,'Cash Inflows'!F:F)</f>
        <v>0</v>
      </c>
      <c r="I436" s="84">
        <f t="shared" si="19"/>
        <v>0</v>
      </c>
      <c r="J436">
        <f t="shared" si="20"/>
        <v>0</v>
      </c>
      <c r="K436" t="b">
        <f ca="1">IF(TODAY()-E436&gt;'Data Inputs'!$B$46,TRUE,FALSE)</f>
        <v>1</v>
      </c>
    </row>
    <row r="437" spans="1:11" x14ac:dyDescent="0.25">
      <c r="A437" s="110" t="str">
        <f t="shared" si="18"/>
        <v/>
      </c>
      <c r="B437" s="55"/>
      <c r="C437" s="55"/>
      <c r="D437" s="55"/>
      <c r="E437" s="56"/>
      <c r="F437" s="133"/>
      <c r="G437" s="56"/>
      <c r="H437" s="84">
        <f>SUMIF('Cash Inflows'!E:E,'AR Journal'!D437,'Cash Inflows'!F:F)</f>
        <v>0</v>
      </c>
      <c r="I437" s="84">
        <f t="shared" si="19"/>
        <v>0</v>
      </c>
      <c r="J437">
        <f t="shared" si="20"/>
        <v>0</v>
      </c>
      <c r="K437" t="b">
        <f ca="1">IF(TODAY()-E437&gt;'Data Inputs'!$B$46,TRUE,FALSE)</f>
        <v>1</v>
      </c>
    </row>
    <row r="438" spans="1:11" x14ac:dyDescent="0.25">
      <c r="A438" s="110" t="str">
        <f t="shared" si="18"/>
        <v/>
      </c>
      <c r="B438" s="55"/>
      <c r="C438" s="55"/>
      <c r="D438" s="55"/>
      <c r="E438" s="56"/>
      <c r="F438" s="133"/>
      <c r="G438" s="56"/>
      <c r="H438" s="84">
        <f>SUMIF('Cash Inflows'!E:E,'AR Journal'!D438,'Cash Inflows'!F:F)</f>
        <v>0</v>
      </c>
      <c r="I438" s="84">
        <f t="shared" si="19"/>
        <v>0</v>
      </c>
      <c r="J438">
        <f t="shared" si="20"/>
        <v>0</v>
      </c>
      <c r="K438" t="b">
        <f ca="1">IF(TODAY()-E438&gt;'Data Inputs'!$B$46,TRUE,FALSE)</f>
        <v>1</v>
      </c>
    </row>
    <row r="439" spans="1:11" x14ac:dyDescent="0.25">
      <c r="A439" s="110" t="str">
        <f t="shared" si="18"/>
        <v/>
      </c>
      <c r="B439" s="55"/>
      <c r="C439" s="55"/>
      <c r="D439" s="55"/>
      <c r="E439" s="56"/>
      <c r="F439" s="133"/>
      <c r="G439" s="56"/>
      <c r="H439" s="84">
        <f>SUMIF('Cash Inflows'!E:E,'AR Journal'!D439,'Cash Inflows'!F:F)</f>
        <v>0</v>
      </c>
      <c r="I439" s="84">
        <f t="shared" si="19"/>
        <v>0</v>
      </c>
      <c r="J439">
        <f t="shared" si="20"/>
        <v>0</v>
      </c>
      <c r="K439" t="b">
        <f ca="1">IF(TODAY()-E439&gt;'Data Inputs'!$B$46,TRUE,FALSE)</f>
        <v>1</v>
      </c>
    </row>
    <row r="440" spans="1:11" x14ac:dyDescent="0.25">
      <c r="A440" s="110" t="str">
        <f t="shared" si="18"/>
        <v/>
      </c>
      <c r="B440" s="55"/>
      <c r="C440" s="55"/>
      <c r="D440" s="55"/>
      <c r="E440" s="56"/>
      <c r="F440" s="133"/>
      <c r="G440" s="56"/>
      <c r="H440" s="84">
        <f>SUMIF('Cash Inflows'!E:E,'AR Journal'!D440,'Cash Inflows'!F:F)</f>
        <v>0</v>
      </c>
      <c r="I440" s="84">
        <f t="shared" si="19"/>
        <v>0</v>
      </c>
      <c r="J440">
        <f t="shared" si="20"/>
        <v>0</v>
      </c>
      <c r="K440" t="b">
        <f ca="1">IF(TODAY()-E440&gt;'Data Inputs'!$B$46,TRUE,FALSE)</f>
        <v>1</v>
      </c>
    </row>
    <row r="441" spans="1:11" x14ac:dyDescent="0.25">
      <c r="A441" s="110" t="str">
        <f t="shared" si="18"/>
        <v/>
      </c>
      <c r="B441" s="55"/>
      <c r="C441" s="55"/>
      <c r="D441" s="55"/>
      <c r="E441" s="56"/>
      <c r="F441" s="133"/>
      <c r="G441" s="56"/>
      <c r="H441" s="84">
        <f>SUMIF('Cash Inflows'!E:E,'AR Journal'!D441,'Cash Inflows'!F:F)</f>
        <v>0</v>
      </c>
      <c r="I441" s="84">
        <f t="shared" si="19"/>
        <v>0</v>
      </c>
      <c r="J441">
        <f t="shared" si="20"/>
        <v>0</v>
      </c>
      <c r="K441" t="b">
        <f ca="1">IF(TODAY()-E441&gt;'Data Inputs'!$B$46,TRUE,FALSE)</f>
        <v>1</v>
      </c>
    </row>
    <row r="442" spans="1:11" x14ac:dyDescent="0.25">
      <c r="A442" s="110" t="str">
        <f t="shared" si="18"/>
        <v/>
      </c>
      <c r="B442" s="55"/>
      <c r="C442" s="55"/>
      <c r="D442" s="55"/>
      <c r="E442" s="56"/>
      <c r="F442" s="133"/>
      <c r="G442" s="56"/>
      <c r="H442" s="84">
        <f>SUMIF('Cash Inflows'!E:E,'AR Journal'!D442,'Cash Inflows'!F:F)</f>
        <v>0</v>
      </c>
      <c r="I442" s="84">
        <f t="shared" si="19"/>
        <v>0</v>
      </c>
      <c r="J442">
        <f t="shared" si="20"/>
        <v>0</v>
      </c>
      <c r="K442" t="b">
        <f ca="1">IF(TODAY()-E442&gt;'Data Inputs'!$B$46,TRUE,FALSE)</f>
        <v>1</v>
      </c>
    </row>
    <row r="443" spans="1:11" x14ac:dyDescent="0.25">
      <c r="A443" s="110" t="str">
        <f t="shared" si="18"/>
        <v/>
      </c>
      <c r="B443" s="55"/>
      <c r="C443" s="55"/>
      <c r="D443" s="55"/>
      <c r="E443" s="56"/>
      <c r="F443" s="133"/>
      <c r="G443" s="56"/>
      <c r="H443" s="84">
        <f>SUMIF('Cash Inflows'!E:E,'AR Journal'!D443,'Cash Inflows'!F:F)</f>
        <v>0</v>
      </c>
      <c r="I443" s="84">
        <f t="shared" si="19"/>
        <v>0</v>
      </c>
      <c r="J443">
        <f t="shared" si="20"/>
        <v>0</v>
      </c>
      <c r="K443" t="b">
        <f ca="1">IF(TODAY()-E443&gt;'Data Inputs'!$B$46,TRUE,FALSE)</f>
        <v>1</v>
      </c>
    </row>
    <row r="444" spans="1:11" x14ac:dyDescent="0.25">
      <c r="A444" s="110" t="str">
        <f t="shared" si="18"/>
        <v/>
      </c>
      <c r="B444" s="55"/>
      <c r="C444" s="55"/>
      <c r="D444" s="55"/>
      <c r="E444" s="56"/>
      <c r="F444" s="133"/>
      <c r="G444" s="56"/>
      <c r="H444" s="84">
        <f>SUMIF('Cash Inflows'!E:E,'AR Journal'!D444,'Cash Inflows'!F:F)</f>
        <v>0</v>
      </c>
      <c r="I444" s="84">
        <f t="shared" si="19"/>
        <v>0</v>
      </c>
      <c r="J444">
        <f t="shared" si="20"/>
        <v>0</v>
      </c>
      <c r="K444" t="b">
        <f ca="1">IF(TODAY()-E444&gt;'Data Inputs'!$B$46,TRUE,FALSE)</f>
        <v>1</v>
      </c>
    </row>
    <row r="445" spans="1:11" x14ac:dyDescent="0.25">
      <c r="A445" s="110" t="str">
        <f t="shared" si="18"/>
        <v/>
      </c>
      <c r="B445" s="55"/>
      <c r="C445" s="55"/>
      <c r="D445" s="55"/>
      <c r="E445" s="56"/>
      <c r="F445" s="133"/>
      <c r="G445" s="56"/>
      <c r="H445" s="84">
        <f>SUMIF('Cash Inflows'!E:E,'AR Journal'!D445,'Cash Inflows'!F:F)</f>
        <v>0</v>
      </c>
      <c r="I445" s="84">
        <f t="shared" si="19"/>
        <v>0</v>
      </c>
      <c r="J445">
        <f t="shared" si="20"/>
        <v>0</v>
      </c>
      <c r="K445" t="b">
        <f ca="1">IF(TODAY()-E445&gt;'Data Inputs'!$B$46,TRUE,FALSE)</f>
        <v>1</v>
      </c>
    </row>
    <row r="446" spans="1:11" x14ac:dyDescent="0.25">
      <c r="A446" s="110" t="str">
        <f t="shared" si="18"/>
        <v/>
      </c>
      <c r="B446" s="55"/>
      <c r="C446" s="55"/>
      <c r="D446" s="55"/>
      <c r="E446" s="56"/>
      <c r="F446" s="133"/>
      <c r="G446" s="56"/>
      <c r="H446" s="84">
        <f>SUMIF('Cash Inflows'!E:E,'AR Journal'!D446,'Cash Inflows'!F:F)</f>
        <v>0</v>
      </c>
      <c r="I446" s="84">
        <f t="shared" si="19"/>
        <v>0</v>
      </c>
      <c r="J446">
        <f t="shared" si="20"/>
        <v>0</v>
      </c>
      <c r="K446" t="b">
        <f ca="1">IF(TODAY()-E446&gt;'Data Inputs'!$B$46,TRUE,FALSE)</f>
        <v>1</v>
      </c>
    </row>
    <row r="447" spans="1:11" x14ac:dyDescent="0.25">
      <c r="A447" s="110" t="str">
        <f t="shared" si="18"/>
        <v/>
      </c>
      <c r="B447" s="55"/>
      <c r="C447" s="55"/>
      <c r="D447" s="55"/>
      <c r="E447" s="56"/>
      <c r="F447" s="133"/>
      <c r="G447" s="56"/>
      <c r="H447" s="84">
        <f>SUMIF('Cash Inflows'!E:E,'AR Journal'!D447,'Cash Inflows'!F:F)</f>
        <v>0</v>
      </c>
      <c r="I447" s="84">
        <f t="shared" si="19"/>
        <v>0</v>
      </c>
      <c r="J447">
        <f t="shared" si="20"/>
        <v>0</v>
      </c>
      <c r="K447" t="b">
        <f ca="1">IF(TODAY()-E447&gt;'Data Inputs'!$B$46,TRUE,FALSE)</f>
        <v>1</v>
      </c>
    </row>
    <row r="448" spans="1:11" x14ac:dyDescent="0.25">
      <c r="A448" s="110" t="str">
        <f t="shared" si="18"/>
        <v/>
      </c>
      <c r="B448" s="55"/>
      <c r="C448" s="55"/>
      <c r="D448" s="55"/>
      <c r="E448" s="56"/>
      <c r="F448" s="133"/>
      <c r="G448" s="56"/>
      <c r="H448" s="84">
        <f>SUMIF('Cash Inflows'!E:E,'AR Journal'!D448,'Cash Inflows'!F:F)</f>
        <v>0</v>
      </c>
      <c r="I448" s="84">
        <f t="shared" si="19"/>
        <v>0</v>
      </c>
      <c r="J448">
        <f t="shared" si="20"/>
        <v>0</v>
      </c>
      <c r="K448" t="b">
        <f ca="1">IF(TODAY()-E448&gt;'Data Inputs'!$B$46,TRUE,FALSE)</f>
        <v>1</v>
      </c>
    </row>
    <row r="449" spans="1:11" x14ac:dyDescent="0.25">
      <c r="A449" s="110" t="str">
        <f t="shared" si="18"/>
        <v/>
      </c>
      <c r="B449" s="55"/>
      <c r="C449" s="55"/>
      <c r="D449" s="55"/>
      <c r="E449" s="56"/>
      <c r="F449" s="133"/>
      <c r="G449" s="56"/>
      <c r="H449" s="84">
        <f>SUMIF('Cash Inflows'!E:E,'AR Journal'!D449,'Cash Inflows'!F:F)</f>
        <v>0</v>
      </c>
      <c r="I449" s="84">
        <f t="shared" si="19"/>
        <v>0</v>
      </c>
      <c r="J449">
        <f t="shared" si="20"/>
        <v>0</v>
      </c>
      <c r="K449" t="b">
        <f ca="1">IF(TODAY()-E449&gt;'Data Inputs'!$B$46,TRUE,FALSE)</f>
        <v>1</v>
      </c>
    </row>
    <row r="450" spans="1:11" x14ac:dyDescent="0.25">
      <c r="A450" s="110" t="str">
        <f t="shared" si="18"/>
        <v/>
      </c>
      <c r="B450" s="55"/>
      <c r="C450" s="55"/>
      <c r="D450" s="55"/>
      <c r="E450" s="56"/>
      <c r="F450" s="133"/>
      <c r="G450" s="56"/>
      <c r="H450" s="84">
        <f>SUMIF('Cash Inflows'!E:E,'AR Journal'!D450,'Cash Inflows'!F:F)</f>
        <v>0</v>
      </c>
      <c r="I450" s="84">
        <f t="shared" si="19"/>
        <v>0</v>
      </c>
      <c r="J450">
        <f t="shared" si="20"/>
        <v>0</v>
      </c>
      <c r="K450" t="b">
        <f ca="1">IF(TODAY()-E450&gt;'Data Inputs'!$B$46,TRUE,FALSE)</f>
        <v>1</v>
      </c>
    </row>
    <row r="451" spans="1:11" x14ac:dyDescent="0.25">
      <c r="A451" s="110" t="str">
        <f t="shared" ref="A451:A514" si="21">IF(E451="","",E451+(6-J451))</f>
        <v/>
      </c>
      <c r="B451" s="55"/>
      <c r="C451" s="55"/>
      <c r="D451" s="55"/>
      <c r="E451" s="56"/>
      <c r="F451" s="133"/>
      <c r="G451" s="56"/>
      <c r="H451" s="84">
        <f>SUMIF('Cash Inflows'!E:E,'AR Journal'!D451,'Cash Inflows'!F:F)</f>
        <v>0</v>
      </c>
      <c r="I451" s="84">
        <f t="shared" ref="I451:I514" si="22">F451-H451</f>
        <v>0</v>
      </c>
      <c r="J451">
        <f t="shared" ref="J451:J514" si="23">IF(WEEKDAY(E451)=7,0,WEEKDAY(E451))</f>
        <v>0</v>
      </c>
      <c r="K451" t="b">
        <f ca="1">IF(TODAY()-E451&gt;'Data Inputs'!$B$46,TRUE,FALSE)</f>
        <v>1</v>
      </c>
    </row>
    <row r="452" spans="1:11" x14ac:dyDescent="0.25">
      <c r="A452" s="110" t="str">
        <f t="shared" si="21"/>
        <v/>
      </c>
      <c r="B452" s="55"/>
      <c r="C452" s="55"/>
      <c r="D452" s="55"/>
      <c r="E452" s="56"/>
      <c r="F452" s="133"/>
      <c r="G452" s="56"/>
      <c r="H452" s="84">
        <f>SUMIF('Cash Inflows'!E:E,'AR Journal'!D452,'Cash Inflows'!F:F)</f>
        <v>0</v>
      </c>
      <c r="I452" s="84">
        <f t="shared" si="22"/>
        <v>0</v>
      </c>
      <c r="J452">
        <f t="shared" si="23"/>
        <v>0</v>
      </c>
      <c r="K452" t="b">
        <f ca="1">IF(TODAY()-E452&gt;'Data Inputs'!$B$46,TRUE,FALSE)</f>
        <v>1</v>
      </c>
    </row>
    <row r="453" spans="1:11" x14ac:dyDescent="0.25">
      <c r="A453" s="110" t="str">
        <f t="shared" si="21"/>
        <v/>
      </c>
      <c r="B453" s="55"/>
      <c r="C453" s="55"/>
      <c r="D453" s="55"/>
      <c r="E453" s="56"/>
      <c r="F453" s="133"/>
      <c r="G453" s="56"/>
      <c r="H453" s="84">
        <f>SUMIF('Cash Inflows'!E:E,'AR Journal'!D453,'Cash Inflows'!F:F)</f>
        <v>0</v>
      </c>
      <c r="I453" s="84">
        <f t="shared" si="22"/>
        <v>0</v>
      </c>
      <c r="J453">
        <f t="shared" si="23"/>
        <v>0</v>
      </c>
      <c r="K453" t="b">
        <f ca="1">IF(TODAY()-E453&gt;'Data Inputs'!$B$46,TRUE,FALSE)</f>
        <v>1</v>
      </c>
    </row>
    <row r="454" spans="1:11" x14ac:dyDescent="0.25">
      <c r="A454" s="110" t="str">
        <f t="shared" si="21"/>
        <v/>
      </c>
      <c r="B454" s="55"/>
      <c r="C454" s="55"/>
      <c r="D454" s="55"/>
      <c r="E454" s="56"/>
      <c r="F454" s="133"/>
      <c r="G454" s="56"/>
      <c r="H454" s="84">
        <f>SUMIF('Cash Inflows'!E:E,'AR Journal'!D454,'Cash Inflows'!F:F)</f>
        <v>0</v>
      </c>
      <c r="I454" s="84">
        <f t="shared" si="22"/>
        <v>0</v>
      </c>
      <c r="J454">
        <f t="shared" si="23"/>
        <v>0</v>
      </c>
      <c r="K454" t="b">
        <f ca="1">IF(TODAY()-E454&gt;'Data Inputs'!$B$46,TRUE,FALSE)</f>
        <v>1</v>
      </c>
    </row>
    <row r="455" spans="1:11" x14ac:dyDescent="0.25">
      <c r="A455" s="110" t="str">
        <f t="shared" si="21"/>
        <v/>
      </c>
      <c r="B455" s="55"/>
      <c r="C455" s="55"/>
      <c r="D455" s="55"/>
      <c r="E455" s="56"/>
      <c r="F455" s="133"/>
      <c r="G455" s="56"/>
      <c r="H455" s="84">
        <f>SUMIF('Cash Inflows'!E:E,'AR Journal'!D455,'Cash Inflows'!F:F)</f>
        <v>0</v>
      </c>
      <c r="I455" s="84">
        <f t="shared" si="22"/>
        <v>0</v>
      </c>
      <c r="J455">
        <f t="shared" si="23"/>
        <v>0</v>
      </c>
      <c r="K455" t="b">
        <f ca="1">IF(TODAY()-E455&gt;'Data Inputs'!$B$46,TRUE,FALSE)</f>
        <v>1</v>
      </c>
    </row>
    <row r="456" spans="1:11" x14ac:dyDescent="0.25">
      <c r="A456" s="110" t="str">
        <f t="shared" si="21"/>
        <v/>
      </c>
      <c r="B456" s="55"/>
      <c r="C456" s="55"/>
      <c r="D456" s="55"/>
      <c r="E456" s="56"/>
      <c r="F456" s="133"/>
      <c r="G456" s="56"/>
      <c r="H456" s="84">
        <f>SUMIF('Cash Inflows'!E:E,'AR Journal'!D456,'Cash Inflows'!F:F)</f>
        <v>0</v>
      </c>
      <c r="I456" s="84">
        <f t="shared" si="22"/>
        <v>0</v>
      </c>
      <c r="J456">
        <f t="shared" si="23"/>
        <v>0</v>
      </c>
      <c r="K456" t="b">
        <f ca="1">IF(TODAY()-E456&gt;'Data Inputs'!$B$46,TRUE,FALSE)</f>
        <v>1</v>
      </c>
    </row>
    <row r="457" spans="1:11" x14ac:dyDescent="0.25">
      <c r="A457" s="110" t="str">
        <f t="shared" si="21"/>
        <v/>
      </c>
      <c r="B457" s="55"/>
      <c r="C457" s="55"/>
      <c r="D457" s="55"/>
      <c r="E457" s="56"/>
      <c r="F457" s="133"/>
      <c r="G457" s="56"/>
      <c r="H457" s="84">
        <f>SUMIF('Cash Inflows'!E:E,'AR Journal'!D457,'Cash Inflows'!F:F)</f>
        <v>0</v>
      </c>
      <c r="I457" s="84">
        <f t="shared" si="22"/>
        <v>0</v>
      </c>
      <c r="J457">
        <f t="shared" si="23"/>
        <v>0</v>
      </c>
      <c r="K457" t="b">
        <f ca="1">IF(TODAY()-E457&gt;'Data Inputs'!$B$46,TRUE,FALSE)</f>
        <v>1</v>
      </c>
    </row>
    <row r="458" spans="1:11" x14ac:dyDescent="0.25">
      <c r="A458" s="110" t="str">
        <f t="shared" si="21"/>
        <v/>
      </c>
      <c r="B458" s="55"/>
      <c r="C458" s="55"/>
      <c r="D458" s="55"/>
      <c r="E458" s="56"/>
      <c r="F458" s="133"/>
      <c r="G458" s="56"/>
      <c r="H458" s="84">
        <f>SUMIF('Cash Inflows'!E:E,'AR Journal'!D458,'Cash Inflows'!F:F)</f>
        <v>0</v>
      </c>
      <c r="I458" s="84">
        <f t="shared" si="22"/>
        <v>0</v>
      </c>
      <c r="J458">
        <f t="shared" si="23"/>
        <v>0</v>
      </c>
      <c r="K458" t="b">
        <f ca="1">IF(TODAY()-E458&gt;'Data Inputs'!$B$46,TRUE,FALSE)</f>
        <v>1</v>
      </c>
    </row>
    <row r="459" spans="1:11" x14ac:dyDescent="0.25">
      <c r="A459" s="110" t="str">
        <f t="shared" si="21"/>
        <v/>
      </c>
      <c r="B459" s="55"/>
      <c r="C459" s="55"/>
      <c r="D459" s="55"/>
      <c r="E459" s="56"/>
      <c r="F459" s="133"/>
      <c r="G459" s="56"/>
      <c r="H459" s="84">
        <f>SUMIF('Cash Inflows'!E:E,'AR Journal'!D459,'Cash Inflows'!F:F)</f>
        <v>0</v>
      </c>
      <c r="I459" s="84">
        <f t="shared" si="22"/>
        <v>0</v>
      </c>
      <c r="J459">
        <f t="shared" si="23"/>
        <v>0</v>
      </c>
      <c r="K459" t="b">
        <f ca="1">IF(TODAY()-E459&gt;'Data Inputs'!$B$46,TRUE,FALSE)</f>
        <v>1</v>
      </c>
    </row>
    <row r="460" spans="1:11" x14ac:dyDescent="0.25">
      <c r="A460" s="110" t="str">
        <f t="shared" si="21"/>
        <v/>
      </c>
      <c r="B460" s="55"/>
      <c r="C460" s="55"/>
      <c r="D460" s="55"/>
      <c r="E460" s="56"/>
      <c r="F460" s="133"/>
      <c r="G460" s="56"/>
      <c r="H460" s="84">
        <f>SUMIF('Cash Inflows'!E:E,'AR Journal'!D460,'Cash Inflows'!F:F)</f>
        <v>0</v>
      </c>
      <c r="I460" s="84">
        <f t="shared" si="22"/>
        <v>0</v>
      </c>
      <c r="J460">
        <f t="shared" si="23"/>
        <v>0</v>
      </c>
      <c r="K460" t="b">
        <f ca="1">IF(TODAY()-E460&gt;'Data Inputs'!$B$46,TRUE,FALSE)</f>
        <v>1</v>
      </c>
    </row>
    <row r="461" spans="1:11" x14ac:dyDescent="0.25">
      <c r="A461" s="110" t="str">
        <f t="shared" si="21"/>
        <v/>
      </c>
      <c r="B461" s="55"/>
      <c r="C461" s="55"/>
      <c r="D461" s="55"/>
      <c r="E461" s="56"/>
      <c r="F461" s="133"/>
      <c r="G461" s="56"/>
      <c r="H461" s="84">
        <f>SUMIF('Cash Inflows'!E:E,'AR Journal'!D461,'Cash Inflows'!F:F)</f>
        <v>0</v>
      </c>
      <c r="I461" s="84">
        <f t="shared" si="22"/>
        <v>0</v>
      </c>
      <c r="J461">
        <f t="shared" si="23"/>
        <v>0</v>
      </c>
      <c r="K461" t="b">
        <f ca="1">IF(TODAY()-E461&gt;'Data Inputs'!$B$46,TRUE,FALSE)</f>
        <v>1</v>
      </c>
    </row>
    <row r="462" spans="1:11" x14ac:dyDescent="0.25">
      <c r="A462" s="110" t="str">
        <f t="shared" si="21"/>
        <v/>
      </c>
      <c r="B462" s="55"/>
      <c r="C462" s="55"/>
      <c r="D462" s="55"/>
      <c r="E462" s="56"/>
      <c r="F462" s="133"/>
      <c r="G462" s="56"/>
      <c r="H462" s="84">
        <f>SUMIF('Cash Inflows'!E:E,'AR Journal'!D462,'Cash Inflows'!F:F)</f>
        <v>0</v>
      </c>
      <c r="I462" s="84">
        <f t="shared" si="22"/>
        <v>0</v>
      </c>
      <c r="J462">
        <f t="shared" si="23"/>
        <v>0</v>
      </c>
      <c r="K462" t="b">
        <f ca="1">IF(TODAY()-E462&gt;'Data Inputs'!$B$46,TRUE,FALSE)</f>
        <v>1</v>
      </c>
    </row>
    <row r="463" spans="1:11" x14ac:dyDescent="0.25">
      <c r="A463" s="110" t="str">
        <f t="shared" si="21"/>
        <v/>
      </c>
      <c r="B463" s="55"/>
      <c r="C463" s="55"/>
      <c r="D463" s="55"/>
      <c r="E463" s="56"/>
      <c r="F463" s="133"/>
      <c r="G463" s="56"/>
      <c r="H463" s="84">
        <f>SUMIF('Cash Inflows'!E:E,'AR Journal'!D463,'Cash Inflows'!F:F)</f>
        <v>0</v>
      </c>
      <c r="I463" s="84">
        <f t="shared" si="22"/>
        <v>0</v>
      </c>
      <c r="J463">
        <f t="shared" si="23"/>
        <v>0</v>
      </c>
      <c r="K463" t="b">
        <f ca="1">IF(TODAY()-E463&gt;'Data Inputs'!$B$46,TRUE,FALSE)</f>
        <v>1</v>
      </c>
    </row>
    <row r="464" spans="1:11" x14ac:dyDescent="0.25">
      <c r="A464" s="110" t="str">
        <f t="shared" si="21"/>
        <v/>
      </c>
      <c r="B464" s="55"/>
      <c r="C464" s="55"/>
      <c r="D464" s="55"/>
      <c r="E464" s="56"/>
      <c r="F464" s="133"/>
      <c r="G464" s="56"/>
      <c r="H464" s="84">
        <f>SUMIF('Cash Inflows'!E:E,'AR Journal'!D464,'Cash Inflows'!F:F)</f>
        <v>0</v>
      </c>
      <c r="I464" s="84">
        <f t="shared" si="22"/>
        <v>0</v>
      </c>
      <c r="J464">
        <f t="shared" si="23"/>
        <v>0</v>
      </c>
      <c r="K464" t="b">
        <f ca="1">IF(TODAY()-E464&gt;'Data Inputs'!$B$46,TRUE,FALSE)</f>
        <v>1</v>
      </c>
    </row>
    <row r="465" spans="1:11" x14ac:dyDescent="0.25">
      <c r="A465" s="110" t="str">
        <f t="shared" si="21"/>
        <v/>
      </c>
      <c r="B465" s="55"/>
      <c r="C465" s="55"/>
      <c r="D465" s="55"/>
      <c r="E465" s="56"/>
      <c r="F465" s="133"/>
      <c r="G465" s="56"/>
      <c r="H465" s="84">
        <f>SUMIF('Cash Inflows'!E:E,'AR Journal'!D465,'Cash Inflows'!F:F)</f>
        <v>0</v>
      </c>
      <c r="I465" s="84">
        <f t="shared" si="22"/>
        <v>0</v>
      </c>
      <c r="J465">
        <f t="shared" si="23"/>
        <v>0</v>
      </c>
      <c r="K465" t="b">
        <f ca="1">IF(TODAY()-E465&gt;'Data Inputs'!$B$46,TRUE,FALSE)</f>
        <v>1</v>
      </c>
    </row>
    <row r="466" spans="1:11" x14ac:dyDescent="0.25">
      <c r="A466" s="110" t="str">
        <f t="shared" si="21"/>
        <v/>
      </c>
      <c r="B466" s="55"/>
      <c r="C466" s="55"/>
      <c r="D466" s="55"/>
      <c r="E466" s="56"/>
      <c r="F466" s="133"/>
      <c r="G466" s="56"/>
      <c r="H466" s="84">
        <f>SUMIF('Cash Inflows'!E:E,'AR Journal'!D466,'Cash Inflows'!F:F)</f>
        <v>0</v>
      </c>
      <c r="I466" s="84">
        <f t="shared" si="22"/>
        <v>0</v>
      </c>
      <c r="J466">
        <f t="shared" si="23"/>
        <v>0</v>
      </c>
      <c r="K466" t="b">
        <f ca="1">IF(TODAY()-E466&gt;'Data Inputs'!$B$46,TRUE,FALSE)</f>
        <v>1</v>
      </c>
    </row>
    <row r="467" spans="1:11" x14ac:dyDescent="0.25">
      <c r="A467" s="110" t="str">
        <f t="shared" si="21"/>
        <v/>
      </c>
      <c r="B467" s="55"/>
      <c r="C467" s="55"/>
      <c r="D467" s="55"/>
      <c r="E467" s="56"/>
      <c r="F467" s="133"/>
      <c r="G467" s="56"/>
      <c r="H467" s="84">
        <f>SUMIF('Cash Inflows'!E:E,'AR Journal'!D467,'Cash Inflows'!F:F)</f>
        <v>0</v>
      </c>
      <c r="I467" s="84">
        <f t="shared" si="22"/>
        <v>0</v>
      </c>
      <c r="J467">
        <f t="shared" si="23"/>
        <v>0</v>
      </c>
      <c r="K467" t="b">
        <f ca="1">IF(TODAY()-E467&gt;'Data Inputs'!$B$46,TRUE,FALSE)</f>
        <v>1</v>
      </c>
    </row>
    <row r="468" spans="1:11" x14ac:dyDescent="0.25">
      <c r="A468" s="110" t="str">
        <f t="shared" si="21"/>
        <v/>
      </c>
      <c r="B468" s="55"/>
      <c r="C468" s="55"/>
      <c r="D468" s="55"/>
      <c r="E468" s="56"/>
      <c r="F468" s="133"/>
      <c r="G468" s="56"/>
      <c r="H468" s="84">
        <f>SUMIF('Cash Inflows'!E:E,'AR Journal'!D468,'Cash Inflows'!F:F)</f>
        <v>0</v>
      </c>
      <c r="I468" s="84">
        <f t="shared" si="22"/>
        <v>0</v>
      </c>
      <c r="J468">
        <f t="shared" si="23"/>
        <v>0</v>
      </c>
      <c r="K468" t="b">
        <f ca="1">IF(TODAY()-E468&gt;'Data Inputs'!$B$46,TRUE,FALSE)</f>
        <v>1</v>
      </c>
    </row>
    <row r="469" spans="1:11" x14ac:dyDescent="0.25">
      <c r="A469" s="110" t="str">
        <f t="shared" si="21"/>
        <v/>
      </c>
      <c r="B469" s="55"/>
      <c r="C469" s="55"/>
      <c r="D469" s="55"/>
      <c r="E469" s="56"/>
      <c r="F469" s="133"/>
      <c r="G469" s="56"/>
      <c r="H469" s="84">
        <f>SUMIF('Cash Inflows'!E:E,'AR Journal'!D469,'Cash Inflows'!F:F)</f>
        <v>0</v>
      </c>
      <c r="I469" s="84">
        <f t="shared" si="22"/>
        <v>0</v>
      </c>
      <c r="J469">
        <f t="shared" si="23"/>
        <v>0</v>
      </c>
      <c r="K469" t="b">
        <f ca="1">IF(TODAY()-E469&gt;'Data Inputs'!$B$46,TRUE,FALSE)</f>
        <v>1</v>
      </c>
    </row>
    <row r="470" spans="1:11" x14ac:dyDescent="0.25">
      <c r="A470" s="110" t="str">
        <f t="shared" si="21"/>
        <v/>
      </c>
      <c r="B470" s="55"/>
      <c r="C470" s="55"/>
      <c r="D470" s="55"/>
      <c r="E470" s="56"/>
      <c r="F470" s="133"/>
      <c r="G470" s="56"/>
      <c r="H470" s="84">
        <f>SUMIF('Cash Inflows'!E:E,'AR Journal'!D470,'Cash Inflows'!F:F)</f>
        <v>0</v>
      </c>
      <c r="I470" s="84">
        <f t="shared" si="22"/>
        <v>0</v>
      </c>
      <c r="J470">
        <f t="shared" si="23"/>
        <v>0</v>
      </c>
      <c r="K470" t="b">
        <f ca="1">IF(TODAY()-E470&gt;'Data Inputs'!$B$46,TRUE,FALSE)</f>
        <v>1</v>
      </c>
    </row>
    <row r="471" spans="1:11" x14ac:dyDescent="0.25">
      <c r="A471" s="110" t="str">
        <f t="shared" si="21"/>
        <v/>
      </c>
      <c r="B471" s="55"/>
      <c r="C471" s="55"/>
      <c r="D471" s="55"/>
      <c r="E471" s="56"/>
      <c r="F471" s="133"/>
      <c r="G471" s="56"/>
      <c r="H471" s="84">
        <f>SUMIF('Cash Inflows'!E:E,'AR Journal'!D471,'Cash Inflows'!F:F)</f>
        <v>0</v>
      </c>
      <c r="I471" s="84">
        <f t="shared" si="22"/>
        <v>0</v>
      </c>
      <c r="J471">
        <f t="shared" si="23"/>
        <v>0</v>
      </c>
      <c r="K471" t="b">
        <f ca="1">IF(TODAY()-E471&gt;'Data Inputs'!$B$46,TRUE,FALSE)</f>
        <v>1</v>
      </c>
    </row>
    <row r="472" spans="1:11" x14ac:dyDescent="0.25">
      <c r="A472" s="110" t="str">
        <f t="shared" si="21"/>
        <v/>
      </c>
      <c r="B472" s="55"/>
      <c r="C472" s="55"/>
      <c r="D472" s="55"/>
      <c r="E472" s="56"/>
      <c r="F472" s="133"/>
      <c r="G472" s="56"/>
      <c r="H472" s="84">
        <f>SUMIF('Cash Inflows'!E:E,'AR Journal'!D472,'Cash Inflows'!F:F)</f>
        <v>0</v>
      </c>
      <c r="I472" s="84">
        <f t="shared" si="22"/>
        <v>0</v>
      </c>
      <c r="J472">
        <f t="shared" si="23"/>
        <v>0</v>
      </c>
      <c r="K472" t="b">
        <f ca="1">IF(TODAY()-E472&gt;'Data Inputs'!$B$46,TRUE,FALSE)</f>
        <v>1</v>
      </c>
    </row>
    <row r="473" spans="1:11" x14ac:dyDescent="0.25">
      <c r="A473" s="110" t="str">
        <f t="shared" si="21"/>
        <v/>
      </c>
      <c r="B473" s="55"/>
      <c r="C473" s="55"/>
      <c r="D473" s="55"/>
      <c r="E473" s="56"/>
      <c r="F473" s="133"/>
      <c r="G473" s="56"/>
      <c r="H473" s="84">
        <f>SUMIF('Cash Inflows'!E:E,'AR Journal'!D473,'Cash Inflows'!F:F)</f>
        <v>0</v>
      </c>
      <c r="I473" s="84">
        <f t="shared" si="22"/>
        <v>0</v>
      </c>
      <c r="J473">
        <f t="shared" si="23"/>
        <v>0</v>
      </c>
      <c r="K473" t="b">
        <f ca="1">IF(TODAY()-E473&gt;'Data Inputs'!$B$46,TRUE,FALSE)</f>
        <v>1</v>
      </c>
    </row>
    <row r="474" spans="1:11" x14ac:dyDescent="0.25">
      <c r="A474" s="110" t="str">
        <f t="shared" si="21"/>
        <v/>
      </c>
      <c r="B474" s="55"/>
      <c r="C474" s="55"/>
      <c r="D474" s="55"/>
      <c r="E474" s="56"/>
      <c r="F474" s="133"/>
      <c r="G474" s="56"/>
      <c r="H474" s="84">
        <f>SUMIF('Cash Inflows'!E:E,'AR Journal'!D474,'Cash Inflows'!F:F)</f>
        <v>0</v>
      </c>
      <c r="I474" s="84">
        <f t="shared" si="22"/>
        <v>0</v>
      </c>
      <c r="J474">
        <f t="shared" si="23"/>
        <v>0</v>
      </c>
      <c r="K474" t="b">
        <f ca="1">IF(TODAY()-E474&gt;'Data Inputs'!$B$46,TRUE,FALSE)</f>
        <v>1</v>
      </c>
    </row>
    <row r="475" spans="1:11" x14ac:dyDescent="0.25">
      <c r="A475" s="110" t="str">
        <f t="shared" si="21"/>
        <v/>
      </c>
      <c r="B475" s="55"/>
      <c r="C475" s="55"/>
      <c r="D475" s="55"/>
      <c r="E475" s="56"/>
      <c r="F475" s="133"/>
      <c r="G475" s="56"/>
      <c r="H475" s="84">
        <f>SUMIF('Cash Inflows'!E:E,'AR Journal'!D475,'Cash Inflows'!F:F)</f>
        <v>0</v>
      </c>
      <c r="I475" s="84">
        <f t="shared" si="22"/>
        <v>0</v>
      </c>
      <c r="J475">
        <f t="shared" si="23"/>
        <v>0</v>
      </c>
      <c r="K475" t="b">
        <f ca="1">IF(TODAY()-E475&gt;'Data Inputs'!$B$46,TRUE,FALSE)</f>
        <v>1</v>
      </c>
    </row>
    <row r="476" spans="1:11" x14ac:dyDescent="0.25">
      <c r="A476" s="110" t="str">
        <f t="shared" si="21"/>
        <v/>
      </c>
      <c r="B476" s="55"/>
      <c r="C476" s="55"/>
      <c r="D476" s="55"/>
      <c r="E476" s="56"/>
      <c r="F476" s="133"/>
      <c r="G476" s="56"/>
      <c r="H476" s="84">
        <f>SUMIF('Cash Inflows'!E:E,'AR Journal'!D476,'Cash Inflows'!F:F)</f>
        <v>0</v>
      </c>
      <c r="I476" s="84">
        <f t="shared" si="22"/>
        <v>0</v>
      </c>
      <c r="J476">
        <f t="shared" si="23"/>
        <v>0</v>
      </c>
      <c r="K476" t="b">
        <f ca="1">IF(TODAY()-E476&gt;'Data Inputs'!$B$46,TRUE,FALSE)</f>
        <v>1</v>
      </c>
    </row>
    <row r="477" spans="1:11" x14ac:dyDescent="0.25">
      <c r="A477" s="110" t="str">
        <f t="shared" si="21"/>
        <v/>
      </c>
      <c r="B477" s="55"/>
      <c r="C477" s="55"/>
      <c r="D477" s="55"/>
      <c r="E477" s="56"/>
      <c r="F477" s="133"/>
      <c r="G477" s="56"/>
      <c r="H477" s="84">
        <f>SUMIF('Cash Inflows'!E:E,'AR Journal'!D477,'Cash Inflows'!F:F)</f>
        <v>0</v>
      </c>
      <c r="I477" s="84">
        <f t="shared" si="22"/>
        <v>0</v>
      </c>
      <c r="J477">
        <f t="shared" si="23"/>
        <v>0</v>
      </c>
      <c r="K477" t="b">
        <f ca="1">IF(TODAY()-E477&gt;'Data Inputs'!$B$46,TRUE,FALSE)</f>
        <v>1</v>
      </c>
    </row>
    <row r="478" spans="1:11" x14ac:dyDescent="0.25">
      <c r="A478" s="110" t="str">
        <f t="shared" si="21"/>
        <v/>
      </c>
      <c r="B478" s="55"/>
      <c r="C478" s="55"/>
      <c r="D478" s="55"/>
      <c r="E478" s="56"/>
      <c r="F478" s="133"/>
      <c r="G478" s="56"/>
      <c r="H478" s="84">
        <f>SUMIF('Cash Inflows'!E:E,'AR Journal'!D478,'Cash Inflows'!F:F)</f>
        <v>0</v>
      </c>
      <c r="I478" s="84">
        <f t="shared" si="22"/>
        <v>0</v>
      </c>
      <c r="J478">
        <f t="shared" si="23"/>
        <v>0</v>
      </c>
      <c r="K478" t="b">
        <f ca="1">IF(TODAY()-E478&gt;'Data Inputs'!$B$46,TRUE,FALSE)</f>
        <v>1</v>
      </c>
    </row>
    <row r="479" spans="1:11" x14ac:dyDescent="0.25">
      <c r="A479" s="110" t="str">
        <f t="shared" si="21"/>
        <v/>
      </c>
      <c r="B479" s="55"/>
      <c r="C479" s="55"/>
      <c r="D479" s="55"/>
      <c r="E479" s="56"/>
      <c r="F479" s="133"/>
      <c r="G479" s="56"/>
      <c r="H479" s="84">
        <f>SUMIF('Cash Inflows'!E:E,'AR Journal'!D479,'Cash Inflows'!F:F)</f>
        <v>0</v>
      </c>
      <c r="I479" s="84">
        <f t="shared" si="22"/>
        <v>0</v>
      </c>
      <c r="J479">
        <f t="shared" si="23"/>
        <v>0</v>
      </c>
      <c r="K479" t="b">
        <f ca="1">IF(TODAY()-E479&gt;'Data Inputs'!$B$46,TRUE,FALSE)</f>
        <v>1</v>
      </c>
    </row>
    <row r="480" spans="1:11" x14ac:dyDescent="0.25">
      <c r="A480" s="110" t="str">
        <f t="shared" si="21"/>
        <v/>
      </c>
      <c r="B480" s="55"/>
      <c r="C480" s="55"/>
      <c r="D480" s="55"/>
      <c r="E480" s="56"/>
      <c r="F480" s="133"/>
      <c r="G480" s="56"/>
      <c r="H480" s="84">
        <f>SUMIF('Cash Inflows'!E:E,'AR Journal'!D480,'Cash Inflows'!F:F)</f>
        <v>0</v>
      </c>
      <c r="I480" s="84">
        <f t="shared" si="22"/>
        <v>0</v>
      </c>
      <c r="J480">
        <f t="shared" si="23"/>
        <v>0</v>
      </c>
      <c r="K480" t="b">
        <f ca="1">IF(TODAY()-E480&gt;'Data Inputs'!$B$46,TRUE,FALSE)</f>
        <v>1</v>
      </c>
    </row>
    <row r="481" spans="1:11" x14ac:dyDescent="0.25">
      <c r="A481" s="110" t="str">
        <f t="shared" si="21"/>
        <v/>
      </c>
      <c r="B481" s="55"/>
      <c r="C481" s="55"/>
      <c r="D481" s="55"/>
      <c r="E481" s="56"/>
      <c r="F481" s="133"/>
      <c r="G481" s="56"/>
      <c r="H481" s="84">
        <f>SUMIF('Cash Inflows'!E:E,'AR Journal'!D481,'Cash Inflows'!F:F)</f>
        <v>0</v>
      </c>
      <c r="I481" s="84">
        <f t="shared" si="22"/>
        <v>0</v>
      </c>
      <c r="J481">
        <f t="shared" si="23"/>
        <v>0</v>
      </c>
      <c r="K481" t="b">
        <f ca="1">IF(TODAY()-E481&gt;'Data Inputs'!$B$46,TRUE,FALSE)</f>
        <v>1</v>
      </c>
    </row>
    <row r="482" spans="1:11" x14ac:dyDescent="0.25">
      <c r="A482" s="110" t="str">
        <f t="shared" si="21"/>
        <v/>
      </c>
      <c r="B482" s="55"/>
      <c r="C482" s="55"/>
      <c r="D482" s="55"/>
      <c r="E482" s="56"/>
      <c r="F482" s="133"/>
      <c r="G482" s="56"/>
      <c r="H482" s="84">
        <f>SUMIF('Cash Inflows'!E:E,'AR Journal'!D482,'Cash Inflows'!F:F)</f>
        <v>0</v>
      </c>
      <c r="I482" s="84">
        <f t="shared" si="22"/>
        <v>0</v>
      </c>
      <c r="J482">
        <f t="shared" si="23"/>
        <v>0</v>
      </c>
      <c r="K482" t="b">
        <f ca="1">IF(TODAY()-E482&gt;'Data Inputs'!$B$46,TRUE,FALSE)</f>
        <v>1</v>
      </c>
    </row>
    <row r="483" spans="1:11" x14ac:dyDescent="0.25">
      <c r="A483" s="110" t="str">
        <f t="shared" si="21"/>
        <v/>
      </c>
      <c r="B483" s="55"/>
      <c r="C483" s="55"/>
      <c r="D483" s="55"/>
      <c r="E483" s="56"/>
      <c r="F483" s="133"/>
      <c r="G483" s="56"/>
      <c r="H483" s="84">
        <f>SUMIF('Cash Inflows'!E:E,'AR Journal'!D483,'Cash Inflows'!F:F)</f>
        <v>0</v>
      </c>
      <c r="I483" s="84">
        <f t="shared" si="22"/>
        <v>0</v>
      </c>
      <c r="J483">
        <f t="shared" si="23"/>
        <v>0</v>
      </c>
      <c r="K483" t="b">
        <f ca="1">IF(TODAY()-E483&gt;'Data Inputs'!$B$46,TRUE,FALSE)</f>
        <v>1</v>
      </c>
    </row>
    <row r="484" spans="1:11" x14ac:dyDescent="0.25">
      <c r="A484" s="110" t="str">
        <f t="shared" si="21"/>
        <v/>
      </c>
      <c r="B484" s="55"/>
      <c r="C484" s="55"/>
      <c r="D484" s="55"/>
      <c r="E484" s="56"/>
      <c r="F484" s="133"/>
      <c r="G484" s="56"/>
      <c r="H484" s="84">
        <f>SUMIF('Cash Inflows'!E:E,'AR Journal'!D484,'Cash Inflows'!F:F)</f>
        <v>0</v>
      </c>
      <c r="I484" s="84">
        <f t="shared" si="22"/>
        <v>0</v>
      </c>
      <c r="J484">
        <f t="shared" si="23"/>
        <v>0</v>
      </c>
      <c r="K484" t="b">
        <f ca="1">IF(TODAY()-E484&gt;'Data Inputs'!$B$46,TRUE,FALSE)</f>
        <v>1</v>
      </c>
    </row>
    <row r="485" spans="1:11" x14ac:dyDescent="0.25">
      <c r="A485" s="110" t="str">
        <f t="shared" si="21"/>
        <v/>
      </c>
      <c r="B485" s="55"/>
      <c r="C485" s="55"/>
      <c r="D485" s="55"/>
      <c r="E485" s="56"/>
      <c r="F485" s="133"/>
      <c r="G485" s="56"/>
      <c r="H485" s="84">
        <f>SUMIF('Cash Inflows'!E:E,'AR Journal'!D485,'Cash Inflows'!F:F)</f>
        <v>0</v>
      </c>
      <c r="I485" s="84">
        <f t="shared" si="22"/>
        <v>0</v>
      </c>
      <c r="J485">
        <f t="shared" si="23"/>
        <v>0</v>
      </c>
      <c r="K485" t="b">
        <f ca="1">IF(TODAY()-E485&gt;'Data Inputs'!$B$46,TRUE,FALSE)</f>
        <v>1</v>
      </c>
    </row>
    <row r="486" spans="1:11" x14ac:dyDescent="0.25">
      <c r="A486" s="110" t="str">
        <f t="shared" si="21"/>
        <v/>
      </c>
      <c r="B486" s="55"/>
      <c r="C486" s="55"/>
      <c r="D486" s="55"/>
      <c r="E486" s="56"/>
      <c r="F486" s="133"/>
      <c r="G486" s="56"/>
      <c r="H486" s="84">
        <f>SUMIF('Cash Inflows'!E:E,'AR Journal'!D486,'Cash Inflows'!F:F)</f>
        <v>0</v>
      </c>
      <c r="I486" s="84">
        <f t="shared" si="22"/>
        <v>0</v>
      </c>
      <c r="J486">
        <f t="shared" si="23"/>
        <v>0</v>
      </c>
      <c r="K486" t="b">
        <f ca="1">IF(TODAY()-E486&gt;'Data Inputs'!$B$46,TRUE,FALSE)</f>
        <v>1</v>
      </c>
    </row>
    <row r="487" spans="1:11" x14ac:dyDescent="0.25">
      <c r="A487" s="110" t="str">
        <f t="shared" si="21"/>
        <v/>
      </c>
      <c r="B487" s="55"/>
      <c r="C487" s="55"/>
      <c r="D487" s="55"/>
      <c r="E487" s="56"/>
      <c r="F487" s="133"/>
      <c r="G487" s="56"/>
      <c r="H487" s="84">
        <f>SUMIF('Cash Inflows'!E:E,'AR Journal'!D487,'Cash Inflows'!F:F)</f>
        <v>0</v>
      </c>
      <c r="I487" s="84">
        <f t="shared" si="22"/>
        <v>0</v>
      </c>
      <c r="J487">
        <f t="shared" si="23"/>
        <v>0</v>
      </c>
      <c r="K487" t="b">
        <f ca="1">IF(TODAY()-E487&gt;'Data Inputs'!$B$46,TRUE,FALSE)</f>
        <v>1</v>
      </c>
    </row>
    <row r="488" spans="1:11" x14ac:dyDescent="0.25">
      <c r="A488" s="110" t="str">
        <f t="shared" si="21"/>
        <v/>
      </c>
      <c r="B488" s="55"/>
      <c r="C488" s="55"/>
      <c r="D488" s="55"/>
      <c r="E488" s="56"/>
      <c r="F488" s="133"/>
      <c r="G488" s="56"/>
      <c r="H488" s="84">
        <f>SUMIF('Cash Inflows'!E:E,'AR Journal'!D488,'Cash Inflows'!F:F)</f>
        <v>0</v>
      </c>
      <c r="I488" s="84">
        <f t="shared" si="22"/>
        <v>0</v>
      </c>
      <c r="J488">
        <f t="shared" si="23"/>
        <v>0</v>
      </c>
      <c r="K488" t="b">
        <f ca="1">IF(TODAY()-E488&gt;'Data Inputs'!$B$46,TRUE,FALSE)</f>
        <v>1</v>
      </c>
    </row>
    <row r="489" spans="1:11" x14ac:dyDescent="0.25">
      <c r="A489" s="110" t="str">
        <f t="shared" si="21"/>
        <v/>
      </c>
      <c r="B489" s="55"/>
      <c r="C489" s="55"/>
      <c r="D489" s="55"/>
      <c r="E489" s="56"/>
      <c r="F489" s="133"/>
      <c r="G489" s="56"/>
      <c r="H489" s="84">
        <f>SUMIF('Cash Inflows'!E:E,'AR Journal'!D489,'Cash Inflows'!F:F)</f>
        <v>0</v>
      </c>
      <c r="I489" s="84">
        <f t="shared" si="22"/>
        <v>0</v>
      </c>
      <c r="J489">
        <f t="shared" si="23"/>
        <v>0</v>
      </c>
      <c r="K489" t="b">
        <f ca="1">IF(TODAY()-E489&gt;'Data Inputs'!$B$46,TRUE,FALSE)</f>
        <v>1</v>
      </c>
    </row>
    <row r="490" spans="1:11" x14ac:dyDescent="0.25">
      <c r="A490" s="110" t="str">
        <f t="shared" si="21"/>
        <v/>
      </c>
      <c r="B490" s="55"/>
      <c r="C490" s="55"/>
      <c r="D490" s="55"/>
      <c r="E490" s="56"/>
      <c r="F490" s="133"/>
      <c r="G490" s="56"/>
      <c r="H490" s="84">
        <f>SUMIF('Cash Inflows'!E:E,'AR Journal'!D490,'Cash Inflows'!F:F)</f>
        <v>0</v>
      </c>
      <c r="I490" s="84">
        <f t="shared" si="22"/>
        <v>0</v>
      </c>
      <c r="J490">
        <f t="shared" si="23"/>
        <v>0</v>
      </c>
      <c r="K490" t="b">
        <f ca="1">IF(TODAY()-E490&gt;'Data Inputs'!$B$46,TRUE,FALSE)</f>
        <v>1</v>
      </c>
    </row>
    <row r="491" spans="1:11" x14ac:dyDescent="0.25">
      <c r="A491" s="110" t="str">
        <f t="shared" si="21"/>
        <v/>
      </c>
      <c r="B491" s="55"/>
      <c r="C491" s="55"/>
      <c r="D491" s="55"/>
      <c r="E491" s="56"/>
      <c r="F491" s="133"/>
      <c r="G491" s="56"/>
      <c r="H491" s="84">
        <f>SUMIF('Cash Inflows'!E:E,'AR Journal'!D491,'Cash Inflows'!F:F)</f>
        <v>0</v>
      </c>
      <c r="I491" s="84">
        <f t="shared" si="22"/>
        <v>0</v>
      </c>
      <c r="J491">
        <f t="shared" si="23"/>
        <v>0</v>
      </c>
      <c r="K491" t="b">
        <f ca="1">IF(TODAY()-E491&gt;'Data Inputs'!$B$46,TRUE,FALSE)</f>
        <v>1</v>
      </c>
    </row>
    <row r="492" spans="1:11" x14ac:dyDescent="0.25">
      <c r="A492" s="110" t="str">
        <f t="shared" si="21"/>
        <v/>
      </c>
      <c r="B492" s="55"/>
      <c r="C492" s="55"/>
      <c r="D492" s="55"/>
      <c r="E492" s="56"/>
      <c r="F492" s="133"/>
      <c r="G492" s="56"/>
      <c r="H492" s="84">
        <f>SUMIF('Cash Inflows'!E:E,'AR Journal'!D492,'Cash Inflows'!F:F)</f>
        <v>0</v>
      </c>
      <c r="I492" s="84">
        <f t="shared" si="22"/>
        <v>0</v>
      </c>
      <c r="J492">
        <f t="shared" si="23"/>
        <v>0</v>
      </c>
      <c r="K492" t="b">
        <f ca="1">IF(TODAY()-E492&gt;'Data Inputs'!$B$46,TRUE,FALSE)</f>
        <v>1</v>
      </c>
    </row>
    <row r="493" spans="1:11" x14ac:dyDescent="0.25">
      <c r="A493" s="110" t="str">
        <f t="shared" si="21"/>
        <v/>
      </c>
      <c r="B493" s="55"/>
      <c r="C493" s="55"/>
      <c r="D493" s="55"/>
      <c r="E493" s="56"/>
      <c r="F493" s="133"/>
      <c r="G493" s="56"/>
      <c r="H493" s="84">
        <f>SUMIF('Cash Inflows'!E:E,'AR Journal'!D493,'Cash Inflows'!F:F)</f>
        <v>0</v>
      </c>
      <c r="I493" s="84">
        <f t="shared" si="22"/>
        <v>0</v>
      </c>
      <c r="J493">
        <f t="shared" si="23"/>
        <v>0</v>
      </c>
      <c r="K493" t="b">
        <f ca="1">IF(TODAY()-E493&gt;'Data Inputs'!$B$46,TRUE,FALSE)</f>
        <v>1</v>
      </c>
    </row>
    <row r="494" spans="1:11" x14ac:dyDescent="0.25">
      <c r="A494" s="110" t="str">
        <f t="shared" si="21"/>
        <v/>
      </c>
      <c r="B494" s="55"/>
      <c r="C494" s="55"/>
      <c r="D494" s="55"/>
      <c r="E494" s="56"/>
      <c r="F494" s="133"/>
      <c r="G494" s="56"/>
      <c r="H494" s="84">
        <f>SUMIF('Cash Inflows'!E:E,'AR Journal'!D494,'Cash Inflows'!F:F)</f>
        <v>0</v>
      </c>
      <c r="I494" s="84">
        <f t="shared" si="22"/>
        <v>0</v>
      </c>
      <c r="J494">
        <f t="shared" si="23"/>
        <v>0</v>
      </c>
      <c r="K494" t="b">
        <f ca="1">IF(TODAY()-E494&gt;'Data Inputs'!$B$46,TRUE,FALSE)</f>
        <v>1</v>
      </c>
    </row>
    <row r="495" spans="1:11" x14ac:dyDescent="0.25">
      <c r="A495" s="110" t="str">
        <f t="shared" si="21"/>
        <v/>
      </c>
      <c r="B495" s="55"/>
      <c r="C495" s="55"/>
      <c r="D495" s="55"/>
      <c r="E495" s="56"/>
      <c r="F495" s="133"/>
      <c r="G495" s="56"/>
      <c r="H495" s="84">
        <f>SUMIF('Cash Inflows'!E:E,'AR Journal'!D495,'Cash Inflows'!F:F)</f>
        <v>0</v>
      </c>
      <c r="I495" s="84">
        <f t="shared" si="22"/>
        <v>0</v>
      </c>
      <c r="J495">
        <f t="shared" si="23"/>
        <v>0</v>
      </c>
      <c r="K495" t="b">
        <f ca="1">IF(TODAY()-E495&gt;'Data Inputs'!$B$46,TRUE,FALSE)</f>
        <v>1</v>
      </c>
    </row>
    <row r="496" spans="1:11" x14ac:dyDescent="0.25">
      <c r="A496" s="110" t="str">
        <f t="shared" si="21"/>
        <v/>
      </c>
      <c r="B496" s="55"/>
      <c r="C496" s="55"/>
      <c r="D496" s="55"/>
      <c r="E496" s="56"/>
      <c r="F496" s="133"/>
      <c r="G496" s="56"/>
      <c r="H496" s="84">
        <f>SUMIF('Cash Inflows'!E:E,'AR Journal'!D496,'Cash Inflows'!F:F)</f>
        <v>0</v>
      </c>
      <c r="I496" s="84">
        <f t="shared" si="22"/>
        <v>0</v>
      </c>
      <c r="J496">
        <f t="shared" si="23"/>
        <v>0</v>
      </c>
      <c r="K496" t="b">
        <f ca="1">IF(TODAY()-E496&gt;'Data Inputs'!$B$46,TRUE,FALSE)</f>
        <v>1</v>
      </c>
    </row>
    <row r="497" spans="1:11" x14ac:dyDescent="0.25">
      <c r="A497" s="110" t="str">
        <f t="shared" si="21"/>
        <v/>
      </c>
      <c r="B497" s="55"/>
      <c r="C497" s="55"/>
      <c r="D497" s="55"/>
      <c r="E497" s="56"/>
      <c r="F497" s="133"/>
      <c r="G497" s="56"/>
      <c r="H497" s="84">
        <f>SUMIF('Cash Inflows'!E:E,'AR Journal'!D497,'Cash Inflows'!F:F)</f>
        <v>0</v>
      </c>
      <c r="I497" s="84">
        <f t="shared" si="22"/>
        <v>0</v>
      </c>
      <c r="J497">
        <f t="shared" si="23"/>
        <v>0</v>
      </c>
      <c r="K497" t="b">
        <f ca="1">IF(TODAY()-E497&gt;'Data Inputs'!$B$46,TRUE,FALSE)</f>
        <v>1</v>
      </c>
    </row>
    <row r="498" spans="1:11" x14ac:dyDescent="0.25">
      <c r="A498" s="110" t="str">
        <f t="shared" si="21"/>
        <v/>
      </c>
      <c r="B498" s="55"/>
      <c r="C498" s="55"/>
      <c r="D498" s="55"/>
      <c r="E498" s="56"/>
      <c r="F498" s="133"/>
      <c r="G498" s="56"/>
      <c r="H498" s="84">
        <f>SUMIF('Cash Inflows'!E:E,'AR Journal'!D498,'Cash Inflows'!F:F)</f>
        <v>0</v>
      </c>
      <c r="I498" s="84">
        <f t="shared" si="22"/>
        <v>0</v>
      </c>
      <c r="J498">
        <f t="shared" si="23"/>
        <v>0</v>
      </c>
      <c r="K498" t="b">
        <f ca="1">IF(TODAY()-E498&gt;'Data Inputs'!$B$46,TRUE,FALSE)</f>
        <v>1</v>
      </c>
    </row>
    <row r="499" spans="1:11" x14ac:dyDescent="0.25">
      <c r="A499" s="110" t="str">
        <f t="shared" si="21"/>
        <v/>
      </c>
      <c r="B499" s="55"/>
      <c r="C499" s="55"/>
      <c r="D499" s="55"/>
      <c r="E499" s="56"/>
      <c r="F499" s="133"/>
      <c r="G499" s="56"/>
      <c r="H499" s="84">
        <f>SUMIF('Cash Inflows'!E:E,'AR Journal'!D499,'Cash Inflows'!F:F)</f>
        <v>0</v>
      </c>
      <c r="I499" s="84">
        <f t="shared" si="22"/>
        <v>0</v>
      </c>
      <c r="J499">
        <f t="shared" si="23"/>
        <v>0</v>
      </c>
      <c r="K499" t="b">
        <f ca="1">IF(TODAY()-E499&gt;'Data Inputs'!$B$46,TRUE,FALSE)</f>
        <v>1</v>
      </c>
    </row>
    <row r="500" spans="1:11" x14ac:dyDescent="0.25">
      <c r="A500" s="110" t="str">
        <f t="shared" si="21"/>
        <v/>
      </c>
      <c r="B500" s="55"/>
      <c r="C500" s="55"/>
      <c r="D500" s="55"/>
      <c r="E500" s="56"/>
      <c r="F500" s="133"/>
      <c r="G500" s="56"/>
      <c r="H500" s="84">
        <f>SUMIF('Cash Inflows'!E:E,'AR Journal'!D500,'Cash Inflows'!F:F)</f>
        <v>0</v>
      </c>
      <c r="I500" s="84">
        <f t="shared" si="22"/>
        <v>0</v>
      </c>
      <c r="J500">
        <f t="shared" si="23"/>
        <v>0</v>
      </c>
      <c r="K500" t="b">
        <f ca="1">IF(TODAY()-E500&gt;'Data Inputs'!$B$46,TRUE,FALSE)</f>
        <v>1</v>
      </c>
    </row>
    <row r="501" spans="1:11" x14ac:dyDescent="0.25">
      <c r="A501" s="110" t="str">
        <f t="shared" si="21"/>
        <v/>
      </c>
      <c r="B501" s="55"/>
      <c r="C501" s="55"/>
      <c r="D501" s="55"/>
      <c r="E501" s="56"/>
      <c r="F501" s="133"/>
      <c r="G501" s="56"/>
      <c r="H501" s="84">
        <f>SUMIF('Cash Inflows'!E:E,'AR Journal'!D501,'Cash Inflows'!F:F)</f>
        <v>0</v>
      </c>
      <c r="I501" s="84">
        <f t="shared" si="22"/>
        <v>0</v>
      </c>
      <c r="J501">
        <f t="shared" si="23"/>
        <v>0</v>
      </c>
      <c r="K501" t="b">
        <f ca="1">IF(TODAY()-E501&gt;'Data Inputs'!$B$46,TRUE,FALSE)</f>
        <v>1</v>
      </c>
    </row>
    <row r="502" spans="1:11" x14ac:dyDescent="0.25">
      <c r="A502" s="110" t="str">
        <f t="shared" si="21"/>
        <v/>
      </c>
      <c r="B502" s="55"/>
      <c r="C502" s="55"/>
      <c r="D502" s="55"/>
      <c r="E502" s="56"/>
      <c r="F502" s="133"/>
      <c r="G502" s="56"/>
      <c r="H502" s="84">
        <f>SUMIF('Cash Inflows'!E:E,'AR Journal'!D502,'Cash Inflows'!F:F)</f>
        <v>0</v>
      </c>
      <c r="I502" s="84">
        <f t="shared" si="22"/>
        <v>0</v>
      </c>
      <c r="J502">
        <f t="shared" si="23"/>
        <v>0</v>
      </c>
      <c r="K502" t="b">
        <f ca="1">IF(TODAY()-E502&gt;'Data Inputs'!$B$46,TRUE,FALSE)</f>
        <v>1</v>
      </c>
    </row>
    <row r="503" spans="1:11" x14ac:dyDescent="0.25">
      <c r="A503" s="110" t="str">
        <f t="shared" si="21"/>
        <v/>
      </c>
      <c r="B503" s="55"/>
      <c r="C503" s="55"/>
      <c r="D503" s="55"/>
      <c r="E503" s="56"/>
      <c r="F503" s="133"/>
      <c r="G503" s="56"/>
      <c r="H503" s="84">
        <f>SUMIF('Cash Inflows'!E:E,'AR Journal'!D503,'Cash Inflows'!F:F)</f>
        <v>0</v>
      </c>
      <c r="I503" s="84">
        <f t="shared" si="22"/>
        <v>0</v>
      </c>
      <c r="J503">
        <f t="shared" si="23"/>
        <v>0</v>
      </c>
      <c r="K503" t="b">
        <f ca="1">IF(TODAY()-E503&gt;'Data Inputs'!$B$46,TRUE,FALSE)</f>
        <v>1</v>
      </c>
    </row>
    <row r="504" spans="1:11" x14ac:dyDescent="0.25">
      <c r="A504" s="110" t="str">
        <f t="shared" si="21"/>
        <v/>
      </c>
      <c r="B504" s="55"/>
      <c r="C504" s="55"/>
      <c r="D504" s="55"/>
      <c r="E504" s="56"/>
      <c r="F504" s="133"/>
      <c r="G504" s="56"/>
      <c r="H504" s="84">
        <f>SUMIF('Cash Inflows'!E:E,'AR Journal'!D504,'Cash Inflows'!F:F)</f>
        <v>0</v>
      </c>
      <c r="I504" s="84">
        <f t="shared" si="22"/>
        <v>0</v>
      </c>
      <c r="J504">
        <f t="shared" si="23"/>
        <v>0</v>
      </c>
      <c r="K504" t="b">
        <f ca="1">IF(TODAY()-E504&gt;'Data Inputs'!$B$46,TRUE,FALSE)</f>
        <v>1</v>
      </c>
    </row>
    <row r="505" spans="1:11" x14ac:dyDescent="0.25">
      <c r="A505" s="110" t="str">
        <f t="shared" si="21"/>
        <v/>
      </c>
      <c r="B505" s="55"/>
      <c r="C505" s="55"/>
      <c r="D505" s="55"/>
      <c r="E505" s="56"/>
      <c r="F505" s="133"/>
      <c r="G505" s="56"/>
      <c r="H505" s="84">
        <f>SUMIF('Cash Inflows'!E:E,'AR Journal'!D505,'Cash Inflows'!F:F)</f>
        <v>0</v>
      </c>
      <c r="I505" s="84">
        <f t="shared" si="22"/>
        <v>0</v>
      </c>
      <c r="J505">
        <f t="shared" si="23"/>
        <v>0</v>
      </c>
      <c r="K505" t="b">
        <f ca="1">IF(TODAY()-E505&gt;'Data Inputs'!$B$46,TRUE,FALSE)</f>
        <v>1</v>
      </c>
    </row>
    <row r="506" spans="1:11" x14ac:dyDescent="0.25">
      <c r="A506" s="110" t="str">
        <f t="shared" si="21"/>
        <v/>
      </c>
      <c r="B506" s="55"/>
      <c r="C506" s="55"/>
      <c r="D506" s="55"/>
      <c r="E506" s="56"/>
      <c r="F506" s="133"/>
      <c r="G506" s="56"/>
      <c r="H506" s="84">
        <f>SUMIF('Cash Inflows'!E:E,'AR Journal'!D506,'Cash Inflows'!F:F)</f>
        <v>0</v>
      </c>
      <c r="I506" s="84">
        <f t="shared" si="22"/>
        <v>0</v>
      </c>
      <c r="J506">
        <f t="shared" si="23"/>
        <v>0</v>
      </c>
      <c r="K506" t="b">
        <f ca="1">IF(TODAY()-E506&gt;'Data Inputs'!$B$46,TRUE,FALSE)</f>
        <v>1</v>
      </c>
    </row>
    <row r="507" spans="1:11" x14ac:dyDescent="0.25">
      <c r="A507" s="110" t="str">
        <f t="shared" si="21"/>
        <v/>
      </c>
      <c r="B507" s="55"/>
      <c r="C507" s="55"/>
      <c r="D507" s="55"/>
      <c r="E507" s="56"/>
      <c r="F507" s="133"/>
      <c r="G507" s="56"/>
      <c r="H507" s="84">
        <f>SUMIF('Cash Inflows'!E:E,'AR Journal'!D507,'Cash Inflows'!F:F)</f>
        <v>0</v>
      </c>
      <c r="I507" s="84">
        <f t="shared" si="22"/>
        <v>0</v>
      </c>
      <c r="J507">
        <f t="shared" si="23"/>
        <v>0</v>
      </c>
      <c r="K507" t="b">
        <f ca="1">IF(TODAY()-E507&gt;'Data Inputs'!$B$46,TRUE,FALSE)</f>
        <v>1</v>
      </c>
    </row>
    <row r="508" spans="1:11" x14ac:dyDescent="0.25">
      <c r="A508" s="110" t="str">
        <f t="shared" si="21"/>
        <v/>
      </c>
      <c r="B508" s="55"/>
      <c r="C508" s="55"/>
      <c r="D508" s="55"/>
      <c r="E508" s="56"/>
      <c r="F508" s="133"/>
      <c r="G508" s="56"/>
      <c r="H508" s="84">
        <f>SUMIF('Cash Inflows'!E:E,'AR Journal'!D508,'Cash Inflows'!F:F)</f>
        <v>0</v>
      </c>
      <c r="I508" s="84">
        <f t="shared" si="22"/>
        <v>0</v>
      </c>
      <c r="J508">
        <f t="shared" si="23"/>
        <v>0</v>
      </c>
      <c r="K508" t="b">
        <f ca="1">IF(TODAY()-E508&gt;'Data Inputs'!$B$46,TRUE,FALSE)</f>
        <v>1</v>
      </c>
    </row>
    <row r="509" spans="1:11" x14ac:dyDescent="0.25">
      <c r="A509" s="110" t="str">
        <f t="shared" si="21"/>
        <v/>
      </c>
      <c r="B509" s="55"/>
      <c r="C509" s="55"/>
      <c r="D509" s="55"/>
      <c r="E509" s="56"/>
      <c r="F509" s="133"/>
      <c r="G509" s="56"/>
      <c r="H509" s="84">
        <f>SUMIF('Cash Inflows'!E:E,'AR Journal'!D509,'Cash Inflows'!F:F)</f>
        <v>0</v>
      </c>
      <c r="I509" s="84">
        <f t="shared" si="22"/>
        <v>0</v>
      </c>
      <c r="J509">
        <f t="shared" si="23"/>
        <v>0</v>
      </c>
      <c r="K509" t="b">
        <f ca="1">IF(TODAY()-E509&gt;'Data Inputs'!$B$46,TRUE,FALSE)</f>
        <v>1</v>
      </c>
    </row>
    <row r="510" spans="1:11" x14ac:dyDescent="0.25">
      <c r="A510" s="110" t="str">
        <f t="shared" si="21"/>
        <v/>
      </c>
      <c r="B510" s="55"/>
      <c r="C510" s="55"/>
      <c r="D510" s="55"/>
      <c r="E510" s="56"/>
      <c r="F510" s="133"/>
      <c r="G510" s="56"/>
      <c r="H510" s="84">
        <f>SUMIF('Cash Inflows'!E:E,'AR Journal'!D510,'Cash Inflows'!F:F)</f>
        <v>0</v>
      </c>
      <c r="I510" s="84">
        <f t="shared" si="22"/>
        <v>0</v>
      </c>
      <c r="J510">
        <f t="shared" si="23"/>
        <v>0</v>
      </c>
      <c r="K510" t="b">
        <f ca="1">IF(TODAY()-E510&gt;'Data Inputs'!$B$46,TRUE,FALSE)</f>
        <v>1</v>
      </c>
    </row>
    <row r="511" spans="1:11" x14ac:dyDescent="0.25">
      <c r="A511" s="110" t="str">
        <f t="shared" si="21"/>
        <v/>
      </c>
      <c r="B511" s="55"/>
      <c r="C511" s="55"/>
      <c r="D511" s="55"/>
      <c r="E511" s="56"/>
      <c r="F511" s="133"/>
      <c r="G511" s="56"/>
      <c r="H511" s="84">
        <f>SUMIF('Cash Inflows'!E:E,'AR Journal'!D511,'Cash Inflows'!F:F)</f>
        <v>0</v>
      </c>
      <c r="I511" s="84">
        <f t="shared" si="22"/>
        <v>0</v>
      </c>
      <c r="J511">
        <f t="shared" si="23"/>
        <v>0</v>
      </c>
      <c r="K511" t="b">
        <f ca="1">IF(TODAY()-E511&gt;'Data Inputs'!$B$46,TRUE,FALSE)</f>
        <v>1</v>
      </c>
    </row>
    <row r="512" spans="1:11" x14ac:dyDescent="0.25">
      <c r="A512" s="110" t="str">
        <f t="shared" si="21"/>
        <v/>
      </c>
      <c r="B512" s="55"/>
      <c r="C512" s="55"/>
      <c r="D512" s="55"/>
      <c r="E512" s="56"/>
      <c r="F512" s="133"/>
      <c r="G512" s="56"/>
      <c r="H512" s="84">
        <f>SUMIF('Cash Inflows'!E:E,'AR Journal'!D512,'Cash Inflows'!F:F)</f>
        <v>0</v>
      </c>
      <c r="I512" s="84">
        <f t="shared" si="22"/>
        <v>0</v>
      </c>
      <c r="J512">
        <f t="shared" si="23"/>
        <v>0</v>
      </c>
      <c r="K512" t="b">
        <f ca="1">IF(TODAY()-E512&gt;'Data Inputs'!$B$46,TRUE,FALSE)</f>
        <v>1</v>
      </c>
    </row>
    <row r="513" spans="1:11" x14ac:dyDescent="0.25">
      <c r="A513" s="110" t="str">
        <f t="shared" si="21"/>
        <v/>
      </c>
      <c r="B513" s="55"/>
      <c r="C513" s="55"/>
      <c r="D513" s="55"/>
      <c r="E513" s="56"/>
      <c r="F513" s="133"/>
      <c r="G513" s="56"/>
      <c r="H513" s="84">
        <f>SUMIF('Cash Inflows'!E:E,'AR Journal'!D513,'Cash Inflows'!F:F)</f>
        <v>0</v>
      </c>
      <c r="I513" s="84">
        <f t="shared" si="22"/>
        <v>0</v>
      </c>
      <c r="J513">
        <f t="shared" si="23"/>
        <v>0</v>
      </c>
      <c r="K513" t="b">
        <f ca="1">IF(TODAY()-E513&gt;'Data Inputs'!$B$46,TRUE,FALSE)</f>
        <v>1</v>
      </c>
    </row>
    <row r="514" spans="1:11" x14ac:dyDescent="0.25">
      <c r="A514" s="110" t="str">
        <f t="shared" si="21"/>
        <v/>
      </c>
      <c r="B514" s="55"/>
      <c r="C514" s="55"/>
      <c r="D514" s="55"/>
      <c r="E514" s="56"/>
      <c r="F514" s="133"/>
      <c r="G514" s="56"/>
      <c r="H514" s="84">
        <f>SUMIF('Cash Inflows'!E:E,'AR Journal'!D514,'Cash Inflows'!F:F)</f>
        <v>0</v>
      </c>
      <c r="I514" s="84">
        <f t="shared" si="22"/>
        <v>0</v>
      </c>
      <c r="J514">
        <f t="shared" si="23"/>
        <v>0</v>
      </c>
      <c r="K514" t="b">
        <f ca="1">IF(TODAY()-E514&gt;'Data Inputs'!$B$46,TRUE,FALSE)</f>
        <v>1</v>
      </c>
    </row>
    <row r="515" spans="1:11" x14ac:dyDescent="0.25">
      <c r="A515" s="110" t="str">
        <f t="shared" ref="A515:A578" si="24">IF(E515="","",E515+(6-J515))</f>
        <v/>
      </c>
      <c r="B515" s="55"/>
      <c r="C515" s="55"/>
      <c r="D515" s="55"/>
      <c r="E515" s="56"/>
      <c r="F515" s="133"/>
      <c r="G515" s="56"/>
      <c r="H515" s="84">
        <f>SUMIF('Cash Inflows'!E:E,'AR Journal'!D515,'Cash Inflows'!F:F)</f>
        <v>0</v>
      </c>
      <c r="I515" s="84">
        <f t="shared" ref="I515:I578" si="25">F515-H515</f>
        <v>0</v>
      </c>
      <c r="J515">
        <f t="shared" ref="J515:J578" si="26">IF(WEEKDAY(E515)=7,0,WEEKDAY(E515))</f>
        <v>0</v>
      </c>
      <c r="K515" t="b">
        <f ca="1">IF(TODAY()-E515&gt;'Data Inputs'!$B$46,TRUE,FALSE)</f>
        <v>1</v>
      </c>
    </row>
    <row r="516" spans="1:11" x14ac:dyDescent="0.25">
      <c r="A516" s="110" t="str">
        <f t="shared" si="24"/>
        <v/>
      </c>
      <c r="B516" s="55"/>
      <c r="C516" s="55"/>
      <c r="D516" s="55"/>
      <c r="E516" s="56"/>
      <c r="F516" s="133"/>
      <c r="G516" s="56"/>
      <c r="H516" s="84">
        <f>SUMIF('Cash Inflows'!E:E,'AR Journal'!D516,'Cash Inflows'!F:F)</f>
        <v>0</v>
      </c>
      <c r="I516" s="84">
        <f t="shared" si="25"/>
        <v>0</v>
      </c>
      <c r="J516">
        <f t="shared" si="26"/>
        <v>0</v>
      </c>
      <c r="K516" t="b">
        <f ca="1">IF(TODAY()-E516&gt;'Data Inputs'!$B$46,TRUE,FALSE)</f>
        <v>1</v>
      </c>
    </row>
    <row r="517" spans="1:11" x14ac:dyDescent="0.25">
      <c r="A517" s="110" t="str">
        <f t="shared" si="24"/>
        <v/>
      </c>
      <c r="B517" s="55"/>
      <c r="C517" s="55"/>
      <c r="D517" s="55"/>
      <c r="E517" s="56"/>
      <c r="F517" s="133"/>
      <c r="G517" s="56"/>
      <c r="H517" s="84">
        <f>SUMIF('Cash Inflows'!E:E,'AR Journal'!D517,'Cash Inflows'!F:F)</f>
        <v>0</v>
      </c>
      <c r="I517" s="84">
        <f t="shared" si="25"/>
        <v>0</v>
      </c>
      <c r="J517">
        <f t="shared" si="26"/>
        <v>0</v>
      </c>
      <c r="K517" t="b">
        <f ca="1">IF(TODAY()-E517&gt;'Data Inputs'!$B$46,TRUE,FALSE)</f>
        <v>1</v>
      </c>
    </row>
    <row r="518" spans="1:11" x14ac:dyDescent="0.25">
      <c r="A518" s="110" t="str">
        <f t="shared" si="24"/>
        <v/>
      </c>
      <c r="B518" s="55"/>
      <c r="C518" s="55"/>
      <c r="D518" s="55"/>
      <c r="E518" s="56"/>
      <c r="F518" s="133"/>
      <c r="G518" s="56"/>
      <c r="H518" s="84">
        <f>SUMIF('Cash Inflows'!E:E,'AR Journal'!D518,'Cash Inflows'!F:F)</f>
        <v>0</v>
      </c>
      <c r="I518" s="84">
        <f t="shared" si="25"/>
        <v>0</v>
      </c>
      <c r="J518">
        <f t="shared" si="26"/>
        <v>0</v>
      </c>
      <c r="K518" t="b">
        <f ca="1">IF(TODAY()-E518&gt;'Data Inputs'!$B$46,TRUE,FALSE)</f>
        <v>1</v>
      </c>
    </row>
    <row r="519" spans="1:11" x14ac:dyDescent="0.25">
      <c r="A519" s="110" t="str">
        <f t="shared" si="24"/>
        <v/>
      </c>
      <c r="B519" s="55"/>
      <c r="C519" s="55"/>
      <c r="D519" s="55"/>
      <c r="E519" s="56"/>
      <c r="F519" s="133"/>
      <c r="G519" s="56"/>
      <c r="H519" s="84">
        <f>SUMIF('Cash Inflows'!E:E,'AR Journal'!D519,'Cash Inflows'!F:F)</f>
        <v>0</v>
      </c>
      <c r="I519" s="84">
        <f t="shared" si="25"/>
        <v>0</v>
      </c>
      <c r="J519">
        <f t="shared" si="26"/>
        <v>0</v>
      </c>
      <c r="K519" t="b">
        <f ca="1">IF(TODAY()-E519&gt;'Data Inputs'!$B$46,TRUE,FALSE)</f>
        <v>1</v>
      </c>
    </row>
    <row r="520" spans="1:11" x14ac:dyDescent="0.25">
      <c r="A520" s="110" t="str">
        <f t="shared" si="24"/>
        <v/>
      </c>
      <c r="B520" s="55"/>
      <c r="C520" s="55"/>
      <c r="D520" s="55"/>
      <c r="E520" s="56"/>
      <c r="F520" s="133"/>
      <c r="G520" s="56"/>
      <c r="H520" s="84">
        <f>SUMIF('Cash Inflows'!E:E,'AR Journal'!D520,'Cash Inflows'!F:F)</f>
        <v>0</v>
      </c>
      <c r="I520" s="84">
        <f t="shared" si="25"/>
        <v>0</v>
      </c>
      <c r="J520">
        <f t="shared" si="26"/>
        <v>0</v>
      </c>
      <c r="K520" t="b">
        <f ca="1">IF(TODAY()-E520&gt;'Data Inputs'!$B$46,TRUE,FALSE)</f>
        <v>1</v>
      </c>
    </row>
    <row r="521" spans="1:11" x14ac:dyDescent="0.25">
      <c r="A521" s="110" t="str">
        <f t="shared" si="24"/>
        <v/>
      </c>
      <c r="B521" s="55"/>
      <c r="C521" s="55"/>
      <c r="D521" s="55"/>
      <c r="E521" s="56"/>
      <c r="F521" s="133"/>
      <c r="G521" s="56"/>
      <c r="H521" s="84">
        <f>SUMIF('Cash Inflows'!E:E,'AR Journal'!D521,'Cash Inflows'!F:F)</f>
        <v>0</v>
      </c>
      <c r="I521" s="84">
        <f t="shared" si="25"/>
        <v>0</v>
      </c>
      <c r="J521">
        <f t="shared" si="26"/>
        <v>0</v>
      </c>
      <c r="K521" t="b">
        <f ca="1">IF(TODAY()-E521&gt;'Data Inputs'!$B$46,TRUE,FALSE)</f>
        <v>1</v>
      </c>
    </row>
    <row r="522" spans="1:11" x14ac:dyDescent="0.25">
      <c r="A522" s="110" t="str">
        <f t="shared" si="24"/>
        <v/>
      </c>
      <c r="B522" s="55"/>
      <c r="C522" s="55"/>
      <c r="D522" s="55"/>
      <c r="E522" s="56"/>
      <c r="F522" s="133"/>
      <c r="G522" s="56"/>
      <c r="H522" s="84">
        <f>SUMIF('Cash Inflows'!E:E,'AR Journal'!D522,'Cash Inflows'!F:F)</f>
        <v>0</v>
      </c>
      <c r="I522" s="84">
        <f t="shared" si="25"/>
        <v>0</v>
      </c>
      <c r="J522">
        <f t="shared" si="26"/>
        <v>0</v>
      </c>
      <c r="K522" t="b">
        <f ca="1">IF(TODAY()-E522&gt;'Data Inputs'!$B$46,TRUE,FALSE)</f>
        <v>1</v>
      </c>
    </row>
    <row r="523" spans="1:11" x14ac:dyDescent="0.25">
      <c r="A523" s="110" t="str">
        <f t="shared" si="24"/>
        <v/>
      </c>
      <c r="B523" s="55"/>
      <c r="C523" s="55"/>
      <c r="D523" s="55"/>
      <c r="E523" s="56"/>
      <c r="F523" s="133"/>
      <c r="G523" s="56"/>
      <c r="H523" s="84">
        <f>SUMIF('Cash Inflows'!E:E,'AR Journal'!D523,'Cash Inflows'!F:F)</f>
        <v>0</v>
      </c>
      <c r="I523" s="84">
        <f t="shared" si="25"/>
        <v>0</v>
      </c>
      <c r="J523">
        <f t="shared" si="26"/>
        <v>0</v>
      </c>
      <c r="K523" t="b">
        <f ca="1">IF(TODAY()-E523&gt;'Data Inputs'!$B$46,TRUE,FALSE)</f>
        <v>1</v>
      </c>
    </row>
    <row r="524" spans="1:11" x14ac:dyDescent="0.25">
      <c r="A524" s="110" t="str">
        <f t="shared" si="24"/>
        <v/>
      </c>
      <c r="B524" s="55"/>
      <c r="C524" s="55"/>
      <c r="D524" s="55"/>
      <c r="E524" s="56"/>
      <c r="F524" s="133"/>
      <c r="G524" s="56"/>
      <c r="H524" s="84">
        <f>SUMIF('Cash Inflows'!E:E,'AR Journal'!D524,'Cash Inflows'!F:F)</f>
        <v>0</v>
      </c>
      <c r="I524" s="84">
        <f t="shared" si="25"/>
        <v>0</v>
      </c>
      <c r="J524">
        <f t="shared" si="26"/>
        <v>0</v>
      </c>
      <c r="K524" t="b">
        <f ca="1">IF(TODAY()-E524&gt;'Data Inputs'!$B$46,TRUE,FALSE)</f>
        <v>1</v>
      </c>
    </row>
    <row r="525" spans="1:11" x14ac:dyDescent="0.25">
      <c r="A525" s="110" t="str">
        <f t="shared" si="24"/>
        <v/>
      </c>
      <c r="B525" s="55"/>
      <c r="C525" s="55"/>
      <c r="D525" s="55"/>
      <c r="E525" s="56"/>
      <c r="F525" s="133"/>
      <c r="G525" s="56"/>
      <c r="H525" s="84">
        <f>SUMIF('Cash Inflows'!E:E,'AR Journal'!D525,'Cash Inflows'!F:F)</f>
        <v>0</v>
      </c>
      <c r="I525" s="84">
        <f t="shared" si="25"/>
        <v>0</v>
      </c>
      <c r="J525">
        <f t="shared" si="26"/>
        <v>0</v>
      </c>
      <c r="K525" t="b">
        <f ca="1">IF(TODAY()-E525&gt;'Data Inputs'!$B$46,TRUE,FALSE)</f>
        <v>1</v>
      </c>
    </row>
    <row r="526" spans="1:11" x14ac:dyDescent="0.25">
      <c r="A526" s="110" t="str">
        <f t="shared" si="24"/>
        <v/>
      </c>
      <c r="B526" s="55"/>
      <c r="C526" s="55"/>
      <c r="D526" s="55"/>
      <c r="E526" s="56"/>
      <c r="F526" s="133"/>
      <c r="G526" s="56"/>
      <c r="H526" s="84">
        <f>SUMIF('Cash Inflows'!E:E,'AR Journal'!D526,'Cash Inflows'!F:F)</f>
        <v>0</v>
      </c>
      <c r="I526" s="84">
        <f t="shared" si="25"/>
        <v>0</v>
      </c>
      <c r="J526">
        <f t="shared" si="26"/>
        <v>0</v>
      </c>
      <c r="K526" t="b">
        <f ca="1">IF(TODAY()-E526&gt;'Data Inputs'!$B$46,TRUE,FALSE)</f>
        <v>1</v>
      </c>
    </row>
    <row r="527" spans="1:11" x14ac:dyDescent="0.25">
      <c r="A527" s="110" t="str">
        <f t="shared" si="24"/>
        <v/>
      </c>
      <c r="B527" s="55"/>
      <c r="C527" s="55"/>
      <c r="D527" s="55"/>
      <c r="E527" s="56"/>
      <c r="F527" s="133"/>
      <c r="G527" s="56"/>
      <c r="H527" s="84">
        <f>SUMIF('Cash Inflows'!E:E,'AR Journal'!D527,'Cash Inflows'!F:F)</f>
        <v>0</v>
      </c>
      <c r="I527" s="84">
        <f t="shared" si="25"/>
        <v>0</v>
      </c>
      <c r="J527">
        <f t="shared" si="26"/>
        <v>0</v>
      </c>
      <c r="K527" t="b">
        <f ca="1">IF(TODAY()-E527&gt;'Data Inputs'!$B$46,TRUE,FALSE)</f>
        <v>1</v>
      </c>
    </row>
    <row r="528" spans="1:11" x14ac:dyDescent="0.25">
      <c r="A528" s="110" t="str">
        <f t="shared" si="24"/>
        <v/>
      </c>
      <c r="B528" s="55"/>
      <c r="C528" s="55"/>
      <c r="D528" s="55"/>
      <c r="E528" s="56"/>
      <c r="F528" s="133"/>
      <c r="G528" s="56"/>
      <c r="H528" s="84">
        <f>SUMIF('Cash Inflows'!E:E,'AR Journal'!D528,'Cash Inflows'!F:F)</f>
        <v>0</v>
      </c>
      <c r="I528" s="84">
        <f t="shared" si="25"/>
        <v>0</v>
      </c>
      <c r="J528">
        <f t="shared" si="26"/>
        <v>0</v>
      </c>
      <c r="K528" t="b">
        <f ca="1">IF(TODAY()-E528&gt;'Data Inputs'!$B$46,TRUE,FALSE)</f>
        <v>1</v>
      </c>
    </row>
    <row r="529" spans="1:11" x14ac:dyDescent="0.25">
      <c r="A529" s="110" t="str">
        <f t="shared" si="24"/>
        <v/>
      </c>
      <c r="B529" s="55"/>
      <c r="C529" s="55"/>
      <c r="D529" s="55"/>
      <c r="E529" s="56"/>
      <c r="F529" s="133"/>
      <c r="G529" s="56"/>
      <c r="H529" s="84">
        <f>SUMIF('Cash Inflows'!E:E,'AR Journal'!D529,'Cash Inflows'!F:F)</f>
        <v>0</v>
      </c>
      <c r="I529" s="84">
        <f t="shared" si="25"/>
        <v>0</v>
      </c>
      <c r="J529">
        <f t="shared" si="26"/>
        <v>0</v>
      </c>
      <c r="K529" t="b">
        <f ca="1">IF(TODAY()-E529&gt;'Data Inputs'!$B$46,TRUE,FALSE)</f>
        <v>1</v>
      </c>
    </row>
    <row r="530" spans="1:11" x14ac:dyDescent="0.25">
      <c r="A530" s="110" t="str">
        <f t="shared" si="24"/>
        <v/>
      </c>
      <c r="B530" s="55"/>
      <c r="C530" s="55"/>
      <c r="D530" s="55"/>
      <c r="E530" s="56"/>
      <c r="F530" s="133"/>
      <c r="G530" s="56"/>
      <c r="H530" s="84">
        <f>SUMIF('Cash Inflows'!E:E,'AR Journal'!D530,'Cash Inflows'!F:F)</f>
        <v>0</v>
      </c>
      <c r="I530" s="84">
        <f t="shared" si="25"/>
        <v>0</v>
      </c>
      <c r="J530">
        <f t="shared" si="26"/>
        <v>0</v>
      </c>
      <c r="K530" t="b">
        <f ca="1">IF(TODAY()-E530&gt;'Data Inputs'!$B$46,TRUE,FALSE)</f>
        <v>1</v>
      </c>
    </row>
    <row r="531" spans="1:11" x14ac:dyDescent="0.25">
      <c r="A531" s="110" t="str">
        <f t="shared" si="24"/>
        <v/>
      </c>
      <c r="B531" s="55"/>
      <c r="C531" s="55"/>
      <c r="D531" s="55"/>
      <c r="E531" s="56"/>
      <c r="F531" s="133"/>
      <c r="G531" s="56"/>
      <c r="H531" s="84">
        <f>SUMIF('Cash Inflows'!E:E,'AR Journal'!D531,'Cash Inflows'!F:F)</f>
        <v>0</v>
      </c>
      <c r="I531" s="84">
        <f t="shared" si="25"/>
        <v>0</v>
      </c>
      <c r="J531">
        <f t="shared" si="26"/>
        <v>0</v>
      </c>
      <c r="K531" t="b">
        <f ca="1">IF(TODAY()-E531&gt;'Data Inputs'!$B$46,TRUE,FALSE)</f>
        <v>1</v>
      </c>
    </row>
    <row r="532" spans="1:11" x14ac:dyDescent="0.25">
      <c r="A532" s="110" t="str">
        <f t="shared" si="24"/>
        <v/>
      </c>
      <c r="B532" s="55"/>
      <c r="C532" s="55"/>
      <c r="D532" s="55"/>
      <c r="E532" s="56"/>
      <c r="F532" s="133"/>
      <c r="G532" s="56"/>
      <c r="H532" s="84">
        <f>SUMIF('Cash Inflows'!E:E,'AR Journal'!D532,'Cash Inflows'!F:F)</f>
        <v>0</v>
      </c>
      <c r="I532" s="84">
        <f t="shared" si="25"/>
        <v>0</v>
      </c>
      <c r="J532">
        <f t="shared" si="26"/>
        <v>0</v>
      </c>
      <c r="K532" t="b">
        <f ca="1">IF(TODAY()-E532&gt;'Data Inputs'!$B$46,TRUE,FALSE)</f>
        <v>1</v>
      </c>
    </row>
    <row r="533" spans="1:11" x14ac:dyDescent="0.25">
      <c r="A533" s="110" t="str">
        <f t="shared" si="24"/>
        <v/>
      </c>
      <c r="B533" s="55"/>
      <c r="C533" s="55"/>
      <c r="D533" s="55"/>
      <c r="E533" s="56"/>
      <c r="F533" s="133"/>
      <c r="G533" s="56"/>
      <c r="H533" s="84">
        <f>SUMIF('Cash Inflows'!E:E,'AR Journal'!D533,'Cash Inflows'!F:F)</f>
        <v>0</v>
      </c>
      <c r="I533" s="84">
        <f t="shared" si="25"/>
        <v>0</v>
      </c>
      <c r="J533">
        <f t="shared" si="26"/>
        <v>0</v>
      </c>
      <c r="K533" t="b">
        <f ca="1">IF(TODAY()-E533&gt;'Data Inputs'!$B$46,TRUE,FALSE)</f>
        <v>1</v>
      </c>
    </row>
    <row r="534" spans="1:11" x14ac:dyDescent="0.25">
      <c r="A534" s="110" t="str">
        <f t="shared" si="24"/>
        <v/>
      </c>
      <c r="B534" s="55"/>
      <c r="C534" s="55"/>
      <c r="D534" s="55"/>
      <c r="E534" s="56"/>
      <c r="F534" s="133"/>
      <c r="G534" s="56"/>
      <c r="H534" s="84">
        <f>SUMIF('Cash Inflows'!E:E,'AR Journal'!D534,'Cash Inflows'!F:F)</f>
        <v>0</v>
      </c>
      <c r="I534" s="84">
        <f t="shared" si="25"/>
        <v>0</v>
      </c>
      <c r="J534">
        <f t="shared" si="26"/>
        <v>0</v>
      </c>
      <c r="K534" t="b">
        <f ca="1">IF(TODAY()-E534&gt;'Data Inputs'!$B$46,TRUE,FALSE)</f>
        <v>1</v>
      </c>
    </row>
    <row r="535" spans="1:11" x14ac:dyDescent="0.25">
      <c r="A535" s="110" t="str">
        <f t="shared" si="24"/>
        <v/>
      </c>
      <c r="B535" s="55"/>
      <c r="C535" s="55"/>
      <c r="D535" s="55"/>
      <c r="E535" s="56"/>
      <c r="F535" s="133"/>
      <c r="G535" s="56"/>
      <c r="H535" s="84">
        <f>SUMIF('Cash Inflows'!E:E,'AR Journal'!D535,'Cash Inflows'!F:F)</f>
        <v>0</v>
      </c>
      <c r="I535" s="84">
        <f t="shared" si="25"/>
        <v>0</v>
      </c>
      <c r="J535">
        <f t="shared" si="26"/>
        <v>0</v>
      </c>
      <c r="K535" t="b">
        <f ca="1">IF(TODAY()-E535&gt;'Data Inputs'!$B$46,TRUE,FALSE)</f>
        <v>1</v>
      </c>
    </row>
    <row r="536" spans="1:11" x14ac:dyDescent="0.25">
      <c r="A536" s="110" t="str">
        <f t="shared" si="24"/>
        <v/>
      </c>
      <c r="B536" s="55"/>
      <c r="C536" s="55"/>
      <c r="D536" s="55"/>
      <c r="E536" s="56"/>
      <c r="F536" s="133"/>
      <c r="G536" s="56"/>
      <c r="H536" s="84">
        <f>SUMIF('Cash Inflows'!E:E,'AR Journal'!D536,'Cash Inflows'!F:F)</f>
        <v>0</v>
      </c>
      <c r="I536" s="84">
        <f t="shared" si="25"/>
        <v>0</v>
      </c>
      <c r="J536">
        <f t="shared" si="26"/>
        <v>0</v>
      </c>
      <c r="K536" t="b">
        <f ca="1">IF(TODAY()-E536&gt;'Data Inputs'!$B$46,TRUE,FALSE)</f>
        <v>1</v>
      </c>
    </row>
    <row r="537" spans="1:11" x14ac:dyDescent="0.25">
      <c r="A537" s="110" t="str">
        <f t="shared" si="24"/>
        <v/>
      </c>
      <c r="B537" s="55"/>
      <c r="C537" s="55"/>
      <c r="D537" s="55"/>
      <c r="E537" s="56"/>
      <c r="F537" s="133"/>
      <c r="G537" s="56"/>
      <c r="H537" s="84">
        <f>SUMIF('Cash Inflows'!E:E,'AR Journal'!D537,'Cash Inflows'!F:F)</f>
        <v>0</v>
      </c>
      <c r="I537" s="84">
        <f t="shared" si="25"/>
        <v>0</v>
      </c>
      <c r="J537">
        <f t="shared" si="26"/>
        <v>0</v>
      </c>
      <c r="K537" t="b">
        <f ca="1">IF(TODAY()-E537&gt;'Data Inputs'!$B$46,TRUE,FALSE)</f>
        <v>1</v>
      </c>
    </row>
    <row r="538" spans="1:11" x14ac:dyDescent="0.25">
      <c r="A538" s="110" t="str">
        <f t="shared" si="24"/>
        <v/>
      </c>
      <c r="B538" s="55"/>
      <c r="C538" s="55"/>
      <c r="D538" s="55"/>
      <c r="E538" s="56"/>
      <c r="F538" s="133"/>
      <c r="G538" s="56"/>
      <c r="H538" s="84">
        <f>SUMIF('Cash Inflows'!E:E,'AR Journal'!D538,'Cash Inflows'!F:F)</f>
        <v>0</v>
      </c>
      <c r="I538" s="84">
        <f t="shared" si="25"/>
        <v>0</v>
      </c>
      <c r="J538">
        <f t="shared" si="26"/>
        <v>0</v>
      </c>
      <c r="K538" t="b">
        <f ca="1">IF(TODAY()-E538&gt;'Data Inputs'!$B$46,TRUE,FALSE)</f>
        <v>1</v>
      </c>
    </row>
    <row r="539" spans="1:11" x14ac:dyDescent="0.25">
      <c r="A539" s="110" t="str">
        <f t="shared" si="24"/>
        <v/>
      </c>
      <c r="B539" s="55"/>
      <c r="C539" s="55"/>
      <c r="D539" s="55"/>
      <c r="E539" s="56"/>
      <c r="F539" s="133"/>
      <c r="G539" s="56"/>
      <c r="H539" s="84">
        <f>SUMIF('Cash Inflows'!E:E,'AR Journal'!D539,'Cash Inflows'!F:F)</f>
        <v>0</v>
      </c>
      <c r="I539" s="84">
        <f t="shared" si="25"/>
        <v>0</v>
      </c>
      <c r="J539">
        <f t="shared" si="26"/>
        <v>0</v>
      </c>
      <c r="K539" t="b">
        <f ca="1">IF(TODAY()-E539&gt;'Data Inputs'!$B$46,TRUE,FALSE)</f>
        <v>1</v>
      </c>
    </row>
    <row r="540" spans="1:11" x14ac:dyDescent="0.25">
      <c r="A540" s="110" t="str">
        <f t="shared" si="24"/>
        <v/>
      </c>
      <c r="B540" s="55"/>
      <c r="C540" s="55"/>
      <c r="D540" s="55"/>
      <c r="E540" s="56"/>
      <c r="F540" s="133"/>
      <c r="G540" s="56"/>
      <c r="H540" s="84">
        <f>SUMIF('Cash Inflows'!E:E,'AR Journal'!D540,'Cash Inflows'!F:F)</f>
        <v>0</v>
      </c>
      <c r="I540" s="84">
        <f t="shared" si="25"/>
        <v>0</v>
      </c>
      <c r="J540">
        <f t="shared" si="26"/>
        <v>0</v>
      </c>
      <c r="K540" t="b">
        <f ca="1">IF(TODAY()-E540&gt;'Data Inputs'!$B$46,TRUE,FALSE)</f>
        <v>1</v>
      </c>
    </row>
    <row r="541" spans="1:11" x14ac:dyDescent="0.25">
      <c r="A541" s="110" t="str">
        <f t="shared" si="24"/>
        <v/>
      </c>
      <c r="B541" s="55"/>
      <c r="C541" s="55"/>
      <c r="D541" s="55"/>
      <c r="E541" s="56"/>
      <c r="F541" s="133"/>
      <c r="G541" s="56"/>
      <c r="H541" s="84">
        <f>SUMIF('Cash Inflows'!E:E,'AR Journal'!D541,'Cash Inflows'!F:F)</f>
        <v>0</v>
      </c>
      <c r="I541" s="84">
        <f t="shared" si="25"/>
        <v>0</v>
      </c>
      <c r="J541">
        <f t="shared" si="26"/>
        <v>0</v>
      </c>
      <c r="K541" t="b">
        <f ca="1">IF(TODAY()-E541&gt;'Data Inputs'!$B$46,TRUE,FALSE)</f>
        <v>1</v>
      </c>
    </row>
    <row r="542" spans="1:11" x14ac:dyDescent="0.25">
      <c r="A542" s="110" t="str">
        <f t="shared" si="24"/>
        <v/>
      </c>
      <c r="B542" s="55"/>
      <c r="C542" s="55"/>
      <c r="D542" s="55"/>
      <c r="E542" s="56"/>
      <c r="F542" s="133"/>
      <c r="G542" s="56"/>
      <c r="H542" s="84">
        <f>SUMIF('Cash Inflows'!E:E,'AR Journal'!D542,'Cash Inflows'!F:F)</f>
        <v>0</v>
      </c>
      <c r="I542" s="84">
        <f t="shared" si="25"/>
        <v>0</v>
      </c>
      <c r="J542">
        <f t="shared" si="26"/>
        <v>0</v>
      </c>
      <c r="K542" t="b">
        <f ca="1">IF(TODAY()-E542&gt;'Data Inputs'!$B$46,TRUE,FALSE)</f>
        <v>1</v>
      </c>
    </row>
    <row r="543" spans="1:11" x14ac:dyDescent="0.25">
      <c r="A543" s="110" t="str">
        <f t="shared" si="24"/>
        <v/>
      </c>
      <c r="B543" s="55"/>
      <c r="C543" s="55"/>
      <c r="D543" s="55"/>
      <c r="E543" s="56"/>
      <c r="F543" s="133"/>
      <c r="G543" s="56"/>
      <c r="H543" s="84">
        <f>SUMIF('Cash Inflows'!E:E,'AR Journal'!D543,'Cash Inflows'!F:F)</f>
        <v>0</v>
      </c>
      <c r="I543" s="84">
        <f t="shared" si="25"/>
        <v>0</v>
      </c>
      <c r="J543">
        <f t="shared" si="26"/>
        <v>0</v>
      </c>
      <c r="K543" t="b">
        <f ca="1">IF(TODAY()-E543&gt;'Data Inputs'!$B$46,TRUE,FALSE)</f>
        <v>1</v>
      </c>
    </row>
    <row r="544" spans="1:11" x14ac:dyDescent="0.25">
      <c r="A544" s="110" t="str">
        <f t="shared" si="24"/>
        <v/>
      </c>
      <c r="B544" s="55"/>
      <c r="C544" s="55"/>
      <c r="D544" s="55"/>
      <c r="E544" s="56"/>
      <c r="F544" s="133"/>
      <c r="G544" s="56"/>
      <c r="H544" s="84">
        <f>SUMIF('Cash Inflows'!E:E,'AR Journal'!D544,'Cash Inflows'!F:F)</f>
        <v>0</v>
      </c>
      <c r="I544" s="84">
        <f t="shared" si="25"/>
        <v>0</v>
      </c>
      <c r="J544">
        <f t="shared" si="26"/>
        <v>0</v>
      </c>
      <c r="K544" t="b">
        <f ca="1">IF(TODAY()-E544&gt;'Data Inputs'!$B$46,TRUE,FALSE)</f>
        <v>1</v>
      </c>
    </row>
    <row r="545" spans="1:11" x14ac:dyDescent="0.25">
      <c r="A545" s="110" t="str">
        <f t="shared" si="24"/>
        <v/>
      </c>
      <c r="B545" s="55"/>
      <c r="C545" s="55"/>
      <c r="D545" s="55"/>
      <c r="E545" s="56"/>
      <c r="F545" s="133"/>
      <c r="G545" s="56"/>
      <c r="H545" s="84">
        <f>SUMIF('Cash Inflows'!E:E,'AR Journal'!D545,'Cash Inflows'!F:F)</f>
        <v>0</v>
      </c>
      <c r="I545" s="84">
        <f t="shared" si="25"/>
        <v>0</v>
      </c>
      <c r="J545">
        <f t="shared" si="26"/>
        <v>0</v>
      </c>
      <c r="K545" t="b">
        <f ca="1">IF(TODAY()-E545&gt;'Data Inputs'!$B$46,TRUE,FALSE)</f>
        <v>1</v>
      </c>
    </row>
    <row r="546" spans="1:11" x14ac:dyDescent="0.25">
      <c r="A546" s="110" t="str">
        <f t="shared" si="24"/>
        <v/>
      </c>
      <c r="B546" s="55"/>
      <c r="C546" s="55"/>
      <c r="D546" s="55"/>
      <c r="E546" s="56"/>
      <c r="F546" s="133"/>
      <c r="G546" s="56"/>
      <c r="H546" s="84">
        <f>SUMIF('Cash Inflows'!E:E,'AR Journal'!D546,'Cash Inflows'!F:F)</f>
        <v>0</v>
      </c>
      <c r="I546" s="84">
        <f t="shared" si="25"/>
        <v>0</v>
      </c>
      <c r="J546">
        <f t="shared" si="26"/>
        <v>0</v>
      </c>
      <c r="K546" t="b">
        <f ca="1">IF(TODAY()-E546&gt;'Data Inputs'!$B$46,TRUE,FALSE)</f>
        <v>1</v>
      </c>
    </row>
    <row r="547" spans="1:11" x14ac:dyDescent="0.25">
      <c r="A547" s="110" t="str">
        <f t="shared" si="24"/>
        <v/>
      </c>
      <c r="B547" s="55"/>
      <c r="C547" s="55"/>
      <c r="D547" s="55"/>
      <c r="E547" s="56"/>
      <c r="F547" s="133"/>
      <c r="G547" s="56"/>
      <c r="H547" s="84">
        <f>SUMIF('Cash Inflows'!E:E,'AR Journal'!D547,'Cash Inflows'!F:F)</f>
        <v>0</v>
      </c>
      <c r="I547" s="84">
        <f t="shared" si="25"/>
        <v>0</v>
      </c>
      <c r="J547">
        <f t="shared" si="26"/>
        <v>0</v>
      </c>
      <c r="K547" t="b">
        <f ca="1">IF(TODAY()-E547&gt;'Data Inputs'!$B$46,TRUE,FALSE)</f>
        <v>1</v>
      </c>
    </row>
    <row r="548" spans="1:11" x14ac:dyDescent="0.25">
      <c r="A548" s="110" t="str">
        <f t="shared" si="24"/>
        <v/>
      </c>
      <c r="B548" s="55"/>
      <c r="C548" s="55"/>
      <c r="D548" s="55"/>
      <c r="E548" s="56"/>
      <c r="F548" s="133"/>
      <c r="G548" s="56"/>
      <c r="H548" s="84">
        <f>SUMIF('Cash Inflows'!E:E,'AR Journal'!D548,'Cash Inflows'!F:F)</f>
        <v>0</v>
      </c>
      <c r="I548" s="84">
        <f t="shared" si="25"/>
        <v>0</v>
      </c>
      <c r="J548">
        <f t="shared" si="26"/>
        <v>0</v>
      </c>
      <c r="K548" t="b">
        <f ca="1">IF(TODAY()-E548&gt;'Data Inputs'!$B$46,TRUE,FALSE)</f>
        <v>1</v>
      </c>
    </row>
    <row r="549" spans="1:11" x14ac:dyDescent="0.25">
      <c r="A549" s="110" t="str">
        <f t="shared" si="24"/>
        <v/>
      </c>
      <c r="B549" s="55"/>
      <c r="C549" s="55"/>
      <c r="D549" s="55"/>
      <c r="E549" s="56"/>
      <c r="F549" s="133"/>
      <c r="G549" s="56"/>
      <c r="H549" s="84">
        <f>SUMIF('Cash Inflows'!E:E,'AR Journal'!D549,'Cash Inflows'!F:F)</f>
        <v>0</v>
      </c>
      <c r="I549" s="84">
        <f t="shared" si="25"/>
        <v>0</v>
      </c>
      <c r="J549">
        <f t="shared" si="26"/>
        <v>0</v>
      </c>
      <c r="K549" t="b">
        <f ca="1">IF(TODAY()-E549&gt;'Data Inputs'!$B$46,TRUE,FALSE)</f>
        <v>1</v>
      </c>
    </row>
    <row r="550" spans="1:11" x14ac:dyDescent="0.25">
      <c r="A550" s="110" t="str">
        <f t="shared" si="24"/>
        <v/>
      </c>
      <c r="B550" s="55"/>
      <c r="C550" s="55"/>
      <c r="D550" s="55"/>
      <c r="E550" s="56"/>
      <c r="F550" s="133"/>
      <c r="G550" s="56"/>
      <c r="H550" s="84">
        <f>SUMIF('Cash Inflows'!E:E,'AR Journal'!D550,'Cash Inflows'!F:F)</f>
        <v>0</v>
      </c>
      <c r="I550" s="84">
        <f t="shared" si="25"/>
        <v>0</v>
      </c>
      <c r="J550">
        <f t="shared" si="26"/>
        <v>0</v>
      </c>
      <c r="K550" t="b">
        <f ca="1">IF(TODAY()-E550&gt;'Data Inputs'!$B$46,TRUE,FALSE)</f>
        <v>1</v>
      </c>
    </row>
    <row r="551" spans="1:11" x14ac:dyDescent="0.25">
      <c r="A551" s="110" t="str">
        <f t="shared" si="24"/>
        <v/>
      </c>
      <c r="B551" s="55"/>
      <c r="C551" s="55"/>
      <c r="D551" s="55"/>
      <c r="E551" s="56"/>
      <c r="F551" s="133"/>
      <c r="G551" s="56"/>
      <c r="H551" s="84">
        <f>SUMIF('Cash Inflows'!E:E,'AR Journal'!D551,'Cash Inflows'!F:F)</f>
        <v>0</v>
      </c>
      <c r="I551" s="84">
        <f t="shared" si="25"/>
        <v>0</v>
      </c>
      <c r="J551">
        <f t="shared" si="26"/>
        <v>0</v>
      </c>
      <c r="K551" t="b">
        <f ca="1">IF(TODAY()-E551&gt;'Data Inputs'!$B$46,TRUE,FALSE)</f>
        <v>1</v>
      </c>
    </row>
    <row r="552" spans="1:11" x14ac:dyDescent="0.25">
      <c r="A552" s="110" t="str">
        <f t="shared" si="24"/>
        <v/>
      </c>
      <c r="B552" s="55"/>
      <c r="C552" s="55"/>
      <c r="D552" s="55"/>
      <c r="E552" s="56"/>
      <c r="F552" s="133"/>
      <c r="G552" s="56"/>
      <c r="H552" s="84">
        <f>SUMIF('Cash Inflows'!E:E,'AR Journal'!D552,'Cash Inflows'!F:F)</f>
        <v>0</v>
      </c>
      <c r="I552" s="84">
        <f t="shared" si="25"/>
        <v>0</v>
      </c>
      <c r="J552">
        <f t="shared" si="26"/>
        <v>0</v>
      </c>
      <c r="K552" t="b">
        <f ca="1">IF(TODAY()-E552&gt;'Data Inputs'!$B$46,TRUE,FALSE)</f>
        <v>1</v>
      </c>
    </row>
    <row r="553" spans="1:11" x14ac:dyDescent="0.25">
      <c r="A553" s="110" t="str">
        <f t="shared" si="24"/>
        <v/>
      </c>
      <c r="B553" s="55"/>
      <c r="C553" s="55"/>
      <c r="D553" s="55"/>
      <c r="E553" s="56"/>
      <c r="F553" s="133"/>
      <c r="G553" s="56"/>
      <c r="H553" s="84">
        <f>SUMIF('Cash Inflows'!E:E,'AR Journal'!D553,'Cash Inflows'!F:F)</f>
        <v>0</v>
      </c>
      <c r="I553" s="84">
        <f t="shared" si="25"/>
        <v>0</v>
      </c>
      <c r="J553">
        <f t="shared" si="26"/>
        <v>0</v>
      </c>
      <c r="K553" t="b">
        <f ca="1">IF(TODAY()-E553&gt;'Data Inputs'!$B$46,TRUE,FALSE)</f>
        <v>1</v>
      </c>
    </row>
    <row r="554" spans="1:11" x14ac:dyDescent="0.25">
      <c r="A554" s="110" t="str">
        <f t="shared" si="24"/>
        <v/>
      </c>
      <c r="B554" s="55"/>
      <c r="C554" s="55"/>
      <c r="D554" s="55"/>
      <c r="E554" s="56"/>
      <c r="F554" s="133"/>
      <c r="G554" s="56"/>
      <c r="H554" s="84">
        <f>SUMIF('Cash Inflows'!E:E,'AR Journal'!D554,'Cash Inflows'!F:F)</f>
        <v>0</v>
      </c>
      <c r="I554" s="84">
        <f t="shared" si="25"/>
        <v>0</v>
      </c>
      <c r="J554">
        <f t="shared" si="26"/>
        <v>0</v>
      </c>
      <c r="K554" t="b">
        <f ca="1">IF(TODAY()-E554&gt;'Data Inputs'!$B$46,TRUE,FALSE)</f>
        <v>1</v>
      </c>
    </row>
    <row r="555" spans="1:11" x14ac:dyDescent="0.25">
      <c r="A555" s="110" t="str">
        <f t="shared" si="24"/>
        <v/>
      </c>
      <c r="B555" s="55"/>
      <c r="C555" s="55"/>
      <c r="D555" s="55"/>
      <c r="E555" s="56"/>
      <c r="F555" s="133"/>
      <c r="G555" s="56"/>
      <c r="H555" s="84">
        <f>SUMIF('Cash Inflows'!E:E,'AR Journal'!D555,'Cash Inflows'!F:F)</f>
        <v>0</v>
      </c>
      <c r="I555" s="84">
        <f t="shared" si="25"/>
        <v>0</v>
      </c>
      <c r="J555">
        <f t="shared" si="26"/>
        <v>0</v>
      </c>
      <c r="K555" t="b">
        <f ca="1">IF(TODAY()-E555&gt;'Data Inputs'!$B$46,TRUE,FALSE)</f>
        <v>1</v>
      </c>
    </row>
    <row r="556" spans="1:11" x14ac:dyDescent="0.25">
      <c r="A556" s="110" t="str">
        <f t="shared" si="24"/>
        <v/>
      </c>
      <c r="B556" s="55"/>
      <c r="C556" s="55"/>
      <c r="D556" s="55"/>
      <c r="E556" s="56"/>
      <c r="F556" s="133"/>
      <c r="G556" s="56"/>
      <c r="H556" s="84">
        <f>SUMIF('Cash Inflows'!E:E,'AR Journal'!D556,'Cash Inflows'!F:F)</f>
        <v>0</v>
      </c>
      <c r="I556" s="84">
        <f t="shared" si="25"/>
        <v>0</v>
      </c>
      <c r="J556">
        <f t="shared" si="26"/>
        <v>0</v>
      </c>
      <c r="K556" t="b">
        <f ca="1">IF(TODAY()-E556&gt;'Data Inputs'!$B$46,TRUE,FALSE)</f>
        <v>1</v>
      </c>
    </row>
    <row r="557" spans="1:11" x14ac:dyDescent="0.25">
      <c r="A557" s="110" t="str">
        <f t="shared" si="24"/>
        <v/>
      </c>
      <c r="B557" s="55"/>
      <c r="C557" s="55"/>
      <c r="D557" s="55"/>
      <c r="E557" s="56"/>
      <c r="F557" s="133"/>
      <c r="G557" s="56"/>
      <c r="H557" s="84">
        <f>SUMIF('Cash Inflows'!E:E,'AR Journal'!D557,'Cash Inflows'!F:F)</f>
        <v>0</v>
      </c>
      <c r="I557" s="84">
        <f t="shared" si="25"/>
        <v>0</v>
      </c>
      <c r="J557">
        <f t="shared" si="26"/>
        <v>0</v>
      </c>
      <c r="K557" t="b">
        <f ca="1">IF(TODAY()-E557&gt;'Data Inputs'!$B$46,TRUE,FALSE)</f>
        <v>1</v>
      </c>
    </row>
    <row r="558" spans="1:11" x14ac:dyDescent="0.25">
      <c r="A558" s="110" t="str">
        <f t="shared" si="24"/>
        <v/>
      </c>
      <c r="B558" s="55"/>
      <c r="C558" s="55"/>
      <c r="D558" s="55"/>
      <c r="E558" s="56"/>
      <c r="F558" s="133"/>
      <c r="G558" s="56"/>
      <c r="H558" s="84">
        <f>SUMIF('Cash Inflows'!E:E,'AR Journal'!D558,'Cash Inflows'!F:F)</f>
        <v>0</v>
      </c>
      <c r="I558" s="84">
        <f t="shared" si="25"/>
        <v>0</v>
      </c>
      <c r="J558">
        <f t="shared" si="26"/>
        <v>0</v>
      </c>
      <c r="K558" t="b">
        <f ca="1">IF(TODAY()-E558&gt;'Data Inputs'!$B$46,TRUE,FALSE)</f>
        <v>1</v>
      </c>
    </row>
    <row r="559" spans="1:11" x14ac:dyDescent="0.25">
      <c r="A559" s="110" t="str">
        <f t="shared" si="24"/>
        <v/>
      </c>
      <c r="B559" s="55"/>
      <c r="C559" s="55"/>
      <c r="D559" s="55"/>
      <c r="E559" s="56"/>
      <c r="F559" s="133"/>
      <c r="G559" s="56"/>
      <c r="H559" s="84">
        <f>SUMIF('Cash Inflows'!E:E,'AR Journal'!D559,'Cash Inflows'!F:F)</f>
        <v>0</v>
      </c>
      <c r="I559" s="84">
        <f t="shared" si="25"/>
        <v>0</v>
      </c>
      <c r="J559">
        <f t="shared" si="26"/>
        <v>0</v>
      </c>
      <c r="K559" t="b">
        <f ca="1">IF(TODAY()-E559&gt;'Data Inputs'!$B$46,TRUE,FALSE)</f>
        <v>1</v>
      </c>
    </row>
    <row r="560" spans="1:11" x14ac:dyDescent="0.25">
      <c r="A560" s="110" t="str">
        <f t="shared" si="24"/>
        <v/>
      </c>
      <c r="B560" s="55"/>
      <c r="C560" s="55"/>
      <c r="D560" s="55"/>
      <c r="E560" s="56"/>
      <c r="F560" s="133"/>
      <c r="G560" s="56"/>
      <c r="H560" s="84">
        <f>SUMIF('Cash Inflows'!E:E,'AR Journal'!D560,'Cash Inflows'!F:F)</f>
        <v>0</v>
      </c>
      <c r="I560" s="84">
        <f t="shared" si="25"/>
        <v>0</v>
      </c>
      <c r="J560">
        <f t="shared" si="26"/>
        <v>0</v>
      </c>
      <c r="K560" t="b">
        <f ca="1">IF(TODAY()-E560&gt;'Data Inputs'!$B$46,TRUE,FALSE)</f>
        <v>1</v>
      </c>
    </row>
    <row r="561" spans="1:11" x14ac:dyDescent="0.25">
      <c r="A561" s="110" t="str">
        <f t="shared" si="24"/>
        <v/>
      </c>
      <c r="B561" s="55"/>
      <c r="C561" s="55"/>
      <c r="D561" s="55"/>
      <c r="E561" s="56"/>
      <c r="F561" s="133"/>
      <c r="G561" s="56"/>
      <c r="H561" s="84">
        <f>SUMIF('Cash Inflows'!E:E,'AR Journal'!D561,'Cash Inflows'!F:F)</f>
        <v>0</v>
      </c>
      <c r="I561" s="84">
        <f t="shared" si="25"/>
        <v>0</v>
      </c>
      <c r="J561">
        <f t="shared" si="26"/>
        <v>0</v>
      </c>
      <c r="K561" t="b">
        <f ca="1">IF(TODAY()-E561&gt;'Data Inputs'!$B$46,TRUE,FALSE)</f>
        <v>1</v>
      </c>
    </row>
    <row r="562" spans="1:11" x14ac:dyDescent="0.25">
      <c r="A562" s="110" t="str">
        <f t="shared" si="24"/>
        <v/>
      </c>
      <c r="B562" s="55"/>
      <c r="C562" s="55"/>
      <c r="D562" s="55"/>
      <c r="E562" s="56"/>
      <c r="F562" s="133"/>
      <c r="G562" s="56"/>
      <c r="H562" s="84">
        <f>SUMIF('Cash Inflows'!E:E,'AR Journal'!D562,'Cash Inflows'!F:F)</f>
        <v>0</v>
      </c>
      <c r="I562" s="84">
        <f t="shared" si="25"/>
        <v>0</v>
      </c>
      <c r="J562">
        <f t="shared" si="26"/>
        <v>0</v>
      </c>
      <c r="K562" t="b">
        <f ca="1">IF(TODAY()-E562&gt;'Data Inputs'!$B$46,TRUE,FALSE)</f>
        <v>1</v>
      </c>
    </row>
    <row r="563" spans="1:11" x14ac:dyDescent="0.25">
      <c r="A563" s="110" t="str">
        <f t="shared" si="24"/>
        <v/>
      </c>
      <c r="B563" s="55"/>
      <c r="C563" s="55"/>
      <c r="D563" s="55"/>
      <c r="E563" s="56"/>
      <c r="F563" s="133"/>
      <c r="G563" s="56"/>
      <c r="H563" s="84">
        <f>SUMIF('Cash Inflows'!E:E,'AR Journal'!D563,'Cash Inflows'!F:F)</f>
        <v>0</v>
      </c>
      <c r="I563" s="84">
        <f t="shared" si="25"/>
        <v>0</v>
      </c>
      <c r="J563">
        <f t="shared" si="26"/>
        <v>0</v>
      </c>
      <c r="K563" t="b">
        <f ca="1">IF(TODAY()-E563&gt;'Data Inputs'!$B$46,TRUE,FALSE)</f>
        <v>1</v>
      </c>
    </row>
    <row r="564" spans="1:11" x14ac:dyDescent="0.25">
      <c r="A564" s="110" t="str">
        <f t="shared" si="24"/>
        <v/>
      </c>
      <c r="B564" s="55"/>
      <c r="C564" s="55"/>
      <c r="D564" s="55"/>
      <c r="E564" s="56"/>
      <c r="F564" s="133"/>
      <c r="G564" s="56"/>
      <c r="H564" s="84">
        <f>SUMIF('Cash Inflows'!E:E,'AR Journal'!D564,'Cash Inflows'!F:F)</f>
        <v>0</v>
      </c>
      <c r="I564" s="84">
        <f t="shared" si="25"/>
        <v>0</v>
      </c>
      <c r="J564">
        <f t="shared" si="26"/>
        <v>0</v>
      </c>
      <c r="K564" t="b">
        <f ca="1">IF(TODAY()-E564&gt;'Data Inputs'!$B$46,TRUE,FALSE)</f>
        <v>1</v>
      </c>
    </row>
    <row r="565" spans="1:11" x14ac:dyDescent="0.25">
      <c r="A565" s="110" t="str">
        <f t="shared" si="24"/>
        <v/>
      </c>
      <c r="B565" s="55"/>
      <c r="C565" s="55"/>
      <c r="D565" s="55"/>
      <c r="E565" s="56"/>
      <c r="F565" s="133"/>
      <c r="G565" s="56"/>
      <c r="H565" s="84">
        <f>SUMIF('Cash Inflows'!E:E,'AR Journal'!D565,'Cash Inflows'!F:F)</f>
        <v>0</v>
      </c>
      <c r="I565" s="84">
        <f t="shared" si="25"/>
        <v>0</v>
      </c>
      <c r="J565">
        <f t="shared" si="26"/>
        <v>0</v>
      </c>
      <c r="K565" t="b">
        <f ca="1">IF(TODAY()-E565&gt;'Data Inputs'!$B$46,TRUE,FALSE)</f>
        <v>1</v>
      </c>
    </row>
    <row r="566" spans="1:11" x14ac:dyDescent="0.25">
      <c r="A566" s="110" t="str">
        <f t="shared" si="24"/>
        <v/>
      </c>
      <c r="B566" s="55"/>
      <c r="C566" s="55"/>
      <c r="D566" s="55"/>
      <c r="E566" s="56"/>
      <c r="F566" s="133"/>
      <c r="G566" s="56"/>
      <c r="H566" s="84">
        <f>SUMIF('Cash Inflows'!E:E,'AR Journal'!D566,'Cash Inflows'!F:F)</f>
        <v>0</v>
      </c>
      <c r="I566" s="84">
        <f t="shared" si="25"/>
        <v>0</v>
      </c>
      <c r="J566">
        <f t="shared" si="26"/>
        <v>0</v>
      </c>
      <c r="K566" t="b">
        <f ca="1">IF(TODAY()-E566&gt;'Data Inputs'!$B$46,TRUE,FALSE)</f>
        <v>1</v>
      </c>
    </row>
    <row r="567" spans="1:11" x14ac:dyDescent="0.25">
      <c r="A567" s="110" t="str">
        <f t="shared" si="24"/>
        <v/>
      </c>
      <c r="B567" s="55"/>
      <c r="C567" s="55"/>
      <c r="D567" s="55"/>
      <c r="E567" s="56"/>
      <c r="F567" s="133"/>
      <c r="G567" s="56"/>
      <c r="H567" s="84">
        <f>SUMIF('Cash Inflows'!E:E,'AR Journal'!D567,'Cash Inflows'!F:F)</f>
        <v>0</v>
      </c>
      <c r="I567" s="84">
        <f t="shared" si="25"/>
        <v>0</v>
      </c>
      <c r="J567">
        <f t="shared" si="26"/>
        <v>0</v>
      </c>
      <c r="K567" t="b">
        <f ca="1">IF(TODAY()-E567&gt;'Data Inputs'!$B$46,TRUE,FALSE)</f>
        <v>1</v>
      </c>
    </row>
    <row r="568" spans="1:11" x14ac:dyDescent="0.25">
      <c r="A568" s="110" t="str">
        <f t="shared" si="24"/>
        <v/>
      </c>
      <c r="B568" s="55"/>
      <c r="C568" s="55"/>
      <c r="D568" s="55"/>
      <c r="E568" s="56"/>
      <c r="F568" s="133"/>
      <c r="G568" s="56"/>
      <c r="H568" s="84">
        <f>SUMIF('Cash Inflows'!E:E,'AR Journal'!D568,'Cash Inflows'!F:F)</f>
        <v>0</v>
      </c>
      <c r="I568" s="84">
        <f t="shared" si="25"/>
        <v>0</v>
      </c>
      <c r="J568">
        <f t="shared" si="26"/>
        <v>0</v>
      </c>
      <c r="K568" t="b">
        <f ca="1">IF(TODAY()-E568&gt;'Data Inputs'!$B$46,TRUE,FALSE)</f>
        <v>1</v>
      </c>
    </row>
    <row r="569" spans="1:11" x14ac:dyDescent="0.25">
      <c r="A569" s="110" t="str">
        <f t="shared" si="24"/>
        <v/>
      </c>
      <c r="B569" s="55"/>
      <c r="C569" s="55"/>
      <c r="D569" s="55"/>
      <c r="E569" s="56"/>
      <c r="F569" s="133"/>
      <c r="G569" s="56"/>
      <c r="H569" s="84">
        <f>SUMIF('Cash Inflows'!E:E,'AR Journal'!D569,'Cash Inflows'!F:F)</f>
        <v>0</v>
      </c>
      <c r="I569" s="84">
        <f t="shared" si="25"/>
        <v>0</v>
      </c>
      <c r="J569">
        <f t="shared" si="26"/>
        <v>0</v>
      </c>
      <c r="K569" t="b">
        <f ca="1">IF(TODAY()-E569&gt;'Data Inputs'!$B$46,TRUE,FALSE)</f>
        <v>1</v>
      </c>
    </row>
    <row r="570" spans="1:11" x14ac:dyDescent="0.25">
      <c r="A570" s="110" t="str">
        <f t="shared" si="24"/>
        <v/>
      </c>
      <c r="B570" s="55"/>
      <c r="C570" s="55"/>
      <c r="D570" s="55"/>
      <c r="E570" s="56"/>
      <c r="F570" s="133"/>
      <c r="G570" s="56"/>
      <c r="H570" s="84">
        <f>SUMIF('Cash Inflows'!E:E,'AR Journal'!D570,'Cash Inflows'!F:F)</f>
        <v>0</v>
      </c>
      <c r="I570" s="84">
        <f t="shared" si="25"/>
        <v>0</v>
      </c>
      <c r="J570">
        <f t="shared" si="26"/>
        <v>0</v>
      </c>
      <c r="K570" t="b">
        <f ca="1">IF(TODAY()-E570&gt;'Data Inputs'!$B$46,TRUE,FALSE)</f>
        <v>1</v>
      </c>
    </row>
    <row r="571" spans="1:11" x14ac:dyDescent="0.25">
      <c r="A571" s="110" t="str">
        <f t="shared" si="24"/>
        <v/>
      </c>
      <c r="B571" s="55"/>
      <c r="C571" s="55"/>
      <c r="D571" s="55"/>
      <c r="E571" s="56"/>
      <c r="F571" s="133"/>
      <c r="G571" s="56"/>
      <c r="H571" s="84">
        <f>SUMIF('Cash Inflows'!E:E,'AR Journal'!D571,'Cash Inflows'!F:F)</f>
        <v>0</v>
      </c>
      <c r="I571" s="84">
        <f t="shared" si="25"/>
        <v>0</v>
      </c>
      <c r="J571">
        <f t="shared" si="26"/>
        <v>0</v>
      </c>
      <c r="K571" t="b">
        <f ca="1">IF(TODAY()-E571&gt;'Data Inputs'!$B$46,TRUE,FALSE)</f>
        <v>1</v>
      </c>
    </row>
    <row r="572" spans="1:11" x14ac:dyDescent="0.25">
      <c r="A572" s="110" t="str">
        <f t="shared" si="24"/>
        <v/>
      </c>
      <c r="B572" s="55"/>
      <c r="C572" s="55"/>
      <c r="D572" s="55"/>
      <c r="E572" s="56"/>
      <c r="F572" s="133"/>
      <c r="G572" s="56"/>
      <c r="H572" s="84">
        <f>SUMIF('Cash Inflows'!E:E,'AR Journal'!D572,'Cash Inflows'!F:F)</f>
        <v>0</v>
      </c>
      <c r="I572" s="84">
        <f t="shared" si="25"/>
        <v>0</v>
      </c>
      <c r="J572">
        <f t="shared" si="26"/>
        <v>0</v>
      </c>
      <c r="K572" t="b">
        <f ca="1">IF(TODAY()-E572&gt;'Data Inputs'!$B$46,TRUE,FALSE)</f>
        <v>1</v>
      </c>
    </row>
    <row r="573" spans="1:11" x14ac:dyDescent="0.25">
      <c r="A573" s="110" t="str">
        <f t="shared" si="24"/>
        <v/>
      </c>
      <c r="B573" s="55"/>
      <c r="C573" s="55"/>
      <c r="D573" s="55"/>
      <c r="E573" s="56"/>
      <c r="F573" s="133"/>
      <c r="G573" s="56"/>
      <c r="H573" s="84">
        <f>SUMIF('Cash Inflows'!E:E,'AR Journal'!D573,'Cash Inflows'!F:F)</f>
        <v>0</v>
      </c>
      <c r="I573" s="84">
        <f t="shared" si="25"/>
        <v>0</v>
      </c>
      <c r="J573">
        <f t="shared" si="26"/>
        <v>0</v>
      </c>
      <c r="K573" t="b">
        <f ca="1">IF(TODAY()-E573&gt;'Data Inputs'!$B$46,TRUE,FALSE)</f>
        <v>1</v>
      </c>
    </row>
    <row r="574" spans="1:11" x14ac:dyDescent="0.25">
      <c r="A574" s="110" t="str">
        <f t="shared" si="24"/>
        <v/>
      </c>
      <c r="B574" s="55"/>
      <c r="C574" s="55"/>
      <c r="D574" s="55"/>
      <c r="E574" s="56"/>
      <c r="F574" s="133"/>
      <c r="G574" s="56"/>
      <c r="H574" s="84">
        <f>SUMIF('Cash Inflows'!E:E,'AR Journal'!D574,'Cash Inflows'!F:F)</f>
        <v>0</v>
      </c>
      <c r="I574" s="84">
        <f t="shared" si="25"/>
        <v>0</v>
      </c>
      <c r="J574">
        <f t="shared" si="26"/>
        <v>0</v>
      </c>
      <c r="K574" t="b">
        <f ca="1">IF(TODAY()-E574&gt;'Data Inputs'!$B$46,TRUE,FALSE)</f>
        <v>1</v>
      </c>
    </row>
    <row r="575" spans="1:11" x14ac:dyDescent="0.25">
      <c r="A575" s="110" t="str">
        <f t="shared" si="24"/>
        <v/>
      </c>
      <c r="B575" s="55"/>
      <c r="C575" s="55"/>
      <c r="D575" s="55"/>
      <c r="E575" s="56"/>
      <c r="F575" s="133"/>
      <c r="G575" s="56"/>
      <c r="H575" s="84">
        <f>SUMIF('Cash Inflows'!E:E,'AR Journal'!D575,'Cash Inflows'!F:F)</f>
        <v>0</v>
      </c>
      <c r="I575" s="84">
        <f t="shared" si="25"/>
        <v>0</v>
      </c>
      <c r="J575">
        <f t="shared" si="26"/>
        <v>0</v>
      </c>
      <c r="K575" t="b">
        <f ca="1">IF(TODAY()-E575&gt;'Data Inputs'!$B$46,TRUE,FALSE)</f>
        <v>1</v>
      </c>
    </row>
    <row r="576" spans="1:11" x14ac:dyDescent="0.25">
      <c r="A576" s="110" t="str">
        <f t="shared" si="24"/>
        <v/>
      </c>
      <c r="B576" s="55"/>
      <c r="C576" s="55"/>
      <c r="D576" s="55"/>
      <c r="E576" s="56"/>
      <c r="F576" s="133"/>
      <c r="G576" s="56"/>
      <c r="H576" s="84">
        <f>SUMIF('Cash Inflows'!E:E,'AR Journal'!D576,'Cash Inflows'!F:F)</f>
        <v>0</v>
      </c>
      <c r="I576" s="84">
        <f t="shared" si="25"/>
        <v>0</v>
      </c>
      <c r="J576">
        <f t="shared" si="26"/>
        <v>0</v>
      </c>
      <c r="K576" t="b">
        <f ca="1">IF(TODAY()-E576&gt;'Data Inputs'!$B$46,TRUE,FALSE)</f>
        <v>1</v>
      </c>
    </row>
    <row r="577" spans="1:13" x14ac:dyDescent="0.25">
      <c r="A577" s="110" t="str">
        <f t="shared" si="24"/>
        <v/>
      </c>
      <c r="B577" s="55"/>
      <c r="C577" s="55"/>
      <c r="D577" s="55"/>
      <c r="E577" s="56"/>
      <c r="F577" s="133"/>
      <c r="G577" s="56"/>
      <c r="H577" s="84">
        <f>SUMIF('Cash Inflows'!E:E,'AR Journal'!D577,'Cash Inflows'!F:F)</f>
        <v>0</v>
      </c>
      <c r="I577" s="84">
        <f t="shared" si="25"/>
        <v>0</v>
      </c>
      <c r="J577">
        <f t="shared" si="26"/>
        <v>0</v>
      </c>
      <c r="K577" t="b">
        <f ca="1">IF(TODAY()-E577&gt;'Data Inputs'!$B$46,TRUE,FALSE)</f>
        <v>1</v>
      </c>
      <c r="L577" s="152"/>
      <c r="M577" s="153"/>
    </row>
    <row r="578" spans="1:13" x14ac:dyDescent="0.25">
      <c r="A578" s="110" t="str">
        <f t="shared" si="24"/>
        <v/>
      </c>
      <c r="B578" s="55"/>
      <c r="C578" s="55"/>
      <c r="D578" s="55"/>
      <c r="E578" s="56"/>
      <c r="F578" s="133"/>
      <c r="G578" s="56"/>
      <c r="H578" s="84">
        <f>SUMIF('Cash Inflows'!E:E,'AR Journal'!D578,'Cash Inflows'!F:F)</f>
        <v>0</v>
      </c>
      <c r="I578" s="84">
        <f t="shared" si="25"/>
        <v>0</v>
      </c>
      <c r="J578">
        <f t="shared" si="26"/>
        <v>0</v>
      </c>
      <c r="K578" t="b">
        <f ca="1">IF(TODAY()-E578&gt;'Data Inputs'!$B$46,TRUE,FALSE)</f>
        <v>1</v>
      </c>
    </row>
    <row r="579" spans="1:13" x14ac:dyDescent="0.25">
      <c r="A579" s="110" t="str">
        <f t="shared" ref="A579:A642" si="27">IF(E579="","",E579+(6-J579))</f>
        <v/>
      </c>
      <c r="B579" s="55"/>
      <c r="C579" s="55"/>
      <c r="D579" s="55"/>
      <c r="E579" s="56"/>
      <c r="F579" s="133"/>
      <c r="G579" s="56"/>
      <c r="H579" s="84">
        <f>SUMIF('Cash Inflows'!E:E,'AR Journal'!D579,'Cash Inflows'!F:F)</f>
        <v>0</v>
      </c>
      <c r="I579" s="84">
        <f t="shared" ref="I579:I642" si="28">F579-H579</f>
        <v>0</v>
      </c>
      <c r="J579">
        <f t="shared" ref="J579:J642" si="29">IF(WEEKDAY(E579)=7,0,WEEKDAY(E579))</f>
        <v>0</v>
      </c>
      <c r="K579" t="b">
        <f ca="1">IF(TODAY()-E579&gt;'Data Inputs'!$B$46,TRUE,FALSE)</f>
        <v>1</v>
      </c>
    </row>
    <row r="580" spans="1:13" x14ac:dyDescent="0.25">
      <c r="A580" s="110" t="str">
        <f t="shared" si="27"/>
        <v/>
      </c>
      <c r="B580" s="55"/>
      <c r="C580" s="55"/>
      <c r="D580" s="55"/>
      <c r="E580" s="56"/>
      <c r="F580" s="133"/>
      <c r="G580" s="56"/>
      <c r="H580" s="84">
        <f>SUMIF('Cash Inflows'!E:E,'AR Journal'!D580,'Cash Inflows'!F:F)</f>
        <v>0</v>
      </c>
      <c r="I580" s="84">
        <f t="shared" si="28"/>
        <v>0</v>
      </c>
      <c r="J580">
        <f t="shared" si="29"/>
        <v>0</v>
      </c>
      <c r="K580" t="b">
        <f ca="1">IF(TODAY()-E580&gt;'Data Inputs'!$B$46,TRUE,FALSE)</f>
        <v>1</v>
      </c>
    </row>
    <row r="581" spans="1:13" x14ac:dyDescent="0.25">
      <c r="A581" s="110" t="str">
        <f t="shared" si="27"/>
        <v/>
      </c>
      <c r="B581" s="55"/>
      <c r="C581" s="55"/>
      <c r="D581" s="55"/>
      <c r="E581" s="56"/>
      <c r="F581" s="133"/>
      <c r="G581" s="56"/>
      <c r="H581" s="84">
        <f>SUMIF('Cash Inflows'!E:E,'AR Journal'!D581,'Cash Inflows'!F:F)</f>
        <v>0</v>
      </c>
      <c r="I581" s="84">
        <f t="shared" si="28"/>
        <v>0</v>
      </c>
      <c r="J581">
        <f t="shared" si="29"/>
        <v>0</v>
      </c>
      <c r="K581" t="b">
        <f ca="1">IF(TODAY()-E581&gt;'Data Inputs'!$B$46,TRUE,FALSE)</f>
        <v>1</v>
      </c>
    </row>
    <row r="582" spans="1:13" x14ac:dyDescent="0.25">
      <c r="A582" s="110" t="str">
        <f t="shared" si="27"/>
        <v/>
      </c>
      <c r="B582" s="55"/>
      <c r="C582" s="55"/>
      <c r="D582" s="55"/>
      <c r="E582" s="56"/>
      <c r="F582" s="133"/>
      <c r="G582" s="56"/>
      <c r="H582" s="84">
        <f>SUMIF('Cash Inflows'!E:E,'AR Journal'!D582,'Cash Inflows'!F:F)</f>
        <v>0</v>
      </c>
      <c r="I582" s="84">
        <f t="shared" si="28"/>
        <v>0</v>
      </c>
      <c r="J582">
        <f t="shared" si="29"/>
        <v>0</v>
      </c>
      <c r="K582" t="b">
        <f ca="1">IF(TODAY()-E582&gt;'Data Inputs'!$B$46,TRUE,FALSE)</f>
        <v>1</v>
      </c>
    </row>
    <row r="583" spans="1:13" x14ac:dyDescent="0.25">
      <c r="A583" s="110" t="str">
        <f t="shared" si="27"/>
        <v/>
      </c>
      <c r="B583" s="55"/>
      <c r="C583" s="55"/>
      <c r="D583" s="55"/>
      <c r="E583" s="56"/>
      <c r="F583" s="133"/>
      <c r="G583" s="56"/>
      <c r="H583" s="84">
        <f>SUMIF('Cash Inflows'!E:E,'AR Journal'!D583,'Cash Inflows'!F:F)</f>
        <v>0</v>
      </c>
      <c r="I583" s="84">
        <f t="shared" si="28"/>
        <v>0</v>
      </c>
      <c r="J583">
        <f t="shared" si="29"/>
        <v>0</v>
      </c>
      <c r="K583" t="b">
        <f ca="1">IF(TODAY()-E583&gt;'Data Inputs'!$B$46,TRUE,FALSE)</f>
        <v>1</v>
      </c>
    </row>
    <row r="584" spans="1:13" x14ac:dyDescent="0.25">
      <c r="A584" s="110" t="str">
        <f t="shared" si="27"/>
        <v/>
      </c>
      <c r="B584" s="55"/>
      <c r="C584" s="55"/>
      <c r="D584" s="55"/>
      <c r="E584" s="56"/>
      <c r="F584" s="133"/>
      <c r="G584" s="56"/>
      <c r="H584" s="84">
        <f>SUMIF('Cash Inflows'!E:E,'AR Journal'!D584,'Cash Inflows'!F:F)</f>
        <v>0</v>
      </c>
      <c r="I584" s="84">
        <f t="shared" si="28"/>
        <v>0</v>
      </c>
      <c r="J584">
        <f t="shared" si="29"/>
        <v>0</v>
      </c>
      <c r="K584" t="b">
        <f ca="1">IF(TODAY()-E584&gt;'Data Inputs'!$B$46,TRUE,FALSE)</f>
        <v>1</v>
      </c>
    </row>
    <row r="585" spans="1:13" x14ac:dyDescent="0.25">
      <c r="A585" s="110" t="str">
        <f t="shared" si="27"/>
        <v/>
      </c>
      <c r="B585" s="55"/>
      <c r="C585" s="55"/>
      <c r="D585" s="55"/>
      <c r="E585" s="56"/>
      <c r="F585" s="133"/>
      <c r="G585" s="56"/>
      <c r="H585" s="84">
        <f>SUMIF('Cash Inflows'!E:E,'AR Journal'!D585,'Cash Inflows'!F:F)</f>
        <v>0</v>
      </c>
      <c r="I585" s="84">
        <f t="shared" si="28"/>
        <v>0</v>
      </c>
      <c r="J585">
        <f t="shared" si="29"/>
        <v>0</v>
      </c>
      <c r="K585" t="b">
        <f ca="1">IF(TODAY()-E585&gt;'Data Inputs'!$B$46,TRUE,FALSE)</f>
        <v>1</v>
      </c>
    </row>
    <row r="586" spans="1:13" x14ac:dyDescent="0.25">
      <c r="A586" s="110" t="str">
        <f t="shared" si="27"/>
        <v/>
      </c>
      <c r="B586" s="55"/>
      <c r="C586" s="55"/>
      <c r="D586" s="55"/>
      <c r="E586" s="56"/>
      <c r="F586" s="133"/>
      <c r="G586" s="56"/>
      <c r="H586" s="84">
        <f>SUMIF('Cash Inflows'!E:E,'AR Journal'!D586,'Cash Inflows'!F:F)</f>
        <v>0</v>
      </c>
      <c r="I586" s="84">
        <f t="shared" si="28"/>
        <v>0</v>
      </c>
      <c r="J586">
        <f t="shared" si="29"/>
        <v>0</v>
      </c>
      <c r="K586" t="b">
        <f ca="1">IF(TODAY()-E586&gt;'Data Inputs'!$B$46,TRUE,FALSE)</f>
        <v>1</v>
      </c>
    </row>
    <row r="587" spans="1:13" x14ac:dyDescent="0.25">
      <c r="A587" s="110" t="str">
        <f t="shared" si="27"/>
        <v/>
      </c>
      <c r="B587" s="55"/>
      <c r="C587" s="55"/>
      <c r="D587" s="55"/>
      <c r="E587" s="56"/>
      <c r="F587" s="133"/>
      <c r="G587" s="56"/>
      <c r="H587" s="84">
        <f>SUMIF('Cash Inflows'!E:E,'AR Journal'!D587,'Cash Inflows'!F:F)</f>
        <v>0</v>
      </c>
      <c r="I587" s="84">
        <f t="shared" si="28"/>
        <v>0</v>
      </c>
      <c r="J587">
        <f t="shared" si="29"/>
        <v>0</v>
      </c>
      <c r="K587" t="b">
        <f ca="1">IF(TODAY()-E587&gt;'Data Inputs'!$B$46,TRUE,FALSE)</f>
        <v>1</v>
      </c>
    </row>
    <row r="588" spans="1:13" x14ac:dyDescent="0.25">
      <c r="A588" s="110" t="str">
        <f t="shared" si="27"/>
        <v/>
      </c>
      <c r="B588" s="55"/>
      <c r="C588" s="55"/>
      <c r="D588" s="55"/>
      <c r="E588" s="56"/>
      <c r="F588" s="133"/>
      <c r="G588" s="56"/>
      <c r="H588" s="84">
        <f>SUMIF('Cash Inflows'!E:E,'AR Journal'!D588,'Cash Inflows'!F:F)</f>
        <v>0</v>
      </c>
      <c r="I588" s="84">
        <f t="shared" si="28"/>
        <v>0</v>
      </c>
      <c r="J588">
        <f t="shared" si="29"/>
        <v>0</v>
      </c>
      <c r="K588" t="b">
        <f ca="1">IF(TODAY()-E588&gt;'Data Inputs'!$B$46,TRUE,FALSE)</f>
        <v>1</v>
      </c>
    </row>
    <row r="589" spans="1:13" x14ac:dyDescent="0.25">
      <c r="A589" s="110" t="str">
        <f t="shared" si="27"/>
        <v/>
      </c>
      <c r="B589" s="55"/>
      <c r="C589" s="55"/>
      <c r="D589" s="55"/>
      <c r="E589" s="56"/>
      <c r="F589" s="133"/>
      <c r="G589" s="56"/>
      <c r="H589" s="84">
        <f>SUMIF('Cash Inflows'!E:E,'AR Journal'!D589,'Cash Inflows'!F:F)</f>
        <v>0</v>
      </c>
      <c r="I589" s="84">
        <f t="shared" si="28"/>
        <v>0</v>
      </c>
      <c r="J589">
        <f t="shared" si="29"/>
        <v>0</v>
      </c>
      <c r="K589" t="b">
        <f ca="1">IF(TODAY()-E589&gt;'Data Inputs'!$B$46,TRUE,FALSE)</f>
        <v>1</v>
      </c>
    </row>
    <row r="590" spans="1:13" x14ac:dyDescent="0.25">
      <c r="A590" s="110" t="str">
        <f t="shared" si="27"/>
        <v/>
      </c>
      <c r="B590" s="55"/>
      <c r="C590" s="55"/>
      <c r="D590" s="55"/>
      <c r="E590" s="56"/>
      <c r="F590" s="133"/>
      <c r="G590" s="56"/>
      <c r="H590" s="84">
        <f>SUMIF('Cash Inflows'!E:E,'AR Journal'!D590,'Cash Inflows'!F:F)</f>
        <v>0</v>
      </c>
      <c r="I590" s="84">
        <f t="shared" si="28"/>
        <v>0</v>
      </c>
      <c r="J590">
        <f t="shared" si="29"/>
        <v>0</v>
      </c>
      <c r="K590" t="b">
        <f ca="1">IF(TODAY()-E590&gt;'Data Inputs'!$B$46,TRUE,FALSE)</f>
        <v>1</v>
      </c>
    </row>
    <row r="591" spans="1:13" x14ac:dyDescent="0.25">
      <c r="A591" s="110" t="str">
        <f t="shared" si="27"/>
        <v/>
      </c>
      <c r="B591" s="55"/>
      <c r="C591" s="55"/>
      <c r="D591" s="55"/>
      <c r="E591" s="56"/>
      <c r="F591" s="133"/>
      <c r="G591" s="56"/>
      <c r="H591" s="84">
        <f>SUMIF('Cash Inflows'!E:E,'AR Journal'!D591,'Cash Inflows'!F:F)</f>
        <v>0</v>
      </c>
      <c r="I591" s="84">
        <f t="shared" si="28"/>
        <v>0</v>
      </c>
      <c r="J591">
        <f t="shared" si="29"/>
        <v>0</v>
      </c>
      <c r="K591" t="b">
        <f ca="1">IF(TODAY()-E591&gt;'Data Inputs'!$B$46,TRUE,FALSE)</f>
        <v>1</v>
      </c>
    </row>
    <row r="592" spans="1:13" x14ac:dyDescent="0.25">
      <c r="A592" s="110" t="str">
        <f t="shared" si="27"/>
        <v/>
      </c>
      <c r="B592" s="55"/>
      <c r="C592" s="55"/>
      <c r="D592" s="55"/>
      <c r="E592" s="56"/>
      <c r="F592" s="133"/>
      <c r="G592" s="56"/>
      <c r="H592" s="84">
        <f>SUMIF('Cash Inflows'!E:E,'AR Journal'!D592,'Cash Inflows'!F:F)</f>
        <v>0</v>
      </c>
      <c r="I592" s="84">
        <f t="shared" si="28"/>
        <v>0</v>
      </c>
      <c r="J592">
        <f t="shared" si="29"/>
        <v>0</v>
      </c>
      <c r="K592" t="b">
        <f ca="1">IF(TODAY()-E592&gt;'Data Inputs'!$B$46,TRUE,FALSE)</f>
        <v>1</v>
      </c>
    </row>
    <row r="593" spans="1:11" x14ac:dyDescent="0.25">
      <c r="A593" s="110" t="str">
        <f t="shared" si="27"/>
        <v/>
      </c>
      <c r="B593" s="55"/>
      <c r="C593" s="55"/>
      <c r="D593" s="55"/>
      <c r="E593" s="56"/>
      <c r="F593" s="133"/>
      <c r="G593" s="56"/>
      <c r="H593" s="84">
        <f>SUMIF('Cash Inflows'!E:E,'AR Journal'!D593,'Cash Inflows'!F:F)</f>
        <v>0</v>
      </c>
      <c r="I593" s="84">
        <f t="shared" si="28"/>
        <v>0</v>
      </c>
      <c r="J593">
        <f t="shared" si="29"/>
        <v>0</v>
      </c>
      <c r="K593" t="b">
        <f ca="1">IF(TODAY()-E593&gt;'Data Inputs'!$B$46,TRUE,FALSE)</f>
        <v>1</v>
      </c>
    </row>
    <row r="594" spans="1:11" x14ac:dyDescent="0.25">
      <c r="A594" s="110" t="str">
        <f t="shared" si="27"/>
        <v/>
      </c>
      <c r="B594" s="55"/>
      <c r="C594" s="55"/>
      <c r="D594" s="55"/>
      <c r="E594" s="56"/>
      <c r="F594" s="133"/>
      <c r="G594" s="56"/>
      <c r="H594" s="84">
        <f>SUMIF('Cash Inflows'!E:E,'AR Journal'!D594,'Cash Inflows'!F:F)</f>
        <v>0</v>
      </c>
      <c r="I594" s="84">
        <f t="shared" si="28"/>
        <v>0</v>
      </c>
      <c r="J594">
        <f t="shared" si="29"/>
        <v>0</v>
      </c>
      <c r="K594" t="b">
        <f ca="1">IF(TODAY()-E594&gt;'Data Inputs'!$B$46,TRUE,FALSE)</f>
        <v>1</v>
      </c>
    </row>
    <row r="595" spans="1:11" x14ac:dyDescent="0.25">
      <c r="A595" s="110" t="str">
        <f t="shared" si="27"/>
        <v/>
      </c>
      <c r="B595" s="55"/>
      <c r="C595" s="55"/>
      <c r="D595" s="55"/>
      <c r="E595" s="56"/>
      <c r="F595" s="133"/>
      <c r="G595" s="56"/>
      <c r="H595" s="84">
        <f>SUMIF('Cash Inflows'!E:E,'AR Journal'!D595,'Cash Inflows'!F:F)</f>
        <v>0</v>
      </c>
      <c r="I595" s="84">
        <f t="shared" si="28"/>
        <v>0</v>
      </c>
      <c r="J595">
        <f t="shared" si="29"/>
        <v>0</v>
      </c>
      <c r="K595" t="b">
        <f ca="1">IF(TODAY()-E595&gt;'Data Inputs'!$B$46,TRUE,FALSE)</f>
        <v>1</v>
      </c>
    </row>
    <row r="596" spans="1:11" x14ac:dyDescent="0.25">
      <c r="A596" s="110" t="str">
        <f t="shared" si="27"/>
        <v/>
      </c>
      <c r="B596" s="55"/>
      <c r="C596" s="55"/>
      <c r="D596" s="55"/>
      <c r="E596" s="56"/>
      <c r="F596" s="133"/>
      <c r="G596" s="56"/>
      <c r="H596" s="84">
        <f>SUMIF('Cash Inflows'!E:E,'AR Journal'!D596,'Cash Inflows'!F:F)</f>
        <v>0</v>
      </c>
      <c r="I596" s="84">
        <f t="shared" si="28"/>
        <v>0</v>
      </c>
      <c r="J596">
        <f t="shared" si="29"/>
        <v>0</v>
      </c>
      <c r="K596" t="b">
        <f ca="1">IF(TODAY()-E596&gt;'Data Inputs'!$B$46,TRUE,FALSE)</f>
        <v>1</v>
      </c>
    </row>
    <row r="597" spans="1:11" x14ac:dyDescent="0.25">
      <c r="A597" s="110" t="str">
        <f t="shared" si="27"/>
        <v/>
      </c>
      <c r="B597" s="55"/>
      <c r="C597" s="55"/>
      <c r="D597" s="55"/>
      <c r="E597" s="56"/>
      <c r="F597" s="133"/>
      <c r="G597" s="56"/>
      <c r="H597" s="84">
        <f>SUMIF('Cash Inflows'!E:E,'AR Journal'!D597,'Cash Inflows'!F:F)</f>
        <v>0</v>
      </c>
      <c r="I597" s="84">
        <f t="shared" si="28"/>
        <v>0</v>
      </c>
      <c r="J597">
        <f t="shared" si="29"/>
        <v>0</v>
      </c>
      <c r="K597" t="b">
        <f ca="1">IF(TODAY()-E597&gt;'Data Inputs'!$B$46,TRUE,FALSE)</f>
        <v>1</v>
      </c>
    </row>
    <row r="598" spans="1:11" x14ac:dyDescent="0.25">
      <c r="A598" s="110" t="str">
        <f t="shared" si="27"/>
        <v/>
      </c>
      <c r="B598" s="55"/>
      <c r="C598" s="55"/>
      <c r="D598" s="55"/>
      <c r="E598" s="56"/>
      <c r="F598" s="133"/>
      <c r="G598" s="56"/>
      <c r="H598" s="84">
        <f>SUMIF('Cash Inflows'!E:E,'AR Journal'!D598,'Cash Inflows'!F:F)</f>
        <v>0</v>
      </c>
      <c r="I598" s="84">
        <f t="shared" si="28"/>
        <v>0</v>
      </c>
      <c r="J598">
        <f t="shared" si="29"/>
        <v>0</v>
      </c>
      <c r="K598" t="b">
        <f ca="1">IF(TODAY()-E598&gt;'Data Inputs'!$B$46,TRUE,FALSE)</f>
        <v>1</v>
      </c>
    </row>
    <row r="599" spans="1:11" x14ac:dyDescent="0.25">
      <c r="A599" s="110" t="str">
        <f t="shared" si="27"/>
        <v/>
      </c>
      <c r="B599" s="55"/>
      <c r="C599" s="55"/>
      <c r="D599" s="55"/>
      <c r="E599" s="56"/>
      <c r="F599" s="133"/>
      <c r="G599" s="56"/>
      <c r="H599" s="84">
        <f>SUMIF('Cash Inflows'!E:E,'AR Journal'!D599,'Cash Inflows'!F:F)</f>
        <v>0</v>
      </c>
      <c r="I599" s="84">
        <f t="shared" si="28"/>
        <v>0</v>
      </c>
      <c r="J599">
        <f t="shared" si="29"/>
        <v>0</v>
      </c>
      <c r="K599" t="b">
        <f ca="1">IF(TODAY()-E599&gt;'Data Inputs'!$B$46,TRUE,FALSE)</f>
        <v>1</v>
      </c>
    </row>
    <row r="600" spans="1:11" x14ac:dyDescent="0.25">
      <c r="A600" s="110" t="str">
        <f t="shared" si="27"/>
        <v/>
      </c>
      <c r="B600" s="55"/>
      <c r="C600" s="55"/>
      <c r="D600" s="55"/>
      <c r="E600" s="56"/>
      <c r="F600" s="133"/>
      <c r="G600" s="56"/>
      <c r="H600" s="84">
        <f>SUMIF('Cash Inflows'!E:E,'AR Journal'!D600,'Cash Inflows'!F:F)</f>
        <v>0</v>
      </c>
      <c r="I600" s="84">
        <f t="shared" si="28"/>
        <v>0</v>
      </c>
      <c r="J600">
        <f t="shared" si="29"/>
        <v>0</v>
      </c>
      <c r="K600" t="b">
        <f ca="1">IF(TODAY()-E600&gt;'Data Inputs'!$B$46,TRUE,FALSE)</f>
        <v>1</v>
      </c>
    </row>
    <row r="601" spans="1:11" x14ac:dyDescent="0.25">
      <c r="A601" s="110" t="str">
        <f t="shared" si="27"/>
        <v/>
      </c>
      <c r="B601" s="55"/>
      <c r="C601" s="55"/>
      <c r="D601" s="55"/>
      <c r="E601" s="56"/>
      <c r="F601" s="133"/>
      <c r="G601" s="56"/>
      <c r="H601" s="84">
        <f>SUMIF('Cash Inflows'!E:E,'AR Journal'!D601,'Cash Inflows'!F:F)</f>
        <v>0</v>
      </c>
      <c r="I601" s="84">
        <f t="shared" si="28"/>
        <v>0</v>
      </c>
      <c r="J601">
        <f t="shared" si="29"/>
        <v>0</v>
      </c>
      <c r="K601" t="b">
        <f ca="1">IF(TODAY()-E601&gt;'Data Inputs'!$B$46,TRUE,FALSE)</f>
        <v>1</v>
      </c>
    </row>
    <row r="602" spans="1:11" x14ac:dyDescent="0.25">
      <c r="A602" s="110" t="str">
        <f t="shared" si="27"/>
        <v/>
      </c>
      <c r="B602" s="55"/>
      <c r="C602" s="55"/>
      <c r="D602" s="55"/>
      <c r="E602" s="56"/>
      <c r="F602" s="133"/>
      <c r="G602" s="56"/>
      <c r="H602" s="84">
        <f>SUMIF('Cash Inflows'!E:E,'AR Journal'!D602,'Cash Inflows'!F:F)</f>
        <v>0</v>
      </c>
      <c r="I602" s="84">
        <f t="shared" si="28"/>
        <v>0</v>
      </c>
      <c r="J602">
        <f t="shared" si="29"/>
        <v>0</v>
      </c>
      <c r="K602" t="b">
        <f ca="1">IF(TODAY()-E602&gt;'Data Inputs'!$B$46,TRUE,FALSE)</f>
        <v>1</v>
      </c>
    </row>
    <row r="603" spans="1:11" x14ac:dyDescent="0.25">
      <c r="A603" s="110" t="str">
        <f t="shared" si="27"/>
        <v/>
      </c>
      <c r="B603" s="55"/>
      <c r="C603" s="55"/>
      <c r="D603" s="55"/>
      <c r="E603" s="56"/>
      <c r="F603" s="133"/>
      <c r="G603" s="56"/>
      <c r="H603" s="84">
        <f>SUMIF('Cash Inflows'!E:E,'AR Journal'!D603,'Cash Inflows'!F:F)</f>
        <v>0</v>
      </c>
      <c r="I603" s="84">
        <f t="shared" si="28"/>
        <v>0</v>
      </c>
      <c r="J603">
        <f t="shared" si="29"/>
        <v>0</v>
      </c>
      <c r="K603" t="b">
        <f ca="1">IF(TODAY()-E603&gt;'Data Inputs'!$B$46,TRUE,FALSE)</f>
        <v>1</v>
      </c>
    </row>
    <row r="604" spans="1:11" x14ac:dyDescent="0.25">
      <c r="A604" s="110" t="str">
        <f t="shared" si="27"/>
        <v/>
      </c>
      <c r="B604" s="55"/>
      <c r="C604" s="55"/>
      <c r="D604" s="55"/>
      <c r="E604" s="56"/>
      <c r="F604" s="133"/>
      <c r="G604" s="56"/>
      <c r="H604" s="84">
        <f>SUMIF('Cash Inflows'!E:E,'AR Journal'!D604,'Cash Inflows'!F:F)</f>
        <v>0</v>
      </c>
      <c r="I604" s="84">
        <f t="shared" si="28"/>
        <v>0</v>
      </c>
      <c r="J604">
        <f t="shared" si="29"/>
        <v>0</v>
      </c>
      <c r="K604" t="b">
        <f ca="1">IF(TODAY()-E604&gt;'Data Inputs'!$B$46,TRUE,FALSE)</f>
        <v>1</v>
      </c>
    </row>
    <row r="605" spans="1:11" x14ac:dyDescent="0.25">
      <c r="A605" s="110" t="str">
        <f t="shared" si="27"/>
        <v/>
      </c>
      <c r="B605" s="55"/>
      <c r="C605" s="55"/>
      <c r="D605" s="55"/>
      <c r="E605" s="56"/>
      <c r="F605" s="133"/>
      <c r="G605" s="56"/>
      <c r="H605" s="84">
        <f>SUMIF('Cash Inflows'!E:E,'AR Journal'!D605,'Cash Inflows'!F:F)</f>
        <v>0</v>
      </c>
      <c r="I605" s="84">
        <f t="shared" si="28"/>
        <v>0</v>
      </c>
      <c r="J605">
        <f t="shared" si="29"/>
        <v>0</v>
      </c>
      <c r="K605" t="b">
        <f ca="1">IF(TODAY()-E605&gt;'Data Inputs'!$B$46,TRUE,FALSE)</f>
        <v>1</v>
      </c>
    </row>
    <row r="606" spans="1:11" x14ac:dyDescent="0.25">
      <c r="A606" s="110" t="str">
        <f t="shared" si="27"/>
        <v/>
      </c>
      <c r="B606" s="55"/>
      <c r="C606" s="55"/>
      <c r="D606" s="55"/>
      <c r="E606" s="56"/>
      <c r="F606" s="133"/>
      <c r="G606" s="56"/>
      <c r="H606" s="84">
        <f>SUMIF('Cash Inflows'!E:E,'AR Journal'!D606,'Cash Inflows'!F:F)</f>
        <v>0</v>
      </c>
      <c r="I606" s="84">
        <f t="shared" si="28"/>
        <v>0</v>
      </c>
      <c r="J606">
        <f t="shared" si="29"/>
        <v>0</v>
      </c>
      <c r="K606" t="b">
        <f ca="1">IF(TODAY()-E606&gt;'Data Inputs'!$B$46,TRUE,FALSE)</f>
        <v>1</v>
      </c>
    </row>
    <row r="607" spans="1:11" x14ac:dyDescent="0.25">
      <c r="A607" s="110" t="str">
        <f t="shared" si="27"/>
        <v/>
      </c>
      <c r="B607" s="55"/>
      <c r="C607" s="55"/>
      <c r="D607" s="55"/>
      <c r="E607" s="56"/>
      <c r="F607" s="133"/>
      <c r="G607" s="56"/>
      <c r="H607" s="84">
        <f>SUMIF('Cash Inflows'!E:E,'AR Journal'!D607,'Cash Inflows'!F:F)</f>
        <v>0</v>
      </c>
      <c r="I607" s="84">
        <f t="shared" si="28"/>
        <v>0</v>
      </c>
      <c r="J607">
        <f t="shared" si="29"/>
        <v>0</v>
      </c>
      <c r="K607" t="b">
        <f ca="1">IF(TODAY()-E607&gt;'Data Inputs'!$B$46,TRUE,FALSE)</f>
        <v>1</v>
      </c>
    </row>
    <row r="608" spans="1:11" x14ac:dyDescent="0.25">
      <c r="A608" s="110" t="str">
        <f t="shared" si="27"/>
        <v/>
      </c>
      <c r="B608" s="55"/>
      <c r="C608" s="55"/>
      <c r="D608" s="55"/>
      <c r="E608" s="56"/>
      <c r="F608" s="133"/>
      <c r="G608" s="56"/>
      <c r="H608" s="84">
        <f>SUMIF('Cash Inflows'!E:E,'AR Journal'!D608,'Cash Inflows'!F:F)</f>
        <v>0</v>
      </c>
      <c r="I608" s="84">
        <f t="shared" si="28"/>
        <v>0</v>
      </c>
      <c r="J608">
        <f t="shared" si="29"/>
        <v>0</v>
      </c>
      <c r="K608" t="b">
        <f ca="1">IF(TODAY()-E608&gt;'Data Inputs'!$B$46,TRUE,FALSE)</f>
        <v>1</v>
      </c>
    </row>
    <row r="609" spans="1:11" x14ac:dyDescent="0.25">
      <c r="A609" s="110" t="str">
        <f t="shared" si="27"/>
        <v/>
      </c>
      <c r="B609" s="55"/>
      <c r="C609" s="55"/>
      <c r="D609" s="55"/>
      <c r="E609" s="56"/>
      <c r="F609" s="133"/>
      <c r="G609" s="56"/>
      <c r="H609" s="84">
        <f>SUMIF('Cash Inflows'!E:E,'AR Journal'!D609,'Cash Inflows'!F:F)</f>
        <v>0</v>
      </c>
      <c r="I609" s="84">
        <f t="shared" si="28"/>
        <v>0</v>
      </c>
      <c r="J609">
        <f t="shared" si="29"/>
        <v>0</v>
      </c>
      <c r="K609" t="b">
        <f ca="1">IF(TODAY()-E609&gt;'Data Inputs'!$B$46,TRUE,FALSE)</f>
        <v>1</v>
      </c>
    </row>
    <row r="610" spans="1:11" x14ac:dyDescent="0.25">
      <c r="A610" s="110" t="str">
        <f t="shared" si="27"/>
        <v/>
      </c>
      <c r="B610" s="55"/>
      <c r="C610" s="55"/>
      <c r="D610" s="55"/>
      <c r="E610" s="56"/>
      <c r="F610" s="133"/>
      <c r="G610" s="56"/>
      <c r="H610" s="84">
        <f>SUMIF('Cash Inflows'!E:E,'AR Journal'!D610,'Cash Inflows'!F:F)</f>
        <v>0</v>
      </c>
      <c r="I610" s="84">
        <f t="shared" si="28"/>
        <v>0</v>
      </c>
      <c r="J610">
        <f t="shared" si="29"/>
        <v>0</v>
      </c>
      <c r="K610" t="b">
        <f ca="1">IF(TODAY()-E610&gt;'Data Inputs'!$B$46,TRUE,FALSE)</f>
        <v>1</v>
      </c>
    </row>
    <row r="611" spans="1:11" x14ac:dyDescent="0.25">
      <c r="A611" s="110" t="str">
        <f t="shared" si="27"/>
        <v/>
      </c>
      <c r="B611" s="55"/>
      <c r="C611" s="55"/>
      <c r="D611" s="55"/>
      <c r="E611" s="56"/>
      <c r="F611" s="133"/>
      <c r="G611" s="56"/>
      <c r="H611" s="84">
        <f>SUMIF('Cash Inflows'!E:E,'AR Journal'!D611,'Cash Inflows'!F:F)</f>
        <v>0</v>
      </c>
      <c r="I611" s="84">
        <f t="shared" si="28"/>
        <v>0</v>
      </c>
      <c r="J611">
        <f t="shared" si="29"/>
        <v>0</v>
      </c>
      <c r="K611" t="b">
        <f ca="1">IF(TODAY()-E611&gt;'Data Inputs'!$B$46,TRUE,FALSE)</f>
        <v>1</v>
      </c>
    </row>
    <row r="612" spans="1:11" x14ac:dyDescent="0.25">
      <c r="A612" s="110" t="str">
        <f t="shared" si="27"/>
        <v/>
      </c>
      <c r="B612" s="55"/>
      <c r="C612" s="55"/>
      <c r="D612" s="55"/>
      <c r="E612" s="56"/>
      <c r="F612" s="133"/>
      <c r="G612" s="56"/>
      <c r="H612" s="84">
        <f>SUMIF('Cash Inflows'!E:E,'AR Journal'!D612,'Cash Inflows'!F:F)</f>
        <v>0</v>
      </c>
      <c r="I612" s="84">
        <f t="shared" si="28"/>
        <v>0</v>
      </c>
      <c r="J612">
        <f t="shared" si="29"/>
        <v>0</v>
      </c>
      <c r="K612" t="b">
        <f ca="1">IF(TODAY()-E612&gt;'Data Inputs'!$B$46,TRUE,FALSE)</f>
        <v>1</v>
      </c>
    </row>
    <row r="613" spans="1:11" x14ac:dyDescent="0.25">
      <c r="A613" s="110" t="str">
        <f t="shared" si="27"/>
        <v/>
      </c>
      <c r="B613" s="55"/>
      <c r="C613" s="55"/>
      <c r="D613" s="55"/>
      <c r="E613" s="56"/>
      <c r="F613" s="133"/>
      <c r="G613" s="56"/>
      <c r="H613" s="84">
        <f>SUMIF('Cash Inflows'!E:E,'AR Journal'!D613,'Cash Inflows'!F:F)</f>
        <v>0</v>
      </c>
      <c r="I613" s="84">
        <f t="shared" si="28"/>
        <v>0</v>
      </c>
      <c r="J613">
        <f t="shared" si="29"/>
        <v>0</v>
      </c>
      <c r="K613" t="b">
        <f ca="1">IF(TODAY()-E613&gt;'Data Inputs'!$B$46,TRUE,FALSE)</f>
        <v>1</v>
      </c>
    </row>
    <row r="614" spans="1:11" x14ac:dyDescent="0.25">
      <c r="A614" s="110" t="str">
        <f t="shared" si="27"/>
        <v/>
      </c>
      <c r="B614" s="55"/>
      <c r="C614" s="55"/>
      <c r="D614" s="55"/>
      <c r="E614" s="56"/>
      <c r="F614" s="133"/>
      <c r="G614" s="56"/>
      <c r="H614" s="84">
        <f>SUMIF('Cash Inflows'!E:E,'AR Journal'!D614,'Cash Inflows'!F:F)</f>
        <v>0</v>
      </c>
      <c r="I614" s="84">
        <f t="shared" si="28"/>
        <v>0</v>
      </c>
      <c r="J614">
        <f t="shared" si="29"/>
        <v>0</v>
      </c>
      <c r="K614" t="b">
        <f ca="1">IF(TODAY()-E614&gt;'Data Inputs'!$B$46,TRUE,FALSE)</f>
        <v>1</v>
      </c>
    </row>
    <row r="615" spans="1:11" x14ac:dyDescent="0.25">
      <c r="A615" s="110" t="str">
        <f t="shared" si="27"/>
        <v/>
      </c>
      <c r="B615" s="55"/>
      <c r="C615" s="55"/>
      <c r="D615" s="55"/>
      <c r="E615" s="56"/>
      <c r="F615" s="133"/>
      <c r="G615" s="56"/>
      <c r="H615" s="84">
        <f>SUMIF('Cash Inflows'!E:E,'AR Journal'!D615,'Cash Inflows'!F:F)</f>
        <v>0</v>
      </c>
      <c r="I615" s="84">
        <f t="shared" si="28"/>
        <v>0</v>
      </c>
      <c r="J615">
        <f t="shared" si="29"/>
        <v>0</v>
      </c>
      <c r="K615" t="b">
        <f ca="1">IF(TODAY()-E615&gt;'Data Inputs'!$B$46,TRUE,FALSE)</f>
        <v>1</v>
      </c>
    </row>
    <row r="616" spans="1:11" x14ac:dyDescent="0.25">
      <c r="A616" s="110" t="str">
        <f t="shared" si="27"/>
        <v/>
      </c>
      <c r="B616" s="55"/>
      <c r="C616" s="55"/>
      <c r="D616" s="55"/>
      <c r="E616" s="56"/>
      <c r="F616" s="133"/>
      <c r="G616" s="56"/>
      <c r="H616" s="84">
        <f>SUMIF('Cash Inflows'!E:E,'AR Journal'!D616,'Cash Inflows'!F:F)</f>
        <v>0</v>
      </c>
      <c r="I616" s="84">
        <f t="shared" si="28"/>
        <v>0</v>
      </c>
      <c r="J616">
        <f t="shared" si="29"/>
        <v>0</v>
      </c>
      <c r="K616" t="b">
        <f ca="1">IF(TODAY()-E616&gt;'Data Inputs'!$B$46,TRUE,FALSE)</f>
        <v>1</v>
      </c>
    </row>
    <row r="617" spans="1:11" x14ac:dyDescent="0.25">
      <c r="A617" s="110" t="str">
        <f t="shared" si="27"/>
        <v/>
      </c>
      <c r="B617" s="55"/>
      <c r="C617" s="55"/>
      <c r="D617" s="55"/>
      <c r="E617" s="56"/>
      <c r="F617" s="133"/>
      <c r="G617" s="56"/>
      <c r="H617" s="84">
        <f>SUMIF('Cash Inflows'!E:E,'AR Journal'!D617,'Cash Inflows'!F:F)</f>
        <v>0</v>
      </c>
      <c r="I617" s="84">
        <f t="shared" si="28"/>
        <v>0</v>
      </c>
      <c r="J617">
        <f t="shared" si="29"/>
        <v>0</v>
      </c>
      <c r="K617" t="b">
        <f ca="1">IF(TODAY()-E617&gt;'Data Inputs'!$B$46,TRUE,FALSE)</f>
        <v>1</v>
      </c>
    </row>
    <row r="618" spans="1:11" x14ac:dyDescent="0.25">
      <c r="A618" s="110" t="str">
        <f t="shared" si="27"/>
        <v/>
      </c>
      <c r="B618" s="55"/>
      <c r="C618" s="55"/>
      <c r="D618" s="55"/>
      <c r="E618" s="56"/>
      <c r="F618" s="133"/>
      <c r="G618" s="56"/>
      <c r="H618" s="84">
        <f>SUMIF('Cash Inflows'!E:E,'AR Journal'!D618,'Cash Inflows'!F:F)</f>
        <v>0</v>
      </c>
      <c r="I618" s="84">
        <f t="shared" si="28"/>
        <v>0</v>
      </c>
      <c r="J618">
        <f t="shared" si="29"/>
        <v>0</v>
      </c>
      <c r="K618" t="b">
        <f ca="1">IF(TODAY()-E618&gt;'Data Inputs'!$B$46,TRUE,FALSE)</f>
        <v>1</v>
      </c>
    </row>
    <row r="619" spans="1:11" x14ac:dyDescent="0.25">
      <c r="A619" s="110" t="str">
        <f t="shared" si="27"/>
        <v/>
      </c>
      <c r="B619" s="55"/>
      <c r="C619" s="55"/>
      <c r="D619" s="55"/>
      <c r="E619" s="56"/>
      <c r="F619" s="133"/>
      <c r="G619" s="56"/>
      <c r="H619" s="84">
        <f>SUMIF('Cash Inflows'!E:E,'AR Journal'!D619,'Cash Inflows'!F:F)</f>
        <v>0</v>
      </c>
      <c r="I619" s="84">
        <f t="shared" si="28"/>
        <v>0</v>
      </c>
      <c r="J619">
        <f t="shared" si="29"/>
        <v>0</v>
      </c>
      <c r="K619" t="b">
        <f ca="1">IF(TODAY()-E619&gt;'Data Inputs'!$B$46,TRUE,FALSE)</f>
        <v>1</v>
      </c>
    </row>
    <row r="620" spans="1:11" x14ac:dyDescent="0.25">
      <c r="A620" s="110" t="str">
        <f t="shared" si="27"/>
        <v/>
      </c>
      <c r="B620" s="55"/>
      <c r="C620" s="55"/>
      <c r="D620" s="55"/>
      <c r="E620" s="56"/>
      <c r="F620" s="133"/>
      <c r="G620" s="56"/>
      <c r="H620" s="84">
        <f>SUMIF('Cash Inflows'!E:E,'AR Journal'!D620,'Cash Inflows'!F:F)</f>
        <v>0</v>
      </c>
      <c r="I620" s="84">
        <f t="shared" si="28"/>
        <v>0</v>
      </c>
      <c r="J620">
        <f t="shared" si="29"/>
        <v>0</v>
      </c>
      <c r="K620" t="b">
        <f ca="1">IF(TODAY()-E620&gt;'Data Inputs'!$B$46,TRUE,FALSE)</f>
        <v>1</v>
      </c>
    </row>
    <row r="621" spans="1:11" x14ac:dyDescent="0.25">
      <c r="A621" s="110" t="str">
        <f t="shared" si="27"/>
        <v/>
      </c>
      <c r="B621" s="55"/>
      <c r="C621" s="55"/>
      <c r="D621" s="55"/>
      <c r="E621" s="56"/>
      <c r="F621" s="133"/>
      <c r="G621" s="56"/>
      <c r="H621" s="84">
        <f>SUMIF('Cash Inflows'!E:E,'AR Journal'!D621,'Cash Inflows'!F:F)</f>
        <v>0</v>
      </c>
      <c r="I621" s="84">
        <f t="shared" si="28"/>
        <v>0</v>
      </c>
      <c r="J621">
        <f t="shared" si="29"/>
        <v>0</v>
      </c>
      <c r="K621" t="b">
        <f ca="1">IF(TODAY()-E621&gt;'Data Inputs'!$B$46,TRUE,FALSE)</f>
        <v>1</v>
      </c>
    </row>
    <row r="622" spans="1:11" x14ac:dyDescent="0.25">
      <c r="A622" s="110" t="str">
        <f t="shared" si="27"/>
        <v/>
      </c>
      <c r="B622" s="55"/>
      <c r="C622" s="55"/>
      <c r="D622" s="55"/>
      <c r="E622" s="56"/>
      <c r="F622" s="133"/>
      <c r="G622" s="56"/>
      <c r="H622" s="84">
        <f>SUMIF('Cash Inflows'!E:E,'AR Journal'!D622,'Cash Inflows'!F:F)</f>
        <v>0</v>
      </c>
      <c r="I622" s="84">
        <f t="shared" si="28"/>
        <v>0</v>
      </c>
      <c r="J622">
        <f t="shared" si="29"/>
        <v>0</v>
      </c>
      <c r="K622" t="b">
        <f ca="1">IF(TODAY()-E622&gt;'Data Inputs'!$B$46,TRUE,FALSE)</f>
        <v>1</v>
      </c>
    </row>
    <row r="623" spans="1:11" x14ac:dyDescent="0.25">
      <c r="A623" s="110" t="str">
        <f t="shared" si="27"/>
        <v/>
      </c>
      <c r="B623" s="55"/>
      <c r="C623" s="55"/>
      <c r="D623" s="55"/>
      <c r="E623" s="56"/>
      <c r="F623" s="133"/>
      <c r="G623" s="56"/>
      <c r="H623" s="84">
        <f>SUMIF('Cash Inflows'!E:E,'AR Journal'!D623,'Cash Inflows'!F:F)</f>
        <v>0</v>
      </c>
      <c r="I623" s="84">
        <f t="shared" si="28"/>
        <v>0</v>
      </c>
      <c r="J623">
        <f t="shared" si="29"/>
        <v>0</v>
      </c>
      <c r="K623" t="b">
        <f ca="1">IF(TODAY()-E623&gt;'Data Inputs'!$B$46,TRUE,FALSE)</f>
        <v>1</v>
      </c>
    </row>
    <row r="624" spans="1:11" x14ac:dyDescent="0.25">
      <c r="A624" s="110" t="str">
        <f t="shared" si="27"/>
        <v/>
      </c>
      <c r="B624" s="55"/>
      <c r="C624" s="55"/>
      <c r="D624" s="55"/>
      <c r="E624" s="56"/>
      <c r="F624" s="133"/>
      <c r="G624" s="56"/>
      <c r="H624" s="84">
        <f>SUMIF('Cash Inflows'!E:E,'AR Journal'!D624,'Cash Inflows'!F:F)</f>
        <v>0</v>
      </c>
      <c r="I624" s="84">
        <f t="shared" si="28"/>
        <v>0</v>
      </c>
      <c r="J624">
        <f t="shared" si="29"/>
        <v>0</v>
      </c>
      <c r="K624" t="b">
        <f ca="1">IF(TODAY()-E624&gt;'Data Inputs'!$B$46,TRUE,FALSE)</f>
        <v>1</v>
      </c>
    </row>
    <row r="625" spans="1:11" x14ac:dyDescent="0.25">
      <c r="A625" s="110" t="str">
        <f t="shared" si="27"/>
        <v/>
      </c>
      <c r="B625" s="55"/>
      <c r="C625" s="55"/>
      <c r="D625" s="55"/>
      <c r="E625" s="56"/>
      <c r="F625" s="133"/>
      <c r="G625" s="56"/>
      <c r="H625" s="84">
        <f>SUMIF('Cash Inflows'!E:E,'AR Journal'!D625,'Cash Inflows'!F:F)</f>
        <v>0</v>
      </c>
      <c r="I625" s="84">
        <f t="shared" si="28"/>
        <v>0</v>
      </c>
      <c r="J625">
        <f t="shared" si="29"/>
        <v>0</v>
      </c>
      <c r="K625" t="b">
        <f ca="1">IF(TODAY()-E625&gt;'Data Inputs'!$B$46,TRUE,FALSE)</f>
        <v>1</v>
      </c>
    </row>
    <row r="626" spans="1:11" x14ac:dyDescent="0.25">
      <c r="A626" s="110" t="str">
        <f t="shared" si="27"/>
        <v/>
      </c>
      <c r="B626" s="55"/>
      <c r="C626" s="55"/>
      <c r="D626" s="55"/>
      <c r="E626" s="56"/>
      <c r="F626" s="133"/>
      <c r="G626" s="56"/>
      <c r="H626" s="84">
        <f>SUMIF('Cash Inflows'!E:E,'AR Journal'!D626,'Cash Inflows'!F:F)</f>
        <v>0</v>
      </c>
      <c r="I626" s="84">
        <f t="shared" si="28"/>
        <v>0</v>
      </c>
      <c r="J626">
        <f t="shared" si="29"/>
        <v>0</v>
      </c>
      <c r="K626" t="b">
        <f ca="1">IF(TODAY()-E626&gt;'Data Inputs'!$B$46,TRUE,FALSE)</f>
        <v>1</v>
      </c>
    </row>
    <row r="627" spans="1:11" x14ac:dyDescent="0.25">
      <c r="A627" s="110" t="str">
        <f t="shared" si="27"/>
        <v/>
      </c>
      <c r="B627" s="55"/>
      <c r="C627" s="55"/>
      <c r="D627" s="55"/>
      <c r="E627" s="56"/>
      <c r="F627" s="133"/>
      <c r="G627" s="56"/>
      <c r="H627" s="84">
        <f>SUMIF('Cash Inflows'!E:E,'AR Journal'!D627,'Cash Inflows'!F:F)</f>
        <v>0</v>
      </c>
      <c r="I627" s="84">
        <f t="shared" si="28"/>
        <v>0</v>
      </c>
      <c r="J627">
        <f t="shared" si="29"/>
        <v>0</v>
      </c>
      <c r="K627" t="b">
        <f ca="1">IF(TODAY()-E627&gt;'Data Inputs'!$B$46,TRUE,FALSE)</f>
        <v>1</v>
      </c>
    </row>
    <row r="628" spans="1:11" x14ac:dyDescent="0.25">
      <c r="A628" s="110" t="str">
        <f t="shared" si="27"/>
        <v/>
      </c>
      <c r="B628" s="55"/>
      <c r="C628" s="55"/>
      <c r="D628" s="55"/>
      <c r="E628" s="56"/>
      <c r="F628" s="133"/>
      <c r="G628" s="56"/>
      <c r="H628" s="84">
        <f>SUMIF('Cash Inflows'!E:E,'AR Journal'!D628,'Cash Inflows'!F:F)</f>
        <v>0</v>
      </c>
      <c r="I628" s="84">
        <f t="shared" si="28"/>
        <v>0</v>
      </c>
      <c r="J628">
        <f t="shared" si="29"/>
        <v>0</v>
      </c>
      <c r="K628" t="b">
        <f ca="1">IF(TODAY()-E628&gt;'Data Inputs'!$B$46,TRUE,FALSE)</f>
        <v>1</v>
      </c>
    </row>
    <row r="629" spans="1:11" x14ac:dyDescent="0.25">
      <c r="A629" s="110" t="str">
        <f t="shared" si="27"/>
        <v/>
      </c>
      <c r="B629" s="55"/>
      <c r="C629" s="55"/>
      <c r="D629" s="55"/>
      <c r="E629" s="56"/>
      <c r="F629" s="133"/>
      <c r="G629" s="56"/>
      <c r="H629" s="84">
        <f>SUMIF('Cash Inflows'!E:E,'AR Journal'!D629,'Cash Inflows'!F:F)</f>
        <v>0</v>
      </c>
      <c r="I629" s="84">
        <f t="shared" si="28"/>
        <v>0</v>
      </c>
      <c r="J629">
        <f t="shared" si="29"/>
        <v>0</v>
      </c>
      <c r="K629" t="b">
        <f ca="1">IF(TODAY()-E629&gt;'Data Inputs'!$B$46,TRUE,FALSE)</f>
        <v>1</v>
      </c>
    </row>
    <row r="630" spans="1:11" x14ac:dyDescent="0.25">
      <c r="A630" s="110" t="str">
        <f t="shared" si="27"/>
        <v/>
      </c>
      <c r="B630" s="55"/>
      <c r="C630" s="55"/>
      <c r="D630" s="55"/>
      <c r="E630" s="56"/>
      <c r="F630" s="133"/>
      <c r="G630" s="56"/>
      <c r="H630" s="84">
        <f>SUMIF('Cash Inflows'!E:E,'AR Journal'!D630,'Cash Inflows'!F:F)</f>
        <v>0</v>
      </c>
      <c r="I630" s="84">
        <f t="shared" si="28"/>
        <v>0</v>
      </c>
      <c r="J630">
        <f t="shared" si="29"/>
        <v>0</v>
      </c>
      <c r="K630" t="b">
        <f ca="1">IF(TODAY()-E630&gt;'Data Inputs'!$B$46,TRUE,FALSE)</f>
        <v>1</v>
      </c>
    </row>
    <row r="631" spans="1:11" x14ac:dyDescent="0.25">
      <c r="A631" s="110" t="str">
        <f t="shared" si="27"/>
        <v/>
      </c>
      <c r="B631" s="55"/>
      <c r="C631" s="55"/>
      <c r="D631" s="55"/>
      <c r="E631" s="56"/>
      <c r="F631" s="133"/>
      <c r="G631" s="56"/>
      <c r="H631" s="84">
        <f>SUMIF('Cash Inflows'!E:E,'AR Journal'!D631,'Cash Inflows'!F:F)</f>
        <v>0</v>
      </c>
      <c r="I631" s="84">
        <f t="shared" si="28"/>
        <v>0</v>
      </c>
      <c r="J631">
        <f t="shared" si="29"/>
        <v>0</v>
      </c>
      <c r="K631" t="b">
        <f ca="1">IF(TODAY()-E631&gt;'Data Inputs'!$B$46,TRUE,FALSE)</f>
        <v>1</v>
      </c>
    </row>
    <row r="632" spans="1:11" x14ac:dyDescent="0.25">
      <c r="A632" s="110" t="str">
        <f t="shared" si="27"/>
        <v/>
      </c>
      <c r="B632" s="55"/>
      <c r="C632" s="55"/>
      <c r="D632" s="55"/>
      <c r="E632" s="56"/>
      <c r="F632" s="133"/>
      <c r="G632" s="56"/>
      <c r="H632" s="84">
        <f>SUMIF('Cash Inflows'!E:E,'AR Journal'!D632,'Cash Inflows'!F:F)</f>
        <v>0</v>
      </c>
      <c r="I632" s="84">
        <f t="shared" si="28"/>
        <v>0</v>
      </c>
      <c r="J632">
        <f t="shared" si="29"/>
        <v>0</v>
      </c>
      <c r="K632" t="b">
        <f ca="1">IF(TODAY()-E632&gt;'Data Inputs'!$B$46,TRUE,FALSE)</f>
        <v>1</v>
      </c>
    </row>
    <row r="633" spans="1:11" x14ac:dyDescent="0.25">
      <c r="A633" s="110" t="str">
        <f t="shared" si="27"/>
        <v/>
      </c>
      <c r="B633" s="55"/>
      <c r="C633" s="55"/>
      <c r="D633" s="55"/>
      <c r="E633" s="56"/>
      <c r="F633" s="133"/>
      <c r="G633" s="56"/>
      <c r="H633" s="84">
        <f>SUMIF('Cash Inflows'!E:E,'AR Journal'!D633,'Cash Inflows'!F:F)</f>
        <v>0</v>
      </c>
      <c r="I633" s="84">
        <f t="shared" si="28"/>
        <v>0</v>
      </c>
      <c r="J633">
        <f t="shared" si="29"/>
        <v>0</v>
      </c>
      <c r="K633" t="b">
        <f ca="1">IF(TODAY()-E633&gt;'Data Inputs'!$B$46,TRUE,FALSE)</f>
        <v>1</v>
      </c>
    </row>
    <row r="634" spans="1:11" x14ac:dyDescent="0.25">
      <c r="A634" s="110" t="str">
        <f t="shared" si="27"/>
        <v/>
      </c>
      <c r="B634" s="55"/>
      <c r="C634" s="55"/>
      <c r="D634" s="55"/>
      <c r="E634" s="56"/>
      <c r="F634" s="133"/>
      <c r="G634" s="56"/>
      <c r="H634" s="84">
        <f>SUMIF('Cash Inflows'!E:E,'AR Journal'!D634,'Cash Inflows'!F:F)</f>
        <v>0</v>
      </c>
      <c r="I634" s="84">
        <f t="shared" si="28"/>
        <v>0</v>
      </c>
      <c r="J634">
        <f t="shared" si="29"/>
        <v>0</v>
      </c>
      <c r="K634" t="b">
        <f ca="1">IF(TODAY()-E634&gt;'Data Inputs'!$B$46,TRUE,FALSE)</f>
        <v>1</v>
      </c>
    </row>
    <row r="635" spans="1:11" x14ac:dyDescent="0.25">
      <c r="A635" s="110" t="str">
        <f t="shared" si="27"/>
        <v/>
      </c>
      <c r="B635" s="55"/>
      <c r="C635" s="55"/>
      <c r="D635" s="55"/>
      <c r="E635" s="56"/>
      <c r="F635" s="133"/>
      <c r="G635" s="56"/>
      <c r="H635" s="84">
        <f>SUMIF('Cash Inflows'!E:E,'AR Journal'!D635,'Cash Inflows'!F:F)</f>
        <v>0</v>
      </c>
      <c r="I635" s="84">
        <f t="shared" si="28"/>
        <v>0</v>
      </c>
      <c r="J635">
        <f t="shared" si="29"/>
        <v>0</v>
      </c>
      <c r="K635" t="b">
        <f ca="1">IF(TODAY()-E635&gt;'Data Inputs'!$B$46,TRUE,FALSE)</f>
        <v>1</v>
      </c>
    </row>
    <row r="636" spans="1:11" x14ac:dyDescent="0.25">
      <c r="A636" s="110" t="str">
        <f t="shared" si="27"/>
        <v/>
      </c>
      <c r="B636" s="55"/>
      <c r="C636" s="55"/>
      <c r="D636" s="55"/>
      <c r="E636" s="56"/>
      <c r="F636" s="133"/>
      <c r="G636" s="56"/>
      <c r="H636" s="84">
        <f>SUMIF('Cash Inflows'!E:E,'AR Journal'!D636,'Cash Inflows'!F:F)</f>
        <v>0</v>
      </c>
      <c r="I636" s="84">
        <f t="shared" si="28"/>
        <v>0</v>
      </c>
      <c r="J636">
        <f t="shared" si="29"/>
        <v>0</v>
      </c>
      <c r="K636" t="b">
        <f ca="1">IF(TODAY()-E636&gt;'Data Inputs'!$B$46,TRUE,FALSE)</f>
        <v>1</v>
      </c>
    </row>
    <row r="637" spans="1:11" x14ac:dyDescent="0.25">
      <c r="A637" s="110" t="str">
        <f t="shared" si="27"/>
        <v/>
      </c>
      <c r="B637" s="55"/>
      <c r="C637" s="55"/>
      <c r="D637" s="55"/>
      <c r="E637" s="56"/>
      <c r="F637" s="133"/>
      <c r="G637" s="56"/>
      <c r="H637" s="84">
        <f>SUMIF('Cash Inflows'!E:E,'AR Journal'!D637,'Cash Inflows'!F:F)</f>
        <v>0</v>
      </c>
      <c r="I637" s="84">
        <f t="shared" si="28"/>
        <v>0</v>
      </c>
      <c r="J637">
        <f t="shared" si="29"/>
        <v>0</v>
      </c>
      <c r="K637" t="b">
        <f ca="1">IF(TODAY()-E637&gt;'Data Inputs'!$B$46,TRUE,FALSE)</f>
        <v>1</v>
      </c>
    </row>
    <row r="638" spans="1:11" x14ac:dyDescent="0.25">
      <c r="A638" s="110" t="str">
        <f t="shared" si="27"/>
        <v/>
      </c>
      <c r="B638" s="55"/>
      <c r="C638" s="55"/>
      <c r="D638" s="55"/>
      <c r="E638" s="56"/>
      <c r="F638" s="133"/>
      <c r="G638" s="56"/>
      <c r="H638" s="84">
        <f>SUMIF('Cash Inflows'!E:E,'AR Journal'!D638,'Cash Inflows'!F:F)</f>
        <v>0</v>
      </c>
      <c r="I638" s="84">
        <f t="shared" si="28"/>
        <v>0</v>
      </c>
      <c r="J638">
        <f t="shared" si="29"/>
        <v>0</v>
      </c>
      <c r="K638" t="b">
        <f ca="1">IF(TODAY()-E638&gt;'Data Inputs'!$B$46,TRUE,FALSE)</f>
        <v>1</v>
      </c>
    </row>
    <row r="639" spans="1:11" x14ac:dyDescent="0.25">
      <c r="A639" s="110" t="str">
        <f t="shared" si="27"/>
        <v/>
      </c>
      <c r="B639" s="55"/>
      <c r="C639" s="55"/>
      <c r="D639" s="55"/>
      <c r="E639" s="56"/>
      <c r="F639" s="133"/>
      <c r="G639" s="56"/>
      <c r="H639" s="84">
        <f>SUMIF('Cash Inflows'!E:E,'AR Journal'!D639,'Cash Inflows'!F:F)</f>
        <v>0</v>
      </c>
      <c r="I639" s="84">
        <f t="shared" si="28"/>
        <v>0</v>
      </c>
      <c r="J639">
        <f t="shared" si="29"/>
        <v>0</v>
      </c>
      <c r="K639" t="b">
        <f ca="1">IF(TODAY()-E639&gt;'Data Inputs'!$B$46,TRUE,FALSE)</f>
        <v>1</v>
      </c>
    </row>
    <row r="640" spans="1:11" x14ac:dyDescent="0.25">
      <c r="A640" s="110" t="str">
        <f t="shared" si="27"/>
        <v/>
      </c>
      <c r="B640" s="55"/>
      <c r="C640" s="55"/>
      <c r="D640" s="55"/>
      <c r="E640" s="56"/>
      <c r="F640" s="133"/>
      <c r="G640" s="56"/>
      <c r="H640" s="84">
        <f>SUMIF('Cash Inflows'!E:E,'AR Journal'!D640,'Cash Inflows'!F:F)</f>
        <v>0</v>
      </c>
      <c r="I640" s="84">
        <f t="shared" si="28"/>
        <v>0</v>
      </c>
      <c r="J640">
        <f t="shared" si="29"/>
        <v>0</v>
      </c>
      <c r="K640" t="b">
        <f ca="1">IF(TODAY()-E640&gt;'Data Inputs'!$B$46,TRUE,FALSE)</f>
        <v>1</v>
      </c>
    </row>
    <row r="641" spans="1:11" x14ac:dyDescent="0.25">
      <c r="A641" s="110" t="str">
        <f t="shared" si="27"/>
        <v/>
      </c>
      <c r="B641" s="55"/>
      <c r="C641" s="55"/>
      <c r="D641" s="55"/>
      <c r="E641" s="56"/>
      <c r="F641" s="133"/>
      <c r="G641" s="56"/>
      <c r="H641" s="84">
        <f>SUMIF('Cash Inflows'!E:E,'AR Journal'!D641,'Cash Inflows'!F:F)</f>
        <v>0</v>
      </c>
      <c r="I641" s="84">
        <f t="shared" si="28"/>
        <v>0</v>
      </c>
      <c r="J641">
        <f t="shared" si="29"/>
        <v>0</v>
      </c>
      <c r="K641" t="b">
        <f ca="1">IF(TODAY()-E641&gt;'Data Inputs'!$B$46,TRUE,FALSE)</f>
        <v>1</v>
      </c>
    </row>
    <row r="642" spans="1:11" x14ac:dyDescent="0.25">
      <c r="A642" s="110" t="str">
        <f t="shared" si="27"/>
        <v/>
      </c>
      <c r="B642" s="55"/>
      <c r="C642" s="55"/>
      <c r="D642" s="55"/>
      <c r="E642" s="56"/>
      <c r="F642" s="133"/>
      <c r="G642" s="56"/>
      <c r="H642" s="84">
        <f>SUMIF('Cash Inflows'!E:E,'AR Journal'!D642,'Cash Inflows'!F:F)</f>
        <v>0</v>
      </c>
      <c r="I642" s="84">
        <f t="shared" si="28"/>
        <v>0</v>
      </c>
      <c r="J642">
        <f t="shared" si="29"/>
        <v>0</v>
      </c>
      <c r="K642" t="b">
        <f ca="1">IF(TODAY()-E642&gt;'Data Inputs'!$B$46,TRUE,FALSE)</f>
        <v>1</v>
      </c>
    </row>
    <row r="643" spans="1:11" x14ac:dyDescent="0.25">
      <c r="A643" s="110" t="str">
        <f t="shared" ref="A643:A706" si="30">IF(E643="","",E643+(6-J643))</f>
        <v/>
      </c>
      <c r="B643" s="55"/>
      <c r="C643" s="55"/>
      <c r="D643" s="55"/>
      <c r="E643" s="56"/>
      <c r="F643" s="133"/>
      <c r="G643" s="56"/>
      <c r="H643" s="84">
        <f>SUMIF('Cash Inflows'!E:E,'AR Journal'!D643,'Cash Inflows'!F:F)</f>
        <v>0</v>
      </c>
      <c r="I643" s="84">
        <f t="shared" ref="I643:I706" si="31">F643-H643</f>
        <v>0</v>
      </c>
      <c r="J643">
        <f t="shared" ref="J643:J706" si="32">IF(WEEKDAY(E643)=7,0,WEEKDAY(E643))</f>
        <v>0</v>
      </c>
      <c r="K643" t="b">
        <f ca="1">IF(TODAY()-E643&gt;'Data Inputs'!$B$46,TRUE,FALSE)</f>
        <v>1</v>
      </c>
    </row>
    <row r="644" spans="1:11" x14ac:dyDescent="0.25">
      <c r="A644" s="110" t="str">
        <f t="shared" si="30"/>
        <v/>
      </c>
      <c r="B644" s="55"/>
      <c r="C644" s="55"/>
      <c r="D644" s="55"/>
      <c r="E644" s="56"/>
      <c r="F644" s="133"/>
      <c r="G644" s="56"/>
      <c r="H644" s="84">
        <f>SUMIF('Cash Inflows'!E:E,'AR Journal'!D644,'Cash Inflows'!F:F)</f>
        <v>0</v>
      </c>
      <c r="I644" s="84">
        <f t="shared" si="31"/>
        <v>0</v>
      </c>
      <c r="J644">
        <f t="shared" si="32"/>
        <v>0</v>
      </c>
      <c r="K644" t="b">
        <f ca="1">IF(TODAY()-E644&gt;'Data Inputs'!$B$46,TRUE,FALSE)</f>
        <v>1</v>
      </c>
    </row>
    <row r="645" spans="1:11" x14ac:dyDescent="0.25">
      <c r="A645" s="110" t="str">
        <f t="shared" si="30"/>
        <v/>
      </c>
      <c r="B645" s="55"/>
      <c r="C645" s="55"/>
      <c r="D645" s="55"/>
      <c r="E645" s="56"/>
      <c r="F645" s="133"/>
      <c r="G645" s="56"/>
      <c r="H645" s="84">
        <f>SUMIF('Cash Inflows'!E:E,'AR Journal'!D645,'Cash Inflows'!F:F)</f>
        <v>0</v>
      </c>
      <c r="I645" s="84">
        <f t="shared" si="31"/>
        <v>0</v>
      </c>
      <c r="J645">
        <f t="shared" si="32"/>
        <v>0</v>
      </c>
      <c r="K645" t="b">
        <f ca="1">IF(TODAY()-E645&gt;'Data Inputs'!$B$46,TRUE,FALSE)</f>
        <v>1</v>
      </c>
    </row>
    <row r="646" spans="1:11" x14ac:dyDescent="0.25">
      <c r="A646" s="110" t="str">
        <f t="shared" si="30"/>
        <v/>
      </c>
      <c r="B646" s="55"/>
      <c r="C646" s="55"/>
      <c r="D646" s="55"/>
      <c r="E646" s="56"/>
      <c r="F646" s="133"/>
      <c r="G646" s="56"/>
      <c r="H646" s="84">
        <f>SUMIF('Cash Inflows'!E:E,'AR Journal'!D646,'Cash Inflows'!F:F)</f>
        <v>0</v>
      </c>
      <c r="I646" s="84">
        <f t="shared" si="31"/>
        <v>0</v>
      </c>
      <c r="J646">
        <f t="shared" si="32"/>
        <v>0</v>
      </c>
      <c r="K646" t="b">
        <f ca="1">IF(TODAY()-E646&gt;'Data Inputs'!$B$46,TRUE,FALSE)</f>
        <v>1</v>
      </c>
    </row>
    <row r="647" spans="1:11" x14ac:dyDescent="0.25">
      <c r="A647" s="110" t="str">
        <f t="shared" si="30"/>
        <v/>
      </c>
      <c r="B647" s="55"/>
      <c r="C647" s="55"/>
      <c r="D647" s="55"/>
      <c r="E647" s="56"/>
      <c r="F647" s="133"/>
      <c r="G647" s="56"/>
      <c r="H647" s="84">
        <f>SUMIF('Cash Inflows'!E:E,'AR Journal'!D647,'Cash Inflows'!F:F)</f>
        <v>0</v>
      </c>
      <c r="I647" s="84">
        <f t="shared" si="31"/>
        <v>0</v>
      </c>
      <c r="J647">
        <f t="shared" si="32"/>
        <v>0</v>
      </c>
      <c r="K647" t="b">
        <f ca="1">IF(TODAY()-E647&gt;'Data Inputs'!$B$46,TRUE,FALSE)</f>
        <v>1</v>
      </c>
    </row>
    <row r="648" spans="1:11" x14ac:dyDescent="0.25">
      <c r="A648" s="110" t="str">
        <f t="shared" si="30"/>
        <v/>
      </c>
      <c r="B648" s="55"/>
      <c r="C648" s="55"/>
      <c r="D648" s="55"/>
      <c r="E648" s="56"/>
      <c r="F648" s="133"/>
      <c r="G648" s="56"/>
      <c r="H648" s="84">
        <f>SUMIF('Cash Inflows'!E:E,'AR Journal'!D648,'Cash Inflows'!F:F)</f>
        <v>0</v>
      </c>
      <c r="I648" s="84">
        <f t="shared" si="31"/>
        <v>0</v>
      </c>
      <c r="J648">
        <f t="shared" si="32"/>
        <v>0</v>
      </c>
      <c r="K648" t="b">
        <f ca="1">IF(TODAY()-E648&gt;'Data Inputs'!$B$46,TRUE,FALSE)</f>
        <v>1</v>
      </c>
    </row>
    <row r="649" spans="1:11" x14ac:dyDescent="0.25">
      <c r="A649" s="110" t="str">
        <f t="shared" si="30"/>
        <v/>
      </c>
      <c r="B649" s="55"/>
      <c r="C649" s="55"/>
      <c r="D649" s="55"/>
      <c r="E649" s="56"/>
      <c r="F649" s="133"/>
      <c r="G649" s="56"/>
      <c r="H649" s="84">
        <f>SUMIF('Cash Inflows'!E:E,'AR Journal'!D649,'Cash Inflows'!F:F)</f>
        <v>0</v>
      </c>
      <c r="I649" s="84">
        <f t="shared" si="31"/>
        <v>0</v>
      </c>
      <c r="J649">
        <f t="shared" si="32"/>
        <v>0</v>
      </c>
      <c r="K649" t="b">
        <f ca="1">IF(TODAY()-E649&gt;'Data Inputs'!$B$46,TRUE,FALSE)</f>
        <v>1</v>
      </c>
    </row>
    <row r="650" spans="1:11" x14ac:dyDescent="0.25">
      <c r="A650" s="110" t="str">
        <f t="shared" si="30"/>
        <v/>
      </c>
      <c r="B650" s="55"/>
      <c r="C650" s="55"/>
      <c r="D650" s="55"/>
      <c r="E650" s="56"/>
      <c r="F650" s="133"/>
      <c r="G650" s="56"/>
      <c r="H650" s="84">
        <f>SUMIF('Cash Inflows'!E:E,'AR Journal'!D650,'Cash Inflows'!F:F)</f>
        <v>0</v>
      </c>
      <c r="I650" s="84">
        <f t="shared" si="31"/>
        <v>0</v>
      </c>
      <c r="J650">
        <f t="shared" si="32"/>
        <v>0</v>
      </c>
      <c r="K650" t="b">
        <f ca="1">IF(TODAY()-E650&gt;'Data Inputs'!$B$46,TRUE,FALSE)</f>
        <v>1</v>
      </c>
    </row>
    <row r="651" spans="1:11" x14ac:dyDescent="0.25">
      <c r="A651" s="110" t="str">
        <f t="shared" si="30"/>
        <v/>
      </c>
      <c r="B651" s="55"/>
      <c r="C651" s="55"/>
      <c r="D651" s="55"/>
      <c r="E651" s="56"/>
      <c r="F651" s="133"/>
      <c r="G651" s="56"/>
      <c r="H651" s="84">
        <f>SUMIF('Cash Inflows'!E:E,'AR Journal'!D651,'Cash Inflows'!F:F)</f>
        <v>0</v>
      </c>
      <c r="I651" s="84">
        <f t="shared" si="31"/>
        <v>0</v>
      </c>
      <c r="J651">
        <f t="shared" si="32"/>
        <v>0</v>
      </c>
      <c r="K651" t="b">
        <f ca="1">IF(TODAY()-E651&gt;'Data Inputs'!$B$46,TRUE,FALSE)</f>
        <v>1</v>
      </c>
    </row>
    <row r="652" spans="1:11" x14ac:dyDescent="0.25">
      <c r="A652" s="110" t="str">
        <f t="shared" si="30"/>
        <v/>
      </c>
      <c r="B652" s="55"/>
      <c r="C652" s="55"/>
      <c r="D652" s="55"/>
      <c r="E652" s="56"/>
      <c r="F652" s="133"/>
      <c r="G652" s="56"/>
      <c r="H652" s="84">
        <f>SUMIF('Cash Inflows'!E:E,'AR Journal'!D652,'Cash Inflows'!F:F)</f>
        <v>0</v>
      </c>
      <c r="I652" s="84">
        <f t="shared" si="31"/>
        <v>0</v>
      </c>
      <c r="J652">
        <f t="shared" si="32"/>
        <v>0</v>
      </c>
      <c r="K652" t="b">
        <f ca="1">IF(TODAY()-E652&gt;'Data Inputs'!$B$46,TRUE,FALSE)</f>
        <v>1</v>
      </c>
    </row>
    <row r="653" spans="1:11" x14ac:dyDescent="0.25">
      <c r="A653" s="110" t="str">
        <f t="shared" si="30"/>
        <v/>
      </c>
      <c r="B653" s="55"/>
      <c r="C653" s="55"/>
      <c r="D653" s="55"/>
      <c r="E653" s="56"/>
      <c r="F653" s="133"/>
      <c r="G653" s="56"/>
      <c r="H653" s="84">
        <f>SUMIF('Cash Inflows'!E:E,'AR Journal'!D653,'Cash Inflows'!F:F)</f>
        <v>0</v>
      </c>
      <c r="I653" s="84">
        <f t="shared" si="31"/>
        <v>0</v>
      </c>
      <c r="J653">
        <f t="shared" si="32"/>
        <v>0</v>
      </c>
      <c r="K653" t="b">
        <f ca="1">IF(TODAY()-E653&gt;'Data Inputs'!$B$46,TRUE,FALSE)</f>
        <v>1</v>
      </c>
    </row>
    <row r="654" spans="1:11" x14ac:dyDescent="0.25">
      <c r="A654" s="110" t="str">
        <f t="shared" si="30"/>
        <v/>
      </c>
      <c r="B654" s="55"/>
      <c r="C654" s="55"/>
      <c r="D654" s="55"/>
      <c r="E654" s="56"/>
      <c r="F654" s="133"/>
      <c r="G654" s="56"/>
      <c r="H654" s="84">
        <f>SUMIF('Cash Inflows'!E:E,'AR Journal'!D654,'Cash Inflows'!F:F)</f>
        <v>0</v>
      </c>
      <c r="I654" s="84">
        <f t="shared" si="31"/>
        <v>0</v>
      </c>
      <c r="J654">
        <f t="shared" si="32"/>
        <v>0</v>
      </c>
      <c r="K654" t="b">
        <f ca="1">IF(TODAY()-E654&gt;'Data Inputs'!$B$46,TRUE,FALSE)</f>
        <v>1</v>
      </c>
    </row>
    <row r="655" spans="1:11" x14ac:dyDescent="0.25">
      <c r="A655" s="110" t="str">
        <f t="shared" si="30"/>
        <v/>
      </c>
      <c r="B655" s="55"/>
      <c r="C655" s="55"/>
      <c r="D655" s="55"/>
      <c r="E655" s="56"/>
      <c r="F655" s="133"/>
      <c r="G655" s="56"/>
      <c r="H655" s="84">
        <f>SUMIF('Cash Inflows'!E:E,'AR Journal'!D655,'Cash Inflows'!F:F)</f>
        <v>0</v>
      </c>
      <c r="I655" s="84">
        <f t="shared" si="31"/>
        <v>0</v>
      </c>
      <c r="J655">
        <f t="shared" si="32"/>
        <v>0</v>
      </c>
      <c r="K655" t="b">
        <f ca="1">IF(TODAY()-E655&gt;'Data Inputs'!$B$46,TRUE,FALSE)</f>
        <v>1</v>
      </c>
    </row>
    <row r="656" spans="1:11" x14ac:dyDescent="0.25">
      <c r="A656" s="110" t="str">
        <f t="shared" si="30"/>
        <v/>
      </c>
      <c r="B656" s="55"/>
      <c r="C656" s="55"/>
      <c r="D656" s="55"/>
      <c r="E656" s="56"/>
      <c r="F656" s="133"/>
      <c r="G656" s="56"/>
      <c r="H656" s="84">
        <f>SUMIF('Cash Inflows'!E:E,'AR Journal'!D656,'Cash Inflows'!F:F)</f>
        <v>0</v>
      </c>
      <c r="I656" s="84">
        <f t="shared" si="31"/>
        <v>0</v>
      </c>
      <c r="J656">
        <f t="shared" si="32"/>
        <v>0</v>
      </c>
      <c r="K656" t="b">
        <f ca="1">IF(TODAY()-E656&gt;'Data Inputs'!$B$46,TRUE,FALSE)</f>
        <v>1</v>
      </c>
    </row>
    <row r="657" spans="1:11" x14ac:dyDescent="0.25">
      <c r="A657" s="110" t="str">
        <f t="shared" si="30"/>
        <v/>
      </c>
      <c r="B657" s="55"/>
      <c r="C657" s="55"/>
      <c r="D657" s="55"/>
      <c r="E657" s="56"/>
      <c r="F657" s="133"/>
      <c r="G657" s="56"/>
      <c r="H657" s="84">
        <f>SUMIF('Cash Inflows'!E:E,'AR Journal'!D657,'Cash Inflows'!F:F)</f>
        <v>0</v>
      </c>
      <c r="I657" s="84">
        <f t="shared" si="31"/>
        <v>0</v>
      </c>
      <c r="J657">
        <f t="shared" si="32"/>
        <v>0</v>
      </c>
      <c r="K657" t="b">
        <f ca="1">IF(TODAY()-E657&gt;'Data Inputs'!$B$46,TRUE,FALSE)</f>
        <v>1</v>
      </c>
    </row>
    <row r="658" spans="1:11" x14ac:dyDescent="0.25">
      <c r="A658" s="110" t="str">
        <f t="shared" si="30"/>
        <v/>
      </c>
      <c r="B658" s="55"/>
      <c r="C658" s="55"/>
      <c r="D658" s="55"/>
      <c r="E658" s="56"/>
      <c r="F658" s="133"/>
      <c r="G658" s="56"/>
      <c r="H658" s="84">
        <f>SUMIF('Cash Inflows'!E:E,'AR Journal'!D658,'Cash Inflows'!F:F)</f>
        <v>0</v>
      </c>
      <c r="I658" s="84">
        <f t="shared" si="31"/>
        <v>0</v>
      </c>
      <c r="J658">
        <f t="shared" si="32"/>
        <v>0</v>
      </c>
      <c r="K658" t="b">
        <f ca="1">IF(TODAY()-E658&gt;'Data Inputs'!$B$46,TRUE,FALSE)</f>
        <v>1</v>
      </c>
    </row>
    <row r="659" spans="1:11" x14ac:dyDescent="0.25">
      <c r="A659" s="110" t="str">
        <f t="shared" si="30"/>
        <v/>
      </c>
      <c r="B659" s="55"/>
      <c r="C659" s="55"/>
      <c r="D659" s="55"/>
      <c r="E659" s="56"/>
      <c r="F659" s="133"/>
      <c r="G659" s="56"/>
      <c r="H659" s="84">
        <f>SUMIF('Cash Inflows'!E:E,'AR Journal'!D659,'Cash Inflows'!F:F)</f>
        <v>0</v>
      </c>
      <c r="I659" s="84">
        <f t="shared" si="31"/>
        <v>0</v>
      </c>
      <c r="J659">
        <f t="shared" si="32"/>
        <v>0</v>
      </c>
      <c r="K659" t="b">
        <f ca="1">IF(TODAY()-E659&gt;'Data Inputs'!$B$46,TRUE,FALSE)</f>
        <v>1</v>
      </c>
    </row>
    <row r="660" spans="1:11" x14ac:dyDescent="0.25">
      <c r="A660" s="110" t="str">
        <f t="shared" si="30"/>
        <v/>
      </c>
      <c r="B660" s="55"/>
      <c r="C660" s="55"/>
      <c r="D660" s="55"/>
      <c r="E660" s="56"/>
      <c r="F660" s="133"/>
      <c r="G660" s="56"/>
      <c r="H660" s="84">
        <f>SUMIF('Cash Inflows'!E:E,'AR Journal'!D660,'Cash Inflows'!F:F)</f>
        <v>0</v>
      </c>
      <c r="I660" s="84">
        <f t="shared" si="31"/>
        <v>0</v>
      </c>
      <c r="J660">
        <f t="shared" si="32"/>
        <v>0</v>
      </c>
      <c r="K660" t="b">
        <f ca="1">IF(TODAY()-E660&gt;'Data Inputs'!$B$46,TRUE,FALSE)</f>
        <v>1</v>
      </c>
    </row>
    <row r="661" spans="1:11" x14ac:dyDescent="0.25">
      <c r="A661" s="110" t="str">
        <f t="shared" si="30"/>
        <v/>
      </c>
      <c r="B661" s="55"/>
      <c r="C661" s="55"/>
      <c r="D661" s="55"/>
      <c r="E661" s="56"/>
      <c r="F661" s="133"/>
      <c r="G661" s="56"/>
      <c r="H661" s="84">
        <f>SUMIF('Cash Inflows'!E:E,'AR Journal'!D661,'Cash Inflows'!F:F)</f>
        <v>0</v>
      </c>
      <c r="I661" s="84">
        <f t="shared" si="31"/>
        <v>0</v>
      </c>
      <c r="J661">
        <f t="shared" si="32"/>
        <v>0</v>
      </c>
      <c r="K661" t="b">
        <f ca="1">IF(TODAY()-E661&gt;'Data Inputs'!$B$46,TRUE,FALSE)</f>
        <v>1</v>
      </c>
    </row>
    <row r="662" spans="1:11" x14ac:dyDescent="0.25">
      <c r="A662" s="110" t="str">
        <f t="shared" si="30"/>
        <v/>
      </c>
      <c r="B662" s="55"/>
      <c r="C662" s="55"/>
      <c r="D662" s="55"/>
      <c r="E662" s="56"/>
      <c r="F662" s="133"/>
      <c r="G662" s="56"/>
      <c r="H662" s="84">
        <f>SUMIF('Cash Inflows'!E:E,'AR Journal'!D662,'Cash Inflows'!F:F)</f>
        <v>0</v>
      </c>
      <c r="I662" s="84">
        <f t="shared" si="31"/>
        <v>0</v>
      </c>
      <c r="J662">
        <f t="shared" si="32"/>
        <v>0</v>
      </c>
      <c r="K662" t="b">
        <f ca="1">IF(TODAY()-E662&gt;'Data Inputs'!$B$46,TRUE,FALSE)</f>
        <v>1</v>
      </c>
    </row>
    <row r="663" spans="1:11" x14ac:dyDescent="0.25">
      <c r="A663" s="110" t="str">
        <f t="shared" si="30"/>
        <v/>
      </c>
      <c r="B663" s="55"/>
      <c r="C663" s="55"/>
      <c r="D663" s="55"/>
      <c r="E663" s="56"/>
      <c r="F663" s="133"/>
      <c r="G663" s="56"/>
      <c r="H663" s="84">
        <f>SUMIF('Cash Inflows'!E:E,'AR Journal'!D663,'Cash Inflows'!F:F)</f>
        <v>0</v>
      </c>
      <c r="I663" s="84">
        <f t="shared" si="31"/>
        <v>0</v>
      </c>
      <c r="J663">
        <f t="shared" si="32"/>
        <v>0</v>
      </c>
      <c r="K663" t="b">
        <f ca="1">IF(TODAY()-E663&gt;'Data Inputs'!$B$46,TRUE,FALSE)</f>
        <v>1</v>
      </c>
    </row>
    <row r="664" spans="1:11" x14ac:dyDescent="0.25">
      <c r="A664" s="110" t="str">
        <f t="shared" si="30"/>
        <v/>
      </c>
      <c r="B664" s="55"/>
      <c r="C664" s="55"/>
      <c r="D664" s="55"/>
      <c r="E664" s="56"/>
      <c r="F664" s="133"/>
      <c r="G664" s="56"/>
      <c r="H664" s="84">
        <f>SUMIF('Cash Inflows'!E:E,'AR Journal'!D664,'Cash Inflows'!F:F)</f>
        <v>0</v>
      </c>
      <c r="I664" s="84">
        <f t="shared" si="31"/>
        <v>0</v>
      </c>
      <c r="J664">
        <f t="shared" si="32"/>
        <v>0</v>
      </c>
      <c r="K664" t="b">
        <f ca="1">IF(TODAY()-E664&gt;'Data Inputs'!$B$46,TRUE,FALSE)</f>
        <v>1</v>
      </c>
    </row>
    <row r="665" spans="1:11" x14ac:dyDescent="0.25">
      <c r="A665" s="110" t="str">
        <f t="shared" si="30"/>
        <v/>
      </c>
      <c r="B665" s="55"/>
      <c r="C665" s="55"/>
      <c r="D665" s="55"/>
      <c r="E665" s="56"/>
      <c r="F665" s="133"/>
      <c r="G665" s="56"/>
      <c r="H665" s="84">
        <f>SUMIF('Cash Inflows'!E:E,'AR Journal'!D665,'Cash Inflows'!F:F)</f>
        <v>0</v>
      </c>
      <c r="I665" s="84">
        <f t="shared" si="31"/>
        <v>0</v>
      </c>
      <c r="J665">
        <f t="shared" si="32"/>
        <v>0</v>
      </c>
      <c r="K665" t="b">
        <f ca="1">IF(TODAY()-E665&gt;'Data Inputs'!$B$46,TRUE,FALSE)</f>
        <v>1</v>
      </c>
    </row>
    <row r="666" spans="1:11" x14ac:dyDescent="0.25">
      <c r="A666" s="110" t="str">
        <f t="shared" si="30"/>
        <v/>
      </c>
      <c r="B666" s="55"/>
      <c r="C666" s="55"/>
      <c r="D666" s="55"/>
      <c r="E666" s="56"/>
      <c r="F666" s="133"/>
      <c r="G666" s="56"/>
      <c r="H666" s="84">
        <f>SUMIF('Cash Inflows'!E:E,'AR Journal'!D666,'Cash Inflows'!F:F)</f>
        <v>0</v>
      </c>
      <c r="I666" s="84">
        <f t="shared" si="31"/>
        <v>0</v>
      </c>
      <c r="J666">
        <f t="shared" si="32"/>
        <v>0</v>
      </c>
      <c r="K666" t="b">
        <f ca="1">IF(TODAY()-E666&gt;'Data Inputs'!$B$46,TRUE,FALSE)</f>
        <v>1</v>
      </c>
    </row>
    <row r="667" spans="1:11" x14ac:dyDescent="0.25">
      <c r="A667" s="110" t="str">
        <f t="shared" si="30"/>
        <v/>
      </c>
      <c r="B667" s="55"/>
      <c r="C667" s="55"/>
      <c r="D667" s="55"/>
      <c r="E667" s="56"/>
      <c r="F667" s="133"/>
      <c r="G667" s="56"/>
      <c r="H667" s="84">
        <f>SUMIF('Cash Inflows'!E:E,'AR Journal'!D667,'Cash Inflows'!F:F)</f>
        <v>0</v>
      </c>
      <c r="I667" s="84">
        <f t="shared" si="31"/>
        <v>0</v>
      </c>
      <c r="J667">
        <f t="shared" si="32"/>
        <v>0</v>
      </c>
      <c r="K667" t="b">
        <f ca="1">IF(TODAY()-E667&gt;'Data Inputs'!$B$46,TRUE,FALSE)</f>
        <v>1</v>
      </c>
    </row>
    <row r="668" spans="1:11" x14ac:dyDescent="0.25">
      <c r="A668" s="110" t="str">
        <f t="shared" si="30"/>
        <v/>
      </c>
      <c r="B668" s="55"/>
      <c r="C668" s="55"/>
      <c r="D668" s="55"/>
      <c r="E668" s="56"/>
      <c r="F668" s="133"/>
      <c r="G668" s="56"/>
      <c r="H668" s="84">
        <f>SUMIF('Cash Inflows'!E:E,'AR Journal'!D668,'Cash Inflows'!F:F)</f>
        <v>0</v>
      </c>
      <c r="I668" s="84">
        <f t="shared" si="31"/>
        <v>0</v>
      </c>
      <c r="J668">
        <f t="shared" si="32"/>
        <v>0</v>
      </c>
      <c r="K668" t="b">
        <f ca="1">IF(TODAY()-E668&gt;'Data Inputs'!$B$46,TRUE,FALSE)</f>
        <v>1</v>
      </c>
    </row>
    <row r="669" spans="1:11" x14ac:dyDescent="0.25">
      <c r="A669" s="110" t="str">
        <f t="shared" si="30"/>
        <v/>
      </c>
      <c r="B669" s="55"/>
      <c r="C669" s="55"/>
      <c r="D669" s="55"/>
      <c r="E669" s="56"/>
      <c r="F669" s="133"/>
      <c r="G669" s="56"/>
      <c r="H669" s="84">
        <f>SUMIF('Cash Inflows'!E:E,'AR Journal'!D669,'Cash Inflows'!F:F)</f>
        <v>0</v>
      </c>
      <c r="I669" s="84">
        <f t="shared" si="31"/>
        <v>0</v>
      </c>
      <c r="J669">
        <f t="shared" si="32"/>
        <v>0</v>
      </c>
      <c r="K669" t="b">
        <f ca="1">IF(TODAY()-E669&gt;'Data Inputs'!$B$46,TRUE,FALSE)</f>
        <v>1</v>
      </c>
    </row>
    <row r="670" spans="1:11" x14ac:dyDescent="0.25">
      <c r="A670" s="110" t="str">
        <f t="shared" si="30"/>
        <v/>
      </c>
      <c r="B670" s="55"/>
      <c r="C670" s="55"/>
      <c r="D670" s="55"/>
      <c r="E670" s="56"/>
      <c r="F670" s="133"/>
      <c r="G670" s="56"/>
      <c r="H670" s="84">
        <f>SUMIF('Cash Inflows'!E:E,'AR Journal'!D670,'Cash Inflows'!F:F)</f>
        <v>0</v>
      </c>
      <c r="I670" s="84">
        <f t="shared" si="31"/>
        <v>0</v>
      </c>
      <c r="J670">
        <f t="shared" si="32"/>
        <v>0</v>
      </c>
      <c r="K670" t="b">
        <f ca="1">IF(TODAY()-E670&gt;'Data Inputs'!$B$46,TRUE,FALSE)</f>
        <v>1</v>
      </c>
    </row>
    <row r="671" spans="1:11" x14ac:dyDescent="0.25">
      <c r="A671" s="110" t="str">
        <f t="shared" si="30"/>
        <v/>
      </c>
      <c r="B671" s="55"/>
      <c r="C671" s="55"/>
      <c r="D671" s="55"/>
      <c r="E671" s="56"/>
      <c r="F671" s="133"/>
      <c r="G671" s="56"/>
      <c r="H671" s="84">
        <f>SUMIF('Cash Inflows'!E:E,'AR Journal'!D671,'Cash Inflows'!F:F)</f>
        <v>0</v>
      </c>
      <c r="I671" s="84">
        <f t="shared" si="31"/>
        <v>0</v>
      </c>
      <c r="J671">
        <f t="shared" si="32"/>
        <v>0</v>
      </c>
      <c r="K671" t="b">
        <f ca="1">IF(TODAY()-E671&gt;'Data Inputs'!$B$46,TRUE,FALSE)</f>
        <v>1</v>
      </c>
    </row>
    <row r="672" spans="1:11" x14ac:dyDescent="0.25">
      <c r="A672" s="110" t="str">
        <f t="shared" si="30"/>
        <v/>
      </c>
      <c r="B672" s="55"/>
      <c r="C672" s="55"/>
      <c r="D672" s="55"/>
      <c r="E672" s="56"/>
      <c r="F672" s="133"/>
      <c r="G672" s="56"/>
      <c r="H672" s="84">
        <f>SUMIF('Cash Inflows'!E:E,'AR Journal'!D672,'Cash Inflows'!F:F)</f>
        <v>0</v>
      </c>
      <c r="I672" s="84">
        <f t="shared" si="31"/>
        <v>0</v>
      </c>
      <c r="J672">
        <f t="shared" si="32"/>
        <v>0</v>
      </c>
      <c r="K672" t="b">
        <f ca="1">IF(TODAY()-E672&gt;'Data Inputs'!$B$46,TRUE,FALSE)</f>
        <v>1</v>
      </c>
    </row>
    <row r="673" spans="1:11" x14ac:dyDescent="0.25">
      <c r="A673" s="110" t="str">
        <f t="shared" si="30"/>
        <v/>
      </c>
      <c r="B673" s="55"/>
      <c r="C673" s="55"/>
      <c r="D673" s="55"/>
      <c r="E673" s="56"/>
      <c r="F673" s="133"/>
      <c r="G673" s="56"/>
      <c r="H673" s="84">
        <f>SUMIF('Cash Inflows'!E:E,'AR Journal'!D673,'Cash Inflows'!F:F)</f>
        <v>0</v>
      </c>
      <c r="I673" s="84">
        <f t="shared" si="31"/>
        <v>0</v>
      </c>
      <c r="J673">
        <f t="shared" si="32"/>
        <v>0</v>
      </c>
      <c r="K673" t="b">
        <f ca="1">IF(TODAY()-E673&gt;'Data Inputs'!$B$46,TRUE,FALSE)</f>
        <v>1</v>
      </c>
    </row>
    <row r="674" spans="1:11" x14ac:dyDescent="0.25">
      <c r="A674" s="110" t="str">
        <f t="shared" si="30"/>
        <v/>
      </c>
      <c r="B674" s="55"/>
      <c r="C674" s="55"/>
      <c r="D674" s="55"/>
      <c r="E674" s="56"/>
      <c r="F674" s="133"/>
      <c r="G674" s="56"/>
      <c r="H674" s="84">
        <f>SUMIF('Cash Inflows'!E:E,'AR Journal'!D674,'Cash Inflows'!F:F)</f>
        <v>0</v>
      </c>
      <c r="I674" s="84">
        <f t="shared" si="31"/>
        <v>0</v>
      </c>
      <c r="J674">
        <f t="shared" si="32"/>
        <v>0</v>
      </c>
      <c r="K674" t="b">
        <f ca="1">IF(TODAY()-E674&gt;'Data Inputs'!$B$46,TRUE,FALSE)</f>
        <v>1</v>
      </c>
    </row>
    <row r="675" spans="1:11" x14ac:dyDescent="0.25">
      <c r="A675" s="110" t="str">
        <f t="shared" si="30"/>
        <v/>
      </c>
      <c r="B675" s="55"/>
      <c r="C675" s="55"/>
      <c r="D675" s="55"/>
      <c r="E675" s="56"/>
      <c r="F675" s="133"/>
      <c r="G675" s="56"/>
      <c r="H675" s="84">
        <f>SUMIF('Cash Inflows'!E:E,'AR Journal'!D675,'Cash Inflows'!F:F)</f>
        <v>0</v>
      </c>
      <c r="I675" s="84">
        <f t="shared" si="31"/>
        <v>0</v>
      </c>
      <c r="J675">
        <f t="shared" si="32"/>
        <v>0</v>
      </c>
      <c r="K675" t="b">
        <f ca="1">IF(TODAY()-E675&gt;'Data Inputs'!$B$46,TRUE,FALSE)</f>
        <v>1</v>
      </c>
    </row>
    <row r="676" spans="1:11" x14ac:dyDescent="0.25">
      <c r="A676" s="110" t="str">
        <f t="shared" si="30"/>
        <v/>
      </c>
      <c r="B676" s="55"/>
      <c r="C676" s="55"/>
      <c r="D676" s="55"/>
      <c r="E676" s="56"/>
      <c r="F676" s="133"/>
      <c r="G676" s="56"/>
      <c r="H676" s="84">
        <f>SUMIF('Cash Inflows'!E:E,'AR Journal'!D676,'Cash Inflows'!F:F)</f>
        <v>0</v>
      </c>
      <c r="I676" s="84">
        <f t="shared" si="31"/>
        <v>0</v>
      </c>
      <c r="J676">
        <f t="shared" si="32"/>
        <v>0</v>
      </c>
      <c r="K676" t="b">
        <f ca="1">IF(TODAY()-E676&gt;'Data Inputs'!$B$46,TRUE,FALSE)</f>
        <v>1</v>
      </c>
    </row>
    <row r="677" spans="1:11" x14ac:dyDescent="0.25">
      <c r="A677" s="110" t="str">
        <f t="shared" si="30"/>
        <v/>
      </c>
      <c r="B677" s="55"/>
      <c r="C677" s="55"/>
      <c r="D677" s="55"/>
      <c r="E677" s="56"/>
      <c r="F677" s="133"/>
      <c r="G677" s="56"/>
      <c r="H677" s="84">
        <f>SUMIF('Cash Inflows'!E:E,'AR Journal'!D677,'Cash Inflows'!F:F)</f>
        <v>0</v>
      </c>
      <c r="I677" s="84">
        <f t="shared" si="31"/>
        <v>0</v>
      </c>
      <c r="J677">
        <f t="shared" si="32"/>
        <v>0</v>
      </c>
      <c r="K677" t="b">
        <f ca="1">IF(TODAY()-E677&gt;'Data Inputs'!$B$46,TRUE,FALSE)</f>
        <v>1</v>
      </c>
    </row>
    <row r="678" spans="1:11" x14ac:dyDescent="0.25">
      <c r="A678" s="110" t="str">
        <f t="shared" si="30"/>
        <v/>
      </c>
      <c r="B678" s="55"/>
      <c r="C678" s="55"/>
      <c r="D678" s="55"/>
      <c r="E678" s="56"/>
      <c r="F678" s="133"/>
      <c r="G678" s="56"/>
      <c r="H678" s="84">
        <f>SUMIF('Cash Inflows'!E:E,'AR Journal'!D678,'Cash Inflows'!F:F)</f>
        <v>0</v>
      </c>
      <c r="I678" s="84">
        <f t="shared" si="31"/>
        <v>0</v>
      </c>
      <c r="J678">
        <f t="shared" si="32"/>
        <v>0</v>
      </c>
      <c r="K678" t="b">
        <f ca="1">IF(TODAY()-E678&gt;'Data Inputs'!$B$46,TRUE,FALSE)</f>
        <v>1</v>
      </c>
    </row>
    <row r="679" spans="1:11" x14ac:dyDescent="0.25">
      <c r="A679" s="110" t="str">
        <f t="shared" si="30"/>
        <v/>
      </c>
      <c r="B679" s="55"/>
      <c r="C679" s="55"/>
      <c r="D679" s="55"/>
      <c r="E679" s="56"/>
      <c r="F679" s="133"/>
      <c r="G679" s="56"/>
      <c r="H679" s="84">
        <f>SUMIF('Cash Inflows'!E:E,'AR Journal'!D679,'Cash Inflows'!F:F)</f>
        <v>0</v>
      </c>
      <c r="I679" s="84">
        <f t="shared" si="31"/>
        <v>0</v>
      </c>
      <c r="J679">
        <f t="shared" si="32"/>
        <v>0</v>
      </c>
      <c r="K679" t="b">
        <f ca="1">IF(TODAY()-E679&gt;'Data Inputs'!$B$46,TRUE,FALSE)</f>
        <v>1</v>
      </c>
    </row>
    <row r="680" spans="1:11" x14ac:dyDescent="0.25">
      <c r="A680" s="110" t="str">
        <f t="shared" si="30"/>
        <v/>
      </c>
      <c r="B680" s="55"/>
      <c r="C680" s="55"/>
      <c r="D680" s="55"/>
      <c r="E680" s="56"/>
      <c r="F680" s="133"/>
      <c r="G680" s="56"/>
      <c r="H680" s="84">
        <f>SUMIF('Cash Inflows'!E:E,'AR Journal'!D680,'Cash Inflows'!F:F)</f>
        <v>0</v>
      </c>
      <c r="I680" s="84">
        <f t="shared" si="31"/>
        <v>0</v>
      </c>
      <c r="J680">
        <f t="shared" si="32"/>
        <v>0</v>
      </c>
      <c r="K680" t="b">
        <f ca="1">IF(TODAY()-E680&gt;'Data Inputs'!$B$46,TRUE,FALSE)</f>
        <v>1</v>
      </c>
    </row>
    <row r="681" spans="1:11" x14ac:dyDescent="0.25">
      <c r="A681" s="110" t="str">
        <f t="shared" si="30"/>
        <v/>
      </c>
      <c r="B681" s="55"/>
      <c r="C681" s="55"/>
      <c r="D681" s="55"/>
      <c r="E681" s="56"/>
      <c r="F681" s="133"/>
      <c r="G681" s="56"/>
      <c r="H681" s="84">
        <f>SUMIF('Cash Inflows'!E:E,'AR Journal'!D681,'Cash Inflows'!F:F)</f>
        <v>0</v>
      </c>
      <c r="I681" s="84">
        <f t="shared" si="31"/>
        <v>0</v>
      </c>
      <c r="J681">
        <f t="shared" si="32"/>
        <v>0</v>
      </c>
      <c r="K681" t="b">
        <f ca="1">IF(TODAY()-E681&gt;'Data Inputs'!$B$46,TRUE,FALSE)</f>
        <v>1</v>
      </c>
    </row>
    <row r="682" spans="1:11" x14ac:dyDescent="0.25">
      <c r="A682" s="110" t="str">
        <f t="shared" si="30"/>
        <v/>
      </c>
      <c r="B682" s="55"/>
      <c r="C682" s="55"/>
      <c r="D682" s="55"/>
      <c r="E682" s="56"/>
      <c r="F682" s="133"/>
      <c r="G682" s="56"/>
      <c r="H682" s="84">
        <f>SUMIF('Cash Inflows'!E:E,'AR Journal'!D682,'Cash Inflows'!F:F)</f>
        <v>0</v>
      </c>
      <c r="I682" s="84">
        <f t="shared" si="31"/>
        <v>0</v>
      </c>
      <c r="J682">
        <f t="shared" si="32"/>
        <v>0</v>
      </c>
      <c r="K682" t="b">
        <f ca="1">IF(TODAY()-E682&gt;'Data Inputs'!$B$46,TRUE,FALSE)</f>
        <v>1</v>
      </c>
    </row>
    <row r="683" spans="1:11" x14ac:dyDescent="0.25">
      <c r="A683" s="110" t="str">
        <f t="shared" si="30"/>
        <v/>
      </c>
      <c r="B683" s="55"/>
      <c r="C683" s="55"/>
      <c r="D683" s="55"/>
      <c r="E683" s="56"/>
      <c r="F683" s="133"/>
      <c r="G683" s="56"/>
      <c r="H683" s="84">
        <f>SUMIF('Cash Inflows'!E:E,'AR Journal'!D683,'Cash Inflows'!F:F)</f>
        <v>0</v>
      </c>
      <c r="I683" s="84">
        <f t="shared" si="31"/>
        <v>0</v>
      </c>
      <c r="J683">
        <f t="shared" si="32"/>
        <v>0</v>
      </c>
      <c r="K683" t="b">
        <f ca="1">IF(TODAY()-E683&gt;'Data Inputs'!$B$46,TRUE,FALSE)</f>
        <v>1</v>
      </c>
    </row>
    <row r="684" spans="1:11" x14ac:dyDescent="0.25">
      <c r="A684" s="110" t="str">
        <f t="shared" si="30"/>
        <v/>
      </c>
      <c r="B684" s="55"/>
      <c r="C684" s="55"/>
      <c r="D684" s="55"/>
      <c r="E684" s="56"/>
      <c r="F684" s="133"/>
      <c r="G684" s="56"/>
      <c r="H684" s="84">
        <f>SUMIF('Cash Inflows'!E:E,'AR Journal'!D684,'Cash Inflows'!F:F)</f>
        <v>0</v>
      </c>
      <c r="I684" s="84">
        <f t="shared" si="31"/>
        <v>0</v>
      </c>
      <c r="J684">
        <f t="shared" si="32"/>
        <v>0</v>
      </c>
      <c r="K684" t="b">
        <f ca="1">IF(TODAY()-E684&gt;'Data Inputs'!$B$46,TRUE,FALSE)</f>
        <v>1</v>
      </c>
    </row>
    <row r="685" spans="1:11" x14ac:dyDescent="0.25">
      <c r="A685" s="110" t="str">
        <f t="shared" si="30"/>
        <v/>
      </c>
      <c r="B685" s="55"/>
      <c r="C685" s="55"/>
      <c r="D685" s="55"/>
      <c r="E685" s="56"/>
      <c r="F685" s="133"/>
      <c r="G685" s="56"/>
      <c r="H685" s="84">
        <f>SUMIF('Cash Inflows'!E:E,'AR Journal'!D685,'Cash Inflows'!F:F)</f>
        <v>0</v>
      </c>
      <c r="I685" s="84">
        <f t="shared" si="31"/>
        <v>0</v>
      </c>
      <c r="J685">
        <f t="shared" si="32"/>
        <v>0</v>
      </c>
      <c r="K685" t="b">
        <f ca="1">IF(TODAY()-E685&gt;'Data Inputs'!$B$46,TRUE,FALSE)</f>
        <v>1</v>
      </c>
    </row>
    <row r="686" spans="1:11" x14ac:dyDescent="0.25">
      <c r="A686" s="110" t="str">
        <f t="shared" si="30"/>
        <v/>
      </c>
      <c r="B686" s="55"/>
      <c r="C686" s="55"/>
      <c r="D686" s="55"/>
      <c r="E686" s="56"/>
      <c r="F686" s="133"/>
      <c r="G686" s="56"/>
      <c r="H686" s="84">
        <f>SUMIF('Cash Inflows'!E:E,'AR Journal'!D686,'Cash Inflows'!F:F)</f>
        <v>0</v>
      </c>
      <c r="I686" s="84">
        <f t="shared" si="31"/>
        <v>0</v>
      </c>
      <c r="J686">
        <f t="shared" si="32"/>
        <v>0</v>
      </c>
      <c r="K686" t="b">
        <f ca="1">IF(TODAY()-E686&gt;'Data Inputs'!$B$46,TRUE,FALSE)</f>
        <v>1</v>
      </c>
    </row>
    <row r="687" spans="1:11" x14ac:dyDescent="0.25">
      <c r="A687" s="110" t="str">
        <f t="shared" si="30"/>
        <v/>
      </c>
      <c r="B687" s="55"/>
      <c r="C687" s="55"/>
      <c r="D687" s="55"/>
      <c r="E687" s="56"/>
      <c r="F687" s="133"/>
      <c r="G687" s="56"/>
      <c r="H687" s="84">
        <f>SUMIF('Cash Inflows'!E:E,'AR Journal'!D687,'Cash Inflows'!F:F)</f>
        <v>0</v>
      </c>
      <c r="I687" s="84">
        <f t="shared" si="31"/>
        <v>0</v>
      </c>
      <c r="J687">
        <f t="shared" si="32"/>
        <v>0</v>
      </c>
      <c r="K687" t="b">
        <f ca="1">IF(TODAY()-E687&gt;'Data Inputs'!$B$46,TRUE,FALSE)</f>
        <v>1</v>
      </c>
    </row>
    <row r="688" spans="1:11" x14ac:dyDescent="0.25">
      <c r="A688" s="110" t="str">
        <f t="shared" si="30"/>
        <v/>
      </c>
      <c r="B688" s="55"/>
      <c r="C688" s="55"/>
      <c r="D688" s="55"/>
      <c r="E688" s="56"/>
      <c r="F688" s="133"/>
      <c r="G688" s="56"/>
      <c r="H688" s="84">
        <f>SUMIF('Cash Inflows'!E:E,'AR Journal'!D688,'Cash Inflows'!F:F)</f>
        <v>0</v>
      </c>
      <c r="I688" s="84">
        <f t="shared" si="31"/>
        <v>0</v>
      </c>
      <c r="J688">
        <f t="shared" si="32"/>
        <v>0</v>
      </c>
      <c r="K688" t="b">
        <f ca="1">IF(TODAY()-E688&gt;'Data Inputs'!$B$46,TRUE,FALSE)</f>
        <v>1</v>
      </c>
    </row>
    <row r="689" spans="1:11" x14ac:dyDescent="0.25">
      <c r="A689" s="110" t="str">
        <f t="shared" si="30"/>
        <v/>
      </c>
      <c r="B689" s="55"/>
      <c r="C689" s="55"/>
      <c r="D689" s="55"/>
      <c r="E689" s="56"/>
      <c r="F689" s="133"/>
      <c r="G689" s="56"/>
      <c r="H689" s="84">
        <f>SUMIF('Cash Inflows'!E:E,'AR Journal'!D689,'Cash Inflows'!F:F)</f>
        <v>0</v>
      </c>
      <c r="I689" s="84">
        <f t="shared" si="31"/>
        <v>0</v>
      </c>
      <c r="J689">
        <f t="shared" si="32"/>
        <v>0</v>
      </c>
      <c r="K689" t="b">
        <f ca="1">IF(TODAY()-E689&gt;'Data Inputs'!$B$46,TRUE,FALSE)</f>
        <v>1</v>
      </c>
    </row>
    <row r="690" spans="1:11" x14ac:dyDescent="0.25">
      <c r="A690" s="110" t="str">
        <f t="shared" si="30"/>
        <v/>
      </c>
      <c r="B690" s="55"/>
      <c r="C690" s="55"/>
      <c r="D690" s="55"/>
      <c r="E690" s="56"/>
      <c r="F690" s="133"/>
      <c r="G690" s="56"/>
      <c r="H690" s="84">
        <f>SUMIF('Cash Inflows'!E:E,'AR Journal'!D690,'Cash Inflows'!F:F)</f>
        <v>0</v>
      </c>
      <c r="I690" s="84">
        <f t="shared" si="31"/>
        <v>0</v>
      </c>
      <c r="J690">
        <f t="shared" si="32"/>
        <v>0</v>
      </c>
      <c r="K690" t="b">
        <f ca="1">IF(TODAY()-E690&gt;'Data Inputs'!$B$46,TRUE,FALSE)</f>
        <v>1</v>
      </c>
    </row>
    <row r="691" spans="1:11" x14ac:dyDescent="0.25">
      <c r="A691" s="110" t="str">
        <f t="shared" si="30"/>
        <v/>
      </c>
      <c r="B691" s="55"/>
      <c r="C691" s="55"/>
      <c r="D691" s="55"/>
      <c r="E691" s="56"/>
      <c r="F691" s="133"/>
      <c r="G691" s="56"/>
      <c r="H691" s="84">
        <f>SUMIF('Cash Inflows'!E:E,'AR Journal'!D691,'Cash Inflows'!F:F)</f>
        <v>0</v>
      </c>
      <c r="I691" s="84">
        <f t="shared" si="31"/>
        <v>0</v>
      </c>
      <c r="J691">
        <f t="shared" si="32"/>
        <v>0</v>
      </c>
      <c r="K691" t="b">
        <f ca="1">IF(TODAY()-E691&gt;'Data Inputs'!$B$46,TRUE,FALSE)</f>
        <v>1</v>
      </c>
    </row>
    <row r="692" spans="1:11" x14ac:dyDescent="0.25">
      <c r="A692" s="110" t="str">
        <f t="shared" si="30"/>
        <v/>
      </c>
      <c r="B692" s="55"/>
      <c r="C692" s="55"/>
      <c r="D692" s="55"/>
      <c r="E692" s="56"/>
      <c r="F692" s="133"/>
      <c r="G692" s="56"/>
      <c r="H692" s="84">
        <f>SUMIF('Cash Inflows'!E:E,'AR Journal'!D692,'Cash Inflows'!F:F)</f>
        <v>0</v>
      </c>
      <c r="I692" s="84">
        <f t="shared" si="31"/>
        <v>0</v>
      </c>
      <c r="J692">
        <f t="shared" si="32"/>
        <v>0</v>
      </c>
      <c r="K692" t="b">
        <f ca="1">IF(TODAY()-E692&gt;'Data Inputs'!$B$46,TRUE,FALSE)</f>
        <v>1</v>
      </c>
    </row>
    <row r="693" spans="1:11" x14ac:dyDescent="0.25">
      <c r="A693" s="110" t="str">
        <f t="shared" si="30"/>
        <v/>
      </c>
      <c r="B693" s="55"/>
      <c r="C693" s="55"/>
      <c r="D693" s="55"/>
      <c r="E693" s="56"/>
      <c r="F693" s="133"/>
      <c r="G693" s="56"/>
      <c r="H693" s="84">
        <f>SUMIF('Cash Inflows'!E:E,'AR Journal'!D693,'Cash Inflows'!F:F)</f>
        <v>0</v>
      </c>
      <c r="I693" s="84">
        <f t="shared" si="31"/>
        <v>0</v>
      </c>
      <c r="J693">
        <f t="shared" si="32"/>
        <v>0</v>
      </c>
      <c r="K693" t="b">
        <f ca="1">IF(TODAY()-E693&gt;'Data Inputs'!$B$46,TRUE,FALSE)</f>
        <v>1</v>
      </c>
    </row>
    <row r="694" spans="1:11" x14ac:dyDescent="0.25">
      <c r="A694" s="110" t="str">
        <f t="shared" si="30"/>
        <v/>
      </c>
      <c r="B694" s="55"/>
      <c r="C694" s="55"/>
      <c r="D694" s="55"/>
      <c r="E694" s="56"/>
      <c r="F694" s="133"/>
      <c r="G694" s="56"/>
      <c r="H694" s="84">
        <f>SUMIF('Cash Inflows'!E:E,'AR Journal'!D694,'Cash Inflows'!F:F)</f>
        <v>0</v>
      </c>
      <c r="I694" s="84">
        <f t="shared" si="31"/>
        <v>0</v>
      </c>
      <c r="J694">
        <f t="shared" si="32"/>
        <v>0</v>
      </c>
      <c r="K694" t="b">
        <f ca="1">IF(TODAY()-E694&gt;'Data Inputs'!$B$46,TRUE,FALSE)</f>
        <v>1</v>
      </c>
    </row>
    <row r="695" spans="1:11" x14ac:dyDescent="0.25">
      <c r="A695" s="110" t="str">
        <f t="shared" si="30"/>
        <v/>
      </c>
      <c r="B695" s="55"/>
      <c r="C695" s="55"/>
      <c r="D695" s="55"/>
      <c r="E695" s="56"/>
      <c r="F695" s="133"/>
      <c r="G695" s="56"/>
      <c r="H695" s="84">
        <f>SUMIF('Cash Inflows'!E:E,'AR Journal'!D695,'Cash Inflows'!F:F)</f>
        <v>0</v>
      </c>
      <c r="I695" s="84">
        <f t="shared" si="31"/>
        <v>0</v>
      </c>
      <c r="J695">
        <f t="shared" si="32"/>
        <v>0</v>
      </c>
      <c r="K695" t="b">
        <f ca="1">IF(TODAY()-E695&gt;'Data Inputs'!$B$46,TRUE,FALSE)</f>
        <v>1</v>
      </c>
    </row>
    <row r="696" spans="1:11" x14ac:dyDescent="0.25">
      <c r="A696" s="110" t="str">
        <f t="shared" si="30"/>
        <v/>
      </c>
      <c r="B696" s="55"/>
      <c r="C696" s="55"/>
      <c r="D696" s="55"/>
      <c r="E696" s="56"/>
      <c r="F696" s="133"/>
      <c r="G696" s="56"/>
      <c r="H696" s="84">
        <f>SUMIF('Cash Inflows'!E:E,'AR Journal'!D696,'Cash Inflows'!F:F)</f>
        <v>0</v>
      </c>
      <c r="I696" s="84">
        <f t="shared" si="31"/>
        <v>0</v>
      </c>
      <c r="J696">
        <f t="shared" si="32"/>
        <v>0</v>
      </c>
      <c r="K696" t="b">
        <f ca="1">IF(TODAY()-E696&gt;'Data Inputs'!$B$46,TRUE,FALSE)</f>
        <v>1</v>
      </c>
    </row>
    <row r="697" spans="1:11" x14ac:dyDescent="0.25">
      <c r="A697" s="110" t="str">
        <f t="shared" si="30"/>
        <v/>
      </c>
      <c r="B697" s="55"/>
      <c r="C697" s="55"/>
      <c r="D697" s="55"/>
      <c r="E697" s="56"/>
      <c r="F697" s="133"/>
      <c r="G697" s="56"/>
      <c r="H697" s="84">
        <f>SUMIF('Cash Inflows'!E:E,'AR Journal'!D697,'Cash Inflows'!F:F)</f>
        <v>0</v>
      </c>
      <c r="I697" s="84">
        <f t="shared" si="31"/>
        <v>0</v>
      </c>
      <c r="J697">
        <f t="shared" si="32"/>
        <v>0</v>
      </c>
      <c r="K697" t="b">
        <f ca="1">IF(TODAY()-E697&gt;'Data Inputs'!$B$46,TRUE,FALSE)</f>
        <v>1</v>
      </c>
    </row>
    <row r="698" spans="1:11" x14ac:dyDescent="0.25">
      <c r="A698" s="110" t="str">
        <f t="shared" si="30"/>
        <v/>
      </c>
      <c r="B698" s="55"/>
      <c r="C698" s="55"/>
      <c r="D698" s="55"/>
      <c r="E698" s="56"/>
      <c r="F698" s="133"/>
      <c r="G698" s="56"/>
      <c r="H698" s="84">
        <f>SUMIF('Cash Inflows'!E:E,'AR Journal'!D698,'Cash Inflows'!F:F)</f>
        <v>0</v>
      </c>
      <c r="I698" s="84">
        <f t="shared" si="31"/>
        <v>0</v>
      </c>
      <c r="J698">
        <f t="shared" si="32"/>
        <v>0</v>
      </c>
      <c r="K698" t="b">
        <f ca="1">IF(TODAY()-E698&gt;'Data Inputs'!$B$46,TRUE,FALSE)</f>
        <v>1</v>
      </c>
    </row>
    <row r="699" spans="1:11" x14ac:dyDescent="0.25">
      <c r="A699" s="110" t="str">
        <f t="shared" si="30"/>
        <v/>
      </c>
      <c r="B699" s="55"/>
      <c r="C699" s="55"/>
      <c r="D699" s="55"/>
      <c r="E699" s="56"/>
      <c r="F699" s="133"/>
      <c r="G699" s="56"/>
      <c r="H699" s="84">
        <f>SUMIF('Cash Inflows'!E:E,'AR Journal'!D699,'Cash Inflows'!F:F)</f>
        <v>0</v>
      </c>
      <c r="I699" s="84">
        <f t="shared" si="31"/>
        <v>0</v>
      </c>
      <c r="J699">
        <f t="shared" si="32"/>
        <v>0</v>
      </c>
      <c r="K699" t="b">
        <f ca="1">IF(TODAY()-E699&gt;'Data Inputs'!$B$46,TRUE,FALSE)</f>
        <v>1</v>
      </c>
    </row>
    <row r="700" spans="1:11" x14ac:dyDescent="0.25">
      <c r="A700" s="110" t="str">
        <f t="shared" si="30"/>
        <v/>
      </c>
      <c r="B700" s="55"/>
      <c r="C700" s="55"/>
      <c r="D700" s="55"/>
      <c r="E700" s="56"/>
      <c r="F700" s="133"/>
      <c r="G700" s="56"/>
      <c r="H700" s="84">
        <f>SUMIF('Cash Inflows'!E:E,'AR Journal'!D700,'Cash Inflows'!F:F)</f>
        <v>0</v>
      </c>
      <c r="I700" s="84">
        <f t="shared" si="31"/>
        <v>0</v>
      </c>
      <c r="J700">
        <f t="shared" si="32"/>
        <v>0</v>
      </c>
      <c r="K700" t="b">
        <f ca="1">IF(TODAY()-E700&gt;'Data Inputs'!$B$46,TRUE,FALSE)</f>
        <v>1</v>
      </c>
    </row>
    <row r="701" spans="1:11" x14ac:dyDescent="0.25">
      <c r="A701" s="110" t="str">
        <f t="shared" si="30"/>
        <v/>
      </c>
      <c r="B701" s="55"/>
      <c r="C701" s="55"/>
      <c r="D701" s="55"/>
      <c r="E701" s="56"/>
      <c r="F701" s="133"/>
      <c r="G701" s="56"/>
      <c r="H701" s="84">
        <f>SUMIF('Cash Inflows'!E:E,'AR Journal'!D701,'Cash Inflows'!F:F)</f>
        <v>0</v>
      </c>
      <c r="I701" s="84">
        <f t="shared" si="31"/>
        <v>0</v>
      </c>
      <c r="J701">
        <f t="shared" si="32"/>
        <v>0</v>
      </c>
      <c r="K701" t="b">
        <f ca="1">IF(TODAY()-E701&gt;'Data Inputs'!$B$46,TRUE,FALSE)</f>
        <v>1</v>
      </c>
    </row>
    <row r="702" spans="1:11" x14ac:dyDescent="0.25">
      <c r="A702" s="110" t="str">
        <f t="shared" si="30"/>
        <v/>
      </c>
      <c r="B702" s="55"/>
      <c r="C702" s="55"/>
      <c r="D702" s="55"/>
      <c r="E702" s="56"/>
      <c r="F702" s="133"/>
      <c r="G702" s="56"/>
      <c r="H702" s="84">
        <f>SUMIF('Cash Inflows'!E:E,'AR Journal'!D702,'Cash Inflows'!F:F)</f>
        <v>0</v>
      </c>
      <c r="I702" s="84">
        <f t="shared" si="31"/>
        <v>0</v>
      </c>
      <c r="J702">
        <f t="shared" si="32"/>
        <v>0</v>
      </c>
      <c r="K702" t="b">
        <f ca="1">IF(TODAY()-E702&gt;'Data Inputs'!$B$46,TRUE,FALSE)</f>
        <v>1</v>
      </c>
    </row>
    <row r="703" spans="1:11" x14ac:dyDescent="0.25">
      <c r="A703" s="110" t="str">
        <f t="shared" si="30"/>
        <v/>
      </c>
      <c r="B703" s="55"/>
      <c r="C703" s="55"/>
      <c r="D703" s="55"/>
      <c r="E703" s="56"/>
      <c r="F703" s="133"/>
      <c r="G703" s="56"/>
      <c r="H703" s="84">
        <f>SUMIF('Cash Inflows'!E:E,'AR Journal'!D703,'Cash Inflows'!F:F)</f>
        <v>0</v>
      </c>
      <c r="I703" s="84">
        <f t="shared" si="31"/>
        <v>0</v>
      </c>
      <c r="J703">
        <f t="shared" si="32"/>
        <v>0</v>
      </c>
      <c r="K703" t="b">
        <f ca="1">IF(TODAY()-E703&gt;'Data Inputs'!$B$46,TRUE,FALSE)</f>
        <v>1</v>
      </c>
    </row>
    <row r="704" spans="1:11" x14ac:dyDescent="0.25">
      <c r="A704" s="110" t="str">
        <f t="shared" si="30"/>
        <v/>
      </c>
      <c r="B704" s="55"/>
      <c r="C704" s="55"/>
      <c r="D704" s="55"/>
      <c r="E704" s="56"/>
      <c r="F704" s="133"/>
      <c r="G704" s="56"/>
      <c r="H704" s="84">
        <f>SUMIF('Cash Inflows'!E:E,'AR Journal'!D704,'Cash Inflows'!F:F)</f>
        <v>0</v>
      </c>
      <c r="I704" s="84">
        <f t="shared" si="31"/>
        <v>0</v>
      </c>
      <c r="J704">
        <f t="shared" si="32"/>
        <v>0</v>
      </c>
      <c r="K704" t="b">
        <f ca="1">IF(TODAY()-E704&gt;'Data Inputs'!$B$46,TRUE,FALSE)</f>
        <v>1</v>
      </c>
    </row>
    <row r="705" spans="1:11" x14ac:dyDescent="0.25">
      <c r="A705" s="110" t="str">
        <f t="shared" si="30"/>
        <v/>
      </c>
      <c r="B705" s="55"/>
      <c r="C705" s="55"/>
      <c r="D705" s="55"/>
      <c r="E705" s="56"/>
      <c r="F705" s="133"/>
      <c r="G705" s="56"/>
      <c r="H705" s="84">
        <f>SUMIF('Cash Inflows'!E:E,'AR Journal'!D705,'Cash Inflows'!F:F)</f>
        <v>0</v>
      </c>
      <c r="I705" s="84">
        <f t="shared" si="31"/>
        <v>0</v>
      </c>
      <c r="J705">
        <f t="shared" si="32"/>
        <v>0</v>
      </c>
      <c r="K705" t="b">
        <f ca="1">IF(TODAY()-E705&gt;'Data Inputs'!$B$46,TRUE,FALSE)</f>
        <v>1</v>
      </c>
    </row>
    <row r="706" spans="1:11" x14ac:dyDescent="0.25">
      <c r="A706" s="110" t="str">
        <f t="shared" si="30"/>
        <v/>
      </c>
      <c r="B706" s="55"/>
      <c r="C706" s="55"/>
      <c r="D706" s="55"/>
      <c r="E706" s="56"/>
      <c r="F706" s="133"/>
      <c r="G706" s="56"/>
      <c r="H706" s="84">
        <f>SUMIF('Cash Inflows'!E:E,'AR Journal'!D706,'Cash Inflows'!F:F)</f>
        <v>0</v>
      </c>
      <c r="I706" s="84">
        <f t="shared" si="31"/>
        <v>0</v>
      </c>
      <c r="J706">
        <f t="shared" si="32"/>
        <v>0</v>
      </c>
      <c r="K706" t="b">
        <f ca="1">IF(TODAY()-E706&gt;'Data Inputs'!$B$46,TRUE,FALSE)</f>
        <v>1</v>
      </c>
    </row>
    <row r="707" spans="1:11" x14ac:dyDescent="0.25">
      <c r="A707" s="110" t="str">
        <f t="shared" ref="A707:A770" si="33">IF(E707="","",E707+(6-J707))</f>
        <v/>
      </c>
      <c r="B707" s="55"/>
      <c r="C707" s="55"/>
      <c r="D707" s="55"/>
      <c r="E707" s="56"/>
      <c r="F707" s="133"/>
      <c r="G707" s="56"/>
      <c r="H707" s="84">
        <f>SUMIF('Cash Inflows'!E:E,'AR Journal'!D707,'Cash Inflows'!F:F)</f>
        <v>0</v>
      </c>
      <c r="I707" s="84">
        <f t="shared" ref="I707:I770" si="34">F707-H707</f>
        <v>0</v>
      </c>
      <c r="J707">
        <f t="shared" ref="J707:J770" si="35">IF(WEEKDAY(E707)=7,0,WEEKDAY(E707))</f>
        <v>0</v>
      </c>
      <c r="K707" t="b">
        <f ca="1">IF(TODAY()-E707&gt;'Data Inputs'!$B$46,TRUE,FALSE)</f>
        <v>1</v>
      </c>
    </row>
    <row r="708" spans="1:11" x14ac:dyDescent="0.25">
      <c r="A708" s="110" t="str">
        <f t="shared" si="33"/>
        <v/>
      </c>
      <c r="B708" s="55"/>
      <c r="C708" s="55"/>
      <c r="D708" s="55"/>
      <c r="E708" s="56"/>
      <c r="F708" s="133"/>
      <c r="G708" s="56"/>
      <c r="H708" s="84">
        <f>SUMIF('Cash Inflows'!E:E,'AR Journal'!D708,'Cash Inflows'!F:F)</f>
        <v>0</v>
      </c>
      <c r="I708" s="84">
        <f t="shared" si="34"/>
        <v>0</v>
      </c>
      <c r="J708">
        <f t="shared" si="35"/>
        <v>0</v>
      </c>
      <c r="K708" t="b">
        <f ca="1">IF(TODAY()-E708&gt;'Data Inputs'!$B$46,TRUE,FALSE)</f>
        <v>1</v>
      </c>
    </row>
    <row r="709" spans="1:11" x14ac:dyDescent="0.25">
      <c r="A709" s="110" t="str">
        <f t="shared" si="33"/>
        <v/>
      </c>
      <c r="B709" s="55"/>
      <c r="C709" s="55"/>
      <c r="D709" s="55"/>
      <c r="E709" s="56"/>
      <c r="F709" s="133"/>
      <c r="G709" s="56"/>
      <c r="H709" s="84">
        <f>SUMIF('Cash Inflows'!E:E,'AR Journal'!D709,'Cash Inflows'!F:F)</f>
        <v>0</v>
      </c>
      <c r="I709" s="84">
        <f t="shared" si="34"/>
        <v>0</v>
      </c>
      <c r="J709">
        <f t="shared" si="35"/>
        <v>0</v>
      </c>
      <c r="K709" t="b">
        <f ca="1">IF(TODAY()-E709&gt;'Data Inputs'!$B$46,TRUE,FALSE)</f>
        <v>1</v>
      </c>
    </row>
    <row r="710" spans="1:11" x14ac:dyDescent="0.25">
      <c r="A710" s="110" t="str">
        <f t="shared" si="33"/>
        <v/>
      </c>
      <c r="B710" s="55"/>
      <c r="C710" s="55"/>
      <c r="D710" s="55"/>
      <c r="E710" s="56"/>
      <c r="F710" s="133"/>
      <c r="G710" s="56"/>
      <c r="H710" s="84">
        <f>SUMIF('Cash Inflows'!E:E,'AR Journal'!D710,'Cash Inflows'!F:F)</f>
        <v>0</v>
      </c>
      <c r="I710" s="84">
        <f t="shared" si="34"/>
        <v>0</v>
      </c>
      <c r="J710">
        <f t="shared" si="35"/>
        <v>0</v>
      </c>
      <c r="K710" t="b">
        <f ca="1">IF(TODAY()-E710&gt;'Data Inputs'!$B$46,TRUE,FALSE)</f>
        <v>1</v>
      </c>
    </row>
    <row r="711" spans="1:11" x14ac:dyDescent="0.25">
      <c r="A711" s="110" t="str">
        <f t="shared" si="33"/>
        <v/>
      </c>
      <c r="B711" s="55"/>
      <c r="C711" s="55"/>
      <c r="D711" s="55"/>
      <c r="E711" s="56"/>
      <c r="F711" s="133"/>
      <c r="G711" s="56"/>
      <c r="H711" s="84">
        <f>SUMIF('Cash Inflows'!E:E,'AR Journal'!D711,'Cash Inflows'!F:F)</f>
        <v>0</v>
      </c>
      <c r="I711" s="84">
        <f t="shared" si="34"/>
        <v>0</v>
      </c>
      <c r="J711">
        <f t="shared" si="35"/>
        <v>0</v>
      </c>
      <c r="K711" t="b">
        <f ca="1">IF(TODAY()-E711&gt;'Data Inputs'!$B$46,TRUE,FALSE)</f>
        <v>1</v>
      </c>
    </row>
    <row r="712" spans="1:11" x14ac:dyDescent="0.25">
      <c r="A712" s="110" t="str">
        <f t="shared" si="33"/>
        <v/>
      </c>
      <c r="B712" s="55"/>
      <c r="C712" s="55"/>
      <c r="D712" s="55"/>
      <c r="E712" s="56"/>
      <c r="F712" s="133"/>
      <c r="G712" s="56"/>
      <c r="H712" s="84">
        <f>SUMIF('Cash Inflows'!E:E,'AR Journal'!D712,'Cash Inflows'!F:F)</f>
        <v>0</v>
      </c>
      <c r="I712" s="84">
        <f t="shared" si="34"/>
        <v>0</v>
      </c>
      <c r="J712">
        <f t="shared" si="35"/>
        <v>0</v>
      </c>
      <c r="K712" t="b">
        <f ca="1">IF(TODAY()-E712&gt;'Data Inputs'!$B$46,TRUE,FALSE)</f>
        <v>1</v>
      </c>
    </row>
    <row r="713" spans="1:11" x14ac:dyDescent="0.25">
      <c r="A713" s="110" t="str">
        <f t="shared" si="33"/>
        <v/>
      </c>
      <c r="B713" s="55"/>
      <c r="C713" s="55"/>
      <c r="D713" s="55"/>
      <c r="E713" s="56"/>
      <c r="F713" s="133"/>
      <c r="G713" s="56"/>
      <c r="H713" s="84">
        <f>SUMIF('Cash Inflows'!E:E,'AR Journal'!D713,'Cash Inflows'!F:F)</f>
        <v>0</v>
      </c>
      <c r="I713" s="84">
        <f t="shared" si="34"/>
        <v>0</v>
      </c>
      <c r="J713">
        <f t="shared" si="35"/>
        <v>0</v>
      </c>
      <c r="K713" t="b">
        <f ca="1">IF(TODAY()-E713&gt;'Data Inputs'!$B$46,TRUE,FALSE)</f>
        <v>1</v>
      </c>
    </row>
    <row r="714" spans="1:11" x14ac:dyDescent="0.25">
      <c r="A714" s="110" t="str">
        <f t="shared" si="33"/>
        <v/>
      </c>
      <c r="B714" s="55"/>
      <c r="C714" s="55"/>
      <c r="D714" s="55"/>
      <c r="E714" s="56"/>
      <c r="F714" s="133"/>
      <c r="G714" s="56"/>
      <c r="H714" s="84">
        <f>SUMIF('Cash Inflows'!E:E,'AR Journal'!D714,'Cash Inflows'!F:F)</f>
        <v>0</v>
      </c>
      <c r="I714" s="84">
        <f t="shared" si="34"/>
        <v>0</v>
      </c>
      <c r="J714">
        <f t="shared" si="35"/>
        <v>0</v>
      </c>
      <c r="K714" t="b">
        <f ca="1">IF(TODAY()-E714&gt;'Data Inputs'!$B$46,TRUE,FALSE)</f>
        <v>1</v>
      </c>
    </row>
    <row r="715" spans="1:11" x14ac:dyDescent="0.25">
      <c r="A715" s="110" t="str">
        <f t="shared" si="33"/>
        <v/>
      </c>
      <c r="B715" s="55"/>
      <c r="C715" s="55"/>
      <c r="D715" s="55"/>
      <c r="E715" s="56"/>
      <c r="F715" s="133"/>
      <c r="G715" s="56"/>
      <c r="H715" s="84">
        <f>SUMIF('Cash Inflows'!E:E,'AR Journal'!D715,'Cash Inflows'!F:F)</f>
        <v>0</v>
      </c>
      <c r="I715" s="84">
        <f t="shared" si="34"/>
        <v>0</v>
      </c>
      <c r="J715">
        <f t="shared" si="35"/>
        <v>0</v>
      </c>
      <c r="K715" t="b">
        <f ca="1">IF(TODAY()-E715&gt;'Data Inputs'!$B$46,TRUE,FALSE)</f>
        <v>1</v>
      </c>
    </row>
    <row r="716" spans="1:11" x14ac:dyDescent="0.25">
      <c r="A716" s="110" t="str">
        <f t="shared" si="33"/>
        <v/>
      </c>
      <c r="B716" s="55"/>
      <c r="C716" s="55"/>
      <c r="D716" s="55"/>
      <c r="E716" s="56"/>
      <c r="F716" s="133"/>
      <c r="G716" s="56"/>
      <c r="H716" s="84">
        <f>SUMIF('Cash Inflows'!E:E,'AR Journal'!D716,'Cash Inflows'!F:F)</f>
        <v>0</v>
      </c>
      <c r="I716" s="84">
        <f t="shared" si="34"/>
        <v>0</v>
      </c>
      <c r="J716">
        <f t="shared" si="35"/>
        <v>0</v>
      </c>
      <c r="K716" t="b">
        <f ca="1">IF(TODAY()-E716&gt;'Data Inputs'!$B$46,TRUE,FALSE)</f>
        <v>1</v>
      </c>
    </row>
    <row r="717" spans="1:11" x14ac:dyDescent="0.25">
      <c r="A717" s="110" t="str">
        <f t="shared" si="33"/>
        <v/>
      </c>
      <c r="B717" s="55"/>
      <c r="C717" s="55"/>
      <c r="D717" s="55"/>
      <c r="E717" s="56"/>
      <c r="F717" s="133"/>
      <c r="G717" s="56"/>
      <c r="H717" s="84">
        <f>SUMIF('Cash Inflows'!E:E,'AR Journal'!D717,'Cash Inflows'!F:F)</f>
        <v>0</v>
      </c>
      <c r="I717" s="84">
        <f t="shared" si="34"/>
        <v>0</v>
      </c>
      <c r="J717">
        <f t="shared" si="35"/>
        <v>0</v>
      </c>
      <c r="K717" t="b">
        <f ca="1">IF(TODAY()-E717&gt;'Data Inputs'!$B$46,TRUE,FALSE)</f>
        <v>1</v>
      </c>
    </row>
    <row r="718" spans="1:11" x14ac:dyDescent="0.25">
      <c r="A718" s="110" t="str">
        <f t="shared" si="33"/>
        <v/>
      </c>
      <c r="B718" s="55"/>
      <c r="C718" s="55"/>
      <c r="D718" s="55"/>
      <c r="E718" s="56"/>
      <c r="F718" s="133"/>
      <c r="G718" s="56"/>
      <c r="H718" s="84">
        <f>SUMIF('Cash Inflows'!E:E,'AR Journal'!D718,'Cash Inflows'!F:F)</f>
        <v>0</v>
      </c>
      <c r="I718" s="84">
        <f t="shared" si="34"/>
        <v>0</v>
      </c>
      <c r="J718">
        <f t="shared" si="35"/>
        <v>0</v>
      </c>
      <c r="K718" t="b">
        <f ca="1">IF(TODAY()-E718&gt;'Data Inputs'!$B$46,TRUE,FALSE)</f>
        <v>1</v>
      </c>
    </row>
    <row r="719" spans="1:11" x14ac:dyDescent="0.25">
      <c r="A719" s="110" t="str">
        <f t="shared" si="33"/>
        <v/>
      </c>
      <c r="B719" s="55"/>
      <c r="C719" s="55"/>
      <c r="D719" s="55"/>
      <c r="E719" s="56"/>
      <c r="F719" s="133"/>
      <c r="G719" s="56"/>
      <c r="H719" s="84">
        <f>SUMIF('Cash Inflows'!E:E,'AR Journal'!D719,'Cash Inflows'!F:F)</f>
        <v>0</v>
      </c>
      <c r="I719" s="84">
        <f t="shared" si="34"/>
        <v>0</v>
      </c>
      <c r="J719">
        <f t="shared" si="35"/>
        <v>0</v>
      </c>
      <c r="K719" t="b">
        <f ca="1">IF(TODAY()-E719&gt;'Data Inputs'!$B$46,TRUE,FALSE)</f>
        <v>1</v>
      </c>
    </row>
    <row r="720" spans="1:11" x14ac:dyDescent="0.25">
      <c r="A720" s="110" t="str">
        <f t="shared" si="33"/>
        <v/>
      </c>
      <c r="B720" s="55"/>
      <c r="C720" s="55"/>
      <c r="D720" s="55"/>
      <c r="E720" s="56"/>
      <c r="F720" s="133"/>
      <c r="G720" s="56"/>
      <c r="H720" s="84">
        <f>SUMIF('Cash Inflows'!E:E,'AR Journal'!D720,'Cash Inflows'!F:F)</f>
        <v>0</v>
      </c>
      <c r="I720" s="84">
        <f t="shared" si="34"/>
        <v>0</v>
      </c>
      <c r="J720">
        <f t="shared" si="35"/>
        <v>0</v>
      </c>
      <c r="K720" t="b">
        <f ca="1">IF(TODAY()-E720&gt;'Data Inputs'!$B$46,TRUE,FALSE)</f>
        <v>1</v>
      </c>
    </row>
    <row r="721" spans="1:11" x14ac:dyDescent="0.25">
      <c r="A721" s="110" t="str">
        <f t="shared" si="33"/>
        <v/>
      </c>
      <c r="B721" s="55"/>
      <c r="C721" s="55"/>
      <c r="D721" s="55"/>
      <c r="E721" s="56"/>
      <c r="F721" s="133"/>
      <c r="G721" s="56"/>
      <c r="H721" s="84">
        <f>SUMIF('Cash Inflows'!E:E,'AR Journal'!D721,'Cash Inflows'!F:F)</f>
        <v>0</v>
      </c>
      <c r="I721" s="84">
        <f t="shared" si="34"/>
        <v>0</v>
      </c>
      <c r="J721">
        <f t="shared" si="35"/>
        <v>0</v>
      </c>
      <c r="K721" t="b">
        <f ca="1">IF(TODAY()-E721&gt;'Data Inputs'!$B$46,TRUE,FALSE)</f>
        <v>1</v>
      </c>
    </row>
    <row r="722" spans="1:11" x14ac:dyDescent="0.25">
      <c r="A722" s="110" t="str">
        <f t="shared" si="33"/>
        <v/>
      </c>
      <c r="B722" s="55"/>
      <c r="C722" s="55"/>
      <c r="D722" s="55"/>
      <c r="E722" s="56"/>
      <c r="F722" s="133"/>
      <c r="G722" s="56"/>
      <c r="H722" s="84">
        <f>SUMIF('Cash Inflows'!E:E,'AR Journal'!D722,'Cash Inflows'!F:F)</f>
        <v>0</v>
      </c>
      <c r="I722" s="84">
        <f t="shared" si="34"/>
        <v>0</v>
      </c>
      <c r="J722">
        <f t="shared" si="35"/>
        <v>0</v>
      </c>
      <c r="K722" t="b">
        <f ca="1">IF(TODAY()-E722&gt;'Data Inputs'!$B$46,TRUE,FALSE)</f>
        <v>1</v>
      </c>
    </row>
    <row r="723" spans="1:11" x14ac:dyDescent="0.25">
      <c r="A723" s="110" t="str">
        <f t="shared" si="33"/>
        <v/>
      </c>
      <c r="B723" s="55"/>
      <c r="C723" s="55"/>
      <c r="D723" s="55"/>
      <c r="E723" s="56"/>
      <c r="F723" s="133"/>
      <c r="G723" s="56"/>
      <c r="H723" s="84">
        <f>SUMIF('Cash Inflows'!E:E,'AR Journal'!D723,'Cash Inflows'!F:F)</f>
        <v>0</v>
      </c>
      <c r="I723" s="84">
        <f t="shared" si="34"/>
        <v>0</v>
      </c>
      <c r="J723">
        <f t="shared" si="35"/>
        <v>0</v>
      </c>
      <c r="K723" t="b">
        <f ca="1">IF(TODAY()-E723&gt;'Data Inputs'!$B$46,TRUE,FALSE)</f>
        <v>1</v>
      </c>
    </row>
    <row r="724" spans="1:11" x14ac:dyDescent="0.25">
      <c r="A724" s="110" t="str">
        <f t="shared" si="33"/>
        <v/>
      </c>
      <c r="B724" s="55"/>
      <c r="C724" s="55"/>
      <c r="D724" s="55"/>
      <c r="E724" s="56"/>
      <c r="F724" s="133"/>
      <c r="G724" s="56"/>
      <c r="H724" s="84">
        <f>SUMIF('Cash Inflows'!E:E,'AR Journal'!D724,'Cash Inflows'!F:F)</f>
        <v>0</v>
      </c>
      <c r="I724" s="84">
        <f t="shared" si="34"/>
        <v>0</v>
      </c>
      <c r="J724">
        <f t="shared" si="35"/>
        <v>0</v>
      </c>
      <c r="K724" t="b">
        <f ca="1">IF(TODAY()-E724&gt;'Data Inputs'!$B$46,TRUE,FALSE)</f>
        <v>1</v>
      </c>
    </row>
    <row r="725" spans="1:11" x14ac:dyDescent="0.25">
      <c r="A725" s="110" t="str">
        <f t="shared" si="33"/>
        <v/>
      </c>
      <c r="B725" s="55"/>
      <c r="C725" s="55"/>
      <c r="D725" s="55"/>
      <c r="E725" s="56"/>
      <c r="F725" s="133"/>
      <c r="G725" s="56"/>
      <c r="H725" s="84">
        <f>SUMIF('Cash Inflows'!E:E,'AR Journal'!D725,'Cash Inflows'!F:F)</f>
        <v>0</v>
      </c>
      <c r="I725" s="84">
        <f t="shared" si="34"/>
        <v>0</v>
      </c>
      <c r="J725">
        <f t="shared" si="35"/>
        <v>0</v>
      </c>
      <c r="K725" t="b">
        <f ca="1">IF(TODAY()-E725&gt;'Data Inputs'!$B$46,TRUE,FALSE)</f>
        <v>1</v>
      </c>
    </row>
    <row r="726" spans="1:11" x14ac:dyDescent="0.25">
      <c r="A726" s="110" t="str">
        <f t="shared" si="33"/>
        <v/>
      </c>
      <c r="B726" s="55"/>
      <c r="C726" s="55"/>
      <c r="D726" s="55"/>
      <c r="E726" s="56"/>
      <c r="F726" s="133"/>
      <c r="G726" s="56"/>
      <c r="H726" s="84">
        <f>SUMIF('Cash Inflows'!E:E,'AR Journal'!D726,'Cash Inflows'!F:F)</f>
        <v>0</v>
      </c>
      <c r="I726" s="84">
        <f t="shared" si="34"/>
        <v>0</v>
      </c>
      <c r="J726">
        <f t="shared" si="35"/>
        <v>0</v>
      </c>
      <c r="K726" t="b">
        <f ca="1">IF(TODAY()-E726&gt;'Data Inputs'!$B$46,TRUE,FALSE)</f>
        <v>1</v>
      </c>
    </row>
    <row r="727" spans="1:11" x14ac:dyDescent="0.25">
      <c r="A727" s="110" t="str">
        <f t="shared" si="33"/>
        <v/>
      </c>
      <c r="B727" s="55"/>
      <c r="C727" s="55"/>
      <c r="D727" s="55"/>
      <c r="E727" s="56"/>
      <c r="F727" s="133"/>
      <c r="G727" s="56"/>
      <c r="H727" s="84">
        <f>SUMIF('Cash Inflows'!E:E,'AR Journal'!D727,'Cash Inflows'!F:F)</f>
        <v>0</v>
      </c>
      <c r="I727" s="84">
        <f t="shared" si="34"/>
        <v>0</v>
      </c>
      <c r="J727">
        <f t="shared" si="35"/>
        <v>0</v>
      </c>
      <c r="K727" t="b">
        <f ca="1">IF(TODAY()-E727&gt;'Data Inputs'!$B$46,TRUE,FALSE)</f>
        <v>1</v>
      </c>
    </row>
    <row r="728" spans="1:11" x14ac:dyDescent="0.25">
      <c r="A728" s="110" t="str">
        <f t="shared" si="33"/>
        <v/>
      </c>
      <c r="B728" s="55"/>
      <c r="C728" s="55"/>
      <c r="D728" s="55"/>
      <c r="E728" s="56"/>
      <c r="F728" s="133"/>
      <c r="G728" s="56"/>
      <c r="H728" s="84">
        <f>SUMIF('Cash Inflows'!E:E,'AR Journal'!D728,'Cash Inflows'!F:F)</f>
        <v>0</v>
      </c>
      <c r="I728" s="84">
        <f t="shared" si="34"/>
        <v>0</v>
      </c>
      <c r="J728">
        <f t="shared" si="35"/>
        <v>0</v>
      </c>
      <c r="K728" t="b">
        <f ca="1">IF(TODAY()-E728&gt;'Data Inputs'!$B$46,TRUE,FALSE)</f>
        <v>1</v>
      </c>
    </row>
    <row r="729" spans="1:11" x14ac:dyDescent="0.25">
      <c r="A729" s="110" t="str">
        <f t="shared" si="33"/>
        <v/>
      </c>
      <c r="B729" s="55"/>
      <c r="C729" s="55"/>
      <c r="D729" s="55"/>
      <c r="E729" s="56"/>
      <c r="F729" s="133"/>
      <c r="G729" s="56"/>
      <c r="H729" s="84">
        <f>SUMIF('Cash Inflows'!E:E,'AR Journal'!D729,'Cash Inflows'!F:F)</f>
        <v>0</v>
      </c>
      <c r="I729" s="84">
        <f t="shared" si="34"/>
        <v>0</v>
      </c>
      <c r="J729">
        <f t="shared" si="35"/>
        <v>0</v>
      </c>
      <c r="K729" t="b">
        <f ca="1">IF(TODAY()-E729&gt;'Data Inputs'!$B$46,TRUE,FALSE)</f>
        <v>1</v>
      </c>
    </row>
    <row r="730" spans="1:11" x14ac:dyDescent="0.25">
      <c r="A730" s="110" t="str">
        <f t="shared" si="33"/>
        <v/>
      </c>
      <c r="B730" s="55"/>
      <c r="C730" s="55"/>
      <c r="D730" s="55"/>
      <c r="E730" s="56"/>
      <c r="F730" s="133"/>
      <c r="G730" s="56"/>
      <c r="H730" s="84">
        <f>SUMIF('Cash Inflows'!E:E,'AR Journal'!D730,'Cash Inflows'!F:F)</f>
        <v>0</v>
      </c>
      <c r="I730" s="84">
        <f t="shared" si="34"/>
        <v>0</v>
      </c>
      <c r="J730">
        <f t="shared" si="35"/>
        <v>0</v>
      </c>
      <c r="K730" t="b">
        <f ca="1">IF(TODAY()-E730&gt;'Data Inputs'!$B$46,TRUE,FALSE)</f>
        <v>1</v>
      </c>
    </row>
    <row r="731" spans="1:11" x14ac:dyDescent="0.25">
      <c r="A731" s="110" t="str">
        <f t="shared" si="33"/>
        <v/>
      </c>
      <c r="B731" s="55"/>
      <c r="C731" s="55"/>
      <c r="D731" s="55"/>
      <c r="E731" s="56"/>
      <c r="F731" s="133"/>
      <c r="G731" s="56"/>
      <c r="H731" s="84">
        <f>SUMIF('Cash Inflows'!E:E,'AR Journal'!D731,'Cash Inflows'!F:F)</f>
        <v>0</v>
      </c>
      <c r="I731" s="84">
        <f t="shared" si="34"/>
        <v>0</v>
      </c>
      <c r="J731">
        <f t="shared" si="35"/>
        <v>0</v>
      </c>
      <c r="K731" t="b">
        <f ca="1">IF(TODAY()-E731&gt;'Data Inputs'!$B$46,TRUE,FALSE)</f>
        <v>1</v>
      </c>
    </row>
    <row r="732" spans="1:11" x14ac:dyDescent="0.25">
      <c r="A732" s="110" t="str">
        <f t="shared" si="33"/>
        <v/>
      </c>
      <c r="B732" s="55"/>
      <c r="C732" s="55"/>
      <c r="D732" s="55"/>
      <c r="E732" s="56"/>
      <c r="F732" s="133"/>
      <c r="G732" s="56"/>
      <c r="H732" s="84">
        <f>SUMIF('Cash Inflows'!E:E,'AR Journal'!D732,'Cash Inflows'!F:F)</f>
        <v>0</v>
      </c>
      <c r="I732" s="84">
        <f t="shared" si="34"/>
        <v>0</v>
      </c>
      <c r="J732">
        <f t="shared" si="35"/>
        <v>0</v>
      </c>
      <c r="K732" t="b">
        <f ca="1">IF(TODAY()-E732&gt;'Data Inputs'!$B$46,TRUE,FALSE)</f>
        <v>1</v>
      </c>
    </row>
    <row r="733" spans="1:11" x14ac:dyDescent="0.25">
      <c r="A733" s="110" t="str">
        <f t="shared" si="33"/>
        <v/>
      </c>
      <c r="B733" s="55"/>
      <c r="C733" s="55"/>
      <c r="D733" s="55"/>
      <c r="E733" s="56"/>
      <c r="F733" s="133"/>
      <c r="G733" s="56"/>
      <c r="H733" s="84">
        <f>SUMIF('Cash Inflows'!E:E,'AR Journal'!D733,'Cash Inflows'!F:F)</f>
        <v>0</v>
      </c>
      <c r="I733" s="84">
        <f t="shared" si="34"/>
        <v>0</v>
      </c>
      <c r="J733">
        <f t="shared" si="35"/>
        <v>0</v>
      </c>
      <c r="K733" t="b">
        <f ca="1">IF(TODAY()-E733&gt;'Data Inputs'!$B$46,TRUE,FALSE)</f>
        <v>1</v>
      </c>
    </row>
    <row r="734" spans="1:11" x14ac:dyDescent="0.25">
      <c r="A734" s="110" t="str">
        <f t="shared" si="33"/>
        <v/>
      </c>
      <c r="B734" s="55"/>
      <c r="C734" s="55"/>
      <c r="D734" s="55"/>
      <c r="E734" s="56"/>
      <c r="F734" s="133"/>
      <c r="G734" s="56"/>
      <c r="H734" s="84">
        <f>SUMIF('Cash Inflows'!E:E,'AR Journal'!D734,'Cash Inflows'!F:F)</f>
        <v>0</v>
      </c>
      <c r="I734" s="84">
        <f t="shared" si="34"/>
        <v>0</v>
      </c>
      <c r="J734">
        <f t="shared" si="35"/>
        <v>0</v>
      </c>
      <c r="K734" t="b">
        <f ca="1">IF(TODAY()-E734&gt;'Data Inputs'!$B$46,TRUE,FALSE)</f>
        <v>1</v>
      </c>
    </row>
    <row r="735" spans="1:11" x14ac:dyDescent="0.25">
      <c r="A735" s="110" t="str">
        <f t="shared" si="33"/>
        <v/>
      </c>
      <c r="B735" s="55"/>
      <c r="C735" s="55"/>
      <c r="D735" s="55"/>
      <c r="E735" s="56"/>
      <c r="F735" s="133"/>
      <c r="G735" s="56"/>
      <c r="H735" s="84">
        <f>SUMIF('Cash Inflows'!E:E,'AR Journal'!D735,'Cash Inflows'!F:F)</f>
        <v>0</v>
      </c>
      <c r="I735" s="84">
        <f t="shared" si="34"/>
        <v>0</v>
      </c>
      <c r="J735">
        <f t="shared" si="35"/>
        <v>0</v>
      </c>
      <c r="K735" t="b">
        <f ca="1">IF(TODAY()-E735&gt;'Data Inputs'!$B$46,TRUE,FALSE)</f>
        <v>1</v>
      </c>
    </row>
    <row r="736" spans="1:11" x14ac:dyDescent="0.25">
      <c r="A736" s="110" t="str">
        <f t="shared" si="33"/>
        <v/>
      </c>
      <c r="B736" s="55"/>
      <c r="C736" s="55"/>
      <c r="D736" s="55"/>
      <c r="E736" s="56"/>
      <c r="F736" s="133"/>
      <c r="G736" s="56"/>
      <c r="H736" s="84">
        <f>SUMIF('Cash Inflows'!E:E,'AR Journal'!D736,'Cash Inflows'!F:F)</f>
        <v>0</v>
      </c>
      <c r="I736" s="84">
        <f t="shared" si="34"/>
        <v>0</v>
      </c>
      <c r="J736">
        <f t="shared" si="35"/>
        <v>0</v>
      </c>
      <c r="K736" t="b">
        <f ca="1">IF(TODAY()-E736&gt;'Data Inputs'!$B$46,TRUE,FALSE)</f>
        <v>1</v>
      </c>
    </row>
    <row r="737" spans="1:13" x14ac:dyDescent="0.25">
      <c r="A737" s="110" t="str">
        <f t="shared" si="33"/>
        <v/>
      </c>
      <c r="B737" s="55"/>
      <c r="C737" s="55"/>
      <c r="D737" s="55"/>
      <c r="E737" s="56"/>
      <c r="F737" s="133"/>
      <c r="G737" s="56"/>
      <c r="H737" s="84">
        <f>SUMIF('Cash Inflows'!E:E,'AR Journal'!D737,'Cash Inflows'!F:F)</f>
        <v>0</v>
      </c>
      <c r="I737" s="84">
        <f t="shared" si="34"/>
        <v>0</v>
      </c>
      <c r="J737">
        <f t="shared" si="35"/>
        <v>0</v>
      </c>
      <c r="K737" t="b">
        <f ca="1">IF(TODAY()-E737&gt;'Data Inputs'!$B$46,TRUE,FALSE)</f>
        <v>1</v>
      </c>
    </row>
    <row r="738" spans="1:13" x14ac:dyDescent="0.25">
      <c r="A738" s="110" t="str">
        <f t="shared" si="33"/>
        <v/>
      </c>
      <c r="B738" s="55"/>
      <c r="C738" s="55"/>
      <c r="D738" s="55"/>
      <c r="E738" s="56"/>
      <c r="F738" s="133"/>
      <c r="G738" s="56"/>
      <c r="H738" s="84">
        <f>SUMIF('Cash Inflows'!E:E,'AR Journal'!D738,'Cash Inflows'!F:F)</f>
        <v>0</v>
      </c>
      <c r="I738" s="84">
        <f t="shared" si="34"/>
        <v>0</v>
      </c>
      <c r="J738">
        <f t="shared" si="35"/>
        <v>0</v>
      </c>
      <c r="K738" t="b">
        <f ca="1">IF(TODAY()-E738&gt;'Data Inputs'!$B$46,TRUE,FALSE)</f>
        <v>1</v>
      </c>
    </row>
    <row r="739" spans="1:13" x14ac:dyDescent="0.25">
      <c r="A739" s="110" t="str">
        <f t="shared" si="33"/>
        <v/>
      </c>
      <c r="B739" s="55"/>
      <c r="C739" s="55"/>
      <c r="D739" s="55"/>
      <c r="E739" s="56"/>
      <c r="F739" s="133"/>
      <c r="G739" s="56"/>
      <c r="H739" s="84">
        <f>SUMIF('Cash Inflows'!E:E,'AR Journal'!D739,'Cash Inflows'!F:F)</f>
        <v>0</v>
      </c>
      <c r="I739" s="84">
        <f t="shared" si="34"/>
        <v>0</v>
      </c>
      <c r="J739">
        <f t="shared" si="35"/>
        <v>0</v>
      </c>
      <c r="K739" t="b">
        <f ca="1">IF(TODAY()-E739&gt;'Data Inputs'!$B$46,TRUE,FALSE)</f>
        <v>1</v>
      </c>
    </row>
    <row r="740" spans="1:13" x14ac:dyDescent="0.25">
      <c r="A740" s="110" t="str">
        <f t="shared" si="33"/>
        <v/>
      </c>
      <c r="B740" s="55"/>
      <c r="C740" s="55"/>
      <c r="D740" s="55"/>
      <c r="E740" s="56"/>
      <c r="F740" s="133"/>
      <c r="G740" s="56"/>
      <c r="H740" s="84">
        <f>SUMIF('Cash Inflows'!E:E,'AR Journal'!D740,'Cash Inflows'!F:F)</f>
        <v>0</v>
      </c>
      <c r="I740" s="84">
        <f t="shared" si="34"/>
        <v>0</v>
      </c>
      <c r="J740">
        <f t="shared" si="35"/>
        <v>0</v>
      </c>
      <c r="K740" t="b">
        <f ca="1">IF(TODAY()-E740&gt;'Data Inputs'!$B$46,TRUE,FALSE)</f>
        <v>1</v>
      </c>
    </row>
    <row r="741" spans="1:13" x14ac:dyDescent="0.25">
      <c r="A741" s="110" t="str">
        <f t="shared" si="33"/>
        <v/>
      </c>
      <c r="B741" s="55"/>
      <c r="C741" s="55"/>
      <c r="D741" s="55"/>
      <c r="E741" s="56"/>
      <c r="F741" s="133"/>
      <c r="G741" s="56"/>
      <c r="H741" s="84">
        <f>SUMIF('Cash Inflows'!E:E,'AR Journal'!D741,'Cash Inflows'!F:F)</f>
        <v>0</v>
      </c>
      <c r="I741" s="84">
        <f t="shared" si="34"/>
        <v>0</v>
      </c>
      <c r="J741">
        <f t="shared" si="35"/>
        <v>0</v>
      </c>
      <c r="K741" t="b">
        <f ca="1">IF(TODAY()-E741&gt;'Data Inputs'!$B$46,TRUE,FALSE)</f>
        <v>1</v>
      </c>
    </row>
    <row r="742" spans="1:13" x14ac:dyDescent="0.25">
      <c r="A742" s="110" t="str">
        <f t="shared" si="33"/>
        <v/>
      </c>
      <c r="B742" s="55"/>
      <c r="C742" s="55"/>
      <c r="D742" s="55"/>
      <c r="E742" s="56"/>
      <c r="F742" s="133"/>
      <c r="G742" s="56"/>
      <c r="H742" s="84">
        <f>SUMIF('Cash Inflows'!E:E,'AR Journal'!D742,'Cash Inflows'!F:F)</f>
        <v>0</v>
      </c>
      <c r="I742" s="84">
        <f t="shared" si="34"/>
        <v>0</v>
      </c>
      <c r="J742">
        <f t="shared" si="35"/>
        <v>0</v>
      </c>
      <c r="K742" t="b">
        <f ca="1">IF(TODAY()-E742&gt;'Data Inputs'!$B$46,TRUE,FALSE)</f>
        <v>1</v>
      </c>
    </row>
    <row r="743" spans="1:13" x14ac:dyDescent="0.25">
      <c r="A743" s="110" t="str">
        <f t="shared" si="33"/>
        <v/>
      </c>
      <c r="B743" s="55"/>
      <c r="C743" s="55"/>
      <c r="D743" s="55"/>
      <c r="E743" s="56"/>
      <c r="F743" s="133"/>
      <c r="G743" s="56"/>
      <c r="H743" s="84">
        <f>SUMIF('Cash Inflows'!E:E,'AR Journal'!D743,'Cash Inflows'!F:F)</f>
        <v>0</v>
      </c>
      <c r="I743" s="84">
        <f t="shared" si="34"/>
        <v>0</v>
      </c>
      <c r="J743">
        <f t="shared" si="35"/>
        <v>0</v>
      </c>
      <c r="K743" t="b">
        <f ca="1">IF(TODAY()-E743&gt;'Data Inputs'!$B$46,TRUE,FALSE)</f>
        <v>1</v>
      </c>
    </row>
    <row r="744" spans="1:13" x14ac:dyDescent="0.25">
      <c r="A744" s="110" t="str">
        <f t="shared" si="33"/>
        <v/>
      </c>
      <c r="B744" s="55"/>
      <c r="C744" s="55"/>
      <c r="D744" s="55"/>
      <c r="E744" s="56"/>
      <c r="F744" s="133"/>
      <c r="G744" s="56"/>
      <c r="H744" s="84">
        <f>SUMIF('Cash Inflows'!E:E,'AR Journal'!D744,'Cash Inflows'!F:F)</f>
        <v>0</v>
      </c>
      <c r="I744" s="84">
        <f t="shared" si="34"/>
        <v>0</v>
      </c>
      <c r="J744">
        <f t="shared" si="35"/>
        <v>0</v>
      </c>
      <c r="K744" t="b">
        <f ca="1">IF(TODAY()-E744&gt;'Data Inputs'!$B$46,TRUE,FALSE)</f>
        <v>1</v>
      </c>
      <c r="L744" s="141">
        <v>0</v>
      </c>
      <c r="M744" s="140">
        <v>43999</v>
      </c>
    </row>
    <row r="745" spans="1:13" x14ac:dyDescent="0.25">
      <c r="A745" s="110" t="str">
        <f t="shared" si="33"/>
        <v/>
      </c>
      <c r="B745" s="55"/>
      <c r="C745" s="129"/>
      <c r="D745" s="55"/>
      <c r="E745" s="56"/>
      <c r="F745" s="133"/>
      <c r="G745" s="56"/>
      <c r="H745" s="84">
        <f>SUMIF('Cash Inflows'!E:E,'AR Journal'!D745,'Cash Inflows'!F:F)</f>
        <v>0</v>
      </c>
      <c r="I745" s="84">
        <f t="shared" si="34"/>
        <v>0</v>
      </c>
      <c r="J745">
        <f t="shared" si="35"/>
        <v>0</v>
      </c>
      <c r="K745" t="b">
        <f ca="1">IF(TODAY()-E745&gt;'Data Inputs'!$B$46,TRUE,FALSE)</f>
        <v>1</v>
      </c>
    </row>
    <row r="746" spans="1:13" x14ac:dyDescent="0.25">
      <c r="A746" s="110" t="str">
        <f t="shared" si="33"/>
        <v/>
      </c>
      <c r="B746" s="55"/>
      <c r="C746" s="129"/>
      <c r="D746" s="55"/>
      <c r="E746" s="56"/>
      <c r="F746" s="133"/>
      <c r="G746" s="56"/>
      <c r="H746" s="84">
        <f>SUMIF('Cash Inflows'!E:E,'AR Journal'!D746,'Cash Inflows'!F:F)</f>
        <v>0</v>
      </c>
      <c r="I746" s="84">
        <f t="shared" si="34"/>
        <v>0</v>
      </c>
      <c r="J746">
        <f t="shared" si="35"/>
        <v>0</v>
      </c>
      <c r="K746" t="b">
        <f ca="1">IF(TODAY()-E746&gt;'Data Inputs'!$B$46,TRUE,FALSE)</f>
        <v>1</v>
      </c>
    </row>
    <row r="747" spans="1:13" x14ac:dyDescent="0.25">
      <c r="A747" s="110" t="str">
        <f t="shared" si="33"/>
        <v/>
      </c>
      <c r="B747" s="55"/>
      <c r="C747" s="129"/>
      <c r="D747" s="55"/>
      <c r="E747" s="56"/>
      <c r="F747" s="133"/>
      <c r="G747" s="56"/>
      <c r="H747" s="84">
        <f>SUMIF('Cash Inflows'!E:E,'AR Journal'!D747,'Cash Inflows'!F:F)</f>
        <v>0</v>
      </c>
      <c r="I747" s="84">
        <f t="shared" si="34"/>
        <v>0</v>
      </c>
      <c r="J747">
        <f t="shared" si="35"/>
        <v>0</v>
      </c>
      <c r="K747" t="b">
        <f ca="1">IF(TODAY()-E747&gt;'Data Inputs'!$B$46,TRUE,FALSE)</f>
        <v>1</v>
      </c>
    </row>
    <row r="748" spans="1:13" x14ac:dyDescent="0.25">
      <c r="A748" s="110" t="str">
        <f t="shared" si="33"/>
        <v/>
      </c>
      <c r="B748" s="55"/>
      <c r="C748" s="129"/>
      <c r="D748" s="55"/>
      <c r="E748" s="56"/>
      <c r="F748" s="133"/>
      <c r="G748" s="56"/>
      <c r="H748" s="84">
        <f>SUMIF('Cash Inflows'!E:E,'AR Journal'!D748,'Cash Inflows'!F:F)</f>
        <v>0</v>
      </c>
      <c r="I748" s="84">
        <f t="shared" si="34"/>
        <v>0</v>
      </c>
      <c r="J748">
        <f t="shared" si="35"/>
        <v>0</v>
      </c>
      <c r="K748" t="b">
        <f ca="1">IF(TODAY()-E748&gt;'Data Inputs'!$B$46,TRUE,FALSE)</f>
        <v>1</v>
      </c>
    </row>
    <row r="749" spans="1:13" x14ac:dyDescent="0.25">
      <c r="A749" s="110" t="str">
        <f t="shared" si="33"/>
        <v/>
      </c>
      <c r="B749" s="55"/>
      <c r="C749" s="129"/>
      <c r="D749" s="55"/>
      <c r="E749" s="56"/>
      <c r="F749" s="133"/>
      <c r="G749" s="56"/>
      <c r="H749" s="84">
        <f>SUMIF('Cash Inflows'!E:E,'AR Journal'!D749,'Cash Inflows'!F:F)</f>
        <v>0</v>
      </c>
      <c r="I749" s="84">
        <f t="shared" si="34"/>
        <v>0</v>
      </c>
      <c r="J749">
        <f t="shared" si="35"/>
        <v>0</v>
      </c>
      <c r="K749" t="b">
        <f ca="1">IF(TODAY()-E749&gt;'Data Inputs'!$B$46,TRUE,FALSE)</f>
        <v>1</v>
      </c>
    </row>
    <row r="750" spans="1:13" x14ac:dyDescent="0.25">
      <c r="A750" s="110" t="str">
        <f t="shared" si="33"/>
        <v/>
      </c>
      <c r="B750" s="55"/>
      <c r="C750" s="129"/>
      <c r="D750" s="55"/>
      <c r="E750" s="56"/>
      <c r="F750" s="133"/>
      <c r="G750" s="56"/>
      <c r="H750" s="84">
        <f>SUMIF('Cash Inflows'!E:E,'AR Journal'!D750,'Cash Inflows'!F:F)</f>
        <v>0</v>
      </c>
      <c r="I750" s="84">
        <f t="shared" si="34"/>
        <v>0</v>
      </c>
      <c r="J750">
        <f t="shared" si="35"/>
        <v>0</v>
      </c>
      <c r="K750" t="b">
        <f ca="1">IF(TODAY()-E750&gt;'Data Inputs'!$B$46,TRUE,FALSE)</f>
        <v>1</v>
      </c>
    </row>
    <row r="751" spans="1:13" x14ac:dyDescent="0.25">
      <c r="A751" s="110" t="str">
        <f t="shared" si="33"/>
        <v/>
      </c>
      <c r="B751" s="55"/>
      <c r="C751" s="129"/>
      <c r="D751" s="55"/>
      <c r="E751" s="56"/>
      <c r="F751" s="133"/>
      <c r="G751" s="56"/>
      <c r="H751" s="84">
        <f>SUMIF('Cash Inflows'!E:E,'AR Journal'!D751,'Cash Inflows'!F:F)</f>
        <v>0</v>
      </c>
      <c r="I751" s="84">
        <f t="shared" si="34"/>
        <v>0</v>
      </c>
      <c r="J751">
        <f t="shared" si="35"/>
        <v>0</v>
      </c>
      <c r="K751" t="b">
        <f ca="1">IF(TODAY()-E751&gt;'Data Inputs'!$B$46,TRUE,FALSE)</f>
        <v>1</v>
      </c>
    </row>
    <row r="752" spans="1:13" x14ac:dyDescent="0.25">
      <c r="A752" s="110" t="str">
        <f t="shared" si="33"/>
        <v/>
      </c>
      <c r="B752" s="55"/>
      <c r="C752" s="129"/>
      <c r="D752" s="55"/>
      <c r="E752" s="56"/>
      <c r="F752" s="133"/>
      <c r="G752" s="56"/>
      <c r="H752" s="84">
        <f>SUMIF('Cash Inflows'!E:E,'AR Journal'!D752,'Cash Inflows'!F:F)</f>
        <v>0</v>
      </c>
      <c r="I752" s="84">
        <f t="shared" si="34"/>
        <v>0</v>
      </c>
      <c r="J752">
        <f t="shared" si="35"/>
        <v>0</v>
      </c>
      <c r="K752" t="b">
        <f ca="1">IF(TODAY()-E752&gt;'Data Inputs'!$B$46,TRUE,FALSE)</f>
        <v>1</v>
      </c>
    </row>
    <row r="753" spans="1:11" x14ac:dyDescent="0.25">
      <c r="A753" s="110" t="str">
        <f t="shared" si="33"/>
        <v/>
      </c>
      <c r="B753" s="55"/>
      <c r="C753" s="129"/>
      <c r="D753" s="55"/>
      <c r="E753" s="56"/>
      <c r="F753" s="133"/>
      <c r="G753" s="56"/>
      <c r="H753" s="84">
        <f>SUMIF('Cash Inflows'!E:E,'AR Journal'!D753,'Cash Inflows'!F:F)</f>
        <v>0</v>
      </c>
      <c r="I753" s="84">
        <f t="shared" si="34"/>
        <v>0</v>
      </c>
      <c r="J753">
        <f t="shared" si="35"/>
        <v>0</v>
      </c>
      <c r="K753" t="b">
        <f ca="1">IF(TODAY()-E753&gt;'Data Inputs'!$B$46,TRUE,FALSE)</f>
        <v>1</v>
      </c>
    </row>
    <row r="754" spans="1:11" x14ac:dyDescent="0.25">
      <c r="A754" s="110" t="str">
        <f t="shared" si="33"/>
        <v/>
      </c>
      <c r="B754" s="55"/>
      <c r="C754" s="129"/>
      <c r="D754" s="55"/>
      <c r="E754" s="56"/>
      <c r="F754" s="133"/>
      <c r="G754" s="56"/>
      <c r="H754" s="84">
        <f>SUMIF('Cash Inflows'!E:E,'AR Journal'!D754,'Cash Inflows'!F:F)</f>
        <v>0</v>
      </c>
      <c r="I754" s="84">
        <f t="shared" si="34"/>
        <v>0</v>
      </c>
      <c r="J754">
        <f t="shared" si="35"/>
        <v>0</v>
      </c>
      <c r="K754" t="b">
        <f ca="1">IF(TODAY()-E754&gt;'Data Inputs'!$B$46,TRUE,FALSE)</f>
        <v>1</v>
      </c>
    </row>
    <row r="755" spans="1:11" x14ac:dyDescent="0.25">
      <c r="A755" s="110" t="str">
        <f t="shared" si="33"/>
        <v/>
      </c>
      <c r="B755" s="55"/>
      <c r="C755" s="129"/>
      <c r="D755" s="55"/>
      <c r="E755" s="56"/>
      <c r="F755" s="133"/>
      <c r="G755" s="56"/>
      <c r="H755" s="84">
        <f>SUMIF('Cash Inflows'!E:E,'AR Journal'!D755,'Cash Inflows'!F:F)</f>
        <v>0</v>
      </c>
      <c r="I755" s="84">
        <f t="shared" si="34"/>
        <v>0</v>
      </c>
      <c r="J755">
        <f t="shared" si="35"/>
        <v>0</v>
      </c>
      <c r="K755" t="b">
        <f ca="1">IF(TODAY()-E755&gt;'Data Inputs'!$B$46,TRUE,FALSE)</f>
        <v>1</v>
      </c>
    </row>
    <row r="756" spans="1:11" x14ac:dyDescent="0.25">
      <c r="A756" s="110" t="str">
        <f t="shared" si="33"/>
        <v/>
      </c>
      <c r="B756" s="55"/>
      <c r="C756" s="129"/>
      <c r="D756" s="55"/>
      <c r="E756" s="56"/>
      <c r="F756" s="133"/>
      <c r="G756" s="56"/>
      <c r="H756" s="84">
        <f>SUMIF('Cash Inflows'!E:E,'AR Journal'!D756,'Cash Inflows'!F:F)</f>
        <v>0</v>
      </c>
      <c r="I756" s="84">
        <f t="shared" si="34"/>
        <v>0</v>
      </c>
      <c r="J756">
        <f t="shared" si="35"/>
        <v>0</v>
      </c>
      <c r="K756" t="b">
        <f ca="1">IF(TODAY()-E756&gt;'Data Inputs'!$B$46,TRUE,FALSE)</f>
        <v>1</v>
      </c>
    </row>
    <row r="757" spans="1:11" x14ac:dyDescent="0.25">
      <c r="A757" s="110" t="str">
        <f t="shared" si="33"/>
        <v/>
      </c>
      <c r="B757" s="55"/>
      <c r="C757" s="129"/>
      <c r="D757" s="55"/>
      <c r="E757" s="56"/>
      <c r="F757" s="133"/>
      <c r="G757" s="56"/>
      <c r="H757" s="84">
        <f>SUMIF('Cash Inflows'!E:E,'AR Journal'!D757,'Cash Inflows'!F:F)</f>
        <v>0</v>
      </c>
      <c r="I757" s="84">
        <f t="shared" si="34"/>
        <v>0</v>
      </c>
      <c r="J757">
        <f t="shared" si="35"/>
        <v>0</v>
      </c>
      <c r="K757" t="b">
        <f ca="1">IF(TODAY()-E757&gt;'Data Inputs'!$B$46,TRUE,FALSE)</f>
        <v>1</v>
      </c>
    </row>
    <row r="758" spans="1:11" x14ac:dyDescent="0.25">
      <c r="A758" s="110" t="str">
        <f t="shared" si="33"/>
        <v/>
      </c>
      <c r="B758" s="55"/>
      <c r="C758" s="129"/>
      <c r="D758" s="55"/>
      <c r="E758" s="56"/>
      <c r="F758" s="133"/>
      <c r="G758" s="56"/>
      <c r="H758" s="84">
        <f>SUMIF('Cash Inflows'!E:E,'AR Journal'!D758,'Cash Inflows'!F:F)</f>
        <v>0</v>
      </c>
      <c r="I758" s="84">
        <f t="shared" si="34"/>
        <v>0</v>
      </c>
      <c r="J758">
        <f t="shared" si="35"/>
        <v>0</v>
      </c>
      <c r="K758" t="b">
        <f ca="1">IF(TODAY()-E758&gt;'Data Inputs'!$B$46,TRUE,FALSE)</f>
        <v>1</v>
      </c>
    </row>
    <row r="759" spans="1:11" x14ac:dyDescent="0.25">
      <c r="A759" s="110" t="str">
        <f t="shared" si="33"/>
        <v/>
      </c>
      <c r="B759" s="55"/>
      <c r="C759" s="129"/>
      <c r="D759" s="55"/>
      <c r="E759" s="56"/>
      <c r="F759" s="133"/>
      <c r="G759" s="56"/>
      <c r="H759" s="84">
        <f>SUMIF('Cash Inflows'!E:E,'AR Journal'!D759,'Cash Inflows'!F:F)</f>
        <v>0</v>
      </c>
      <c r="I759" s="84">
        <f t="shared" si="34"/>
        <v>0</v>
      </c>
      <c r="J759">
        <f t="shared" si="35"/>
        <v>0</v>
      </c>
      <c r="K759" t="b">
        <f ca="1">IF(TODAY()-E759&gt;'Data Inputs'!$B$46,TRUE,FALSE)</f>
        <v>1</v>
      </c>
    </row>
    <row r="760" spans="1:11" x14ac:dyDescent="0.25">
      <c r="A760" s="110" t="str">
        <f t="shared" si="33"/>
        <v/>
      </c>
      <c r="B760" s="55"/>
      <c r="C760" s="129"/>
      <c r="D760" s="55"/>
      <c r="E760" s="56"/>
      <c r="F760" s="133"/>
      <c r="G760" s="56"/>
      <c r="H760" s="84">
        <f>SUMIF('Cash Inflows'!E:E,'AR Journal'!D760,'Cash Inflows'!F:F)</f>
        <v>0</v>
      </c>
      <c r="I760" s="84">
        <f t="shared" si="34"/>
        <v>0</v>
      </c>
      <c r="J760">
        <f t="shared" si="35"/>
        <v>0</v>
      </c>
      <c r="K760" t="b">
        <f ca="1">IF(TODAY()-E760&gt;'Data Inputs'!$B$46,TRUE,FALSE)</f>
        <v>1</v>
      </c>
    </row>
    <row r="761" spans="1:11" x14ac:dyDescent="0.25">
      <c r="A761" s="110" t="str">
        <f t="shared" si="33"/>
        <v/>
      </c>
      <c r="B761" s="55"/>
      <c r="C761" s="129"/>
      <c r="D761" s="55"/>
      <c r="E761" s="56"/>
      <c r="F761" s="133"/>
      <c r="G761" s="56"/>
      <c r="H761" s="84">
        <f>SUMIF('Cash Inflows'!E:E,'AR Journal'!D761,'Cash Inflows'!F:F)</f>
        <v>0</v>
      </c>
      <c r="I761" s="84">
        <f t="shared" si="34"/>
        <v>0</v>
      </c>
      <c r="J761">
        <f t="shared" si="35"/>
        <v>0</v>
      </c>
      <c r="K761" t="b">
        <f ca="1">IF(TODAY()-E761&gt;'Data Inputs'!$B$46,TRUE,FALSE)</f>
        <v>1</v>
      </c>
    </row>
    <row r="762" spans="1:11" x14ac:dyDescent="0.25">
      <c r="A762" s="110" t="str">
        <f t="shared" si="33"/>
        <v/>
      </c>
      <c r="B762" s="55"/>
      <c r="C762" s="129"/>
      <c r="D762" s="55"/>
      <c r="E762" s="56"/>
      <c r="F762" s="133"/>
      <c r="G762" s="56"/>
      <c r="H762" s="84">
        <f>SUMIF('Cash Inflows'!E:E,'AR Journal'!D762,'Cash Inflows'!F:F)</f>
        <v>0</v>
      </c>
      <c r="I762" s="84">
        <f t="shared" si="34"/>
        <v>0</v>
      </c>
      <c r="J762">
        <f t="shared" si="35"/>
        <v>0</v>
      </c>
      <c r="K762" t="b">
        <f ca="1">IF(TODAY()-E762&gt;'Data Inputs'!$B$46,TRUE,FALSE)</f>
        <v>1</v>
      </c>
    </row>
    <row r="763" spans="1:11" x14ac:dyDescent="0.25">
      <c r="A763" s="110" t="str">
        <f t="shared" si="33"/>
        <v/>
      </c>
      <c r="B763" s="55"/>
      <c r="C763" s="129"/>
      <c r="D763" s="55"/>
      <c r="E763" s="56"/>
      <c r="F763" s="133"/>
      <c r="G763" s="56"/>
      <c r="H763" s="84">
        <f>SUMIF('Cash Inflows'!E:E,'AR Journal'!D763,'Cash Inflows'!F:F)</f>
        <v>0</v>
      </c>
      <c r="I763" s="84">
        <f t="shared" si="34"/>
        <v>0</v>
      </c>
      <c r="J763">
        <f t="shared" si="35"/>
        <v>0</v>
      </c>
      <c r="K763" t="b">
        <f ca="1">IF(TODAY()-E763&gt;'Data Inputs'!$B$46,TRUE,FALSE)</f>
        <v>1</v>
      </c>
    </row>
    <row r="764" spans="1:11" x14ac:dyDescent="0.25">
      <c r="A764" s="110" t="str">
        <f t="shared" si="33"/>
        <v/>
      </c>
      <c r="B764" s="55"/>
      <c r="C764" s="129"/>
      <c r="D764" s="55"/>
      <c r="E764" s="56"/>
      <c r="F764" s="133"/>
      <c r="G764" s="56"/>
      <c r="H764" s="84">
        <f>SUMIF('Cash Inflows'!E:E,'AR Journal'!D764,'Cash Inflows'!F:F)</f>
        <v>0</v>
      </c>
      <c r="I764" s="84">
        <f t="shared" si="34"/>
        <v>0</v>
      </c>
      <c r="J764">
        <f t="shared" si="35"/>
        <v>0</v>
      </c>
      <c r="K764" t="b">
        <f ca="1">IF(TODAY()-E764&gt;'Data Inputs'!$B$46,TRUE,FALSE)</f>
        <v>1</v>
      </c>
    </row>
    <row r="765" spans="1:11" x14ac:dyDescent="0.25">
      <c r="A765" s="110" t="str">
        <f t="shared" si="33"/>
        <v/>
      </c>
      <c r="B765" s="55"/>
      <c r="C765" s="129"/>
      <c r="D765" s="55"/>
      <c r="E765" s="56"/>
      <c r="F765" s="133"/>
      <c r="G765" s="56"/>
      <c r="H765" s="84">
        <f>SUMIF('Cash Inflows'!E:E,'AR Journal'!D765,'Cash Inflows'!F:F)</f>
        <v>0</v>
      </c>
      <c r="I765" s="84">
        <f t="shared" si="34"/>
        <v>0</v>
      </c>
      <c r="J765">
        <f t="shared" si="35"/>
        <v>0</v>
      </c>
      <c r="K765" t="b">
        <f ca="1">IF(TODAY()-E765&gt;'Data Inputs'!$B$46,TRUE,FALSE)</f>
        <v>1</v>
      </c>
    </row>
    <row r="766" spans="1:11" x14ac:dyDescent="0.25">
      <c r="A766" s="110" t="str">
        <f t="shared" si="33"/>
        <v/>
      </c>
      <c r="B766" s="55"/>
      <c r="C766" s="129"/>
      <c r="D766" s="55"/>
      <c r="E766" s="56"/>
      <c r="F766" s="133"/>
      <c r="G766" s="56"/>
      <c r="H766" s="84">
        <f>SUMIF('Cash Inflows'!E:E,'AR Journal'!D766,'Cash Inflows'!F:F)</f>
        <v>0</v>
      </c>
      <c r="I766" s="84">
        <f t="shared" si="34"/>
        <v>0</v>
      </c>
      <c r="J766">
        <f t="shared" si="35"/>
        <v>0</v>
      </c>
      <c r="K766" t="b">
        <f ca="1">IF(TODAY()-E766&gt;'Data Inputs'!$B$46,TRUE,FALSE)</f>
        <v>1</v>
      </c>
    </row>
    <row r="767" spans="1:11" x14ac:dyDescent="0.25">
      <c r="A767" s="110" t="str">
        <f t="shared" si="33"/>
        <v/>
      </c>
      <c r="B767" s="55"/>
      <c r="C767" s="129"/>
      <c r="D767" s="55"/>
      <c r="E767" s="56"/>
      <c r="F767" s="133"/>
      <c r="G767" s="56"/>
      <c r="H767" s="84">
        <f>SUMIF('Cash Inflows'!E:E,'AR Journal'!D767,'Cash Inflows'!F:F)</f>
        <v>0</v>
      </c>
      <c r="I767" s="84">
        <f t="shared" si="34"/>
        <v>0</v>
      </c>
      <c r="J767">
        <f t="shared" si="35"/>
        <v>0</v>
      </c>
      <c r="K767" t="b">
        <f ca="1">IF(TODAY()-E767&gt;'Data Inputs'!$B$46,TRUE,FALSE)</f>
        <v>1</v>
      </c>
    </row>
    <row r="768" spans="1:11" x14ac:dyDescent="0.25">
      <c r="A768" s="110" t="str">
        <f t="shared" si="33"/>
        <v/>
      </c>
      <c r="B768" s="55"/>
      <c r="C768" s="129"/>
      <c r="D768" s="55"/>
      <c r="E768" s="56"/>
      <c r="F768" s="133"/>
      <c r="G768" s="56"/>
      <c r="H768" s="84">
        <f>SUMIF('Cash Inflows'!E:E,'AR Journal'!D768,'Cash Inflows'!F:F)</f>
        <v>0</v>
      </c>
      <c r="I768" s="84">
        <f t="shared" si="34"/>
        <v>0</v>
      </c>
      <c r="J768">
        <f t="shared" si="35"/>
        <v>0</v>
      </c>
      <c r="K768" t="b">
        <f ca="1">IF(TODAY()-E768&gt;'Data Inputs'!$B$46,TRUE,FALSE)</f>
        <v>1</v>
      </c>
    </row>
    <row r="769" spans="1:11" x14ac:dyDescent="0.25">
      <c r="A769" s="110" t="str">
        <f t="shared" si="33"/>
        <v/>
      </c>
      <c r="B769" s="55"/>
      <c r="C769" s="129"/>
      <c r="D769" s="55"/>
      <c r="E769" s="56"/>
      <c r="F769" s="133"/>
      <c r="G769" s="56"/>
      <c r="H769" s="84">
        <f>SUMIF('Cash Inflows'!E:E,'AR Journal'!D769,'Cash Inflows'!F:F)</f>
        <v>0</v>
      </c>
      <c r="I769" s="84">
        <f t="shared" si="34"/>
        <v>0</v>
      </c>
      <c r="J769">
        <f t="shared" si="35"/>
        <v>0</v>
      </c>
      <c r="K769" t="b">
        <f ca="1">IF(TODAY()-E769&gt;'Data Inputs'!$B$46,TRUE,FALSE)</f>
        <v>1</v>
      </c>
    </row>
    <row r="770" spans="1:11" x14ac:dyDescent="0.25">
      <c r="A770" s="110" t="str">
        <f t="shared" si="33"/>
        <v/>
      </c>
      <c r="B770" s="55"/>
      <c r="C770" s="129"/>
      <c r="D770" s="55"/>
      <c r="E770" s="56"/>
      <c r="F770" s="133"/>
      <c r="G770" s="56"/>
      <c r="H770" s="84">
        <f>SUMIF('Cash Inflows'!E:E,'AR Journal'!D770,'Cash Inflows'!F:F)</f>
        <v>0</v>
      </c>
      <c r="I770" s="84">
        <f t="shared" si="34"/>
        <v>0</v>
      </c>
      <c r="J770">
        <f t="shared" si="35"/>
        <v>0</v>
      </c>
      <c r="K770" t="b">
        <f ca="1">IF(TODAY()-E770&gt;'Data Inputs'!$B$46,TRUE,FALSE)</f>
        <v>1</v>
      </c>
    </row>
    <row r="771" spans="1:11" x14ac:dyDescent="0.25">
      <c r="A771" s="110" t="str">
        <f t="shared" ref="A771:A834" si="36">IF(E771="","",E771+(6-J771))</f>
        <v/>
      </c>
      <c r="B771" s="55"/>
      <c r="C771" s="129"/>
      <c r="D771" s="55"/>
      <c r="E771" s="56"/>
      <c r="F771" s="133"/>
      <c r="G771" s="56"/>
      <c r="H771" s="84">
        <f>SUMIF('Cash Inflows'!E:E,'AR Journal'!D771,'Cash Inflows'!F:F)</f>
        <v>0</v>
      </c>
      <c r="I771" s="84">
        <f t="shared" ref="I771:I834" si="37">F771-H771</f>
        <v>0</v>
      </c>
      <c r="J771">
        <f t="shared" ref="J771:J834" si="38">IF(WEEKDAY(E771)=7,0,WEEKDAY(E771))</f>
        <v>0</v>
      </c>
      <c r="K771" t="b">
        <f ca="1">IF(TODAY()-E771&gt;'Data Inputs'!$B$46,TRUE,FALSE)</f>
        <v>1</v>
      </c>
    </row>
    <row r="772" spans="1:11" x14ac:dyDescent="0.25">
      <c r="A772" s="110" t="str">
        <f t="shared" si="36"/>
        <v/>
      </c>
      <c r="B772" s="55"/>
      <c r="C772" s="129"/>
      <c r="D772" s="55"/>
      <c r="E772" s="56"/>
      <c r="F772" s="133"/>
      <c r="G772" s="56"/>
      <c r="H772" s="84">
        <f>SUMIF('Cash Inflows'!E:E,'AR Journal'!D772,'Cash Inflows'!F:F)</f>
        <v>0</v>
      </c>
      <c r="I772" s="84">
        <f t="shared" si="37"/>
        <v>0</v>
      </c>
      <c r="J772">
        <f t="shared" si="38"/>
        <v>0</v>
      </c>
      <c r="K772" t="b">
        <f ca="1">IF(TODAY()-E772&gt;'Data Inputs'!$B$46,TRUE,FALSE)</f>
        <v>1</v>
      </c>
    </row>
    <row r="773" spans="1:11" x14ac:dyDescent="0.25">
      <c r="A773" s="110" t="str">
        <f t="shared" si="36"/>
        <v/>
      </c>
      <c r="B773" s="55"/>
      <c r="C773" s="129"/>
      <c r="D773" s="55"/>
      <c r="E773" s="56"/>
      <c r="F773" s="133"/>
      <c r="G773" s="56"/>
      <c r="H773" s="84">
        <f>SUMIF('Cash Inflows'!E:E,'AR Journal'!D773,'Cash Inflows'!F:F)</f>
        <v>0</v>
      </c>
      <c r="I773" s="84">
        <f t="shared" si="37"/>
        <v>0</v>
      </c>
      <c r="J773">
        <f t="shared" si="38"/>
        <v>0</v>
      </c>
      <c r="K773" t="b">
        <f ca="1">IF(TODAY()-E773&gt;'Data Inputs'!$B$46,TRUE,FALSE)</f>
        <v>1</v>
      </c>
    </row>
    <row r="774" spans="1:11" x14ac:dyDescent="0.25">
      <c r="A774" s="110" t="str">
        <f t="shared" si="36"/>
        <v/>
      </c>
      <c r="B774" s="55"/>
      <c r="C774" s="129"/>
      <c r="D774" s="55"/>
      <c r="E774" s="56"/>
      <c r="F774" s="133"/>
      <c r="G774" s="56"/>
      <c r="H774" s="84">
        <f>SUMIF('Cash Inflows'!E:E,'AR Journal'!D774,'Cash Inflows'!F:F)</f>
        <v>0</v>
      </c>
      <c r="I774" s="84">
        <f t="shared" si="37"/>
        <v>0</v>
      </c>
      <c r="J774">
        <f t="shared" si="38"/>
        <v>0</v>
      </c>
      <c r="K774" t="b">
        <f ca="1">IF(TODAY()-E774&gt;'Data Inputs'!$B$46,TRUE,FALSE)</f>
        <v>1</v>
      </c>
    </row>
    <row r="775" spans="1:11" x14ac:dyDescent="0.25">
      <c r="A775" s="110" t="str">
        <f t="shared" si="36"/>
        <v/>
      </c>
      <c r="B775" s="55"/>
      <c r="C775" s="129"/>
      <c r="D775" s="55"/>
      <c r="E775" s="56"/>
      <c r="F775" s="133"/>
      <c r="G775" s="56"/>
      <c r="H775" s="84">
        <f>SUMIF('Cash Inflows'!E:E,'AR Journal'!D775,'Cash Inflows'!F:F)</f>
        <v>0</v>
      </c>
      <c r="I775" s="84">
        <f t="shared" si="37"/>
        <v>0</v>
      </c>
      <c r="J775">
        <f t="shared" si="38"/>
        <v>0</v>
      </c>
      <c r="K775" t="b">
        <f ca="1">IF(TODAY()-E775&gt;'Data Inputs'!$B$46,TRUE,FALSE)</f>
        <v>1</v>
      </c>
    </row>
    <row r="776" spans="1:11" x14ac:dyDescent="0.25">
      <c r="A776" s="110" t="str">
        <f t="shared" si="36"/>
        <v/>
      </c>
      <c r="B776" s="55"/>
      <c r="C776" s="129"/>
      <c r="D776" s="55"/>
      <c r="E776" s="56"/>
      <c r="F776" s="133"/>
      <c r="G776" s="56"/>
      <c r="H776" s="84">
        <f>SUMIF('Cash Inflows'!E:E,'AR Journal'!D776,'Cash Inflows'!F:F)</f>
        <v>0</v>
      </c>
      <c r="I776" s="84">
        <f t="shared" si="37"/>
        <v>0</v>
      </c>
      <c r="J776">
        <f t="shared" si="38"/>
        <v>0</v>
      </c>
      <c r="K776" t="b">
        <f ca="1">IF(TODAY()-E776&gt;'Data Inputs'!$B$46,TRUE,FALSE)</f>
        <v>1</v>
      </c>
    </row>
    <row r="777" spans="1:11" x14ac:dyDescent="0.25">
      <c r="A777" s="110" t="str">
        <f t="shared" si="36"/>
        <v/>
      </c>
      <c r="B777" s="55"/>
      <c r="C777" s="129"/>
      <c r="D777" s="55"/>
      <c r="E777" s="56"/>
      <c r="F777" s="133"/>
      <c r="G777" s="56"/>
      <c r="H777" s="84">
        <f>SUMIF('Cash Inflows'!E:E,'AR Journal'!D777,'Cash Inflows'!F:F)</f>
        <v>0</v>
      </c>
      <c r="I777" s="84">
        <f t="shared" si="37"/>
        <v>0</v>
      </c>
      <c r="J777">
        <f t="shared" si="38"/>
        <v>0</v>
      </c>
      <c r="K777" t="b">
        <f ca="1">IF(TODAY()-E777&gt;'Data Inputs'!$B$46,TRUE,FALSE)</f>
        <v>1</v>
      </c>
    </row>
    <row r="778" spans="1:11" x14ac:dyDescent="0.25">
      <c r="A778" s="110" t="str">
        <f t="shared" si="36"/>
        <v/>
      </c>
      <c r="B778" s="55"/>
      <c r="C778" s="129"/>
      <c r="D778" s="55"/>
      <c r="E778" s="56"/>
      <c r="F778" s="133"/>
      <c r="G778" s="56"/>
      <c r="H778" s="84">
        <f>SUMIF('Cash Inflows'!E:E,'AR Journal'!D778,'Cash Inflows'!F:F)</f>
        <v>0</v>
      </c>
      <c r="I778" s="84">
        <f t="shared" si="37"/>
        <v>0</v>
      </c>
      <c r="J778">
        <f t="shared" si="38"/>
        <v>0</v>
      </c>
      <c r="K778" t="b">
        <f ca="1">IF(TODAY()-E778&gt;'Data Inputs'!$B$46,TRUE,FALSE)</f>
        <v>1</v>
      </c>
    </row>
    <row r="779" spans="1:11" x14ac:dyDescent="0.25">
      <c r="A779" s="110" t="str">
        <f t="shared" si="36"/>
        <v/>
      </c>
      <c r="B779" s="55"/>
      <c r="C779" s="129"/>
      <c r="D779" s="55"/>
      <c r="E779" s="56"/>
      <c r="F779" s="133"/>
      <c r="G779" s="56"/>
      <c r="H779" s="84">
        <f>SUMIF('Cash Inflows'!E:E,'AR Journal'!D779,'Cash Inflows'!F:F)</f>
        <v>0</v>
      </c>
      <c r="I779" s="84">
        <f t="shared" si="37"/>
        <v>0</v>
      </c>
      <c r="J779">
        <f t="shared" si="38"/>
        <v>0</v>
      </c>
      <c r="K779" t="b">
        <f ca="1">IF(TODAY()-E779&gt;'Data Inputs'!$B$46,TRUE,FALSE)</f>
        <v>1</v>
      </c>
    </row>
    <row r="780" spans="1:11" x14ac:dyDescent="0.25">
      <c r="A780" s="110" t="str">
        <f t="shared" si="36"/>
        <v/>
      </c>
      <c r="B780" s="55"/>
      <c r="C780" s="129"/>
      <c r="D780" s="55"/>
      <c r="E780" s="56"/>
      <c r="F780" s="133"/>
      <c r="G780" s="56"/>
      <c r="H780" s="84">
        <f>SUMIF('Cash Inflows'!E:E,'AR Journal'!D780,'Cash Inflows'!F:F)</f>
        <v>0</v>
      </c>
      <c r="I780" s="84">
        <f t="shared" si="37"/>
        <v>0</v>
      </c>
      <c r="J780">
        <f t="shared" si="38"/>
        <v>0</v>
      </c>
      <c r="K780" t="b">
        <f ca="1">IF(TODAY()-E780&gt;'Data Inputs'!$B$46,TRUE,FALSE)</f>
        <v>1</v>
      </c>
    </row>
    <row r="781" spans="1:11" x14ac:dyDescent="0.25">
      <c r="A781" s="110" t="str">
        <f t="shared" si="36"/>
        <v/>
      </c>
      <c r="B781" s="55"/>
      <c r="C781" s="129"/>
      <c r="D781" s="55"/>
      <c r="E781" s="56"/>
      <c r="F781" s="133"/>
      <c r="G781" s="56"/>
      <c r="H781" s="84">
        <f>SUMIF('Cash Inflows'!E:E,'AR Journal'!D781,'Cash Inflows'!F:F)</f>
        <v>0</v>
      </c>
      <c r="I781" s="84">
        <f t="shared" si="37"/>
        <v>0</v>
      </c>
      <c r="J781">
        <f t="shared" si="38"/>
        <v>0</v>
      </c>
      <c r="K781" t="b">
        <f ca="1">IF(TODAY()-E781&gt;'Data Inputs'!$B$46,TRUE,FALSE)</f>
        <v>1</v>
      </c>
    </row>
    <row r="782" spans="1:11" x14ac:dyDescent="0.25">
      <c r="A782" s="110" t="str">
        <f t="shared" si="36"/>
        <v/>
      </c>
      <c r="B782" s="55"/>
      <c r="C782" s="129"/>
      <c r="D782" s="55"/>
      <c r="E782" s="56"/>
      <c r="F782" s="133"/>
      <c r="G782" s="56"/>
      <c r="H782" s="84">
        <f>SUMIF('Cash Inflows'!E:E,'AR Journal'!D782,'Cash Inflows'!F:F)</f>
        <v>0</v>
      </c>
      <c r="I782" s="84">
        <f t="shared" si="37"/>
        <v>0</v>
      </c>
      <c r="J782">
        <f t="shared" si="38"/>
        <v>0</v>
      </c>
      <c r="K782" t="b">
        <f ca="1">IF(TODAY()-E782&gt;'Data Inputs'!$B$46,TRUE,FALSE)</f>
        <v>1</v>
      </c>
    </row>
    <row r="783" spans="1:11" x14ac:dyDescent="0.25">
      <c r="A783" s="110" t="str">
        <f t="shared" si="36"/>
        <v/>
      </c>
      <c r="B783" s="55"/>
      <c r="C783" s="129"/>
      <c r="D783" s="55"/>
      <c r="E783" s="56"/>
      <c r="F783" s="133"/>
      <c r="G783" s="56"/>
      <c r="H783" s="84">
        <f>SUMIF('Cash Inflows'!E:E,'AR Journal'!D783,'Cash Inflows'!F:F)</f>
        <v>0</v>
      </c>
      <c r="I783" s="84">
        <f t="shared" si="37"/>
        <v>0</v>
      </c>
      <c r="J783">
        <f t="shared" si="38"/>
        <v>0</v>
      </c>
      <c r="K783" t="b">
        <f ca="1">IF(TODAY()-E783&gt;'Data Inputs'!$B$46,TRUE,FALSE)</f>
        <v>1</v>
      </c>
    </row>
    <row r="784" spans="1:11" x14ac:dyDescent="0.25">
      <c r="A784" s="110" t="str">
        <f t="shared" si="36"/>
        <v/>
      </c>
      <c r="B784" s="55"/>
      <c r="C784" s="129"/>
      <c r="D784" s="55"/>
      <c r="E784" s="56"/>
      <c r="F784" s="133"/>
      <c r="G784" s="56"/>
      <c r="H784" s="84">
        <f>SUMIF('Cash Inflows'!E:E,'AR Journal'!D784,'Cash Inflows'!F:F)</f>
        <v>0</v>
      </c>
      <c r="I784" s="84">
        <f t="shared" si="37"/>
        <v>0</v>
      </c>
      <c r="J784">
        <f t="shared" si="38"/>
        <v>0</v>
      </c>
      <c r="K784" t="b">
        <f ca="1">IF(TODAY()-E784&gt;'Data Inputs'!$B$46,TRUE,FALSE)</f>
        <v>1</v>
      </c>
    </row>
    <row r="785" spans="1:11" x14ac:dyDescent="0.25">
      <c r="A785" s="110" t="str">
        <f t="shared" si="36"/>
        <v/>
      </c>
      <c r="B785" s="55"/>
      <c r="C785" s="129"/>
      <c r="D785" s="55"/>
      <c r="E785" s="56"/>
      <c r="F785" s="133"/>
      <c r="G785" s="56"/>
      <c r="H785" s="84">
        <f>SUMIF('Cash Inflows'!E:E,'AR Journal'!D785,'Cash Inflows'!F:F)</f>
        <v>0</v>
      </c>
      <c r="I785" s="84">
        <f t="shared" si="37"/>
        <v>0</v>
      </c>
      <c r="J785">
        <f t="shared" si="38"/>
        <v>0</v>
      </c>
      <c r="K785" t="b">
        <f ca="1">IF(TODAY()-E785&gt;'Data Inputs'!$B$46,TRUE,FALSE)</f>
        <v>1</v>
      </c>
    </row>
    <row r="786" spans="1:11" x14ac:dyDescent="0.25">
      <c r="A786" s="110" t="str">
        <f t="shared" si="36"/>
        <v/>
      </c>
      <c r="B786" s="55"/>
      <c r="C786" s="129"/>
      <c r="D786" s="55"/>
      <c r="E786" s="56"/>
      <c r="F786" s="133"/>
      <c r="G786" s="56"/>
      <c r="H786" s="84">
        <f>SUMIF('Cash Inflows'!E:E,'AR Journal'!D786,'Cash Inflows'!F:F)</f>
        <v>0</v>
      </c>
      <c r="I786" s="84">
        <f t="shared" si="37"/>
        <v>0</v>
      </c>
      <c r="J786">
        <f t="shared" si="38"/>
        <v>0</v>
      </c>
      <c r="K786" t="b">
        <f ca="1">IF(TODAY()-E786&gt;'Data Inputs'!$B$46,TRUE,FALSE)</f>
        <v>1</v>
      </c>
    </row>
    <row r="787" spans="1:11" x14ac:dyDescent="0.25">
      <c r="A787" s="110" t="str">
        <f t="shared" si="36"/>
        <v/>
      </c>
      <c r="B787" s="55"/>
      <c r="C787" s="129"/>
      <c r="D787" s="55"/>
      <c r="E787" s="56"/>
      <c r="F787" s="133"/>
      <c r="G787" s="56"/>
      <c r="H787" s="84">
        <f>SUMIF('Cash Inflows'!E:E,'AR Journal'!D787,'Cash Inflows'!F:F)</f>
        <v>0</v>
      </c>
      <c r="I787" s="84">
        <f t="shared" si="37"/>
        <v>0</v>
      </c>
      <c r="J787">
        <f t="shared" si="38"/>
        <v>0</v>
      </c>
      <c r="K787" t="b">
        <f ca="1">IF(TODAY()-E787&gt;'Data Inputs'!$B$46,TRUE,FALSE)</f>
        <v>1</v>
      </c>
    </row>
    <row r="788" spans="1:11" x14ac:dyDescent="0.25">
      <c r="A788" s="110" t="str">
        <f t="shared" si="36"/>
        <v/>
      </c>
      <c r="B788" s="55"/>
      <c r="C788" s="129"/>
      <c r="D788" s="55"/>
      <c r="E788" s="56"/>
      <c r="F788" s="133"/>
      <c r="G788" s="56"/>
      <c r="H788" s="84">
        <f>SUMIF('Cash Inflows'!E:E,'AR Journal'!D788,'Cash Inflows'!F:F)</f>
        <v>0</v>
      </c>
      <c r="I788" s="84">
        <f t="shared" si="37"/>
        <v>0</v>
      </c>
      <c r="J788">
        <f t="shared" si="38"/>
        <v>0</v>
      </c>
      <c r="K788" t="b">
        <f ca="1">IF(TODAY()-E788&gt;'Data Inputs'!$B$46,TRUE,FALSE)</f>
        <v>1</v>
      </c>
    </row>
    <row r="789" spans="1:11" x14ac:dyDescent="0.25">
      <c r="A789" s="110" t="str">
        <f t="shared" si="36"/>
        <v/>
      </c>
      <c r="B789" s="55"/>
      <c r="C789" s="129"/>
      <c r="D789" s="55"/>
      <c r="E789" s="56"/>
      <c r="F789" s="133"/>
      <c r="G789" s="56"/>
      <c r="H789" s="84">
        <f>SUMIF('Cash Inflows'!E:E,'AR Journal'!D789,'Cash Inflows'!F:F)</f>
        <v>0</v>
      </c>
      <c r="I789" s="84">
        <f t="shared" si="37"/>
        <v>0</v>
      </c>
      <c r="J789">
        <f t="shared" si="38"/>
        <v>0</v>
      </c>
      <c r="K789" t="b">
        <f ca="1">IF(TODAY()-E789&gt;'Data Inputs'!$B$46,TRUE,FALSE)</f>
        <v>1</v>
      </c>
    </row>
    <row r="790" spans="1:11" x14ac:dyDescent="0.25">
      <c r="A790" s="110" t="str">
        <f t="shared" si="36"/>
        <v/>
      </c>
      <c r="B790" s="55"/>
      <c r="C790" s="129"/>
      <c r="D790" s="55"/>
      <c r="E790" s="56"/>
      <c r="F790" s="133"/>
      <c r="G790" s="56"/>
      <c r="H790" s="84">
        <f>SUMIF('Cash Inflows'!E:E,'AR Journal'!D790,'Cash Inflows'!F:F)</f>
        <v>0</v>
      </c>
      <c r="I790" s="84">
        <f t="shared" si="37"/>
        <v>0</v>
      </c>
      <c r="J790">
        <f t="shared" si="38"/>
        <v>0</v>
      </c>
      <c r="K790" t="b">
        <f ca="1">IF(TODAY()-E790&gt;'Data Inputs'!$B$46,TRUE,FALSE)</f>
        <v>1</v>
      </c>
    </row>
    <row r="791" spans="1:11" x14ac:dyDescent="0.25">
      <c r="A791" s="110" t="str">
        <f t="shared" si="36"/>
        <v/>
      </c>
      <c r="B791" s="55"/>
      <c r="C791" s="129"/>
      <c r="D791" s="55"/>
      <c r="E791" s="56"/>
      <c r="F791" s="133"/>
      <c r="G791" s="56"/>
      <c r="H791" s="84">
        <f>SUMIF('Cash Inflows'!E:E,'AR Journal'!D791,'Cash Inflows'!F:F)</f>
        <v>0</v>
      </c>
      <c r="I791" s="84">
        <f t="shared" si="37"/>
        <v>0</v>
      </c>
      <c r="J791">
        <f t="shared" si="38"/>
        <v>0</v>
      </c>
      <c r="K791" t="b">
        <f ca="1">IF(TODAY()-E791&gt;'Data Inputs'!$B$46,TRUE,FALSE)</f>
        <v>1</v>
      </c>
    </row>
    <row r="792" spans="1:11" x14ac:dyDescent="0.25">
      <c r="A792" s="110" t="str">
        <f t="shared" si="36"/>
        <v/>
      </c>
      <c r="B792" s="55"/>
      <c r="C792" s="129"/>
      <c r="D792" s="55"/>
      <c r="E792" s="56"/>
      <c r="F792" s="133"/>
      <c r="G792" s="56"/>
      <c r="H792" s="84">
        <f>SUMIF('Cash Inflows'!E:E,'AR Journal'!D792,'Cash Inflows'!F:F)</f>
        <v>0</v>
      </c>
      <c r="I792" s="84">
        <f t="shared" si="37"/>
        <v>0</v>
      </c>
      <c r="J792">
        <f t="shared" si="38"/>
        <v>0</v>
      </c>
      <c r="K792" t="b">
        <f ca="1">IF(TODAY()-E792&gt;'Data Inputs'!$B$46,TRUE,FALSE)</f>
        <v>1</v>
      </c>
    </row>
    <row r="793" spans="1:11" x14ac:dyDescent="0.25">
      <c r="A793" s="110" t="str">
        <f t="shared" si="36"/>
        <v/>
      </c>
      <c r="B793" s="55"/>
      <c r="C793" s="129"/>
      <c r="D793" s="55"/>
      <c r="E793" s="56"/>
      <c r="F793" s="133"/>
      <c r="G793" s="56"/>
      <c r="H793" s="84">
        <f>SUMIF('Cash Inflows'!E:E,'AR Journal'!D793,'Cash Inflows'!F:F)</f>
        <v>0</v>
      </c>
      <c r="I793" s="84">
        <f t="shared" si="37"/>
        <v>0</v>
      </c>
      <c r="J793">
        <f t="shared" si="38"/>
        <v>0</v>
      </c>
      <c r="K793" t="b">
        <f ca="1">IF(TODAY()-E793&gt;'Data Inputs'!$B$46,TRUE,FALSE)</f>
        <v>1</v>
      </c>
    </row>
    <row r="794" spans="1:11" x14ac:dyDescent="0.25">
      <c r="A794" s="110" t="str">
        <f t="shared" si="36"/>
        <v/>
      </c>
      <c r="B794" s="55"/>
      <c r="C794" s="129"/>
      <c r="D794" s="55"/>
      <c r="E794" s="56"/>
      <c r="F794" s="133"/>
      <c r="G794" s="56"/>
      <c r="H794" s="84">
        <f>SUMIF('Cash Inflows'!E:E,'AR Journal'!D794,'Cash Inflows'!F:F)</f>
        <v>0</v>
      </c>
      <c r="I794" s="84">
        <f t="shared" si="37"/>
        <v>0</v>
      </c>
      <c r="J794">
        <f t="shared" si="38"/>
        <v>0</v>
      </c>
      <c r="K794" t="b">
        <f ca="1">IF(TODAY()-E794&gt;'Data Inputs'!$B$46,TRUE,FALSE)</f>
        <v>1</v>
      </c>
    </row>
    <row r="795" spans="1:11" x14ac:dyDescent="0.25">
      <c r="A795" s="110" t="str">
        <f t="shared" si="36"/>
        <v/>
      </c>
      <c r="B795" s="55"/>
      <c r="C795" s="129"/>
      <c r="D795" s="55"/>
      <c r="E795" s="56"/>
      <c r="F795" s="133"/>
      <c r="G795" s="56"/>
      <c r="H795" s="84">
        <f>SUMIF('Cash Inflows'!E:E,'AR Journal'!D795,'Cash Inflows'!F:F)</f>
        <v>0</v>
      </c>
      <c r="I795" s="84">
        <f t="shared" si="37"/>
        <v>0</v>
      </c>
      <c r="J795">
        <f t="shared" si="38"/>
        <v>0</v>
      </c>
      <c r="K795" t="b">
        <f ca="1">IF(TODAY()-E795&gt;'Data Inputs'!$B$46,TRUE,FALSE)</f>
        <v>1</v>
      </c>
    </row>
    <row r="796" spans="1:11" x14ac:dyDescent="0.25">
      <c r="A796" s="110" t="str">
        <f t="shared" si="36"/>
        <v/>
      </c>
      <c r="B796" s="55"/>
      <c r="C796" s="129"/>
      <c r="D796" s="55"/>
      <c r="E796" s="56"/>
      <c r="F796" s="133"/>
      <c r="G796" s="56"/>
      <c r="H796" s="84">
        <f>SUMIF('Cash Inflows'!E:E,'AR Journal'!D796,'Cash Inflows'!F:F)</f>
        <v>0</v>
      </c>
      <c r="I796" s="84">
        <f t="shared" si="37"/>
        <v>0</v>
      </c>
      <c r="J796">
        <f t="shared" si="38"/>
        <v>0</v>
      </c>
      <c r="K796" t="b">
        <f ca="1">IF(TODAY()-E796&gt;'Data Inputs'!$B$46,TRUE,FALSE)</f>
        <v>1</v>
      </c>
    </row>
    <row r="797" spans="1:11" x14ac:dyDescent="0.25">
      <c r="A797" s="110" t="str">
        <f t="shared" si="36"/>
        <v/>
      </c>
      <c r="B797" s="55"/>
      <c r="C797" s="129"/>
      <c r="D797" s="55"/>
      <c r="E797" s="56"/>
      <c r="F797" s="133"/>
      <c r="G797" s="56"/>
      <c r="H797" s="84">
        <f>SUMIF('Cash Inflows'!E:E,'AR Journal'!D797,'Cash Inflows'!F:F)</f>
        <v>0</v>
      </c>
      <c r="I797" s="84">
        <f t="shared" si="37"/>
        <v>0</v>
      </c>
      <c r="J797">
        <f t="shared" si="38"/>
        <v>0</v>
      </c>
      <c r="K797" t="b">
        <f ca="1">IF(TODAY()-E797&gt;'Data Inputs'!$B$46,TRUE,FALSE)</f>
        <v>1</v>
      </c>
    </row>
    <row r="798" spans="1:11" x14ac:dyDescent="0.25">
      <c r="A798" s="110" t="str">
        <f t="shared" si="36"/>
        <v/>
      </c>
      <c r="B798" s="55"/>
      <c r="C798" s="129"/>
      <c r="D798" s="55"/>
      <c r="E798" s="56"/>
      <c r="F798" s="133"/>
      <c r="G798" s="56"/>
      <c r="H798" s="84">
        <f>SUMIF('Cash Inflows'!E:E,'AR Journal'!D798,'Cash Inflows'!F:F)</f>
        <v>0</v>
      </c>
      <c r="I798" s="84">
        <f t="shared" si="37"/>
        <v>0</v>
      </c>
      <c r="J798">
        <f t="shared" si="38"/>
        <v>0</v>
      </c>
      <c r="K798" t="b">
        <f ca="1">IF(TODAY()-E798&gt;'Data Inputs'!$B$46,TRUE,FALSE)</f>
        <v>1</v>
      </c>
    </row>
    <row r="799" spans="1:11" x14ac:dyDescent="0.25">
      <c r="A799" s="110" t="str">
        <f t="shared" si="36"/>
        <v/>
      </c>
      <c r="B799" s="55"/>
      <c r="C799" s="129"/>
      <c r="D799" s="55"/>
      <c r="E799" s="56"/>
      <c r="F799" s="133"/>
      <c r="G799" s="56"/>
      <c r="H799" s="84">
        <f>SUMIF('Cash Inflows'!E:E,'AR Journal'!D799,'Cash Inflows'!F:F)</f>
        <v>0</v>
      </c>
      <c r="I799" s="84">
        <f t="shared" si="37"/>
        <v>0</v>
      </c>
      <c r="J799">
        <f t="shared" si="38"/>
        <v>0</v>
      </c>
      <c r="K799" t="b">
        <f ca="1">IF(TODAY()-E799&gt;'Data Inputs'!$B$46,TRUE,FALSE)</f>
        <v>1</v>
      </c>
    </row>
    <row r="800" spans="1:11" x14ac:dyDescent="0.25">
      <c r="A800" s="110" t="str">
        <f t="shared" si="36"/>
        <v/>
      </c>
      <c r="B800" s="55"/>
      <c r="C800" s="129"/>
      <c r="D800" s="55"/>
      <c r="E800" s="56"/>
      <c r="F800" s="133"/>
      <c r="G800" s="56"/>
      <c r="H800" s="84">
        <f>SUMIF('Cash Inflows'!E:E,'AR Journal'!D800,'Cash Inflows'!F:F)</f>
        <v>0</v>
      </c>
      <c r="I800" s="84">
        <f t="shared" si="37"/>
        <v>0</v>
      </c>
      <c r="J800">
        <f t="shared" si="38"/>
        <v>0</v>
      </c>
      <c r="K800" t="b">
        <f ca="1">IF(TODAY()-E800&gt;'Data Inputs'!$B$46,TRUE,FALSE)</f>
        <v>1</v>
      </c>
    </row>
    <row r="801" spans="1:11" x14ac:dyDescent="0.25">
      <c r="A801" s="110" t="str">
        <f t="shared" si="36"/>
        <v/>
      </c>
      <c r="B801" s="55"/>
      <c r="C801" s="129"/>
      <c r="D801" s="55"/>
      <c r="E801" s="56"/>
      <c r="F801" s="133"/>
      <c r="G801" s="56"/>
      <c r="H801" s="84">
        <f>SUMIF('Cash Inflows'!E:E,'AR Journal'!D801,'Cash Inflows'!F:F)</f>
        <v>0</v>
      </c>
      <c r="I801" s="84">
        <f t="shared" si="37"/>
        <v>0</v>
      </c>
      <c r="J801">
        <f t="shared" si="38"/>
        <v>0</v>
      </c>
      <c r="K801" t="b">
        <f ca="1">IF(TODAY()-E801&gt;'Data Inputs'!$B$46,TRUE,FALSE)</f>
        <v>1</v>
      </c>
    </row>
    <row r="802" spans="1:11" x14ac:dyDescent="0.25">
      <c r="A802" s="110" t="str">
        <f t="shared" si="36"/>
        <v/>
      </c>
      <c r="B802" s="55"/>
      <c r="C802" s="129"/>
      <c r="D802" s="55"/>
      <c r="E802" s="56"/>
      <c r="F802" s="133"/>
      <c r="G802" s="56"/>
      <c r="H802" s="84">
        <f>SUMIF('Cash Inflows'!E:E,'AR Journal'!D802,'Cash Inflows'!F:F)</f>
        <v>0</v>
      </c>
      <c r="I802" s="84">
        <f t="shared" si="37"/>
        <v>0</v>
      </c>
      <c r="J802">
        <f t="shared" si="38"/>
        <v>0</v>
      </c>
      <c r="K802" t="b">
        <f ca="1">IF(TODAY()-E802&gt;'Data Inputs'!$B$46,TRUE,FALSE)</f>
        <v>1</v>
      </c>
    </row>
    <row r="803" spans="1:11" x14ac:dyDescent="0.25">
      <c r="A803" s="110" t="str">
        <f t="shared" si="36"/>
        <v/>
      </c>
      <c r="B803" s="55"/>
      <c r="C803" s="129"/>
      <c r="D803" s="55"/>
      <c r="E803" s="56"/>
      <c r="F803" s="133"/>
      <c r="G803" s="56"/>
      <c r="H803" s="84">
        <f>SUMIF('Cash Inflows'!E:E,'AR Journal'!D803,'Cash Inflows'!F:F)</f>
        <v>0</v>
      </c>
      <c r="I803" s="84">
        <f t="shared" si="37"/>
        <v>0</v>
      </c>
      <c r="J803">
        <f t="shared" si="38"/>
        <v>0</v>
      </c>
      <c r="K803" t="b">
        <f ca="1">IF(TODAY()-E803&gt;'Data Inputs'!$B$46,TRUE,FALSE)</f>
        <v>1</v>
      </c>
    </row>
    <row r="804" spans="1:11" x14ac:dyDescent="0.25">
      <c r="A804" s="110" t="str">
        <f t="shared" si="36"/>
        <v/>
      </c>
      <c r="B804" s="55"/>
      <c r="C804" s="129"/>
      <c r="D804" s="55"/>
      <c r="E804" s="56"/>
      <c r="F804" s="133"/>
      <c r="G804" s="56"/>
      <c r="H804" s="84">
        <f>SUMIF('Cash Inflows'!E:E,'AR Journal'!D804,'Cash Inflows'!F:F)</f>
        <v>0</v>
      </c>
      <c r="I804" s="84">
        <f t="shared" si="37"/>
        <v>0</v>
      </c>
      <c r="J804">
        <f t="shared" si="38"/>
        <v>0</v>
      </c>
      <c r="K804" t="b">
        <f ca="1">IF(TODAY()-E804&gt;'Data Inputs'!$B$46,TRUE,FALSE)</f>
        <v>1</v>
      </c>
    </row>
    <row r="805" spans="1:11" x14ac:dyDescent="0.25">
      <c r="A805" s="110" t="str">
        <f t="shared" si="36"/>
        <v/>
      </c>
      <c r="B805" s="55"/>
      <c r="C805" s="129"/>
      <c r="D805" s="55"/>
      <c r="E805" s="56"/>
      <c r="F805" s="133"/>
      <c r="G805" s="56"/>
      <c r="H805" s="84">
        <f>SUMIF('Cash Inflows'!E:E,'AR Journal'!D805,'Cash Inflows'!F:F)</f>
        <v>0</v>
      </c>
      <c r="I805" s="84">
        <f t="shared" si="37"/>
        <v>0</v>
      </c>
      <c r="J805">
        <f t="shared" si="38"/>
        <v>0</v>
      </c>
      <c r="K805" t="b">
        <f ca="1">IF(TODAY()-E805&gt;'Data Inputs'!$B$46,TRUE,FALSE)</f>
        <v>1</v>
      </c>
    </row>
    <row r="806" spans="1:11" x14ac:dyDescent="0.25">
      <c r="A806" s="110" t="str">
        <f t="shared" si="36"/>
        <v/>
      </c>
      <c r="B806" s="55"/>
      <c r="C806" s="129"/>
      <c r="D806" s="55"/>
      <c r="E806" s="56"/>
      <c r="F806" s="133"/>
      <c r="G806" s="56"/>
      <c r="H806" s="84">
        <f>SUMIF('Cash Inflows'!E:E,'AR Journal'!D806,'Cash Inflows'!F:F)</f>
        <v>0</v>
      </c>
      <c r="I806" s="84">
        <f t="shared" si="37"/>
        <v>0</v>
      </c>
      <c r="J806">
        <f t="shared" si="38"/>
        <v>0</v>
      </c>
      <c r="K806" t="b">
        <f ca="1">IF(TODAY()-E806&gt;'Data Inputs'!$B$46,TRUE,FALSE)</f>
        <v>1</v>
      </c>
    </row>
    <row r="807" spans="1:11" x14ac:dyDescent="0.25">
      <c r="A807" s="110" t="str">
        <f t="shared" si="36"/>
        <v/>
      </c>
      <c r="B807" s="55"/>
      <c r="C807" s="129"/>
      <c r="D807" s="55"/>
      <c r="E807" s="56"/>
      <c r="F807" s="133"/>
      <c r="G807" s="56"/>
      <c r="H807" s="84">
        <f>SUMIF('Cash Inflows'!E:E,'AR Journal'!D807,'Cash Inflows'!F:F)</f>
        <v>0</v>
      </c>
      <c r="I807" s="84">
        <f t="shared" si="37"/>
        <v>0</v>
      </c>
      <c r="J807">
        <f t="shared" si="38"/>
        <v>0</v>
      </c>
      <c r="K807" t="b">
        <f ca="1">IF(TODAY()-E807&gt;'Data Inputs'!$B$46,TRUE,FALSE)</f>
        <v>1</v>
      </c>
    </row>
    <row r="808" spans="1:11" x14ac:dyDescent="0.25">
      <c r="A808" s="110" t="str">
        <f t="shared" si="36"/>
        <v/>
      </c>
      <c r="B808" s="55"/>
      <c r="C808" s="129"/>
      <c r="D808" s="55"/>
      <c r="E808" s="56"/>
      <c r="F808" s="133"/>
      <c r="G808" s="56"/>
      <c r="H808" s="84">
        <f>SUMIF('Cash Inflows'!E:E,'AR Journal'!D808,'Cash Inflows'!F:F)</f>
        <v>0</v>
      </c>
      <c r="I808" s="84">
        <f t="shared" si="37"/>
        <v>0</v>
      </c>
      <c r="J808">
        <f t="shared" si="38"/>
        <v>0</v>
      </c>
      <c r="K808" t="b">
        <f ca="1">IF(TODAY()-E808&gt;'Data Inputs'!$B$46,TRUE,FALSE)</f>
        <v>1</v>
      </c>
    </row>
    <row r="809" spans="1:11" x14ac:dyDescent="0.25">
      <c r="A809" s="110" t="str">
        <f t="shared" si="36"/>
        <v/>
      </c>
      <c r="B809" s="55"/>
      <c r="C809" s="129"/>
      <c r="D809" s="55"/>
      <c r="E809" s="56"/>
      <c r="F809" s="133"/>
      <c r="G809" s="56"/>
      <c r="H809" s="84">
        <f>SUMIF('Cash Inflows'!E:E,'AR Journal'!D809,'Cash Inflows'!F:F)</f>
        <v>0</v>
      </c>
      <c r="I809" s="84">
        <f t="shared" si="37"/>
        <v>0</v>
      </c>
      <c r="J809">
        <f t="shared" si="38"/>
        <v>0</v>
      </c>
      <c r="K809" t="b">
        <f ca="1">IF(TODAY()-E809&gt;'Data Inputs'!$B$46,TRUE,FALSE)</f>
        <v>1</v>
      </c>
    </row>
    <row r="810" spans="1:11" x14ac:dyDescent="0.25">
      <c r="A810" s="110" t="str">
        <f t="shared" si="36"/>
        <v/>
      </c>
      <c r="B810" s="55"/>
      <c r="C810" s="129"/>
      <c r="D810" s="55"/>
      <c r="E810" s="56"/>
      <c r="F810" s="133"/>
      <c r="G810" s="56"/>
      <c r="H810" s="84">
        <f>SUMIF('Cash Inflows'!E:E,'AR Journal'!D810,'Cash Inflows'!F:F)</f>
        <v>0</v>
      </c>
      <c r="I810" s="84">
        <f t="shared" si="37"/>
        <v>0</v>
      </c>
      <c r="J810">
        <f t="shared" si="38"/>
        <v>0</v>
      </c>
      <c r="K810" t="b">
        <f ca="1">IF(TODAY()-E810&gt;'Data Inputs'!$B$46,TRUE,FALSE)</f>
        <v>1</v>
      </c>
    </row>
    <row r="811" spans="1:11" x14ac:dyDescent="0.25">
      <c r="A811" s="110" t="str">
        <f t="shared" si="36"/>
        <v/>
      </c>
      <c r="B811" s="55"/>
      <c r="C811" s="129"/>
      <c r="D811" s="55"/>
      <c r="E811" s="56"/>
      <c r="F811" s="133"/>
      <c r="G811" s="56"/>
      <c r="H811" s="84">
        <f>SUMIF('Cash Inflows'!E:E,'AR Journal'!D811,'Cash Inflows'!F:F)</f>
        <v>0</v>
      </c>
      <c r="I811" s="84">
        <f t="shared" si="37"/>
        <v>0</v>
      </c>
      <c r="J811">
        <f t="shared" si="38"/>
        <v>0</v>
      </c>
      <c r="K811" t="b">
        <f ca="1">IF(TODAY()-E811&gt;'Data Inputs'!$B$46,TRUE,FALSE)</f>
        <v>1</v>
      </c>
    </row>
    <row r="812" spans="1:11" x14ac:dyDescent="0.25">
      <c r="A812" s="110" t="str">
        <f t="shared" si="36"/>
        <v/>
      </c>
      <c r="B812" s="55"/>
      <c r="C812" s="129"/>
      <c r="D812" s="55"/>
      <c r="E812" s="56"/>
      <c r="F812" s="133"/>
      <c r="G812" s="56"/>
      <c r="H812" s="84">
        <f>SUMIF('Cash Inflows'!E:E,'AR Journal'!D812,'Cash Inflows'!F:F)</f>
        <v>0</v>
      </c>
      <c r="I812" s="84">
        <f t="shared" si="37"/>
        <v>0</v>
      </c>
      <c r="J812">
        <f t="shared" si="38"/>
        <v>0</v>
      </c>
      <c r="K812" t="b">
        <f ca="1">IF(TODAY()-E812&gt;'Data Inputs'!$B$46,TRUE,FALSE)</f>
        <v>1</v>
      </c>
    </row>
    <row r="813" spans="1:11" x14ac:dyDescent="0.25">
      <c r="A813" s="110" t="str">
        <f t="shared" si="36"/>
        <v/>
      </c>
      <c r="B813" s="55"/>
      <c r="C813" s="129"/>
      <c r="D813" s="55"/>
      <c r="E813" s="56"/>
      <c r="F813" s="133"/>
      <c r="G813" s="56"/>
      <c r="H813" s="84">
        <f>SUMIF('Cash Inflows'!E:E,'AR Journal'!D813,'Cash Inflows'!F:F)</f>
        <v>0</v>
      </c>
      <c r="I813" s="84">
        <f t="shared" si="37"/>
        <v>0</v>
      </c>
      <c r="J813">
        <f t="shared" si="38"/>
        <v>0</v>
      </c>
      <c r="K813" t="b">
        <f ca="1">IF(TODAY()-E813&gt;'Data Inputs'!$B$46,TRUE,FALSE)</f>
        <v>1</v>
      </c>
    </row>
    <row r="814" spans="1:11" x14ac:dyDescent="0.25">
      <c r="A814" s="110" t="str">
        <f t="shared" si="36"/>
        <v/>
      </c>
      <c r="B814" s="55"/>
      <c r="C814" s="129"/>
      <c r="D814" s="55"/>
      <c r="E814" s="56"/>
      <c r="F814" s="133"/>
      <c r="G814" s="56"/>
      <c r="H814" s="84">
        <f>SUMIF('Cash Inflows'!E:E,'AR Journal'!D814,'Cash Inflows'!F:F)</f>
        <v>0</v>
      </c>
      <c r="I814" s="84">
        <f t="shared" si="37"/>
        <v>0</v>
      </c>
      <c r="J814">
        <f t="shared" si="38"/>
        <v>0</v>
      </c>
      <c r="K814" t="b">
        <f ca="1">IF(TODAY()-E814&gt;'Data Inputs'!$B$46,TRUE,FALSE)</f>
        <v>1</v>
      </c>
    </row>
    <row r="815" spans="1:11" x14ac:dyDescent="0.25">
      <c r="A815" s="110" t="str">
        <f t="shared" si="36"/>
        <v/>
      </c>
      <c r="B815" s="55"/>
      <c r="C815" s="129"/>
      <c r="D815" s="55"/>
      <c r="E815" s="56"/>
      <c r="F815" s="133"/>
      <c r="G815" s="56"/>
      <c r="H815" s="84">
        <f>SUMIF('Cash Inflows'!E:E,'AR Journal'!D815,'Cash Inflows'!F:F)</f>
        <v>0</v>
      </c>
      <c r="I815" s="84">
        <f t="shared" si="37"/>
        <v>0</v>
      </c>
      <c r="J815">
        <f t="shared" si="38"/>
        <v>0</v>
      </c>
      <c r="K815" t="b">
        <f ca="1">IF(TODAY()-E815&gt;'Data Inputs'!$B$46,TRUE,FALSE)</f>
        <v>1</v>
      </c>
    </row>
    <row r="816" spans="1:11" x14ac:dyDescent="0.25">
      <c r="A816" s="110" t="str">
        <f t="shared" si="36"/>
        <v/>
      </c>
      <c r="B816" s="55"/>
      <c r="C816" s="129"/>
      <c r="D816" s="55"/>
      <c r="E816" s="56"/>
      <c r="F816" s="133"/>
      <c r="G816" s="56"/>
      <c r="H816" s="84">
        <f>SUMIF('Cash Inflows'!E:E,'AR Journal'!D816,'Cash Inflows'!F:F)</f>
        <v>0</v>
      </c>
      <c r="I816" s="84">
        <f t="shared" si="37"/>
        <v>0</v>
      </c>
      <c r="J816">
        <f t="shared" si="38"/>
        <v>0</v>
      </c>
      <c r="K816" t="b">
        <f ca="1">IF(TODAY()-E816&gt;'Data Inputs'!$B$46,TRUE,FALSE)</f>
        <v>1</v>
      </c>
    </row>
    <row r="817" spans="1:11" x14ac:dyDescent="0.25">
      <c r="A817" s="110" t="str">
        <f t="shared" si="36"/>
        <v/>
      </c>
      <c r="B817" s="55"/>
      <c r="C817" s="129"/>
      <c r="D817" s="55"/>
      <c r="E817" s="56"/>
      <c r="F817" s="133"/>
      <c r="G817" s="56"/>
      <c r="H817" s="84">
        <f>SUMIF('Cash Inflows'!E:E,'AR Journal'!D817,'Cash Inflows'!F:F)</f>
        <v>0</v>
      </c>
      <c r="I817" s="84">
        <f t="shared" si="37"/>
        <v>0</v>
      </c>
      <c r="J817">
        <f t="shared" si="38"/>
        <v>0</v>
      </c>
      <c r="K817" t="b">
        <f ca="1">IF(TODAY()-E817&gt;'Data Inputs'!$B$46,TRUE,FALSE)</f>
        <v>1</v>
      </c>
    </row>
    <row r="818" spans="1:11" x14ac:dyDescent="0.25">
      <c r="A818" s="110" t="str">
        <f t="shared" si="36"/>
        <v/>
      </c>
      <c r="B818" s="55"/>
      <c r="C818" s="129"/>
      <c r="D818" s="55"/>
      <c r="E818" s="56"/>
      <c r="F818" s="133"/>
      <c r="G818" s="56"/>
      <c r="H818" s="84">
        <f>SUMIF('Cash Inflows'!E:E,'AR Journal'!D818,'Cash Inflows'!F:F)</f>
        <v>0</v>
      </c>
      <c r="I818" s="84">
        <f t="shared" si="37"/>
        <v>0</v>
      </c>
      <c r="J818">
        <f t="shared" si="38"/>
        <v>0</v>
      </c>
      <c r="K818" t="b">
        <f ca="1">IF(TODAY()-E818&gt;'Data Inputs'!$B$46,TRUE,FALSE)</f>
        <v>1</v>
      </c>
    </row>
    <row r="819" spans="1:11" x14ac:dyDescent="0.25">
      <c r="A819" s="110" t="str">
        <f t="shared" si="36"/>
        <v/>
      </c>
      <c r="B819" s="55"/>
      <c r="C819" s="129"/>
      <c r="D819" s="55"/>
      <c r="E819" s="56"/>
      <c r="F819" s="133"/>
      <c r="G819" s="56"/>
      <c r="H819" s="84">
        <f>SUMIF('Cash Inflows'!E:E,'AR Journal'!D819,'Cash Inflows'!F:F)</f>
        <v>0</v>
      </c>
      <c r="I819" s="84">
        <f t="shared" si="37"/>
        <v>0</v>
      </c>
      <c r="J819">
        <f t="shared" si="38"/>
        <v>0</v>
      </c>
      <c r="K819" t="b">
        <f ca="1">IF(TODAY()-E819&gt;'Data Inputs'!$B$46,TRUE,FALSE)</f>
        <v>1</v>
      </c>
    </row>
    <row r="820" spans="1:11" x14ac:dyDescent="0.25">
      <c r="A820" s="110" t="str">
        <f t="shared" si="36"/>
        <v/>
      </c>
      <c r="B820" s="55"/>
      <c r="C820" s="129"/>
      <c r="D820" s="55"/>
      <c r="E820" s="56"/>
      <c r="F820" s="133"/>
      <c r="G820" s="56"/>
      <c r="H820" s="84">
        <f>SUMIF('Cash Inflows'!E:E,'AR Journal'!D820,'Cash Inflows'!F:F)</f>
        <v>0</v>
      </c>
      <c r="I820" s="84">
        <f t="shared" si="37"/>
        <v>0</v>
      </c>
      <c r="J820">
        <f t="shared" si="38"/>
        <v>0</v>
      </c>
      <c r="K820" t="b">
        <f ca="1">IF(TODAY()-E820&gt;'Data Inputs'!$B$46,TRUE,FALSE)</f>
        <v>1</v>
      </c>
    </row>
    <row r="821" spans="1:11" x14ac:dyDescent="0.25">
      <c r="A821" s="110" t="str">
        <f t="shared" si="36"/>
        <v/>
      </c>
      <c r="B821" s="55"/>
      <c r="C821" s="129"/>
      <c r="D821" s="55"/>
      <c r="E821" s="56"/>
      <c r="F821" s="133"/>
      <c r="G821" s="56"/>
      <c r="H821" s="84">
        <f>SUMIF('Cash Inflows'!E:E,'AR Journal'!D821,'Cash Inflows'!F:F)</f>
        <v>0</v>
      </c>
      <c r="I821" s="84">
        <f t="shared" si="37"/>
        <v>0</v>
      </c>
      <c r="J821">
        <f t="shared" si="38"/>
        <v>0</v>
      </c>
      <c r="K821" t="b">
        <f ca="1">IF(TODAY()-E821&gt;'Data Inputs'!$B$46,TRUE,FALSE)</f>
        <v>1</v>
      </c>
    </row>
    <row r="822" spans="1:11" x14ac:dyDescent="0.25">
      <c r="A822" s="110" t="str">
        <f t="shared" si="36"/>
        <v/>
      </c>
      <c r="B822" s="55"/>
      <c r="C822" s="129"/>
      <c r="D822" s="55"/>
      <c r="E822" s="56"/>
      <c r="F822" s="133"/>
      <c r="G822" s="56"/>
      <c r="H822" s="84">
        <f>SUMIF('Cash Inflows'!E:E,'AR Journal'!D822,'Cash Inflows'!F:F)</f>
        <v>0</v>
      </c>
      <c r="I822" s="84">
        <f t="shared" si="37"/>
        <v>0</v>
      </c>
      <c r="J822">
        <f t="shared" si="38"/>
        <v>0</v>
      </c>
      <c r="K822" t="b">
        <f ca="1">IF(TODAY()-E822&gt;'Data Inputs'!$B$46,TRUE,FALSE)</f>
        <v>1</v>
      </c>
    </row>
    <row r="823" spans="1:11" x14ac:dyDescent="0.25">
      <c r="A823" s="110" t="str">
        <f t="shared" si="36"/>
        <v/>
      </c>
      <c r="B823" s="55"/>
      <c r="C823" s="129"/>
      <c r="D823" s="55"/>
      <c r="E823" s="56"/>
      <c r="F823" s="133"/>
      <c r="G823" s="56"/>
      <c r="H823" s="84">
        <f>SUMIF('Cash Inflows'!E:E,'AR Journal'!D823,'Cash Inflows'!F:F)</f>
        <v>0</v>
      </c>
      <c r="I823" s="84">
        <f t="shared" si="37"/>
        <v>0</v>
      </c>
      <c r="J823">
        <f t="shared" si="38"/>
        <v>0</v>
      </c>
      <c r="K823" t="b">
        <f ca="1">IF(TODAY()-E823&gt;'Data Inputs'!$B$46,TRUE,FALSE)</f>
        <v>1</v>
      </c>
    </row>
    <row r="824" spans="1:11" x14ac:dyDescent="0.25">
      <c r="A824" s="110" t="str">
        <f t="shared" si="36"/>
        <v/>
      </c>
      <c r="B824" s="55"/>
      <c r="C824" s="129"/>
      <c r="D824" s="55"/>
      <c r="E824" s="56"/>
      <c r="F824" s="133"/>
      <c r="G824" s="56"/>
      <c r="H824" s="84">
        <f>SUMIF('Cash Inflows'!E:E,'AR Journal'!D824,'Cash Inflows'!F:F)</f>
        <v>0</v>
      </c>
      <c r="I824" s="84">
        <f t="shared" si="37"/>
        <v>0</v>
      </c>
      <c r="J824">
        <f t="shared" si="38"/>
        <v>0</v>
      </c>
      <c r="K824" t="b">
        <f ca="1">IF(TODAY()-E824&gt;'Data Inputs'!$B$46,TRUE,FALSE)</f>
        <v>1</v>
      </c>
    </row>
    <row r="825" spans="1:11" x14ac:dyDescent="0.25">
      <c r="A825" s="110" t="str">
        <f t="shared" si="36"/>
        <v/>
      </c>
      <c r="B825" s="55"/>
      <c r="C825" s="129"/>
      <c r="D825" s="55"/>
      <c r="E825" s="56"/>
      <c r="F825" s="133"/>
      <c r="G825" s="56"/>
      <c r="H825" s="84">
        <f>SUMIF('Cash Inflows'!E:E,'AR Journal'!D825,'Cash Inflows'!F:F)</f>
        <v>0</v>
      </c>
      <c r="I825" s="84">
        <f t="shared" si="37"/>
        <v>0</v>
      </c>
      <c r="J825">
        <f t="shared" si="38"/>
        <v>0</v>
      </c>
      <c r="K825" t="b">
        <f ca="1">IF(TODAY()-E825&gt;'Data Inputs'!$B$46,TRUE,FALSE)</f>
        <v>1</v>
      </c>
    </row>
    <row r="826" spans="1:11" x14ac:dyDescent="0.25">
      <c r="A826" s="110" t="str">
        <f t="shared" si="36"/>
        <v/>
      </c>
      <c r="B826" s="55"/>
      <c r="C826" s="129"/>
      <c r="D826" s="55"/>
      <c r="E826" s="56"/>
      <c r="F826" s="133"/>
      <c r="G826" s="56"/>
      <c r="H826" s="84">
        <f>SUMIF('Cash Inflows'!E:E,'AR Journal'!D826,'Cash Inflows'!F:F)</f>
        <v>0</v>
      </c>
      <c r="I826" s="84">
        <f t="shared" si="37"/>
        <v>0</v>
      </c>
      <c r="J826">
        <f t="shared" si="38"/>
        <v>0</v>
      </c>
      <c r="K826" t="b">
        <f ca="1">IF(TODAY()-E826&gt;'Data Inputs'!$B$46,TRUE,FALSE)</f>
        <v>1</v>
      </c>
    </row>
    <row r="827" spans="1:11" x14ac:dyDescent="0.25">
      <c r="A827" s="110" t="str">
        <f t="shared" si="36"/>
        <v/>
      </c>
      <c r="B827" s="55"/>
      <c r="C827" s="129"/>
      <c r="D827" s="55"/>
      <c r="E827" s="56"/>
      <c r="F827" s="133"/>
      <c r="G827" s="56"/>
      <c r="H827" s="84">
        <f>SUMIF('Cash Inflows'!E:E,'AR Journal'!D827,'Cash Inflows'!F:F)</f>
        <v>0</v>
      </c>
      <c r="I827" s="84">
        <f t="shared" si="37"/>
        <v>0</v>
      </c>
      <c r="J827">
        <f t="shared" si="38"/>
        <v>0</v>
      </c>
      <c r="K827" t="b">
        <f ca="1">IF(TODAY()-E827&gt;'Data Inputs'!$B$46,TRUE,FALSE)</f>
        <v>1</v>
      </c>
    </row>
    <row r="828" spans="1:11" x14ac:dyDescent="0.25">
      <c r="A828" s="110" t="str">
        <f t="shared" si="36"/>
        <v/>
      </c>
      <c r="B828" s="55"/>
      <c r="C828" s="129"/>
      <c r="D828" s="55"/>
      <c r="E828" s="56"/>
      <c r="F828" s="133"/>
      <c r="G828" s="56"/>
      <c r="H828" s="84">
        <f>SUMIF('Cash Inflows'!E:E,'AR Journal'!D828,'Cash Inflows'!F:F)</f>
        <v>0</v>
      </c>
      <c r="I828" s="84">
        <f t="shared" si="37"/>
        <v>0</v>
      </c>
      <c r="J828">
        <f t="shared" si="38"/>
        <v>0</v>
      </c>
      <c r="K828" t="b">
        <f ca="1">IF(TODAY()-E828&gt;'Data Inputs'!$B$46,TRUE,FALSE)</f>
        <v>1</v>
      </c>
    </row>
    <row r="829" spans="1:11" x14ac:dyDescent="0.25">
      <c r="A829" s="110" t="str">
        <f t="shared" si="36"/>
        <v/>
      </c>
      <c r="B829" s="55"/>
      <c r="C829" s="129"/>
      <c r="D829" s="55"/>
      <c r="E829" s="56"/>
      <c r="F829" s="133"/>
      <c r="G829" s="56"/>
      <c r="H829" s="84">
        <f>SUMIF('Cash Inflows'!E:E,'AR Journal'!D829,'Cash Inflows'!F:F)</f>
        <v>0</v>
      </c>
      <c r="I829" s="84">
        <f t="shared" si="37"/>
        <v>0</v>
      </c>
      <c r="J829">
        <f t="shared" si="38"/>
        <v>0</v>
      </c>
      <c r="K829" t="b">
        <f ca="1">IF(TODAY()-E829&gt;'Data Inputs'!$B$46,TRUE,FALSE)</f>
        <v>1</v>
      </c>
    </row>
    <row r="830" spans="1:11" x14ac:dyDescent="0.25">
      <c r="A830" s="110" t="str">
        <f t="shared" si="36"/>
        <v/>
      </c>
      <c r="B830" s="55"/>
      <c r="C830" s="129"/>
      <c r="D830" s="55"/>
      <c r="E830" s="56"/>
      <c r="F830" s="133"/>
      <c r="G830" s="56"/>
      <c r="H830" s="84">
        <f>SUMIF('Cash Inflows'!E:E,'AR Journal'!D830,'Cash Inflows'!F:F)</f>
        <v>0</v>
      </c>
      <c r="I830" s="84">
        <f t="shared" si="37"/>
        <v>0</v>
      </c>
      <c r="J830">
        <f t="shared" si="38"/>
        <v>0</v>
      </c>
      <c r="K830" t="b">
        <f ca="1">IF(TODAY()-E830&gt;'Data Inputs'!$B$46,TRUE,FALSE)</f>
        <v>1</v>
      </c>
    </row>
    <row r="831" spans="1:11" x14ac:dyDescent="0.25">
      <c r="A831" s="110" t="str">
        <f t="shared" si="36"/>
        <v/>
      </c>
      <c r="B831" s="55"/>
      <c r="C831" s="129"/>
      <c r="D831" s="55"/>
      <c r="E831" s="56"/>
      <c r="F831" s="133"/>
      <c r="G831" s="56"/>
      <c r="H831" s="84">
        <f>SUMIF('Cash Inflows'!E:E,'AR Journal'!D831,'Cash Inflows'!F:F)</f>
        <v>0</v>
      </c>
      <c r="I831" s="84">
        <f t="shared" si="37"/>
        <v>0</v>
      </c>
      <c r="J831">
        <f t="shared" si="38"/>
        <v>0</v>
      </c>
      <c r="K831" t="b">
        <f ca="1">IF(TODAY()-E831&gt;'Data Inputs'!$B$46,TRUE,FALSE)</f>
        <v>1</v>
      </c>
    </row>
    <row r="832" spans="1:11" x14ac:dyDescent="0.25">
      <c r="A832" s="110" t="str">
        <f t="shared" si="36"/>
        <v/>
      </c>
      <c r="B832" s="55"/>
      <c r="C832" s="129"/>
      <c r="D832" s="55"/>
      <c r="E832" s="56"/>
      <c r="F832" s="133"/>
      <c r="G832" s="56"/>
      <c r="H832" s="84">
        <f>SUMIF('Cash Inflows'!E:E,'AR Journal'!D832,'Cash Inflows'!F:F)</f>
        <v>0</v>
      </c>
      <c r="I832" s="84">
        <f t="shared" si="37"/>
        <v>0</v>
      </c>
      <c r="J832">
        <f t="shared" si="38"/>
        <v>0</v>
      </c>
      <c r="K832" t="b">
        <f ca="1">IF(TODAY()-E832&gt;'Data Inputs'!$B$46,TRUE,FALSE)</f>
        <v>1</v>
      </c>
    </row>
    <row r="833" spans="1:11" x14ac:dyDescent="0.25">
      <c r="A833" s="110" t="str">
        <f t="shared" si="36"/>
        <v/>
      </c>
      <c r="B833" s="55"/>
      <c r="C833" s="129"/>
      <c r="D833" s="55"/>
      <c r="E833" s="56"/>
      <c r="F833" s="133"/>
      <c r="G833" s="56"/>
      <c r="H833" s="84">
        <f>SUMIF('Cash Inflows'!E:E,'AR Journal'!D833,'Cash Inflows'!F:F)</f>
        <v>0</v>
      </c>
      <c r="I833" s="84">
        <f t="shared" si="37"/>
        <v>0</v>
      </c>
      <c r="J833">
        <f t="shared" si="38"/>
        <v>0</v>
      </c>
      <c r="K833" t="b">
        <f ca="1">IF(TODAY()-E833&gt;'Data Inputs'!$B$46,TRUE,FALSE)</f>
        <v>1</v>
      </c>
    </row>
    <row r="834" spans="1:11" x14ac:dyDescent="0.25">
      <c r="A834" s="110" t="str">
        <f t="shared" si="36"/>
        <v/>
      </c>
      <c r="B834" s="55"/>
      <c r="C834" s="129"/>
      <c r="D834" s="55"/>
      <c r="E834" s="56"/>
      <c r="F834" s="133"/>
      <c r="G834" s="56"/>
      <c r="H834" s="84">
        <f>SUMIF('Cash Inflows'!E:E,'AR Journal'!D834,'Cash Inflows'!F:F)</f>
        <v>0</v>
      </c>
      <c r="I834" s="84">
        <f t="shared" si="37"/>
        <v>0</v>
      </c>
      <c r="J834">
        <f t="shared" si="38"/>
        <v>0</v>
      </c>
      <c r="K834" t="b">
        <f ca="1">IF(TODAY()-E834&gt;'Data Inputs'!$B$46,TRUE,FALSE)</f>
        <v>1</v>
      </c>
    </row>
    <row r="835" spans="1:11" x14ac:dyDescent="0.25">
      <c r="A835" s="110" t="str">
        <f t="shared" ref="A835:A898" si="39">IF(E835="","",E835+(6-J835))</f>
        <v/>
      </c>
      <c r="B835" s="55"/>
      <c r="C835" s="129"/>
      <c r="D835" s="55"/>
      <c r="E835" s="56"/>
      <c r="F835" s="133"/>
      <c r="G835" s="56"/>
      <c r="H835" s="84">
        <f>SUMIF('Cash Inflows'!E:E,'AR Journal'!D835,'Cash Inflows'!F:F)</f>
        <v>0</v>
      </c>
      <c r="I835" s="84">
        <f t="shared" ref="I835:I898" si="40">F835-H835</f>
        <v>0</v>
      </c>
      <c r="J835">
        <f t="shared" ref="J835:J898" si="41">IF(WEEKDAY(E835)=7,0,WEEKDAY(E835))</f>
        <v>0</v>
      </c>
      <c r="K835" t="b">
        <f ca="1">IF(TODAY()-E835&gt;'Data Inputs'!$B$46,TRUE,FALSE)</f>
        <v>1</v>
      </c>
    </row>
    <row r="836" spans="1:11" x14ac:dyDescent="0.25">
      <c r="A836" s="110" t="str">
        <f t="shared" si="39"/>
        <v/>
      </c>
      <c r="B836" s="55"/>
      <c r="C836" s="129"/>
      <c r="D836" s="55"/>
      <c r="E836" s="56"/>
      <c r="F836" s="133"/>
      <c r="G836" s="56"/>
      <c r="H836" s="84">
        <f>SUMIF('Cash Inflows'!E:E,'AR Journal'!D836,'Cash Inflows'!F:F)</f>
        <v>0</v>
      </c>
      <c r="I836" s="84">
        <f t="shared" si="40"/>
        <v>0</v>
      </c>
      <c r="J836">
        <f t="shared" si="41"/>
        <v>0</v>
      </c>
      <c r="K836" t="b">
        <f ca="1">IF(TODAY()-E836&gt;'Data Inputs'!$B$46,TRUE,FALSE)</f>
        <v>1</v>
      </c>
    </row>
    <row r="837" spans="1:11" x14ac:dyDescent="0.25">
      <c r="A837" s="110" t="str">
        <f t="shared" si="39"/>
        <v/>
      </c>
      <c r="B837" s="55"/>
      <c r="C837" s="129"/>
      <c r="D837" s="55"/>
      <c r="E837" s="56"/>
      <c r="F837" s="133"/>
      <c r="G837" s="56"/>
      <c r="H837" s="84">
        <f>SUMIF('Cash Inflows'!E:E,'AR Journal'!D837,'Cash Inflows'!F:F)</f>
        <v>0</v>
      </c>
      <c r="I837" s="84">
        <f t="shared" si="40"/>
        <v>0</v>
      </c>
      <c r="J837">
        <f t="shared" si="41"/>
        <v>0</v>
      </c>
      <c r="K837" t="b">
        <f ca="1">IF(TODAY()-E837&gt;'Data Inputs'!$B$46,TRUE,FALSE)</f>
        <v>1</v>
      </c>
    </row>
    <row r="838" spans="1:11" x14ac:dyDescent="0.25">
      <c r="A838" s="110" t="str">
        <f t="shared" si="39"/>
        <v/>
      </c>
      <c r="B838" s="55"/>
      <c r="C838" s="129"/>
      <c r="D838" s="55"/>
      <c r="E838" s="56"/>
      <c r="F838" s="133"/>
      <c r="G838" s="56"/>
      <c r="H838" s="84">
        <f>SUMIF('Cash Inflows'!E:E,'AR Journal'!D838,'Cash Inflows'!F:F)</f>
        <v>0</v>
      </c>
      <c r="I838" s="84">
        <f t="shared" si="40"/>
        <v>0</v>
      </c>
      <c r="J838">
        <f t="shared" si="41"/>
        <v>0</v>
      </c>
      <c r="K838" t="b">
        <f ca="1">IF(TODAY()-E838&gt;'Data Inputs'!$B$46,TRUE,FALSE)</f>
        <v>1</v>
      </c>
    </row>
    <row r="839" spans="1:11" x14ac:dyDescent="0.25">
      <c r="A839" s="110" t="str">
        <f t="shared" si="39"/>
        <v/>
      </c>
      <c r="B839" s="55"/>
      <c r="C839" s="129"/>
      <c r="D839" s="55"/>
      <c r="E839" s="56"/>
      <c r="F839" s="133"/>
      <c r="G839" s="56"/>
      <c r="H839" s="84">
        <f>SUMIF('Cash Inflows'!E:E,'AR Journal'!D839,'Cash Inflows'!F:F)</f>
        <v>0</v>
      </c>
      <c r="I839" s="84">
        <f t="shared" si="40"/>
        <v>0</v>
      </c>
      <c r="J839">
        <f t="shared" si="41"/>
        <v>0</v>
      </c>
      <c r="K839" t="b">
        <f ca="1">IF(TODAY()-E839&gt;'Data Inputs'!$B$46,TRUE,FALSE)</f>
        <v>1</v>
      </c>
    </row>
    <row r="840" spans="1:11" x14ac:dyDescent="0.25">
      <c r="A840" s="110" t="str">
        <f t="shared" si="39"/>
        <v/>
      </c>
      <c r="B840" s="55"/>
      <c r="C840" s="129"/>
      <c r="D840" s="55"/>
      <c r="E840" s="56"/>
      <c r="F840" s="133"/>
      <c r="G840" s="56"/>
      <c r="H840" s="84">
        <f>SUMIF('Cash Inflows'!E:E,'AR Journal'!D840,'Cash Inflows'!F:F)</f>
        <v>0</v>
      </c>
      <c r="I840" s="84">
        <f t="shared" si="40"/>
        <v>0</v>
      </c>
      <c r="J840">
        <f t="shared" si="41"/>
        <v>0</v>
      </c>
      <c r="K840" t="b">
        <f ca="1">IF(TODAY()-E840&gt;'Data Inputs'!$B$46,TRUE,FALSE)</f>
        <v>1</v>
      </c>
    </row>
    <row r="841" spans="1:11" x14ac:dyDescent="0.25">
      <c r="A841" s="110" t="str">
        <f t="shared" si="39"/>
        <v/>
      </c>
      <c r="B841" s="55"/>
      <c r="C841" s="129"/>
      <c r="D841" s="55"/>
      <c r="E841" s="56"/>
      <c r="F841" s="133"/>
      <c r="G841" s="56"/>
      <c r="H841" s="84">
        <f>SUMIF('Cash Inflows'!E:E,'AR Journal'!D841,'Cash Inflows'!F:F)</f>
        <v>0</v>
      </c>
      <c r="I841" s="84">
        <f t="shared" si="40"/>
        <v>0</v>
      </c>
      <c r="J841">
        <f t="shared" si="41"/>
        <v>0</v>
      </c>
      <c r="K841" t="b">
        <f ca="1">IF(TODAY()-E841&gt;'Data Inputs'!$B$46,TRUE,FALSE)</f>
        <v>1</v>
      </c>
    </row>
    <row r="842" spans="1:11" x14ac:dyDescent="0.25">
      <c r="A842" s="110" t="str">
        <f t="shared" si="39"/>
        <v/>
      </c>
      <c r="B842" s="55"/>
      <c r="C842" s="129"/>
      <c r="D842" s="55"/>
      <c r="E842" s="56"/>
      <c r="F842" s="133"/>
      <c r="G842" s="56"/>
      <c r="H842" s="84">
        <f>SUMIF('Cash Inflows'!E:E,'AR Journal'!D842,'Cash Inflows'!F:F)</f>
        <v>0</v>
      </c>
      <c r="I842" s="84">
        <f t="shared" si="40"/>
        <v>0</v>
      </c>
      <c r="J842">
        <f t="shared" si="41"/>
        <v>0</v>
      </c>
      <c r="K842" t="b">
        <f ca="1">IF(TODAY()-E842&gt;'Data Inputs'!$B$46,TRUE,FALSE)</f>
        <v>1</v>
      </c>
    </row>
    <row r="843" spans="1:11" x14ac:dyDescent="0.25">
      <c r="A843" s="110" t="str">
        <f t="shared" si="39"/>
        <v/>
      </c>
      <c r="B843" s="55"/>
      <c r="C843" s="129"/>
      <c r="D843" s="55"/>
      <c r="E843" s="56"/>
      <c r="F843" s="133"/>
      <c r="G843" s="56"/>
      <c r="H843" s="84">
        <f>SUMIF('Cash Inflows'!E:E,'AR Journal'!D843,'Cash Inflows'!F:F)</f>
        <v>0</v>
      </c>
      <c r="I843" s="84">
        <f t="shared" si="40"/>
        <v>0</v>
      </c>
      <c r="J843">
        <f t="shared" si="41"/>
        <v>0</v>
      </c>
      <c r="K843" t="b">
        <f ca="1">IF(TODAY()-E843&gt;'Data Inputs'!$B$46,TRUE,FALSE)</f>
        <v>1</v>
      </c>
    </row>
    <row r="844" spans="1:11" x14ac:dyDescent="0.25">
      <c r="A844" s="110" t="str">
        <f t="shared" si="39"/>
        <v/>
      </c>
      <c r="B844" s="55"/>
      <c r="C844" s="129"/>
      <c r="D844" s="55"/>
      <c r="E844" s="56"/>
      <c r="F844" s="133"/>
      <c r="G844" s="56"/>
      <c r="H844" s="84">
        <f>SUMIF('Cash Inflows'!E:E,'AR Journal'!D844,'Cash Inflows'!F:F)</f>
        <v>0</v>
      </c>
      <c r="I844" s="84">
        <f t="shared" si="40"/>
        <v>0</v>
      </c>
      <c r="J844">
        <f t="shared" si="41"/>
        <v>0</v>
      </c>
      <c r="K844" t="b">
        <f ca="1">IF(TODAY()-E844&gt;'Data Inputs'!$B$46,TRUE,FALSE)</f>
        <v>1</v>
      </c>
    </row>
    <row r="845" spans="1:11" x14ac:dyDescent="0.25">
      <c r="A845" s="110" t="str">
        <f t="shared" si="39"/>
        <v/>
      </c>
      <c r="B845" s="55"/>
      <c r="C845" s="129"/>
      <c r="D845" s="55"/>
      <c r="E845" s="56"/>
      <c r="F845" s="133"/>
      <c r="G845" s="56"/>
      <c r="H845" s="84">
        <f>SUMIF('Cash Inflows'!E:E,'AR Journal'!D845,'Cash Inflows'!F:F)</f>
        <v>0</v>
      </c>
      <c r="I845" s="84">
        <f t="shared" si="40"/>
        <v>0</v>
      </c>
      <c r="J845">
        <f t="shared" si="41"/>
        <v>0</v>
      </c>
      <c r="K845" t="b">
        <f ca="1">IF(TODAY()-E845&gt;'Data Inputs'!$B$46,TRUE,FALSE)</f>
        <v>1</v>
      </c>
    </row>
    <row r="846" spans="1:11" x14ac:dyDescent="0.25">
      <c r="A846" s="110" t="str">
        <f t="shared" si="39"/>
        <v/>
      </c>
      <c r="B846" s="55"/>
      <c r="C846" s="129"/>
      <c r="D846" s="55"/>
      <c r="E846" s="56"/>
      <c r="F846" s="133"/>
      <c r="G846" s="56"/>
      <c r="H846" s="84">
        <f>SUMIF('Cash Inflows'!E:E,'AR Journal'!D846,'Cash Inflows'!F:F)</f>
        <v>0</v>
      </c>
      <c r="I846" s="84">
        <f t="shared" si="40"/>
        <v>0</v>
      </c>
      <c r="J846">
        <f t="shared" si="41"/>
        <v>0</v>
      </c>
      <c r="K846" t="b">
        <f ca="1">IF(TODAY()-E846&gt;'Data Inputs'!$B$46,TRUE,FALSE)</f>
        <v>1</v>
      </c>
    </row>
    <row r="847" spans="1:11" x14ac:dyDescent="0.25">
      <c r="A847" s="110" t="str">
        <f t="shared" si="39"/>
        <v/>
      </c>
      <c r="B847" s="55"/>
      <c r="C847" s="129"/>
      <c r="D847" s="55"/>
      <c r="E847" s="56"/>
      <c r="F847" s="133"/>
      <c r="G847" s="56"/>
      <c r="H847" s="84">
        <f>SUMIF('Cash Inflows'!E:E,'AR Journal'!D847,'Cash Inflows'!F:F)</f>
        <v>0</v>
      </c>
      <c r="I847" s="84">
        <f t="shared" si="40"/>
        <v>0</v>
      </c>
      <c r="J847">
        <f t="shared" si="41"/>
        <v>0</v>
      </c>
      <c r="K847" t="b">
        <f ca="1">IF(TODAY()-E847&gt;'Data Inputs'!$B$46,TRUE,FALSE)</f>
        <v>1</v>
      </c>
    </row>
    <row r="848" spans="1:11" x14ac:dyDescent="0.25">
      <c r="A848" s="110" t="str">
        <f t="shared" si="39"/>
        <v/>
      </c>
      <c r="B848" s="55"/>
      <c r="C848" s="129"/>
      <c r="D848" s="55"/>
      <c r="E848" s="56"/>
      <c r="F848" s="133"/>
      <c r="G848" s="56"/>
      <c r="H848" s="84">
        <f>SUMIF('Cash Inflows'!E:E,'AR Journal'!D848,'Cash Inflows'!F:F)</f>
        <v>0</v>
      </c>
      <c r="I848" s="84">
        <f t="shared" si="40"/>
        <v>0</v>
      </c>
      <c r="J848">
        <f t="shared" si="41"/>
        <v>0</v>
      </c>
      <c r="K848" t="b">
        <f ca="1">IF(TODAY()-E848&gt;'Data Inputs'!$B$46,TRUE,FALSE)</f>
        <v>1</v>
      </c>
    </row>
    <row r="849" spans="1:11" x14ac:dyDescent="0.25">
      <c r="A849" s="110" t="str">
        <f t="shared" si="39"/>
        <v/>
      </c>
      <c r="B849" s="55"/>
      <c r="C849" s="129"/>
      <c r="D849" s="55"/>
      <c r="E849" s="56"/>
      <c r="F849" s="133"/>
      <c r="G849" s="56"/>
      <c r="H849" s="84">
        <f>SUMIF('Cash Inflows'!E:E,'AR Journal'!D849,'Cash Inflows'!F:F)</f>
        <v>0</v>
      </c>
      <c r="I849" s="84">
        <f t="shared" si="40"/>
        <v>0</v>
      </c>
      <c r="J849">
        <f t="shared" si="41"/>
        <v>0</v>
      </c>
      <c r="K849" t="b">
        <f ca="1">IF(TODAY()-E849&gt;'Data Inputs'!$B$46,TRUE,FALSE)</f>
        <v>1</v>
      </c>
    </row>
    <row r="850" spans="1:11" x14ac:dyDescent="0.25">
      <c r="A850" s="110" t="str">
        <f t="shared" si="39"/>
        <v/>
      </c>
      <c r="B850" s="55"/>
      <c r="C850" s="129"/>
      <c r="D850" s="55"/>
      <c r="E850" s="56"/>
      <c r="F850" s="133"/>
      <c r="G850" s="56"/>
      <c r="H850" s="84">
        <f>SUMIF('Cash Inflows'!E:E,'AR Journal'!D850,'Cash Inflows'!F:F)</f>
        <v>0</v>
      </c>
      <c r="I850" s="84">
        <f t="shared" si="40"/>
        <v>0</v>
      </c>
      <c r="J850">
        <f t="shared" si="41"/>
        <v>0</v>
      </c>
      <c r="K850" t="b">
        <f ca="1">IF(TODAY()-E850&gt;'Data Inputs'!$B$46,TRUE,FALSE)</f>
        <v>1</v>
      </c>
    </row>
    <row r="851" spans="1:11" x14ac:dyDescent="0.25">
      <c r="A851" s="110" t="str">
        <f t="shared" si="39"/>
        <v/>
      </c>
      <c r="B851" s="55"/>
      <c r="C851" s="129"/>
      <c r="D851" s="55"/>
      <c r="E851" s="56"/>
      <c r="F851" s="133"/>
      <c r="G851" s="56"/>
      <c r="H851" s="84">
        <f>SUMIF('Cash Inflows'!E:E,'AR Journal'!D851,'Cash Inflows'!F:F)</f>
        <v>0</v>
      </c>
      <c r="I851" s="84">
        <f t="shared" si="40"/>
        <v>0</v>
      </c>
      <c r="J851">
        <f t="shared" si="41"/>
        <v>0</v>
      </c>
      <c r="K851" t="b">
        <f ca="1">IF(TODAY()-E851&gt;'Data Inputs'!$B$46,TRUE,FALSE)</f>
        <v>1</v>
      </c>
    </row>
    <row r="852" spans="1:11" x14ac:dyDescent="0.25">
      <c r="A852" s="110" t="str">
        <f t="shared" si="39"/>
        <v/>
      </c>
      <c r="B852" s="55"/>
      <c r="C852" s="129"/>
      <c r="D852" s="55"/>
      <c r="E852" s="56"/>
      <c r="F852" s="133"/>
      <c r="G852" s="56"/>
      <c r="H852" s="84">
        <f>SUMIF('Cash Inflows'!E:E,'AR Journal'!D852,'Cash Inflows'!F:F)</f>
        <v>0</v>
      </c>
      <c r="I852" s="84">
        <f t="shared" si="40"/>
        <v>0</v>
      </c>
      <c r="J852">
        <f t="shared" si="41"/>
        <v>0</v>
      </c>
      <c r="K852" t="b">
        <f ca="1">IF(TODAY()-E852&gt;'Data Inputs'!$B$46,TRUE,FALSE)</f>
        <v>1</v>
      </c>
    </row>
    <row r="853" spans="1:11" x14ac:dyDescent="0.25">
      <c r="A853" s="110" t="str">
        <f t="shared" si="39"/>
        <v/>
      </c>
      <c r="B853" s="55"/>
      <c r="C853" s="129"/>
      <c r="D853" s="55"/>
      <c r="E853" s="56"/>
      <c r="F853" s="133"/>
      <c r="G853" s="56"/>
      <c r="H853" s="84">
        <f>SUMIF('Cash Inflows'!E:E,'AR Journal'!D853,'Cash Inflows'!F:F)</f>
        <v>0</v>
      </c>
      <c r="I853" s="84">
        <f t="shared" si="40"/>
        <v>0</v>
      </c>
      <c r="J853">
        <f t="shared" si="41"/>
        <v>0</v>
      </c>
      <c r="K853" t="b">
        <f ca="1">IF(TODAY()-E853&gt;'Data Inputs'!$B$46,TRUE,FALSE)</f>
        <v>1</v>
      </c>
    </row>
    <row r="854" spans="1:11" x14ac:dyDescent="0.25">
      <c r="A854" s="110" t="str">
        <f t="shared" si="39"/>
        <v/>
      </c>
      <c r="B854" s="55"/>
      <c r="C854" s="129"/>
      <c r="D854" s="55"/>
      <c r="E854" s="56"/>
      <c r="F854" s="133"/>
      <c r="G854" s="56"/>
      <c r="H854" s="84">
        <f>SUMIF('Cash Inflows'!E:E,'AR Journal'!D854,'Cash Inflows'!F:F)</f>
        <v>0</v>
      </c>
      <c r="I854" s="84">
        <f t="shared" si="40"/>
        <v>0</v>
      </c>
      <c r="J854">
        <f t="shared" si="41"/>
        <v>0</v>
      </c>
      <c r="K854" t="b">
        <f ca="1">IF(TODAY()-E854&gt;'Data Inputs'!$B$46,TRUE,FALSE)</f>
        <v>1</v>
      </c>
    </row>
    <row r="855" spans="1:11" x14ac:dyDescent="0.25">
      <c r="A855" s="110" t="str">
        <f t="shared" si="39"/>
        <v/>
      </c>
      <c r="B855" s="55"/>
      <c r="C855" s="129"/>
      <c r="D855" s="55"/>
      <c r="E855" s="56"/>
      <c r="F855" s="133"/>
      <c r="G855" s="56"/>
      <c r="H855" s="84">
        <f>SUMIF('Cash Inflows'!E:E,'AR Journal'!D855,'Cash Inflows'!F:F)</f>
        <v>0</v>
      </c>
      <c r="I855" s="84">
        <f t="shared" si="40"/>
        <v>0</v>
      </c>
      <c r="J855">
        <f t="shared" si="41"/>
        <v>0</v>
      </c>
      <c r="K855" t="b">
        <f ca="1">IF(TODAY()-E855&gt;'Data Inputs'!$B$46,TRUE,FALSE)</f>
        <v>1</v>
      </c>
    </row>
    <row r="856" spans="1:11" x14ac:dyDescent="0.25">
      <c r="A856" s="110" t="str">
        <f t="shared" si="39"/>
        <v/>
      </c>
      <c r="B856" s="55"/>
      <c r="C856" s="129"/>
      <c r="D856" s="55"/>
      <c r="E856" s="56"/>
      <c r="F856" s="133"/>
      <c r="G856" s="56"/>
      <c r="H856" s="84">
        <f>SUMIF('Cash Inflows'!E:E,'AR Journal'!D856,'Cash Inflows'!F:F)</f>
        <v>0</v>
      </c>
      <c r="I856" s="84">
        <f t="shared" si="40"/>
        <v>0</v>
      </c>
      <c r="J856">
        <f t="shared" si="41"/>
        <v>0</v>
      </c>
      <c r="K856" t="b">
        <f ca="1">IF(TODAY()-E856&gt;'Data Inputs'!$B$46,TRUE,FALSE)</f>
        <v>1</v>
      </c>
    </row>
    <row r="857" spans="1:11" x14ac:dyDescent="0.25">
      <c r="A857" s="110" t="str">
        <f t="shared" si="39"/>
        <v/>
      </c>
      <c r="B857" s="55"/>
      <c r="C857" s="129"/>
      <c r="D857" s="55"/>
      <c r="E857" s="56"/>
      <c r="F857" s="133"/>
      <c r="G857" s="56"/>
      <c r="H857" s="84">
        <f>SUMIF('Cash Inflows'!E:E,'AR Journal'!D857,'Cash Inflows'!F:F)</f>
        <v>0</v>
      </c>
      <c r="I857" s="84">
        <f t="shared" si="40"/>
        <v>0</v>
      </c>
      <c r="J857">
        <f t="shared" si="41"/>
        <v>0</v>
      </c>
      <c r="K857" t="b">
        <f ca="1">IF(TODAY()-E857&gt;'Data Inputs'!$B$46,TRUE,FALSE)</f>
        <v>1</v>
      </c>
    </row>
    <row r="858" spans="1:11" x14ac:dyDescent="0.25">
      <c r="A858" s="110" t="str">
        <f t="shared" si="39"/>
        <v/>
      </c>
      <c r="B858" s="55"/>
      <c r="C858" s="129"/>
      <c r="D858" s="55"/>
      <c r="E858" s="56"/>
      <c r="F858" s="133"/>
      <c r="G858" s="56"/>
      <c r="H858" s="84">
        <f>SUMIF('Cash Inflows'!E:E,'AR Journal'!D858,'Cash Inflows'!F:F)</f>
        <v>0</v>
      </c>
      <c r="I858" s="84">
        <f t="shared" si="40"/>
        <v>0</v>
      </c>
      <c r="J858">
        <f t="shared" si="41"/>
        <v>0</v>
      </c>
      <c r="K858" t="b">
        <f ca="1">IF(TODAY()-E858&gt;'Data Inputs'!$B$46,TRUE,FALSE)</f>
        <v>1</v>
      </c>
    </row>
    <row r="859" spans="1:11" x14ac:dyDescent="0.25">
      <c r="A859" s="110" t="str">
        <f t="shared" si="39"/>
        <v/>
      </c>
      <c r="B859" s="55"/>
      <c r="C859" s="129"/>
      <c r="D859" s="55"/>
      <c r="E859" s="56"/>
      <c r="F859" s="133"/>
      <c r="G859" s="56"/>
      <c r="H859" s="84">
        <f>SUMIF('Cash Inflows'!E:E,'AR Journal'!D859,'Cash Inflows'!F:F)</f>
        <v>0</v>
      </c>
      <c r="I859" s="84">
        <f t="shared" si="40"/>
        <v>0</v>
      </c>
      <c r="J859">
        <f t="shared" si="41"/>
        <v>0</v>
      </c>
      <c r="K859" t="b">
        <f ca="1">IF(TODAY()-E859&gt;'Data Inputs'!$B$46,TRUE,FALSE)</f>
        <v>1</v>
      </c>
    </row>
    <row r="860" spans="1:11" x14ac:dyDescent="0.25">
      <c r="A860" s="110" t="str">
        <f t="shared" si="39"/>
        <v/>
      </c>
      <c r="B860" s="55"/>
      <c r="C860" s="129"/>
      <c r="D860" s="55"/>
      <c r="E860" s="56"/>
      <c r="F860" s="133"/>
      <c r="G860" s="56"/>
      <c r="H860" s="84">
        <f>SUMIF('Cash Inflows'!E:E,'AR Journal'!D860,'Cash Inflows'!F:F)</f>
        <v>0</v>
      </c>
      <c r="I860" s="84">
        <f t="shared" si="40"/>
        <v>0</v>
      </c>
      <c r="J860">
        <f t="shared" si="41"/>
        <v>0</v>
      </c>
      <c r="K860" t="b">
        <f ca="1">IF(TODAY()-E860&gt;'Data Inputs'!$B$46,TRUE,FALSE)</f>
        <v>1</v>
      </c>
    </row>
    <row r="861" spans="1:11" x14ac:dyDescent="0.25">
      <c r="A861" s="110" t="str">
        <f t="shared" si="39"/>
        <v/>
      </c>
      <c r="B861" s="55"/>
      <c r="C861" s="129"/>
      <c r="D861" s="55"/>
      <c r="E861" s="56"/>
      <c r="F861" s="133"/>
      <c r="G861" s="56"/>
      <c r="H861" s="84">
        <f>SUMIF('Cash Inflows'!E:E,'AR Journal'!D861,'Cash Inflows'!F:F)</f>
        <v>0</v>
      </c>
      <c r="I861" s="84">
        <f t="shared" si="40"/>
        <v>0</v>
      </c>
      <c r="J861">
        <f t="shared" si="41"/>
        <v>0</v>
      </c>
      <c r="K861" t="b">
        <f ca="1">IF(TODAY()-E861&gt;'Data Inputs'!$B$46,TRUE,FALSE)</f>
        <v>1</v>
      </c>
    </row>
    <row r="862" spans="1:11" x14ac:dyDescent="0.25">
      <c r="A862" s="110" t="str">
        <f t="shared" si="39"/>
        <v/>
      </c>
      <c r="B862" s="55"/>
      <c r="C862" s="129"/>
      <c r="D862" s="55"/>
      <c r="E862" s="56"/>
      <c r="F862" s="133"/>
      <c r="G862" s="56"/>
      <c r="H862" s="84">
        <f>SUMIF('Cash Inflows'!E:E,'AR Journal'!D862,'Cash Inflows'!F:F)</f>
        <v>0</v>
      </c>
      <c r="I862" s="84">
        <f t="shared" si="40"/>
        <v>0</v>
      </c>
      <c r="J862">
        <f t="shared" si="41"/>
        <v>0</v>
      </c>
      <c r="K862" t="b">
        <f ca="1">IF(TODAY()-E862&gt;'Data Inputs'!$B$46,TRUE,FALSE)</f>
        <v>1</v>
      </c>
    </row>
    <row r="863" spans="1:11" x14ac:dyDescent="0.25">
      <c r="A863" s="110" t="str">
        <f t="shared" si="39"/>
        <v/>
      </c>
      <c r="B863" s="55"/>
      <c r="C863" s="129"/>
      <c r="D863" s="55"/>
      <c r="E863" s="56"/>
      <c r="F863" s="133"/>
      <c r="G863" s="56"/>
      <c r="H863" s="84">
        <f>SUMIF('Cash Inflows'!E:E,'AR Journal'!D863,'Cash Inflows'!F:F)</f>
        <v>0</v>
      </c>
      <c r="I863" s="84">
        <f t="shared" si="40"/>
        <v>0</v>
      </c>
      <c r="J863">
        <f t="shared" si="41"/>
        <v>0</v>
      </c>
      <c r="K863" t="b">
        <f ca="1">IF(TODAY()-E863&gt;'Data Inputs'!$B$46,TRUE,FALSE)</f>
        <v>1</v>
      </c>
    </row>
    <row r="864" spans="1:11" x14ac:dyDescent="0.25">
      <c r="A864" s="110" t="str">
        <f t="shared" si="39"/>
        <v/>
      </c>
      <c r="B864" s="55"/>
      <c r="C864" s="129"/>
      <c r="D864" s="55"/>
      <c r="E864" s="56"/>
      <c r="F864" s="133"/>
      <c r="G864" s="56"/>
      <c r="H864" s="84">
        <f>SUMIF('Cash Inflows'!E:E,'AR Journal'!D864,'Cash Inflows'!F:F)</f>
        <v>0</v>
      </c>
      <c r="I864" s="84">
        <f t="shared" si="40"/>
        <v>0</v>
      </c>
      <c r="J864">
        <f t="shared" si="41"/>
        <v>0</v>
      </c>
      <c r="K864" t="b">
        <f ca="1">IF(TODAY()-E864&gt;'Data Inputs'!$B$46,TRUE,FALSE)</f>
        <v>1</v>
      </c>
    </row>
    <row r="865" spans="1:11" x14ac:dyDescent="0.25">
      <c r="A865" s="110" t="str">
        <f t="shared" si="39"/>
        <v/>
      </c>
      <c r="B865" s="55"/>
      <c r="C865" s="129"/>
      <c r="D865" s="55"/>
      <c r="E865" s="56"/>
      <c r="F865" s="133"/>
      <c r="G865" s="56"/>
      <c r="H865" s="84">
        <f>SUMIF('Cash Inflows'!E:E,'AR Journal'!D865,'Cash Inflows'!F:F)</f>
        <v>0</v>
      </c>
      <c r="I865" s="84">
        <f t="shared" si="40"/>
        <v>0</v>
      </c>
      <c r="J865">
        <f t="shared" si="41"/>
        <v>0</v>
      </c>
      <c r="K865" t="b">
        <f ca="1">IF(TODAY()-E865&gt;'Data Inputs'!$B$46,TRUE,FALSE)</f>
        <v>1</v>
      </c>
    </row>
    <row r="866" spans="1:11" x14ac:dyDescent="0.25">
      <c r="A866" s="110" t="str">
        <f t="shared" si="39"/>
        <v/>
      </c>
      <c r="B866" s="55"/>
      <c r="C866" s="129"/>
      <c r="D866" s="55"/>
      <c r="E866" s="56"/>
      <c r="F866" s="133"/>
      <c r="G866" s="56"/>
      <c r="H866" s="84">
        <f>SUMIF('Cash Inflows'!E:E,'AR Journal'!D866,'Cash Inflows'!F:F)</f>
        <v>0</v>
      </c>
      <c r="I866" s="84">
        <f t="shared" si="40"/>
        <v>0</v>
      </c>
      <c r="J866">
        <f t="shared" si="41"/>
        <v>0</v>
      </c>
      <c r="K866" t="b">
        <f ca="1">IF(TODAY()-E866&gt;'Data Inputs'!$B$46,TRUE,FALSE)</f>
        <v>1</v>
      </c>
    </row>
    <row r="867" spans="1:11" x14ac:dyDescent="0.25">
      <c r="A867" s="110" t="str">
        <f t="shared" si="39"/>
        <v/>
      </c>
      <c r="B867" s="55"/>
      <c r="C867" s="129"/>
      <c r="D867" s="55"/>
      <c r="E867" s="56"/>
      <c r="F867" s="133"/>
      <c r="G867" s="56"/>
      <c r="H867" s="84">
        <f>SUMIF('Cash Inflows'!E:E,'AR Journal'!D867,'Cash Inflows'!F:F)</f>
        <v>0</v>
      </c>
      <c r="I867" s="84">
        <f t="shared" si="40"/>
        <v>0</v>
      </c>
      <c r="J867">
        <f t="shared" si="41"/>
        <v>0</v>
      </c>
      <c r="K867" t="b">
        <f ca="1">IF(TODAY()-E867&gt;'Data Inputs'!$B$46,TRUE,FALSE)</f>
        <v>1</v>
      </c>
    </row>
    <row r="868" spans="1:11" x14ac:dyDescent="0.25">
      <c r="A868" s="110" t="str">
        <f t="shared" si="39"/>
        <v/>
      </c>
      <c r="B868" s="55"/>
      <c r="C868" s="129"/>
      <c r="D868" s="55"/>
      <c r="E868" s="56"/>
      <c r="F868" s="133"/>
      <c r="G868" s="56"/>
      <c r="H868" s="84">
        <f>SUMIF('Cash Inflows'!E:E,'AR Journal'!D868,'Cash Inflows'!F:F)</f>
        <v>0</v>
      </c>
      <c r="I868" s="84">
        <f t="shared" si="40"/>
        <v>0</v>
      </c>
      <c r="J868">
        <f t="shared" si="41"/>
        <v>0</v>
      </c>
      <c r="K868" t="b">
        <f ca="1">IF(TODAY()-E868&gt;'Data Inputs'!$B$46,TRUE,FALSE)</f>
        <v>1</v>
      </c>
    </row>
    <row r="869" spans="1:11" x14ac:dyDescent="0.25">
      <c r="A869" s="110" t="str">
        <f t="shared" si="39"/>
        <v/>
      </c>
      <c r="B869" s="55"/>
      <c r="C869" s="129"/>
      <c r="D869" s="55"/>
      <c r="E869" s="56"/>
      <c r="F869" s="133"/>
      <c r="G869" s="56"/>
      <c r="H869" s="84">
        <f>SUMIF('Cash Inflows'!E:E,'AR Journal'!D869,'Cash Inflows'!F:F)</f>
        <v>0</v>
      </c>
      <c r="I869" s="84">
        <f t="shared" si="40"/>
        <v>0</v>
      </c>
      <c r="J869">
        <f t="shared" si="41"/>
        <v>0</v>
      </c>
      <c r="K869" t="b">
        <f ca="1">IF(TODAY()-E869&gt;'Data Inputs'!$B$46,TRUE,FALSE)</f>
        <v>1</v>
      </c>
    </row>
    <row r="870" spans="1:11" x14ac:dyDescent="0.25">
      <c r="A870" s="110" t="str">
        <f t="shared" si="39"/>
        <v/>
      </c>
      <c r="B870" s="55"/>
      <c r="C870" s="129"/>
      <c r="D870" s="55"/>
      <c r="E870" s="56"/>
      <c r="F870" s="133"/>
      <c r="G870" s="56"/>
      <c r="H870" s="84">
        <f>SUMIF('Cash Inflows'!E:E,'AR Journal'!D870,'Cash Inflows'!F:F)</f>
        <v>0</v>
      </c>
      <c r="I870" s="84">
        <f t="shared" si="40"/>
        <v>0</v>
      </c>
      <c r="J870">
        <f t="shared" si="41"/>
        <v>0</v>
      </c>
      <c r="K870" t="b">
        <f ca="1">IF(TODAY()-E870&gt;'Data Inputs'!$B$46,TRUE,FALSE)</f>
        <v>1</v>
      </c>
    </row>
    <row r="871" spans="1:11" x14ac:dyDescent="0.25">
      <c r="A871" s="110" t="str">
        <f t="shared" si="39"/>
        <v/>
      </c>
      <c r="B871" s="55"/>
      <c r="C871" s="129"/>
      <c r="D871" s="55"/>
      <c r="E871" s="56"/>
      <c r="F871" s="133"/>
      <c r="G871" s="56"/>
      <c r="H871" s="84">
        <f>SUMIF('Cash Inflows'!E:E,'AR Journal'!D871,'Cash Inflows'!F:F)</f>
        <v>0</v>
      </c>
      <c r="I871" s="84">
        <f t="shared" si="40"/>
        <v>0</v>
      </c>
      <c r="J871">
        <f t="shared" si="41"/>
        <v>0</v>
      </c>
      <c r="K871" t="b">
        <f ca="1">IF(TODAY()-E871&gt;'Data Inputs'!$B$46,TRUE,FALSE)</f>
        <v>1</v>
      </c>
    </row>
    <row r="872" spans="1:11" x14ac:dyDescent="0.25">
      <c r="A872" s="110" t="str">
        <f t="shared" si="39"/>
        <v/>
      </c>
      <c r="B872" s="55"/>
      <c r="C872" s="129"/>
      <c r="D872" s="55"/>
      <c r="E872" s="56"/>
      <c r="F872" s="133"/>
      <c r="G872" s="56"/>
      <c r="H872" s="84">
        <f>SUMIF('Cash Inflows'!E:E,'AR Journal'!D872,'Cash Inflows'!F:F)</f>
        <v>0</v>
      </c>
      <c r="I872" s="84">
        <f t="shared" si="40"/>
        <v>0</v>
      </c>
      <c r="J872">
        <f t="shared" si="41"/>
        <v>0</v>
      </c>
      <c r="K872" t="b">
        <f ca="1">IF(TODAY()-E872&gt;'Data Inputs'!$B$46,TRUE,FALSE)</f>
        <v>1</v>
      </c>
    </row>
    <row r="873" spans="1:11" x14ac:dyDescent="0.25">
      <c r="A873" s="110" t="str">
        <f t="shared" si="39"/>
        <v/>
      </c>
      <c r="B873" s="55"/>
      <c r="C873" s="129"/>
      <c r="D873" s="55"/>
      <c r="E873" s="56"/>
      <c r="F873" s="133"/>
      <c r="G873" s="56"/>
      <c r="H873" s="84">
        <f>SUMIF('Cash Inflows'!E:E,'AR Journal'!D873,'Cash Inflows'!F:F)</f>
        <v>0</v>
      </c>
      <c r="I873" s="84">
        <f t="shared" si="40"/>
        <v>0</v>
      </c>
      <c r="J873">
        <f t="shared" si="41"/>
        <v>0</v>
      </c>
      <c r="K873" t="b">
        <f ca="1">IF(TODAY()-E873&gt;'Data Inputs'!$B$46,TRUE,FALSE)</f>
        <v>1</v>
      </c>
    </row>
    <row r="874" spans="1:11" x14ac:dyDescent="0.25">
      <c r="A874" s="110" t="str">
        <f t="shared" si="39"/>
        <v/>
      </c>
      <c r="B874" s="55"/>
      <c r="C874" s="129"/>
      <c r="D874" s="55"/>
      <c r="E874" s="56"/>
      <c r="F874" s="133"/>
      <c r="G874" s="56"/>
      <c r="H874" s="84">
        <f>SUMIF('Cash Inflows'!E:E,'AR Journal'!D874,'Cash Inflows'!F:F)</f>
        <v>0</v>
      </c>
      <c r="I874" s="84">
        <f t="shared" si="40"/>
        <v>0</v>
      </c>
      <c r="J874">
        <f t="shared" si="41"/>
        <v>0</v>
      </c>
      <c r="K874" t="b">
        <f ca="1">IF(TODAY()-E874&gt;'Data Inputs'!$B$46,TRUE,FALSE)</f>
        <v>1</v>
      </c>
    </row>
    <row r="875" spans="1:11" x14ac:dyDescent="0.25">
      <c r="A875" s="110" t="str">
        <f t="shared" si="39"/>
        <v/>
      </c>
      <c r="B875" s="55"/>
      <c r="C875" s="129"/>
      <c r="D875" s="55"/>
      <c r="E875" s="56"/>
      <c r="F875" s="133"/>
      <c r="G875" s="56"/>
      <c r="H875" s="84">
        <f>SUMIF('Cash Inflows'!E:E,'AR Journal'!D875,'Cash Inflows'!F:F)</f>
        <v>0</v>
      </c>
      <c r="I875" s="84">
        <f t="shared" si="40"/>
        <v>0</v>
      </c>
      <c r="J875">
        <f t="shared" si="41"/>
        <v>0</v>
      </c>
      <c r="K875" t="b">
        <f ca="1">IF(TODAY()-E875&gt;'Data Inputs'!$B$46,TRUE,FALSE)</f>
        <v>1</v>
      </c>
    </row>
    <row r="876" spans="1:11" x14ac:dyDescent="0.25">
      <c r="A876" s="110" t="str">
        <f t="shared" si="39"/>
        <v/>
      </c>
      <c r="B876" s="55"/>
      <c r="C876" s="129"/>
      <c r="D876" s="55"/>
      <c r="E876" s="56"/>
      <c r="F876" s="133"/>
      <c r="G876" s="56"/>
      <c r="H876" s="84">
        <f>SUMIF('Cash Inflows'!E:E,'AR Journal'!D876,'Cash Inflows'!F:F)</f>
        <v>0</v>
      </c>
      <c r="I876" s="84">
        <f t="shared" si="40"/>
        <v>0</v>
      </c>
      <c r="J876">
        <f t="shared" si="41"/>
        <v>0</v>
      </c>
      <c r="K876" t="b">
        <f ca="1">IF(TODAY()-E876&gt;'Data Inputs'!$B$46,TRUE,FALSE)</f>
        <v>1</v>
      </c>
    </row>
    <row r="877" spans="1:11" x14ac:dyDescent="0.25">
      <c r="A877" s="110" t="str">
        <f t="shared" si="39"/>
        <v/>
      </c>
      <c r="B877" s="55"/>
      <c r="C877" s="129"/>
      <c r="D877" s="55"/>
      <c r="E877" s="56"/>
      <c r="F877" s="133"/>
      <c r="G877" s="56"/>
      <c r="H877" s="84">
        <f>SUMIF('Cash Inflows'!E:E,'AR Journal'!D877,'Cash Inflows'!F:F)</f>
        <v>0</v>
      </c>
      <c r="I877" s="84">
        <f t="shared" si="40"/>
        <v>0</v>
      </c>
      <c r="J877">
        <f t="shared" si="41"/>
        <v>0</v>
      </c>
      <c r="K877" t="b">
        <f ca="1">IF(TODAY()-E877&gt;'Data Inputs'!$B$46,TRUE,FALSE)</f>
        <v>1</v>
      </c>
    </row>
    <row r="878" spans="1:11" x14ac:dyDescent="0.25">
      <c r="A878" s="110" t="str">
        <f t="shared" si="39"/>
        <v/>
      </c>
      <c r="B878" s="55"/>
      <c r="C878" s="129"/>
      <c r="D878" s="55"/>
      <c r="E878" s="56"/>
      <c r="F878" s="133"/>
      <c r="G878" s="56"/>
      <c r="H878" s="84">
        <f>SUMIF('Cash Inflows'!E:E,'AR Journal'!D878,'Cash Inflows'!F:F)</f>
        <v>0</v>
      </c>
      <c r="I878" s="84">
        <f t="shared" si="40"/>
        <v>0</v>
      </c>
      <c r="J878">
        <f t="shared" si="41"/>
        <v>0</v>
      </c>
      <c r="K878" t="b">
        <f ca="1">IF(TODAY()-E878&gt;'Data Inputs'!$B$46,TRUE,FALSE)</f>
        <v>1</v>
      </c>
    </row>
    <row r="879" spans="1:11" x14ac:dyDescent="0.25">
      <c r="A879" s="110" t="str">
        <f t="shared" si="39"/>
        <v/>
      </c>
      <c r="B879" s="55"/>
      <c r="C879" s="129"/>
      <c r="D879" s="55"/>
      <c r="E879" s="56"/>
      <c r="F879" s="133"/>
      <c r="G879" s="56"/>
      <c r="H879" s="84">
        <f>SUMIF('Cash Inflows'!E:E,'AR Journal'!D879,'Cash Inflows'!F:F)</f>
        <v>0</v>
      </c>
      <c r="I879" s="84">
        <f t="shared" si="40"/>
        <v>0</v>
      </c>
      <c r="J879">
        <f t="shared" si="41"/>
        <v>0</v>
      </c>
      <c r="K879" t="b">
        <f ca="1">IF(TODAY()-E879&gt;'Data Inputs'!$B$46,TRUE,FALSE)</f>
        <v>1</v>
      </c>
    </row>
    <row r="880" spans="1:11" x14ac:dyDescent="0.25">
      <c r="A880" s="110" t="str">
        <f t="shared" si="39"/>
        <v/>
      </c>
      <c r="B880" s="55"/>
      <c r="C880" s="129"/>
      <c r="D880" s="55"/>
      <c r="E880" s="56"/>
      <c r="F880" s="133"/>
      <c r="G880" s="56"/>
      <c r="H880" s="84">
        <f>SUMIF('Cash Inflows'!E:E,'AR Journal'!D880,'Cash Inflows'!F:F)</f>
        <v>0</v>
      </c>
      <c r="I880" s="84">
        <f t="shared" si="40"/>
        <v>0</v>
      </c>
      <c r="J880">
        <f t="shared" si="41"/>
        <v>0</v>
      </c>
      <c r="K880" t="b">
        <f ca="1">IF(TODAY()-E880&gt;'Data Inputs'!$B$46,TRUE,FALSE)</f>
        <v>1</v>
      </c>
    </row>
    <row r="881" spans="1:13" x14ac:dyDescent="0.25">
      <c r="A881" s="110" t="str">
        <f t="shared" si="39"/>
        <v/>
      </c>
      <c r="B881" s="55"/>
      <c r="C881" s="129"/>
      <c r="D881" s="55"/>
      <c r="E881" s="56"/>
      <c r="F881" s="133"/>
      <c r="G881" s="56"/>
      <c r="H881" s="84">
        <f>SUMIF('Cash Inflows'!E:E,'AR Journal'!D881,'Cash Inflows'!F:F)</f>
        <v>0</v>
      </c>
      <c r="I881" s="84">
        <f t="shared" si="40"/>
        <v>0</v>
      </c>
      <c r="J881">
        <f t="shared" si="41"/>
        <v>0</v>
      </c>
      <c r="K881" t="b">
        <f ca="1">IF(TODAY()-E881&gt;'Data Inputs'!$B$46,TRUE,FALSE)</f>
        <v>1</v>
      </c>
    </row>
    <row r="882" spans="1:13" x14ac:dyDescent="0.25">
      <c r="A882" s="110" t="str">
        <f t="shared" si="39"/>
        <v/>
      </c>
      <c r="B882" s="55"/>
      <c r="C882" s="129"/>
      <c r="D882" s="55"/>
      <c r="E882" s="56"/>
      <c r="F882" s="133"/>
      <c r="G882" s="56"/>
      <c r="H882" s="84">
        <f>SUMIF('Cash Inflows'!E:E,'AR Journal'!D882,'Cash Inflows'!F:F)</f>
        <v>0</v>
      </c>
      <c r="I882" s="84">
        <f t="shared" si="40"/>
        <v>0</v>
      </c>
      <c r="J882">
        <f t="shared" si="41"/>
        <v>0</v>
      </c>
      <c r="K882" t="b">
        <f ca="1">IF(TODAY()-E882&gt;'Data Inputs'!$B$46,TRUE,FALSE)</f>
        <v>1</v>
      </c>
    </row>
    <row r="883" spans="1:13" x14ac:dyDescent="0.25">
      <c r="A883" s="110" t="str">
        <f t="shared" si="39"/>
        <v/>
      </c>
      <c r="B883" s="55"/>
      <c r="C883" s="129"/>
      <c r="D883" s="55"/>
      <c r="E883" s="56"/>
      <c r="F883" s="133"/>
      <c r="G883" s="56"/>
      <c r="H883" s="84">
        <f>SUMIF('Cash Inflows'!E:E,'AR Journal'!D883,'Cash Inflows'!F:F)</f>
        <v>0</v>
      </c>
      <c r="I883" s="84">
        <f t="shared" si="40"/>
        <v>0</v>
      </c>
      <c r="J883">
        <f t="shared" si="41"/>
        <v>0</v>
      </c>
      <c r="K883" t="b">
        <f ca="1">IF(TODAY()-E883&gt;'Data Inputs'!$B$46,TRUE,FALSE)</f>
        <v>1</v>
      </c>
    </row>
    <row r="884" spans="1:13" x14ac:dyDescent="0.25">
      <c r="A884" s="110" t="str">
        <f t="shared" si="39"/>
        <v/>
      </c>
      <c r="B884" s="55"/>
      <c r="C884" s="129"/>
      <c r="D884" s="55"/>
      <c r="E884" s="56"/>
      <c r="F884" s="133"/>
      <c r="G884" s="56"/>
      <c r="H884" s="84">
        <f>SUMIF('Cash Inflows'!E:E,'AR Journal'!D884,'Cash Inflows'!F:F)</f>
        <v>0</v>
      </c>
      <c r="I884" s="84">
        <f t="shared" si="40"/>
        <v>0</v>
      </c>
      <c r="J884">
        <f t="shared" si="41"/>
        <v>0</v>
      </c>
      <c r="K884" t="b">
        <f ca="1">IF(TODAY()-E884&gt;'Data Inputs'!$B$46,TRUE,FALSE)</f>
        <v>1</v>
      </c>
    </row>
    <row r="885" spans="1:13" x14ac:dyDescent="0.25">
      <c r="A885" s="110" t="str">
        <f t="shared" si="39"/>
        <v/>
      </c>
      <c r="B885" s="55"/>
      <c r="C885" s="129"/>
      <c r="D885" s="55"/>
      <c r="E885" s="56"/>
      <c r="F885" s="133"/>
      <c r="G885" s="56"/>
      <c r="H885" s="84">
        <f>SUMIF('Cash Inflows'!E:E,'AR Journal'!D885,'Cash Inflows'!F:F)</f>
        <v>0</v>
      </c>
      <c r="I885" s="84">
        <f t="shared" si="40"/>
        <v>0</v>
      </c>
      <c r="J885">
        <f t="shared" si="41"/>
        <v>0</v>
      </c>
      <c r="K885" t="b">
        <f ca="1">IF(TODAY()-E885&gt;'Data Inputs'!$B$46,TRUE,FALSE)</f>
        <v>1</v>
      </c>
    </row>
    <row r="886" spans="1:13" x14ac:dyDescent="0.25">
      <c r="A886" s="110" t="str">
        <f t="shared" si="39"/>
        <v/>
      </c>
      <c r="B886" s="55"/>
      <c r="C886" s="129"/>
      <c r="D886" s="55"/>
      <c r="E886" s="56"/>
      <c r="F886" s="133"/>
      <c r="G886" s="56"/>
      <c r="H886" s="84">
        <f>SUMIF('Cash Inflows'!E:E,'AR Journal'!D886,'Cash Inflows'!F:F)</f>
        <v>0</v>
      </c>
      <c r="I886" s="84">
        <f t="shared" si="40"/>
        <v>0</v>
      </c>
      <c r="J886">
        <f t="shared" si="41"/>
        <v>0</v>
      </c>
      <c r="K886" t="b">
        <f ca="1">IF(TODAY()-E886&gt;'Data Inputs'!$B$46,TRUE,FALSE)</f>
        <v>1</v>
      </c>
    </row>
    <row r="887" spans="1:13" x14ac:dyDescent="0.25">
      <c r="A887" s="110" t="str">
        <f t="shared" si="39"/>
        <v/>
      </c>
      <c r="B887" s="55"/>
      <c r="C887" s="129"/>
      <c r="D887" s="55"/>
      <c r="E887" s="56"/>
      <c r="F887" s="133"/>
      <c r="G887" s="56"/>
      <c r="H887" s="84">
        <f>SUMIF('Cash Inflows'!E:E,'AR Journal'!D887,'Cash Inflows'!F:F)</f>
        <v>0</v>
      </c>
      <c r="I887" s="84">
        <f t="shared" si="40"/>
        <v>0</v>
      </c>
      <c r="J887">
        <f t="shared" si="41"/>
        <v>0</v>
      </c>
      <c r="K887" t="b">
        <f ca="1">IF(TODAY()-E887&gt;'Data Inputs'!$B$46,TRUE,FALSE)</f>
        <v>1</v>
      </c>
    </row>
    <row r="888" spans="1:13" x14ac:dyDescent="0.25">
      <c r="A888" s="110" t="str">
        <f t="shared" si="39"/>
        <v/>
      </c>
      <c r="B888" s="55"/>
      <c r="C888" s="129"/>
      <c r="D888" s="55"/>
      <c r="E888" s="56"/>
      <c r="F888" s="133"/>
      <c r="G888" s="56"/>
      <c r="H888" s="84">
        <f>SUMIF('Cash Inflows'!E:E,'AR Journal'!D888,'Cash Inflows'!F:F)</f>
        <v>0</v>
      </c>
      <c r="I888" s="84">
        <f t="shared" si="40"/>
        <v>0</v>
      </c>
      <c r="J888">
        <f t="shared" si="41"/>
        <v>0</v>
      </c>
      <c r="K888" t="b">
        <f ca="1">IF(TODAY()-E888&gt;'Data Inputs'!$B$46,TRUE,FALSE)</f>
        <v>1</v>
      </c>
    </row>
    <row r="889" spans="1:13" x14ac:dyDescent="0.25">
      <c r="A889" s="110" t="str">
        <f t="shared" si="39"/>
        <v/>
      </c>
      <c r="B889" s="55"/>
      <c r="C889" s="129"/>
      <c r="D889" s="55"/>
      <c r="E889" s="56"/>
      <c r="F889" s="133"/>
      <c r="G889" s="56"/>
      <c r="H889" s="84">
        <f>SUMIF('Cash Inflows'!E:E,'AR Journal'!D889,'Cash Inflows'!F:F)</f>
        <v>0</v>
      </c>
      <c r="I889" s="84">
        <f t="shared" si="40"/>
        <v>0</v>
      </c>
      <c r="J889">
        <f t="shared" si="41"/>
        <v>0</v>
      </c>
      <c r="K889" t="b">
        <f ca="1">IF(TODAY()-E889&gt;'Data Inputs'!$B$46,TRUE,FALSE)</f>
        <v>1</v>
      </c>
    </row>
    <row r="890" spans="1:13" x14ac:dyDescent="0.25">
      <c r="A890" s="110" t="str">
        <f t="shared" si="39"/>
        <v/>
      </c>
      <c r="B890" s="55"/>
      <c r="C890" s="129"/>
      <c r="D890" s="55"/>
      <c r="E890" s="56"/>
      <c r="F890" s="133"/>
      <c r="G890" s="56"/>
      <c r="H890" s="84">
        <f>SUMIF('Cash Inflows'!E:E,'AR Journal'!D890,'Cash Inflows'!F:F)</f>
        <v>0</v>
      </c>
      <c r="I890" s="84">
        <f t="shared" si="40"/>
        <v>0</v>
      </c>
      <c r="J890">
        <f t="shared" si="41"/>
        <v>0</v>
      </c>
      <c r="K890" t="b">
        <f ca="1">IF(TODAY()-E890&gt;'Data Inputs'!$B$46,TRUE,FALSE)</f>
        <v>1</v>
      </c>
    </row>
    <row r="891" spans="1:13" x14ac:dyDescent="0.25">
      <c r="A891" s="110" t="str">
        <f t="shared" si="39"/>
        <v/>
      </c>
      <c r="B891" s="55"/>
      <c r="C891" s="129"/>
      <c r="D891" s="55"/>
      <c r="E891" s="56"/>
      <c r="F891" s="133"/>
      <c r="G891" s="56"/>
      <c r="H891" s="84">
        <f>SUMIF('Cash Inflows'!E:E,'AR Journal'!D891,'Cash Inflows'!F:F)</f>
        <v>0</v>
      </c>
      <c r="I891" s="84">
        <f t="shared" si="40"/>
        <v>0</v>
      </c>
      <c r="J891">
        <f t="shared" si="41"/>
        <v>0</v>
      </c>
      <c r="K891" t="b">
        <f ca="1">IF(TODAY()-E891&gt;'Data Inputs'!$B$46,TRUE,FALSE)</f>
        <v>1</v>
      </c>
    </row>
    <row r="892" spans="1:13" x14ac:dyDescent="0.25">
      <c r="A892" s="110" t="str">
        <f t="shared" si="39"/>
        <v/>
      </c>
      <c r="B892" s="55"/>
      <c r="C892" s="129"/>
      <c r="D892" s="55"/>
      <c r="E892" s="56"/>
      <c r="F892" s="133"/>
      <c r="G892" s="56"/>
      <c r="H892" s="84">
        <f>SUMIF('Cash Inflows'!E:E,'AR Journal'!D892,'Cash Inflows'!F:F)</f>
        <v>0</v>
      </c>
      <c r="I892" s="84">
        <f t="shared" si="40"/>
        <v>0</v>
      </c>
      <c r="J892">
        <f t="shared" si="41"/>
        <v>0</v>
      </c>
      <c r="K892" t="b">
        <f ca="1">IF(TODAY()-E892&gt;'Data Inputs'!$B$46,TRUE,FALSE)</f>
        <v>1</v>
      </c>
    </row>
    <row r="893" spans="1:13" x14ac:dyDescent="0.25">
      <c r="A893" s="110" t="str">
        <f t="shared" si="39"/>
        <v/>
      </c>
      <c r="B893" s="55"/>
      <c r="C893" s="129"/>
      <c r="D893" s="55"/>
      <c r="E893" s="56"/>
      <c r="F893" s="133"/>
      <c r="G893" s="56"/>
      <c r="H893" s="84">
        <f>SUMIF('Cash Inflows'!E:E,'AR Journal'!D893,'Cash Inflows'!F:F)</f>
        <v>0</v>
      </c>
      <c r="I893" s="84">
        <f t="shared" si="40"/>
        <v>0</v>
      </c>
      <c r="J893">
        <f t="shared" si="41"/>
        <v>0</v>
      </c>
      <c r="K893" t="b">
        <f ca="1">IF(TODAY()-E893&gt;'Data Inputs'!$B$46,TRUE,FALSE)</f>
        <v>1</v>
      </c>
    </row>
    <row r="894" spans="1:13" x14ac:dyDescent="0.25">
      <c r="A894" s="110" t="str">
        <f t="shared" si="39"/>
        <v/>
      </c>
      <c r="B894" s="55"/>
      <c r="C894" s="129"/>
      <c r="D894" s="55"/>
      <c r="E894" s="56"/>
      <c r="F894" s="133"/>
      <c r="G894" s="56"/>
      <c r="H894" s="84">
        <f>SUMIF('Cash Inflows'!E:E,'AR Journal'!D894,'Cash Inflows'!F:F)</f>
        <v>0</v>
      </c>
      <c r="I894" s="84">
        <f t="shared" si="40"/>
        <v>0</v>
      </c>
      <c r="J894">
        <f t="shared" si="41"/>
        <v>0</v>
      </c>
      <c r="K894" t="b">
        <f ca="1">IF(TODAY()-E894&gt;'Data Inputs'!$B$46,TRUE,FALSE)</f>
        <v>1</v>
      </c>
      <c r="L894" s="125"/>
      <c r="M894" s="125"/>
    </row>
    <row r="895" spans="1:13" x14ac:dyDescent="0.25">
      <c r="A895" s="110" t="str">
        <f t="shared" si="39"/>
        <v/>
      </c>
      <c r="B895" s="55"/>
      <c r="C895" s="129"/>
      <c r="D895" s="55"/>
      <c r="E895" s="56"/>
      <c r="F895" s="133"/>
      <c r="G895" s="56"/>
      <c r="H895" s="84">
        <f>SUMIF('Cash Inflows'!E:E,'AR Journal'!D895,'Cash Inflows'!F:F)</f>
        <v>0</v>
      </c>
      <c r="I895" s="84">
        <f t="shared" si="40"/>
        <v>0</v>
      </c>
      <c r="J895">
        <f t="shared" si="41"/>
        <v>0</v>
      </c>
      <c r="K895" t="b">
        <f ca="1">IF(TODAY()-E895&gt;'Data Inputs'!$B$46,TRUE,FALSE)</f>
        <v>1</v>
      </c>
      <c r="L895" s="141">
        <v>0</v>
      </c>
      <c r="M895" s="140">
        <v>44006</v>
      </c>
    </row>
    <row r="896" spans="1:13" x14ac:dyDescent="0.25">
      <c r="A896" s="110" t="str">
        <f t="shared" si="39"/>
        <v/>
      </c>
      <c r="B896" s="55"/>
      <c r="C896" s="55"/>
      <c r="D896" s="55"/>
      <c r="E896" s="56"/>
      <c r="F896" s="133"/>
      <c r="G896" s="56"/>
      <c r="H896" s="84">
        <f>SUMIF('Cash Inflows'!E:E,'AR Journal'!D896,'Cash Inflows'!F:F)</f>
        <v>0</v>
      </c>
      <c r="I896" s="84">
        <f t="shared" si="40"/>
        <v>0</v>
      </c>
      <c r="J896">
        <f t="shared" si="41"/>
        <v>0</v>
      </c>
      <c r="K896" t="b">
        <f ca="1">IF(TODAY()-E896&gt;'Data Inputs'!$B$46,TRUE,FALSE)</f>
        <v>1</v>
      </c>
    </row>
    <row r="897" spans="1:11" x14ac:dyDescent="0.25">
      <c r="A897" s="110" t="str">
        <f t="shared" si="39"/>
        <v/>
      </c>
      <c r="B897" s="55"/>
      <c r="C897" s="55"/>
      <c r="D897" s="55"/>
      <c r="E897" s="56"/>
      <c r="F897" s="133"/>
      <c r="G897" s="56"/>
      <c r="H897" s="84">
        <f>SUMIF('Cash Inflows'!E:E,'AR Journal'!D897,'Cash Inflows'!F:F)</f>
        <v>0</v>
      </c>
      <c r="I897" s="84">
        <f t="shared" si="40"/>
        <v>0</v>
      </c>
      <c r="J897">
        <f t="shared" si="41"/>
        <v>0</v>
      </c>
      <c r="K897" t="b">
        <f ca="1">IF(TODAY()-E897&gt;'Data Inputs'!$B$46,TRUE,FALSE)</f>
        <v>1</v>
      </c>
    </row>
    <row r="898" spans="1:11" x14ac:dyDescent="0.25">
      <c r="A898" s="110" t="str">
        <f t="shared" si="39"/>
        <v/>
      </c>
      <c r="B898" s="55"/>
      <c r="C898" s="55"/>
      <c r="D898" s="55"/>
      <c r="E898" s="56"/>
      <c r="F898" s="133"/>
      <c r="G898" s="56"/>
      <c r="H898" s="84">
        <f>SUMIF('Cash Inflows'!E:E,'AR Journal'!D898,'Cash Inflows'!F:F)</f>
        <v>0</v>
      </c>
      <c r="I898" s="84">
        <f t="shared" si="40"/>
        <v>0</v>
      </c>
      <c r="J898">
        <f t="shared" si="41"/>
        <v>0</v>
      </c>
      <c r="K898" t="b">
        <f ca="1">IF(TODAY()-E898&gt;'Data Inputs'!$B$46,TRUE,FALSE)</f>
        <v>1</v>
      </c>
    </row>
    <row r="899" spans="1:11" x14ac:dyDescent="0.25">
      <c r="A899" s="110" t="str">
        <f t="shared" ref="A899:A962" si="42">IF(E899="","",E899+(6-J899))</f>
        <v/>
      </c>
      <c r="B899" s="55"/>
      <c r="C899" s="55"/>
      <c r="D899" s="55"/>
      <c r="E899" s="56"/>
      <c r="F899" s="133"/>
      <c r="G899" s="56"/>
      <c r="H899" s="84">
        <f>SUMIF('Cash Inflows'!E:E,'AR Journal'!D899,'Cash Inflows'!F:F)</f>
        <v>0</v>
      </c>
      <c r="I899" s="84">
        <f t="shared" ref="I899:I962" si="43">F899-H899</f>
        <v>0</v>
      </c>
      <c r="J899">
        <f t="shared" ref="J899:J962" si="44">IF(WEEKDAY(E899)=7,0,WEEKDAY(E899))</f>
        <v>0</v>
      </c>
      <c r="K899" t="b">
        <f ca="1">IF(TODAY()-E899&gt;'Data Inputs'!$B$46,TRUE,FALSE)</f>
        <v>1</v>
      </c>
    </row>
    <row r="900" spans="1:11" x14ac:dyDescent="0.25">
      <c r="A900" s="110" t="str">
        <f t="shared" si="42"/>
        <v/>
      </c>
      <c r="B900" s="55"/>
      <c r="C900" s="55"/>
      <c r="D900" s="55"/>
      <c r="E900" s="56"/>
      <c r="F900" s="133"/>
      <c r="G900" s="56"/>
      <c r="H900" s="84">
        <f>SUMIF('Cash Inflows'!E:E,'AR Journal'!D900,'Cash Inflows'!F:F)</f>
        <v>0</v>
      </c>
      <c r="I900" s="84">
        <f t="shared" si="43"/>
        <v>0</v>
      </c>
      <c r="J900">
        <f t="shared" si="44"/>
        <v>0</v>
      </c>
      <c r="K900" t="b">
        <f ca="1">IF(TODAY()-E900&gt;'Data Inputs'!$B$46,TRUE,FALSE)</f>
        <v>1</v>
      </c>
    </row>
    <row r="901" spans="1:11" x14ac:dyDescent="0.25">
      <c r="A901" s="110" t="str">
        <f t="shared" si="42"/>
        <v/>
      </c>
      <c r="B901" s="55"/>
      <c r="C901" s="55"/>
      <c r="D901" s="55"/>
      <c r="E901" s="56"/>
      <c r="F901" s="133"/>
      <c r="G901" s="56"/>
      <c r="H901" s="84">
        <f>SUMIF('Cash Inflows'!E:E,'AR Journal'!D901,'Cash Inflows'!F:F)</f>
        <v>0</v>
      </c>
      <c r="I901" s="84">
        <f t="shared" si="43"/>
        <v>0</v>
      </c>
      <c r="J901">
        <f t="shared" si="44"/>
        <v>0</v>
      </c>
      <c r="K901" t="b">
        <f ca="1">IF(TODAY()-E901&gt;'Data Inputs'!$B$46,TRUE,FALSE)</f>
        <v>1</v>
      </c>
    </row>
    <row r="902" spans="1:11" x14ac:dyDescent="0.25">
      <c r="A902" s="110" t="str">
        <f t="shared" si="42"/>
        <v/>
      </c>
      <c r="B902" s="55"/>
      <c r="C902" s="55"/>
      <c r="D902" s="55"/>
      <c r="E902" s="56"/>
      <c r="F902" s="133"/>
      <c r="G902" s="56"/>
      <c r="H902" s="84">
        <f>SUMIF('Cash Inflows'!E:E,'AR Journal'!D902,'Cash Inflows'!F:F)</f>
        <v>0</v>
      </c>
      <c r="I902" s="84">
        <f t="shared" si="43"/>
        <v>0</v>
      </c>
      <c r="J902">
        <f t="shared" si="44"/>
        <v>0</v>
      </c>
      <c r="K902" t="b">
        <f ca="1">IF(TODAY()-E902&gt;'Data Inputs'!$B$46,TRUE,FALSE)</f>
        <v>1</v>
      </c>
    </row>
    <row r="903" spans="1:11" x14ac:dyDescent="0.25">
      <c r="A903" s="110" t="str">
        <f t="shared" si="42"/>
        <v/>
      </c>
      <c r="B903" s="55"/>
      <c r="C903" s="55"/>
      <c r="D903" s="55"/>
      <c r="E903" s="56"/>
      <c r="F903" s="133"/>
      <c r="G903" s="56"/>
      <c r="H903" s="84">
        <f>SUMIF('Cash Inflows'!E:E,'AR Journal'!D903,'Cash Inflows'!F:F)</f>
        <v>0</v>
      </c>
      <c r="I903" s="84">
        <f t="shared" si="43"/>
        <v>0</v>
      </c>
      <c r="J903">
        <f t="shared" si="44"/>
        <v>0</v>
      </c>
      <c r="K903" t="b">
        <f ca="1">IF(TODAY()-E903&gt;'Data Inputs'!$B$46,TRUE,FALSE)</f>
        <v>1</v>
      </c>
    </row>
    <row r="904" spans="1:11" x14ac:dyDescent="0.25">
      <c r="A904" s="110" t="str">
        <f t="shared" si="42"/>
        <v/>
      </c>
      <c r="B904" s="55"/>
      <c r="C904" s="55"/>
      <c r="D904" s="55"/>
      <c r="E904" s="56"/>
      <c r="F904" s="133"/>
      <c r="G904" s="56"/>
      <c r="H904" s="84">
        <f>SUMIF('Cash Inflows'!E:E,'AR Journal'!D904,'Cash Inflows'!F:F)</f>
        <v>0</v>
      </c>
      <c r="I904" s="84">
        <f t="shared" si="43"/>
        <v>0</v>
      </c>
      <c r="J904">
        <f t="shared" si="44"/>
        <v>0</v>
      </c>
      <c r="K904" t="b">
        <f ca="1">IF(TODAY()-E904&gt;'Data Inputs'!$B$46,TRUE,FALSE)</f>
        <v>1</v>
      </c>
    </row>
    <row r="905" spans="1:11" x14ac:dyDescent="0.25">
      <c r="A905" s="110" t="str">
        <f t="shared" si="42"/>
        <v/>
      </c>
      <c r="B905" s="55"/>
      <c r="C905" s="55"/>
      <c r="D905" s="55"/>
      <c r="E905" s="56"/>
      <c r="F905" s="133"/>
      <c r="G905" s="56"/>
      <c r="H905" s="84">
        <f>SUMIF('Cash Inflows'!E:E,'AR Journal'!D905,'Cash Inflows'!F:F)</f>
        <v>0</v>
      </c>
      <c r="I905" s="84">
        <f t="shared" si="43"/>
        <v>0</v>
      </c>
      <c r="J905">
        <f t="shared" si="44"/>
        <v>0</v>
      </c>
      <c r="K905" t="b">
        <f ca="1">IF(TODAY()-E905&gt;'Data Inputs'!$B$46,TRUE,FALSE)</f>
        <v>1</v>
      </c>
    </row>
    <row r="906" spans="1:11" x14ac:dyDescent="0.25">
      <c r="A906" s="110" t="str">
        <f t="shared" si="42"/>
        <v/>
      </c>
      <c r="B906" s="55"/>
      <c r="C906" s="55"/>
      <c r="D906" s="55"/>
      <c r="E906" s="56"/>
      <c r="F906" s="133"/>
      <c r="G906" s="56"/>
      <c r="H906" s="84">
        <f>SUMIF('Cash Inflows'!E:E,'AR Journal'!D906,'Cash Inflows'!F:F)</f>
        <v>0</v>
      </c>
      <c r="I906" s="84">
        <f t="shared" si="43"/>
        <v>0</v>
      </c>
      <c r="J906">
        <f t="shared" si="44"/>
        <v>0</v>
      </c>
      <c r="K906" t="b">
        <f ca="1">IF(TODAY()-E906&gt;'Data Inputs'!$B$46,TRUE,FALSE)</f>
        <v>1</v>
      </c>
    </row>
    <row r="907" spans="1:11" x14ac:dyDescent="0.25">
      <c r="A907" s="110" t="str">
        <f t="shared" si="42"/>
        <v/>
      </c>
      <c r="B907" s="55"/>
      <c r="C907" s="55"/>
      <c r="D907" s="55"/>
      <c r="E907" s="56"/>
      <c r="F907" s="133"/>
      <c r="G907" s="56"/>
      <c r="H907" s="84">
        <f>SUMIF('Cash Inflows'!E:E,'AR Journal'!D907,'Cash Inflows'!F:F)</f>
        <v>0</v>
      </c>
      <c r="I907" s="84">
        <f t="shared" si="43"/>
        <v>0</v>
      </c>
      <c r="J907">
        <f t="shared" si="44"/>
        <v>0</v>
      </c>
      <c r="K907" t="b">
        <f ca="1">IF(TODAY()-E907&gt;'Data Inputs'!$B$46,TRUE,FALSE)</f>
        <v>1</v>
      </c>
    </row>
    <row r="908" spans="1:11" x14ac:dyDescent="0.25">
      <c r="A908" s="110" t="str">
        <f t="shared" si="42"/>
        <v/>
      </c>
      <c r="B908" s="55"/>
      <c r="C908" s="55"/>
      <c r="D908" s="55"/>
      <c r="E908" s="56"/>
      <c r="F908" s="133"/>
      <c r="G908" s="56"/>
      <c r="H908" s="84">
        <f>SUMIF('Cash Inflows'!E:E,'AR Journal'!D908,'Cash Inflows'!F:F)</f>
        <v>0</v>
      </c>
      <c r="I908" s="84">
        <f t="shared" si="43"/>
        <v>0</v>
      </c>
      <c r="J908">
        <f t="shared" si="44"/>
        <v>0</v>
      </c>
      <c r="K908" t="b">
        <f ca="1">IF(TODAY()-E908&gt;'Data Inputs'!$B$46,TRUE,FALSE)</f>
        <v>1</v>
      </c>
    </row>
    <row r="909" spans="1:11" x14ac:dyDescent="0.25">
      <c r="A909" s="110" t="str">
        <f t="shared" si="42"/>
        <v/>
      </c>
      <c r="B909" s="55"/>
      <c r="C909" s="55"/>
      <c r="D909" s="55"/>
      <c r="E909" s="56"/>
      <c r="F909" s="133"/>
      <c r="G909" s="56"/>
      <c r="H909" s="84">
        <f>SUMIF('Cash Inflows'!E:E,'AR Journal'!D909,'Cash Inflows'!F:F)</f>
        <v>0</v>
      </c>
      <c r="I909" s="84">
        <f t="shared" si="43"/>
        <v>0</v>
      </c>
      <c r="J909">
        <f t="shared" si="44"/>
        <v>0</v>
      </c>
      <c r="K909" t="b">
        <f ca="1">IF(TODAY()-E909&gt;'Data Inputs'!$B$46,TRUE,FALSE)</f>
        <v>1</v>
      </c>
    </row>
    <row r="910" spans="1:11" x14ac:dyDescent="0.25">
      <c r="A910" s="110" t="str">
        <f t="shared" si="42"/>
        <v/>
      </c>
      <c r="B910" s="55"/>
      <c r="C910" s="55"/>
      <c r="D910" s="55"/>
      <c r="E910" s="56"/>
      <c r="F910" s="133"/>
      <c r="G910" s="56"/>
      <c r="H910" s="84">
        <f>SUMIF('Cash Inflows'!E:E,'AR Journal'!D910,'Cash Inflows'!F:F)</f>
        <v>0</v>
      </c>
      <c r="I910" s="84">
        <f t="shared" si="43"/>
        <v>0</v>
      </c>
      <c r="J910">
        <f t="shared" si="44"/>
        <v>0</v>
      </c>
      <c r="K910" t="b">
        <f ca="1">IF(TODAY()-E910&gt;'Data Inputs'!$B$46,TRUE,FALSE)</f>
        <v>1</v>
      </c>
    </row>
    <row r="911" spans="1:11" x14ac:dyDescent="0.25">
      <c r="A911" s="110" t="str">
        <f t="shared" si="42"/>
        <v/>
      </c>
      <c r="B911" s="55"/>
      <c r="C911" s="55"/>
      <c r="D911" s="55"/>
      <c r="E911" s="56"/>
      <c r="F911" s="133"/>
      <c r="G911" s="56"/>
      <c r="H911" s="84">
        <f>SUMIF('Cash Inflows'!E:E,'AR Journal'!D911,'Cash Inflows'!F:F)</f>
        <v>0</v>
      </c>
      <c r="I911" s="84">
        <f t="shared" si="43"/>
        <v>0</v>
      </c>
      <c r="J911">
        <f t="shared" si="44"/>
        <v>0</v>
      </c>
      <c r="K911" t="b">
        <f ca="1">IF(TODAY()-E911&gt;'Data Inputs'!$B$46,TRUE,FALSE)</f>
        <v>1</v>
      </c>
    </row>
    <row r="912" spans="1:11" x14ac:dyDescent="0.25">
      <c r="A912" s="110" t="str">
        <f t="shared" si="42"/>
        <v/>
      </c>
      <c r="B912" s="55"/>
      <c r="C912" s="55"/>
      <c r="D912" s="55"/>
      <c r="E912" s="56"/>
      <c r="F912" s="133"/>
      <c r="G912" s="56"/>
      <c r="H912" s="84">
        <f>SUMIF('Cash Inflows'!E:E,'AR Journal'!D912,'Cash Inflows'!F:F)</f>
        <v>0</v>
      </c>
      <c r="I912" s="84">
        <f t="shared" si="43"/>
        <v>0</v>
      </c>
      <c r="J912">
        <f t="shared" si="44"/>
        <v>0</v>
      </c>
      <c r="K912" t="b">
        <f ca="1">IF(TODAY()-E912&gt;'Data Inputs'!$B$46,TRUE,FALSE)</f>
        <v>1</v>
      </c>
    </row>
    <row r="913" spans="1:11" x14ac:dyDescent="0.25">
      <c r="A913" s="110" t="str">
        <f t="shared" si="42"/>
        <v/>
      </c>
      <c r="B913" s="55"/>
      <c r="C913" s="55"/>
      <c r="D913" s="55"/>
      <c r="E913" s="56"/>
      <c r="F913" s="133"/>
      <c r="G913" s="56"/>
      <c r="H913" s="84">
        <f>SUMIF('Cash Inflows'!E:E,'AR Journal'!D913,'Cash Inflows'!F:F)</f>
        <v>0</v>
      </c>
      <c r="I913" s="84">
        <f t="shared" si="43"/>
        <v>0</v>
      </c>
      <c r="J913">
        <f t="shared" si="44"/>
        <v>0</v>
      </c>
      <c r="K913" t="b">
        <f ca="1">IF(TODAY()-E913&gt;'Data Inputs'!$B$46,TRUE,FALSE)</f>
        <v>1</v>
      </c>
    </row>
    <row r="914" spans="1:11" x14ac:dyDescent="0.25">
      <c r="A914" s="110" t="str">
        <f t="shared" si="42"/>
        <v/>
      </c>
      <c r="B914" s="55"/>
      <c r="C914" s="55"/>
      <c r="D914" s="55"/>
      <c r="E914" s="56"/>
      <c r="F914" s="133"/>
      <c r="G914" s="56"/>
      <c r="H914" s="84">
        <f>SUMIF('Cash Inflows'!E:E,'AR Journal'!D914,'Cash Inflows'!F:F)</f>
        <v>0</v>
      </c>
      <c r="I914" s="84">
        <f t="shared" si="43"/>
        <v>0</v>
      </c>
      <c r="J914">
        <f t="shared" si="44"/>
        <v>0</v>
      </c>
      <c r="K914" t="b">
        <f ca="1">IF(TODAY()-E914&gt;'Data Inputs'!$B$46,TRUE,FALSE)</f>
        <v>1</v>
      </c>
    </row>
    <row r="915" spans="1:11" x14ac:dyDescent="0.25">
      <c r="A915" s="110" t="str">
        <f t="shared" si="42"/>
        <v/>
      </c>
      <c r="B915" s="55"/>
      <c r="C915" s="55"/>
      <c r="D915" s="55"/>
      <c r="E915" s="56"/>
      <c r="F915" s="133"/>
      <c r="G915" s="56"/>
      <c r="H915" s="84">
        <f>SUMIF('Cash Inflows'!E:E,'AR Journal'!D915,'Cash Inflows'!F:F)</f>
        <v>0</v>
      </c>
      <c r="I915" s="84">
        <f t="shared" si="43"/>
        <v>0</v>
      </c>
      <c r="J915">
        <f t="shared" si="44"/>
        <v>0</v>
      </c>
      <c r="K915" t="b">
        <f ca="1">IF(TODAY()-E915&gt;'Data Inputs'!$B$46,TRUE,FALSE)</f>
        <v>1</v>
      </c>
    </row>
    <row r="916" spans="1:11" x14ac:dyDescent="0.25">
      <c r="A916" s="110" t="str">
        <f t="shared" si="42"/>
        <v/>
      </c>
      <c r="B916" s="55"/>
      <c r="C916" s="55"/>
      <c r="D916" s="55"/>
      <c r="E916" s="56"/>
      <c r="F916" s="133"/>
      <c r="G916" s="56"/>
      <c r="H916" s="84">
        <f>SUMIF('Cash Inflows'!E:E,'AR Journal'!D916,'Cash Inflows'!F:F)</f>
        <v>0</v>
      </c>
      <c r="I916" s="84">
        <f t="shared" si="43"/>
        <v>0</v>
      </c>
      <c r="J916">
        <f t="shared" si="44"/>
        <v>0</v>
      </c>
      <c r="K916" t="b">
        <f ca="1">IF(TODAY()-E916&gt;'Data Inputs'!$B$46,TRUE,FALSE)</f>
        <v>1</v>
      </c>
    </row>
    <row r="917" spans="1:11" x14ac:dyDescent="0.25">
      <c r="A917" s="110" t="str">
        <f t="shared" si="42"/>
        <v/>
      </c>
      <c r="B917" s="55"/>
      <c r="C917" s="55"/>
      <c r="D917" s="55"/>
      <c r="E917" s="56"/>
      <c r="F917" s="133"/>
      <c r="G917" s="56"/>
      <c r="H917" s="84">
        <f>SUMIF('Cash Inflows'!E:E,'AR Journal'!D917,'Cash Inflows'!F:F)</f>
        <v>0</v>
      </c>
      <c r="I917" s="84">
        <f t="shared" si="43"/>
        <v>0</v>
      </c>
      <c r="J917">
        <f t="shared" si="44"/>
        <v>0</v>
      </c>
      <c r="K917" t="b">
        <f ca="1">IF(TODAY()-E917&gt;'Data Inputs'!$B$46,TRUE,FALSE)</f>
        <v>1</v>
      </c>
    </row>
    <row r="918" spans="1:11" x14ac:dyDescent="0.25">
      <c r="A918" s="110" t="str">
        <f t="shared" si="42"/>
        <v/>
      </c>
      <c r="B918" s="55"/>
      <c r="C918" s="55"/>
      <c r="D918" s="55"/>
      <c r="E918" s="56"/>
      <c r="F918" s="133"/>
      <c r="G918" s="56"/>
      <c r="H918" s="84">
        <f>SUMIF('Cash Inflows'!E:E,'AR Journal'!D918,'Cash Inflows'!F:F)</f>
        <v>0</v>
      </c>
      <c r="I918" s="84">
        <f t="shared" si="43"/>
        <v>0</v>
      </c>
      <c r="J918">
        <f t="shared" si="44"/>
        <v>0</v>
      </c>
      <c r="K918" t="b">
        <f ca="1">IF(TODAY()-E918&gt;'Data Inputs'!$B$46,TRUE,FALSE)</f>
        <v>1</v>
      </c>
    </row>
    <row r="919" spans="1:11" x14ac:dyDescent="0.25">
      <c r="A919" s="110" t="str">
        <f t="shared" si="42"/>
        <v/>
      </c>
      <c r="B919" s="55"/>
      <c r="C919" s="55"/>
      <c r="D919" s="55"/>
      <c r="E919" s="56"/>
      <c r="F919" s="133"/>
      <c r="G919" s="56"/>
      <c r="H919" s="84">
        <f>SUMIF('Cash Inflows'!E:E,'AR Journal'!D919,'Cash Inflows'!F:F)</f>
        <v>0</v>
      </c>
      <c r="I919" s="84">
        <f t="shared" si="43"/>
        <v>0</v>
      </c>
      <c r="J919">
        <f t="shared" si="44"/>
        <v>0</v>
      </c>
      <c r="K919" t="b">
        <f ca="1">IF(TODAY()-E919&gt;'Data Inputs'!$B$46,TRUE,FALSE)</f>
        <v>1</v>
      </c>
    </row>
    <row r="920" spans="1:11" x14ac:dyDescent="0.25">
      <c r="A920" s="110" t="str">
        <f t="shared" si="42"/>
        <v/>
      </c>
      <c r="B920" s="55"/>
      <c r="C920" s="55"/>
      <c r="D920" s="55"/>
      <c r="E920" s="56"/>
      <c r="F920" s="133"/>
      <c r="G920" s="56"/>
      <c r="H920" s="84">
        <f>SUMIF('Cash Inflows'!E:E,'AR Journal'!D920,'Cash Inflows'!F:F)</f>
        <v>0</v>
      </c>
      <c r="I920" s="84">
        <f t="shared" si="43"/>
        <v>0</v>
      </c>
      <c r="J920">
        <f t="shared" si="44"/>
        <v>0</v>
      </c>
      <c r="K920" t="b">
        <f ca="1">IF(TODAY()-E920&gt;'Data Inputs'!$B$46,TRUE,FALSE)</f>
        <v>1</v>
      </c>
    </row>
    <row r="921" spans="1:11" x14ac:dyDescent="0.25">
      <c r="A921" s="110" t="str">
        <f t="shared" si="42"/>
        <v/>
      </c>
      <c r="B921" s="55"/>
      <c r="C921" s="55"/>
      <c r="D921" s="55"/>
      <c r="E921" s="56"/>
      <c r="F921" s="133"/>
      <c r="G921" s="56"/>
      <c r="H921" s="84">
        <f>SUMIF('Cash Inflows'!E:E,'AR Journal'!D921,'Cash Inflows'!F:F)</f>
        <v>0</v>
      </c>
      <c r="I921" s="84">
        <f t="shared" si="43"/>
        <v>0</v>
      </c>
      <c r="J921">
        <f t="shared" si="44"/>
        <v>0</v>
      </c>
      <c r="K921" t="b">
        <f ca="1">IF(TODAY()-E921&gt;'Data Inputs'!$B$46,TRUE,FALSE)</f>
        <v>1</v>
      </c>
    </row>
    <row r="922" spans="1:11" x14ac:dyDescent="0.25">
      <c r="A922" s="110" t="str">
        <f t="shared" si="42"/>
        <v/>
      </c>
      <c r="B922" s="55"/>
      <c r="C922" s="55"/>
      <c r="D922" s="55"/>
      <c r="E922" s="56"/>
      <c r="F922" s="133"/>
      <c r="G922" s="56"/>
      <c r="H922" s="84">
        <f>SUMIF('Cash Inflows'!E:E,'AR Journal'!D922,'Cash Inflows'!F:F)</f>
        <v>0</v>
      </c>
      <c r="I922" s="84">
        <f t="shared" si="43"/>
        <v>0</v>
      </c>
      <c r="J922">
        <f t="shared" si="44"/>
        <v>0</v>
      </c>
      <c r="K922" t="b">
        <f ca="1">IF(TODAY()-E922&gt;'Data Inputs'!$B$46,TRUE,FALSE)</f>
        <v>1</v>
      </c>
    </row>
    <row r="923" spans="1:11" x14ac:dyDescent="0.25">
      <c r="A923" s="110" t="str">
        <f t="shared" si="42"/>
        <v/>
      </c>
      <c r="B923" s="55"/>
      <c r="C923" s="55"/>
      <c r="D923" s="55"/>
      <c r="E923" s="56"/>
      <c r="F923" s="133"/>
      <c r="G923" s="56"/>
      <c r="H923" s="84">
        <f>SUMIF('Cash Inflows'!E:E,'AR Journal'!D923,'Cash Inflows'!F:F)</f>
        <v>0</v>
      </c>
      <c r="I923" s="84">
        <f t="shared" si="43"/>
        <v>0</v>
      </c>
      <c r="J923">
        <f t="shared" si="44"/>
        <v>0</v>
      </c>
      <c r="K923" t="b">
        <f ca="1">IF(TODAY()-E923&gt;'Data Inputs'!$B$46,TRUE,FALSE)</f>
        <v>1</v>
      </c>
    </row>
    <row r="924" spans="1:11" x14ac:dyDescent="0.25">
      <c r="A924" s="110" t="str">
        <f t="shared" si="42"/>
        <v/>
      </c>
      <c r="B924" s="55"/>
      <c r="C924" s="55"/>
      <c r="D924" s="55"/>
      <c r="E924" s="56"/>
      <c r="F924" s="133"/>
      <c r="G924" s="56"/>
      <c r="H924" s="84">
        <f>SUMIF('Cash Inflows'!E:E,'AR Journal'!D924,'Cash Inflows'!F:F)</f>
        <v>0</v>
      </c>
      <c r="I924" s="84">
        <f t="shared" si="43"/>
        <v>0</v>
      </c>
      <c r="J924">
        <f t="shared" si="44"/>
        <v>0</v>
      </c>
      <c r="K924" t="b">
        <f ca="1">IF(TODAY()-E924&gt;'Data Inputs'!$B$46,TRUE,FALSE)</f>
        <v>1</v>
      </c>
    </row>
    <row r="925" spans="1:11" x14ac:dyDescent="0.25">
      <c r="A925" s="110" t="str">
        <f t="shared" si="42"/>
        <v/>
      </c>
      <c r="B925" s="55"/>
      <c r="C925" s="55"/>
      <c r="D925" s="55"/>
      <c r="E925" s="56"/>
      <c r="F925" s="133"/>
      <c r="G925" s="56"/>
      <c r="H925" s="84">
        <f>SUMIF('Cash Inflows'!E:E,'AR Journal'!D925,'Cash Inflows'!F:F)</f>
        <v>0</v>
      </c>
      <c r="I925" s="84">
        <f t="shared" si="43"/>
        <v>0</v>
      </c>
      <c r="J925">
        <f t="shared" si="44"/>
        <v>0</v>
      </c>
      <c r="K925" t="b">
        <f ca="1">IF(TODAY()-E925&gt;'Data Inputs'!$B$46,TRUE,FALSE)</f>
        <v>1</v>
      </c>
    </row>
    <row r="926" spans="1:11" x14ac:dyDescent="0.25">
      <c r="A926" s="110" t="str">
        <f t="shared" si="42"/>
        <v/>
      </c>
      <c r="B926" s="55"/>
      <c r="C926" s="55"/>
      <c r="D926" s="55"/>
      <c r="E926" s="56"/>
      <c r="F926" s="133"/>
      <c r="G926" s="56"/>
      <c r="H926" s="84">
        <f>SUMIF('Cash Inflows'!E:E,'AR Journal'!D926,'Cash Inflows'!F:F)</f>
        <v>0</v>
      </c>
      <c r="I926" s="84">
        <f t="shared" si="43"/>
        <v>0</v>
      </c>
      <c r="J926">
        <f t="shared" si="44"/>
        <v>0</v>
      </c>
      <c r="K926" t="b">
        <f ca="1">IF(TODAY()-E926&gt;'Data Inputs'!$B$46,TRUE,FALSE)</f>
        <v>1</v>
      </c>
    </row>
    <row r="927" spans="1:11" x14ac:dyDescent="0.25">
      <c r="A927" s="110" t="str">
        <f t="shared" si="42"/>
        <v/>
      </c>
      <c r="B927" s="55"/>
      <c r="C927" s="55"/>
      <c r="D927" s="55"/>
      <c r="E927" s="56"/>
      <c r="F927" s="133"/>
      <c r="G927" s="56"/>
      <c r="H927" s="84">
        <f>SUMIF('Cash Inflows'!E:E,'AR Journal'!D927,'Cash Inflows'!F:F)</f>
        <v>0</v>
      </c>
      <c r="I927" s="84">
        <f t="shared" si="43"/>
        <v>0</v>
      </c>
      <c r="J927">
        <f t="shared" si="44"/>
        <v>0</v>
      </c>
      <c r="K927" t="b">
        <f ca="1">IF(TODAY()-E927&gt;'Data Inputs'!$B$46,TRUE,FALSE)</f>
        <v>1</v>
      </c>
    </row>
    <row r="928" spans="1:11" x14ac:dyDescent="0.25">
      <c r="A928" s="110" t="str">
        <f t="shared" si="42"/>
        <v/>
      </c>
      <c r="B928" s="55"/>
      <c r="C928" s="55"/>
      <c r="D928" s="55"/>
      <c r="E928" s="56"/>
      <c r="F928" s="133"/>
      <c r="G928" s="56"/>
      <c r="H928" s="84">
        <f>SUMIF('Cash Inflows'!E:E,'AR Journal'!D928,'Cash Inflows'!F:F)</f>
        <v>0</v>
      </c>
      <c r="I928" s="84">
        <f t="shared" si="43"/>
        <v>0</v>
      </c>
      <c r="J928">
        <f t="shared" si="44"/>
        <v>0</v>
      </c>
      <c r="K928" t="b">
        <f ca="1">IF(TODAY()-E928&gt;'Data Inputs'!$B$46,TRUE,FALSE)</f>
        <v>1</v>
      </c>
    </row>
    <row r="929" spans="1:11" x14ac:dyDescent="0.25">
      <c r="A929" s="110" t="str">
        <f t="shared" si="42"/>
        <v/>
      </c>
      <c r="B929" s="55"/>
      <c r="C929" s="55"/>
      <c r="D929" s="55"/>
      <c r="E929" s="56"/>
      <c r="F929" s="133"/>
      <c r="G929" s="56"/>
      <c r="H929" s="84">
        <f>SUMIF('Cash Inflows'!E:E,'AR Journal'!D929,'Cash Inflows'!F:F)</f>
        <v>0</v>
      </c>
      <c r="I929" s="84">
        <f t="shared" si="43"/>
        <v>0</v>
      </c>
      <c r="J929">
        <f t="shared" si="44"/>
        <v>0</v>
      </c>
      <c r="K929" t="b">
        <f ca="1">IF(TODAY()-E929&gt;'Data Inputs'!$B$46,TRUE,FALSE)</f>
        <v>1</v>
      </c>
    </row>
    <row r="930" spans="1:11" x14ac:dyDescent="0.25">
      <c r="A930" s="110" t="str">
        <f t="shared" si="42"/>
        <v/>
      </c>
      <c r="B930" s="55"/>
      <c r="C930" s="55"/>
      <c r="D930" s="55"/>
      <c r="E930" s="56"/>
      <c r="F930" s="133"/>
      <c r="G930" s="56"/>
      <c r="H930" s="84">
        <f>SUMIF('Cash Inflows'!E:E,'AR Journal'!D930,'Cash Inflows'!F:F)</f>
        <v>0</v>
      </c>
      <c r="I930" s="84">
        <f t="shared" si="43"/>
        <v>0</v>
      </c>
      <c r="J930">
        <f t="shared" si="44"/>
        <v>0</v>
      </c>
      <c r="K930" t="b">
        <f ca="1">IF(TODAY()-E930&gt;'Data Inputs'!$B$46,TRUE,FALSE)</f>
        <v>1</v>
      </c>
    </row>
    <row r="931" spans="1:11" x14ac:dyDescent="0.25">
      <c r="A931" s="110" t="str">
        <f t="shared" si="42"/>
        <v/>
      </c>
      <c r="B931" s="55"/>
      <c r="C931" s="55"/>
      <c r="D931" s="55"/>
      <c r="E931" s="56"/>
      <c r="F931" s="133"/>
      <c r="G931" s="56"/>
      <c r="H931" s="84">
        <f>SUMIF('Cash Inflows'!E:E,'AR Journal'!D931,'Cash Inflows'!F:F)</f>
        <v>0</v>
      </c>
      <c r="I931" s="84">
        <f t="shared" si="43"/>
        <v>0</v>
      </c>
      <c r="J931">
        <f t="shared" si="44"/>
        <v>0</v>
      </c>
      <c r="K931" t="b">
        <f ca="1">IF(TODAY()-E931&gt;'Data Inputs'!$B$46,TRUE,FALSE)</f>
        <v>1</v>
      </c>
    </row>
    <row r="932" spans="1:11" x14ac:dyDescent="0.25">
      <c r="A932" s="110" t="str">
        <f t="shared" si="42"/>
        <v/>
      </c>
      <c r="B932" s="55"/>
      <c r="C932" s="55"/>
      <c r="D932" s="55"/>
      <c r="E932" s="56"/>
      <c r="F932" s="133"/>
      <c r="G932" s="56"/>
      <c r="H932" s="84">
        <f>SUMIF('Cash Inflows'!E:E,'AR Journal'!D932,'Cash Inflows'!F:F)</f>
        <v>0</v>
      </c>
      <c r="I932" s="84">
        <f t="shared" si="43"/>
        <v>0</v>
      </c>
      <c r="J932">
        <f t="shared" si="44"/>
        <v>0</v>
      </c>
      <c r="K932" t="b">
        <f ca="1">IF(TODAY()-E932&gt;'Data Inputs'!$B$46,TRUE,FALSE)</f>
        <v>1</v>
      </c>
    </row>
    <row r="933" spans="1:11" x14ac:dyDescent="0.25">
      <c r="A933" s="110" t="str">
        <f t="shared" si="42"/>
        <v/>
      </c>
      <c r="B933" s="55"/>
      <c r="C933" s="55"/>
      <c r="D933" s="55"/>
      <c r="E933" s="56"/>
      <c r="F933" s="133"/>
      <c r="G933" s="56"/>
      <c r="H933" s="84">
        <f>SUMIF('Cash Inflows'!E:E,'AR Journal'!D933,'Cash Inflows'!F:F)</f>
        <v>0</v>
      </c>
      <c r="I933" s="84">
        <f t="shared" si="43"/>
        <v>0</v>
      </c>
      <c r="J933">
        <f t="shared" si="44"/>
        <v>0</v>
      </c>
      <c r="K933" t="b">
        <f ca="1">IF(TODAY()-E933&gt;'Data Inputs'!$B$46,TRUE,FALSE)</f>
        <v>1</v>
      </c>
    </row>
    <row r="934" spans="1:11" x14ac:dyDescent="0.25">
      <c r="A934" s="110" t="str">
        <f t="shared" si="42"/>
        <v/>
      </c>
      <c r="B934" s="55"/>
      <c r="C934" s="55"/>
      <c r="D934" s="55"/>
      <c r="E934" s="56"/>
      <c r="F934" s="133"/>
      <c r="G934" s="56"/>
      <c r="H934" s="84">
        <f>SUMIF('Cash Inflows'!E:E,'AR Journal'!D934,'Cash Inflows'!F:F)</f>
        <v>0</v>
      </c>
      <c r="I934" s="84">
        <f t="shared" si="43"/>
        <v>0</v>
      </c>
      <c r="J934">
        <f t="shared" si="44"/>
        <v>0</v>
      </c>
      <c r="K934" t="b">
        <f ca="1">IF(TODAY()-E934&gt;'Data Inputs'!$B$46,TRUE,FALSE)</f>
        <v>1</v>
      </c>
    </row>
    <row r="935" spans="1:11" x14ac:dyDescent="0.25">
      <c r="A935" s="110" t="str">
        <f t="shared" si="42"/>
        <v/>
      </c>
      <c r="B935" s="55"/>
      <c r="C935" s="55"/>
      <c r="D935" s="55"/>
      <c r="E935" s="56"/>
      <c r="F935" s="133"/>
      <c r="G935" s="56"/>
      <c r="H935" s="84">
        <f>SUMIF('Cash Inflows'!E:E,'AR Journal'!D935,'Cash Inflows'!F:F)</f>
        <v>0</v>
      </c>
      <c r="I935" s="84">
        <f t="shared" si="43"/>
        <v>0</v>
      </c>
      <c r="J935">
        <f t="shared" si="44"/>
        <v>0</v>
      </c>
      <c r="K935" t="b">
        <f ca="1">IF(TODAY()-E935&gt;'Data Inputs'!$B$46,TRUE,FALSE)</f>
        <v>1</v>
      </c>
    </row>
    <row r="936" spans="1:11" x14ac:dyDescent="0.25">
      <c r="A936" s="110" t="str">
        <f t="shared" si="42"/>
        <v/>
      </c>
      <c r="B936" s="55"/>
      <c r="C936" s="55"/>
      <c r="D936" s="55"/>
      <c r="E936" s="56"/>
      <c r="F936" s="133"/>
      <c r="G936" s="56"/>
      <c r="H936" s="84">
        <f>SUMIF('Cash Inflows'!E:E,'AR Journal'!D936,'Cash Inflows'!F:F)</f>
        <v>0</v>
      </c>
      <c r="I936" s="84">
        <f t="shared" si="43"/>
        <v>0</v>
      </c>
      <c r="J936">
        <f t="shared" si="44"/>
        <v>0</v>
      </c>
      <c r="K936" t="b">
        <f ca="1">IF(TODAY()-E936&gt;'Data Inputs'!$B$46,TRUE,FALSE)</f>
        <v>1</v>
      </c>
    </row>
    <row r="937" spans="1:11" x14ac:dyDescent="0.25">
      <c r="A937" s="110" t="str">
        <f t="shared" si="42"/>
        <v/>
      </c>
      <c r="B937" s="55"/>
      <c r="C937" s="55"/>
      <c r="D937" s="55"/>
      <c r="E937" s="56"/>
      <c r="F937" s="133"/>
      <c r="G937" s="56"/>
      <c r="H937" s="84">
        <f>SUMIF('Cash Inflows'!E:E,'AR Journal'!D937,'Cash Inflows'!F:F)</f>
        <v>0</v>
      </c>
      <c r="I937" s="84">
        <f t="shared" si="43"/>
        <v>0</v>
      </c>
      <c r="J937">
        <f t="shared" si="44"/>
        <v>0</v>
      </c>
      <c r="K937" t="b">
        <f ca="1">IF(TODAY()-E937&gt;'Data Inputs'!$B$46,TRUE,FALSE)</f>
        <v>1</v>
      </c>
    </row>
    <row r="938" spans="1:11" x14ac:dyDescent="0.25">
      <c r="A938" s="110" t="str">
        <f t="shared" si="42"/>
        <v/>
      </c>
      <c r="B938" s="55"/>
      <c r="C938" s="55"/>
      <c r="D938" s="55"/>
      <c r="E938" s="56"/>
      <c r="F938" s="133"/>
      <c r="G938" s="56"/>
      <c r="H938" s="84">
        <f>SUMIF('Cash Inflows'!E:E,'AR Journal'!D938,'Cash Inflows'!F:F)</f>
        <v>0</v>
      </c>
      <c r="I938" s="84">
        <f t="shared" si="43"/>
        <v>0</v>
      </c>
      <c r="J938">
        <f t="shared" si="44"/>
        <v>0</v>
      </c>
      <c r="K938" t="b">
        <f ca="1">IF(TODAY()-E938&gt;'Data Inputs'!$B$46,TRUE,FALSE)</f>
        <v>1</v>
      </c>
    </row>
    <row r="939" spans="1:11" x14ac:dyDescent="0.25">
      <c r="A939" s="110" t="str">
        <f t="shared" si="42"/>
        <v/>
      </c>
      <c r="B939" s="55"/>
      <c r="C939" s="55"/>
      <c r="D939" s="55"/>
      <c r="E939" s="56"/>
      <c r="F939" s="133"/>
      <c r="G939" s="56"/>
      <c r="H939" s="84">
        <f>SUMIF('Cash Inflows'!E:E,'AR Journal'!D939,'Cash Inflows'!F:F)</f>
        <v>0</v>
      </c>
      <c r="I939" s="84">
        <f t="shared" si="43"/>
        <v>0</v>
      </c>
      <c r="J939">
        <f t="shared" si="44"/>
        <v>0</v>
      </c>
      <c r="K939" t="b">
        <f ca="1">IF(TODAY()-E939&gt;'Data Inputs'!$B$46,TRUE,FALSE)</f>
        <v>1</v>
      </c>
    </row>
    <row r="940" spans="1:11" x14ac:dyDescent="0.25">
      <c r="A940" s="110" t="str">
        <f t="shared" si="42"/>
        <v/>
      </c>
      <c r="B940" s="55"/>
      <c r="C940" s="55"/>
      <c r="D940" s="55"/>
      <c r="E940" s="56"/>
      <c r="F940" s="133"/>
      <c r="G940" s="56"/>
      <c r="H940" s="84">
        <f>SUMIF('Cash Inflows'!E:E,'AR Journal'!D940,'Cash Inflows'!F:F)</f>
        <v>0</v>
      </c>
      <c r="I940" s="84">
        <f t="shared" si="43"/>
        <v>0</v>
      </c>
      <c r="J940">
        <f t="shared" si="44"/>
        <v>0</v>
      </c>
      <c r="K940" t="b">
        <f ca="1">IF(TODAY()-E940&gt;'Data Inputs'!$B$46,TRUE,FALSE)</f>
        <v>1</v>
      </c>
    </row>
    <row r="941" spans="1:11" x14ac:dyDescent="0.25">
      <c r="A941" s="110" t="str">
        <f t="shared" si="42"/>
        <v/>
      </c>
      <c r="B941" s="55"/>
      <c r="C941" s="55"/>
      <c r="D941" s="55"/>
      <c r="E941" s="56"/>
      <c r="F941" s="133"/>
      <c r="G941" s="56"/>
      <c r="H941" s="84">
        <f>SUMIF('Cash Inflows'!E:E,'AR Journal'!D941,'Cash Inflows'!F:F)</f>
        <v>0</v>
      </c>
      <c r="I941" s="84">
        <f t="shared" si="43"/>
        <v>0</v>
      </c>
      <c r="J941">
        <f t="shared" si="44"/>
        <v>0</v>
      </c>
      <c r="K941" t="b">
        <f ca="1">IF(TODAY()-E941&gt;'Data Inputs'!$B$46,TRUE,FALSE)</f>
        <v>1</v>
      </c>
    </row>
    <row r="942" spans="1:11" x14ac:dyDescent="0.25">
      <c r="A942" s="110" t="str">
        <f t="shared" si="42"/>
        <v/>
      </c>
      <c r="B942" s="55"/>
      <c r="C942" s="55"/>
      <c r="D942" s="55"/>
      <c r="E942" s="56"/>
      <c r="F942" s="133"/>
      <c r="G942" s="56"/>
      <c r="H942" s="84">
        <f>SUMIF('Cash Inflows'!E:E,'AR Journal'!D942,'Cash Inflows'!F:F)</f>
        <v>0</v>
      </c>
      <c r="I942" s="84">
        <f t="shared" si="43"/>
        <v>0</v>
      </c>
      <c r="J942">
        <f t="shared" si="44"/>
        <v>0</v>
      </c>
      <c r="K942" t="b">
        <f ca="1">IF(TODAY()-E942&gt;'Data Inputs'!$B$46,TRUE,FALSE)</f>
        <v>1</v>
      </c>
    </row>
    <row r="943" spans="1:11" x14ac:dyDescent="0.25">
      <c r="A943" s="110" t="str">
        <f t="shared" si="42"/>
        <v/>
      </c>
      <c r="B943" s="55"/>
      <c r="C943" s="55"/>
      <c r="D943" s="55"/>
      <c r="E943" s="56"/>
      <c r="F943" s="133"/>
      <c r="G943" s="56"/>
      <c r="H943" s="84">
        <f>SUMIF('Cash Inflows'!E:E,'AR Journal'!D943,'Cash Inflows'!F:F)</f>
        <v>0</v>
      </c>
      <c r="I943" s="84">
        <f t="shared" si="43"/>
        <v>0</v>
      </c>
      <c r="J943">
        <f t="shared" si="44"/>
        <v>0</v>
      </c>
      <c r="K943" t="b">
        <f ca="1">IF(TODAY()-E943&gt;'Data Inputs'!$B$46,TRUE,FALSE)</f>
        <v>1</v>
      </c>
    </row>
    <row r="944" spans="1:11" x14ac:dyDescent="0.25">
      <c r="A944" s="110" t="str">
        <f t="shared" si="42"/>
        <v/>
      </c>
      <c r="B944" s="55"/>
      <c r="C944" s="55"/>
      <c r="D944" s="55"/>
      <c r="E944" s="56"/>
      <c r="F944" s="133"/>
      <c r="G944" s="56"/>
      <c r="H944" s="84">
        <f>SUMIF('Cash Inflows'!E:E,'AR Journal'!D944,'Cash Inflows'!F:F)</f>
        <v>0</v>
      </c>
      <c r="I944" s="84">
        <f t="shared" si="43"/>
        <v>0</v>
      </c>
      <c r="J944">
        <f t="shared" si="44"/>
        <v>0</v>
      </c>
      <c r="K944" t="b">
        <f ca="1">IF(TODAY()-E944&gt;'Data Inputs'!$B$46,TRUE,FALSE)</f>
        <v>1</v>
      </c>
    </row>
    <row r="945" spans="1:11" x14ac:dyDescent="0.25">
      <c r="A945" s="110" t="str">
        <f t="shared" si="42"/>
        <v/>
      </c>
      <c r="B945" s="55"/>
      <c r="C945" s="55"/>
      <c r="D945" s="55"/>
      <c r="E945" s="56"/>
      <c r="F945" s="133"/>
      <c r="G945" s="56"/>
      <c r="H945" s="84">
        <f>SUMIF('Cash Inflows'!E:E,'AR Journal'!D945,'Cash Inflows'!F:F)</f>
        <v>0</v>
      </c>
      <c r="I945" s="84">
        <f t="shared" si="43"/>
        <v>0</v>
      </c>
      <c r="J945">
        <f t="shared" si="44"/>
        <v>0</v>
      </c>
      <c r="K945" t="b">
        <f ca="1">IF(TODAY()-E945&gt;'Data Inputs'!$B$46,TRUE,FALSE)</f>
        <v>1</v>
      </c>
    </row>
    <row r="946" spans="1:11" x14ac:dyDescent="0.25">
      <c r="A946" s="110" t="str">
        <f t="shared" si="42"/>
        <v/>
      </c>
      <c r="B946" s="55"/>
      <c r="C946" s="55"/>
      <c r="D946" s="55"/>
      <c r="E946" s="56"/>
      <c r="F946" s="133"/>
      <c r="G946" s="56"/>
      <c r="H946" s="84">
        <f>SUMIF('Cash Inflows'!E:E,'AR Journal'!D946,'Cash Inflows'!F:F)</f>
        <v>0</v>
      </c>
      <c r="I946" s="84">
        <f t="shared" si="43"/>
        <v>0</v>
      </c>
      <c r="J946">
        <f t="shared" si="44"/>
        <v>0</v>
      </c>
      <c r="K946" t="b">
        <f ca="1">IF(TODAY()-E946&gt;'Data Inputs'!$B$46,TRUE,FALSE)</f>
        <v>1</v>
      </c>
    </row>
    <row r="947" spans="1:11" x14ac:dyDescent="0.25">
      <c r="A947" s="110" t="str">
        <f t="shared" si="42"/>
        <v/>
      </c>
      <c r="B947" s="55"/>
      <c r="C947" s="55"/>
      <c r="D947" s="55"/>
      <c r="E947" s="56"/>
      <c r="F947" s="133"/>
      <c r="G947" s="56"/>
      <c r="H947" s="84">
        <f>SUMIF('Cash Inflows'!E:E,'AR Journal'!D947,'Cash Inflows'!F:F)</f>
        <v>0</v>
      </c>
      <c r="I947" s="84">
        <f t="shared" si="43"/>
        <v>0</v>
      </c>
      <c r="J947">
        <f t="shared" si="44"/>
        <v>0</v>
      </c>
      <c r="K947" t="b">
        <f ca="1">IF(TODAY()-E947&gt;'Data Inputs'!$B$46,TRUE,FALSE)</f>
        <v>1</v>
      </c>
    </row>
    <row r="948" spans="1:11" x14ac:dyDescent="0.25">
      <c r="A948" s="110" t="str">
        <f t="shared" si="42"/>
        <v/>
      </c>
      <c r="B948" s="55"/>
      <c r="C948" s="55"/>
      <c r="D948" s="55"/>
      <c r="E948" s="56"/>
      <c r="F948" s="133"/>
      <c r="G948" s="56"/>
      <c r="H948" s="84">
        <f>SUMIF('Cash Inflows'!E:E,'AR Journal'!D948,'Cash Inflows'!F:F)</f>
        <v>0</v>
      </c>
      <c r="I948" s="84">
        <f t="shared" si="43"/>
        <v>0</v>
      </c>
      <c r="J948">
        <f t="shared" si="44"/>
        <v>0</v>
      </c>
      <c r="K948" t="b">
        <f ca="1">IF(TODAY()-E948&gt;'Data Inputs'!$B$46,TRUE,FALSE)</f>
        <v>1</v>
      </c>
    </row>
    <row r="949" spans="1:11" x14ac:dyDescent="0.25">
      <c r="A949" s="110" t="str">
        <f t="shared" si="42"/>
        <v/>
      </c>
      <c r="B949" s="55"/>
      <c r="C949" s="55"/>
      <c r="D949" s="55"/>
      <c r="E949" s="56"/>
      <c r="F949" s="133"/>
      <c r="G949" s="56"/>
      <c r="H949" s="84">
        <f>SUMIF('Cash Inflows'!E:E,'AR Journal'!D949,'Cash Inflows'!F:F)</f>
        <v>0</v>
      </c>
      <c r="I949" s="84">
        <f t="shared" si="43"/>
        <v>0</v>
      </c>
      <c r="J949">
        <f t="shared" si="44"/>
        <v>0</v>
      </c>
      <c r="K949" t="b">
        <f ca="1">IF(TODAY()-E949&gt;'Data Inputs'!$B$46,TRUE,FALSE)</f>
        <v>1</v>
      </c>
    </row>
    <row r="950" spans="1:11" x14ac:dyDescent="0.25">
      <c r="A950" s="110" t="str">
        <f t="shared" si="42"/>
        <v/>
      </c>
      <c r="B950" s="55"/>
      <c r="C950" s="55"/>
      <c r="D950" s="55"/>
      <c r="E950" s="56"/>
      <c r="F950" s="133"/>
      <c r="G950" s="56"/>
      <c r="H950" s="84">
        <f>SUMIF('Cash Inflows'!E:E,'AR Journal'!D950,'Cash Inflows'!F:F)</f>
        <v>0</v>
      </c>
      <c r="I950" s="84">
        <f t="shared" si="43"/>
        <v>0</v>
      </c>
      <c r="J950">
        <f t="shared" si="44"/>
        <v>0</v>
      </c>
      <c r="K950" t="b">
        <f ca="1">IF(TODAY()-E950&gt;'Data Inputs'!$B$46,TRUE,FALSE)</f>
        <v>1</v>
      </c>
    </row>
    <row r="951" spans="1:11" x14ac:dyDescent="0.25">
      <c r="A951" s="110" t="str">
        <f t="shared" si="42"/>
        <v/>
      </c>
      <c r="B951" s="55"/>
      <c r="C951" s="55"/>
      <c r="D951" s="55"/>
      <c r="E951" s="56"/>
      <c r="F951" s="133"/>
      <c r="G951" s="56"/>
      <c r="H951" s="84">
        <f>SUMIF('Cash Inflows'!E:E,'AR Journal'!D951,'Cash Inflows'!F:F)</f>
        <v>0</v>
      </c>
      <c r="I951" s="84">
        <f t="shared" si="43"/>
        <v>0</v>
      </c>
      <c r="J951">
        <f t="shared" si="44"/>
        <v>0</v>
      </c>
      <c r="K951" t="b">
        <f ca="1">IF(TODAY()-E951&gt;'Data Inputs'!$B$46,TRUE,FALSE)</f>
        <v>1</v>
      </c>
    </row>
    <row r="952" spans="1:11" x14ac:dyDescent="0.25">
      <c r="A952" s="110" t="str">
        <f t="shared" si="42"/>
        <v/>
      </c>
      <c r="B952" s="55"/>
      <c r="C952" s="55"/>
      <c r="D952" s="55"/>
      <c r="E952" s="56"/>
      <c r="F952" s="133"/>
      <c r="G952" s="56"/>
      <c r="H952" s="84">
        <f>SUMIF('Cash Inflows'!E:E,'AR Journal'!D952,'Cash Inflows'!F:F)</f>
        <v>0</v>
      </c>
      <c r="I952" s="84">
        <f t="shared" si="43"/>
        <v>0</v>
      </c>
      <c r="J952">
        <f t="shared" si="44"/>
        <v>0</v>
      </c>
      <c r="K952" t="b">
        <f ca="1">IF(TODAY()-E952&gt;'Data Inputs'!$B$46,TRUE,FALSE)</f>
        <v>1</v>
      </c>
    </row>
    <row r="953" spans="1:11" x14ac:dyDescent="0.25">
      <c r="A953" s="110" t="str">
        <f t="shared" si="42"/>
        <v/>
      </c>
      <c r="B953" s="55"/>
      <c r="C953" s="55"/>
      <c r="D953" s="55"/>
      <c r="E953" s="56"/>
      <c r="F953" s="133"/>
      <c r="G953" s="56"/>
      <c r="H953" s="84">
        <f>SUMIF('Cash Inflows'!E:E,'AR Journal'!D953,'Cash Inflows'!F:F)</f>
        <v>0</v>
      </c>
      <c r="I953" s="84">
        <f t="shared" si="43"/>
        <v>0</v>
      </c>
      <c r="J953">
        <f t="shared" si="44"/>
        <v>0</v>
      </c>
      <c r="K953" t="b">
        <f ca="1">IF(TODAY()-E953&gt;'Data Inputs'!$B$46,TRUE,FALSE)</f>
        <v>1</v>
      </c>
    </row>
    <row r="954" spans="1:11" x14ac:dyDescent="0.25">
      <c r="A954" s="110" t="str">
        <f t="shared" si="42"/>
        <v/>
      </c>
      <c r="B954" s="55"/>
      <c r="C954" s="55"/>
      <c r="D954" s="55"/>
      <c r="E954" s="56"/>
      <c r="F954" s="133"/>
      <c r="G954" s="56"/>
      <c r="H954" s="84">
        <f>SUMIF('Cash Inflows'!E:E,'AR Journal'!D954,'Cash Inflows'!F:F)</f>
        <v>0</v>
      </c>
      <c r="I954" s="84">
        <f t="shared" si="43"/>
        <v>0</v>
      </c>
      <c r="J954">
        <f t="shared" si="44"/>
        <v>0</v>
      </c>
      <c r="K954" t="b">
        <f ca="1">IF(TODAY()-E954&gt;'Data Inputs'!$B$46,TRUE,FALSE)</f>
        <v>1</v>
      </c>
    </row>
    <row r="955" spans="1:11" x14ac:dyDescent="0.25">
      <c r="A955" s="110" t="str">
        <f t="shared" si="42"/>
        <v/>
      </c>
      <c r="B955" s="55"/>
      <c r="C955" s="55"/>
      <c r="D955" s="55"/>
      <c r="E955" s="56"/>
      <c r="F955" s="133"/>
      <c r="G955" s="56"/>
      <c r="H955" s="84">
        <f>SUMIF('Cash Inflows'!E:E,'AR Journal'!D955,'Cash Inflows'!F:F)</f>
        <v>0</v>
      </c>
      <c r="I955" s="84">
        <f t="shared" si="43"/>
        <v>0</v>
      </c>
      <c r="J955">
        <f t="shared" si="44"/>
        <v>0</v>
      </c>
      <c r="K955" t="b">
        <f ca="1">IF(TODAY()-E955&gt;'Data Inputs'!$B$46,TRUE,FALSE)</f>
        <v>1</v>
      </c>
    </row>
    <row r="956" spans="1:11" x14ac:dyDescent="0.25">
      <c r="A956" s="110" t="str">
        <f t="shared" si="42"/>
        <v/>
      </c>
      <c r="B956" s="55"/>
      <c r="C956" s="55"/>
      <c r="D956" s="55"/>
      <c r="E956" s="56"/>
      <c r="F956" s="133"/>
      <c r="G956" s="56"/>
      <c r="H956" s="84">
        <f>SUMIF('Cash Inflows'!E:E,'AR Journal'!D956,'Cash Inflows'!F:F)</f>
        <v>0</v>
      </c>
      <c r="I956" s="84">
        <f t="shared" si="43"/>
        <v>0</v>
      </c>
      <c r="J956">
        <f t="shared" si="44"/>
        <v>0</v>
      </c>
      <c r="K956" t="b">
        <f ca="1">IF(TODAY()-E956&gt;'Data Inputs'!$B$46,TRUE,FALSE)</f>
        <v>1</v>
      </c>
    </row>
    <row r="957" spans="1:11" x14ac:dyDescent="0.25">
      <c r="A957" s="110" t="str">
        <f t="shared" si="42"/>
        <v/>
      </c>
      <c r="B957" s="55"/>
      <c r="C957" s="55"/>
      <c r="D957" s="55"/>
      <c r="E957" s="56"/>
      <c r="F957" s="133"/>
      <c r="G957" s="56"/>
      <c r="H957" s="84">
        <f>SUMIF('Cash Inflows'!E:E,'AR Journal'!D957,'Cash Inflows'!F:F)</f>
        <v>0</v>
      </c>
      <c r="I957" s="84">
        <f t="shared" si="43"/>
        <v>0</v>
      </c>
      <c r="J957">
        <f t="shared" si="44"/>
        <v>0</v>
      </c>
      <c r="K957" t="b">
        <f ca="1">IF(TODAY()-E957&gt;'Data Inputs'!$B$46,TRUE,FALSE)</f>
        <v>1</v>
      </c>
    </row>
    <row r="958" spans="1:11" x14ac:dyDescent="0.25">
      <c r="A958" s="110" t="str">
        <f t="shared" si="42"/>
        <v/>
      </c>
      <c r="B958" s="55"/>
      <c r="C958" s="55"/>
      <c r="D958" s="55"/>
      <c r="E958" s="56"/>
      <c r="F958" s="133"/>
      <c r="G958" s="56"/>
      <c r="H958" s="84">
        <f>SUMIF('Cash Inflows'!E:E,'AR Journal'!D958,'Cash Inflows'!F:F)</f>
        <v>0</v>
      </c>
      <c r="I958" s="84">
        <f t="shared" si="43"/>
        <v>0</v>
      </c>
      <c r="J958">
        <f t="shared" si="44"/>
        <v>0</v>
      </c>
      <c r="K958" t="b">
        <f ca="1">IF(TODAY()-E958&gt;'Data Inputs'!$B$46,TRUE,FALSE)</f>
        <v>1</v>
      </c>
    </row>
    <row r="959" spans="1:11" x14ac:dyDescent="0.25">
      <c r="A959" s="110" t="str">
        <f t="shared" si="42"/>
        <v/>
      </c>
      <c r="B959" s="55"/>
      <c r="C959" s="55"/>
      <c r="D959" s="55"/>
      <c r="E959" s="56"/>
      <c r="F959" s="133"/>
      <c r="G959" s="56"/>
      <c r="H959" s="84">
        <f>SUMIF('Cash Inflows'!E:E,'AR Journal'!D959,'Cash Inflows'!F:F)</f>
        <v>0</v>
      </c>
      <c r="I959" s="84">
        <f t="shared" si="43"/>
        <v>0</v>
      </c>
      <c r="J959">
        <f t="shared" si="44"/>
        <v>0</v>
      </c>
      <c r="K959" t="b">
        <f ca="1">IF(TODAY()-E959&gt;'Data Inputs'!$B$46,TRUE,FALSE)</f>
        <v>1</v>
      </c>
    </row>
    <row r="960" spans="1:11" x14ac:dyDescent="0.25">
      <c r="A960" s="110" t="str">
        <f t="shared" si="42"/>
        <v/>
      </c>
      <c r="B960" s="55"/>
      <c r="C960" s="55"/>
      <c r="D960" s="55"/>
      <c r="E960" s="56"/>
      <c r="F960" s="133"/>
      <c r="G960" s="56"/>
      <c r="H960" s="84">
        <f>SUMIF('Cash Inflows'!E:E,'AR Journal'!D960,'Cash Inflows'!F:F)</f>
        <v>0</v>
      </c>
      <c r="I960" s="84">
        <f t="shared" si="43"/>
        <v>0</v>
      </c>
      <c r="J960">
        <f t="shared" si="44"/>
        <v>0</v>
      </c>
      <c r="K960" t="b">
        <f ca="1">IF(TODAY()-E960&gt;'Data Inputs'!$B$46,TRUE,FALSE)</f>
        <v>1</v>
      </c>
    </row>
    <row r="961" spans="1:11" x14ac:dyDescent="0.25">
      <c r="A961" s="110" t="str">
        <f t="shared" si="42"/>
        <v/>
      </c>
      <c r="B961" s="55"/>
      <c r="C961" s="55"/>
      <c r="D961" s="55"/>
      <c r="E961" s="56"/>
      <c r="F961" s="133"/>
      <c r="G961" s="56"/>
      <c r="H961" s="84">
        <f>SUMIF('Cash Inflows'!E:E,'AR Journal'!D961,'Cash Inflows'!F:F)</f>
        <v>0</v>
      </c>
      <c r="I961" s="84">
        <f t="shared" si="43"/>
        <v>0</v>
      </c>
      <c r="J961">
        <f t="shared" si="44"/>
        <v>0</v>
      </c>
      <c r="K961" t="b">
        <f ca="1">IF(TODAY()-E961&gt;'Data Inputs'!$B$46,TRUE,FALSE)</f>
        <v>1</v>
      </c>
    </row>
    <row r="962" spans="1:11" x14ac:dyDescent="0.25">
      <c r="A962" s="110" t="str">
        <f t="shared" si="42"/>
        <v/>
      </c>
      <c r="B962" s="55"/>
      <c r="C962" s="55"/>
      <c r="D962" s="55"/>
      <c r="E962" s="56"/>
      <c r="F962" s="133"/>
      <c r="G962" s="56"/>
      <c r="H962" s="84">
        <f>SUMIF('Cash Inflows'!E:E,'AR Journal'!D962,'Cash Inflows'!F:F)</f>
        <v>0</v>
      </c>
      <c r="I962" s="84">
        <f t="shared" si="43"/>
        <v>0</v>
      </c>
      <c r="J962">
        <f t="shared" si="44"/>
        <v>0</v>
      </c>
      <c r="K962" t="b">
        <f ca="1">IF(TODAY()-E962&gt;'Data Inputs'!$B$46,TRUE,FALSE)</f>
        <v>1</v>
      </c>
    </row>
    <row r="963" spans="1:11" x14ac:dyDescent="0.25">
      <c r="A963" s="110" t="str">
        <f t="shared" ref="A963:A1026" si="45">IF(E963="","",E963+(6-J963))</f>
        <v/>
      </c>
      <c r="B963" s="55"/>
      <c r="C963" s="55"/>
      <c r="D963" s="55"/>
      <c r="E963" s="56"/>
      <c r="F963" s="133"/>
      <c r="G963" s="56"/>
      <c r="H963" s="84">
        <f>SUMIF('Cash Inflows'!E:E,'AR Journal'!D963,'Cash Inflows'!F:F)</f>
        <v>0</v>
      </c>
      <c r="I963" s="84">
        <f t="shared" ref="I963:I1026" si="46">F963-H963</f>
        <v>0</v>
      </c>
      <c r="J963">
        <f t="shared" ref="J963:J1026" si="47">IF(WEEKDAY(E963)=7,0,WEEKDAY(E963))</f>
        <v>0</v>
      </c>
      <c r="K963" t="b">
        <f ca="1">IF(TODAY()-E963&gt;'Data Inputs'!$B$46,TRUE,FALSE)</f>
        <v>1</v>
      </c>
    </row>
    <row r="964" spans="1:11" x14ac:dyDescent="0.25">
      <c r="A964" s="110" t="str">
        <f t="shared" si="45"/>
        <v/>
      </c>
      <c r="B964" s="55"/>
      <c r="C964" s="55"/>
      <c r="D964" s="55"/>
      <c r="E964" s="56"/>
      <c r="F964" s="133"/>
      <c r="G964" s="56"/>
      <c r="H964" s="84">
        <f>SUMIF('Cash Inflows'!E:E,'AR Journal'!D964,'Cash Inflows'!F:F)</f>
        <v>0</v>
      </c>
      <c r="I964" s="84">
        <f t="shared" si="46"/>
        <v>0</v>
      </c>
      <c r="J964">
        <f t="shared" si="47"/>
        <v>0</v>
      </c>
      <c r="K964" t="b">
        <f ca="1">IF(TODAY()-E964&gt;'Data Inputs'!$B$46,TRUE,FALSE)</f>
        <v>1</v>
      </c>
    </row>
    <row r="965" spans="1:11" x14ac:dyDescent="0.25">
      <c r="A965" s="110" t="str">
        <f t="shared" si="45"/>
        <v/>
      </c>
      <c r="B965" s="55"/>
      <c r="C965" s="55"/>
      <c r="D965" s="55"/>
      <c r="E965" s="56"/>
      <c r="F965" s="133"/>
      <c r="G965" s="56"/>
      <c r="H965" s="84">
        <f>SUMIF('Cash Inflows'!E:E,'AR Journal'!D965,'Cash Inflows'!F:F)</f>
        <v>0</v>
      </c>
      <c r="I965" s="84">
        <f t="shared" si="46"/>
        <v>0</v>
      </c>
      <c r="J965">
        <f t="shared" si="47"/>
        <v>0</v>
      </c>
      <c r="K965" t="b">
        <f ca="1">IF(TODAY()-E965&gt;'Data Inputs'!$B$46,TRUE,FALSE)</f>
        <v>1</v>
      </c>
    </row>
    <row r="966" spans="1:11" x14ac:dyDescent="0.25">
      <c r="A966" s="110" t="str">
        <f t="shared" si="45"/>
        <v/>
      </c>
      <c r="B966" s="55"/>
      <c r="C966" s="55"/>
      <c r="D966" s="55"/>
      <c r="E966" s="56"/>
      <c r="F966" s="133"/>
      <c r="G966" s="56"/>
      <c r="H966" s="84">
        <f>SUMIF('Cash Inflows'!E:E,'AR Journal'!D966,'Cash Inflows'!F:F)</f>
        <v>0</v>
      </c>
      <c r="I966" s="84">
        <f t="shared" si="46"/>
        <v>0</v>
      </c>
      <c r="J966">
        <f t="shared" si="47"/>
        <v>0</v>
      </c>
      <c r="K966" t="b">
        <f ca="1">IF(TODAY()-E966&gt;'Data Inputs'!$B$46,TRUE,FALSE)</f>
        <v>1</v>
      </c>
    </row>
    <row r="967" spans="1:11" x14ac:dyDescent="0.25">
      <c r="A967" s="110" t="str">
        <f t="shared" si="45"/>
        <v/>
      </c>
      <c r="B967" s="55"/>
      <c r="C967" s="55"/>
      <c r="D967" s="55"/>
      <c r="E967" s="56"/>
      <c r="F967" s="133"/>
      <c r="G967" s="56"/>
      <c r="H967" s="84">
        <f>SUMIF('Cash Inflows'!E:E,'AR Journal'!D967,'Cash Inflows'!F:F)</f>
        <v>0</v>
      </c>
      <c r="I967" s="84">
        <f t="shared" si="46"/>
        <v>0</v>
      </c>
      <c r="J967">
        <f t="shared" si="47"/>
        <v>0</v>
      </c>
      <c r="K967" t="b">
        <f ca="1">IF(TODAY()-E967&gt;'Data Inputs'!$B$46,TRUE,FALSE)</f>
        <v>1</v>
      </c>
    </row>
    <row r="968" spans="1:11" x14ac:dyDescent="0.25">
      <c r="A968" s="110" t="str">
        <f t="shared" si="45"/>
        <v/>
      </c>
      <c r="B968" s="55"/>
      <c r="C968" s="55"/>
      <c r="D968" s="55"/>
      <c r="E968" s="56"/>
      <c r="F968" s="133"/>
      <c r="G968" s="56"/>
      <c r="H968" s="84">
        <f>SUMIF('Cash Inflows'!E:E,'AR Journal'!D968,'Cash Inflows'!F:F)</f>
        <v>0</v>
      </c>
      <c r="I968" s="84">
        <f t="shared" si="46"/>
        <v>0</v>
      </c>
      <c r="J968">
        <f t="shared" si="47"/>
        <v>0</v>
      </c>
      <c r="K968" t="b">
        <f ca="1">IF(TODAY()-E968&gt;'Data Inputs'!$B$46,TRUE,FALSE)</f>
        <v>1</v>
      </c>
    </row>
    <row r="969" spans="1:11" x14ac:dyDescent="0.25">
      <c r="A969" s="110" t="str">
        <f t="shared" si="45"/>
        <v/>
      </c>
      <c r="B969" s="55"/>
      <c r="C969" s="55"/>
      <c r="D969" s="55"/>
      <c r="E969" s="56"/>
      <c r="F969" s="133"/>
      <c r="G969" s="56"/>
      <c r="H969" s="84">
        <f>SUMIF('Cash Inflows'!E:E,'AR Journal'!D969,'Cash Inflows'!F:F)</f>
        <v>0</v>
      </c>
      <c r="I969" s="84">
        <f t="shared" si="46"/>
        <v>0</v>
      </c>
      <c r="J969">
        <f t="shared" si="47"/>
        <v>0</v>
      </c>
      <c r="K969" t="b">
        <f ca="1">IF(TODAY()-E969&gt;'Data Inputs'!$B$46,TRUE,FALSE)</f>
        <v>1</v>
      </c>
    </row>
    <row r="970" spans="1:11" x14ac:dyDescent="0.25">
      <c r="A970" s="110" t="str">
        <f t="shared" si="45"/>
        <v/>
      </c>
      <c r="B970" s="55"/>
      <c r="C970" s="55"/>
      <c r="D970" s="55"/>
      <c r="E970" s="56"/>
      <c r="F970" s="133"/>
      <c r="G970" s="56"/>
      <c r="H970" s="84">
        <f>SUMIF('Cash Inflows'!E:E,'AR Journal'!D970,'Cash Inflows'!F:F)</f>
        <v>0</v>
      </c>
      <c r="I970" s="84">
        <f t="shared" si="46"/>
        <v>0</v>
      </c>
      <c r="J970">
        <f t="shared" si="47"/>
        <v>0</v>
      </c>
      <c r="K970" t="b">
        <f ca="1">IF(TODAY()-E970&gt;'Data Inputs'!$B$46,TRUE,FALSE)</f>
        <v>1</v>
      </c>
    </row>
    <row r="971" spans="1:11" x14ac:dyDescent="0.25">
      <c r="A971" s="110" t="str">
        <f t="shared" si="45"/>
        <v/>
      </c>
      <c r="B971" s="55"/>
      <c r="C971" s="55"/>
      <c r="D971" s="55"/>
      <c r="E971" s="56"/>
      <c r="F971" s="133"/>
      <c r="G971" s="56"/>
      <c r="H971" s="84">
        <f>SUMIF('Cash Inflows'!E:E,'AR Journal'!D971,'Cash Inflows'!F:F)</f>
        <v>0</v>
      </c>
      <c r="I971" s="84">
        <f t="shared" si="46"/>
        <v>0</v>
      </c>
      <c r="J971">
        <f t="shared" si="47"/>
        <v>0</v>
      </c>
      <c r="K971" t="b">
        <f ca="1">IF(TODAY()-E971&gt;'Data Inputs'!$B$46,TRUE,FALSE)</f>
        <v>1</v>
      </c>
    </row>
    <row r="972" spans="1:11" x14ac:dyDescent="0.25">
      <c r="A972" s="110" t="str">
        <f t="shared" si="45"/>
        <v/>
      </c>
      <c r="B972" s="55"/>
      <c r="C972" s="55"/>
      <c r="D972" s="55"/>
      <c r="E972" s="56"/>
      <c r="F972" s="133"/>
      <c r="G972" s="56"/>
      <c r="H972" s="84">
        <f>SUMIF('Cash Inflows'!E:E,'AR Journal'!D972,'Cash Inflows'!F:F)</f>
        <v>0</v>
      </c>
      <c r="I972" s="84">
        <f t="shared" si="46"/>
        <v>0</v>
      </c>
      <c r="J972">
        <f t="shared" si="47"/>
        <v>0</v>
      </c>
      <c r="K972" t="b">
        <f ca="1">IF(TODAY()-E972&gt;'Data Inputs'!$B$46,TRUE,FALSE)</f>
        <v>1</v>
      </c>
    </row>
    <row r="973" spans="1:11" x14ac:dyDescent="0.25">
      <c r="A973" s="110" t="str">
        <f t="shared" si="45"/>
        <v/>
      </c>
      <c r="B973" s="55"/>
      <c r="C973" s="55"/>
      <c r="D973" s="55"/>
      <c r="E973" s="56"/>
      <c r="F973" s="133"/>
      <c r="G973" s="56"/>
      <c r="H973" s="84">
        <f>SUMIF('Cash Inflows'!E:E,'AR Journal'!D973,'Cash Inflows'!F:F)</f>
        <v>0</v>
      </c>
      <c r="I973" s="84">
        <f t="shared" si="46"/>
        <v>0</v>
      </c>
      <c r="J973">
        <f t="shared" si="47"/>
        <v>0</v>
      </c>
      <c r="K973" t="b">
        <f ca="1">IF(TODAY()-E973&gt;'Data Inputs'!$B$46,TRUE,FALSE)</f>
        <v>1</v>
      </c>
    </row>
    <row r="974" spans="1:11" x14ac:dyDescent="0.25">
      <c r="A974" s="110" t="str">
        <f t="shared" si="45"/>
        <v/>
      </c>
      <c r="B974" s="55"/>
      <c r="C974" s="55"/>
      <c r="D974" s="55"/>
      <c r="E974" s="56"/>
      <c r="F974" s="133"/>
      <c r="G974" s="56"/>
      <c r="H974" s="84">
        <f>SUMIF('Cash Inflows'!E:E,'AR Journal'!D974,'Cash Inflows'!F:F)</f>
        <v>0</v>
      </c>
      <c r="I974" s="84">
        <f t="shared" si="46"/>
        <v>0</v>
      </c>
      <c r="J974">
        <f t="shared" si="47"/>
        <v>0</v>
      </c>
      <c r="K974" t="b">
        <f ca="1">IF(TODAY()-E974&gt;'Data Inputs'!$B$46,TRUE,FALSE)</f>
        <v>1</v>
      </c>
    </row>
    <row r="975" spans="1:11" x14ac:dyDescent="0.25">
      <c r="A975" s="110" t="str">
        <f t="shared" si="45"/>
        <v/>
      </c>
      <c r="B975" s="55"/>
      <c r="C975" s="55"/>
      <c r="D975" s="55"/>
      <c r="E975" s="56"/>
      <c r="F975" s="133"/>
      <c r="G975" s="56"/>
      <c r="H975" s="84">
        <f>SUMIF('Cash Inflows'!E:E,'AR Journal'!D975,'Cash Inflows'!F:F)</f>
        <v>0</v>
      </c>
      <c r="I975" s="84">
        <f t="shared" si="46"/>
        <v>0</v>
      </c>
      <c r="J975">
        <f t="shared" si="47"/>
        <v>0</v>
      </c>
      <c r="K975" t="b">
        <f ca="1">IF(TODAY()-E975&gt;'Data Inputs'!$B$46,TRUE,FALSE)</f>
        <v>1</v>
      </c>
    </row>
    <row r="976" spans="1:11" x14ac:dyDescent="0.25">
      <c r="A976" s="110" t="str">
        <f t="shared" si="45"/>
        <v/>
      </c>
      <c r="B976" s="55"/>
      <c r="C976" s="55"/>
      <c r="D976" s="55"/>
      <c r="E976" s="56"/>
      <c r="F976" s="133"/>
      <c r="G976" s="56"/>
      <c r="H976" s="84">
        <f>SUMIF('Cash Inflows'!E:E,'AR Journal'!D976,'Cash Inflows'!F:F)</f>
        <v>0</v>
      </c>
      <c r="I976" s="84">
        <f t="shared" si="46"/>
        <v>0</v>
      </c>
      <c r="J976">
        <f t="shared" si="47"/>
        <v>0</v>
      </c>
      <c r="K976" t="b">
        <f ca="1">IF(TODAY()-E976&gt;'Data Inputs'!$B$46,TRUE,FALSE)</f>
        <v>1</v>
      </c>
    </row>
    <row r="977" spans="1:11" x14ac:dyDescent="0.25">
      <c r="A977" s="110" t="str">
        <f t="shared" si="45"/>
        <v/>
      </c>
      <c r="B977" s="55"/>
      <c r="C977" s="55"/>
      <c r="D977" s="55"/>
      <c r="E977" s="56"/>
      <c r="F977" s="133"/>
      <c r="G977" s="56"/>
      <c r="H977" s="84">
        <f>SUMIF('Cash Inflows'!E:E,'AR Journal'!D977,'Cash Inflows'!F:F)</f>
        <v>0</v>
      </c>
      <c r="I977" s="84">
        <f t="shared" si="46"/>
        <v>0</v>
      </c>
      <c r="J977">
        <f t="shared" si="47"/>
        <v>0</v>
      </c>
      <c r="K977" t="b">
        <f ca="1">IF(TODAY()-E977&gt;'Data Inputs'!$B$46,TRUE,FALSE)</f>
        <v>1</v>
      </c>
    </row>
    <row r="978" spans="1:11" x14ac:dyDescent="0.25">
      <c r="A978" s="110" t="str">
        <f t="shared" si="45"/>
        <v/>
      </c>
      <c r="B978" s="55"/>
      <c r="C978" s="55"/>
      <c r="D978" s="55"/>
      <c r="E978" s="56"/>
      <c r="F978" s="133"/>
      <c r="G978" s="56"/>
      <c r="H978" s="84">
        <f>SUMIF('Cash Inflows'!E:E,'AR Journal'!D978,'Cash Inflows'!F:F)</f>
        <v>0</v>
      </c>
      <c r="I978" s="84">
        <f t="shared" si="46"/>
        <v>0</v>
      </c>
      <c r="J978">
        <f t="shared" si="47"/>
        <v>0</v>
      </c>
      <c r="K978" t="b">
        <f ca="1">IF(TODAY()-E978&gt;'Data Inputs'!$B$46,TRUE,FALSE)</f>
        <v>1</v>
      </c>
    </row>
    <row r="979" spans="1:11" x14ac:dyDescent="0.25">
      <c r="A979" s="110" t="str">
        <f t="shared" si="45"/>
        <v/>
      </c>
      <c r="B979" s="55"/>
      <c r="C979" s="55"/>
      <c r="D979" s="55"/>
      <c r="E979" s="56"/>
      <c r="F979" s="133"/>
      <c r="G979" s="56"/>
      <c r="H979" s="84">
        <f>SUMIF('Cash Inflows'!E:E,'AR Journal'!D979,'Cash Inflows'!F:F)</f>
        <v>0</v>
      </c>
      <c r="I979" s="84">
        <f t="shared" si="46"/>
        <v>0</v>
      </c>
      <c r="J979">
        <f t="shared" si="47"/>
        <v>0</v>
      </c>
      <c r="K979" t="b">
        <f ca="1">IF(TODAY()-E979&gt;'Data Inputs'!$B$46,TRUE,FALSE)</f>
        <v>1</v>
      </c>
    </row>
    <row r="980" spans="1:11" x14ac:dyDescent="0.25">
      <c r="A980" s="110" t="str">
        <f t="shared" si="45"/>
        <v/>
      </c>
      <c r="B980" s="55"/>
      <c r="C980" s="55"/>
      <c r="D980" s="55"/>
      <c r="E980" s="56"/>
      <c r="F980" s="133"/>
      <c r="G980" s="56"/>
      <c r="H980" s="84">
        <f>SUMIF('Cash Inflows'!E:E,'AR Journal'!D980,'Cash Inflows'!F:F)</f>
        <v>0</v>
      </c>
      <c r="I980" s="84">
        <f t="shared" si="46"/>
        <v>0</v>
      </c>
      <c r="J980">
        <f t="shared" si="47"/>
        <v>0</v>
      </c>
      <c r="K980" t="b">
        <f ca="1">IF(TODAY()-E980&gt;'Data Inputs'!$B$46,TRUE,FALSE)</f>
        <v>1</v>
      </c>
    </row>
    <row r="981" spans="1:11" x14ac:dyDescent="0.25">
      <c r="A981" s="110" t="str">
        <f t="shared" si="45"/>
        <v/>
      </c>
      <c r="B981" s="55"/>
      <c r="C981" s="55"/>
      <c r="D981" s="55"/>
      <c r="E981" s="56"/>
      <c r="F981" s="133"/>
      <c r="G981" s="56"/>
      <c r="H981" s="84">
        <f>SUMIF('Cash Inflows'!E:E,'AR Journal'!D981,'Cash Inflows'!F:F)</f>
        <v>0</v>
      </c>
      <c r="I981" s="84">
        <f t="shared" si="46"/>
        <v>0</v>
      </c>
      <c r="J981">
        <f t="shared" si="47"/>
        <v>0</v>
      </c>
      <c r="K981" t="b">
        <f ca="1">IF(TODAY()-E981&gt;'Data Inputs'!$B$46,TRUE,FALSE)</f>
        <v>1</v>
      </c>
    </row>
    <row r="982" spans="1:11" x14ac:dyDescent="0.25">
      <c r="A982" s="110" t="str">
        <f t="shared" si="45"/>
        <v/>
      </c>
      <c r="B982" s="55"/>
      <c r="C982" s="55"/>
      <c r="D982" s="55"/>
      <c r="E982" s="56"/>
      <c r="F982" s="133"/>
      <c r="G982" s="56"/>
      <c r="H982" s="84">
        <f>SUMIF('Cash Inflows'!E:E,'AR Journal'!D982,'Cash Inflows'!F:F)</f>
        <v>0</v>
      </c>
      <c r="I982" s="84">
        <f t="shared" si="46"/>
        <v>0</v>
      </c>
      <c r="J982">
        <f t="shared" si="47"/>
        <v>0</v>
      </c>
      <c r="K982" t="b">
        <f ca="1">IF(TODAY()-E982&gt;'Data Inputs'!$B$46,TRUE,FALSE)</f>
        <v>1</v>
      </c>
    </row>
    <row r="983" spans="1:11" x14ac:dyDescent="0.25">
      <c r="A983" s="110" t="str">
        <f t="shared" si="45"/>
        <v/>
      </c>
      <c r="B983" s="55"/>
      <c r="C983" s="55"/>
      <c r="D983" s="55"/>
      <c r="E983" s="56"/>
      <c r="F983" s="133"/>
      <c r="G983" s="56"/>
      <c r="H983" s="84">
        <f>SUMIF('Cash Inflows'!E:E,'AR Journal'!D983,'Cash Inflows'!F:F)</f>
        <v>0</v>
      </c>
      <c r="I983" s="84">
        <f t="shared" si="46"/>
        <v>0</v>
      </c>
      <c r="J983">
        <f t="shared" si="47"/>
        <v>0</v>
      </c>
      <c r="K983" t="b">
        <f ca="1">IF(TODAY()-E983&gt;'Data Inputs'!$B$46,TRUE,FALSE)</f>
        <v>1</v>
      </c>
    </row>
    <row r="984" spans="1:11" x14ac:dyDescent="0.25">
      <c r="A984" s="110" t="str">
        <f t="shared" si="45"/>
        <v/>
      </c>
      <c r="B984" s="55"/>
      <c r="C984" s="55"/>
      <c r="D984" s="55"/>
      <c r="E984" s="56"/>
      <c r="F984" s="133"/>
      <c r="G984" s="56"/>
      <c r="H984" s="84">
        <f>SUMIF('Cash Inflows'!E:E,'AR Journal'!D984,'Cash Inflows'!F:F)</f>
        <v>0</v>
      </c>
      <c r="I984" s="84">
        <f t="shared" si="46"/>
        <v>0</v>
      </c>
      <c r="J984">
        <f t="shared" si="47"/>
        <v>0</v>
      </c>
      <c r="K984" t="b">
        <f ca="1">IF(TODAY()-E984&gt;'Data Inputs'!$B$46,TRUE,FALSE)</f>
        <v>1</v>
      </c>
    </row>
    <row r="985" spans="1:11" x14ac:dyDescent="0.25">
      <c r="A985" s="110" t="str">
        <f t="shared" si="45"/>
        <v/>
      </c>
      <c r="B985" s="55"/>
      <c r="C985" s="55"/>
      <c r="D985" s="55"/>
      <c r="E985" s="56"/>
      <c r="F985" s="133"/>
      <c r="G985" s="56"/>
      <c r="H985" s="84">
        <f>SUMIF('Cash Inflows'!E:E,'AR Journal'!D985,'Cash Inflows'!F:F)</f>
        <v>0</v>
      </c>
      <c r="I985" s="84">
        <f t="shared" si="46"/>
        <v>0</v>
      </c>
      <c r="J985">
        <f t="shared" si="47"/>
        <v>0</v>
      </c>
      <c r="K985" t="b">
        <f ca="1">IF(TODAY()-E985&gt;'Data Inputs'!$B$46,TRUE,FALSE)</f>
        <v>1</v>
      </c>
    </row>
    <row r="986" spans="1:11" x14ac:dyDescent="0.25">
      <c r="A986" s="110" t="str">
        <f t="shared" si="45"/>
        <v/>
      </c>
      <c r="B986" s="55"/>
      <c r="C986" s="55"/>
      <c r="D986" s="55"/>
      <c r="E986" s="56"/>
      <c r="F986" s="133"/>
      <c r="G986" s="56"/>
      <c r="H986" s="84">
        <f>SUMIF('Cash Inflows'!E:E,'AR Journal'!D986,'Cash Inflows'!F:F)</f>
        <v>0</v>
      </c>
      <c r="I986" s="84">
        <f t="shared" si="46"/>
        <v>0</v>
      </c>
      <c r="J986">
        <f t="shared" si="47"/>
        <v>0</v>
      </c>
      <c r="K986" t="b">
        <f ca="1">IF(TODAY()-E986&gt;'Data Inputs'!$B$46,TRUE,FALSE)</f>
        <v>1</v>
      </c>
    </row>
    <row r="987" spans="1:11" x14ac:dyDescent="0.25">
      <c r="A987" s="110" t="str">
        <f t="shared" si="45"/>
        <v/>
      </c>
      <c r="B987" s="55"/>
      <c r="C987" s="55"/>
      <c r="D987" s="55"/>
      <c r="E987" s="56"/>
      <c r="F987" s="133"/>
      <c r="G987" s="56"/>
      <c r="H987" s="84">
        <f>SUMIF('Cash Inflows'!E:E,'AR Journal'!D987,'Cash Inflows'!F:F)</f>
        <v>0</v>
      </c>
      <c r="I987" s="84">
        <f t="shared" si="46"/>
        <v>0</v>
      </c>
      <c r="J987">
        <f t="shared" si="47"/>
        <v>0</v>
      </c>
      <c r="K987" t="b">
        <f ca="1">IF(TODAY()-E987&gt;'Data Inputs'!$B$46,TRUE,FALSE)</f>
        <v>1</v>
      </c>
    </row>
    <row r="988" spans="1:11" x14ac:dyDescent="0.25">
      <c r="A988" s="110" t="str">
        <f t="shared" si="45"/>
        <v/>
      </c>
      <c r="B988" s="55"/>
      <c r="C988" s="55"/>
      <c r="D988" s="55"/>
      <c r="E988" s="56"/>
      <c r="F988" s="133"/>
      <c r="G988" s="56"/>
      <c r="H988" s="84">
        <f>SUMIF('Cash Inflows'!E:E,'AR Journal'!D988,'Cash Inflows'!F:F)</f>
        <v>0</v>
      </c>
      <c r="I988" s="84">
        <f t="shared" si="46"/>
        <v>0</v>
      </c>
      <c r="J988">
        <f t="shared" si="47"/>
        <v>0</v>
      </c>
      <c r="K988" t="b">
        <f ca="1">IF(TODAY()-E988&gt;'Data Inputs'!$B$46,TRUE,FALSE)</f>
        <v>1</v>
      </c>
    </row>
    <row r="989" spans="1:11" x14ac:dyDescent="0.25">
      <c r="A989" s="110" t="str">
        <f t="shared" si="45"/>
        <v/>
      </c>
      <c r="B989" s="55"/>
      <c r="C989" s="55"/>
      <c r="D989" s="55"/>
      <c r="E989" s="56"/>
      <c r="F989" s="133"/>
      <c r="G989" s="56"/>
      <c r="H989" s="84">
        <f>SUMIF('Cash Inflows'!E:E,'AR Journal'!D989,'Cash Inflows'!F:F)</f>
        <v>0</v>
      </c>
      <c r="I989" s="84">
        <f t="shared" si="46"/>
        <v>0</v>
      </c>
      <c r="J989">
        <f t="shared" si="47"/>
        <v>0</v>
      </c>
      <c r="K989" t="b">
        <f ca="1">IF(TODAY()-E989&gt;'Data Inputs'!$B$46,TRUE,FALSE)</f>
        <v>1</v>
      </c>
    </row>
    <row r="990" spans="1:11" x14ac:dyDescent="0.25">
      <c r="A990" s="110" t="str">
        <f t="shared" si="45"/>
        <v/>
      </c>
      <c r="B990" s="55"/>
      <c r="C990" s="55"/>
      <c r="D990" s="55"/>
      <c r="E990" s="56"/>
      <c r="F990" s="133"/>
      <c r="G990" s="56"/>
      <c r="H990" s="84">
        <f>SUMIF('Cash Inflows'!E:E,'AR Journal'!D990,'Cash Inflows'!F:F)</f>
        <v>0</v>
      </c>
      <c r="I990" s="84">
        <f t="shared" si="46"/>
        <v>0</v>
      </c>
      <c r="J990">
        <f t="shared" si="47"/>
        <v>0</v>
      </c>
      <c r="K990" t="b">
        <f ca="1">IF(TODAY()-E990&gt;'Data Inputs'!$B$46,TRUE,FALSE)</f>
        <v>1</v>
      </c>
    </row>
    <row r="991" spans="1:11" x14ac:dyDescent="0.25">
      <c r="A991" s="110" t="str">
        <f t="shared" si="45"/>
        <v/>
      </c>
      <c r="B991" s="55"/>
      <c r="C991" s="55"/>
      <c r="D991" s="55"/>
      <c r="E991" s="56"/>
      <c r="F991" s="133"/>
      <c r="G991" s="56"/>
      <c r="H991" s="84">
        <f>SUMIF('Cash Inflows'!E:E,'AR Journal'!D991,'Cash Inflows'!F:F)</f>
        <v>0</v>
      </c>
      <c r="I991" s="84">
        <f t="shared" si="46"/>
        <v>0</v>
      </c>
      <c r="J991">
        <f t="shared" si="47"/>
        <v>0</v>
      </c>
      <c r="K991" t="b">
        <f ca="1">IF(TODAY()-E991&gt;'Data Inputs'!$B$46,TRUE,FALSE)</f>
        <v>1</v>
      </c>
    </row>
    <row r="992" spans="1:11" x14ac:dyDescent="0.25">
      <c r="A992" s="110" t="str">
        <f t="shared" si="45"/>
        <v/>
      </c>
      <c r="B992" s="55"/>
      <c r="C992" s="55"/>
      <c r="D992" s="55"/>
      <c r="E992" s="56"/>
      <c r="F992" s="133"/>
      <c r="G992" s="56"/>
      <c r="H992" s="84">
        <f>SUMIF('Cash Inflows'!E:E,'AR Journal'!D992,'Cash Inflows'!F:F)</f>
        <v>0</v>
      </c>
      <c r="I992" s="84">
        <f t="shared" si="46"/>
        <v>0</v>
      </c>
      <c r="J992">
        <f t="shared" si="47"/>
        <v>0</v>
      </c>
      <c r="K992" t="b">
        <f ca="1">IF(TODAY()-E992&gt;'Data Inputs'!$B$46,TRUE,FALSE)</f>
        <v>1</v>
      </c>
    </row>
    <row r="993" spans="1:11" x14ac:dyDescent="0.25">
      <c r="A993" s="110" t="str">
        <f t="shared" si="45"/>
        <v/>
      </c>
      <c r="B993" s="55"/>
      <c r="C993" s="55"/>
      <c r="D993" s="55"/>
      <c r="E993" s="56"/>
      <c r="F993" s="133"/>
      <c r="G993" s="56"/>
      <c r="H993" s="84">
        <f>SUMIF('Cash Inflows'!E:E,'AR Journal'!D993,'Cash Inflows'!F:F)</f>
        <v>0</v>
      </c>
      <c r="I993" s="84">
        <f t="shared" si="46"/>
        <v>0</v>
      </c>
      <c r="J993">
        <f t="shared" si="47"/>
        <v>0</v>
      </c>
      <c r="K993" t="b">
        <f ca="1">IF(TODAY()-E993&gt;'Data Inputs'!$B$46,TRUE,FALSE)</f>
        <v>1</v>
      </c>
    </row>
    <row r="994" spans="1:11" x14ac:dyDescent="0.25">
      <c r="A994" s="110" t="str">
        <f t="shared" si="45"/>
        <v/>
      </c>
      <c r="B994" s="55"/>
      <c r="C994" s="55"/>
      <c r="D994" s="55"/>
      <c r="E994" s="56"/>
      <c r="F994" s="133"/>
      <c r="G994" s="56"/>
      <c r="H994" s="84">
        <f>SUMIF('Cash Inflows'!E:E,'AR Journal'!D994,'Cash Inflows'!F:F)</f>
        <v>0</v>
      </c>
      <c r="I994" s="84">
        <f t="shared" si="46"/>
        <v>0</v>
      </c>
      <c r="J994">
        <f t="shared" si="47"/>
        <v>0</v>
      </c>
      <c r="K994" t="b">
        <f ca="1">IF(TODAY()-E994&gt;'Data Inputs'!$B$46,TRUE,FALSE)</f>
        <v>1</v>
      </c>
    </row>
    <row r="995" spans="1:11" x14ac:dyDescent="0.25">
      <c r="A995" s="110" t="str">
        <f t="shared" si="45"/>
        <v/>
      </c>
      <c r="B995" s="55"/>
      <c r="C995" s="55"/>
      <c r="D995" s="55"/>
      <c r="E995" s="56"/>
      <c r="F995" s="133"/>
      <c r="G995" s="56"/>
      <c r="H995" s="84">
        <f>SUMIF('Cash Inflows'!E:E,'AR Journal'!D995,'Cash Inflows'!F:F)</f>
        <v>0</v>
      </c>
      <c r="I995" s="84">
        <f t="shared" si="46"/>
        <v>0</v>
      </c>
      <c r="J995">
        <f t="shared" si="47"/>
        <v>0</v>
      </c>
      <c r="K995" t="b">
        <f ca="1">IF(TODAY()-E995&gt;'Data Inputs'!$B$46,TRUE,FALSE)</f>
        <v>1</v>
      </c>
    </row>
    <row r="996" spans="1:11" x14ac:dyDescent="0.25">
      <c r="A996" s="110" t="str">
        <f t="shared" si="45"/>
        <v/>
      </c>
      <c r="B996" s="55"/>
      <c r="C996" s="55"/>
      <c r="D996" s="55"/>
      <c r="E996" s="56"/>
      <c r="F996" s="133"/>
      <c r="G996" s="56"/>
      <c r="H996" s="84">
        <f>SUMIF('Cash Inflows'!E:E,'AR Journal'!D996,'Cash Inflows'!F:F)</f>
        <v>0</v>
      </c>
      <c r="I996" s="84">
        <f t="shared" si="46"/>
        <v>0</v>
      </c>
      <c r="J996">
        <f t="shared" si="47"/>
        <v>0</v>
      </c>
      <c r="K996" t="b">
        <f ca="1">IF(TODAY()-E996&gt;'Data Inputs'!$B$46,TRUE,FALSE)</f>
        <v>1</v>
      </c>
    </row>
    <row r="997" spans="1:11" x14ac:dyDescent="0.25">
      <c r="A997" s="110" t="str">
        <f t="shared" si="45"/>
        <v/>
      </c>
      <c r="B997" s="55"/>
      <c r="C997" s="55"/>
      <c r="D997" s="55"/>
      <c r="E997" s="56"/>
      <c r="F997" s="133"/>
      <c r="G997" s="56"/>
      <c r="H997" s="84">
        <f>SUMIF('Cash Inflows'!E:E,'AR Journal'!D997,'Cash Inflows'!F:F)</f>
        <v>0</v>
      </c>
      <c r="I997" s="84">
        <f t="shared" si="46"/>
        <v>0</v>
      </c>
      <c r="J997">
        <f t="shared" si="47"/>
        <v>0</v>
      </c>
      <c r="K997" t="b">
        <f ca="1">IF(TODAY()-E997&gt;'Data Inputs'!$B$46,TRUE,FALSE)</f>
        <v>1</v>
      </c>
    </row>
    <row r="998" spans="1:11" x14ac:dyDescent="0.25">
      <c r="A998" s="110" t="str">
        <f t="shared" si="45"/>
        <v/>
      </c>
      <c r="B998" s="55"/>
      <c r="C998" s="55"/>
      <c r="D998" s="55"/>
      <c r="E998" s="56"/>
      <c r="F998" s="133"/>
      <c r="G998" s="56"/>
      <c r="H998" s="84">
        <f>SUMIF('Cash Inflows'!E:E,'AR Journal'!D998,'Cash Inflows'!F:F)</f>
        <v>0</v>
      </c>
      <c r="I998" s="84">
        <f t="shared" si="46"/>
        <v>0</v>
      </c>
      <c r="J998">
        <f t="shared" si="47"/>
        <v>0</v>
      </c>
      <c r="K998" t="b">
        <f ca="1">IF(TODAY()-E998&gt;'Data Inputs'!$B$46,TRUE,FALSE)</f>
        <v>1</v>
      </c>
    </row>
    <row r="999" spans="1:11" x14ac:dyDescent="0.25">
      <c r="A999" s="110" t="str">
        <f t="shared" si="45"/>
        <v/>
      </c>
      <c r="B999" s="55"/>
      <c r="C999" s="55"/>
      <c r="D999" s="55"/>
      <c r="E999" s="56"/>
      <c r="F999" s="133"/>
      <c r="G999" s="56"/>
      <c r="H999" s="84">
        <f>SUMIF('Cash Inflows'!E:E,'AR Journal'!D999,'Cash Inflows'!F:F)</f>
        <v>0</v>
      </c>
      <c r="I999" s="84">
        <f t="shared" si="46"/>
        <v>0</v>
      </c>
      <c r="J999">
        <f t="shared" si="47"/>
        <v>0</v>
      </c>
      <c r="K999" t="b">
        <f ca="1">IF(TODAY()-E999&gt;'Data Inputs'!$B$46,TRUE,FALSE)</f>
        <v>1</v>
      </c>
    </row>
    <row r="1000" spans="1:11" x14ac:dyDescent="0.25">
      <c r="A1000" s="110" t="str">
        <f t="shared" si="45"/>
        <v/>
      </c>
      <c r="B1000" s="55"/>
      <c r="C1000" s="55"/>
      <c r="D1000" s="55"/>
      <c r="E1000" s="56"/>
      <c r="F1000" s="133"/>
      <c r="G1000" s="56"/>
      <c r="H1000" s="84">
        <f>SUMIF('Cash Inflows'!E:E,'AR Journal'!D1000,'Cash Inflows'!F:F)</f>
        <v>0</v>
      </c>
      <c r="I1000" s="84">
        <f t="shared" si="46"/>
        <v>0</v>
      </c>
      <c r="J1000">
        <f t="shared" si="47"/>
        <v>0</v>
      </c>
      <c r="K1000" t="b">
        <f ca="1">IF(TODAY()-E1000&gt;'Data Inputs'!$B$46,TRUE,FALSE)</f>
        <v>1</v>
      </c>
    </row>
    <row r="1001" spans="1:11" x14ac:dyDescent="0.25">
      <c r="A1001" s="110" t="str">
        <f t="shared" si="45"/>
        <v/>
      </c>
      <c r="B1001" s="55"/>
      <c r="C1001" s="55"/>
      <c r="D1001" s="55"/>
      <c r="E1001" s="56"/>
      <c r="F1001" s="133"/>
      <c r="G1001" s="56"/>
      <c r="H1001" s="84">
        <f>SUMIF('Cash Inflows'!E:E,'AR Journal'!D1001,'Cash Inflows'!F:F)</f>
        <v>0</v>
      </c>
      <c r="I1001" s="84">
        <f t="shared" si="46"/>
        <v>0</v>
      </c>
      <c r="J1001">
        <f t="shared" si="47"/>
        <v>0</v>
      </c>
      <c r="K1001" t="b">
        <f ca="1">IF(TODAY()-E1001&gt;'Data Inputs'!$B$46,TRUE,FALSE)</f>
        <v>1</v>
      </c>
    </row>
    <row r="1002" spans="1:11" x14ac:dyDescent="0.25">
      <c r="A1002" s="110" t="str">
        <f t="shared" si="45"/>
        <v/>
      </c>
      <c r="B1002" s="55"/>
      <c r="C1002" s="55"/>
      <c r="D1002" s="55"/>
      <c r="E1002" s="56"/>
      <c r="F1002" s="133"/>
      <c r="G1002" s="56"/>
      <c r="H1002" s="84">
        <f>SUMIF('Cash Inflows'!E:E,'AR Journal'!D1002,'Cash Inflows'!F:F)</f>
        <v>0</v>
      </c>
      <c r="I1002" s="84">
        <f t="shared" si="46"/>
        <v>0</v>
      </c>
      <c r="J1002">
        <f t="shared" si="47"/>
        <v>0</v>
      </c>
      <c r="K1002" t="b">
        <f ca="1">IF(TODAY()-E1002&gt;'Data Inputs'!$B$46,TRUE,FALSE)</f>
        <v>1</v>
      </c>
    </row>
    <row r="1003" spans="1:11" x14ac:dyDescent="0.25">
      <c r="A1003" s="110" t="str">
        <f t="shared" si="45"/>
        <v/>
      </c>
      <c r="B1003" s="55"/>
      <c r="C1003" s="55"/>
      <c r="D1003" s="55"/>
      <c r="E1003" s="56"/>
      <c r="F1003" s="133"/>
      <c r="G1003" s="56"/>
      <c r="H1003" s="84">
        <f>SUMIF('Cash Inflows'!E:E,'AR Journal'!D1003,'Cash Inflows'!F:F)</f>
        <v>0</v>
      </c>
      <c r="I1003" s="84">
        <f t="shared" si="46"/>
        <v>0</v>
      </c>
      <c r="J1003">
        <f t="shared" si="47"/>
        <v>0</v>
      </c>
      <c r="K1003" t="b">
        <f ca="1">IF(TODAY()-E1003&gt;'Data Inputs'!$B$46,TRUE,FALSE)</f>
        <v>1</v>
      </c>
    </row>
    <row r="1004" spans="1:11" x14ac:dyDescent="0.25">
      <c r="A1004" s="110" t="str">
        <f t="shared" si="45"/>
        <v/>
      </c>
      <c r="B1004" s="55"/>
      <c r="C1004" s="55"/>
      <c r="D1004" s="55"/>
      <c r="E1004" s="56"/>
      <c r="F1004" s="133"/>
      <c r="G1004" s="56"/>
      <c r="H1004" s="84">
        <f>SUMIF('Cash Inflows'!E:E,'AR Journal'!D1004,'Cash Inflows'!F:F)</f>
        <v>0</v>
      </c>
      <c r="I1004" s="84">
        <f t="shared" si="46"/>
        <v>0</v>
      </c>
      <c r="J1004">
        <f t="shared" si="47"/>
        <v>0</v>
      </c>
      <c r="K1004" t="b">
        <f ca="1">IF(TODAY()-E1004&gt;'Data Inputs'!$B$46,TRUE,FALSE)</f>
        <v>1</v>
      </c>
    </row>
    <row r="1005" spans="1:11" x14ac:dyDescent="0.25">
      <c r="A1005" s="110" t="str">
        <f t="shared" si="45"/>
        <v/>
      </c>
      <c r="B1005" s="55"/>
      <c r="C1005" s="55"/>
      <c r="D1005" s="55"/>
      <c r="E1005" s="56"/>
      <c r="F1005" s="133"/>
      <c r="G1005" s="56"/>
      <c r="H1005" s="84">
        <f>SUMIF('Cash Inflows'!E:E,'AR Journal'!D1005,'Cash Inflows'!F:F)</f>
        <v>0</v>
      </c>
      <c r="I1005" s="84">
        <f t="shared" si="46"/>
        <v>0</v>
      </c>
      <c r="J1005">
        <f t="shared" si="47"/>
        <v>0</v>
      </c>
      <c r="K1005" t="b">
        <f ca="1">IF(TODAY()-E1005&gt;'Data Inputs'!$B$46,TRUE,FALSE)</f>
        <v>1</v>
      </c>
    </row>
    <row r="1006" spans="1:11" x14ac:dyDescent="0.25">
      <c r="A1006" s="110" t="str">
        <f t="shared" si="45"/>
        <v/>
      </c>
      <c r="B1006" s="55"/>
      <c r="C1006" s="55"/>
      <c r="D1006" s="55"/>
      <c r="E1006" s="56"/>
      <c r="F1006" s="133"/>
      <c r="G1006" s="56"/>
      <c r="H1006" s="84">
        <f>SUMIF('Cash Inflows'!E:E,'AR Journal'!D1006,'Cash Inflows'!F:F)</f>
        <v>0</v>
      </c>
      <c r="I1006" s="84">
        <f t="shared" si="46"/>
        <v>0</v>
      </c>
      <c r="J1006">
        <f t="shared" si="47"/>
        <v>0</v>
      </c>
      <c r="K1006" t="b">
        <f ca="1">IF(TODAY()-E1006&gt;'Data Inputs'!$B$46,TRUE,FALSE)</f>
        <v>1</v>
      </c>
    </row>
    <row r="1007" spans="1:11" x14ac:dyDescent="0.25">
      <c r="A1007" s="110" t="str">
        <f t="shared" si="45"/>
        <v/>
      </c>
      <c r="B1007" s="55"/>
      <c r="C1007" s="55"/>
      <c r="D1007" s="55"/>
      <c r="E1007" s="56"/>
      <c r="F1007" s="133"/>
      <c r="G1007" s="56"/>
      <c r="H1007" s="84">
        <f>SUMIF('Cash Inflows'!E:E,'AR Journal'!D1007,'Cash Inflows'!F:F)</f>
        <v>0</v>
      </c>
      <c r="I1007" s="84">
        <f t="shared" si="46"/>
        <v>0</v>
      </c>
      <c r="J1007">
        <f t="shared" si="47"/>
        <v>0</v>
      </c>
      <c r="K1007" t="b">
        <f ca="1">IF(TODAY()-E1007&gt;'Data Inputs'!$B$46,TRUE,FALSE)</f>
        <v>1</v>
      </c>
    </row>
    <row r="1008" spans="1:11" x14ac:dyDescent="0.25">
      <c r="A1008" s="110" t="str">
        <f t="shared" si="45"/>
        <v/>
      </c>
      <c r="B1008" s="55"/>
      <c r="C1008" s="55"/>
      <c r="D1008" s="55"/>
      <c r="E1008" s="56"/>
      <c r="F1008" s="133"/>
      <c r="G1008" s="56"/>
      <c r="H1008" s="84">
        <f>SUMIF('Cash Inflows'!E:E,'AR Journal'!D1008,'Cash Inflows'!F:F)</f>
        <v>0</v>
      </c>
      <c r="I1008" s="84">
        <f t="shared" si="46"/>
        <v>0</v>
      </c>
      <c r="J1008">
        <f t="shared" si="47"/>
        <v>0</v>
      </c>
      <c r="K1008" t="b">
        <f ca="1">IF(TODAY()-E1008&gt;'Data Inputs'!$B$46,TRUE,FALSE)</f>
        <v>1</v>
      </c>
    </row>
    <row r="1009" spans="1:11" x14ac:dyDescent="0.25">
      <c r="A1009" s="110" t="str">
        <f t="shared" si="45"/>
        <v/>
      </c>
      <c r="B1009" s="55"/>
      <c r="C1009" s="55"/>
      <c r="D1009" s="55"/>
      <c r="E1009" s="56"/>
      <c r="F1009" s="133"/>
      <c r="G1009" s="56"/>
      <c r="H1009" s="84">
        <f>SUMIF('Cash Inflows'!E:E,'AR Journal'!D1009,'Cash Inflows'!F:F)</f>
        <v>0</v>
      </c>
      <c r="I1009" s="84">
        <f t="shared" si="46"/>
        <v>0</v>
      </c>
      <c r="J1009">
        <f t="shared" si="47"/>
        <v>0</v>
      </c>
      <c r="K1009" t="b">
        <f ca="1">IF(TODAY()-E1009&gt;'Data Inputs'!$B$46,TRUE,FALSE)</f>
        <v>1</v>
      </c>
    </row>
    <row r="1010" spans="1:11" x14ac:dyDescent="0.25">
      <c r="A1010" s="110" t="str">
        <f t="shared" si="45"/>
        <v/>
      </c>
      <c r="B1010" s="55"/>
      <c r="C1010" s="55"/>
      <c r="D1010" s="55"/>
      <c r="E1010" s="56"/>
      <c r="F1010" s="133"/>
      <c r="G1010" s="56"/>
      <c r="H1010" s="84">
        <f>SUMIF('Cash Inflows'!E:E,'AR Journal'!D1010,'Cash Inflows'!F:F)</f>
        <v>0</v>
      </c>
      <c r="I1010" s="84">
        <f t="shared" si="46"/>
        <v>0</v>
      </c>
      <c r="J1010">
        <f t="shared" si="47"/>
        <v>0</v>
      </c>
      <c r="K1010" t="b">
        <f ca="1">IF(TODAY()-E1010&gt;'Data Inputs'!$B$46,TRUE,FALSE)</f>
        <v>1</v>
      </c>
    </row>
    <row r="1011" spans="1:11" x14ac:dyDescent="0.25">
      <c r="A1011" s="110" t="str">
        <f t="shared" si="45"/>
        <v/>
      </c>
      <c r="B1011" s="55"/>
      <c r="C1011" s="55"/>
      <c r="D1011" s="55"/>
      <c r="E1011" s="56"/>
      <c r="F1011" s="133"/>
      <c r="G1011" s="56"/>
      <c r="H1011" s="84">
        <f>SUMIF('Cash Inflows'!E:E,'AR Journal'!D1011,'Cash Inflows'!F:F)</f>
        <v>0</v>
      </c>
      <c r="I1011" s="84">
        <f t="shared" si="46"/>
        <v>0</v>
      </c>
      <c r="J1011">
        <f t="shared" si="47"/>
        <v>0</v>
      </c>
      <c r="K1011" t="b">
        <f ca="1">IF(TODAY()-E1011&gt;'Data Inputs'!$B$46,TRUE,FALSE)</f>
        <v>1</v>
      </c>
    </row>
    <row r="1012" spans="1:11" x14ac:dyDescent="0.25">
      <c r="A1012" s="110" t="str">
        <f t="shared" si="45"/>
        <v/>
      </c>
      <c r="B1012" s="55"/>
      <c r="C1012" s="55"/>
      <c r="D1012" s="55"/>
      <c r="E1012" s="56"/>
      <c r="F1012" s="133"/>
      <c r="G1012" s="56"/>
      <c r="H1012" s="84">
        <f>SUMIF('Cash Inflows'!E:E,'AR Journal'!D1012,'Cash Inflows'!F:F)</f>
        <v>0</v>
      </c>
      <c r="I1012" s="84">
        <f t="shared" si="46"/>
        <v>0</v>
      </c>
      <c r="J1012">
        <f t="shared" si="47"/>
        <v>0</v>
      </c>
      <c r="K1012" t="b">
        <f ca="1">IF(TODAY()-E1012&gt;'Data Inputs'!$B$46,TRUE,FALSE)</f>
        <v>1</v>
      </c>
    </row>
    <row r="1013" spans="1:11" x14ac:dyDescent="0.25">
      <c r="A1013" s="110" t="str">
        <f t="shared" si="45"/>
        <v/>
      </c>
      <c r="B1013" s="55"/>
      <c r="C1013" s="55"/>
      <c r="D1013" s="55"/>
      <c r="E1013" s="56"/>
      <c r="F1013" s="133"/>
      <c r="G1013" s="56"/>
      <c r="H1013" s="84">
        <f>SUMIF('Cash Inflows'!E:E,'AR Journal'!D1013,'Cash Inflows'!F:F)</f>
        <v>0</v>
      </c>
      <c r="I1013" s="84">
        <f t="shared" si="46"/>
        <v>0</v>
      </c>
      <c r="J1013">
        <f t="shared" si="47"/>
        <v>0</v>
      </c>
      <c r="K1013" t="b">
        <f ca="1">IF(TODAY()-E1013&gt;'Data Inputs'!$B$46,TRUE,FALSE)</f>
        <v>1</v>
      </c>
    </row>
    <row r="1014" spans="1:11" x14ac:dyDescent="0.25">
      <c r="A1014" s="110" t="str">
        <f t="shared" si="45"/>
        <v/>
      </c>
      <c r="B1014" s="55"/>
      <c r="C1014" s="55"/>
      <c r="D1014" s="55"/>
      <c r="E1014" s="56"/>
      <c r="F1014" s="133"/>
      <c r="G1014" s="56"/>
      <c r="H1014" s="84">
        <f>SUMIF('Cash Inflows'!E:E,'AR Journal'!D1014,'Cash Inflows'!F:F)</f>
        <v>0</v>
      </c>
      <c r="I1014" s="84">
        <f t="shared" si="46"/>
        <v>0</v>
      </c>
      <c r="J1014">
        <f t="shared" si="47"/>
        <v>0</v>
      </c>
      <c r="K1014" t="b">
        <f ca="1">IF(TODAY()-E1014&gt;'Data Inputs'!$B$46,TRUE,FALSE)</f>
        <v>1</v>
      </c>
    </row>
    <row r="1015" spans="1:11" x14ac:dyDescent="0.25">
      <c r="A1015" s="110" t="str">
        <f t="shared" si="45"/>
        <v/>
      </c>
      <c r="B1015" s="55"/>
      <c r="C1015" s="55"/>
      <c r="D1015" s="55"/>
      <c r="E1015" s="56"/>
      <c r="F1015" s="133"/>
      <c r="G1015" s="56"/>
      <c r="H1015" s="84">
        <f>SUMIF('Cash Inflows'!E:E,'AR Journal'!D1015,'Cash Inflows'!F:F)</f>
        <v>0</v>
      </c>
      <c r="I1015" s="84">
        <f t="shared" si="46"/>
        <v>0</v>
      </c>
      <c r="J1015">
        <f t="shared" si="47"/>
        <v>0</v>
      </c>
      <c r="K1015" t="b">
        <f ca="1">IF(TODAY()-E1015&gt;'Data Inputs'!$B$46,TRUE,FALSE)</f>
        <v>1</v>
      </c>
    </row>
    <row r="1016" spans="1:11" x14ac:dyDescent="0.25">
      <c r="A1016" s="110" t="str">
        <f t="shared" si="45"/>
        <v/>
      </c>
      <c r="B1016" s="55"/>
      <c r="C1016" s="55"/>
      <c r="D1016" s="55"/>
      <c r="E1016" s="56"/>
      <c r="F1016" s="133"/>
      <c r="G1016" s="56"/>
      <c r="H1016" s="84">
        <f>SUMIF('Cash Inflows'!E:E,'AR Journal'!D1016,'Cash Inflows'!F:F)</f>
        <v>0</v>
      </c>
      <c r="I1016" s="84">
        <f t="shared" si="46"/>
        <v>0</v>
      </c>
      <c r="J1016">
        <f t="shared" si="47"/>
        <v>0</v>
      </c>
      <c r="K1016" t="b">
        <f ca="1">IF(TODAY()-E1016&gt;'Data Inputs'!$B$46,TRUE,FALSE)</f>
        <v>1</v>
      </c>
    </row>
    <row r="1017" spans="1:11" x14ac:dyDescent="0.25">
      <c r="A1017" s="110" t="str">
        <f t="shared" si="45"/>
        <v/>
      </c>
      <c r="B1017" s="55"/>
      <c r="C1017" s="55"/>
      <c r="D1017" s="55"/>
      <c r="E1017" s="56"/>
      <c r="F1017" s="133"/>
      <c r="G1017" s="56"/>
      <c r="H1017" s="84">
        <f>SUMIF('Cash Inflows'!E:E,'AR Journal'!D1017,'Cash Inflows'!F:F)</f>
        <v>0</v>
      </c>
      <c r="I1017" s="84">
        <f t="shared" si="46"/>
        <v>0</v>
      </c>
      <c r="J1017">
        <f t="shared" si="47"/>
        <v>0</v>
      </c>
      <c r="K1017" t="b">
        <f ca="1">IF(TODAY()-E1017&gt;'Data Inputs'!$B$46,TRUE,FALSE)</f>
        <v>1</v>
      </c>
    </row>
    <row r="1018" spans="1:11" x14ac:dyDescent="0.25">
      <c r="A1018" s="110" t="str">
        <f t="shared" si="45"/>
        <v/>
      </c>
      <c r="B1018" s="55"/>
      <c r="C1018" s="55"/>
      <c r="D1018" s="55"/>
      <c r="E1018" s="56"/>
      <c r="F1018" s="133"/>
      <c r="G1018" s="56"/>
      <c r="H1018" s="84">
        <f>SUMIF('Cash Inflows'!E:E,'AR Journal'!D1018,'Cash Inflows'!F:F)</f>
        <v>0</v>
      </c>
      <c r="I1018" s="84">
        <f t="shared" si="46"/>
        <v>0</v>
      </c>
      <c r="J1018">
        <f t="shared" si="47"/>
        <v>0</v>
      </c>
      <c r="K1018" t="b">
        <f ca="1">IF(TODAY()-E1018&gt;'Data Inputs'!$B$46,TRUE,FALSE)</f>
        <v>1</v>
      </c>
    </row>
    <row r="1019" spans="1:11" x14ac:dyDescent="0.25">
      <c r="A1019" s="110" t="str">
        <f t="shared" si="45"/>
        <v/>
      </c>
      <c r="B1019" s="55"/>
      <c r="C1019" s="55"/>
      <c r="D1019" s="55"/>
      <c r="E1019" s="56"/>
      <c r="F1019" s="133"/>
      <c r="G1019" s="56"/>
      <c r="H1019" s="84">
        <f>SUMIF('Cash Inflows'!E:E,'AR Journal'!D1019,'Cash Inflows'!F:F)</f>
        <v>0</v>
      </c>
      <c r="I1019" s="84">
        <f t="shared" si="46"/>
        <v>0</v>
      </c>
      <c r="J1019">
        <f t="shared" si="47"/>
        <v>0</v>
      </c>
      <c r="K1019" t="b">
        <f ca="1">IF(TODAY()-E1019&gt;'Data Inputs'!$B$46,TRUE,FALSE)</f>
        <v>1</v>
      </c>
    </row>
    <row r="1020" spans="1:11" x14ac:dyDescent="0.25">
      <c r="A1020" s="110" t="str">
        <f t="shared" si="45"/>
        <v/>
      </c>
      <c r="B1020" s="55"/>
      <c r="C1020" s="55"/>
      <c r="D1020" s="55"/>
      <c r="E1020" s="56"/>
      <c r="F1020" s="133"/>
      <c r="G1020" s="56"/>
      <c r="H1020" s="84">
        <f>SUMIF('Cash Inflows'!E:E,'AR Journal'!D1020,'Cash Inflows'!F:F)</f>
        <v>0</v>
      </c>
      <c r="I1020" s="84">
        <f t="shared" si="46"/>
        <v>0</v>
      </c>
      <c r="J1020">
        <f t="shared" si="47"/>
        <v>0</v>
      </c>
      <c r="K1020" t="b">
        <f ca="1">IF(TODAY()-E1020&gt;'Data Inputs'!$B$46,TRUE,FALSE)</f>
        <v>1</v>
      </c>
    </row>
    <row r="1021" spans="1:11" x14ac:dyDescent="0.25">
      <c r="A1021" s="110" t="str">
        <f t="shared" si="45"/>
        <v/>
      </c>
      <c r="B1021" s="55"/>
      <c r="C1021" s="55"/>
      <c r="D1021" s="55"/>
      <c r="E1021" s="56"/>
      <c r="F1021" s="133"/>
      <c r="G1021" s="56"/>
      <c r="H1021" s="84">
        <f>SUMIF('Cash Inflows'!E:E,'AR Journal'!D1021,'Cash Inflows'!F:F)</f>
        <v>0</v>
      </c>
      <c r="I1021" s="84">
        <f t="shared" si="46"/>
        <v>0</v>
      </c>
      <c r="J1021">
        <f t="shared" si="47"/>
        <v>0</v>
      </c>
      <c r="K1021" t="b">
        <f ca="1">IF(TODAY()-E1021&gt;'Data Inputs'!$B$46,TRUE,FALSE)</f>
        <v>1</v>
      </c>
    </row>
    <row r="1022" spans="1:11" x14ac:dyDescent="0.25">
      <c r="A1022" s="110" t="str">
        <f t="shared" si="45"/>
        <v/>
      </c>
      <c r="B1022" s="55"/>
      <c r="C1022" s="55"/>
      <c r="D1022" s="55"/>
      <c r="E1022" s="56"/>
      <c r="F1022" s="133"/>
      <c r="G1022" s="56"/>
      <c r="H1022" s="84">
        <f>SUMIF('Cash Inflows'!E:E,'AR Journal'!D1022,'Cash Inflows'!F:F)</f>
        <v>0</v>
      </c>
      <c r="I1022" s="84">
        <f t="shared" si="46"/>
        <v>0</v>
      </c>
      <c r="J1022">
        <f t="shared" si="47"/>
        <v>0</v>
      </c>
      <c r="K1022" t="b">
        <f ca="1">IF(TODAY()-E1022&gt;'Data Inputs'!$B$46,TRUE,FALSE)</f>
        <v>1</v>
      </c>
    </row>
    <row r="1023" spans="1:11" x14ac:dyDescent="0.25">
      <c r="A1023" s="110" t="str">
        <f t="shared" si="45"/>
        <v/>
      </c>
      <c r="B1023" s="55"/>
      <c r="C1023" s="55"/>
      <c r="D1023" s="55"/>
      <c r="E1023" s="56"/>
      <c r="F1023" s="133"/>
      <c r="G1023" s="56"/>
      <c r="H1023" s="84">
        <f>SUMIF('Cash Inflows'!E:E,'AR Journal'!D1023,'Cash Inflows'!F:F)</f>
        <v>0</v>
      </c>
      <c r="I1023" s="84">
        <f t="shared" si="46"/>
        <v>0</v>
      </c>
      <c r="J1023">
        <f t="shared" si="47"/>
        <v>0</v>
      </c>
      <c r="K1023" t="b">
        <f ca="1">IF(TODAY()-E1023&gt;'Data Inputs'!$B$46,TRUE,FALSE)</f>
        <v>1</v>
      </c>
    </row>
    <row r="1024" spans="1:11" x14ac:dyDescent="0.25">
      <c r="A1024" s="110" t="str">
        <f t="shared" si="45"/>
        <v/>
      </c>
      <c r="B1024" s="55"/>
      <c r="C1024" s="55"/>
      <c r="D1024" s="55"/>
      <c r="E1024" s="56"/>
      <c r="F1024" s="133"/>
      <c r="G1024" s="56"/>
      <c r="H1024" s="84">
        <f>SUMIF('Cash Inflows'!E:E,'AR Journal'!D1024,'Cash Inflows'!F:F)</f>
        <v>0</v>
      </c>
      <c r="I1024" s="84">
        <f t="shared" si="46"/>
        <v>0</v>
      </c>
      <c r="J1024">
        <f t="shared" si="47"/>
        <v>0</v>
      </c>
      <c r="K1024" t="b">
        <f ca="1">IF(TODAY()-E1024&gt;'Data Inputs'!$B$46,TRUE,FALSE)</f>
        <v>1</v>
      </c>
    </row>
    <row r="1025" spans="1:11" x14ac:dyDescent="0.25">
      <c r="A1025" s="110" t="str">
        <f t="shared" si="45"/>
        <v/>
      </c>
      <c r="B1025" s="55"/>
      <c r="C1025" s="55"/>
      <c r="D1025" s="55"/>
      <c r="E1025" s="56"/>
      <c r="F1025" s="133"/>
      <c r="G1025" s="56"/>
      <c r="H1025" s="84">
        <f>SUMIF('Cash Inflows'!E:E,'AR Journal'!D1025,'Cash Inflows'!F:F)</f>
        <v>0</v>
      </c>
      <c r="I1025" s="84">
        <f t="shared" si="46"/>
        <v>0</v>
      </c>
      <c r="J1025">
        <f t="shared" si="47"/>
        <v>0</v>
      </c>
      <c r="K1025" t="b">
        <f ca="1">IF(TODAY()-E1025&gt;'Data Inputs'!$B$46,TRUE,FALSE)</f>
        <v>1</v>
      </c>
    </row>
    <row r="1026" spans="1:11" x14ac:dyDescent="0.25">
      <c r="A1026" s="110" t="str">
        <f t="shared" si="45"/>
        <v/>
      </c>
      <c r="B1026" s="55"/>
      <c r="C1026" s="55"/>
      <c r="D1026" s="55"/>
      <c r="E1026" s="56"/>
      <c r="F1026" s="133"/>
      <c r="G1026" s="56"/>
      <c r="H1026" s="84">
        <f>SUMIF('Cash Inflows'!E:E,'AR Journal'!D1026,'Cash Inflows'!F:F)</f>
        <v>0</v>
      </c>
      <c r="I1026" s="84">
        <f t="shared" si="46"/>
        <v>0</v>
      </c>
      <c r="J1026">
        <f t="shared" si="47"/>
        <v>0</v>
      </c>
      <c r="K1026" t="b">
        <f ca="1">IF(TODAY()-E1026&gt;'Data Inputs'!$B$46,TRUE,FALSE)</f>
        <v>1</v>
      </c>
    </row>
    <row r="1027" spans="1:11" x14ac:dyDescent="0.25">
      <c r="A1027" s="110" t="str">
        <f t="shared" ref="A1027:A1090" si="48">IF(E1027="","",E1027+(6-J1027))</f>
        <v/>
      </c>
      <c r="B1027" s="55"/>
      <c r="C1027" s="55"/>
      <c r="D1027" s="55"/>
      <c r="E1027" s="56"/>
      <c r="F1027" s="133"/>
      <c r="G1027" s="56"/>
      <c r="H1027" s="84">
        <f>SUMIF('Cash Inflows'!E:E,'AR Journal'!D1027,'Cash Inflows'!F:F)</f>
        <v>0</v>
      </c>
      <c r="I1027" s="84">
        <f t="shared" ref="I1027:I1090" si="49">F1027-H1027</f>
        <v>0</v>
      </c>
      <c r="J1027">
        <f t="shared" ref="J1027:J1090" si="50">IF(WEEKDAY(E1027)=7,0,WEEKDAY(E1027))</f>
        <v>0</v>
      </c>
      <c r="K1027" t="b">
        <f ca="1">IF(TODAY()-E1027&gt;'Data Inputs'!$B$46,TRUE,FALSE)</f>
        <v>1</v>
      </c>
    </row>
    <row r="1028" spans="1:11" x14ac:dyDescent="0.25">
      <c r="A1028" s="110" t="str">
        <f t="shared" si="48"/>
        <v/>
      </c>
      <c r="B1028" s="55"/>
      <c r="C1028" s="55"/>
      <c r="D1028" s="55"/>
      <c r="E1028" s="56"/>
      <c r="F1028" s="133"/>
      <c r="G1028" s="56"/>
      <c r="H1028" s="84">
        <f>SUMIF('Cash Inflows'!E:E,'AR Journal'!D1028,'Cash Inflows'!F:F)</f>
        <v>0</v>
      </c>
      <c r="I1028" s="84">
        <f t="shared" si="49"/>
        <v>0</v>
      </c>
      <c r="J1028">
        <f t="shared" si="50"/>
        <v>0</v>
      </c>
      <c r="K1028" t="b">
        <f ca="1">IF(TODAY()-E1028&gt;'Data Inputs'!$B$46,TRUE,FALSE)</f>
        <v>1</v>
      </c>
    </row>
    <row r="1029" spans="1:11" x14ac:dyDescent="0.25">
      <c r="A1029" s="110" t="str">
        <f t="shared" si="48"/>
        <v/>
      </c>
      <c r="B1029" s="55"/>
      <c r="C1029" s="55"/>
      <c r="D1029" s="55"/>
      <c r="E1029" s="56"/>
      <c r="F1029" s="133"/>
      <c r="G1029" s="56"/>
      <c r="H1029" s="84">
        <f>SUMIF('Cash Inflows'!E:E,'AR Journal'!D1029,'Cash Inflows'!F:F)</f>
        <v>0</v>
      </c>
      <c r="I1029" s="84">
        <f t="shared" si="49"/>
        <v>0</v>
      </c>
      <c r="J1029">
        <f t="shared" si="50"/>
        <v>0</v>
      </c>
      <c r="K1029" t="b">
        <f ca="1">IF(TODAY()-E1029&gt;'Data Inputs'!$B$46,TRUE,FALSE)</f>
        <v>1</v>
      </c>
    </row>
    <row r="1030" spans="1:11" x14ac:dyDescent="0.25">
      <c r="A1030" s="110" t="str">
        <f t="shared" si="48"/>
        <v/>
      </c>
      <c r="B1030" s="55"/>
      <c r="C1030" s="55"/>
      <c r="D1030" s="55"/>
      <c r="E1030" s="56"/>
      <c r="F1030" s="133"/>
      <c r="G1030" s="56"/>
      <c r="H1030" s="84">
        <f>SUMIF('Cash Inflows'!E:E,'AR Journal'!D1030,'Cash Inflows'!F:F)</f>
        <v>0</v>
      </c>
      <c r="I1030" s="84">
        <f t="shared" si="49"/>
        <v>0</v>
      </c>
      <c r="J1030">
        <f t="shared" si="50"/>
        <v>0</v>
      </c>
      <c r="K1030" t="b">
        <f ca="1">IF(TODAY()-E1030&gt;'Data Inputs'!$B$46,TRUE,FALSE)</f>
        <v>1</v>
      </c>
    </row>
    <row r="1031" spans="1:11" x14ac:dyDescent="0.25">
      <c r="A1031" s="110" t="str">
        <f t="shared" si="48"/>
        <v/>
      </c>
      <c r="B1031" s="55"/>
      <c r="C1031" s="55"/>
      <c r="D1031" s="55"/>
      <c r="E1031" s="56"/>
      <c r="F1031" s="133"/>
      <c r="G1031" s="56"/>
      <c r="H1031" s="84">
        <f>SUMIF('Cash Inflows'!E:E,'AR Journal'!D1031,'Cash Inflows'!F:F)</f>
        <v>0</v>
      </c>
      <c r="I1031" s="84">
        <f t="shared" si="49"/>
        <v>0</v>
      </c>
      <c r="J1031">
        <f t="shared" si="50"/>
        <v>0</v>
      </c>
      <c r="K1031" t="b">
        <f ca="1">IF(TODAY()-E1031&gt;'Data Inputs'!$B$46,TRUE,FALSE)</f>
        <v>1</v>
      </c>
    </row>
    <row r="1032" spans="1:11" x14ac:dyDescent="0.25">
      <c r="A1032" s="110" t="str">
        <f t="shared" si="48"/>
        <v/>
      </c>
      <c r="B1032" s="55"/>
      <c r="C1032" s="55"/>
      <c r="D1032" s="55"/>
      <c r="E1032" s="56"/>
      <c r="F1032" s="133"/>
      <c r="G1032" s="56"/>
      <c r="H1032" s="84">
        <f>SUMIF('Cash Inflows'!E:E,'AR Journal'!D1032,'Cash Inflows'!F:F)</f>
        <v>0</v>
      </c>
      <c r="I1032" s="84">
        <f t="shared" si="49"/>
        <v>0</v>
      </c>
      <c r="J1032">
        <f t="shared" si="50"/>
        <v>0</v>
      </c>
      <c r="K1032" t="b">
        <f ca="1">IF(TODAY()-E1032&gt;'Data Inputs'!$B$46,TRUE,FALSE)</f>
        <v>1</v>
      </c>
    </row>
    <row r="1033" spans="1:11" x14ac:dyDescent="0.25">
      <c r="A1033" s="110" t="str">
        <f t="shared" si="48"/>
        <v/>
      </c>
      <c r="B1033" s="55"/>
      <c r="C1033" s="55"/>
      <c r="D1033" s="55"/>
      <c r="E1033" s="56"/>
      <c r="F1033" s="133"/>
      <c r="G1033" s="56"/>
      <c r="H1033" s="84">
        <f>SUMIF('Cash Inflows'!E:E,'AR Journal'!D1033,'Cash Inflows'!F:F)</f>
        <v>0</v>
      </c>
      <c r="I1033" s="84">
        <f t="shared" si="49"/>
        <v>0</v>
      </c>
      <c r="J1033">
        <f t="shared" si="50"/>
        <v>0</v>
      </c>
      <c r="K1033" t="b">
        <f ca="1">IF(TODAY()-E1033&gt;'Data Inputs'!$B$46,TRUE,FALSE)</f>
        <v>1</v>
      </c>
    </row>
    <row r="1034" spans="1:11" x14ac:dyDescent="0.25">
      <c r="A1034" s="110" t="str">
        <f t="shared" si="48"/>
        <v/>
      </c>
      <c r="B1034" s="55"/>
      <c r="C1034" s="55"/>
      <c r="D1034" s="55"/>
      <c r="E1034" s="56"/>
      <c r="F1034" s="133"/>
      <c r="G1034" s="56"/>
      <c r="H1034" s="84">
        <f>SUMIF('Cash Inflows'!E:E,'AR Journal'!D1034,'Cash Inflows'!F:F)</f>
        <v>0</v>
      </c>
      <c r="I1034" s="84">
        <f t="shared" si="49"/>
        <v>0</v>
      </c>
      <c r="J1034">
        <f t="shared" si="50"/>
        <v>0</v>
      </c>
      <c r="K1034" t="b">
        <f ca="1">IF(TODAY()-E1034&gt;'Data Inputs'!$B$46,TRUE,FALSE)</f>
        <v>1</v>
      </c>
    </row>
    <row r="1035" spans="1:11" x14ac:dyDescent="0.25">
      <c r="A1035" s="110" t="str">
        <f t="shared" si="48"/>
        <v/>
      </c>
      <c r="B1035" s="55"/>
      <c r="C1035" s="55"/>
      <c r="D1035" s="55"/>
      <c r="E1035" s="56"/>
      <c r="F1035" s="133"/>
      <c r="G1035" s="56"/>
      <c r="H1035" s="84">
        <f>SUMIF('Cash Inflows'!E:E,'AR Journal'!D1035,'Cash Inflows'!F:F)</f>
        <v>0</v>
      </c>
      <c r="I1035" s="84">
        <f t="shared" si="49"/>
        <v>0</v>
      </c>
      <c r="J1035">
        <f t="shared" si="50"/>
        <v>0</v>
      </c>
      <c r="K1035" t="b">
        <f ca="1">IF(TODAY()-E1035&gt;'Data Inputs'!$B$46,TRUE,FALSE)</f>
        <v>1</v>
      </c>
    </row>
    <row r="1036" spans="1:11" x14ac:dyDescent="0.25">
      <c r="A1036" s="110" t="str">
        <f t="shared" si="48"/>
        <v/>
      </c>
      <c r="B1036" s="55"/>
      <c r="C1036" s="55"/>
      <c r="D1036" s="55"/>
      <c r="E1036" s="56"/>
      <c r="F1036" s="133"/>
      <c r="G1036" s="56"/>
      <c r="H1036" s="84">
        <f>SUMIF('Cash Inflows'!E:E,'AR Journal'!D1036,'Cash Inflows'!F:F)</f>
        <v>0</v>
      </c>
      <c r="I1036" s="84">
        <f t="shared" si="49"/>
        <v>0</v>
      </c>
      <c r="J1036">
        <f t="shared" si="50"/>
        <v>0</v>
      </c>
      <c r="K1036" t="b">
        <f ca="1">IF(TODAY()-E1036&gt;'Data Inputs'!$B$46,TRUE,FALSE)</f>
        <v>1</v>
      </c>
    </row>
    <row r="1037" spans="1:11" x14ac:dyDescent="0.25">
      <c r="A1037" s="110" t="str">
        <f t="shared" si="48"/>
        <v/>
      </c>
      <c r="B1037" s="55"/>
      <c r="C1037" s="55"/>
      <c r="D1037" s="55"/>
      <c r="E1037" s="56"/>
      <c r="F1037" s="133"/>
      <c r="G1037" s="56"/>
      <c r="H1037" s="84">
        <f>SUMIF('Cash Inflows'!E:E,'AR Journal'!D1037,'Cash Inflows'!F:F)</f>
        <v>0</v>
      </c>
      <c r="I1037" s="84">
        <f t="shared" si="49"/>
        <v>0</v>
      </c>
      <c r="J1037">
        <f t="shared" si="50"/>
        <v>0</v>
      </c>
      <c r="K1037" t="b">
        <f ca="1">IF(TODAY()-E1037&gt;'Data Inputs'!$B$46,TRUE,FALSE)</f>
        <v>1</v>
      </c>
    </row>
    <row r="1038" spans="1:11" x14ac:dyDescent="0.25">
      <c r="A1038" s="110" t="str">
        <f t="shared" si="48"/>
        <v/>
      </c>
      <c r="B1038" s="55"/>
      <c r="C1038" s="55"/>
      <c r="D1038" s="55"/>
      <c r="E1038" s="56"/>
      <c r="F1038" s="133"/>
      <c r="G1038" s="56"/>
      <c r="H1038" s="84">
        <f>SUMIF('Cash Inflows'!E:E,'AR Journal'!D1038,'Cash Inflows'!F:F)</f>
        <v>0</v>
      </c>
      <c r="I1038" s="84">
        <f t="shared" si="49"/>
        <v>0</v>
      </c>
      <c r="J1038">
        <f t="shared" si="50"/>
        <v>0</v>
      </c>
      <c r="K1038" t="b">
        <f ca="1">IF(TODAY()-E1038&gt;'Data Inputs'!$B$46,TRUE,FALSE)</f>
        <v>1</v>
      </c>
    </row>
    <row r="1039" spans="1:11" x14ac:dyDescent="0.25">
      <c r="A1039" s="110" t="str">
        <f t="shared" si="48"/>
        <v/>
      </c>
      <c r="B1039" s="55"/>
      <c r="C1039" s="55"/>
      <c r="D1039" s="55"/>
      <c r="E1039" s="56"/>
      <c r="F1039" s="133"/>
      <c r="G1039" s="56"/>
      <c r="H1039" s="84">
        <f>SUMIF('Cash Inflows'!E:E,'AR Journal'!D1039,'Cash Inflows'!F:F)</f>
        <v>0</v>
      </c>
      <c r="I1039" s="84">
        <f t="shared" si="49"/>
        <v>0</v>
      </c>
      <c r="J1039">
        <f t="shared" si="50"/>
        <v>0</v>
      </c>
      <c r="K1039" t="b">
        <f ca="1">IF(TODAY()-E1039&gt;'Data Inputs'!$B$46,TRUE,FALSE)</f>
        <v>1</v>
      </c>
    </row>
    <row r="1040" spans="1:11" x14ac:dyDescent="0.25">
      <c r="A1040" s="110" t="str">
        <f t="shared" si="48"/>
        <v/>
      </c>
      <c r="B1040" s="55"/>
      <c r="C1040" s="55"/>
      <c r="D1040" s="55"/>
      <c r="E1040" s="56"/>
      <c r="F1040" s="133"/>
      <c r="G1040" s="56"/>
      <c r="H1040" s="84">
        <f>SUMIF('Cash Inflows'!E:E,'AR Journal'!D1040,'Cash Inflows'!F:F)</f>
        <v>0</v>
      </c>
      <c r="I1040" s="84">
        <f t="shared" si="49"/>
        <v>0</v>
      </c>
      <c r="J1040">
        <f t="shared" si="50"/>
        <v>0</v>
      </c>
      <c r="K1040" t="b">
        <f ca="1">IF(TODAY()-E1040&gt;'Data Inputs'!$B$46,TRUE,FALSE)</f>
        <v>1</v>
      </c>
    </row>
    <row r="1041" spans="1:11" x14ac:dyDescent="0.25">
      <c r="A1041" s="110" t="str">
        <f t="shared" si="48"/>
        <v/>
      </c>
      <c r="B1041" s="55"/>
      <c r="C1041" s="55"/>
      <c r="D1041" s="55"/>
      <c r="E1041" s="56"/>
      <c r="F1041" s="133"/>
      <c r="G1041" s="56"/>
      <c r="H1041" s="84">
        <f>SUMIF('Cash Inflows'!E:E,'AR Journal'!D1041,'Cash Inflows'!F:F)</f>
        <v>0</v>
      </c>
      <c r="I1041" s="84">
        <f t="shared" si="49"/>
        <v>0</v>
      </c>
      <c r="J1041">
        <f t="shared" si="50"/>
        <v>0</v>
      </c>
      <c r="K1041" t="b">
        <f ca="1">IF(TODAY()-E1041&gt;'Data Inputs'!$B$46,TRUE,FALSE)</f>
        <v>1</v>
      </c>
    </row>
    <row r="1042" spans="1:11" x14ac:dyDescent="0.25">
      <c r="A1042" s="110" t="str">
        <f t="shared" si="48"/>
        <v/>
      </c>
      <c r="B1042" s="55"/>
      <c r="C1042" s="55"/>
      <c r="D1042" s="55"/>
      <c r="E1042" s="56"/>
      <c r="F1042" s="133"/>
      <c r="G1042" s="56"/>
      <c r="H1042" s="84">
        <f>SUMIF('Cash Inflows'!E:E,'AR Journal'!D1042,'Cash Inflows'!F:F)</f>
        <v>0</v>
      </c>
      <c r="I1042" s="84">
        <f t="shared" si="49"/>
        <v>0</v>
      </c>
      <c r="J1042">
        <f t="shared" si="50"/>
        <v>0</v>
      </c>
      <c r="K1042" t="b">
        <f ca="1">IF(TODAY()-E1042&gt;'Data Inputs'!$B$46,TRUE,FALSE)</f>
        <v>1</v>
      </c>
    </row>
    <row r="1043" spans="1:11" x14ac:dyDescent="0.25">
      <c r="A1043" s="110" t="str">
        <f t="shared" si="48"/>
        <v/>
      </c>
      <c r="B1043" s="55"/>
      <c r="C1043" s="55"/>
      <c r="D1043" s="55"/>
      <c r="E1043" s="56"/>
      <c r="F1043" s="133"/>
      <c r="G1043" s="56"/>
      <c r="H1043" s="84">
        <f>SUMIF('Cash Inflows'!E:E,'AR Journal'!D1043,'Cash Inflows'!F:F)</f>
        <v>0</v>
      </c>
      <c r="I1043" s="84">
        <f t="shared" si="49"/>
        <v>0</v>
      </c>
      <c r="J1043">
        <f t="shared" si="50"/>
        <v>0</v>
      </c>
      <c r="K1043" t="b">
        <f ca="1">IF(TODAY()-E1043&gt;'Data Inputs'!$B$46,TRUE,FALSE)</f>
        <v>1</v>
      </c>
    </row>
    <row r="1044" spans="1:11" x14ac:dyDescent="0.25">
      <c r="A1044" s="110" t="str">
        <f t="shared" si="48"/>
        <v/>
      </c>
      <c r="B1044" s="55"/>
      <c r="C1044" s="55"/>
      <c r="D1044" s="55"/>
      <c r="E1044" s="56"/>
      <c r="F1044" s="133"/>
      <c r="G1044" s="56"/>
      <c r="H1044" s="84">
        <f>SUMIF('Cash Inflows'!E:E,'AR Journal'!D1044,'Cash Inflows'!F:F)</f>
        <v>0</v>
      </c>
      <c r="I1044" s="84">
        <f t="shared" si="49"/>
        <v>0</v>
      </c>
      <c r="J1044">
        <f t="shared" si="50"/>
        <v>0</v>
      </c>
      <c r="K1044" t="b">
        <f ca="1">IF(TODAY()-E1044&gt;'Data Inputs'!$B$46,TRUE,FALSE)</f>
        <v>1</v>
      </c>
    </row>
    <row r="1045" spans="1:11" x14ac:dyDescent="0.25">
      <c r="A1045" s="110" t="str">
        <f t="shared" si="48"/>
        <v/>
      </c>
      <c r="B1045" s="55"/>
      <c r="C1045" s="55"/>
      <c r="D1045" s="55"/>
      <c r="E1045" s="56"/>
      <c r="F1045" s="133"/>
      <c r="G1045" s="56"/>
      <c r="H1045" s="84">
        <f>SUMIF('Cash Inflows'!E:E,'AR Journal'!D1045,'Cash Inflows'!F:F)</f>
        <v>0</v>
      </c>
      <c r="I1045" s="84">
        <f t="shared" si="49"/>
        <v>0</v>
      </c>
      <c r="J1045">
        <f t="shared" si="50"/>
        <v>0</v>
      </c>
      <c r="K1045" t="b">
        <f ca="1">IF(TODAY()-E1045&gt;'Data Inputs'!$B$46,TRUE,FALSE)</f>
        <v>1</v>
      </c>
    </row>
    <row r="1046" spans="1:11" x14ac:dyDescent="0.25">
      <c r="A1046" s="110" t="str">
        <f t="shared" si="48"/>
        <v/>
      </c>
      <c r="B1046" s="55"/>
      <c r="C1046" s="55"/>
      <c r="D1046" s="55"/>
      <c r="E1046" s="56"/>
      <c r="F1046" s="133"/>
      <c r="G1046" s="56"/>
      <c r="H1046" s="84">
        <f>SUMIF('Cash Inflows'!E:E,'AR Journal'!D1046,'Cash Inflows'!F:F)</f>
        <v>0</v>
      </c>
      <c r="I1046" s="84">
        <f t="shared" si="49"/>
        <v>0</v>
      </c>
      <c r="J1046">
        <f t="shared" si="50"/>
        <v>0</v>
      </c>
      <c r="K1046" t="b">
        <f ca="1">IF(TODAY()-E1046&gt;'Data Inputs'!$B$46,TRUE,FALSE)</f>
        <v>1</v>
      </c>
    </row>
    <row r="1047" spans="1:11" x14ac:dyDescent="0.25">
      <c r="A1047" s="110" t="str">
        <f t="shared" si="48"/>
        <v/>
      </c>
      <c r="B1047" s="55"/>
      <c r="C1047" s="55"/>
      <c r="D1047" s="55"/>
      <c r="E1047" s="56"/>
      <c r="F1047" s="133"/>
      <c r="G1047" s="56"/>
      <c r="H1047" s="84">
        <f>SUMIF('Cash Inflows'!E:E,'AR Journal'!D1047,'Cash Inflows'!F:F)</f>
        <v>0</v>
      </c>
      <c r="I1047" s="84">
        <f t="shared" si="49"/>
        <v>0</v>
      </c>
      <c r="J1047">
        <f t="shared" si="50"/>
        <v>0</v>
      </c>
      <c r="K1047" t="b">
        <f ca="1">IF(TODAY()-E1047&gt;'Data Inputs'!$B$46,TRUE,FALSE)</f>
        <v>1</v>
      </c>
    </row>
    <row r="1048" spans="1:11" x14ac:dyDescent="0.25">
      <c r="A1048" s="110" t="str">
        <f t="shared" si="48"/>
        <v/>
      </c>
      <c r="B1048" s="55"/>
      <c r="C1048" s="55"/>
      <c r="D1048" s="55"/>
      <c r="E1048" s="56"/>
      <c r="F1048" s="133"/>
      <c r="G1048" s="56"/>
      <c r="H1048" s="84">
        <f>SUMIF('Cash Inflows'!E:E,'AR Journal'!D1048,'Cash Inflows'!F:F)</f>
        <v>0</v>
      </c>
      <c r="I1048" s="84">
        <f t="shared" si="49"/>
        <v>0</v>
      </c>
      <c r="J1048">
        <f t="shared" si="50"/>
        <v>0</v>
      </c>
      <c r="K1048" t="b">
        <f ca="1">IF(TODAY()-E1048&gt;'Data Inputs'!$B$46,TRUE,FALSE)</f>
        <v>1</v>
      </c>
    </row>
    <row r="1049" spans="1:11" x14ac:dyDescent="0.25">
      <c r="A1049" s="110" t="str">
        <f t="shared" si="48"/>
        <v/>
      </c>
      <c r="B1049" s="55"/>
      <c r="C1049" s="55"/>
      <c r="D1049" s="55"/>
      <c r="E1049" s="56"/>
      <c r="F1049" s="133"/>
      <c r="G1049" s="56"/>
      <c r="H1049" s="84">
        <f>SUMIF('Cash Inflows'!E:E,'AR Journal'!D1049,'Cash Inflows'!F:F)</f>
        <v>0</v>
      </c>
      <c r="I1049" s="84">
        <f t="shared" si="49"/>
        <v>0</v>
      </c>
      <c r="J1049">
        <f t="shared" si="50"/>
        <v>0</v>
      </c>
      <c r="K1049" t="b">
        <f ca="1">IF(TODAY()-E1049&gt;'Data Inputs'!$B$46,TRUE,FALSE)</f>
        <v>1</v>
      </c>
    </row>
    <row r="1050" spans="1:11" x14ac:dyDescent="0.25">
      <c r="A1050" s="110" t="str">
        <f t="shared" si="48"/>
        <v/>
      </c>
      <c r="B1050" s="55"/>
      <c r="C1050" s="55"/>
      <c r="D1050" s="55"/>
      <c r="E1050" s="56"/>
      <c r="F1050" s="133"/>
      <c r="G1050" s="56"/>
      <c r="H1050" s="84">
        <f>SUMIF('Cash Inflows'!E:E,'AR Journal'!D1050,'Cash Inflows'!F:F)</f>
        <v>0</v>
      </c>
      <c r="I1050" s="84">
        <f t="shared" si="49"/>
        <v>0</v>
      </c>
      <c r="J1050">
        <f t="shared" si="50"/>
        <v>0</v>
      </c>
      <c r="K1050" t="b">
        <f ca="1">IF(TODAY()-E1050&gt;'Data Inputs'!$B$46,TRUE,FALSE)</f>
        <v>1</v>
      </c>
    </row>
    <row r="1051" spans="1:11" x14ac:dyDescent="0.25">
      <c r="A1051" s="110" t="str">
        <f t="shared" si="48"/>
        <v/>
      </c>
      <c r="B1051" s="55"/>
      <c r="C1051" s="55"/>
      <c r="D1051" s="55"/>
      <c r="E1051" s="56"/>
      <c r="F1051" s="133"/>
      <c r="G1051" s="56"/>
      <c r="H1051" s="84">
        <f>SUMIF('Cash Inflows'!E:E,'AR Journal'!D1051,'Cash Inflows'!F:F)</f>
        <v>0</v>
      </c>
      <c r="I1051" s="84">
        <f t="shared" si="49"/>
        <v>0</v>
      </c>
      <c r="J1051">
        <f t="shared" si="50"/>
        <v>0</v>
      </c>
      <c r="K1051" t="b">
        <f ca="1">IF(TODAY()-E1051&gt;'Data Inputs'!$B$46,TRUE,FALSE)</f>
        <v>1</v>
      </c>
    </row>
    <row r="1052" spans="1:11" x14ac:dyDescent="0.25">
      <c r="A1052" s="110" t="str">
        <f t="shared" si="48"/>
        <v/>
      </c>
      <c r="B1052" s="55"/>
      <c r="C1052" s="55"/>
      <c r="D1052" s="55"/>
      <c r="E1052" s="56"/>
      <c r="F1052" s="133"/>
      <c r="G1052" s="56"/>
      <c r="H1052" s="84">
        <f>SUMIF('Cash Inflows'!E:E,'AR Journal'!D1052,'Cash Inflows'!F:F)</f>
        <v>0</v>
      </c>
      <c r="I1052" s="84">
        <f t="shared" si="49"/>
        <v>0</v>
      </c>
      <c r="J1052">
        <f t="shared" si="50"/>
        <v>0</v>
      </c>
      <c r="K1052" t="b">
        <f ca="1">IF(TODAY()-E1052&gt;'Data Inputs'!$B$46,TRUE,FALSE)</f>
        <v>1</v>
      </c>
    </row>
    <row r="1053" spans="1:11" x14ac:dyDescent="0.25">
      <c r="A1053" s="110" t="str">
        <f t="shared" si="48"/>
        <v/>
      </c>
      <c r="B1053" s="55"/>
      <c r="C1053" s="55"/>
      <c r="D1053" s="55"/>
      <c r="E1053" s="56"/>
      <c r="F1053" s="133"/>
      <c r="G1053" s="56"/>
      <c r="H1053" s="84">
        <f>SUMIF('Cash Inflows'!E:E,'AR Journal'!D1053,'Cash Inflows'!F:F)</f>
        <v>0</v>
      </c>
      <c r="I1053" s="84">
        <f t="shared" si="49"/>
        <v>0</v>
      </c>
      <c r="J1053">
        <f t="shared" si="50"/>
        <v>0</v>
      </c>
      <c r="K1053" t="b">
        <f ca="1">IF(TODAY()-E1053&gt;'Data Inputs'!$B$46,TRUE,FALSE)</f>
        <v>1</v>
      </c>
    </row>
    <row r="1054" spans="1:11" x14ac:dyDescent="0.25">
      <c r="A1054" s="110" t="str">
        <f t="shared" si="48"/>
        <v/>
      </c>
      <c r="B1054" s="55"/>
      <c r="C1054" s="55"/>
      <c r="D1054" s="55"/>
      <c r="E1054" s="56"/>
      <c r="F1054" s="133"/>
      <c r="G1054" s="56"/>
      <c r="H1054" s="84">
        <f>SUMIF('Cash Inflows'!E:E,'AR Journal'!D1054,'Cash Inflows'!F:F)</f>
        <v>0</v>
      </c>
      <c r="I1054" s="84">
        <f t="shared" si="49"/>
        <v>0</v>
      </c>
      <c r="J1054">
        <f t="shared" si="50"/>
        <v>0</v>
      </c>
      <c r="K1054" t="b">
        <f ca="1">IF(TODAY()-E1054&gt;'Data Inputs'!$B$46,TRUE,FALSE)</f>
        <v>1</v>
      </c>
    </row>
    <row r="1055" spans="1:11" x14ac:dyDescent="0.25">
      <c r="A1055" s="110" t="str">
        <f t="shared" si="48"/>
        <v/>
      </c>
      <c r="B1055" s="55"/>
      <c r="C1055" s="55"/>
      <c r="D1055" s="55"/>
      <c r="E1055" s="56"/>
      <c r="F1055" s="133"/>
      <c r="G1055" s="56"/>
      <c r="H1055" s="84">
        <f>SUMIF('Cash Inflows'!E:E,'AR Journal'!D1055,'Cash Inflows'!F:F)</f>
        <v>0</v>
      </c>
      <c r="I1055" s="84">
        <f t="shared" si="49"/>
        <v>0</v>
      </c>
      <c r="J1055">
        <f t="shared" si="50"/>
        <v>0</v>
      </c>
      <c r="K1055" t="b">
        <f ca="1">IF(TODAY()-E1055&gt;'Data Inputs'!$B$46,TRUE,FALSE)</f>
        <v>1</v>
      </c>
    </row>
    <row r="1056" spans="1:11" x14ac:dyDescent="0.25">
      <c r="A1056" s="110" t="str">
        <f t="shared" si="48"/>
        <v/>
      </c>
      <c r="B1056" s="55"/>
      <c r="C1056" s="55"/>
      <c r="D1056" s="55"/>
      <c r="E1056" s="56"/>
      <c r="F1056" s="133"/>
      <c r="G1056" s="56"/>
      <c r="H1056" s="84">
        <f>SUMIF('Cash Inflows'!E:E,'AR Journal'!D1056,'Cash Inflows'!F:F)</f>
        <v>0</v>
      </c>
      <c r="I1056" s="84">
        <f t="shared" si="49"/>
        <v>0</v>
      </c>
      <c r="J1056">
        <f t="shared" si="50"/>
        <v>0</v>
      </c>
      <c r="K1056" t="b">
        <f ca="1">IF(TODAY()-E1056&gt;'Data Inputs'!$B$46,TRUE,FALSE)</f>
        <v>1</v>
      </c>
    </row>
    <row r="1057" spans="1:11" x14ac:dyDescent="0.25">
      <c r="A1057" s="110" t="str">
        <f t="shared" si="48"/>
        <v/>
      </c>
      <c r="B1057" s="55"/>
      <c r="C1057" s="55"/>
      <c r="D1057" s="55"/>
      <c r="E1057" s="56"/>
      <c r="F1057" s="133"/>
      <c r="G1057" s="56"/>
      <c r="H1057" s="84">
        <f>SUMIF('Cash Inflows'!E:E,'AR Journal'!D1057,'Cash Inflows'!F:F)</f>
        <v>0</v>
      </c>
      <c r="I1057" s="84">
        <f t="shared" si="49"/>
        <v>0</v>
      </c>
      <c r="J1057">
        <f t="shared" si="50"/>
        <v>0</v>
      </c>
      <c r="K1057" t="b">
        <f ca="1">IF(TODAY()-E1057&gt;'Data Inputs'!$B$46,TRUE,FALSE)</f>
        <v>1</v>
      </c>
    </row>
    <row r="1058" spans="1:11" x14ac:dyDescent="0.25">
      <c r="A1058" s="110" t="str">
        <f t="shared" si="48"/>
        <v/>
      </c>
      <c r="B1058" s="55"/>
      <c r="C1058" s="129"/>
      <c r="D1058" s="55"/>
      <c r="E1058" s="56"/>
      <c r="F1058" s="133"/>
      <c r="G1058" s="56"/>
      <c r="H1058" s="84">
        <f>SUMIF('Cash Inflows'!E:E,'AR Journal'!D1058,'Cash Inflows'!F:F)</f>
        <v>0</v>
      </c>
      <c r="I1058" s="84">
        <f t="shared" si="49"/>
        <v>0</v>
      </c>
      <c r="J1058">
        <f t="shared" si="50"/>
        <v>0</v>
      </c>
      <c r="K1058" t="b">
        <f ca="1">IF(TODAY()-E1058&gt;'Data Inputs'!$B$46,TRUE,FALSE)</f>
        <v>1</v>
      </c>
    </row>
    <row r="1059" spans="1:11" x14ac:dyDescent="0.25">
      <c r="A1059" s="110" t="str">
        <f t="shared" si="48"/>
        <v/>
      </c>
      <c r="B1059" s="55"/>
      <c r="C1059" s="129"/>
      <c r="D1059" s="55"/>
      <c r="E1059" s="56"/>
      <c r="F1059" s="133"/>
      <c r="G1059" s="56"/>
      <c r="H1059" s="84">
        <f>SUMIF('Cash Inflows'!E:E,'AR Journal'!D1059,'Cash Inflows'!F:F)</f>
        <v>0</v>
      </c>
      <c r="I1059" s="84">
        <f t="shared" si="49"/>
        <v>0</v>
      </c>
      <c r="J1059">
        <f t="shared" si="50"/>
        <v>0</v>
      </c>
      <c r="K1059" t="b">
        <f ca="1">IF(TODAY()-E1059&gt;'Data Inputs'!$B$46,TRUE,FALSE)</f>
        <v>1</v>
      </c>
    </row>
    <row r="1060" spans="1:11" x14ac:dyDescent="0.25">
      <c r="A1060" s="110" t="str">
        <f t="shared" si="48"/>
        <v/>
      </c>
      <c r="B1060" s="55"/>
      <c r="C1060" s="129"/>
      <c r="D1060" s="55"/>
      <c r="E1060" s="56"/>
      <c r="F1060" s="133"/>
      <c r="G1060" s="56"/>
      <c r="H1060" s="84">
        <f>SUMIF('Cash Inflows'!E:E,'AR Journal'!D1060,'Cash Inflows'!F:F)</f>
        <v>0</v>
      </c>
      <c r="I1060" s="84">
        <f t="shared" si="49"/>
        <v>0</v>
      </c>
      <c r="J1060">
        <f t="shared" si="50"/>
        <v>0</v>
      </c>
      <c r="K1060" t="b">
        <f ca="1">IF(TODAY()-E1060&gt;'Data Inputs'!$B$46,TRUE,FALSE)</f>
        <v>1</v>
      </c>
    </row>
    <row r="1061" spans="1:11" x14ac:dyDescent="0.25">
      <c r="A1061" s="110" t="str">
        <f t="shared" si="48"/>
        <v/>
      </c>
      <c r="B1061" s="55"/>
      <c r="C1061" s="129"/>
      <c r="D1061" s="55"/>
      <c r="E1061" s="56"/>
      <c r="F1061" s="133"/>
      <c r="G1061" s="56"/>
      <c r="H1061" s="84">
        <f>SUMIF('Cash Inflows'!E:E,'AR Journal'!D1061,'Cash Inflows'!F:F)</f>
        <v>0</v>
      </c>
      <c r="I1061" s="84">
        <f t="shared" si="49"/>
        <v>0</v>
      </c>
      <c r="J1061">
        <f t="shared" si="50"/>
        <v>0</v>
      </c>
      <c r="K1061" t="b">
        <f ca="1">IF(TODAY()-E1061&gt;'Data Inputs'!$B$46,TRUE,FALSE)</f>
        <v>1</v>
      </c>
    </row>
    <row r="1062" spans="1:11" x14ac:dyDescent="0.25">
      <c r="A1062" s="110" t="str">
        <f t="shared" si="48"/>
        <v/>
      </c>
      <c r="B1062" s="55"/>
      <c r="C1062" s="129"/>
      <c r="D1062" s="55"/>
      <c r="E1062" s="56"/>
      <c r="F1062" s="133"/>
      <c r="G1062" s="56"/>
      <c r="H1062" s="84">
        <f>SUMIF('Cash Inflows'!E:E,'AR Journal'!D1062,'Cash Inflows'!F:F)</f>
        <v>0</v>
      </c>
      <c r="I1062" s="84">
        <f t="shared" si="49"/>
        <v>0</v>
      </c>
      <c r="J1062">
        <f t="shared" si="50"/>
        <v>0</v>
      </c>
      <c r="K1062" t="b">
        <f ca="1">IF(TODAY()-E1062&gt;'Data Inputs'!$B$46,TRUE,FALSE)</f>
        <v>1</v>
      </c>
    </row>
    <row r="1063" spans="1:11" x14ac:dyDescent="0.25">
      <c r="A1063" s="110" t="str">
        <f t="shared" si="48"/>
        <v/>
      </c>
      <c r="B1063" s="55"/>
      <c r="C1063" s="129"/>
      <c r="D1063" s="55"/>
      <c r="E1063" s="56"/>
      <c r="F1063" s="133"/>
      <c r="G1063" s="56"/>
      <c r="H1063" s="84">
        <f>SUMIF('Cash Inflows'!E:E,'AR Journal'!D1063,'Cash Inflows'!F:F)</f>
        <v>0</v>
      </c>
      <c r="I1063" s="84">
        <f t="shared" si="49"/>
        <v>0</v>
      </c>
      <c r="J1063">
        <f t="shared" si="50"/>
        <v>0</v>
      </c>
      <c r="K1063" t="b">
        <f ca="1">IF(TODAY()-E1063&gt;'Data Inputs'!$B$46,TRUE,FALSE)</f>
        <v>1</v>
      </c>
    </row>
    <row r="1064" spans="1:11" x14ac:dyDescent="0.25">
      <c r="A1064" s="110" t="str">
        <f t="shared" si="48"/>
        <v/>
      </c>
      <c r="B1064" s="55"/>
      <c r="C1064" s="129"/>
      <c r="D1064" s="55"/>
      <c r="E1064" s="56"/>
      <c r="F1064" s="133"/>
      <c r="G1064" s="56"/>
      <c r="H1064" s="84">
        <f>SUMIF('Cash Inflows'!E:E,'AR Journal'!D1064,'Cash Inflows'!F:F)</f>
        <v>0</v>
      </c>
      <c r="I1064" s="84">
        <f t="shared" si="49"/>
        <v>0</v>
      </c>
      <c r="J1064">
        <f t="shared" si="50"/>
        <v>0</v>
      </c>
      <c r="K1064" t="b">
        <f ca="1">IF(TODAY()-E1064&gt;'Data Inputs'!$B$46,TRUE,FALSE)</f>
        <v>1</v>
      </c>
    </row>
    <row r="1065" spans="1:11" x14ac:dyDescent="0.25">
      <c r="A1065" s="110" t="str">
        <f t="shared" si="48"/>
        <v/>
      </c>
      <c r="B1065" s="55"/>
      <c r="C1065" s="129"/>
      <c r="D1065" s="55"/>
      <c r="E1065" s="56"/>
      <c r="F1065" s="133"/>
      <c r="G1065" s="56"/>
      <c r="H1065" s="84">
        <f>SUMIF('Cash Inflows'!E:E,'AR Journal'!D1065,'Cash Inflows'!F:F)</f>
        <v>0</v>
      </c>
      <c r="I1065" s="84">
        <f t="shared" si="49"/>
        <v>0</v>
      </c>
      <c r="J1065">
        <f t="shared" si="50"/>
        <v>0</v>
      </c>
      <c r="K1065" t="b">
        <f ca="1">IF(TODAY()-E1065&gt;'Data Inputs'!$B$46,TRUE,FALSE)</f>
        <v>1</v>
      </c>
    </row>
    <row r="1066" spans="1:11" x14ac:dyDescent="0.25">
      <c r="A1066" s="110" t="str">
        <f t="shared" si="48"/>
        <v/>
      </c>
      <c r="B1066" s="55"/>
      <c r="C1066" s="129"/>
      <c r="D1066" s="55"/>
      <c r="E1066" s="56"/>
      <c r="F1066" s="133"/>
      <c r="G1066" s="56"/>
      <c r="H1066" s="84">
        <f>SUMIF('Cash Inflows'!E:E,'AR Journal'!D1066,'Cash Inflows'!F:F)</f>
        <v>0</v>
      </c>
      <c r="I1066" s="84">
        <f t="shared" si="49"/>
        <v>0</v>
      </c>
      <c r="J1066">
        <f t="shared" si="50"/>
        <v>0</v>
      </c>
      <c r="K1066" t="b">
        <f ca="1">IF(TODAY()-E1066&gt;'Data Inputs'!$B$46,TRUE,FALSE)</f>
        <v>1</v>
      </c>
    </row>
    <row r="1067" spans="1:11" x14ac:dyDescent="0.25">
      <c r="A1067" s="110" t="str">
        <f t="shared" si="48"/>
        <v/>
      </c>
      <c r="B1067" s="55"/>
      <c r="C1067" s="129"/>
      <c r="D1067" s="55"/>
      <c r="E1067" s="56"/>
      <c r="F1067" s="133"/>
      <c r="G1067" s="56"/>
      <c r="H1067" s="84">
        <f>SUMIF('Cash Inflows'!E:E,'AR Journal'!D1067,'Cash Inflows'!F:F)</f>
        <v>0</v>
      </c>
      <c r="I1067" s="84">
        <f t="shared" si="49"/>
        <v>0</v>
      </c>
      <c r="J1067">
        <f t="shared" si="50"/>
        <v>0</v>
      </c>
      <c r="K1067" t="b">
        <f ca="1">IF(TODAY()-E1067&gt;'Data Inputs'!$B$46,TRUE,FALSE)</f>
        <v>1</v>
      </c>
    </row>
    <row r="1068" spans="1:11" x14ac:dyDescent="0.25">
      <c r="A1068" s="110" t="str">
        <f t="shared" si="48"/>
        <v/>
      </c>
      <c r="B1068" s="55"/>
      <c r="C1068" s="129"/>
      <c r="D1068" s="55"/>
      <c r="E1068" s="56"/>
      <c r="F1068" s="133"/>
      <c r="G1068" s="56"/>
      <c r="H1068" s="84">
        <f>SUMIF('Cash Inflows'!E:E,'AR Journal'!D1068,'Cash Inflows'!F:F)</f>
        <v>0</v>
      </c>
      <c r="I1068" s="84">
        <f t="shared" si="49"/>
        <v>0</v>
      </c>
      <c r="J1068">
        <f t="shared" si="50"/>
        <v>0</v>
      </c>
      <c r="K1068" t="b">
        <f ca="1">IF(TODAY()-E1068&gt;'Data Inputs'!$B$46,TRUE,FALSE)</f>
        <v>1</v>
      </c>
    </row>
    <row r="1069" spans="1:11" x14ac:dyDescent="0.25">
      <c r="A1069" s="110" t="str">
        <f t="shared" si="48"/>
        <v/>
      </c>
      <c r="B1069" s="55"/>
      <c r="C1069" s="129"/>
      <c r="D1069" s="55"/>
      <c r="E1069" s="56"/>
      <c r="F1069" s="133"/>
      <c r="G1069" s="56"/>
      <c r="H1069" s="84">
        <f>SUMIF('Cash Inflows'!E:E,'AR Journal'!D1069,'Cash Inflows'!F:F)</f>
        <v>0</v>
      </c>
      <c r="I1069" s="84">
        <f t="shared" si="49"/>
        <v>0</v>
      </c>
      <c r="J1069">
        <f t="shared" si="50"/>
        <v>0</v>
      </c>
      <c r="K1069" t="b">
        <f ca="1">IF(TODAY()-E1069&gt;'Data Inputs'!$B$46,TRUE,FALSE)</f>
        <v>1</v>
      </c>
    </row>
    <row r="1070" spans="1:11" x14ac:dyDescent="0.25">
      <c r="A1070" s="110" t="str">
        <f t="shared" si="48"/>
        <v/>
      </c>
      <c r="B1070" s="55"/>
      <c r="C1070" s="129"/>
      <c r="D1070" s="55"/>
      <c r="E1070" s="56"/>
      <c r="F1070" s="133"/>
      <c r="G1070" s="56"/>
      <c r="H1070" s="84">
        <f>SUMIF('Cash Inflows'!E:E,'AR Journal'!D1070,'Cash Inflows'!F:F)</f>
        <v>0</v>
      </c>
      <c r="I1070" s="84">
        <f t="shared" si="49"/>
        <v>0</v>
      </c>
      <c r="J1070">
        <f t="shared" si="50"/>
        <v>0</v>
      </c>
      <c r="K1070" t="b">
        <f ca="1">IF(TODAY()-E1070&gt;'Data Inputs'!$B$46,TRUE,FALSE)</f>
        <v>1</v>
      </c>
    </row>
    <row r="1071" spans="1:11" x14ac:dyDescent="0.25">
      <c r="A1071" s="110" t="str">
        <f t="shared" si="48"/>
        <v/>
      </c>
      <c r="B1071" s="55"/>
      <c r="C1071" s="129"/>
      <c r="D1071" s="55"/>
      <c r="E1071" s="56"/>
      <c r="F1071" s="133"/>
      <c r="G1071" s="56"/>
      <c r="H1071" s="84">
        <f>SUMIF('Cash Inflows'!E:E,'AR Journal'!D1071,'Cash Inflows'!F:F)</f>
        <v>0</v>
      </c>
      <c r="I1071" s="84">
        <f t="shared" si="49"/>
        <v>0</v>
      </c>
      <c r="J1071">
        <f t="shared" si="50"/>
        <v>0</v>
      </c>
      <c r="K1071" t="b">
        <f ca="1">IF(TODAY()-E1071&gt;'Data Inputs'!$B$46,TRUE,FALSE)</f>
        <v>1</v>
      </c>
    </row>
    <row r="1072" spans="1:11" x14ac:dyDescent="0.25">
      <c r="A1072" s="110" t="str">
        <f t="shared" si="48"/>
        <v/>
      </c>
      <c r="B1072" s="55"/>
      <c r="C1072" s="129"/>
      <c r="D1072" s="55"/>
      <c r="E1072" s="56"/>
      <c r="F1072" s="133"/>
      <c r="G1072" s="56"/>
      <c r="H1072" s="84">
        <f>SUMIF('Cash Inflows'!E:E,'AR Journal'!D1072,'Cash Inflows'!F:F)</f>
        <v>0</v>
      </c>
      <c r="I1072" s="84">
        <f t="shared" si="49"/>
        <v>0</v>
      </c>
      <c r="J1072">
        <f t="shared" si="50"/>
        <v>0</v>
      </c>
      <c r="K1072" t="b">
        <f ca="1">IF(TODAY()-E1072&gt;'Data Inputs'!$B$46,TRUE,FALSE)</f>
        <v>1</v>
      </c>
    </row>
    <row r="1073" spans="1:11" x14ac:dyDescent="0.25">
      <c r="A1073" s="110" t="str">
        <f t="shared" si="48"/>
        <v/>
      </c>
      <c r="B1073" s="55"/>
      <c r="C1073" s="129"/>
      <c r="D1073" s="55"/>
      <c r="E1073" s="56"/>
      <c r="F1073" s="133"/>
      <c r="G1073" s="56"/>
      <c r="H1073" s="84">
        <f>SUMIF('Cash Inflows'!E:E,'AR Journal'!D1073,'Cash Inflows'!F:F)</f>
        <v>0</v>
      </c>
      <c r="I1073" s="84">
        <f t="shared" si="49"/>
        <v>0</v>
      </c>
      <c r="J1073">
        <f t="shared" si="50"/>
        <v>0</v>
      </c>
      <c r="K1073" t="b">
        <f ca="1">IF(TODAY()-E1073&gt;'Data Inputs'!$B$46,TRUE,FALSE)</f>
        <v>1</v>
      </c>
    </row>
    <row r="1074" spans="1:11" x14ac:dyDescent="0.25">
      <c r="A1074" s="110" t="str">
        <f t="shared" si="48"/>
        <v/>
      </c>
      <c r="B1074" s="55"/>
      <c r="C1074" s="129"/>
      <c r="D1074" s="55"/>
      <c r="E1074" s="56"/>
      <c r="F1074" s="133"/>
      <c r="G1074" s="56"/>
      <c r="H1074" s="84">
        <f>SUMIF('Cash Inflows'!E:E,'AR Journal'!D1074,'Cash Inflows'!F:F)</f>
        <v>0</v>
      </c>
      <c r="I1074" s="84">
        <f t="shared" si="49"/>
        <v>0</v>
      </c>
      <c r="J1074">
        <f t="shared" si="50"/>
        <v>0</v>
      </c>
      <c r="K1074" t="b">
        <f ca="1">IF(TODAY()-E1074&gt;'Data Inputs'!$B$46,TRUE,FALSE)</f>
        <v>1</v>
      </c>
    </row>
    <row r="1075" spans="1:11" x14ac:dyDescent="0.25">
      <c r="A1075" s="110" t="str">
        <f t="shared" si="48"/>
        <v/>
      </c>
      <c r="B1075" s="55"/>
      <c r="C1075" s="129"/>
      <c r="D1075" s="55"/>
      <c r="E1075" s="56"/>
      <c r="F1075" s="133"/>
      <c r="G1075" s="56"/>
      <c r="H1075" s="84">
        <f>SUMIF('Cash Inflows'!E:E,'AR Journal'!D1075,'Cash Inflows'!F:F)</f>
        <v>0</v>
      </c>
      <c r="I1075" s="84">
        <f t="shared" si="49"/>
        <v>0</v>
      </c>
      <c r="J1075">
        <f t="shared" si="50"/>
        <v>0</v>
      </c>
      <c r="K1075" t="b">
        <f ca="1">IF(TODAY()-E1075&gt;'Data Inputs'!$B$46,TRUE,FALSE)</f>
        <v>1</v>
      </c>
    </row>
    <row r="1076" spans="1:11" x14ac:dyDescent="0.25">
      <c r="A1076" s="110" t="str">
        <f t="shared" si="48"/>
        <v/>
      </c>
      <c r="B1076" s="55"/>
      <c r="C1076" s="129"/>
      <c r="D1076" s="55"/>
      <c r="E1076" s="56"/>
      <c r="F1076" s="133"/>
      <c r="G1076" s="56"/>
      <c r="H1076" s="84">
        <f>SUMIF('Cash Inflows'!E:E,'AR Journal'!D1076,'Cash Inflows'!F:F)</f>
        <v>0</v>
      </c>
      <c r="I1076" s="84">
        <f t="shared" si="49"/>
        <v>0</v>
      </c>
      <c r="J1076">
        <f t="shared" si="50"/>
        <v>0</v>
      </c>
      <c r="K1076" t="b">
        <f ca="1">IF(TODAY()-E1076&gt;'Data Inputs'!$B$46,TRUE,FALSE)</f>
        <v>1</v>
      </c>
    </row>
    <row r="1077" spans="1:11" x14ac:dyDescent="0.25">
      <c r="A1077" s="110" t="str">
        <f t="shared" si="48"/>
        <v/>
      </c>
      <c r="B1077" s="55"/>
      <c r="C1077" s="129"/>
      <c r="D1077" s="55"/>
      <c r="E1077" s="56"/>
      <c r="F1077" s="133"/>
      <c r="G1077" s="56"/>
      <c r="H1077" s="84">
        <f>SUMIF('Cash Inflows'!E:E,'AR Journal'!D1077,'Cash Inflows'!F:F)</f>
        <v>0</v>
      </c>
      <c r="I1077" s="84">
        <f t="shared" si="49"/>
        <v>0</v>
      </c>
      <c r="J1077">
        <f t="shared" si="50"/>
        <v>0</v>
      </c>
      <c r="K1077" t="b">
        <f ca="1">IF(TODAY()-E1077&gt;'Data Inputs'!$B$46,TRUE,FALSE)</f>
        <v>1</v>
      </c>
    </row>
    <row r="1078" spans="1:11" x14ac:dyDescent="0.25">
      <c r="A1078" s="110" t="str">
        <f t="shared" si="48"/>
        <v/>
      </c>
      <c r="B1078" s="55"/>
      <c r="C1078" s="129"/>
      <c r="D1078" s="55"/>
      <c r="E1078" s="56"/>
      <c r="F1078" s="133"/>
      <c r="G1078" s="56"/>
      <c r="H1078" s="84">
        <f>SUMIF('Cash Inflows'!E:E,'AR Journal'!D1078,'Cash Inflows'!F:F)</f>
        <v>0</v>
      </c>
      <c r="I1078" s="84">
        <f t="shared" si="49"/>
        <v>0</v>
      </c>
      <c r="J1078">
        <f t="shared" si="50"/>
        <v>0</v>
      </c>
      <c r="K1078" t="b">
        <f ca="1">IF(TODAY()-E1078&gt;'Data Inputs'!$B$46,TRUE,FALSE)</f>
        <v>1</v>
      </c>
    </row>
    <row r="1079" spans="1:11" x14ac:dyDescent="0.25">
      <c r="A1079" s="110" t="str">
        <f t="shared" si="48"/>
        <v/>
      </c>
      <c r="B1079" s="55"/>
      <c r="C1079" s="129"/>
      <c r="D1079" s="55"/>
      <c r="E1079" s="56"/>
      <c r="F1079" s="133"/>
      <c r="G1079" s="56"/>
      <c r="H1079" s="84">
        <f>SUMIF('Cash Inflows'!E:E,'AR Journal'!D1079,'Cash Inflows'!F:F)</f>
        <v>0</v>
      </c>
      <c r="I1079" s="84">
        <f t="shared" si="49"/>
        <v>0</v>
      </c>
      <c r="J1079">
        <f t="shared" si="50"/>
        <v>0</v>
      </c>
      <c r="K1079" t="b">
        <f ca="1">IF(TODAY()-E1079&gt;'Data Inputs'!$B$46,TRUE,FALSE)</f>
        <v>1</v>
      </c>
    </row>
    <row r="1080" spans="1:11" x14ac:dyDescent="0.25">
      <c r="A1080" s="110" t="str">
        <f t="shared" si="48"/>
        <v/>
      </c>
      <c r="B1080" s="55"/>
      <c r="C1080" s="129"/>
      <c r="D1080" s="55"/>
      <c r="E1080" s="56"/>
      <c r="F1080" s="133"/>
      <c r="G1080" s="56"/>
      <c r="H1080" s="84">
        <f>SUMIF('Cash Inflows'!E:E,'AR Journal'!D1080,'Cash Inflows'!F:F)</f>
        <v>0</v>
      </c>
      <c r="I1080" s="84">
        <f t="shared" si="49"/>
        <v>0</v>
      </c>
      <c r="J1080">
        <f t="shared" si="50"/>
        <v>0</v>
      </c>
      <c r="K1080" t="b">
        <f ca="1">IF(TODAY()-E1080&gt;'Data Inputs'!$B$46,TRUE,FALSE)</f>
        <v>1</v>
      </c>
    </row>
    <row r="1081" spans="1:11" x14ac:dyDescent="0.25">
      <c r="A1081" s="110" t="str">
        <f t="shared" si="48"/>
        <v/>
      </c>
      <c r="B1081" s="55"/>
      <c r="C1081" s="129"/>
      <c r="D1081" s="55"/>
      <c r="E1081" s="56"/>
      <c r="F1081" s="133"/>
      <c r="G1081" s="56"/>
      <c r="H1081" s="84">
        <f>SUMIF('Cash Inflows'!E:E,'AR Journal'!D1081,'Cash Inflows'!F:F)</f>
        <v>0</v>
      </c>
      <c r="I1081" s="84">
        <f t="shared" si="49"/>
        <v>0</v>
      </c>
      <c r="J1081">
        <f t="shared" si="50"/>
        <v>0</v>
      </c>
      <c r="K1081" t="b">
        <f ca="1">IF(TODAY()-E1081&gt;'Data Inputs'!$B$46,TRUE,FALSE)</f>
        <v>1</v>
      </c>
    </row>
    <row r="1082" spans="1:11" x14ac:dyDescent="0.25">
      <c r="A1082" s="110" t="str">
        <f t="shared" si="48"/>
        <v/>
      </c>
      <c r="B1082" s="55"/>
      <c r="C1082" s="129"/>
      <c r="D1082" s="55"/>
      <c r="E1082" s="56"/>
      <c r="F1082" s="133"/>
      <c r="G1082" s="56"/>
      <c r="H1082" s="84">
        <f>SUMIF('Cash Inflows'!E:E,'AR Journal'!D1082,'Cash Inflows'!F:F)</f>
        <v>0</v>
      </c>
      <c r="I1082" s="84">
        <f t="shared" si="49"/>
        <v>0</v>
      </c>
      <c r="J1082">
        <f t="shared" si="50"/>
        <v>0</v>
      </c>
      <c r="K1082" t="b">
        <f ca="1">IF(TODAY()-E1082&gt;'Data Inputs'!$B$46,TRUE,FALSE)</f>
        <v>1</v>
      </c>
    </row>
    <row r="1083" spans="1:11" x14ac:dyDescent="0.25">
      <c r="A1083" s="110" t="str">
        <f t="shared" si="48"/>
        <v/>
      </c>
      <c r="B1083" s="55"/>
      <c r="C1083" s="129"/>
      <c r="D1083" s="55"/>
      <c r="E1083" s="56"/>
      <c r="F1083" s="133"/>
      <c r="G1083" s="56"/>
      <c r="H1083" s="84">
        <f>SUMIF('Cash Inflows'!E:E,'AR Journal'!D1083,'Cash Inflows'!F:F)</f>
        <v>0</v>
      </c>
      <c r="I1083" s="84">
        <f t="shared" si="49"/>
        <v>0</v>
      </c>
      <c r="J1083">
        <f t="shared" si="50"/>
        <v>0</v>
      </c>
      <c r="K1083" t="b">
        <f ca="1">IF(TODAY()-E1083&gt;'Data Inputs'!$B$46,TRUE,FALSE)</f>
        <v>1</v>
      </c>
    </row>
    <row r="1084" spans="1:11" x14ac:dyDescent="0.25">
      <c r="A1084" s="110" t="str">
        <f t="shared" si="48"/>
        <v/>
      </c>
      <c r="B1084" s="55"/>
      <c r="C1084" s="129"/>
      <c r="D1084" s="55"/>
      <c r="E1084" s="56"/>
      <c r="F1084" s="133"/>
      <c r="G1084" s="56"/>
      <c r="H1084" s="84">
        <f>SUMIF('Cash Inflows'!E:E,'AR Journal'!D1084,'Cash Inflows'!F:F)</f>
        <v>0</v>
      </c>
      <c r="I1084" s="84">
        <f t="shared" si="49"/>
        <v>0</v>
      </c>
      <c r="J1084">
        <f t="shared" si="50"/>
        <v>0</v>
      </c>
      <c r="K1084" t="b">
        <f ca="1">IF(TODAY()-E1084&gt;'Data Inputs'!$B$46,TRUE,FALSE)</f>
        <v>1</v>
      </c>
    </row>
    <row r="1085" spans="1:11" x14ac:dyDescent="0.25">
      <c r="A1085" s="110" t="str">
        <f t="shared" si="48"/>
        <v/>
      </c>
      <c r="B1085" s="55"/>
      <c r="C1085" s="129"/>
      <c r="D1085" s="55"/>
      <c r="E1085" s="56"/>
      <c r="F1085" s="133"/>
      <c r="G1085" s="56"/>
      <c r="H1085" s="84">
        <f>SUMIF('Cash Inflows'!E:E,'AR Journal'!D1085,'Cash Inflows'!F:F)</f>
        <v>0</v>
      </c>
      <c r="I1085" s="84">
        <f t="shared" si="49"/>
        <v>0</v>
      </c>
      <c r="J1085">
        <f t="shared" si="50"/>
        <v>0</v>
      </c>
      <c r="K1085" t="b">
        <f ca="1">IF(TODAY()-E1085&gt;'Data Inputs'!$B$46,TRUE,FALSE)</f>
        <v>1</v>
      </c>
    </row>
    <row r="1086" spans="1:11" x14ac:dyDescent="0.25">
      <c r="A1086" s="110" t="str">
        <f t="shared" si="48"/>
        <v/>
      </c>
      <c r="B1086" s="55"/>
      <c r="C1086" s="129"/>
      <c r="D1086" s="55"/>
      <c r="E1086" s="56"/>
      <c r="F1086" s="133"/>
      <c r="G1086" s="56"/>
      <c r="H1086" s="84">
        <f>SUMIF('Cash Inflows'!E:E,'AR Journal'!D1086,'Cash Inflows'!F:F)</f>
        <v>0</v>
      </c>
      <c r="I1086" s="84">
        <f t="shared" si="49"/>
        <v>0</v>
      </c>
      <c r="J1086">
        <f t="shared" si="50"/>
        <v>0</v>
      </c>
      <c r="K1086" t="b">
        <f ca="1">IF(TODAY()-E1086&gt;'Data Inputs'!$B$46,TRUE,FALSE)</f>
        <v>1</v>
      </c>
    </row>
    <row r="1087" spans="1:11" x14ac:dyDescent="0.25">
      <c r="A1087" s="110" t="str">
        <f t="shared" si="48"/>
        <v/>
      </c>
      <c r="B1087" s="55"/>
      <c r="C1087" s="129"/>
      <c r="D1087" s="55"/>
      <c r="E1087" s="56"/>
      <c r="F1087" s="133"/>
      <c r="G1087" s="56"/>
      <c r="H1087" s="84">
        <f>SUMIF('Cash Inflows'!E:E,'AR Journal'!D1087,'Cash Inflows'!F:F)</f>
        <v>0</v>
      </c>
      <c r="I1087" s="84">
        <f t="shared" si="49"/>
        <v>0</v>
      </c>
      <c r="J1087">
        <f t="shared" si="50"/>
        <v>0</v>
      </c>
      <c r="K1087" t="b">
        <f ca="1">IF(TODAY()-E1087&gt;'Data Inputs'!$B$46,TRUE,FALSE)</f>
        <v>1</v>
      </c>
    </row>
    <row r="1088" spans="1:11" x14ac:dyDescent="0.25">
      <c r="A1088" s="110" t="str">
        <f t="shared" si="48"/>
        <v/>
      </c>
      <c r="B1088" s="55"/>
      <c r="C1088" s="129"/>
      <c r="D1088" s="55"/>
      <c r="E1088" s="56"/>
      <c r="F1088" s="133"/>
      <c r="G1088" s="56"/>
      <c r="H1088" s="84">
        <f>SUMIF('Cash Inflows'!E:E,'AR Journal'!D1088,'Cash Inflows'!F:F)</f>
        <v>0</v>
      </c>
      <c r="I1088" s="84">
        <f t="shared" si="49"/>
        <v>0</v>
      </c>
      <c r="J1088">
        <f t="shared" si="50"/>
        <v>0</v>
      </c>
      <c r="K1088" t="b">
        <f ca="1">IF(TODAY()-E1088&gt;'Data Inputs'!$B$46,TRUE,FALSE)</f>
        <v>1</v>
      </c>
    </row>
    <row r="1089" spans="1:11" x14ac:dyDescent="0.25">
      <c r="A1089" s="110" t="str">
        <f t="shared" si="48"/>
        <v/>
      </c>
      <c r="B1089" s="55"/>
      <c r="C1089" s="129"/>
      <c r="D1089" s="55"/>
      <c r="E1089" s="56"/>
      <c r="F1089" s="133"/>
      <c r="G1089" s="56"/>
      <c r="H1089" s="84">
        <f>SUMIF('Cash Inflows'!E:E,'AR Journal'!D1089,'Cash Inflows'!F:F)</f>
        <v>0</v>
      </c>
      <c r="I1089" s="84">
        <f t="shared" si="49"/>
        <v>0</v>
      </c>
      <c r="J1089">
        <f t="shared" si="50"/>
        <v>0</v>
      </c>
      <c r="K1089" t="b">
        <f ca="1">IF(TODAY()-E1089&gt;'Data Inputs'!$B$46,TRUE,FALSE)</f>
        <v>1</v>
      </c>
    </row>
    <row r="1090" spans="1:11" x14ac:dyDescent="0.25">
      <c r="A1090" s="110" t="str">
        <f t="shared" si="48"/>
        <v/>
      </c>
      <c r="B1090" s="55"/>
      <c r="C1090" s="129"/>
      <c r="D1090" s="55"/>
      <c r="E1090" s="56"/>
      <c r="F1090" s="133"/>
      <c r="G1090" s="56"/>
      <c r="H1090" s="84">
        <f>SUMIF('Cash Inflows'!E:E,'AR Journal'!D1090,'Cash Inflows'!F:F)</f>
        <v>0</v>
      </c>
      <c r="I1090" s="84">
        <f t="shared" si="49"/>
        <v>0</v>
      </c>
      <c r="J1090">
        <f t="shared" si="50"/>
        <v>0</v>
      </c>
      <c r="K1090" t="b">
        <f ca="1">IF(TODAY()-E1090&gt;'Data Inputs'!$B$46,TRUE,FALSE)</f>
        <v>1</v>
      </c>
    </row>
    <row r="1091" spans="1:11" x14ac:dyDescent="0.25">
      <c r="A1091" s="110" t="str">
        <f t="shared" ref="A1091:A1154" si="51">IF(E1091="","",E1091+(6-J1091))</f>
        <v/>
      </c>
      <c r="B1091" s="55"/>
      <c r="C1091" s="129"/>
      <c r="D1091" s="55"/>
      <c r="E1091" s="56"/>
      <c r="F1091" s="133"/>
      <c r="G1091" s="56"/>
      <c r="H1091" s="84">
        <f>SUMIF('Cash Inflows'!E:E,'AR Journal'!D1091,'Cash Inflows'!F:F)</f>
        <v>0</v>
      </c>
      <c r="I1091" s="84">
        <f t="shared" ref="I1091:I1154" si="52">F1091-H1091</f>
        <v>0</v>
      </c>
      <c r="J1091">
        <f t="shared" ref="J1091:J1154" si="53">IF(WEEKDAY(E1091)=7,0,WEEKDAY(E1091))</f>
        <v>0</v>
      </c>
      <c r="K1091" t="b">
        <f ca="1">IF(TODAY()-E1091&gt;'Data Inputs'!$B$46,TRUE,FALSE)</f>
        <v>1</v>
      </c>
    </row>
    <row r="1092" spans="1:11" x14ac:dyDescent="0.25">
      <c r="A1092" s="110" t="str">
        <f t="shared" si="51"/>
        <v/>
      </c>
      <c r="B1092" s="55"/>
      <c r="C1092" s="129"/>
      <c r="D1092" s="55"/>
      <c r="E1092" s="56"/>
      <c r="F1092" s="133"/>
      <c r="G1092" s="56"/>
      <c r="H1092" s="84">
        <f>SUMIF('Cash Inflows'!E:E,'AR Journal'!D1092,'Cash Inflows'!F:F)</f>
        <v>0</v>
      </c>
      <c r="I1092" s="84">
        <f t="shared" si="52"/>
        <v>0</v>
      </c>
      <c r="J1092">
        <f t="shared" si="53"/>
        <v>0</v>
      </c>
      <c r="K1092" t="b">
        <f ca="1">IF(TODAY()-E1092&gt;'Data Inputs'!$B$46,TRUE,FALSE)</f>
        <v>1</v>
      </c>
    </row>
    <row r="1093" spans="1:11" x14ac:dyDescent="0.25">
      <c r="A1093" s="110" t="str">
        <f t="shared" si="51"/>
        <v/>
      </c>
      <c r="B1093" s="55"/>
      <c r="C1093" s="129"/>
      <c r="D1093" s="55"/>
      <c r="E1093" s="56"/>
      <c r="F1093" s="133"/>
      <c r="G1093" s="56"/>
      <c r="H1093" s="84">
        <f>SUMIF('Cash Inflows'!E:E,'AR Journal'!D1093,'Cash Inflows'!F:F)</f>
        <v>0</v>
      </c>
      <c r="I1093" s="84">
        <f t="shared" si="52"/>
        <v>0</v>
      </c>
      <c r="J1093">
        <f t="shared" si="53"/>
        <v>0</v>
      </c>
      <c r="K1093" t="b">
        <f ca="1">IF(TODAY()-E1093&gt;'Data Inputs'!$B$46,TRUE,FALSE)</f>
        <v>1</v>
      </c>
    </row>
    <row r="1094" spans="1:11" x14ac:dyDescent="0.25">
      <c r="A1094" s="110" t="str">
        <f t="shared" si="51"/>
        <v/>
      </c>
      <c r="B1094" s="55"/>
      <c r="C1094" s="129"/>
      <c r="D1094" s="55"/>
      <c r="E1094" s="56"/>
      <c r="F1094" s="133"/>
      <c r="G1094" s="56"/>
      <c r="H1094" s="84">
        <f>SUMIF('Cash Inflows'!E:E,'AR Journal'!D1094,'Cash Inflows'!F:F)</f>
        <v>0</v>
      </c>
      <c r="I1094" s="84">
        <f t="shared" si="52"/>
        <v>0</v>
      </c>
      <c r="J1094">
        <f t="shared" si="53"/>
        <v>0</v>
      </c>
      <c r="K1094" t="b">
        <f ca="1">IF(TODAY()-E1094&gt;'Data Inputs'!$B$46,TRUE,FALSE)</f>
        <v>1</v>
      </c>
    </row>
    <row r="1095" spans="1:11" x14ac:dyDescent="0.25">
      <c r="A1095" s="110" t="str">
        <f t="shared" si="51"/>
        <v/>
      </c>
      <c r="B1095" s="55"/>
      <c r="C1095" s="129"/>
      <c r="D1095" s="55"/>
      <c r="E1095" s="56"/>
      <c r="F1095" s="133"/>
      <c r="G1095" s="56"/>
      <c r="H1095" s="84">
        <f>SUMIF('Cash Inflows'!E:E,'AR Journal'!D1095,'Cash Inflows'!F:F)</f>
        <v>0</v>
      </c>
      <c r="I1095" s="84">
        <f t="shared" si="52"/>
        <v>0</v>
      </c>
      <c r="J1095">
        <f t="shared" si="53"/>
        <v>0</v>
      </c>
      <c r="K1095" t="b">
        <f ca="1">IF(TODAY()-E1095&gt;'Data Inputs'!$B$46,TRUE,FALSE)</f>
        <v>1</v>
      </c>
    </row>
    <row r="1096" spans="1:11" x14ac:dyDescent="0.25">
      <c r="A1096" s="110" t="str">
        <f t="shared" si="51"/>
        <v/>
      </c>
      <c r="B1096" s="55"/>
      <c r="C1096" s="129"/>
      <c r="D1096" s="55"/>
      <c r="E1096" s="56"/>
      <c r="F1096" s="133"/>
      <c r="G1096" s="56"/>
      <c r="H1096" s="84">
        <f>SUMIF('Cash Inflows'!E:E,'AR Journal'!D1096,'Cash Inflows'!F:F)</f>
        <v>0</v>
      </c>
      <c r="I1096" s="84">
        <f t="shared" si="52"/>
        <v>0</v>
      </c>
      <c r="J1096">
        <f t="shared" si="53"/>
        <v>0</v>
      </c>
      <c r="K1096" t="b">
        <f ca="1">IF(TODAY()-E1096&gt;'Data Inputs'!$B$46,TRUE,FALSE)</f>
        <v>1</v>
      </c>
    </row>
    <row r="1097" spans="1:11" x14ac:dyDescent="0.25">
      <c r="A1097" s="110" t="str">
        <f t="shared" si="51"/>
        <v/>
      </c>
      <c r="B1097" s="55"/>
      <c r="C1097" s="129"/>
      <c r="D1097" s="55"/>
      <c r="E1097" s="56"/>
      <c r="F1097" s="133"/>
      <c r="G1097" s="56"/>
      <c r="H1097" s="84">
        <f>SUMIF('Cash Inflows'!E:E,'AR Journal'!D1097,'Cash Inflows'!F:F)</f>
        <v>0</v>
      </c>
      <c r="I1097" s="84">
        <f t="shared" si="52"/>
        <v>0</v>
      </c>
      <c r="J1097">
        <f t="shared" si="53"/>
        <v>0</v>
      </c>
      <c r="K1097" t="b">
        <f ca="1">IF(TODAY()-E1097&gt;'Data Inputs'!$B$46,TRUE,FALSE)</f>
        <v>1</v>
      </c>
    </row>
    <row r="1098" spans="1:11" x14ac:dyDescent="0.25">
      <c r="A1098" s="110" t="str">
        <f t="shared" si="51"/>
        <v/>
      </c>
      <c r="B1098" s="55"/>
      <c r="C1098" s="129"/>
      <c r="D1098" s="55"/>
      <c r="E1098" s="56"/>
      <c r="F1098" s="133"/>
      <c r="G1098" s="56"/>
      <c r="H1098" s="84">
        <f>SUMIF('Cash Inflows'!E:E,'AR Journal'!D1098,'Cash Inflows'!F:F)</f>
        <v>0</v>
      </c>
      <c r="I1098" s="84">
        <f t="shared" si="52"/>
        <v>0</v>
      </c>
      <c r="J1098">
        <f t="shared" si="53"/>
        <v>0</v>
      </c>
      <c r="K1098" t="b">
        <f ca="1">IF(TODAY()-E1098&gt;'Data Inputs'!$B$46,TRUE,FALSE)</f>
        <v>1</v>
      </c>
    </row>
    <row r="1099" spans="1:11" x14ac:dyDescent="0.25">
      <c r="A1099" s="110" t="str">
        <f t="shared" si="51"/>
        <v/>
      </c>
      <c r="B1099" s="55"/>
      <c r="C1099" s="129"/>
      <c r="D1099" s="55"/>
      <c r="E1099" s="56"/>
      <c r="F1099" s="133"/>
      <c r="G1099" s="56"/>
      <c r="H1099" s="84">
        <f>SUMIF('Cash Inflows'!E:E,'AR Journal'!D1099,'Cash Inflows'!F:F)</f>
        <v>0</v>
      </c>
      <c r="I1099" s="84">
        <f t="shared" si="52"/>
        <v>0</v>
      </c>
      <c r="J1099">
        <f t="shared" si="53"/>
        <v>0</v>
      </c>
      <c r="K1099" t="b">
        <f ca="1">IF(TODAY()-E1099&gt;'Data Inputs'!$B$46,TRUE,FALSE)</f>
        <v>1</v>
      </c>
    </row>
    <row r="1100" spans="1:11" x14ac:dyDescent="0.25">
      <c r="A1100" s="110" t="str">
        <f t="shared" si="51"/>
        <v/>
      </c>
      <c r="B1100" s="55"/>
      <c r="C1100" s="129"/>
      <c r="D1100" s="55"/>
      <c r="E1100" s="56"/>
      <c r="F1100" s="133"/>
      <c r="G1100" s="56"/>
      <c r="H1100" s="84">
        <f>SUMIF('Cash Inflows'!E:E,'AR Journal'!D1100,'Cash Inflows'!F:F)</f>
        <v>0</v>
      </c>
      <c r="I1100" s="84">
        <f t="shared" si="52"/>
        <v>0</v>
      </c>
      <c r="J1100">
        <f t="shared" si="53"/>
        <v>0</v>
      </c>
      <c r="K1100" t="b">
        <f ca="1">IF(TODAY()-E1100&gt;'Data Inputs'!$B$46,TRUE,FALSE)</f>
        <v>1</v>
      </c>
    </row>
    <row r="1101" spans="1:11" x14ac:dyDescent="0.25">
      <c r="A1101" s="110" t="str">
        <f t="shared" si="51"/>
        <v/>
      </c>
      <c r="B1101" s="55"/>
      <c r="C1101" s="129"/>
      <c r="D1101" s="55"/>
      <c r="E1101" s="56"/>
      <c r="F1101" s="133"/>
      <c r="G1101" s="56"/>
      <c r="H1101" s="84">
        <f>SUMIF('Cash Inflows'!E:E,'AR Journal'!D1101,'Cash Inflows'!F:F)</f>
        <v>0</v>
      </c>
      <c r="I1101" s="84">
        <f t="shared" si="52"/>
        <v>0</v>
      </c>
      <c r="J1101">
        <f t="shared" si="53"/>
        <v>0</v>
      </c>
      <c r="K1101" t="b">
        <f ca="1">IF(TODAY()-E1101&gt;'Data Inputs'!$B$46,TRUE,FALSE)</f>
        <v>1</v>
      </c>
    </row>
    <row r="1102" spans="1:11" x14ac:dyDescent="0.25">
      <c r="A1102" s="110" t="str">
        <f t="shared" si="51"/>
        <v/>
      </c>
      <c r="B1102" s="55"/>
      <c r="C1102" s="129"/>
      <c r="D1102" s="55"/>
      <c r="E1102" s="56"/>
      <c r="F1102" s="133"/>
      <c r="G1102" s="56"/>
      <c r="H1102" s="84">
        <f>SUMIF('Cash Inflows'!E:E,'AR Journal'!D1102,'Cash Inflows'!F:F)</f>
        <v>0</v>
      </c>
      <c r="I1102" s="84">
        <f t="shared" si="52"/>
        <v>0</v>
      </c>
      <c r="J1102">
        <f t="shared" si="53"/>
        <v>0</v>
      </c>
      <c r="K1102" t="b">
        <f ca="1">IF(TODAY()-E1102&gt;'Data Inputs'!$B$46,TRUE,FALSE)</f>
        <v>1</v>
      </c>
    </row>
    <row r="1103" spans="1:11" x14ac:dyDescent="0.25">
      <c r="A1103" s="110" t="str">
        <f t="shared" si="51"/>
        <v/>
      </c>
      <c r="B1103" s="55"/>
      <c r="C1103" s="129"/>
      <c r="D1103" s="55"/>
      <c r="E1103" s="56"/>
      <c r="F1103" s="133"/>
      <c r="G1103" s="56"/>
      <c r="H1103" s="84">
        <f>SUMIF('Cash Inflows'!E:E,'AR Journal'!D1103,'Cash Inflows'!F:F)</f>
        <v>0</v>
      </c>
      <c r="I1103" s="84">
        <f t="shared" si="52"/>
        <v>0</v>
      </c>
      <c r="J1103">
        <f t="shared" si="53"/>
        <v>0</v>
      </c>
      <c r="K1103" t="b">
        <f ca="1">IF(TODAY()-E1103&gt;'Data Inputs'!$B$46,TRUE,FALSE)</f>
        <v>1</v>
      </c>
    </row>
    <row r="1104" spans="1:11" x14ac:dyDescent="0.25">
      <c r="A1104" s="110" t="str">
        <f t="shared" si="51"/>
        <v/>
      </c>
      <c r="B1104" s="55"/>
      <c r="C1104" s="129"/>
      <c r="D1104" s="55"/>
      <c r="E1104" s="56"/>
      <c r="F1104" s="133"/>
      <c r="G1104" s="56"/>
      <c r="H1104" s="84">
        <f>SUMIF('Cash Inflows'!E:E,'AR Journal'!D1104,'Cash Inflows'!F:F)</f>
        <v>0</v>
      </c>
      <c r="I1104" s="84">
        <f t="shared" si="52"/>
        <v>0</v>
      </c>
      <c r="J1104">
        <f t="shared" si="53"/>
        <v>0</v>
      </c>
      <c r="K1104" t="b">
        <f ca="1">IF(TODAY()-E1104&gt;'Data Inputs'!$B$46,TRUE,FALSE)</f>
        <v>1</v>
      </c>
    </row>
    <row r="1105" spans="1:11" x14ac:dyDescent="0.25">
      <c r="A1105" s="110" t="str">
        <f t="shared" si="51"/>
        <v/>
      </c>
      <c r="B1105" s="55"/>
      <c r="C1105" s="129"/>
      <c r="D1105" s="55"/>
      <c r="E1105" s="56"/>
      <c r="F1105" s="133"/>
      <c r="G1105" s="56"/>
      <c r="H1105" s="84">
        <f>SUMIF('Cash Inflows'!E:E,'AR Journal'!D1105,'Cash Inflows'!F:F)</f>
        <v>0</v>
      </c>
      <c r="I1105" s="84">
        <f t="shared" si="52"/>
        <v>0</v>
      </c>
      <c r="J1105">
        <f t="shared" si="53"/>
        <v>0</v>
      </c>
      <c r="K1105" t="b">
        <f ca="1">IF(TODAY()-E1105&gt;'Data Inputs'!$B$46,TRUE,FALSE)</f>
        <v>1</v>
      </c>
    </row>
    <row r="1106" spans="1:11" x14ac:dyDescent="0.25">
      <c r="A1106" s="110" t="str">
        <f t="shared" si="51"/>
        <v/>
      </c>
      <c r="B1106" s="55"/>
      <c r="C1106" s="129"/>
      <c r="D1106" s="55"/>
      <c r="E1106" s="56"/>
      <c r="F1106" s="133"/>
      <c r="G1106" s="56"/>
      <c r="H1106" s="84">
        <f>SUMIF('Cash Inflows'!E:E,'AR Journal'!D1106,'Cash Inflows'!F:F)</f>
        <v>0</v>
      </c>
      <c r="I1106" s="84">
        <f t="shared" si="52"/>
        <v>0</v>
      </c>
      <c r="J1106">
        <f t="shared" si="53"/>
        <v>0</v>
      </c>
      <c r="K1106" t="b">
        <f ca="1">IF(TODAY()-E1106&gt;'Data Inputs'!$B$46,TRUE,FALSE)</f>
        <v>1</v>
      </c>
    </row>
    <row r="1107" spans="1:11" x14ac:dyDescent="0.25">
      <c r="A1107" s="110" t="str">
        <f t="shared" si="51"/>
        <v/>
      </c>
      <c r="B1107" s="55"/>
      <c r="C1107" s="129"/>
      <c r="D1107" s="55"/>
      <c r="E1107" s="56"/>
      <c r="F1107" s="133"/>
      <c r="G1107" s="56"/>
      <c r="H1107" s="84">
        <f>SUMIF('Cash Inflows'!E:E,'AR Journal'!D1107,'Cash Inflows'!F:F)</f>
        <v>0</v>
      </c>
      <c r="I1107" s="84">
        <f t="shared" si="52"/>
        <v>0</v>
      </c>
      <c r="J1107">
        <f t="shared" si="53"/>
        <v>0</v>
      </c>
      <c r="K1107" t="b">
        <f ca="1">IF(TODAY()-E1107&gt;'Data Inputs'!$B$46,TRUE,FALSE)</f>
        <v>1</v>
      </c>
    </row>
    <row r="1108" spans="1:11" x14ac:dyDescent="0.25">
      <c r="A1108" s="110" t="str">
        <f t="shared" si="51"/>
        <v/>
      </c>
      <c r="B1108" s="55"/>
      <c r="C1108" s="129"/>
      <c r="D1108" s="55"/>
      <c r="E1108" s="56"/>
      <c r="F1108" s="133"/>
      <c r="G1108" s="56"/>
      <c r="H1108" s="84">
        <f>SUMIF('Cash Inflows'!E:E,'AR Journal'!D1108,'Cash Inflows'!F:F)</f>
        <v>0</v>
      </c>
      <c r="I1108" s="84">
        <f t="shared" si="52"/>
        <v>0</v>
      </c>
      <c r="J1108">
        <f t="shared" si="53"/>
        <v>0</v>
      </c>
      <c r="K1108" t="b">
        <f ca="1">IF(TODAY()-E1108&gt;'Data Inputs'!$B$46,TRUE,FALSE)</f>
        <v>1</v>
      </c>
    </row>
    <row r="1109" spans="1:11" x14ac:dyDescent="0.25">
      <c r="A1109" s="110" t="str">
        <f t="shared" si="51"/>
        <v/>
      </c>
      <c r="B1109" s="55"/>
      <c r="C1109" s="129"/>
      <c r="D1109" s="55"/>
      <c r="E1109" s="56"/>
      <c r="F1109" s="133"/>
      <c r="G1109" s="56"/>
      <c r="H1109" s="84">
        <f>SUMIF('Cash Inflows'!E:E,'AR Journal'!D1109,'Cash Inflows'!F:F)</f>
        <v>0</v>
      </c>
      <c r="I1109" s="84">
        <f t="shared" si="52"/>
        <v>0</v>
      </c>
      <c r="J1109">
        <f t="shared" si="53"/>
        <v>0</v>
      </c>
      <c r="K1109" t="b">
        <f ca="1">IF(TODAY()-E1109&gt;'Data Inputs'!$B$46,TRUE,FALSE)</f>
        <v>1</v>
      </c>
    </row>
    <row r="1110" spans="1:11" x14ac:dyDescent="0.25">
      <c r="A1110" s="110" t="str">
        <f t="shared" si="51"/>
        <v/>
      </c>
      <c r="B1110" s="55"/>
      <c r="C1110" s="129"/>
      <c r="D1110" s="55"/>
      <c r="E1110" s="56"/>
      <c r="F1110" s="133"/>
      <c r="G1110" s="56"/>
      <c r="H1110" s="84">
        <f>SUMIF('Cash Inflows'!E:E,'AR Journal'!D1110,'Cash Inflows'!F:F)</f>
        <v>0</v>
      </c>
      <c r="I1110" s="84">
        <f t="shared" si="52"/>
        <v>0</v>
      </c>
      <c r="J1110">
        <f t="shared" si="53"/>
        <v>0</v>
      </c>
      <c r="K1110" t="b">
        <f ca="1">IF(TODAY()-E1110&gt;'Data Inputs'!$B$46,TRUE,FALSE)</f>
        <v>1</v>
      </c>
    </row>
    <row r="1111" spans="1:11" x14ac:dyDescent="0.25">
      <c r="A1111" s="110" t="str">
        <f t="shared" si="51"/>
        <v/>
      </c>
      <c r="B1111" s="55"/>
      <c r="C1111" s="129"/>
      <c r="D1111" s="55"/>
      <c r="E1111" s="56"/>
      <c r="F1111" s="133"/>
      <c r="G1111" s="56"/>
      <c r="H1111" s="84">
        <f>SUMIF('Cash Inflows'!E:E,'AR Journal'!D1111,'Cash Inflows'!F:F)</f>
        <v>0</v>
      </c>
      <c r="I1111" s="84">
        <f t="shared" si="52"/>
        <v>0</v>
      </c>
      <c r="J1111">
        <f t="shared" si="53"/>
        <v>0</v>
      </c>
      <c r="K1111" t="b">
        <f ca="1">IF(TODAY()-E1111&gt;'Data Inputs'!$B$46,TRUE,FALSE)</f>
        <v>1</v>
      </c>
    </row>
    <row r="1112" spans="1:11" x14ac:dyDescent="0.25">
      <c r="A1112" s="110" t="str">
        <f t="shared" si="51"/>
        <v/>
      </c>
      <c r="B1112" s="55"/>
      <c r="C1112" s="129"/>
      <c r="D1112" s="55"/>
      <c r="E1112" s="56"/>
      <c r="F1112" s="133"/>
      <c r="G1112" s="56"/>
      <c r="H1112" s="84">
        <f>SUMIF('Cash Inflows'!E:E,'AR Journal'!D1112,'Cash Inflows'!F:F)</f>
        <v>0</v>
      </c>
      <c r="I1112" s="84">
        <f t="shared" si="52"/>
        <v>0</v>
      </c>
      <c r="J1112">
        <f t="shared" si="53"/>
        <v>0</v>
      </c>
      <c r="K1112" t="b">
        <f ca="1">IF(TODAY()-E1112&gt;'Data Inputs'!$B$46,TRUE,FALSE)</f>
        <v>1</v>
      </c>
    </row>
    <row r="1113" spans="1:11" x14ac:dyDescent="0.25">
      <c r="A1113" s="110" t="str">
        <f t="shared" si="51"/>
        <v/>
      </c>
      <c r="B1113" s="55"/>
      <c r="C1113" s="129"/>
      <c r="D1113" s="55"/>
      <c r="E1113" s="56"/>
      <c r="F1113" s="133"/>
      <c r="G1113" s="56"/>
      <c r="H1113" s="84">
        <f>SUMIF('Cash Inflows'!E:E,'AR Journal'!D1113,'Cash Inflows'!F:F)</f>
        <v>0</v>
      </c>
      <c r="I1113" s="84">
        <f t="shared" si="52"/>
        <v>0</v>
      </c>
      <c r="J1113">
        <f t="shared" si="53"/>
        <v>0</v>
      </c>
      <c r="K1113" t="b">
        <f ca="1">IF(TODAY()-E1113&gt;'Data Inputs'!$B$46,TRUE,FALSE)</f>
        <v>1</v>
      </c>
    </row>
    <row r="1114" spans="1:11" x14ac:dyDescent="0.25">
      <c r="A1114" s="110" t="str">
        <f t="shared" si="51"/>
        <v/>
      </c>
      <c r="B1114" s="55"/>
      <c r="C1114" s="129"/>
      <c r="D1114" s="55"/>
      <c r="E1114" s="56"/>
      <c r="F1114" s="133"/>
      <c r="G1114" s="56"/>
      <c r="H1114" s="84">
        <f>SUMIF('Cash Inflows'!E:E,'AR Journal'!D1114,'Cash Inflows'!F:F)</f>
        <v>0</v>
      </c>
      <c r="I1114" s="84">
        <f t="shared" si="52"/>
        <v>0</v>
      </c>
      <c r="J1114">
        <f t="shared" si="53"/>
        <v>0</v>
      </c>
      <c r="K1114" t="b">
        <f ca="1">IF(TODAY()-E1114&gt;'Data Inputs'!$B$46,TRUE,FALSE)</f>
        <v>1</v>
      </c>
    </row>
    <row r="1115" spans="1:11" x14ac:dyDescent="0.25">
      <c r="A1115" s="110" t="str">
        <f t="shared" si="51"/>
        <v/>
      </c>
      <c r="B1115" s="55"/>
      <c r="C1115" s="129"/>
      <c r="D1115" s="55"/>
      <c r="E1115" s="56"/>
      <c r="F1115" s="133"/>
      <c r="G1115" s="56"/>
      <c r="H1115" s="84">
        <f>SUMIF('Cash Inflows'!E:E,'AR Journal'!D1115,'Cash Inflows'!F:F)</f>
        <v>0</v>
      </c>
      <c r="I1115" s="84">
        <f t="shared" si="52"/>
        <v>0</v>
      </c>
      <c r="J1115">
        <f t="shared" si="53"/>
        <v>0</v>
      </c>
      <c r="K1115" t="b">
        <f ca="1">IF(TODAY()-E1115&gt;'Data Inputs'!$B$46,TRUE,FALSE)</f>
        <v>1</v>
      </c>
    </row>
    <row r="1116" spans="1:11" x14ac:dyDescent="0.25">
      <c r="A1116" s="110" t="str">
        <f t="shared" si="51"/>
        <v/>
      </c>
      <c r="B1116" s="55"/>
      <c r="C1116" s="129"/>
      <c r="D1116" s="55"/>
      <c r="E1116" s="56"/>
      <c r="F1116" s="133"/>
      <c r="G1116" s="56"/>
      <c r="H1116" s="84">
        <f>SUMIF('Cash Inflows'!E:E,'AR Journal'!D1116,'Cash Inflows'!F:F)</f>
        <v>0</v>
      </c>
      <c r="I1116" s="84">
        <f t="shared" si="52"/>
        <v>0</v>
      </c>
      <c r="J1116">
        <f t="shared" si="53"/>
        <v>0</v>
      </c>
      <c r="K1116" t="b">
        <f ca="1">IF(TODAY()-E1116&gt;'Data Inputs'!$B$46,TRUE,FALSE)</f>
        <v>1</v>
      </c>
    </row>
    <row r="1117" spans="1:11" x14ac:dyDescent="0.25">
      <c r="A1117" s="110" t="str">
        <f t="shared" si="51"/>
        <v/>
      </c>
      <c r="B1117" s="55"/>
      <c r="C1117" s="129"/>
      <c r="D1117" s="55"/>
      <c r="E1117" s="56"/>
      <c r="F1117" s="133"/>
      <c r="G1117" s="56"/>
      <c r="H1117" s="84">
        <f>SUMIF('Cash Inflows'!E:E,'AR Journal'!D1117,'Cash Inflows'!F:F)</f>
        <v>0</v>
      </c>
      <c r="I1117" s="84">
        <f t="shared" si="52"/>
        <v>0</v>
      </c>
      <c r="J1117">
        <f t="shared" si="53"/>
        <v>0</v>
      </c>
      <c r="K1117" t="b">
        <f ca="1">IF(TODAY()-E1117&gt;'Data Inputs'!$B$46,TRUE,FALSE)</f>
        <v>1</v>
      </c>
    </row>
    <row r="1118" spans="1:11" x14ac:dyDescent="0.25">
      <c r="A1118" s="110" t="str">
        <f t="shared" si="51"/>
        <v/>
      </c>
      <c r="B1118" s="55"/>
      <c r="C1118" s="129"/>
      <c r="D1118" s="55"/>
      <c r="E1118" s="56"/>
      <c r="F1118" s="133"/>
      <c r="G1118" s="56"/>
      <c r="H1118" s="84">
        <f>SUMIF('Cash Inflows'!E:E,'AR Journal'!D1118,'Cash Inflows'!F:F)</f>
        <v>0</v>
      </c>
      <c r="I1118" s="84">
        <f t="shared" si="52"/>
        <v>0</v>
      </c>
      <c r="J1118">
        <f t="shared" si="53"/>
        <v>0</v>
      </c>
      <c r="K1118" t="b">
        <f ca="1">IF(TODAY()-E1118&gt;'Data Inputs'!$B$46,TRUE,FALSE)</f>
        <v>1</v>
      </c>
    </row>
    <row r="1119" spans="1:11" x14ac:dyDescent="0.25">
      <c r="A1119" s="110" t="str">
        <f t="shared" si="51"/>
        <v/>
      </c>
      <c r="B1119" s="55"/>
      <c r="C1119" s="129"/>
      <c r="D1119" s="55"/>
      <c r="E1119" s="56"/>
      <c r="F1119" s="133"/>
      <c r="G1119" s="56"/>
      <c r="H1119" s="84">
        <f>SUMIF('Cash Inflows'!E:E,'AR Journal'!D1119,'Cash Inflows'!F:F)</f>
        <v>0</v>
      </c>
      <c r="I1119" s="84">
        <f t="shared" si="52"/>
        <v>0</v>
      </c>
      <c r="J1119">
        <f t="shared" si="53"/>
        <v>0</v>
      </c>
      <c r="K1119" t="b">
        <f ca="1">IF(TODAY()-E1119&gt;'Data Inputs'!$B$46,TRUE,FALSE)</f>
        <v>1</v>
      </c>
    </row>
    <row r="1120" spans="1:11" x14ac:dyDescent="0.25">
      <c r="A1120" s="110" t="str">
        <f t="shared" si="51"/>
        <v/>
      </c>
      <c r="B1120" s="55"/>
      <c r="C1120" s="129"/>
      <c r="D1120" s="55"/>
      <c r="E1120" s="56"/>
      <c r="F1120" s="133"/>
      <c r="G1120" s="56"/>
      <c r="H1120" s="84">
        <f>SUMIF('Cash Inflows'!E:E,'AR Journal'!D1120,'Cash Inflows'!F:F)</f>
        <v>0</v>
      </c>
      <c r="I1120" s="84">
        <f t="shared" si="52"/>
        <v>0</v>
      </c>
      <c r="J1120">
        <f t="shared" si="53"/>
        <v>0</v>
      </c>
      <c r="K1120" t="b">
        <f ca="1">IF(TODAY()-E1120&gt;'Data Inputs'!$B$46,TRUE,FALSE)</f>
        <v>1</v>
      </c>
    </row>
    <row r="1121" spans="1:11" x14ac:dyDescent="0.25">
      <c r="A1121" s="110" t="str">
        <f t="shared" si="51"/>
        <v/>
      </c>
      <c r="B1121" s="55"/>
      <c r="C1121" s="129"/>
      <c r="D1121" s="55"/>
      <c r="E1121" s="56"/>
      <c r="F1121" s="133"/>
      <c r="G1121" s="56"/>
      <c r="H1121" s="84">
        <f>SUMIF('Cash Inflows'!E:E,'AR Journal'!D1121,'Cash Inflows'!F:F)</f>
        <v>0</v>
      </c>
      <c r="I1121" s="84">
        <f t="shared" si="52"/>
        <v>0</v>
      </c>
      <c r="J1121">
        <f t="shared" si="53"/>
        <v>0</v>
      </c>
      <c r="K1121" t="b">
        <f ca="1">IF(TODAY()-E1121&gt;'Data Inputs'!$B$46,TRUE,FALSE)</f>
        <v>1</v>
      </c>
    </row>
    <row r="1122" spans="1:11" x14ac:dyDescent="0.25">
      <c r="A1122" s="110" t="str">
        <f t="shared" si="51"/>
        <v/>
      </c>
      <c r="B1122" s="55"/>
      <c r="C1122" s="129"/>
      <c r="D1122" s="55"/>
      <c r="E1122" s="56"/>
      <c r="F1122" s="133"/>
      <c r="G1122" s="56"/>
      <c r="H1122" s="84">
        <f>SUMIF('Cash Inflows'!E:E,'AR Journal'!D1122,'Cash Inflows'!F:F)</f>
        <v>0</v>
      </c>
      <c r="I1122" s="84">
        <f t="shared" si="52"/>
        <v>0</v>
      </c>
      <c r="J1122">
        <f t="shared" si="53"/>
        <v>0</v>
      </c>
      <c r="K1122" t="b">
        <f ca="1">IF(TODAY()-E1122&gt;'Data Inputs'!$B$46,TRUE,FALSE)</f>
        <v>1</v>
      </c>
    </row>
    <row r="1123" spans="1:11" x14ac:dyDescent="0.25">
      <c r="A1123" s="110" t="str">
        <f t="shared" si="51"/>
        <v/>
      </c>
      <c r="B1123" s="55"/>
      <c r="C1123" s="129"/>
      <c r="D1123" s="55"/>
      <c r="E1123" s="56"/>
      <c r="F1123" s="133"/>
      <c r="G1123" s="56"/>
      <c r="H1123" s="84">
        <f>SUMIF('Cash Inflows'!E:E,'AR Journal'!D1123,'Cash Inflows'!F:F)</f>
        <v>0</v>
      </c>
      <c r="I1123" s="84">
        <f t="shared" si="52"/>
        <v>0</v>
      </c>
      <c r="J1123">
        <f t="shared" si="53"/>
        <v>0</v>
      </c>
      <c r="K1123" t="b">
        <f ca="1">IF(TODAY()-E1123&gt;'Data Inputs'!$B$46,TRUE,FALSE)</f>
        <v>1</v>
      </c>
    </row>
    <row r="1124" spans="1:11" x14ac:dyDescent="0.25">
      <c r="A1124" s="110" t="str">
        <f t="shared" si="51"/>
        <v/>
      </c>
      <c r="B1124" s="55"/>
      <c r="C1124" s="129"/>
      <c r="D1124" s="55"/>
      <c r="E1124" s="56"/>
      <c r="F1124" s="133"/>
      <c r="G1124" s="56"/>
      <c r="H1124" s="84">
        <f>SUMIF('Cash Inflows'!E:E,'AR Journal'!D1124,'Cash Inflows'!F:F)</f>
        <v>0</v>
      </c>
      <c r="I1124" s="84">
        <f t="shared" si="52"/>
        <v>0</v>
      </c>
      <c r="J1124">
        <f t="shared" si="53"/>
        <v>0</v>
      </c>
      <c r="K1124" t="b">
        <f ca="1">IF(TODAY()-E1124&gt;'Data Inputs'!$B$46,TRUE,FALSE)</f>
        <v>1</v>
      </c>
    </row>
    <row r="1125" spans="1:11" x14ac:dyDescent="0.25">
      <c r="A1125" s="110" t="str">
        <f t="shared" si="51"/>
        <v/>
      </c>
      <c r="B1125" s="55"/>
      <c r="C1125" s="129"/>
      <c r="D1125" s="55"/>
      <c r="E1125" s="56"/>
      <c r="F1125" s="133"/>
      <c r="G1125" s="56"/>
      <c r="H1125" s="84">
        <f>SUMIF('Cash Inflows'!E:E,'AR Journal'!D1125,'Cash Inflows'!F:F)</f>
        <v>0</v>
      </c>
      <c r="I1125" s="84">
        <f t="shared" si="52"/>
        <v>0</v>
      </c>
      <c r="J1125">
        <f t="shared" si="53"/>
        <v>0</v>
      </c>
      <c r="K1125" t="b">
        <f ca="1">IF(TODAY()-E1125&gt;'Data Inputs'!$B$46,TRUE,FALSE)</f>
        <v>1</v>
      </c>
    </row>
    <row r="1126" spans="1:11" x14ac:dyDescent="0.25">
      <c r="A1126" s="110" t="str">
        <f t="shared" si="51"/>
        <v/>
      </c>
      <c r="B1126" s="55"/>
      <c r="C1126" s="129"/>
      <c r="D1126" s="55"/>
      <c r="E1126" s="56"/>
      <c r="F1126" s="133"/>
      <c r="G1126" s="56"/>
      <c r="H1126" s="84">
        <f>SUMIF('Cash Inflows'!E:E,'AR Journal'!D1126,'Cash Inflows'!F:F)</f>
        <v>0</v>
      </c>
      <c r="I1126" s="84">
        <f t="shared" si="52"/>
        <v>0</v>
      </c>
      <c r="J1126">
        <f t="shared" si="53"/>
        <v>0</v>
      </c>
      <c r="K1126" t="b">
        <f ca="1">IF(TODAY()-E1126&gt;'Data Inputs'!$B$46,TRUE,FALSE)</f>
        <v>1</v>
      </c>
    </row>
    <row r="1127" spans="1:11" x14ac:dyDescent="0.25">
      <c r="A1127" s="110" t="str">
        <f t="shared" si="51"/>
        <v/>
      </c>
      <c r="B1127" s="55"/>
      <c r="C1127" s="129"/>
      <c r="D1127" s="55"/>
      <c r="E1127" s="56"/>
      <c r="F1127" s="133"/>
      <c r="G1127" s="56"/>
      <c r="H1127" s="84">
        <f>SUMIF('Cash Inflows'!E:E,'AR Journal'!D1127,'Cash Inflows'!F:F)</f>
        <v>0</v>
      </c>
      <c r="I1127" s="84">
        <f t="shared" si="52"/>
        <v>0</v>
      </c>
      <c r="J1127">
        <f t="shared" si="53"/>
        <v>0</v>
      </c>
      <c r="K1127" t="b">
        <f ca="1">IF(TODAY()-E1127&gt;'Data Inputs'!$B$46,TRUE,FALSE)</f>
        <v>1</v>
      </c>
    </row>
    <row r="1128" spans="1:11" x14ac:dyDescent="0.25">
      <c r="A1128" s="110" t="str">
        <f t="shared" si="51"/>
        <v/>
      </c>
      <c r="B1128" s="55"/>
      <c r="C1128" s="129"/>
      <c r="D1128" s="55"/>
      <c r="E1128" s="56"/>
      <c r="F1128" s="133"/>
      <c r="G1128" s="56"/>
      <c r="H1128" s="84">
        <f>SUMIF('Cash Inflows'!E:E,'AR Journal'!D1128,'Cash Inflows'!F:F)</f>
        <v>0</v>
      </c>
      <c r="I1128" s="84">
        <f t="shared" si="52"/>
        <v>0</v>
      </c>
      <c r="J1128">
        <f t="shared" si="53"/>
        <v>0</v>
      </c>
      <c r="K1128" t="b">
        <f ca="1">IF(TODAY()-E1128&gt;'Data Inputs'!$B$46,TRUE,FALSE)</f>
        <v>1</v>
      </c>
    </row>
    <row r="1129" spans="1:11" x14ac:dyDescent="0.25">
      <c r="A1129" s="110" t="str">
        <f t="shared" si="51"/>
        <v/>
      </c>
      <c r="B1129" s="55"/>
      <c r="C1129" s="129"/>
      <c r="D1129" s="55"/>
      <c r="E1129" s="56"/>
      <c r="F1129" s="133"/>
      <c r="G1129" s="56"/>
      <c r="H1129" s="84">
        <f>SUMIF('Cash Inflows'!E:E,'AR Journal'!D1129,'Cash Inflows'!F:F)</f>
        <v>0</v>
      </c>
      <c r="I1129" s="84">
        <f t="shared" si="52"/>
        <v>0</v>
      </c>
      <c r="J1129">
        <f t="shared" si="53"/>
        <v>0</v>
      </c>
      <c r="K1129" t="b">
        <f ca="1">IF(TODAY()-E1129&gt;'Data Inputs'!$B$46,TRUE,FALSE)</f>
        <v>1</v>
      </c>
    </row>
    <row r="1130" spans="1:11" x14ac:dyDescent="0.25">
      <c r="A1130" s="110" t="str">
        <f t="shared" si="51"/>
        <v/>
      </c>
      <c r="B1130" s="55"/>
      <c r="C1130" s="129"/>
      <c r="D1130" s="55"/>
      <c r="E1130" s="56"/>
      <c r="F1130" s="133"/>
      <c r="G1130" s="56"/>
      <c r="H1130" s="84">
        <f>SUMIF('Cash Inflows'!E:E,'AR Journal'!D1130,'Cash Inflows'!F:F)</f>
        <v>0</v>
      </c>
      <c r="I1130" s="84">
        <f t="shared" si="52"/>
        <v>0</v>
      </c>
      <c r="J1130">
        <f t="shared" si="53"/>
        <v>0</v>
      </c>
      <c r="K1130" t="b">
        <f ca="1">IF(TODAY()-E1130&gt;'Data Inputs'!$B$46,TRUE,FALSE)</f>
        <v>1</v>
      </c>
    </row>
    <row r="1131" spans="1:11" x14ac:dyDescent="0.25">
      <c r="A1131" s="110" t="str">
        <f t="shared" si="51"/>
        <v/>
      </c>
      <c r="B1131" s="55"/>
      <c r="C1131" s="129"/>
      <c r="D1131" s="55"/>
      <c r="E1131" s="56"/>
      <c r="F1131" s="133"/>
      <c r="G1131" s="56"/>
      <c r="H1131" s="84">
        <f>SUMIF('Cash Inflows'!E:E,'AR Journal'!D1131,'Cash Inflows'!F:F)</f>
        <v>0</v>
      </c>
      <c r="I1131" s="84">
        <f t="shared" si="52"/>
        <v>0</v>
      </c>
      <c r="J1131">
        <f t="shared" si="53"/>
        <v>0</v>
      </c>
      <c r="K1131" t="b">
        <f ca="1">IF(TODAY()-E1131&gt;'Data Inputs'!$B$46,TRUE,FALSE)</f>
        <v>1</v>
      </c>
    </row>
    <row r="1132" spans="1:11" x14ac:dyDescent="0.25">
      <c r="A1132" s="110" t="str">
        <f t="shared" si="51"/>
        <v/>
      </c>
      <c r="B1132" s="55"/>
      <c r="C1132" s="129"/>
      <c r="D1132" s="55"/>
      <c r="E1132" s="56"/>
      <c r="F1132" s="133"/>
      <c r="G1132" s="56"/>
      <c r="H1132" s="84">
        <f>SUMIF('Cash Inflows'!E:E,'AR Journal'!D1132,'Cash Inflows'!F:F)</f>
        <v>0</v>
      </c>
      <c r="I1132" s="84">
        <f t="shared" si="52"/>
        <v>0</v>
      </c>
      <c r="J1132">
        <f t="shared" si="53"/>
        <v>0</v>
      </c>
      <c r="K1132" t="b">
        <f ca="1">IF(TODAY()-E1132&gt;'Data Inputs'!$B$46,TRUE,FALSE)</f>
        <v>1</v>
      </c>
    </row>
    <row r="1133" spans="1:11" x14ac:dyDescent="0.25">
      <c r="A1133" s="110" t="str">
        <f t="shared" si="51"/>
        <v/>
      </c>
      <c r="B1133" s="55"/>
      <c r="C1133" s="129"/>
      <c r="D1133" s="55"/>
      <c r="E1133" s="56"/>
      <c r="F1133" s="133"/>
      <c r="G1133" s="56"/>
      <c r="H1133" s="84">
        <f>SUMIF('Cash Inflows'!E:E,'AR Journal'!D1133,'Cash Inflows'!F:F)</f>
        <v>0</v>
      </c>
      <c r="I1133" s="84">
        <f t="shared" si="52"/>
        <v>0</v>
      </c>
      <c r="J1133">
        <f t="shared" si="53"/>
        <v>0</v>
      </c>
      <c r="K1133" t="b">
        <f ca="1">IF(TODAY()-E1133&gt;'Data Inputs'!$B$46,TRUE,FALSE)</f>
        <v>1</v>
      </c>
    </row>
    <row r="1134" spans="1:11" x14ac:dyDescent="0.25">
      <c r="A1134" s="110" t="str">
        <f t="shared" si="51"/>
        <v/>
      </c>
      <c r="B1134" s="55"/>
      <c r="C1134" s="129"/>
      <c r="D1134" s="55"/>
      <c r="E1134" s="56"/>
      <c r="F1134" s="133"/>
      <c r="G1134" s="56"/>
      <c r="H1134" s="84">
        <f>SUMIF('Cash Inflows'!E:E,'AR Journal'!D1134,'Cash Inflows'!F:F)</f>
        <v>0</v>
      </c>
      <c r="I1134" s="84">
        <f t="shared" si="52"/>
        <v>0</v>
      </c>
      <c r="J1134">
        <f t="shared" si="53"/>
        <v>0</v>
      </c>
      <c r="K1134" t="b">
        <f ca="1">IF(TODAY()-E1134&gt;'Data Inputs'!$B$46,TRUE,FALSE)</f>
        <v>1</v>
      </c>
    </row>
    <row r="1135" spans="1:11" x14ac:dyDescent="0.25">
      <c r="A1135" s="110" t="str">
        <f t="shared" si="51"/>
        <v/>
      </c>
      <c r="B1135" s="55"/>
      <c r="C1135" s="129"/>
      <c r="D1135" s="55"/>
      <c r="E1135" s="56"/>
      <c r="F1135" s="133"/>
      <c r="G1135" s="56"/>
      <c r="H1135" s="84">
        <f>SUMIF('Cash Inflows'!E:E,'AR Journal'!D1135,'Cash Inflows'!F:F)</f>
        <v>0</v>
      </c>
      <c r="I1135" s="84">
        <f t="shared" si="52"/>
        <v>0</v>
      </c>
      <c r="J1135">
        <f t="shared" si="53"/>
        <v>0</v>
      </c>
      <c r="K1135" t="b">
        <f ca="1">IF(TODAY()-E1135&gt;'Data Inputs'!$B$46,TRUE,FALSE)</f>
        <v>1</v>
      </c>
    </row>
    <row r="1136" spans="1:11" x14ac:dyDescent="0.25">
      <c r="A1136" s="110" t="str">
        <f t="shared" si="51"/>
        <v/>
      </c>
      <c r="B1136" s="55"/>
      <c r="C1136" s="129"/>
      <c r="D1136" s="55"/>
      <c r="E1136" s="56"/>
      <c r="F1136" s="133"/>
      <c r="G1136" s="56"/>
      <c r="H1136" s="84">
        <f>SUMIF('Cash Inflows'!E:E,'AR Journal'!D1136,'Cash Inflows'!F:F)</f>
        <v>0</v>
      </c>
      <c r="I1136" s="84">
        <f t="shared" si="52"/>
        <v>0</v>
      </c>
      <c r="J1136">
        <f t="shared" si="53"/>
        <v>0</v>
      </c>
      <c r="K1136" t="b">
        <f ca="1">IF(TODAY()-E1136&gt;'Data Inputs'!$B$46,TRUE,FALSE)</f>
        <v>1</v>
      </c>
    </row>
    <row r="1137" spans="1:11" x14ac:dyDescent="0.25">
      <c r="A1137" s="110" t="str">
        <f t="shared" si="51"/>
        <v/>
      </c>
      <c r="B1137" s="55"/>
      <c r="C1137" s="129"/>
      <c r="D1137" s="55"/>
      <c r="E1137" s="56"/>
      <c r="F1137" s="133"/>
      <c r="G1137" s="56"/>
      <c r="H1137" s="84">
        <f>SUMIF('Cash Inflows'!E:E,'AR Journal'!D1137,'Cash Inflows'!F:F)</f>
        <v>0</v>
      </c>
      <c r="I1137" s="84">
        <f t="shared" si="52"/>
        <v>0</v>
      </c>
      <c r="J1137">
        <f t="shared" si="53"/>
        <v>0</v>
      </c>
      <c r="K1137" t="b">
        <f ca="1">IF(TODAY()-E1137&gt;'Data Inputs'!$B$46,TRUE,FALSE)</f>
        <v>1</v>
      </c>
    </row>
    <row r="1138" spans="1:11" x14ac:dyDescent="0.25">
      <c r="A1138" s="110" t="str">
        <f t="shared" si="51"/>
        <v/>
      </c>
      <c r="B1138" s="55"/>
      <c r="C1138" s="129"/>
      <c r="D1138" s="55"/>
      <c r="E1138" s="56"/>
      <c r="F1138" s="133"/>
      <c r="G1138" s="56"/>
      <c r="H1138" s="84">
        <f>SUMIF('Cash Inflows'!E:E,'AR Journal'!D1138,'Cash Inflows'!F:F)</f>
        <v>0</v>
      </c>
      <c r="I1138" s="84">
        <f t="shared" si="52"/>
        <v>0</v>
      </c>
      <c r="J1138">
        <f t="shared" si="53"/>
        <v>0</v>
      </c>
      <c r="K1138" t="b">
        <f ca="1">IF(TODAY()-E1138&gt;'Data Inputs'!$B$46,TRUE,FALSE)</f>
        <v>1</v>
      </c>
    </row>
    <row r="1139" spans="1:11" x14ac:dyDescent="0.25">
      <c r="A1139" s="110" t="str">
        <f t="shared" si="51"/>
        <v/>
      </c>
      <c r="B1139" s="55"/>
      <c r="C1139" s="129"/>
      <c r="D1139" s="55"/>
      <c r="E1139" s="56"/>
      <c r="F1139" s="133"/>
      <c r="G1139" s="56"/>
      <c r="H1139" s="84">
        <f>SUMIF('Cash Inflows'!E:E,'AR Journal'!D1139,'Cash Inflows'!F:F)</f>
        <v>0</v>
      </c>
      <c r="I1139" s="84">
        <f t="shared" si="52"/>
        <v>0</v>
      </c>
      <c r="J1139">
        <f t="shared" si="53"/>
        <v>0</v>
      </c>
      <c r="K1139" t="b">
        <f ca="1">IF(TODAY()-E1139&gt;'Data Inputs'!$B$46,TRUE,FALSE)</f>
        <v>1</v>
      </c>
    </row>
    <row r="1140" spans="1:11" x14ac:dyDescent="0.25">
      <c r="A1140" s="110" t="str">
        <f t="shared" si="51"/>
        <v/>
      </c>
      <c r="B1140" s="55"/>
      <c r="C1140" s="129"/>
      <c r="D1140" s="55"/>
      <c r="E1140" s="56"/>
      <c r="F1140" s="133"/>
      <c r="G1140" s="56"/>
      <c r="H1140" s="84">
        <f>SUMIF('Cash Inflows'!E:E,'AR Journal'!D1140,'Cash Inflows'!F:F)</f>
        <v>0</v>
      </c>
      <c r="I1140" s="84">
        <f t="shared" si="52"/>
        <v>0</v>
      </c>
      <c r="J1140">
        <f t="shared" si="53"/>
        <v>0</v>
      </c>
      <c r="K1140" t="b">
        <f ca="1">IF(TODAY()-E1140&gt;'Data Inputs'!$B$46,TRUE,FALSE)</f>
        <v>1</v>
      </c>
    </row>
    <row r="1141" spans="1:11" x14ac:dyDescent="0.25">
      <c r="A1141" s="110" t="str">
        <f t="shared" si="51"/>
        <v/>
      </c>
      <c r="B1141" s="55"/>
      <c r="C1141" s="129"/>
      <c r="D1141" s="55"/>
      <c r="E1141" s="56"/>
      <c r="F1141" s="133"/>
      <c r="G1141" s="56"/>
      <c r="H1141" s="84">
        <f>SUMIF('Cash Inflows'!E:E,'AR Journal'!D1141,'Cash Inflows'!F:F)</f>
        <v>0</v>
      </c>
      <c r="I1141" s="84">
        <f t="shared" si="52"/>
        <v>0</v>
      </c>
      <c r="J1141">
        <f t="shared" si="53"/>
        <v>0</v>
      </c>
      <c r="K1141" t="b">
        <f ca="1">IF(TODAY()-E1141&gt;'Data Inputs'!$B$46,TRUE,FALSE)</f>
        <v>1</v>
      </c>
    </row>
    <row r="1142" spans="1:11" x14ac:dyDescent="0.25">
      <c r="A1142" s="110" t="str">
        <f t="shared" si="51"/>
        <v/>
      </c>
      <c r="B1142" s="55"/>
      <c r="C1142" s="129"/>
      <c r="D1142" s="55"/>
      <c r="E1142" s="56"/>
      <c r="F1142" s="133"/>
      <c r="G1142" s="56"/>
      <c r="H1142" s="84">
        <f>SUMIF('Cash Inflows'!E:E,'AR Journal'!D1142,'Cash Inflows'!F:F)</f>
        <v>0</v>
      </c>
      <c r="I1142" s="84">
        <f t="shared" si="52"/>
        <v>0</v>
      </c>
      <c r="J1142">
        <f t="shared" si="53"/>
        <v>0</v>
      </c>
      <c r="K1142" t="b">
        <f ca="1">IF(TODAY()-E1142&gt;'Data Inputs'!$B$46,TRUE,FALSE)</f>
        <v>1</v>
      </c>
    </row>
    <row r="1143" spans="1:11" x14ac:dyDescent="0.25">
      <c r="A1143" s="110" t="str">
        <f t="shared" si="51"/>
        <v/>
      </c>
      <c r="B1143" s="55"/>
      <c r="C1143" s="129"/>
      <c r="D1143" s="55"/>
      <c r="E1143" s="56"/>
      <c r="F1143" s="133"/>
      <c r="G1143" s="56"/>
      <c r="H1143" s="84">
        <f>SUMIF('Cash Inflows'!E:E,'AR Journal'!D1143,'Cash Inflows'!F:F)</f>
        <v>0</v>
      </c>
      <c r="I1143" s="84">
        <f t="shared" si="52"/>
        <v>0</v>
      </c>
      <c r="J1143">
        <f t="shared" si="53"/>
        <v>0</v>
      </c>
      <c r="K1143" t="b">
        <f ca="1">IF(TODAY()-E1143&gt;'Data Inputs'!$B$46,TRUE,FALSE)</f>
        <v>1</v>
      </c>
    </row>
    <row r="1144" spans="1:11" x14ac:dyDescent="0.25">
      <c r="A1144" s="110" t="str">
        <f t="shared" si="51"/>
        <v/>
      </c>
      <c r="B1144" s="55"/>
      <c r="C1144" s="129"/>
      <c r="D1144" s="55"/>
      <c r="E1144" s="56"/>
      <c r="F1144" s="133"/>
      <c r="G1144" s="56"/>
      <c r="H1144" s="84">
        <f>SUMIF('Cash Inflows'!E:E,'AR Journal'!D1144,'Cash Inflows'!F:F)</f>
        <v>0</v>
      </c>
      <c r="I1144" s="84">
        <f t="shared" si="52"/>
        <v>0</v>
      </c>
      <c r="J1144">
        <f t="shared" si="53"/>
        <v>0</v>
      </c>
      <c r="K1144" t="b">
        <f ca="1">IF(TODAY()-E1144&gt;'Data Inputs'!$B$46,TRUE,FALSE)</f>
        <v>1</v>
      </c>
    </row>
    <row r="1145" spans="1:11" x14ac:dyDescent="0.25">
      <c r="A1145" s="110" t="str">
        <f t="shared" si="51"/>
        <v/>
      </c>
      <c r="B1145" s="55"/>
      <c r="C1145" s="129"/>
      <c r="D1145" s="55"/>
      <c r="E1145" s="56"/>
      <c r="F1145" s="133"/>
      <c r="G1145" s="56"/>
      <c r="H1145" s="84">
        <f>SUMIF('Cash Inflows'!E:E,'AR Journal'!D1145,'Cash Inflows'!F:F)</f>
        <v>0</v>
      </c>
      <c r="I1145" s="84">
        <f t="shared" si="52"/>
        <v>0</v>
      </c>
      <c r="J1145">
        <f t="shared" si="53"/>
        <v>0</v>
      </c>
      <c r="K1145" t="b">
        <f ca="1">IF(TODAY()-E1145&gt;'Data Inputs'!$B$46,TRUE,FALSE)</f>
        <v>1</v>
      </c>
    </row>
    <row r="1146" spans="1:11" x14ac:dyDescent="0.25">
      <c r="A1146" s="110" t="str">
        <f t="shared" si="51"/>
        <v/>
      </c>
      <c r="B1146" s="55"/>
      <c r="C1146" s="129"/>
      <c r="D1146" s="55"/>
      <c r="E1146" s="56"/>
      <c r="F1146" s="133"/>
      <c r="G1146" s="56"/>
      <c r="H1146" s="84">
        <f>SUMIF('Cash Inflows'!E:E,'AR Journal'!D1146,'Cash Inflows'!F:F)</f>
        <v>0</v>
      </c>
      <c r="I1146" s="84">
        <f t="shared" si="52"/>
        <v>0</v>
      </c>
      <c r="J1146">
        <f t="shared" si="53"/>
        <v>0</v>
      </c>
      <c r="K1146" t="b">
        <f ca="1">IF(TODAY()-E1146&gt;'Data Inputs'!$B$46,TRUE,FALSE)</f>
        <v>1</v>
      </c>
    </row>
    <row r="1147" spans="1:11" x14ac:dyDescent="0.25">
      <c r="A1147" s="110" t="str">
        <f t="shared" si="51"/>
        <v/>
      </c>
      <c r="B1147" s="55"/>
      <c r="C1147" s="129"/>
      <c r="D1147" s="55"/>
      <c r="E1147" s="56"/>
      <c r="F1147" s="133"/>
      <c r="G1147" s="56"/>
      <c r="H1147" s="84">
        <f>SUMIF('Cash Inflows'!E:E,'AR Journal'!D1147,'Cash Inflows'!F:F)</f>
        <v>0</v>
      </c>
      <c r="I1147" s="84">
        <f t="shared" si="52"/>
        <v>0</v>
      </c>
      <c r="J1147">
        <f t="shared" si="53"/>
        <v>0</v>
      </c>
      <c r="K1147" t="b">
        <f ca="1">IF(TODAY()-E1147&gt;'Data Inputs'!$B$46,TRUE,FALSE)</f>
        <v>1</v>
      </c>
    </row>
    <row r="1148" spans="1:11" x14ac:dyDescent="0.25">
      <c r="A1148" s="110" t="str">
        <f t="shared" si="51"/>
        <v/>
      </c>
      <c r="B1148" s="55"/>
      <c r="C1148" s="129"/>
      <c r="D1148" s="55"/>
      <c r="E1148" s="56"/>
      <c r="F1148" s="133"/>
      <c r="G1148" s="56"/>
      <c r="H1148" s="84">
        <f>SUMIF('Cash Inflows'!E:E,'AR Journal'!D1148,'Cash Inflows'!F:F)</f>
        <v>0</v>
      </c>
      <c r="I1148" s="84">
        <f t="shared" si="52"/>
        <v>0</v>
      </c>
      <c r="J1148">
        <f t="shared" si="53"/>
        <v>0</v>
      </c>
      <c r="K1148" t="b">
        <f ca="1">IF(TODAY()-E1148&gt;'Data Inputs'!$B$46,TRUE,FALSE)</f>
        <v>1</v>
      </c>
    </row>
    <row r="1149" spans="1:11" x14ac:dyDescent="0.25">
      <c r="A1149" s="110" t="str">
        <f t="shared" si="51"/>
        <v/>
      </c>
      <c r="B1149" s="55"/>
      <c r="C1149" s="129"/>
      <c r="D1149" s="55"/>
      <c r="E1149" s="56"/>
      <c r="F1149" s="133"/>
      <c r="G1149" s="56"/>
      <c r="H1149" s="84">
        <f>SUMIF('Cash Inflows'!E:E,'AR Journal'!D1149,'Cash Inflows'!F:F)</f>
        <v>0</v>
      </c>
      <c r="I1149" s="84">
        <f t="shared" si="52"/>
        <v>0</v>
      </c>
      <c r="J1149">
        <f t="shared" si="53"/>
        <v>0</v>
      </c>
      <c r="K1149" t="b">
        <f ca="1">IF(TODAY()-E1149&gt;'Data Inputs'!$B$46,TRUE,FALSE)</f>
        <v>1</v>
      </c>
    </row>
    <row r="1150" spans="1:11" x14ac:dyDescent="0.25">
      <c r="A1150" s="110" t="str">
        <f t="shared" si="51"/>
        <v/>
      </c>
      <c r="B1150" s="55"/>
      <c r="C1150" s="129"/>
      <c r="D1150" s="55"/>
      <c r="E1150" s="56"/>
      <c r="F1150" s="133"/>
      <c r="G1150" s="56"/>
      <c r="H1150" s="84">
        <f>SUMIF('Cash Inflows'!E:E,'AR Journal'!D1150,'Cash Inflows'!F:F)</f>
        <v>0</v>
      </c>
      <c r="I1150" s="84">
        <f t="shared" si="52"/>
        <v>0</v>
      </c>
      <c r="J1150">
        <f t="shared" si="53"/>
        <v>0</v>
      </c>
      <c r="K1150" t="b">
        <f ca="1">IF(TODAY()-E1150&gt;'Data Inputs'!$B$46,TRUE,FALSE)</f>
        <v>1</v>
      </c>
    </row>
    <row r="1151" spans="1:11" x14ac:dyDescent="0.25">
      <c r="A1151" s="110" t="str">
        <f t="shared" si="51"/>
        <v/>
      </c>
      <c r="B1151" s="55"/>
      <c r="C1151" s="129"/>
      <c r="D1151" s="55"/>
      <c r="E1151" s="56"/>
      <c r="F1151" s="133"/>
      <c r="G1151" s="56"/>
      <c r="H1151" s="84">
        <f>SUMIF('Cash Inflows'!E:E,'AR Journal'!D1151,'Cash Inflows'!F:F)</f>
        <v>0</v>
      </c>
      <c r="I1151" s="84">
        <f t="shared" si="52"/>
        <v>0</v>
      </c>
      <c r="J1151">
        <f t="shared" si="53"/>
        <v>0</v>
      </c>
      <c r="K1151" t="b">
        <f ca="1">IF(TODAY()-E1151&gt;'Data Inputs'!$B$46,TRUE,FALSE)</f>
        <v>1</v>
      </c>
    </row>
    <row r="1152" spans="1:11" x14ac:dyDescent="0.25">
      <c r="A1152" s="110" t="str">
        <f t="shared" si="51"/>
        <v/>
      </c>
      <c r="B1152" s="55"/>
      <c r="C1152" s="129"/>
      <c r="D1152" s="55"/>
      <c r="E1152" s="56"/>
      <c r="F1152" s="133"/>
      <c r="G1152" s="56"/>
      <c r="H1152" s="84">
        <f>SUMIF('Cash Inflows'!E:E,'AR Journal'!D1152,'Cash Inflows'!F:F)</f>
        <v>0</v>
      </c>
      <c r="I1152" s="84">
        <f t="shared" si="52"/>
        <v>0</v>
      </c>
      <c r="J1152">
        <f t="shared" si="53"/>
        <v>0</v>
      </c>
      <c r="K1152" t="b">
        <f ca="1">IF(TODAY()-E1152&gt;'Data Inputs'!$B$46,TRUE,FALSE)</f>
        <v>1</v>
      </c>
    </row>
    <row r="1153" spans="1:11" x14ac:dyDescent="0.25">
      <c r="A1153" s="110" t="str">
        <f t="shared" si="51"/>
        <v/>
      </c>
      <c r="B1153" s="55"/>
      <c r="C1153" s="129"/>
      <c r="D1153" s="55"/>
      <c r="E1153" s="56"/>
      <c r="F1153" s="133"/>
      <c r="G1153" s="56"/>
      <c r="H1153" s="84">
        <f>SUMIF('Cash Inflows'!E:E,'AR Journal'!D1153,'Cash Inflows'!F:F)</f>
        <v>0</v>
      </c>
      <c r="I1153" s="84">
        <f t="shared" si="52"/>
        <v>0</v>
      </c>
      <c r="J1153">
        <f t="shared" si="53"/>
        <v>0</v>
      </c>
      <c r="K1153" t="b">
        <f ca="1">IF(TODAY()-E1153&gt;'Data Inputs'!$B$46,TRUE,FALSE)</f>
        <v>1</v>
      </c>
    </row>
    <row r="1154" spans="1:11" x14ac:dyDescent="0.25">
      <c r="A1154" s="110" t="str">
        <f t="shared" si="51"/>
        <v/>
      </c>
      <c r="B1154" s="55"/>
      <c r="C1154" s="129"/>
      <c r="D1154" s="55"/>
      <c r="E1154" s="56"/>
      <c r="F1154" s="133"/>
      <c r="G1154" s="56"/>
      <c r="H1154" s="84">
        <f>SUMIF('Cash Inflows'!E:E,'AR Journal'!D1154,'Cash Inflows'!F:F)</f>
        <v>0</v>
      </c>
      <c r="I1154" s="84">
        <f t="shared" si="52"/>
        <v>0</v>
      </c>
      <c r="J1154">
        <f t="shared" si="53"/>
        <v>0</v>
      </c>
      <c r="K1154" t="b">
        <f ca="1">IF(TODAY()-E1154&gt;'Data Inputs'!$B$46,TRUE,FALSE)</f>
        <v>1</v>
      </c>
    </row>
    <row r="1155" spans="1:11" x14ac:dyDescent="0.25">
      <c r="A1155" s="110" t="str">
        <f t="shared" ref="A1155:A1218" si="54">IF(E1155="","",E1155+(6-J1155))</f>
        <v/>
      </c>
      <c r="B1155" s="55"/>
      <c r="C1155" s="129"/>
      <c r="D1155" s="55"/>
      <c r="E1155" s="56"/>
      <c r="F1155" s="133"/>
      <c r="G1155" s="56"/>
      <c r="H1155" s="84">
        <f>SUMIF('Cash Inflows'!E:E,'AR Journal'!D1155,'Cash Inflows'!F:F)</f>
        <v>0</v>
      </c>
      <c r="I1155" s="84">
        <f t="shared" ref="I1155:I1218" si="55">F1155-H1155</f>
        <v>0</v>
      </c>
      <c r="J1155">
        <f t="shared" ref="J1155:J1218" si="56">IF(WEEKDAY(E1155)=7,0,WEEKDAY(E1155))</f>
        <v>0</v>
      </c>
      <c r="K1155" t="b">
        <f ca="1">IF(TODAY()-E1155&gt;'Data Inputs'!$B$46,TRUE,FALSE)</f>
        <v>1</v>
      </c>
    </row>
    <row r="1156" spans="1:11" x14ac:dyDescent="0.25">
      <c r="A1156" s="110" t="str">
        <f t="shared" si="54"/>
        <v/>
      </c>
      <c r="B1156" s="55"/>
      <c r="C1156" s="129"/>
      <c r="D1156" s="55"/>
      <c r="E1156" s="56"/>
      <c r="F1156" s="133"/>
      <c r="G1156" s="56"/>
      <c r="H1156" s="84">
        <f>SUMIF('Cash Inflows'!E:E,'AR Journal'!D1156,'Cash Inflows'!F:F)</f>
        <v>0</v>
      </c>
      <c r="I1156" s="84">
        <f t="shared" si="55"/>
        <v>0</v>
      </c>
      <c r="J1156">
        <f t="shared" si="56"/>
        <v>0</v>
      </c>
      <c r="K1156" t="b">
        <f ca="1">IF(TODAY()-E1156&gt;'Data Inputs'!$B$46,TRUE,FALSE)</f>
        <v>1</v>
      </c>
    </row>
    <row r="1157" spans="1:11" x14ac:dyDescent="0.25">
      <c r="A1157" s="110" t="str">
        <f t="shared" si="54"/>
        <v/>
      </c>
      <c r="B1157" s="55"/>
      <c r="C1157" s="129"/>
      <c r="D1157" s="55"/>
      <c r="E1157" s="56"/>
      <c r="F1157" s="133"/>
      <c r="G1157" s="56"/>
      <c r="H1157" s="84">
        <f>SUMIF('Cash Inflows'!E:E,'AR Journal'!D1157,'Cash Inflows'!F:F)</f>
        <v>0</v>
      </c>
      <c r="I1157" s="84">
        <f t="shared" si="55"/>
        <v>0</v>
      </c>
      <c r="J1157">
        <f t="shared" si="56"/>
        <v>0</v>
      </c>
      <c r="K1157" t="b">
        <f ca="1">IF(TODAY()-E1157&gt;'Data Inputs'!$B$46,TRUE,FALSE)</f>
        <v>1</v>
      </c>
    </row>
    <row r="1158" spans="1:11" x14ac:dyDescent="0.25">
      <c r="A1158" s="110" t="str">
        <f t="shared" si="54"/>
        <v/>
      </c>
      <c r="B1158" s="55"/>
      <c r="C1158" s="129"/>
      <c r="D1158" s="55"/>
      <c r="E1158" s="56"/>
      <c r="F1158" s="133"/>
      <c r="G1158" s="56"/>
      <c r="H1158" s="84">
        <f>SUMIF('Cash Inflows'!E:E,'AR Journal'!D1158,'Cash Inflows'!F:F)</f>
        <v>0</v>
      </c>
      <c r="I1158" s="84">
        <f t="shared" si="55"/>
        <v>0</v>
      </c>
      <c r="J1158">
        <f t="shared" si="56"/>
        <v>0</v>
      </c>
      <c r="K1158" t="b">
        <f ca="1">IF(TODAY()-E1158&gt;'Data Inputs'!$B$46,TRUE,FALSE)</f>
        <v>1</v>
      </c>
    </row>
    <row r="1159" spans="1:11" x14ac:dyDescent="0.25">
      <c r="A1159" s="110" t="str">
        <f t="shared" si="54"/>
        <v/>
      </c>
      <c r="B1159" s="55"/>
      <c r="C1159" s="129"/>
      <c r="D1159" s="55"/>
      <c r="E1159" s="56"/>
      <c r="F1159" s="133"/>
      <c r="G1159" s="56"/>
      <c r="H1159" s="84">
        <f>SUMIF('Cash Inflows'!E:E,'AR Journal'!D1159,'Cash Inflows'!F:F)</f>
        <v>0</v>
      </c>
      <c r="I1159" s="84">
        <f t="shared" si="55"/>
        <v>0</v>
      </c>
      <c r="J1159">
        <f t="shared" si="56"/>
        <v>0</v>
      </c>
      <c r="K1159" t="b">
        <f ca="1">IF(TODAY()-E1159&gt;'Data Inputs'!$B$46,TRUE,FALSE)</f>
        <v>1</v>
      </c>
    </row>
    <row r="1160" spans="1:11" x14ac:dyDescent="0.25">
      <c r="A1160" s="110" t="str">
        <f t="shared" si="54"/>
        <v/>
      </c>
      <c r="B1160" s="55"/>
      <c r="C1160" s="129"/>
      <c r="D1160" s="55"/>
      <c r="E1160" s="56"/>
      <c r="F1160" s="133"/>
      <c r="G1160" s="56"/>
      <c r="H1160" s="84">
        <f>SUMIF('Cash Inflows'!E:E,'AR Journal'!D1160,'Cash Inflows'!F:F)</f>
        <v>0</v>
      </c>
      <c r="I1160" s="84">
        <f t="shared" si="55"/>
        <v>0</v>
      </c>
      <c r="J1160">
        <f t="shared" si="56"/>
        <v>0</v>
      </c>
      <c r="K1160" t="b">
        <f ca="1">IF(TODAY()-E1160&gt;'Data Inputs'!$B$46,TRUE,FALSE)</f>
        <v>1</v>
      </c>
    </row>
    <row r="1161" spans="1:11" x14ac:dyDescent="0.25">
      <c r="A1161" s="110" t="str">
        <f t="shared" si="54"/>
        <v/>
      </c>
      <c r="B1161" s="55"/>
      <c r="C1161" s="129"/>
      <c r="D1161" s="55"/>
      <c r="E1161" s="56"/>
      <c r="F1161" s="133"/>
      <c r="G1161" s="56"/>
      <c r="H1161" s="84">
        <f>SUMIF('Cash Inflows'!E:E,'AR Journal'!D1161,'Cash Inflows'!F:F)</f>
        <v>0</v>
      </c>
      <c r="I1161" s="84">
        <f t="shared" si="55"/>
        <v>0</v>
      </c>
      <c r="J1161">
        <f t="shared" si="56"/>
        <v>0</v>
      </c>
      <c r="K1161" t="b">
        <f ca="1">IF(TODAY()-E1161&gt;'Data Inputs'!$B$46,TRUE,FALSE)</f>
        <v>1</v>
      </c>
    </row>
    <row r="1162" spans="1:11" x14ac:dyDescent="0.25">
      <c r="A1162" s="110" t="str">
        <f t="shared" si="54"/>
        <v/>
      </c>
      <c r="B1162" s="55"/>
      <c r="C1162" s="129"/>
      <c r="D1162" s="55"/>
      <c r="E1162" s="56"/>
      <c r="F1162" s="133"/>
      <c r="G1162" s="56"/>
      <c r="H1162" s="84">
        <f>SUMIF('Cash Inflows'!E:E,'AR Journal'!D1162,'Cash Inflows'!F:F)</f>
        <v>0</v>
      </c>
      <c r="I1162" s="84">
        <f t="shared" si="55"/>
        <v>0</v>
      </c>
      <c r="J1162">
        <f t="shared" si="56"/>
        <v>0</v>
      </c>
      <c r="K1162" t="b">
        <f ca="1">IF(TODAY()-E1162&gt;'Data Inputs'!$B$46,TRUE,FALSE)</f>
        <v>1</v>
      </c>
    </row>
    <row r="1163" spans="1:11" x14ac:dyDescent="0.25">
      <c r="A1163" s="110" t="str">
        <f t="shared" si="54"/>
        <v/>
      </c>
      <c r="B1163" s="55"/>
      <c r="C1163" s="129"/>
      <c r="D1163" s="55"/>
      <c r="E1163" s="56"/>
      <c r="F1163" s="133"/>
      <c r="G1163" s="56"/>
      <c r="H1163" s="84">
        <f>SUMIF('Cash Inflows'!E:E,'AR Journal'!D1163,'Cash Inflows'!F:F)</f>
        <v>0</v>
      </c>
      <c r="I1163" s="84">
        <f t="shared" si="55"/>
        <v>0</v>
      </c>
      <c r="J1163">
        <f t="shared" si="56"/>
        <v>0</v>
      </c>
      <c r="K1163" t="b">
        <f ca="1">IF(TODAY()-E1163&gt;'Data Inputs'!$B$46,TRUE,FALSE)</f>
        <v>1</v>
      </c>
    </row>
    <row r="1164" spans="1:11" x14ac:dyDescent="0.25">
      <c r="A1164" s="110" t="str">
        <f t="shared" si="54"/>
        <v/>
      </c>
      <c r="B1164" s="55"/>
      <c r="C1164" s="129"/>
      <c r="D1164" s="55"/>
      <c r="E1164" s="56"/>
      <c r="F1164" s="133"/>
      <c r="G1164" s="56"/>
      <c r="H1164" s="84">
        <f>SUMIF('Cash Inflows'!E:E,'AR Journal'!D1164,'Cash Inflows'!F:F)</f>
        <v>0</v>
      </c>
      <c r="I1164" s="84">
        <f t="shared" si="55"/>
        <v>0</v>
      </c>
      <c r="J1164">
        <f t="shared" si="56"/>
        <v>0</v>
      </c>
      <c r="K1164" t="b">
        <f ca="1">IF(TODAY()-E1164&gt;'Data Inputs'!$B$46,TRUE,FALSE)</f>
        <v>1</v>
      </c>
    </row>
    <row r="1165" spans="1:11" x14ac:dyDescent="0.25">
      <c r="A1165" s="110" t="str">
        <f t="shared" si="54"/>
        <v/>
      </c>
      <c r="B1165" s="55"/>
      <c r="C1165" s="129"/>
      <c r="D1165" s="55"/>
      <c r="E1165" s="56"/>
      <c r="F1165" s="133"/>
      <c r="G1165" s="56"/>
      <c r="H1165" s="84">
        <f>SUMIF('Cash Inflows'!E:E,'AR Journal'!D1165,'Cash Inflows'!F:F)</f>
        <v>0</v>
      </c>
      <c r="I1165" s="84">
        <f t="shared" si="55"/>
        <v>0</v>
      </c>
      <c r="J1165">
        <f t="shared" si="56"/>
        <v>0</v>
      </c>
      <c r="K1165" t="b">
        <f ca="1">IF(TODAY()-E1165&gt;'Data Inputs'!$B$46,TRUE,FALSE)</f>
        <v>1</v>
      </c>
    </row>
    <row r="1166" spans="1:11" x14ac:dyDescent="0.25">
      <c r="A1166" s="110" t="str">
        <f t="shared" si="54"/>
        <v/>
      </c>
      <c r="B1166" s="55"/>
      <c r="C1166" s="129"/>
      <c r="D1166" s="55"/>
      <c r="E1166" s="56"/>
      <c r="F1166" s="133"/>
      <c r="G1166" s="56"/>
      <c r="H1166" s="84">
        <f>SUMIF('Cash Inflows'!E:E,'AR Journal'!D1166,'Cash Inflows'!F:F)</f>
        <v>0</v>
      </c>
      <c r="I1166" s="84">
        <f t="shared" si="55"/>
        <v>0</v>
      </c>
      <c r="J1166">
        <f t="shared" si="56"/>
        <v>0</v>
      </c>
      <c r="K1166" t="b">
        <f ca="1">IF(TODAY()-E1166&gt;'Data Inputs'!$B$46,TRUE,FALSE)</f>
        <v>1</v>
      </c>
    </row>
    <row r="1167" spans="1:11" x14ac:dyDescent="0.25">
      <c r="A1167" s="110" t="str">
        <f t="shared" si="54"/>
        <v/>
      </c>
      <c r="B1167" s="55"/>
      <c r="C1167" s="129"/>
      <c r="D1167" s="55"/>
      <c r="E1167" s="56"/>
      <c r="F1167" s="133"/>
      <c r="G1167" s="56"/>
      <c r="H1167" s="84">
        <f>SUMIF('Cash Inflows'!E:E,'AR Journal'!D1167,'Cash Inflows'!F:F)</f>
        <v>0</v>
      </c>
      <c r="I1167" s="84">
        <f t="shared" si="55"/>
        <v>0</v>
      </c>
      <c r="J1167">
        <f t="shared" si="56"/>
        <v>0</v>
      </c>
      <c r="K1167" t="b">
        <f ca="1">IF(TODAY()-E1167&gt;'Data Inputs'!$B$46,TRUE,FALSE)</f>
        <v>1</v>
      </c>
    </row>
    <row r="1168" spans="1:11" x14ac:dyDescent="0.25">
      <c r="A1168" s="110" t="str">
        <f t="shared" si="54"/>
        <v/>
      </c>
      <c r="B1168" s="55"/>
      <c r="C1168" s="129"/>
      <c r="D1168" s="55"/>
      <c r="E1168" s="56"/>
      <c r="F1168" s="133"/>
      <c r="G1168" s="56"/>
      <c r="H1168" s="84">
        <f>SUMIF('Cash Inflows'!E:E,'AR Journal'!D1168,'Cash Inflows'!F:F)</f>
        <v>0</v>
      </c>
      <c r="I1168" s="84">
        <f t="shared" si="55"/>
        <v>0</v>
      </c>
      <c r="J1168">
        <f t="shared" si="56"/>
        <v>0</v>
      </c>
      <c r="K1168" t="b">
        <f ca="1">IF(TODAY()-E1168&gt;'Data Inputs'!$B$46,TRUE,FALSE)</f>
        <v>1</v>
      </c>
    </row>
    <row r="1169" spans="1:11" x14ac:dyDescent="0.25">
      <c r="A1169" s="110" t="str">
        <f t="shared" si="54"/>
        <v/>
      </c>
      <c r="B1169" s="55"/>
      <c r="C1169" s="129"/>
      <c r="D1169" s="55"/>
      <c r="E1169" s="56"/>
      <c r="F1169" s="133"/>
      <c r="G1169" s="56"/>
      <c r="H1169" s="84">
        <f>SUMIF('Cash Inflows'!E:E,'AR Journal'!D1169,'Cash Inflows'!F:F)</f>
        <v>0</v>
      </c>
      <c r="I1169" s="84">
        <f t="shared" si="55"/>
        <v>0</v>
      </c>
      <c r="J1169">
        <f t="shared" si="56"/>
        <v>0</v>
      </c>
      <c r="K1169" t="b">
        <f ca="1">IF(TODAY()-E1169&gt;'Data Inputs'!$B$46,TRUE,FALSE)</f>
        <v>1</v>
      </c>
    </row>
    <row r="1170" spans="1:11" x14ac:dyDescent="0.25">
      <c r="A1170" s="110" t="str">
        <f t="shared" si="54"/>
        <v/>
      </c>
      <c r="B1170" s="55"/>
      <c r="C1170" s="129"/>
      <c r="D1170" s="55"/>
      <c r="E1170" s="56"/>
      <c r="F1170" s="133"/>
      <c r="G1170" s="56"/>
      <c r="H1170" s="84">
        <f>SUMIF('Cash Inflows'!E:E,'AR Journal'!D1170,'Cash Inflows'!F:F)</f>
        <v>0</v>
      </c>
      <c r="I1170" s="84">
        <f t="shared" si="55"/>
        <v>0</v>
      </c>
      <c r="J1170">
        <f t="shared" si="56"/>
        <v>0</v>
      </c>
      <c r="K1170" t="b">
        <f ca="1">IF(TODAY()-E1170&gt;'Data Inputs'!$B$46,TRUE,FALSE)</f>
        <v>1</v>
      </c>
    </row>
    <row r="1171" spans="1:11" x14ac:dyDescent="0.25">
      <c r="A1171" s="110" t="str">
        <f t="shared" si="54"/>
        <v/>
      </c>
      <c r="B1171" s="55"/>
      <c r="C1171" s="129"/>
      <c r="D1171" s="55"/>
      <c r="E1171" s="56"/>
      <c r="F1171" s="133"/>
      <c r="G1171" s="56"/>
      <c r="H1171" s="84">
        <f>SUMIF('Cash Inflows'!E:E,'AR Journal'!D1171,'Cash Inflows'!F:F)</f>
        <v>0</v>
      </c>
      <c r="I1171" s="84">
        <f t="shared" si="55"/>
        <v>0</v>
      </c>
      <c r="J1171">
        <f t="shared" si="56"/>
        <v>0</v>
      </c>
      <c r="K1171" t="b">
        <f ca="1">IF(TODAY()-E1171&gt;'Data Inputs'!$B$46,TRUE,FALSE)</f>
        <v>1</v>
      </c>
    </row>
    <row r="1172" spans="1:11" x14ac:dyDescent="0.25">
      <c r="A1172" s="110" t="str">
        <f t="shared" si="54"/>
        <v/>
      </c>
      <c r="B1172" s="55"/>
      <c r="C1172" s="129"/>
      <c r="D1172" s="55"/>
      <c r="E1172" s="56"/>
      <c r="F1172" s="133"/>
      <c r="G1172" s="56"/>
      <c r="H1172" s="84">
        <f>SUMIF('Cash Inflows'!E:E,'AR Journal'!D1172,'Cash Inflows'!F:F)</f>
        <v>0</v>
      </c>
      <c r="I1172" s="84">
        <f t="shared" si="55"/>
        <v>0</v>
      </c>
      <c r="J1172">
        <f t="shared" si="56"/>
        <v>0</v>
      </c>
      <c r="K1172" t="b">
        <f ca="1">IF(TODAY()-E1172&gt;'Data Inputs'!$B$46,TRUE,FALSE)</f>
        <v>1</v>
      </c>
    </row>
    <row r="1173" spans="1:11" x14ac:dyDescent="0.25">
      <c r="A1173" s="110" t="str">
        <f t="shared" si="54"/>
        <v/>
      </c>
      <c r="B1173" s="55"/>
      <c r="C1173" s="129"/>
      <c r="D1173" s="55"/>
      <c r="E1173" s="56"/>
      <c r="F1173" s="133"/>
      <c r="G1173" s="56"/>
      <c r="H1173" s="84">
        <f>SUMIF('Cash Inflows'!E:E,'AR Journal'!D1173,'Cash Inflows'!F:F)</f>
        <v>0</v>
      </c>
      <c r="I1173" s="84">
        <f t="shared" si="55"/>
        <v>0</v>
      </c>
      <c r="J1173">
        <f t="shared" si="56"/>
        <v>0</v>
      </c>
      <c r="K1173" t="b">
        <f ca="1">IF(TODAY()-E1173&gt;'Data Inputs'!$B$46,TRUE,FALSE)</f>
        <v>1</v>
      </c>
    </row>
    <row r="1174" spans="1:11" x14ac:dyDescent="0.25">
      <c r="A1174" s="110" t="str">
        <f t="shared" si="54"/>
        <v/>
      </c>
      <c r="B1174" s="55"/>
      <c r="C1174" s="129"/>
      <c r="D1174" s="55"/>
      <c r="E1174" s="56"/>
      <c r="F1174" s="133"/>
      <c r="G1174" s="56"/>
      <c r="H1174" s="84">
        <f>SUMIF('Cash Inflows'!E:E,'AR Journal'!D1174,'Cash Inflows'!F:F)</f>
        <v>0</v>
      </c>
      <c r="I1174" s="84">
        <f t="shared" si="55"/>
        <v>0</v>
      </c>
      <c r="J1174">
        <f t="shared" si="56"/>
        <v>0</v>
      </c>
      <c r="K1174" t="b">
        <f ca="1">IF(TODAY()-E1174&gt;'Data Inputs'!$B$46,TRUE,FALSE)</f>
        <v>1</v>
      </c>
    </row>
    <row r="1175" spans="1:11" x14ac:dyDescent="0.25">
      <c r="A1175" s="110" t="str">
        <f t="shared" si="54"/>
        <v/>
      </c>
      <c r="B1175" s="55"/>
      <c r="C1175" s="129"/>
      <c r="D1175" s="55"/>
      <c r="E1175" s="56"/>
      <c r="F1175" s="133"/>
      <c r="G1175" s="56"/>
      <c r="H1175" s="84">
        <f>SUMIF('Cash Inflows'!E:E,'AR Journal'!D1175,'Cash Inflows'!F:F)</f>
        <v>0</v>
      </c>
      <c r="I1175" s="84">
        <f t="shared" si="55"/>
        <v>0</v>
      </c>
      <c r="J1175">
        <f t="shared" si="56"/>
        <v>0</v>
      </c>
      <c r="K1175" t="b">
        <f ca="1">IF(TODAY()-E1175&gt;'Data Inputs'!$B$46,TRUE,FALSE)</f>
        <v>1</v>
      </c>
    </row>
    <row r="1176" spans="1:11" x14ac:dyDescent="0.25">
      <c r="A1176" s="110" t="str">
        <f t="shared" si="54"/>
        <v/>
      </c>
      <c r="B1176" s="55"/>
      <c r="C1176" s="129"/>
      <c r="D1176" s="55"/>
      <c r="E1176" s="56"/>
      <c r="F1176" s="133"/>
      <c r="G1176" s="56"/>
      <c r="H1176" s="84">
        <f>SUMIF('Cash Inflows'!E:E,'AR Journal'!D1176,'Cash Inflows'!F:F)</f>
        <v>0</v>
      </c>
      <c r="I1176" s="84">
        <f t="shared" si="55"/>
        <v>0</v>
      </c>
      <c r="J1176">
        <f t="shared" si="56"/>
        <v>0</v>
      </c>
      <c r="K1176" t="b">
        <f ca="1">IF(TODAY()-E1176&gt;'Data Inputs'!$B$46,TRUE,FALSE)</f>
        <v>1</v>
      </c>
    </row>
    <row r="1177" spans="1:11" x14ac:dyDescent="0.25">
      <c r="A1177" s="110" t="str">
        <f t="shared" si="54"/>
        <v/>
      </c>
      <c r="B1177" s="55"/>
      <c r="C1177" s="129"/>
      <c r="D1177" s="55"/>
      <c r="E1177" s="56"/>
      <c r="F1177" s="133"/>
      <c r="G1177" s="56"/>
      <c r="H1177" s="84">
        <f>SUMIF('Cash Inflows'!E:E,'AR Journal'!D1177,'Cash Inflows'!F:F)</f>
        <v>0</v>
      </c>
      <c r="I1177" s="84">
        <f t="shared" si="55"/>
        <v>0</v>
      </c>
      <c r="J1177">
        <f t="shared" si="56"/>
        <v>0</v>
      </c>
      <c r="K1177" t="b">
        <f ca="1">IF(TODAY()-E1177&gt;'Data Inputs'!$B$46,TRUE,FALSE)</f>
        <v>1</v>
      </c>
    </row>
    <row r="1178" spans="1:11" x14ac:dyDescent="0.25">
      <c r="A1178" s="110" t="str">
        <f t="shared" si="54"/>
        <v/>
      </c>
      <c r="B1178" s="55"/>
      <c r="C1178" s="129"/>
      <c r="D1178" s="55"/>
      <c r="E1178" s="56"/>
      <c r="F1178" s="133"/>
      <c r="G1178" s="56"/>
      <c r="H1178" s="84">
        <f>SUMIF('Cash Inflows'!E:E,'AR Journal'!D1178,'Cash Inflows'!F:F)</f>
        <v>0</v>
      </c>
      <c r="I1178" s="84">
        <f t="shared" si="55"/>
        <v>0</v>
      </c>
      <c r="J1178">
        <f t="shared" si="56"/>
        <v>0</v>
      </c>
      <c r="K1178" t="b">
        <f ca="1">IF(TODAY()-E1178&gt;'Data Inputs'!$B$46,TRUE,FALSE)</f>
        <v>1</v>
      </c>
    </row>
    <row r="1179" spans="1:11" x14ac:dyDescent="0.25">
      <c r="A1179" s="110" t="str">
        <f t="shared" si="54"/>
        <v/>
      </c>
      <c r="B1179" s="55"/>
      <c r="C1179" s="129"/>
      <c r="D1179" s="55"/>
      <c r="E1179" s="56"/>
      <c r="F1179" s="133"/>
      <c r="G1179" s="56"/>
      <c r="H1179" s="84">
        <f>SUMIF('Cash Inflows'!E:E,'AR Journal'!D1179,'Cash Inflows'!F:F)</f>
        <v>0</v>
      </c>
      <c r="I1179" s="84">
        <f t="shared" si="55"/>
        <v>0</v>
      </c>
      <c r="J1179">
        <f t="shared" si="56"/>
        <v>0</v>
      </c>
      <c r="K1179" t="b">
        <f ca="1">IF(TODAY()-E1179&gt;'Data Inputs'!$B$46,TRUE,FALSE)</f>
        <v>1</v>
      </c>
    </row>
    <row r="1180" spans="1:11" x14ac:dyDescent="0.25">
      <c r="A1180" s="110" t="str">
        <f t="shared" si="54"/>
        <v/>
      </c>
      <c r="B1180" s="55"/>
      <c r="C1180" s="129"/>
      <c r="D1180" s="55"/>
      <c r="E1180" s="56"/>
      <c r="F1180" s="133"/>
      <c r="G1180" s="56"/>
      <c r="H1180" s="84">
        <f>SUMIF('Cash Inflows'!E:E,'AR Journal'!D1180,'Cash Inflows'!F:F)</f>
        <v>0</v>
      </c>
      <c r="I1180" s="84">
        <f t="shared" si="55"/>
        <v>0</v>
      </c>
      <c r="J1180">
        <f t="shared" si="56"/>
        <v>0</v>
      </c>
      <c r="K1180" t="b">
        <f ca="1">IF(TODAY()-E1180&gt;'Data Inputs'!$B$46,TRUE,FALSE)</f>
        <v>1</v>
      </c>
    </row>
    <row r="1181" spans="1:11" x14ac:dyDescent="0.25">
      <c r="A1181" s="110" t="str">
        <f t="shared" si="54"/>
        <v/>
      </c>
      <c r="B1181" s="55"/>
      <c r="C1181" s="129"/>
      <c r="D1181" s="55"/>
      <c r="E1181" s="56"/>
      <c r="F1181" s="133"/>
      <c r="G1181" s="56"/>
      <c r="H1181" s="84">
        <f>SUMIF('Cash Inflows'!E:E,'AR Journal'!D1181,'Cash Inflows'!F:F)</f>
        <v>0</v>
      </c>
      <c r="I1181" s="84">
        <f t="shared" si="55"/>
        <v>0</v>
      </c>
      <c r="J1181">
        <f t="shared" si="56"/>
        <v>0</v>
      </c>
      <c r="K1181" t="b">
        <f ca="1">IF(TODAY()-E1181&gt;'Data Inputs'!$B$46,TRUE,FALSE)</f>
        <v>1</v>
      </c>
    </row>
    <row r="1182" spans="1:11" x14ac:dyDescent="0.25">
      <c r="A1182" s="110" t="str">
        <f t="shared" si="54"/>
        <v/>
      </c>
      <c r="B1182" s="55"/>
      <c r="C1182" s="129"/>
      <c r="D1182" s="55"/>
      <c r="E1182" s="56"/>
      <c r="F1182" s="133"/>
      <c r="G1182" s="56"/>
      <c r="H1182" s="84">
        <f>SUMIF('Cash Inflows'!E:E,'AR Journal'!D1182,'Cash Inflows'!F:F)</f>
        <v>0</v>
      </c>
      <c r="I1182" s="84">
        <f t="shared" si="55"/>
        <v>0</v>
      </c>
      <c r="J1182">
        <f t="shared" si="56"/>
        <v>0</v>
      </c>
      <c r="K1182" t="b">
        <f ca="1">IF(TODAY()-E1182&gt;'Data Inputs'!$B$46,TRUE,FALSE)</f>
        <v>1</v>
      </c>
    </row>
    <row r="1183" spans="1:11" x14ac:dyDescent="0.25">
      <c r="A1183" s="110" t="str">
        <f t="shared" si="54"/>
        <v/>
      </c>
      <c r="B1183" s="55"/>
      <c r="C1183" s="129"/>
      <c r="D1183" s="55"/>
      <c r="E1183" s="56"/>
      <c r="F1183" s="133"/>
      <c r="G1183" s="56"/>
      <c r="H1183" s="84">
        <f>SUMIF('Cash Inflows'!E:E,'AR Journal'!D1183,'Cash Inflows'!F:F)</f>
        <v>0</v>
      </c>
      <c r="I1183" s="84">
        <f t="shared" si="55"/>
        <v>0</v>
      </c>
      <c r="J1183">
        <f t="shared" si="56"/>
        <v>0</v>
      </c>
      <c r="K1183" t="b">
        <f ca="1">IF(TODAY()-E1183&gt;'Data Inputs'!$B$46,TRUE,FALSE)</f>
        <v>1</v>
      </c>
    </row>
    <row r="1184" spans="1:11" x14ac:dyDescent="0.25">
      <c r="A1184" s="110" t="str">
        <f t="shared" si="54"/>
        <v/>
      </c>
      <c r="B1184" s="55"/>
      <c r="C1184" s="129"/>
      <c r="D1184" s="55"/>
      <c r="E1184" s="56"/>
      <c r="F1184" s="133"/>
      <c r="G1184" s="56"/>
      <c r="H1184" s="84">
        <f>SUMIF('Cash Inflows'!E:E,'AR Journal'!D1184,'Cash Inflows'!F:F)</f>
        <v>0</v>
      </c>
      <c r="I1184" s="84">
        <f t="shared" si="55"/>
        <v>0</v>
      </c>
      <c r="J1184">
        <f t="shared" si="56"/>
        <v>0</v>
      </c>
      <c r="K1184" t="b">
        <f ca="1">IF(TODAY()-E1184&gt;'Data Inputs'!$B$46,TRUE,FALSE)</f>
        <v>1</v>
      </c>
    </row>
    <row r="1185" spans="1:11" x14ac:dyDescent="0.25">
      <c r="A1185" s="110" t="str">
        <f t="shared" si="54"/>
        <v/>
      </c>
      <c r="B1185" s="55"/>
      <c r="C1185" s="129"/>
      <c r="D1185" s="55"/>
      <c r="E1185" s="56"/>
      <c r="F1185" s="133"/>
      <c r="G1185" s="56"/>
      <c r="H1185" s="84">
        <f>SUMIF('Cash Inflows'!E:E,'AR Journal'!D1185,'Cash Inflows'!F:F)</f>
        <v>0</v>
      </c>
      <c r="I1185" s="84">
        <f t="shared" si="55"/>
        <v>0</v>
      </c>
      <c r="J1185">
        <f t="shared" si="56"/>
        <v>0</v>
      </c>
      <c r="K1185" t="b">
        <f ca="1">IF(TODAY()-E1185&gt;'Data Inputs'!$B$46,TRUE,FALSE)</f>
        <v>1</v>
      </c>
    </row>
    <row r="1186" spans="1:11" x14ac:dyDescent="0.25">
      <c r="A1186" s="110" t="str">
        <f t="shared" si="54"/>
        <v/>
      </c>
      <c r="B1186" s="55"/>
      <c r="C1186" s="129"/>
      <c r="D1186" s="55"/>
      <c r="E1186" s="56"/>
      <c r="F1186" s="133"/>
      <c r="G1186" s="56"/>
      <c r="H1186" s="84">
        <f>SUMIF('Cash Inflows'!E:E,'AR Journal'!D1186,'Cash Inflows'!F:F)</f>
        <v>0</v>
      </c>
      <c r="I1186" s="84">
        <f t="shared" si="55"/>
        <v>0</v>
      </c>
      <c r="J1186">
        <f t="shared" si="56"/>
        <v>0</v>
      </c>
      <c r="K1186" t="b">
        <f ca="1">IF(TODAY()-E1186&gt;'Data Inputs'!$B$46,TRUE,FALSE)</f>
        <v>1</v>
      </c>
    </row>
    <row r="1187" spans="1:11" x14ac:dyDescent="0.25">
      <c r="A1187" s="110" t="str">
        <f t="shared" si="54"/>
        <v/>
      </c>
      <c r="B1187" s="55"/>
      <c r="C1187" s="129"/>
      <c r="D1187" s="55"/>
      <c r="E1187" s="56"/>
      <c r="F1187" s="133"/>
      <c r="G1187" s="56"/>
      <c r="H1187" s="84">
        <f>SUMIF('Cash Inflows'!E:E,'AR Journal'!D1187,'Cash Inflows'!F:F)</f>
        <v>0</v>
      </c>
      <c r="I1187" s="84">
        <f t="shared" si="55"/>
        <v>0</v>
      </c>
      <c r="J1187">
        <f t="shared" si="56"/>
        <v>0</v>
      </c>
      <c r="K1187" t="b">
        <f ca="1">IF(TODAY()-E1187&gt;'Data Inputs'!$B$46,TRUE,FALSE)</f>
        <v>1</v>
      </c>
    </row>
    <row r="1188" spans="1:11" x14ac:dyDescent="0.25">
      <c r="A1188" s="110" t="str">
        <f t="shared" si="54"/>
        <v/>
      </c>
      <c r="B1188" s="55"/>
      <c r="C1188" s="129"/>
      <c r="D1188" s="55"/>
      <c r="E1188" s="56"/>
      <c r="F1188" s="133"/>
      <c r="G1188" s="56"/>
      <c r="H1188" s="84">
        <f>SUMIF('Cash Inflows'!E:E,'AR Journal'!D1188,'Cash Inflows'!F:F)</f>
        <v>0</v>
      </c>
      <c r="I1188" s="84">
        <f t="shared" si="55"/>
        <v>0</v>
      </c>
      <c r="J1188">
        <f t="shared" si="56"/>
        <v>0</v>
      </c>
      <c r="K1188" t="b">
        <f ca="1">IF(TODAY()-E1188&gt;'Data Inputs'!$B$46,TRUE,FALSE)</f>
        <v>1</v>
      </c>
    </row>
    <row r="1189" spans="1:11" x14ac:dyDescent="0.25">
      <c r="A1189" s="110" t="str">
        <f t="shared" si="54"/>
        <v/>
      </c>
      <c r="B1189" s="55"/>
      <c r="C1189" s="129"/>
      <c r="D1189" s="55"/>
      <c r="E1189" s="56"/>
      <c r="F1189" s="133"/>
      <c r="G1189" s="56"/>
      <c r="H1189" s="84">
        <f>SUMIF('Cash Inflows'!E:E,'AR Journal'!D1189,'Cash Inflows'!F:F)</f>
        <v>0</v>
      </c>
      <c r="I1189" s="84">
        <f t="shared" si="55"/>
        <v>0</v>
      </c>
      <c r="J1189">
        <f t="shared" si="56"/>
        <v>0</v>
      </c>
      <c r="K1189" t="b">
        <f ca="1">IF(TODAY()-E1189&gt;'Data Inputs'!$B$46,TRUE,FALSE)</f>
        <v>1</v>
      </c>
    </row>
    <row r="1190" spans="1:11" x14ac:dyDescent="0.25">
      <c r="A1190" s="110" t="str">
        <f t="shared" si="54"/>
        <v/>
      </c>
      <c r="B1190" s="55"/>
      <c r="C1190" s="129"/>
      <c r="D1190" s="55"/>
      <c r="E1190" s="56"/>
      <c r="F1190" s="133"/>
      <c r="G1190" s="56"/>
      <c r="H1190" s="84">
        <f>SUMIF('Cash Inflows'!E:E,'AR Journal'!D1190,'Cash Inflows'!F:F)</f>
        <v>0</v>
      </c>
      <c r="I1190" s="84">
        <f t="shared" si="55"/>
        <v>0</v>
      </c>
      <c r="J1190">
        <f t="shared" si="56"/>
        <v>0</v>
      </c>
      <c r="K1190" t="b">
        <f ca="1">IF(TODAY()-E1190&gt;'Data Inputs'!$B$46,TRUE,FALSE)</f>
        <v>1</v>
      </c>
    </row>
    <row r="1191" spans="1:11" x14ac:dyDescent="0.25">
      <c r="A1191" s="110" t="str">
        <f t="shared" si="54"/>
        <v/>
      </c>
      <c r="B1191" s="55"/>
      <c r="C1191" s="129"/>
      <c r="D1191" s="55"/>
      <c r="E1191" s="56"/>
      <c r="F1191" s="133"/>
      <c r="G1191" s="56"/>
      <c r="H1191" s="84">
        <f>SUMIF('Cash Inflows'!E:E,'AR Journal'!D1191,'Cash Inflows'!F:F)</f>
        <v>0</v>
      </c>
      <c r="I1191" s="84">
        <f t="shared" si="55"/>
        <v>0</v>
      </c>
      <c r="J1191">
        <f t="shared" si="56"/>
        <v>0</v>
      </c>
      <c r="K1191" t="b">
        <f ca="1">IF(TODAY()-E1191&gt;'Data Inputs'!$B$46,TRUE,FALSE)</f>
        <v>1</v>
      </c>
    </row>
    <row r="1192" spans="1:11" x14ac:dyDescent="0.25">
      <c r="A1192" s="110" t="str">
        <f t="shared" si="54"/>
        <v/>
      </c>
      <c r="B1192" s="55"/>
      <c r="C1192" s="129"/>
      <c r="D1192" s="55"/>
      <c r="E1192" s="56"/>
      <c r="F1192" s="133"/>
      <c r="G1192" s="56"/>
      <c r="H1192" s="84">
        <f>SUMIF('Cash Inflows'!E:E,'AR Journal'!D1192,'Cash Inflows'!F:F)</f>
        <v>0</v>
      </c>
      <c r="I1192" s="84">
        <f t="shared" si="55"/>
        <v>0</v>
      </c>
      <c r="J1192">
        <f t="shared" si="56"/>
        <v>0</v>
      </c>
      <c r="K1192" t="b">
        <f ca="1">IF(TODAY()-E1192&gt;'Data Inputs'!$B$46,TRUE,FALSE)</f>
        <v>1</v>
      </c>
    </row>
    <row r="1193" spans="1:11" x14ac:dyDescent="0.25">
      <c r="A1193" s="110" t="str">
        <f t="shared" si="54"/>
        <v/>
      </c>
      <c r="B1193" s="55"/>
      <c r="C1193" s="129"/>
      <c r="D1193" s="55"/>
      <c r="E1193" s="56"/>
      <c r="F1193" s="133"/>
      <c r="G1193" s="56"/>
      <c r="H1193" s="84">
        <f>SUMIF('Cash Inflows'!E:E,'AR Journal'!D1193,'Cash Inflows'!F:F)</f>
        <v>0</v>
      </c>
      <c r="I1193" s="84">
        <f t="shared" si="55"/>
        <v>0</v>
      </c>
      <c r="J1193">
        <f t="shared" si="56"/>
        <v>0</v>
      </c>
      <c r="K1193" t="b">
        <f ca="1">IF(TODAY()-E1193&gt;'Data Inputs'!$B$46,TRUE,FALSE)</f>
        <v>1</v>
      </c>
    </row>
    <row r="1194" spans="1:11" x14ac:dyDescent="0.25">
      <c r="A1194" s="110" t="str">
        <f t="shared" si="54"/>
        <v/>
      </c>
      <c r="B1194" s="55"/>
      <c r="C1194" s="129"/>
      <c r="D1194" s="55"/>
      <c r="E1194" s="56"/>
      <c r="F1194" s="133"/>
      <c r="G1194" s="56"/>
      <c r="H1194" s="84">
        <f>SUMIF('Cash Inflows'!E:E,'AR Journal'!D1194,'Cash Inflows'!F:F)</f>
        <v>0</v>
      </c>
      <c r="I1194" s="84">
        <f t="shared" si="55"/>
        <v>0</v>
      </c>
      <c r="J1194">
        <f t="shared" si="56"/>
        <v>0</v>
      </c>
      <c r="K1194" t="b">
        <f ca="1">IF(TODAY()-E1194&gt;'Data Inputs'!$B$46,TRUE,FALSE)</f>
        <v>1</v>
      </c>
    </row>
    <row r="1195" spans="1:11" x14ac:dyDescent="0.25">
      <c r="A1195" s="110" t="str">
        <f t="shared" si="54"/>
        <v/>
      </c>
      <c r="B1195" s="55"/>
      <c r="C1195" s="129"/>
      <c r="D1195" s="55"/>
      <c r="E1195" s="56"/>
      <c r="F1195" s="133"/>
      <c r="G1195" s="56"/>
      <c r="H1195" s="84">
        <f>SUMIF('Cash Inflows'!E:E,'AR Journal'!D1195,'Cash Inflows'!F:F)</f>
        <v>0</v>
      </c>
      <c r="I1195" s="84">
        <f t="shared" si="55"/>
        <v>0</v>
      </c>
      <c r="J1195">
        <f t="shared" si="56"/>
        <v>0</v>
      </c>
      <c r="K1195" t="b">
        <f ca="1">IF(TODAY()-E1195&gt;'Data Inputs'!$B$46,TRUE,FALSE)</f>
        <v>1</v>
      </c>
    </row>
    <row r="1196" spans="1:11" x14ac:dyDescent="0.25">
      <c r="A1196" s="110" t="str">
        <f t="shared" si="54"/>
        <v/>
      </c>
      <c r="B1196" s="55"/>
      <c r="C1196" s="129"/>
      <c r="D1196" s="55"/>
      <c r="E1196" s="56"/>
      <c r="F1196" s="133"/>
      <c r="G1196" s="56"/>
      <c r="H1196" s="84">
        <f>SUMIF('Cash Inflows'!E:E,'AR Journal'!D1196,'Cash Inflows'!F:F)</f>
        <v>0</v>
      </c>
      <c r="I1196" s="84">
        <f t="shared" si="55"/>
        <v>0</v>
      </c>
      <c r="J1196">
        <f t="shared" si="56"/>
        <v>0</v>
      </c>
      <c r="K1196" t="b">
        <f ca="1">IF(TODAY()-E1196&gt;'Data Inputs'!$B$46,TRUE,FALSE)</f>
        <v>1</v>
      </c>
    </row>
    <row r="1197" spans="1:11" x14ac:dyDescent="0.25">
      <c r="A1197" s="110" t="str">
        <f t="shared" si="54"/>
        <v/>
      </c>
      <c r="B1197" s="55"/>
      <c r="C1197" s="129"/>
      <c r="D1197" s="55"/>
      <c r="E1197" s="56"/>
      <c r="F1197" s="133"/>
      <c r="G1197" s="56"/>
      <c r="H1197" s="84">
        <f>SUMIF('Cash Inflows'!E:E,'AR Journal'!D1197,'Cash Inflows'!F:F)</f>
        <v>0</v>
      </c>
      <c r="I1197" s="84">
        <f t="shared" si="55"/>
        <v>0</v>
      </c>
      <c r="J1197">
        <f t="shared" si="56"/>
        <v>0</v>
      </c>
      <c r="K1197" t="b">
        <f ca="1">IF(TODAY()-E1197&gt;'Data Inputs'!$B$46,TRUE,FALSE)</f>
        <v>1</v>
      </c>
    </row>
    <row r="1198" spans="1:11" x14ac:dyDescent="0.25">
      <c r="A1198" s="110" t="str">
        <f t="shared" si="54"/>
        <v/>
      </c>
      <c r="B1198" s="55"/>
      <c r="C1198" s="129"/>
      <c r="D1198" s="55"/>
      <c r="E1198" s="56"/>
      <c r="F1198" s="133"/>
      <c r="G1198" s="56"/>
      <c r="H1198" s="84">
        <f>SUMIF('Cash Inflows'!E:E,'AR Journal'!D1198,'Cash Inflows'!F:F)</f>
        <v>0</v>
      </c>
      <c r="I1198" s="84">
        <f t="shared" si="55"/>
        <v>0</v>
      </c>
      <c r="J1198">
        <f t="shared" si="56"/>
        <v>0</v>
      </c>
      <c r="K1198" t="b">
        <f ca="1">IF(TODAY()-E1198&gt;'Data Inputs'!$B$46,TRUE,FALSE)</f>
        <v>1</v>
      </c>
    </row>
    <row r="1199" spans="1:11" x14ac:dyDescent="0.25">
      <c r="A1199" s="110" t="str">
        <f t="shared" si="54"/>
        <v/>
      </c>
      <c r="B1199" s="55"/>
      <c r="C1199" s="129"/>
      <c r="D1199" s="55"/>
      <c r="E1199" s="56"/>
      <c r="F1199" s="133"/>
      <c r="G1199" s="56"/>
      <c r="H1199" s="84">
        <f>SUMIF('Cash Inflows'!E:E,'AR Journal'!D1199,'Cash Inflows'!F:F)</f>
        <v>0</v>
      </c>
      <c r="I1199" s="84">
        <f t="shared" si="55"/>
        <v>0</v>
      </c>
      <c r="J1199">
        <f t="shared" si="56"/>
        <v>0</v>
      </c>
      <c r="K1199" t="b">
        <f ca="1">IF(TODAY()-E1199&gt;'Data Inputs'!$B$46,TRUE,FALSE)</f>
        <v>1</v>
      </c>
    </row>
    <row r="1200" spans="1:11" x14ac:dyDescent="0.25">
      <c r="A1200" s="110" t="str">
        <f t="shared" si="54"/>
        <v/>
      </c>
      <c r="B1200" s="55"/>
      <c r="C1200" s="129"/>
      <c r="D1200" s="55"/>
      <c r="E1200" s="56"/>
      <c r="F1200" s="133"/>
      <c r="G1200" s="56"/>
      <c r="H1200" s="84">
        <f>SUMIF('Cash Inflows'!E:E,'AR Journal'!D1200,'Cash Inflows'!F:F)</f>
        <v>0</v>
      </c>
      <c r="I1200" s="84">
        <f t="shared" si="55"/>
        <v>0</v>
      </c>
      <c r="J1200">
        <f t="shared" si="56"/>
        <v>0</v>
      </c>
      <c r="K1200" t="b">
        <f ca="1">IF(TODAY()-E1200&gt;'Data Inputs'!$B$46,TRUE,FALSE)</f>
        <v>1</v>
      </c>
    </row>
    <row r="1201" spans="1:11" x14ac:dyDescent="0.25">
      <c r="A1201" s="110" t="str">
        <f t="shared" si="54"/>
        <v/>
      </c>
      <c r="B1201" s="55"/>
      <c r="C1201" s="129"/>
      <c r="D1201" s="55"/>
      <c r="E1201" s="56"/>
      <c r="F1201" s="133"/>
      <c r="G1201" s="56"/>
      <c r="H1201" s="84">
        <f>SUMIF('Cash Inflows'!E:E,'AR Journal'!D1201,'Cash Inflows'!F:F)</f>
        <v>0</v>
      </c>
      <c r="I1201" s="84">
        <f t="shared" si="55"/>
        <v>0</v>
      </c>
      <c r="J1201">
        <f t="shared" si="56"/>
        <v>0</v>
      </c>
      <c r="K1201" t="b">
        <f ca="1">IF(TODAY()-E1201&gt;'Data Inputs'!$B$46,TRUE,FALSE)</f>
        <v>1</v>
      </c>
    </row>
    <row r="1202" spans="1:11" x14ac:dyDescent="0.25">
      <c r="A1202" s="110" t="str">
        <f t="shared" si="54"/>
        <v/>
      </c>
      <c r="B1202" s="55"/>
      <c r="C1202" s="129"/>
      <c r="D1202" s="55"/>
      <c r="E1202" s="56"/>
      <c r="F1202" s="133"/>
      <c r="G1202" s="56"/>
      <c r="H1202" s="84">
        <f>SUMIF('Cash Inflows'!E:E,'AR Journal'!D1202,'Cash Inflows'!F:F)</f>
        <v>0</v>
      </c>
      <c r="I1202" s="84">
        <f t="shared" si="55"/>
        <v>0</v>
      </c>
      <c r="J1202">
        <f t="shared" si="56"/>
        <v>0</v>
      </c>
      <c r="K1202" t="b">
        <f ca="1">IF(TODAY()-E1202&gt;'Data Inputs'!$B$46,TRUE,FALSE)</f>
        <v>1</v>
      </c>
    </row>
    <row r="1203" spans="1:11" x14ac:dyDescent="0.25">
      <c r="A1203" s="110" t="str">
        <f t="shared" si="54"/>
        <v/>
      </c>
      <c r="B1203" s="55"/>
      <c r="C1203" s="129"/>
      <c r="D1203" s="55"/>
      <c r="E1203" s="56"/>
      <c r="F1203" s="133"/>
      <c r="G1203" s="56"/>
      <c r="H1203" s="84">
        <f>SUMIF('Cash Inflows'!E:E,'AR Journal'!D1203,'Cash Inflows'!F:F)</f>
        <v>0</v>
      </c>
      <c r="I1203" s="84">
        <f t="shared" si="55"/>
        <v>0</v>
      </c>
      <c r="J1203">
        <f t="shared" si="56"/>
        <v>0</v>
      </c>
      <c r="K1203" t="b">
        <f ca="1">IF(TODAY()-E1203&gt;'Data Inputs'!$B$46,TRUE,FALSE)</f>
        <v>1</v>
      </c>
    </row>
    <row r="1204" spans="1:11" x14ac:dyDescent="0.25">
      <c r="A1204" s="110" t="str">
        <f t="shared" si="54"/>
        <v/>
      </c>
      <c r="B1204" s="55"/>
      <c r="C1204" s="129"/>
      <c r="D1204" s="55"/>
      <c r="E1204" s="56"/>
      <c r="F1204" s="133"/>
      <c r="G1204" s="56"/>
      <c r="H1204" s="84">
        <f>SUMIF('Cash Inflows'!E:E,'AR Journal'!D1204,'Cash Inflows'!F:F)</f>
        <v>0</v>
      </c>
      <c r="I1204" s="84">
        <f t="shared" si="55"/>
        <v>0</v>
      </c>
      <c r="J1204">
        <f t="shared" si="56"/>
        <v>0</v>
      </c>
      <c r="K1204" t="b">
        <f ca="1">IF(TODAY()-E1204&gt;'Data Inputs'!$B$46,TRUE,FALSE)</f>
        <v>1</v>
      </c>
    </row>
    <row r="1205" spans="1:11" x14ac:dyDescent="0.25">
      <c r="A1205" s="110" t="str">
        <f t="shared" si="54"/>
        <v/>
      </c>
      <c r="B1205" s="55"/>
      <c r="C1205" s="129"/>
      <c r="D1205" s="55"/>
      <c r="E1205" s="56"/>
      <c r="F1205" s="133"/>
      <c r="G1205" s="56"/>
      <c r="H1205" s="84">
        <f>SUMIF('Cash Inflows'!E:E,'AR Journal'!D1205,'Cash Inflows'!F:F)</f>
        <v>0</v>
      </c>
      <c r="I1205" s="84">
        <f t="shared" si="55"/>
        <v>0</v>
      </c>
      <c r="J1205">
        <f t="shared" si="56"/>
        <v>0</v>
      </c>
      <c r="K1205" t="b">
        <f ca="1">IF(TODAY()-E1205&gt;'Data Inputs'!$B$46,TRUE,FALSE)</f>
        <v>1</v>
      </c>
    </row>
    <row r="1206" spans="1:11" x14ac:dyDescent="0.25">
      <c r="A1206" s="110" t="str">
        <f t="shared" si="54"/>
        <v/>
      </c>
      <c r="B1206" s="55"/>
      <c r="C1206" s="129"/>
      <c r="D1206" s="55"/>
      <c r="E1206" s="56"/>
      <c r="F1206" s="133"/>
      <c r="G1206" s="56"/>
      <c r="H1206" s="84">
        <f>SUMIF('Cash Inflows'!E:E,'AR Journal'!D1206,'Cash Inflows'!F:F)</f>
        <v>0</v>
      </c>
      <c r="I1206" s="84">
        <f t="shared" si="55"/>
        <v>0</v>
      </c>
      <c r="J1206">
        <f t="shared" si="56"/>
        <v>0</v>
      </c>
      <c r="K1206" t="b">
        <f ca="1">IF(TODAY()-E1206&gt;'Data Inputs'!$B$46,TRUE,FALSE)</f>
        <v>1</v>
      </c>
    </row>
    <row r="1207" spans="1:11" x14ac:dyDescent="0.25">
      <c r="A1207" s="110" t="str">
        <f t="shared" si="54"/>
        <v/>
      </c>
      <c r="B1207" s="55"/>
      <c r="C1207" s="129"/>
      <c r="D1207" s="55"/>
      <c r="E1207" s="56"/>
      <c r="F1207" s="133"/>
      <c r="G1207" s="56"/>
      <c r="H1207" s="84">
        <f>SUMIF('Cash Inflows'!E:E,'AR Journal'!D1207,'Cash Inflows'!F:F)</f>
        <v>0</v>
      </c>
      <c r="I1207" s="84">
        <f t="shared" si="55"/>
        <v>0</v>
      </c>
      <c r="J1207">
        <f t="shared" si="56"/>
        <v>0</v>
      </c>
      <c r="K1207" t="b">
        <f ca="1">IF(TODAY()-E1207&gt;'Data Inputs'!$B$46,TRUE,FALSE)</f>
        <v>1</v>
      </c>
    </row>
    <row r="1208" spans="1:11" x14ac:dyDescent="0.25">
      <c r="A1208" s="110" t="str">
        <f t="shared" si="54"/>
        <v/>
      </c>
      <c r="B1208" s="55"/>
      <c r="C1208" s="129"/>
      <c r="D1208" s="55"/>
      <c r="E1208" s="56"/>
      <c r="F1208" s="133"/>
      <c r="G1208" s="56"/>
      <c r="H1208" s="84">
        <f>SUMIF('Cash Inflows'!E:E,'AR Journal'!D1208,'Cash Inflows'!F:F)</f>
        <v>0</v>
      </c>
      <c r="I1208" s="84">
        <f t="shared" si="55"/>
        <v>0</v>
      </c>
      <c r="J1208">
        <f t="shared" si="56"/>
        <v>0</v>
      </c>
      <c r="K1208" t="b">
        <f ca="1">IF(TODAY()-E1208&gt;'Data Inputs'!$B$46,TRUE,FALSE)</f>
        <v>1</v>
      </c>
    </row>
    <row r="1209" spans="1:11" x14ac:dyDescent="0.25">
      <c r="A1209" s="110" t="str">
        <f t="shared" si="54"/>
        <v/>
      </c>
      <c r="B1209" s="55"/>
      <c r="C1209" s="129"/>
      <c r="D1209" s="55"/>
      <c r="E1209" s="56"/>
      <c r="F1209" s="133"/>
      <c r="G1209" s="56"/>
      <c r="H1209" s="84">
        <f>SUMIF('Cash Inflows'!E:E,'AR Journal'!D1209,'Cash Inflows'!F:F)</f>
        <v>0</v>
      </c>
      <c r="I1209" s="84">
        <f t="shared" si="55"/>
        <v>0</v>
      </c>
      <c r="J1209">
        <f t="shared" si="56"/>
        <v>0</v>
      </c>
      <c r="K1209" t="b">
        <f ca="1">IF(TODAY()-E1209&gt;'Data Inputs'!$B$46,TRUE,FALSE)</f>
        <v>1</v>
      </c>
    </row>
    <row r="1210" spans="1:11" x14ac:dyDescent="0.25">
      <c r="A1210" s="110" t="str">
        <f t="shared" si="54"/>
        <v/>
      </c>
      <c r="B1210" s="55"/>
      <c r="C1210" s="129"/>
      <c r="D1210" s="55"/>
      <c r="E1210" s="56"/>
      <c r="F1210" s="133"/>
      <c r="G1210" s="56"/>
      <c r="H1210" s="84">
        <f>SUMIF('Cash Inflows'!E:E,'AR Journal'!D1210,'Cash Inflows'!F:F)</f>
        <v>0</v>
      </c>
      <c r="I1210" s="84">
        <f t="shared" si="55"/>
        <v>0</v>
      </c>
      <c r="J1210">
        <f t="shared" si="56"/>
        <v>0</v>
      </c>
      <c r="K1210" t="b">
        <f ca="1">IF(TODAY()-E1210&gt;'Data Inputs'!$B$46,TRUE,FALSE)</f>
        <v>1</v>
      </c>
    </row>
    <row r="1211" spans="1:11" x14ac:dyDescent="0.25">
      <c r="A1211" s="110" t="str">
        <f t="shared" si="54"/>
        <v/>
      </c>
      <c r="B1211" s="55"/>
      <c r="C1211" s="129"/>
      <c r="D1211" s="55"/>
      <c r="E1211" s="56"/>
      <c r="F1211" s="133"/>
      <c r="G1211" s="56"/>
      <c r="H1211" s="84">
        <f>SUMIF('Cash Inflows'!E:E,'AR Journal'!D1211,'Cash Inflows'!F:F)</f>
        <v>0</v>
      </c>
      <c r="I1211" s="84">
        <f t="shared" si="55"/>
        <v>0</v>
      </c>
      <c r="J1211">
        <f t="shared" si="56"/>
        <v>0</v>
      </c>
      <c r="K1211" t="b">
        <f ca="1">IF(TODAY()-E1211&gt;'Data Inputs'!$B$46,TRUE,FALSE)</f>
        <v>1</v>
      </c>
    </row>
    <row r="1212" spans="1:11" x14ac:dyDescent="0.25">
      <c r="A1212" s="110" t="str">
        <f t="shared" si="54"/>
        <v/>
      </c>
      <c r="B1212" s="55"/>
      <c r="C1212" s="129"/>
      <c r="D1212" s="55"/>
      <c r="E1212" s="56"/>
      <c r="F1212" s="133"/>
      <c r="G1212" s="56"/>
      <c r="H1212" s="84">
        <f>SUMIF('Cash Inflows'!E:E,'AR Journal'!D1212,'Cash Inflows'!F:F)</f>
        <v>0</v>
      </c>
      <c r="I1212" s="84">
        <f t="shared" si="55"/>
        <v>0</v>
      </c>
      <c r="J1212">
        <f t="shared" si="56"/>
        <v>0</v>
      </c>
      <c r="K1212" t="b">
        <f ca="1">IF(TODAY()-E1212&gt;'Data Inputs'!$B$46,TRUE,FALSE)</f>
        <v>1</v>
      </c>
    </row>
    <row r="1213" spans="1:11" x14ac:dyDescent="0.25">
      <c r="A1213" s="110" t="str">
        <f t="shared" si="54"/>
        <v/>
      </c>
      <c r="B1213" s="55"/>
      <c r="C1213" s="129"/>
      <c r="D1213" s="55"/>
      <c r="E1213" s="56"/>
      <c r="F1213" s="133"/>
      <c r="G1213" s="56"/>
      <c r="H1213" s="84">
        <f>SUMIF('Cash Inflows'!E:E,'AR Journal'!D1213,'Cash Inflows'!F:F)</f>
        <v>0</v>
      </c>
      <c r="I1213" s="84">
        <f t="shared" si="55"/>
        <v>0</v>
      </c>
      <c r="J1213">
        <f t="shared" si="56"/>
        <v>0</v>
      </c>
      <c r="K1213" t="b">
        <f ca="1">IF(TODAY()-E1213&gt;'Data Inputs'!$B$46,TRUE,FALSE)</f>
        <v>1</v>
      </c>
    </row>
    <row r="1214" spans="1:11" x14ac:dyDescent="0.25">
      <c r="A1214" s="110" t="str">
        <f t="shared" si="54"/>
        <v/>
      </c>
      <c r="B1214" s="55"/>
      <c r="C1214" s="129"/>
      <c r="D1214" s="55"/>
      <c r="E1214" s="56"/>
      <c r="F1214" s="133"/>
      <c r="G1214" s="56"/>
      <c r="H1214" s="84">
        <f>SUMIF('Cash Inflows'!E:E,'AR Journal'!D1214,'Cash Inflows'!F:F)</f>
        <v>0</v>
      </c>
      <c r="I1214" s="84">
        <f t="shared" si="55"/>
        <v>0</v>
      </c>
      <c r="J1214">
        <f t="shared" si="56"/>
        <v>0</v>
      </c>
      <c r="K1214" t="b">
        <f ca="1">IF(TODAY()-E1214&gt;'Data Inputs'!$B$46,TRUE,FALSE)</f>
        <v>1</v>
      </c>
    </row>
    <row r="1215" spans="1:11" x14ac:dyDescent="0.25">
      <c r="A1215" s="110" t="str">
        <f t="shared" si="54"/>
        <v/>
      </c>
      <c r="B1215" s="55"/>
      <c r="C1215" s="129"/>
      <c r="D1215" s="55"/>
      <c r="E1215" s="56"/>
      <c r="F1215" s="133"/>
      <c r="G1215" s="56"/>
      <c r="H1215" s="84">
        <f>SUMIF('Cash Inflows'!E:E,'AR Journal'!D1215,'Cash Inflows'!F:F)</f>
        <v>0</v>
      </c>
      <c r="I1215" s="84">
        <f t="shared" si="55"/>
        <v>0</v>
      </c>
      <c r="J1215">
        <f t="shared" si="56"/>
        <v>0</v>
      </c>
      <c r="K1215" t="b">
        <f ca="1">IF(TODAY()-E1215&gt;'Data Inputs'!$B$46,TRUE,FALSE)</f>
        <v>1</v>
      </c>
    </row>
    <row r="1216" spans="1:11" x14ac:dyDescent="0.25">
      <c r="A1216" s="110" t="str">
        <f t="shared" si="54"/>
        <v/>
      </c>
      <c r="B1216" s="55"/>
      <c r="C1216" s="129"/>
      <c r="D1216" s="55"/>
      <c r="E1216" s="56"/>
      <c r="F1216" s="133"/>
      <c r="G1216" s="56"/>
      <c r="H1216" s="84">
        <f>SUMIF('Cash Inflows'!E:E,'AR Journal'!D1216,'Cash Inflows'!F:F)</f>
        <v>0</v>
      </c>
      <c r="I1216" s="84">
        <f t="shared" si="55"/>
        <v>0</v>
      </c>
      <c r="J1216">
        <f t="shared" si="56"/>
        <v>0</v>
      </c>
      <c r="K1216" t="b">
        <f ca="1">IF(TODAY()-E1216&gt;'Data Inputs'!$B$46,TRUE,FALSE)</f>
        <v>1</v>
      </c>
    </row>
    <row r="1217" spans="1:11" x14ac:dyDescent="0.25">
      <c r="A1217" s="110" t="str">
        <f t="shared" si="54"/>
        <v/>
      </c>
      <c r="B1217" s="55"/>
      <c r="C1217" s="129"/>
      <c r="D1217" s="55"/>
      <c r="E1217" s="56"/>
      <c r="F1217" s="133"/>
      <c r="G1217" s="56"/>
      <c r="H1217" s="84">
        <f>SUMIF('Cash Inflows'!E:E,'AR Journal'!D1217,'Cash Inflows'!F:F)</f>
        <v>0</v>
      </c>
      <c r="I1217" s="84">
        <f t="shared" si="55"/>
        <v>0</v>
      </c>
      <c r="J1217">
        <f t="shared" si="56"/>
        <v>0</v>
      </c>
      <c r="K1217" t="b">
        <f ca="1">IF(TODAY()-E1217&gt;'Data Inputs'!$B$46,TRUE,FALSE)</f>
        <v>1</v>
      </c>
    </row>
    <row r="1218" spans="1:11" x14ac:dyDescent="0.25">
      <c r="A1218" s="110" t="str">
        <f t="shared" si="54"/>
        <v/>
      </c>
      <c r="B1218" s="55"/>
      <c r="C1218" s="129"/>
      <c r="D1218" s="55"/>
      <c r="E1218" s="56"/>
      <c r="F1218" s="133"/>
      <c r="G1218" s="56"/>
      <c r="H1218" s="84">
        <f>SUMIF('Cash Inflows'!E:E,'AR Journal'!D1218,'Cash Inflows'!F:F)</f>
        <v>0</v>
      </c>
      <c r="I1218" s="84">
        <f t="shared" si="55"/>
        <v>0</v>
      </c>
      <c r="J1218">
        <f t="shared" si="56"/>
        <v>0</v>
      </c>
      <c r="K1218" t="b">
        <f ca="1">IF(TODAY()-E1218&gt;'Data Inputs'!$B$46,TRUE,FALSE)</f>
        <v>1</v>
      </c>
    </row>
    <row r="1219" spans="1:11" x14ac:dyDescent="0.25">
      <c r="A1219" s="110" t="str">
        <f t="shared" ref="A1219:A1282" si="57">IF(E1219="","",E1219+(6-J1219))</f>
        <v/>
      </c>
      <c r="B1219" s="55"/>
      <c r="C1219" s="129"/>
      <c r="D1219" s="55"/>
      <c r="E1219" s="56"/>
      <c r="F1219" s="133"/>
      <c r="G1219" s="56"/>
      <c r="H1219" s="84">
        <f>SUMIF('Cash Inflows'!E:E,'AR Journal'!D1219,'Cash Inflows'!F:F)</f>
        <v>0</v>
      </c>
      <c r="I1219" s="84">
        <f t="shared" ref="I1219:I1282" si="58">F1219-H1219</f>
        <v>0</v>
      </c>
      <c r="J1219">
        <f t="shared" ref="J1219:J1282" si="59">IF(WEEKDAY(E1219)=7,0,WEEKDAY(E1219))</f>
        <v>0</v>
      </c>
      <c r="K1219" t="b">
        <f ca="1">IF(TODAY()-E1219&gt;'Data Inputs'!$B$46,TRUE,FALSE)</f>
        <v>1</v>
      </c>
    </row>
    <row r="1220" spans="1:11" x14ac:dyDescent="0.25">
      <c r="A1220" s="110" t="str">
        <f t="shared" si="57"/>
        <v/>
      </c>
      <c r="B1220" s="55"/>
      <c r="C1220" s="129"/>
      <c r="D1220" s="55"/>
      <c r="E1220" s="56"/>
      <c r="F1220" s="133"/>
      <c r="G1220" s="56"/>
      <c r="H1220" s="84">
        <f>SUMIF('Cash Inflows'!E:E,'AR Journal'!D1220,'Cash Inflows'!F:F)</f>
        <v>0</v>
      </c>
      <c r="I1220" s="84">
        <f t="shared" si="58"/>
        <v>0</v>
      </c>
      <c r="J1220">
        <f t="shared" si="59"/>
        <v>0</v>
      </c>
      <c r="K1220" t="b">
        <f ca="1">IF(TODAY()-E1220&gt;'Data Inputs'!$B$46,TRUE,FALSE)</f>
        <v>1</v>
      </c>
    </row>
    <row r="1221" spans="1:11" x14ac:dyDescent="0.25">
      <c r="A1221" s="110" t="str">
        <f t="shared" si="57"/>
        <v/>
      </c>
      <c r="B1221" s="55"/>
      <c r="C1221" s="129"/>
      <c r="D1221" s="55"/>
      <c r="E1221" s="56"/>
      <c r="F1221" s="133"/>
      <c r="G1221" s="56"/>
      <c r="H1221" s="84">
        <f>SUMIF('Cash Inflows'!E:E,'AR Journal'!D1221,'Cash Inflows'!F:F)</f>
        <v>0</v>
      </c>
      <c r="I1221" s="84">
        <f t="shared" si="58"/>
        <v>0</v>
      </c>
      <c r="J1221">
        <f t="shared" si="59"/>
        <v>0</v>
      </c>
      <c r="K1221" t="b">
        <f ca="1">IF(TODAY()-E1221&gt;'Data Inputs'!$B$46,TRUE,FALSE)</f>
        <v>1</v>
      </c>
    </row>
    <row r="1222" spans="1:11" x14ac:dyDescent="0.25">
      <c r="A1222" s="110" t="str">
        <f t="shared" si="57"/>
        <v/>
      </c>
      <c r="B1222" s="55"/>
      <c r="C1222" s="129"/>
      <c r="D1222" s="55"/>
      <c r="E1222" s="56"/>
      <c r="F1222" s="133"/>
      <c r="G1222" s="56"/>
      <c r="H1222" s="84">
        <f>SUMIF('Cash Inflows'!E:E,'AR Journal'!D1222,'Cash Inflows'!F:F)</f>
        <v>0</v>
      </c>
      <c r="I1222" s="84">
        <f t="shared" si="58"/>
        <v>0</v>
      </c>
      <c r="J1222">
        <f t="shared" si="59"/>
        <v>0</v>
      </c>
      <c r="K1222" t="b">
        <f ca="1">IF(TODAY()-E1222&gt;'Data Inputs'!$B$46,TRUE,FALSE)</f>
        <v>1</v>
      </c>
    </row>
    <row r="1223" spans="1:11" x14ac:dyDescent="0.25">
      <c r="A1223" s="110" t="str">
        <f t="shared" si="57"/>
        <v/>
      </c>
      <c r="B1223" s="55"/>
      <c r="C1223" s="129"/>
      <c r="D1223" s="55"/>
      <c r="E1223" s="56"/>
      <c r="F1223" s="133"/>
      <c r="G1223" s="56"/>
      <c r="H1223" s="84">
        <f>SUMIF('Cash Inflows'!E:E,'AR Journal'!D1223,'Cash Inflows'!F:F)</f>
        <v>0</v>
      </c>
      <c r="I1223" s="84">
        <f t="shared" si="58"/>
        <v>0</v>
      </c>
      <c r="J1223">
        <f t="shared" si="59"/>
        <v>0</v>
      </c>
      <c r="K1223" t="b">
        <f ca="1">IF(TODAY()-E1223&gt;'Data Inputs'!$B$46,TRUE,FALSE)</f>
        <v>1</v>
      </c>
    </row>
    <row r="1224" spans="1:11" x14ac:dyDescent="0.25">
      <c r="A1224" s="110" t="str">
        <f t="shared" si="57"/>
        <v/>
      </c>
      <c r="B1224" s="55"/>
      <c r="C1224" s="129"/>
      <c r="D1224" s="55"/>
      <c r="E1224" s="56"/>
      <c r="F1224" s="133"/>
      <c r="G1224" s="56"/>
      <c r="H1224" s="84">
        <f>SUMIF('Cash Inflows'!E:E,'AR Journal'!D1224,'Cash Inflows'!F:F)</f>
        <v>0</v>
      </c>
      <c r="I1224" s="84">
        <f t="shared" si="58"/>
        <v>0</v>
      </c>
      <c r="J1224">
        <f t="shared" si="59"/>
        <v>0</v>
      </c>
      <c r="K1224" t="b">
        <f ca="1">IF(TODAY()-E1224&gt;'Data Inputs'!$B$46,TRUE,FALSE)</f>
        <v>1</v>
      </c>
    </row>
    <row r="1225" spans="1:11" x14ac:dyDescent="0.25">
      <c r="A1225" s="110" t="str">
        <f t="shared" si="57"/>
        <v/>
      </c>
      <c r="B1225" s="55"/>
      <c r="C1225" s="129"/>
      <c r="D1225" s="55"/>
      <c r="E1225" s="56"/>
      <c r="F1225" s="133"/>
      <c r="G1225" s="56"/>
      <c r="H1225" s="84">
        <f>SUMIF('Cash Inflows'!E:E,'AR Journal'!D1225,'Cash Inflows'!F:F)</f>
        <v>0</v>
      </c>
      <c r="I1225" s="84">
        <f t="shared" si="58"/>
        <v>0</v>
      </c>
      <c r="J1225">
        <f t="shared" si="59"/>
        <v>0</v>
      </c>
      <c r="K1225" t="b">
        <f ca="1">IF(TODAY()-E1225&gt;'Data Inputs'!$B$46,TRUE,FALSE)</f>
        <v>1</v>
      </c>
    </row>
    <row r="1226" spans="1:11" x14ac:dyDescent="0.25">
      <c r="A1226" s="110" t="str">
        <f t="shared" si="57"/>
        <v/>
      </c>
      <c r="B1226" s="55"/>
      <c r="C1226" s="129"/>
      <c r="D1226" s="55"/>
      <c r="E1226" s="56"/>
      <c r="F1226" s="133"/>
      <c r="G1226" s="56"/>
      <c r="H1226" s="84">
        <f>SUMIF('Cash Inflows'!E:E,'AR Journal'!D1226,'Cash Inflows'!F:F)</f>
        <v>0</v>
      </c>
      <c r="I1226" s="84">
        <f t="shared" si="58"/>
        <v>0</v>
      </c>
      <c r="J1226">
        <f t="shared" si="59"/>
        <v>0</v>
      </c>
      <c r="K1226" t="b">
        <f ca="1">IF(TODAY()-E1226&gt;'Data Inputs'!$B$46,TRUE,FALSE)</f>
        <v>1</v>
      </c>
    </row>
    <row r="1227" spans="1:11" x14ac:dyDescent="0.25">
      <c r="A1227" s="110" t="str">
        <f t="shared" si="57"/>
        <v/>
      </c>
      <c r="B1227" s="55"/>
      <c r="C1227" s="129"/>
      <c r="D1227" s="55"/>
      <c r="E1227" s="56"/>
      <c r="F1227" s="133"/>
      <c r="G1227" s="56"/>
      <c r="H1227" s="84">
        <f>SUMIF('Cash Inflows'!E:E,'AR Journal'!D1227,'Cash Inflows'!F:F)</f>
        <v>0</v>
      </c>
      <c r="I1227" s="84">
        <f t="shared" si="58"/>
        <v>0</v>
      </c>
      <c r="J1227">
        <f t="shared" si="59"/>
        <v>0</v>
      </c>
      <c r="K1227" t="b">
        <f ca="1">IF(TODAY()-E1227&gt;'Data Inputs'!$B$46,TRUE,FALSE)</f>
        <v>1</v>
      </c>
    </row>
    <row r="1228" spans="1:11" x14ac:dyDescent="0.25">
      <c r="A1228" s="110" t="str">
        <f t="shared" si="57"/>
        <v/>
      </c>
      <c r="B1228" s="55"/>
      <c r="C1228" s="129"/>
      <c r="D1228" s="55"/>
      <c r="E1228" s="56"/>
      <c r="F1228" s="133"/>
      <c r="G1228" s="56"/>
      <c r="H1228" s="84">
        <f>SUMIF('Cash Inflows'!E:E,'AR Journal'!D1228,'Cash Inflows'!F:F)</f>
        <v>0</v>
      </c>
      <c r="I1228" s="84">
        <f t="shared" si="58"/>
        <v>0</v>
      </c>
      <c r="J1228">
        <f t="shared" si="59"/>
        <v>0</v>
      </c>
      <c r="K1228" t="b">
        <f ca="1">IF(TODAY()-E1228&gt;'Data Inputs'!$B$46,TRUE,FALSE)</f>
        <v>1</v>
      </c>
    </row>
    <row r="1229" spans="1:11" x14ac:dyDescent="0.25">
      <c r="A1229" s="110" t="str">
        <f t="shared" si="57"/>
        <v/>
      </c>
      <c r="B1229" s="55"/>
      <c r="C1229" s="129"/>
      <c r="D1229" s="55"/>
      <c r="E1229" s="56"/>
      <c r="F1229" s="133"/>
      <c r="G1229" s="56"/>
      <c r="H1229" s="84">
        <f>SUMIF('Cash Inflows'!E:E,'AR Journal'!D1229,'Cash Inflows'!F:F)</f>
        <v>0</v>
      </c>
      <c r="I1229" s="84">
        <f t="shared" si="58"/>
        <v>0</v>
      </c>
      <c r="J1229">
        <f t="shared" si="59"/>
        <v>0</v>
      </c>
      <c r="K1229" t="b">
        <f ca="1">IF(TODAY()-E1229&gt;'Data Inputs'!$B$46,TRUE,FALSE)</f>
        <v>1</v>
      </c>
    </row>
    <row r="1230" spans="1:11" x14ac:dyDescent="0.25">
      <c r="A1230" s="110" t="str">
        <f t="shared" si="57"/>
        <v/>
      </c>
      <c r="B1230" s="55"/>
      <c r="C1230" s="129"/>
      <c r="D1230" s="55"/>
      <c r="E1230" s="56"/>
      <c r="F1230" s="133"/>
      <c r="G1230" s="56"/>
      <c r="H1230" s="84">
        <f>SUMIF('Cash Inflows'!E:E,'AR Journal'!D1230,'Cash Inflows'!F:F)</f>
        <v>0</v>
      </c>
      <c r="I1230" s="84">
        <f t="shared" si="58"/>
        <v>0</v>
      </c>
      <c r="J1230">
        <f t="shared" si="59"/>
        <v>0</v>
      </c>
      <c r="K1230" t="b">
        <f ca="1">IF(TODAY()-E1230&gt;'Data Inputs'!$B$46,TRUE,FALSE)</f>
        <v>1</v>
      </c>
    </row>
    <row r="1231" spans="1:11" x14ac:dyDescent="0.25">
      <c r="A1231" s="110" t="str">
        <f t="shared" si="57"/>
        <v/>
      </c>
      <c r="B1231" s="55"/>
      <c r="C1231" s="129"/>
      <c r="D1231" s="55"/>
      <c r="E1231" s="56"/>
      <c r="F1231" s="133"/>
      <c r="G1231" s="56"/>
      <c r="H1231" s="84">
        <f>SUMIF('Cash Inflows'!E:E,'AR Journal'!D1231,'Cash Inflows'!F:F)</f>
        <v>0</v>
      </c>
      <c r="I1231" s="84">
        <f t="shared" si="58"/>
        <v>0</v>
      </c>
      <c r="J1231">
        <f t="shared" si="59"/>
        <v>0</v>
      </c>
      <c r="K1231" t="b">
        <f ca="1">IF(TODAY()-E1231&gt;'Data Inputs'!$B$46,TRUE,FALSE)</f>
        <v>1</v>
      </c>
    </row>
    <row r="1232" spans="1:11" x14ac:dyDescent="0.25">
      <c r="A1232" s="110" t="str">
        <f t="shared" si="57"/>
        <v/>
      </c>
      <c r="B1232" s="55"/>
      <c r="C1232" s="129"/>
      <c r="D1232" s="55"/>
      <c r="E1232" s="56"/>
      <c r="F1232" s="133"/>
      <c r="G1232" s="56"/>
      <c r="H1232" s="84">
        <f>SUMIF('Cash Inflows'!E:E,'AR Journal'!D1232,'Cash Inflows'!F:F)</f>
        <v>0</v>
      </c>
      <c r="I1232" s="84">
        <f t="shared" si="58"/>
        <v>0</v>
      </c>
      <c r="J1232">
        <f t="shared" si="59"/>
        <v>0</v>
      </c>
      <c r="K1232" t="b">
        <f ca="1">IF(TODAY()-E1232&gt;'Data Inputs'!$B$46,TRUE,FALSE)</f>
        <v>1</v>
      </c>
    </row>
    <row r="1233" spans="1:11" x14ac:dyDescent="0.25">
      <c r="A1233" s="110" t="str">
        <f t="shared" si="57"/>
        <v/>
      </c>
      <c r="B1233" s="55"/>
      <c r="C1233" s="129"/>
      <c r="D1233" s="55"/>
      <c r="E1233" s="56"/>
      <c r="F1233" s="133"/>
      <c r="G1233" s="56"/>
      <c r="H1233" s="84">
        <f>SUMIF('Cash Inflows'!E:E,'AR Journal'!D1233,'Cash Inflows'!F:F)</f>
        <v>0</v>
      </c>
      <c r="I1233" s="84">
        <f t="shared" si="58"/>
        <v>0</v>
      </c>
      <c r="J1233">
        <f t="shared" si="59"/>
        <v>0</v>
      </c>
      <c r="K1233" t="b">
        <f ca="1">IF(TODAY()-E1233&gt;'Data Inputs'!$B$46,TRUE,FALSE)</f>
        <v>1</v>
      </c>
    </row>
    <row r="1234" spans="1:11" x14ac:dyDescent="0.25">
      <c r="A1234" s="110" t="str">
        <f t="shared" si="57"/>
        <v/>
      </c>
      <c r="B1234" s="55"/>
      <c r="C1234" s="129"/>
      <c r="D1234" s="55"/>
      <c r="E1234" s="56"/>
      <c r="F1234" s="133"/>
      <c r="G1234" s="56"/>
      <c r="H1234" s="84">
        <f>SUMIF('Cash Inflows'!E:E,'AR Journal'!D1234,'Cash Inflows'!F:F)</f>
        <v>0</v>
      </c>
      <c r="I1234" s="84">
        <f t="shared" si="58"/>
        <v>0</v>
      </c>
      <c r="J1234">
        <f t="shared" si="59"/>
        <v>0</v>
      </c>
      <c r="K1234" t="b">
        <f ca="1">IF(TODAY()-E1234&gt;'Data Inputs'!$B$46,TRUE,FALSE)</f>
        <v>1</v>
      </c>
    </row>
    <row r="1235" spans="1:11" x14ac:dyDescent="0.25">
      <c r="A1235" s="110" t="str">
        <f t="shared" si="57"/>
        <v/>
      </c>
      <c r="B1235" s="55"/>
      <c r="C1235" s="129"/>
      <c r="D1235" s="55"/>
      <c r="E1235" s="56"/>
      <c r="F1235" s="133"/>
      <c r="G1235" s="56"/>
      <c r="H1235" s="84">
        <f>SUMIF('Cash Inflows'!E:E,'AR Journal'!D1235,'Cash Inflows'!F:F)</f>
        <v>0</v>
      </c>
      <c r="I1235" s="84">
        <f t="shared" si="58"/>
        <v>0</v>
      </c>
      <c r="J1235">
        <f t="shared" si="59"/>
        <v>0</v>
      </c>
      <c r="K1235" t="b">
        <f ca="1">IF(TODAY()-E1235&gt;'Data Inputs'!$B$46,TRUE,FALSE)</f>
        <v>1</v>
      </c>
    </row>
    <row r="1236" spans="1:11" x14ac:dyDescent="0.25">
      <c r="A1236" s="110" t="str">
        <f t="shared" si="57"/>
        <v/>
      </c>
      <c r="B1236" s="55"/>
      <c r="C1236" s="129"/>
      <c r="D1236" s="55"/>
      <c r="E1236" s="56"/>
      <c r="F1236" s="133"/>
      <c r="G1236" s="56"/>
      <c r="H1236" s="84">
        <f>SUMIF('Cash Inflows'!E:E,'AR Journal'!D1236,'Cash Inflows'!F:F)</f>
        <v>0</v>
      </c>
      <c r="I1236" s="84">
        <f t="shared" si="58"/>
        <v>0</v>
      </c>
      <c r="J1236">
        <f t="shared" si="59"/>
        <v>0</v>
      </c>
      <c r="K1236" t="b">
        <f ca="1">IF(TODAY()-E1236&gt;'Data Inputs'!$B$46,TRUE,FALSE)</f>
        <v>1</v>
      </c>
    </row>
    <row r="1237" spans="1:11" x14ac:dyDescent="0.25">
      <c r="A1237" s="110" t="str">
        <f t="shared" si="57"/>
        <v/>
      </c>
      <c r="B1237" s="55"/>
      <c r="C1237" s="129"/>
      <c r="D1237" s="55"/>
      <c r="E1237" s="56"/>
      <c r="F1237" s="133"/>
      <c r="G1237" s="56"/>
      <c r="H1237" s="84">
        <f>SUMIF('Cash Inflows'!E:E,'AR Journal'!D1237,'Cash Inflows'!F:F)</f>
        <v>0</v>
      </c>
      <c r="I1237" s="84">
        <f t="shared" si="58"/>
        <v>0</v>
      </c>
      <c r="J1237">
        <f t="shared" si="59"/>
        <v>0</v>
      </c>
      <c r="K1237" t="b">
        <f ca="1">IF(TODAY()-E1237&gt;'Data Inputs'!$B$46,TRUE,FALSE)</f>
        <v>1</v>
      </c>
    </row>
    <row r="1238" spans="1:11" x14ac:dyDescent="0.25">
      <c r="A1238" s="110" t="str">
        <f t="shared" si="57"/>
        <v/>
      </c>
      <c r="B1238" s="55"/>
      <c r="C1238" s="129"/>
      <c r="D1238" s="55"/>
      <c r="E1238" s="56"/>
      <c r="F1238" s="133"/>
      <c r="G1238" s="56"/>
      <c r="H1238" s="84">
        <f>SUMIF('Cash Inflows'!E:E,'AR Journal'!D1238,'Cash Inflows'!F:F)</f>
        <v>0</v>
      </c>
      <c r="I1238" s="84">
        <f t="shared" si="58"/>
        <v>0</v>
      </c>
      <c r="J1238">
        <f t="shared" si="59"/>
        <v>0</v>
      </c>
      <c r="K1238" t="b">
        <f ca="1">IF(TODAY()-E1238&gt;'Data Inputs'!$B$46,TRUE,FALSE)</f>
        <v>1</v>
      </c>
    </row>
    <row r="1239" spans="1:11" x14ac:dyDescent="0.25">
      <c r="A1239" s="110" t="str">
        <f t="shared" si="57"/>
        <v/>
      </c>
      <c r="B1239" s="55"/>
      <c r="C1239" s="129"/>
      <c r="D1239" s="55"/>
      <c r="E1239" s="56"/>
      <c r="F1239" s="133"/>
      <c r="G1239" s="56"/>
      <c r="H1239" s="84">
        <f>SUMIF('Cash Inflows'!E:E,'AR Journal'!D1239,'Cash Inflows'!F:F)</f>
        <v>0</v>
      </c>
      <c r="I1239" s="84">
        <f t="shared" si="58"/>
        <v>0</v>
      </c>
      <c r="J1239">
        <f t="shared" si="59"/>
        <v>0</v>
      </c>
      <c r="K1239" t="b">
        <f ca="1">IF(TODAY()-E1239&gt;'Data Inputs'!$B$46,TRUE,FALSE)</f>
        <v>1</v>
      </c>
    </row>
    <row r="1240" spans="1:11" x14ac:dyDescent="0.25">
      <c r="A1240" s="110" t="str">
        <f t="shared" si="57"/>
        <v/>
      </c>
      <c r="B1240" s="55"/>
      <c r="C1240" s="129"/>
      <c r="D1240" s="55"/>
      <c r="E1240" s="56"/>
      <c r="F1240" s="133"/>
      <c r="G1240" s="56"/>
      <c r="H1240" s="84">
        <f>SUMIF('Cash Inflows'!E:E,'AR Journal'!D1240,'Cash Inflows'!F:F)</f>
        <v>0</v>
      </c>
      <c r="I1240" s="84">
        <f t="shared" si="58"/>
        <v>0</v>
      </c>
      <c r="J1240">
        <f t="shared" si="59"/>
        <v>0</v>
      </c>
      <c r="K1240" t="b">
        <f ca="1">IF(TODAY()-E1240&gt;'Data Inputs'!$B$46,TRUE,FALSE)</f>
        <v>1</v>
      </c>
    </row>
    <row r="1241" spans="1:11" x14ac:dyDescent="0.25">
      <c r="A1241" s="110" t="str">
        <f t="shared" si="57"/>
        <v/>
      </c>
      <c r="B1241" s="55"/>
      <c r="C1241" s="129"/>
      <c r="D1241" s="55"/>
      <c r="E1241" s="56"/>
      <c r="F1241" s="133"/>
      <c r="G1241" s="56"/>
      <c r="H1241" s="84">
        <f>SUMIF('Cash Inflows'!E:E,'AR Journal'!D1241,'Cash Inflows'!F:F)</f>
        <v>0</v>
      </c>
      <c r="I1241" s="84">
        <f t="shared" si="58"/>
        <v>0</v>
      </c>
      <c r="J1241">
        <f t="shared" si="59"/>
        <v>0</v>
      </c>
      <c r="K1241" t="b">
        <f ca="1">IF(TODAY()-E1241&gt;'Data Inputs'!$B$46,TRUE,FALSE)</f>
        <v>1</v>
      </c>
    </row>
    <row r="1242" spans="1:11" x14ac:dyDescent="0.25">
      <c r="A1242" s="110" t="str">
        <f t="shared" si="57"/>
        <v/>
      </c>
      <c r="B1242" s="55"/>
      <c r="C1242" s="129"/>
      <c r="D1242" s="55"/>
      <c r="E1242" s="56"/>
      <c r="F1242" s="133"/>
      <c r="G1242" s="56"/>
      <c r="H1242" s="84">
        <f>SUMIF('Cash Inflows'!E:E,'AR Journal'!D1242,'Cash Inflows'!F:F)</f>
        <v>0</v>
      </c>
      <c r="I1242" s="84">
        <f t="shared" si="58"/>
        <v>0</v>
      </c>
      <c r="J1242">
        <f t="shared" si="59"/>
        <v>0</v>
      </c>
      <c r="K1242" t="b">
        <f ca="1">IF(TODAY()-E1242&gt;'Data Inputs'!$B$46,TRUE,FALSE)</f>
        <v>1</v>
      </c>
    </row>
    <row r="1243" spans="1:11" x14ac:dyDescent="0.25">
      <c r="A1243" s="110" t="str">
        <f t="shared" si="57"/>
        <v/>
      </c>
      <c r="B1243" s="55"/>
      <c r="C1243" s="129"/>
      <c r="D1243" s="55"/>
      <c r="E1243" s="56"/>
      <c r="F1243" s="133"/>
      <c r="G1243" s="56"/>
      <c r="H1243" s="84">
        <f>SUMIF('Cash Inflows'!E:E,'AR Journal'!D1243,'Cash Inflows'!F:F)</f>
        <v>0</v>
      </c>
      <c r="I1243" s="84">
        <f t="shared" si="58"/>
        <v>0</v>
      </c>
      <c r="J1243">
        <f t="shared" si="59"/>
        <v>0</v>
      </c>
      <c r="K1243" t="b">
        <f ca="1">IF(TODAY()-E1243&gt;'Data Inputs'!$B$46,TRUE,FALSE)</f>
        <v>1</v>
      </c>
    </row>
    <row r="1244" spans="1:11" x14ac:dyDescent="0.25">
      <c r="A1244" s="110" t="str">
        <f t="shared" si="57"/>
        <v/>
      </c>
      <c r="B1244" s="55"/>
      <c r="C1244" s="129"/>
      <c r="D1244" s="55"/>
      <c r="E1244" s="56"/>
      <c r="F1244" s="133"/>
      <c r="G1244" s="56"/>
      <c r="H1244" s="84">
        <f>SUMIF('Cash Inflows'!E:E,'AR Journal'!D1244,'Cash Inflows'!F:F)</f>
        <v>0</v>
      </c>
      <c r="I1244" s="84">
        <f t="shared" si="58"/>
        <v>0</v>
      </c>
      <c r="J1244">
        <f t="shared" si="59"/>
        <v>0</v>
      </c>
      <c r="K1244" t="b">
        <f ca="1">IF(TODAY()-E1244&gt;'Data Inputs'!$B$46,TRUE,FALSE)</f>
        <v>1</v>
      </c>
    </row>
    <row r="1245" spans="1:11" x14ac:dyDescent="0.25">
      <c r="A1245" s="110" t="str">
        <f t="shared" si="57"/>
        <v/>
      </c>
      <c r="B1245" s="55"/>
      <c r="C1245" s="129"/>
      <c r="D1245" s="55"/>
      <c r="E1245" s="56"/>
      <c r="F1245" s="133"/>
      <c r="G1245" s="56"/>
      <c r="H1245" s="84">
        <f>SUMIF('Cash Inflows'!E:E,'AR Journal'!D1245,'Cash Inflows'!F:F)</f>
        <v>0</v>
      </c>
      <c r="I1245" s="84">
        <f t="shared" si="58"/>
        <v>0</v>
      </c>
      <c r="J1245">
        <f t="shared" si="59"/>
        <v>0</v>
      </c>
      <c r="K1245" t="b">
        <f ca="1">IF(TODAY()-E1245&gt;'Data Inputs'!$B$46,TRUE,FALSE)</f>
        <v>1</v>
      </c>
    </row>
    <row r="1246" spans="1:11" x14ac:dyDescent="0.25">
      <c r="A1246" s="110" t="str">
        <f t="shared" si="57"/>
        <v/>
      </c>
      <c r="B1246" s="55"/>
      <c r="C1246" s="129"/>
      <c r="D1246" s="55"/>
      <c r="E1246" s="56"/>
      <c r="F1246" s="133"/>
      <c r="G1246" s="56"/>
      <c r="H1246" s="84">
        <f>SUMIF('Cash Inflows'!E:E,'AR Journal'!D1246,'Cash Inflows'!F:F)</f>
        <v>0</v>
      </c>
      <c r="I1246" s="84">
        <f t="shared" si="58"/>
        <v>0</v>
      </c>
      <c r="J1246">
        <f t="shared" si="59"/>
        <v>0</v>
      </c>
      <c r="K1246" t="b">
        <f ca="1">IF(TODAY()-E1246&gt;'Data Inputs'!$B$46,TRUE,FALSE)</f>
        <v>1</v>
      </c>
    </row>
    <row r="1247" spans="1:11" x14ac:dyDescent="0.25">
      <c r="A1247" s="110" t="str">
        <f t="shared" si="57"/>
        <v/>
      </c>
      <c r="B1247" s="55"/>
      <c r="C1247" s="129"/>
      <c r="D1247" s="55"/>
      <c r="E1247" s="56"/>
      <c r="F1247" s="133"/>
      <c r="G1247" s="56"/>
      <c r="H1247" s="84">
        <f>SUMIF('Cash Inflows'!E:E,'AR Journal'!D1247,'Cash Inflows'!F:F)</f>
        <v>0</v>
      </c>
      <c r="I1247" s="84">
        <f t="shared" si="58"/>
        <v>0</v>
      </c>
      <c r="J1247">
        <f t="shared" si="59"/>
        <v>0</v>
      </c>
      <c r="K1247" t="b">
        <f ca="1">IF(TODAY()-E1247&gt;'Data Inputs'!$B$46,TRUE,FALSE)</f>
        <v>1</v>
      </c>
    </row>
    <row r="1248" spans="1:11" x14ac:dyDescent="0.25">
      <c r="A1248" s="110" t="str">
        <f t="shared" si="57"/>
        <v/>
      </c>
      <c r="B1248" s="55"/>
      <c r="C1248" s="129"/>
      <c r="D1248" s="55"/>
      <c r="E1248" s="56"/>
      <c r="F1248" s="133"/>
      <c r="G1248" s="56"/>
      <c r="H1248" s="84">
        <f>SUMIF('Cash Inflows'!E:E,'AR Journal'!D1248,'Cash Inflows'!F:F)</f>
        <v>0</v>
      </c>
      <c r="I1248" s="84">
        <f t="shared" si="58"/>
        <v>0</v>
      </c>
      <c r="J1248">
        <f t="shared" si="59"/>
        <v>0</v>
      </c>
      <c r="K1248" t="b">
        <f ca="1">IF(TODAY()-E1248&gt;'Data Inputs'!$B$46,TRUE,FALSE)</f>
        <v>1</v>
      </c>
    </row>
    <row r="1249" spans="1:11" x14ac:dyDescent="0.25">
      <c r="A1249" s="110" t="str">
        <f t="shared" si="57"/>
        <v/>
      </c>
      <c r="B1249" s="55"/>
      <c r="C1249" s="129"/>
      <c r="D1249" s="55"/>
      <c r="E1249" s="56"/>
      <c r="F1249" s="133"/>
      <c r="G1249" s="56"/>
      <c r="H1249" s="84">
        <f>SUMIF('Cash Inflows'!E:E,'AR Journal'!D1249,'Cash Inflows'!F:F)</f>
        <v>0</v>
      </c>
      <c r="I1249" s="84">
        <f t="shared" si="58"/>
        <v>0</v>
      </c>
      <c r="J1249">
        <f t="shared" si="59"/>
        <v>0</v>
      </c>
      <c r="K1249" t="b">
        <f ca="1">IF(TODAY()-E1249&gt;'Data Inputs'!$B$46,TRUE,FALSE)</f>
        <v>1</v>
      </c>
    </row>
    <row r="1250" spans="1:11" x14ac:dyDescent="0.25">
      <c r="A1250" s="110" t="str">
        <f t="shared" si="57"/>
        <v/>
      </c>
      <c r="B1250" s="55"/>
      <c r="C1250" s="129"/>
      <c r="D1250" s="55"/>
      <c r="E1250" s="56"/>
      <c r="F1250" s="133"/>
      <c r="G1250" s="56"/>
      <c r="H1250" s="84">
        <f>SUMIF('Cash Inflows'!E:E,'AR Journal'!D1250,'Cash Inflows'!F:F)</f>
        <v>0</v>
      </c>
      <c r="I1250" s="84">
        <f t="shared" si="58"/>
        <v>0</v>
      </c>
      <c r="J1250">
        <f t="shared" si="59"/>
        <v>0</v>
      </c>
      <c r="K1250" t="b">
        <f ca="1">IF(TODAY()-E1250&gt;'Data Inputs'!$B$46,TRUE,FALSE)</f>
        <v>1</v>
      </c>
    </row>
    <row r="1251" spans="1:11" x14ac:dyDescent="0.25">
      <c r="A1251" s="110" t="str">
        <f t="shared" si="57"/>
        <v/>
      </c>
      <c r="B1251" s="55"/>
      <c r="C1251" s="129"/>
      <c r="D1251" s="55"/>
      <c r="E1251" s="56"/>
      <c r="F1251" s="133"/>
      <c r="G1251" s="56"/>
      <c r="H1251" s="84">
        <f>SUMIF('Cash Inflows'!E:E,'AR Journal'!D1251,'Cash Inflows'!F:F)</f>
        <v>0</v>
      </c>
      <c r="I1251" s="84">
        <f t="shared" si="58"/>
        <v>0</v>
      </c>
      <c r="J1251">
        <f t="shared" si="59"/>
        <v>0</v>
      </c>
      <c r="K1251" t="b">
        <f ca="1">IF(TODAY()-E1251&gt;'Data Inputs'!$B$46,TRUE,FALSE)</f>
        <v>1</v>
      </c>
    </row>
    <row r="1252" spans="1:11" x14ac:dyDescent="0.25">
      <c r="A1252" s="110" t="str">
        <f t="shared" si="57"/>
        <v/>
      </c>
      <c r="B1252" s="55"/>
      <c r="C1252" s="129"/>
      <c r="D1252" s="55"/>
      <c r="E1252" s="56"/>
      <c r="F1252" s="133"/>
      <c r="G1252" s="56"/>
      <c r="H1252" s="84">
        <f>SUMIF('Cash Inflows'!E:E,'AR Journal'!D1252,'Cash Inflows'!F:F)</f>
        <v>0</v>
      </c>
      <c r="I1252" s="84">
        <f t="shared" si="58"/>
        <v>0</v>
      </c>
      <c r="J1252">
        <f t="shared" si="59"/>
        <v>0</v>
      </c>
      <c r="K1252" t="b">
        <f ca="1">IF(TODAY()-E1252&gt;'Data Inputs'!$B$46,TRUE,FALSE)</f>
        <v>1</v>
      </c>
    </row>
    <row r="1253" spans="1:11" x14ac:dyDescent="0.25">
      <c r="A1253" s="110" t="str">
        <f t="shared" si="57"/>
        <v/>
      </c>
      <c r="B1253" s="55"/>
      <c r="C1253" s="129"/>
      <c r="D1253" s="55"/>
      <c r="E1253" s="56"/>
      <c r="F1253" s="133"/>
      <c r="G1253" s="56"/>
      <c r="H1253" s="84">
        <f>SUMIF('Cash Inflows'!E:E,'AR Journal'!D1253,'Cash Inflows'!F:F)</f>
        <v>0</v>
      </c>
      <c r="I1253" s="84">
        <f t="shared" si="58"/>
        <v>0</v>
      </c>
      <c r="J1253">
        <f t="shared" si="59"/>
        <v>0</v>
      </c>
      <c r="K1253" t="b">
        <f ca="1">IF(TODAY()-E1253&gt;'Data Inputs'!$B$46,TRUE,FALSE)</f>
        <v>1</v>
      </c>
    </row>
    <row r="1254" spans="1:11" x14ac:dyDescent="0.25">
      <c r="A1254" s="110" t="str">
        <f t="shared" si="57"/>
        <v/>
      </c>
      <c r="B1254" s="55"/>
      <c r="C1254" s="129"/>
      <c r="D1254" s="55"/>
      <c r="E1254" s="56"/>
      <c r="F1254" s="133"/>
      <c r="G1254" s="56"/>
      <c r="H1254" s="84">
        <f>SUMIF('Cash Inflows'!E:E,'AR Journal'!D1254,'Cash Inflows'!F:F)</f>
        <v>0</v>
      </c>
      <c r="I1254" s="84">
        <f t="shared" si="58"/>
        <v>0</v>
      </c>
      <c r="J1254">
        <f t="shared" si="59"/>
        <v>0</v>
      </c>
      <c r="K1254" t="b">
        <f ca="1">IF(TODAY()-E1254&gt;'Data Inputs'!$B$46,TRUE,FALSE)</f>
        <v>1</v>
      </c>
    </row>
    <row r="1255" spans="1:11" x14ac:dyDescent="0.25">
      <c r="A1255" s="110" t="str">
        <f t="shared" si="57"/>
        <v/>
      </c>
      <c r="B1255" s="55"/>
      <c r="C1255" s="129"/>
      <c r="D1255" s="55"/>
      <c r="E1255" s="56"/>
      <c r="F1255" s="133"/>
      <c r="G1255" s="56"/>
      <c r="H1255" s="84">
        <f>SUMIF('Cash Inflows'!E:E,'AR Journal'!D1255,'Cash Inflows'!F:F)</f>
        <v>0</v>
      </c>
      <c r="I1255" s="84">
        <f t="shared" si="58"/>
        <v>0</v>
      </c>
      <c r="J1255">
        <f t="shared" si="59"/>
        <v>0</v>
      </c>
      <c r="K1255" t="b">
        <f ca="1">IF(TODAY()-E1255&gt;'Data Inputs'!$B$46,TRUE,FALSE)</f>
        <v>1</v>
      </c>
    </row>
    <row r="1256" spans="1:11" x14ac:dyDescent="0.25">
      <c r="A1256" s="110" t="str">
        <f t="shared" si="57"/>
        <v/>
      </c>
      <c r="B1256" s="55"/>
      <c r="C1256" s="129"/>
      <c r="D1256" s="55"/>
      <c r="E1256" s="56"/>
      <c r="F1256" s="133"/>
      <c r="G1256" s="56"/>
      <c r="H1256" s="84">
        <f>SUMIF('Cash Inflows'!E:E,'AR Journal'!D1256,'Cash Inflows'!F:F)</f>
        <v>0</v>
      </c>
      <c r="I1256" s="84">
        <f t="shared" si="58"/>
        <v>0</v>
      </c>
      <c r="J1256">
        <f t="shared" si="59"/>
        <v>0</v>
      </c>
      <c r="K1256" t="b">
        <f ca="1">IF(TODAY()-E1256&gt;'Data Inputs'!$B$46,TRUE,FALSE)</f>
        <v>1</v>
      </c>
    </row>
    <row r="1257" spans="1:11" x14ac:dyDescent="0.25">
      <c r="A1257" s="110" t="str">
        <f t="shared" si="57"/>
        <v/>
      </c>
      <c r="B1257" s="55"/>
      <c r="C1257" s="129"/>
      <c r="D1257" s="55"/>
      <c r="E1257" s="56"/>
      <c r="F1257" s="133"/>
      <c r="G1257" s="56"/>
      <c r="H1257" s="84">
        <f>SUMIF('Cash Inflows'!E:E,'AR Journal'!D1257,'Cash Inflows'!F:F)</f>
        <v>0</v>
      </c>
      <c r="I1257" s="84">
        <f t="shared" si="58"/>
        <v>0</v>
      </c>
      <c r="J1257">
        <f t="shared" si="59"/>
        <v>0</v>
      </c>
      <c r="K1257" t="b">
        <f ca="1">IF(TODAY()-E1257&gt;'Data Inputs'!$B$46,TRUE,FALSE)</f>
        <v>1</v>
      </c>
    </row>
    <row r="1258" spans="1:11" x14ac:dyDescent="0.25">
      <c r="A1258" s="110" t="str">
        <f t="shared" si="57"/>
        <v/>
      </c>
      <c r="B1258" s="55"/>
      <c r="C1258" s="129"/>
      <c r="D1258" s="55"/>
      <c r="E1258" s="56"/>
      <c r="F1258" s="133"/>
      <c r="G1258" s="56"/>
      <c r="H1258" s="84">
        <f>SUMIF('Cash Inflows'!E:E,'AR Journal'!D1258,'Cash Inflows'!F:F)</f>
        <v>0</v>
      </c>
      <c r="I1258" s="84">
        <f t="shared" si="58"/>
        <v>0</v>
      </c>
      <c r="J1258">
        <f t="shared" si="59"/>
        <v>0</v>
      </c>
      <c r="K1258" t="b">
        <f ca="1">IF(TODAY()-E1258&gt;'Data Inputs'!$B$46,TRUE,FALSE)</f>
        <v>1</v>
      </c>
    </row>
    <row r="1259" spans="1:11" x14ac:dyDescent="0.25">
      <c r="A1259" s="110" t="str">
        <f t="shared" si="57"/>
        <v/>
      </c>
      <c r="B1259" s="55"/>
      <c r="C1259" s="129"/>
      <c r="D1259" s="55"/>
      <c r="E1259" s="56"/>
      <c r="F1259" s="133"/>
      <c r="G1259" s="56"/>
      <c r="H1259" s="84">
        <f>SUMIF('Cash Inflows'!E:E,'AR Journal'!D1259,'Cash Inflows'!F:F)</f>
        <v>0</v>
      </c>
      <c r="I1259" s="84">
        <f t="shared" si="58"/>
        <v>0</v>
      </c>
      <c r="J1259">
        <f t="shared" si="59"/>
        <v>0</v>
      </c>
      <c r="K1259" t="b">
        <f ca="1">IF(TODAY()-E1259&gt;'Data Inputs'!$B$46,TRUE,FALSE)</f>
        <v>1</v>
      </c>
    </row>
    <row r="1260" spans="1:11" x14ac:dyDescent="0.25">
      <c r="A1260" s="110" t="str">
        <f t="shared" si="57"/>
        <v/>
      </c>
      <c r="B1260" s="55"/>
      <c r="C1260" s="129"/>
      <c r="D1260" s="55"/>
      <c r="E1260" s="56"/>
      <c r="F1260" s="133"/>
      <c r="G1260" s="56"/>
      <c r="H1260" s="84">
        <f>SUMIF('Cash Inflows'!E:E,'AR Journal'!D1260,'Cash Inflows'!F:F)</f>
        <v>0</v>
      </c>
      <c r="I1260" s="84">
        <f t="shared" si="58"/>
        <v>0</v>
      </c>
      <c r="J1260">
        <f t="shared" si="59"/>
        <v>0</v>
      </c>
      <c r="K1260" t="b">
        <f ca="1">IF(TODAY()-E1260&gt;'Data Inputs'!$B$46,TRUE,FALSE)</f>
        <v>1</v>
      </c>
    </row>
    <row r="1261" spans="1:11" x14ac:dyDescent="0.25">
      <c r="A1261" s="110" t="str">
        <f t="shared" si="57"/>
        <v/>
      </c>
      <c r="B1261" s="55"/>
      <c r="C1261" s="129"/>
      <c r="D1261" s="55"/>
      <c r="E1261" s="56"/>
      <c r="F1261" s="133"/>
      <c r="G1261" s="56"/>
      <c r="H1261" s="84">
        <f>SUMIF('Cash Inflows'!E:E,'AR Journal'!D1261,'Cash Inflows'!F:F)</f>
        <v>0</v>
      </c>
      <c r="I1261" s="84">
        <f t="shared" si="58"/>
        <v>0</v>
      </c>
      <c r="J1261">
        <f t="shared" si="59"/>
        <v>0</v>
      </c>
      <c r="K1261" t="b">
        <f ca="1">IF(TODAY()-E1261&gt;'Data Inputs'!$B$46,TRUE,FALSE)</f>
        <v>1</v>
      </c>
    </row>
    <row r="1262" spans="1:11" x14ac:dyDescent="0.25">
      <c r="A1262" s="110" t="str">
        <f t="shared" si="57"/>
        <v/>
      </c>
      <c r="B1262" s="55"/>
      <c r="C1262" s="129"/>
      <c r="D1262" s="55"/>
      <c r="E1262" s="56"/>
      <c r="F1262" s="133"/>
      <c r="G1262" s="56"/>
      <c r="H1262" s="84">
        <f>SUMIF('Cash Inflows'!E:E,'AR Journal'!D1262,'Cash Inflows'!F:F)</f>
        <v>0</v>
      </c>
      <c r="I1262" s="84">
        <f t="shared" si="58"/>
        <v>0</v>
      </c>
      <c r="J1262">
        <f t="shared" si="59"/>
        <v>0</v>
      </c>
      <c r="K1262" t="b">
        <f ca="1">IF(TODAY()-E1262&gt;'Data Inputs'!$B$46,TRUE,FALSE)</f>
        <v>1</v>
      </c>
    </row>
    <row r="1263" spans="1:11" x14ac:dyDescent="0.25">
      <c r="A1263" s="110" t="str">
        <f t="shared" si="57"/>
        <v/>
      </c>
      <c r="B1263" s="55"/>
      <c r="C1263" s="129"/>
      <c r="D1263" s="55"/>
      <c r="E1263" s="56"/>
      <c r="F1263" s="133"/>
      <c r="G1263" s="56"/>
      <c r="H1263" s="84">
        <f>SUMIF('Cash Inflows'!E:E,'AR Journal'!D1263,'Cash Inflows'!F:F)</f>
        <v>0</v>
      </c>
      <c r="I1263" s="84">
        <f t="shared" si="58"/>
        <v>0</v>
      </c>
      <c r="J1263">
        <f t="shared" si="59"/>
        <v>0</v>
      </c>
      <c r="K1263" t="b">
        <f ca="1">IF(TODAY()-E1263&gt;'Data Inputs'!$B$46,TRUE,FALSE)</f>
        <v>1</v>
      </c>
    </row>
    <row r="1264" spans="1:11" x14ac:dyDescent="0.25">
      <c r="A1264" s="110" t="str">
        <f t="shared" si="57"/>
        <v/>
      </c>
      <c r="B1264" s="55"/>
      <c r="C1264" s="129"/>
      <c r="D1264" s="55"/>
      <c r="E1264" s="56"/>
      <c r="F1264" s="133"/>
      <c r="G1264" s="56"/>
      <c r="H1264" s="84">
        <f>SUMIF('Cash Inflows'!E:E,'AR Journal'!D1264,'Cash Inflows'!F:F)</f>
        <v>0</v>
      </c>
      <c r="I1264" s="84">
        <f t="shared" si="58"/>
        <v>0</v>
      </c>
      <c r="J1264">
        <f t="shared" si="59"/>
        <v>0</v>
      </c>
      <c r="K1264" t="b">
        <f ca="1">IF(TODAY()-E1264&gt;'Data Inputs'!$B$46,TRUE,FALSE)</f>
        <v>1</v>
      </c>
    </row>
    <row r="1265" spans="1:11" x14ac:dyDescent="0.25">
      <c r="A1265" s="110" t="str">
        <f t="shared" si="57"/>
        <v/>
      </c>
      <c r="B1265" s="55"/>
      <c r="C1265" s="129"/>
      <c r="D1265" s="55"/>
      <c r="E1265" s="56"/>
      <c r="F1265" s="133"/>
      <c r="G1265" s="56"/>
      <c r="H1265" s="84">
        <f>SUMIF('Cash Inflows'!E:E,'AR Journal'!D1265,'Cash Inflows'!F:F)</f>
        <v>0</v>
      </c>
      <c r="I1265" s="84">
        <f t="shared" si="58"/>
        <v>0</v>
      </c>
      <c r="J1265">
        <f t="shared" si="59"/>
        <v>0</v>
      </c>
      <c r="K1265" t="b">
        <f ca="1">IF(TODAY()-E1265&gt;'Data Inputs'!$B$46,TRUE,FALSE)</f>
        <v>1</v>
      </c>
    </row>
    <row r="1266" spans="1:11" x14ac:dyDescent="0.25">
      <c r="A1266" s="110" t="str">
        <f t="shared" si="57"/>
        <v/>
      </c>
      <c r="B1266" s="55"/>
      <c r="C1266" s="129"/>
      <c r="D1266" s="55"/>
      <c r="E1266" s="56"/>
      <c r="F1266" s="133"/>
      <c r="G1266" s="56"/>
      <c r="H1266" s="84">
        <f>SUMIF('Cash Inflows'!E:E,'AR Journal'!D1266,'Cash Inflows'!F:F)</f>
        <v>0</v>
      </c>
      <c r="I1266" s="84">
        <f t="shared" si="58"/>
        <v>0</v>
      </c>
      <c r="J1266">
        <f t="shared" si="59"/>
        <v>0</v>
      </c>
      <c r="K1266" t="b">
        <f ca="1">IF(TODAY()-E1266&gt;'Data Inputs'!$B$46,TRUE,FALSE)</f>
        <v>1</v>
      </c>
    </row>
    <row r="1267" spans="1:11" x14ac:dyDescent="0.25">
      <c r="A1267" s="110" t="str">
        <f t="shared" si="57"/>
        <v/>
      </c>
      <c r="B1267" s="55"/>
      <c r="C1267" s="129"/>
      <c r="D1267" s="55"/>
      <c r="E1267" s="56"/>
      <c r="F1267" s="133"/>
      <c r="G1267" s="56"/>
      <c r="H1267" s="84">
        <f>SUMIF('Cash Inflows'!E:E,'AR Journal'!D1267,'Cash Inflows'!F:F)</f>
        <v>0</v>
      </c>
      <c r="I1267" s="84">
        <f t="shared" si="58"/>
        <v>0</v>
      </c>
      <c r="J1267">
        <f t="shared" si="59"/>
        <v>0</v>
      </c>
      <c r="K1267" t="b">
        <f ca="1">IF(TODAY()-E1267&gt;'Data Inputs'!$B$46,TRUE,FALSE)</f>
        <v>1</v>
      </c>
    </row>
    <row r="1268" spans="1:11" x14ac:dyDescent="0.25">
      <c r="A1268" s="110" t="str">
        <f t="shared" si="57"/>
        <v/>
      </c>
      <c r="B1268" s="55"/>
      <c r="C1268" s="129"/>
      <c r="D1268" s="55"/>
      <c r="E1268" s="56"/>
      <c r="F1268" s="133"/>
      <c r="G1268" s="56"/>
      <c r="H1268" s="84">
        <f>SUMIF('Cash Inflows'!E:E,'AR Journal'!D1268,'Cash Inflows'!F:F)</f>
        <v>0</v>
      </c>
      <c r="I1268" s="84">
        <f t="shared" si="58"/>
        <v>0</v>
      </c>
      <c r="J1268">
        <f t="shared" si="59"/>
        <v>0</v>
      </c>
      <c r="K1268" t="b">
        <f ca="1">IF(TODAY()-E1268&gt;'Data Inputs'!$B$46,TRUE,FALSE)</f>
        <v>1</v>
      </c>
    </row>
    <row r="1269" spans="1:11" x14ac:dyDescent="0.25">
      <c r="A1269" s="110" t="str">
        <f t="shared" si="57"/>
        <v/>
      </c>
      <c r="B1269" s="55"/>
      <c r="C1269" s="129"/>
      <c r="D1269" s="55"/>
      <c r="E1269" s="56"/>
      <c r="F1269" s="133"/>
      <c r="G1269" s="56"/>
      <c r="H1269" s="84">
        <f>SUMIF('Cash Inflows'!E:E,'AR Journal'!D1269,'Cash Inflows'!F:F)</f>
        <v>0</v>
      </c>
      <c r="I1269" s="84">
        <f t="shared" si="58"/>
        <v>0</v>
      </c>
      <c r="J1269">
        <f t="shared" si="59"/>
        <v>0</v>
      </c>
      <c r="K1269" t="b">
        <f ca="1">IF(TODAY()-E1269&gt;'Data Inputs'!$B$46,TRUE,FALSE)</f>
        <v>1</v>
      </c>
    </row>
    <row r="1270" spans="1:11" x14ac:dyDescent="0.25">
      <c r="A1270" s="110" t="str">
        <f t="shared" si="57"/>
        <v/>
      </c>
      <c r="B1270" s="55"/>
      <c r="C1270" s="129"/>
      <c r="D1270" s="55"/>
      <c r="E1270" s="56"/>
      <c r="F1270" s="133"/>
      <c r="G1270" s="56"/>
      <c r="H1270" s="84">
        <f>SUMIF('Cash Inflows'!E:E,'AR Journal'!D1270,'Cash Inflows'!F:F)</f>
        <v>0</v>
      </c>
      <c r="I1270" s="84">
        <f t="shared" si="58"/>
        <v>0</v>
      </c>
      <c r="J1270">
        <f t="shared" si="59"/>
        <v>0</v>
      </c>
      <c r="K1270" t="b">
        <f ca="1">IF(TODAY()-E1270&gt;'Data Inputs'!$B$46,TRUE,FALSE)</f>
        <v>1</v>
      </c>
    </row>
    <row r="1271" spans="1:11" x14ac:dyDescent="0.25">
      <c r="A1271" s="110" t="str">
        <f t="shared" si="57"/>
        <v/>
      </c>
      <c r="B1271" s="55"/>
      <c r="C1271" s="129"/>
      <c r="D1271" s="55"/>
      <c r="E1271" s="56"/>
      <c r="F1271" s="133"/>
      <c r="G1271" s="56"/>
      <c r="H1271" s="84">
        <f>SUMIF('Cash Inflows'!E:E,'AR Journal'!D1271,'Cash Inflows'!F:F)</f>
        <v>0</v>
      </c>
      <c r="I1271" s="84">
        <f t="shared" si="58"/>
        <v>0</v>
      </c>
      <c r="J1271">
        <f t="shared" si="59"/>
        <v>0</v>
      </c>
      <c r="K1271" t="b">
        <f ca="1">IF(TODAY()-E1271&gt;'Data Inputs'!$B$46,TRUE,FALSE)</f>
        <v>1</v>
      </c>
    </row>
    <row r="1272" spans="1:11" x14ac:dyDescent="0.25">
      <c r="A1272" s="110" t="str">
        <f t="shared" si="57"/>
        <v/>
      </c>
      <c r="B1272" s="55"/>
      <c r="C1272" s="129"/>
      <c r="D1272" s="55"/>
      <c r="E1272" s="56"/>
      <c r="F1272" s="133"/>
      <c r="G1272" s="56"/>
      <c r="H1272" s="84">
        <f>SUMIF('Cash Inflows'!E:E,'AR Journal'!D1272,'Cash Inflows'!F:F)</f>
        <v>0</v>
      </c>
      <c r="I1272" s="84">
        <f t="shared" si="58"/>
        <v>0</v>
      </c>
      <c r="J1272">
        <f t="shared" si="59"/>
        <v>0</v>
      </c>
      <c r="K1272" t="b">
        <f ca="1">IF(TODAY()-E1272&gt;'Data Inputs'!$B$46,TRUE,FALSE)</f>
        <v>1</v>
      </c>
    </row>
    <row r="1273" spans="1:11" x14ac:dyDescent="0.25">
      <c r="A1273" s="110" t="str">
        <f t="shared" si="57"/>
        <v/>
      </c>
      <c r="B1273" s="55"/>
      <c r="C1273" s="129"/>
      <c r="D1273" s="55"/>
      <c r="E1273" s="56"/>
      <c r="F1273" s="133"/>
      <c r="G1273" s="56"/>
      <c r="H1273" s="84">
        <f>SUMIF('Cash Inflows'!E:E,'AR Journal'!D1273,'Cash Inflows'!F:F)</f>
        <v>0</v>
      </c>
      <c r="I1273" s="84">
        <f t="shared" si="58"/>
        <v>0</v>
      </c>
      <c r="J1273">
        <f t="shared" si="59"/>
        <v>0</v>
      </c>
      <c r="K1273" t="b">
        <f ca="1">IF(TODAY()-E1273&gt;'Data Inputs'!$B$46,TRUE,FALSE)</f>
        <v>1</v>
      </c>
    </row>
    <row r="1274" spans="1:11" x14ac:dyDescent="0.25">
      <c r="A1274" s="110" t="str">
        <f t="shared" si="57"/>
        <v/>
      </c>
      <c r="B1274" s="55"/>
      <c r="C1274" s="129"/>
      <c r="D1274" s="55"/>
      <c r="E1274" s="56"/>
      <c r="F1274" s="133"/>
      <c r="G1274" s="56"/>
      <c r="H1274" s="84">
        <f>SUMIF('Cash Inflows'!E:E,'AR Journal'!D1274,'Cash Inflows'!F:F)</f>
        <v>0</v>
      </c>
      <c r="I1274" s="84">
        <f t="shared" si="58"/>
        <v>0</v>
      </c>
      <c r="J1274">
        <f t="shared" si="59"/>
        <v>0</v>
      </c>
      <c r="K1274" t="b">
        <f ca="1">IF(TODAY()-E1274&gt;'Data Inputs'!$B$46,TRUE,FALSE)</f>
        <v>1</v>
      </c>
    </row>
    <row r="1275" spans="1:11" x14ac:dyDescent="0.25">
      <c r="A1275" s="110" t="str">
        <f t="shared" si="57"/>
        <v/>
      </c>
      <c r="B1275" s="55"/>
      <c r="C1275" s="129"/>
      <c r="D1275" s="55"/>
      <c r="E1275" s="56"/>
      <c r="F1275" s="133"/>
      <c r="G1275" s="56"/>
      <c r="H1275" s="84">
        <f>SUMIF('Cash Inflows'!E:E,'AR Journal'!D1275,'Cash Inflows'!F:F)</f>
        <v>0</v>
      </c>
      <c r="I1275" s="84">
        <f t="shared" si="58"/>
        <v>0</v>
      </c>
      <c r="J1275">
        <f t="shared" si="59"/>
        <v>0</v>
      </c>
      <c r="K1275" t="b">
        <f ca="1">IF(TODAY()-E1275&gt;'Data Inputs'!$B$46,TRUE,FALSE)</f>
        <v>1</v>
      </c>
    </row>
    <row r="1276" spans="1:11" x14ac:dyDescent="0.25">
      <c r="A1276" s="110" t="str">
        <f t="shared" si="57"/>
        <v/>
      </c>
      <c r="B1276" s="55"/>
      <c r="C1276" s="129"/>
      <c r="D1276" s="55"/>
      <c r="E1276" s="56"/>
      <c r="F1276" s="133"/>
      <c r="G1276" s="56"/>
      <c r="H1276" s="84">
        <f>SUMIF('Cash Inflows'!E:E,'AR Journal'!D1276,'Cash Inflows'!F:F)</f>
        <v>0</v>
      </c>
      <c r="I1276" s="84">
        <f t="shared" si="58"/>
        <v>0</v>
      </c>
      <c r="J1276">
        <f t="shared" si="59"/>
        <v>0</v>
      </c>
      <c r="K1276" t="b">
        <f ca="1">IF(TODAY()-E1276&gt;'Data Inputs'!$B$46,TRUE,FALSE)</f>
        <v>1</v>
      </c>
    </row>
    <row r="1277" spans="1:11" x14ac:dyDescent="0.25">
      <c r="A1277" s="110" t="str">
        <f t="shared" si="57"/>
        <v/>
      </c>
      <c r="B1277" s="55"/>
      <c r="C1277" s="129"/>
      <c r="D1277" s="55"/>
      <c r="E1277" s="56"/>
      <c r="F1277" s="133"/>
      <c r="G1277" s="56"/>
      <c r="H1277" s="84">
        <f>SUMIF('Cash Inflows'!E:E,'AR Journal'!D1277,'Cash Inflows'!F:F)</f>
        <v>0</v>
      </c>
      <c r="I1277" s="84">
        <f t="shared" si="58"/>
        <v>0</v>
      </c>
      <c r="J1277">
        <f t="shared" si="59"/>
        <v>0</v>
      </c>
      <c r="K1277" t="b">
        <f ca="1">IF(TODAY()-E1277&gt;'Data Inputs'!$B$46,TRUE,FALSE)</f>
        <v>1</v>
      </c>
    </row>
    <row r="1278" spans="1:11" x14ac:dyDescent="0.25">
      <c r="A1278" s="110" t="str">
        <f t="shared" si="57"/>
        <v/>
      </c>
      <c r="B1278" s="55"/>
      <c r="C1278" s="129"/>
      <c r="D1278" s="55"/>
      <c r="E1278" s="56"/>
      <c r="F1278" s="133"/>
      <c r="G1278" s="56"/>
      <c r="H1278" s="84">
        <f>SUMIF('Cash Inflows'!E:E,'AR Journal'!D1278,'Cash Inflows'!F:F)</f>
        <v>0</v>
      </c>
      <c r="I1278" s="84">
        <f t="shared" si="58"/>
        <v>0</v>
      </c>
      <c r="J1278">
        <f t="shared" si="59"/>
        <v>0</v>
      </c>
      <c r="K1278" t="b">
        <f ca="1">IF(TODAY()-E1278&gt;'Data Inputs'!$B$46,TRUE,FALSE)</f>
        <v>1</v>
      </c>
    </row>
    <row r="1279" spans="1:11" x14ac:dyDescent="0.25">
      <c r="A1279" s="110" t="str">
        <f t="shared" si="57"/>
        <v/>
      </c>
      <c r="B1279" s="55"/>
      <c r="C1279" s="129"/>
      <c r="D1279" s="55"/>
      <c r="E1279" s="56"/>
      <c r="F1279" s="133"/>
      <c r="G1279" s="56"/>
      <c r="H1279" s="84">
        <f>SUMIF('Cash Inflows'!E:E,'AR Journal'!D1279,'Cash Inflows'!F:F)</f>
        <v>0</v>
      </c>
      <c r="I1279" s="84">
        <f t="shared" si="58"/>
        <v>0</v>
      </c>
      <c r="J1279">
        <f t="shared" si="59"/>
        <v>0</v>
      </c>
      <c r="K1279" t="b">
        <f ca="1">IF(TODAY()-E1279&gt;'Data Inputs'!$B$46,TRUE,FALSE)</f>
        <v>1</v>
      </c>
    </row>
    <row r="1280" spans="1:11" x14ac:dyDescent="0.25">
      <c r="A1280" s="110" t="str">
        <f t="shared" si="57"/>
        <v/>
      </c>
      <c r="B1280" s="55"/>
      <c r="C1280" s="129"/>
      <c r="D1280" s="55"/>
      <c r="E1280" s="56"/>
      <c r="F1280" s="133"/>
      <c r="G1280" s="56"/>
      <c r="H1280" s="84">
        <f>SUMIF('Cash Inflows'!E:E,'AR Journal'!D1280,'Cash Inflows'!F:F)</f>
        <v>0</v>
      </c>
      <c r="I1280" s="84">
        <f t="shared" si="58"/>
        <v>0</v>
      </c>
      <c r="J1280">
        <f t="shared" si="59"/>
        <v>0</v>
      </c>
      <c r="K1280" t="b">
        <f ca="1">IF(TODAY()-E1280&gt;'Data Inputs'!$B$46,TRUE,FALSE)</f>
        <v>1</v>
      </c>
    </row>
    <row r="1281" spans="1:11" x14ac:dyDescent="0.25">
      <c r="A1281" s="110" t="str">
        <f t="shared" si="57"/>
        <v/>
      </c>
      <c r="B1281" s="55"/>
      <c r="C1281" s="129"/>
      <c r="D1281" s="55"/>
      <c r="E1281" s="56"/>
      <c r="F1281" s="133"/>
      <c r="G1281" s="56"/>
      <c r="H1281" s="84">
        <f>SUMIF('Cash Inflows'!E:E,'AR Journal'!D1281,'Cash Inflows'!F:F)</f>
        <v>0</v>
      </c>
      <c r="I1281" s="84">
        <f t="shared" si="58"/>
        <v>0</v>
      </c>
      <c r="J1281">
        <f t="shared" si="59"/>
        <v>0</v>
      </c>
      <c r="K1281" t="b">
        <f ca="1">IF(TODAY()-E1281&gt;'Data Inputs'!$B$46,TRUE,FALSE)</f>
        <v>1</v>
      </c>
    </row>
    <row r="1282" spans="1:11" x14ac:dyDescent="0.25">
      <c r="A1282" s="110" t="str">
        <f t="shared" si="57"/>
        <v/>
      </c>
      <c r="B1282" s="55"/>
      <c r="C1282" s="129"/>
      <c r="D1282" s="55"/>
      <c r="E1282" s="56"/>
      <c r="F1282" s="133"/>
      <c r="G1282" s="56"/>
      <c r="H1282" s="84">
        <f>SUMIF('Cash Inflows'!E:E,'AR Journal'!D1282,'Cash Inflows'!F:F)</f>
        <v>0</v>
      </c>
      <c r="I1282" s="84">
        <f t="shared" si="58"/>
        <v>0</v>
      </c>
      <c r="J1282">
        <f t="shared" si="59"/>
        <v>0</v>
      </c>
      <c r="K1282" t="b">
        <f ca="1">IF(TODAY()-E1282&gt;'Data Inputs'!$B$46,TRUE,FALSE)</f>
        <v>1</v>
      </c>
    </row>
    <row r="1283" spans="1:11" x14ac:dyDescent="0.25">
      <c r="A1283" s="110" t="str">
        <f t="shared" ref="A1283:A1346" si="60">IF(E1283="","",E1283+(6-J1283))</f>
        <v/>
      </c>
      <c r="B1283" s="55"/>
      <c r="C1283" s="129"/>
      <c r="D1283" s="55"/>
      <c r="E1283" s="56"/>
      <c r="F1283" s="133"/>
      <c r="G1283" s="56"/>
      <c r="H1283" s="84">
        <f>SUMIF('Cash Inflows'!E:E,'AR Journal'!D1283,'Cash Inflows'!F:F)</f>
        <v>0</v>
      </c>
      <c r="I1283" s="84">
        <f t="shared" ref="I1283:I1346" si="61">F1283-H1283</f>
        <v>0</v>
      </c>
      <c r="J1283">
        <f t="shared" ref="J1283:J1346" si="62">IF(WEEKDAY(E1283)=7,0,WEEKDAY(E1283))</f>
        <v>0</v>
      </c>
      <c r="K1283" t="b">
        <f ca="1">IF(TODAY()-E1283&gt;'Data Inputs'!$B$46,TRUE,FALSE)</f>
        <v>1</v>
      </c>
    </row>
    <row r="1284" spans="1:11" x14ac:dyDescent="0.25">
      <c r="A1284" s="110" t="str">
        <f t="shared" si="60"/>
        <v/>
      </c>
      <c r="B1284" s="55"/>
      <c r="C1284" s="129"/>
      <c r="D1284" s="55"/>
      <c r="E1284" s="56"/>
      <c r="F1284" s="133"/>
      <c r="G1284" s="56"/>
      <c r="H1284" s="84">
        <f>SUMIF('Cash Inflows'!E:E,'AR Journal'!D1284,'Cash Inflows'!F:F)</f>
        <v>0</v>
      </c>
      <c r="I1284" s="84">
        <f t="shared" si="61"/>
        <v>0</v>
      </c>
      <c r="J1284">
        <f t="shared" si="62"/>
        <v>0</v>
      </c>
      <c r="K1284" t="b">
        <f ca="1">IF(TODAY()-E1284&gt;'Data Inputs'!$B$46,TRUE,FALSE)</f>
        <v>1</v>
      </c>
    </row>
    <row r="1285" spans="1:11" x14ac:dyDescent="0.25">
      <c r="A1285" s="110" t="str">
        <f t="shared" si="60"/>
        <v/>
      </c>
      <c r="B1285" s="55"/>
      <c r="C1285" s="129"/>
      <c r="D1285" s="55"/>
      <c r="E1285" s="56"/>
      <c r="F1285" s="133"/>
      <c r="G1285" s="56"/>
      <c r="H1285" s="84">
        <f>SUMIF('Cash Inflows'!E:E,'AR Journal'!D1285,'Cash Inflows'!F:F)</f>
        <v>0</v>
      </c>
      <c r="I1285" s="84">
        <f t="shared" si="61"/>
        <v>0</v>
      </c>
      <c r="J1285">
        <f t="shared" si="62"/>
        <v>0</v>
      </c>
      <c r="K1285" t="b">
        <f ca="1">IF(TODAY()-E1285&gt;'Data Inputs'!$B$46,TRUE,FALSE)</f>
        <v>1</v>
      </c>
    </row>
    <row r="1286" spans="1:11" x14ac:dyDescent="0.25">
      <c r="A1286" s="110" t="str">
        <f t="shared" si="60"/>
        <v/>
      </c>
      <c r="B1286" s="55"/>
      <c r="C1286" s="129"/>
      <c r="D1286" s="55"/>
      <c r="E1286" s="56"/>
      <c r="F1286" s="133"/>
      <c r="G1286" s="56"/>
      <c r="H1286" s="84">
        <f>SUMIF('Cash Inflows'!E:E,'AR Journal'!D1286,'Cash Inflows'!F:F)</f>
        <v>0</v>
      </c>
      <c r="I1286" s="84">
        <f t="shared" si="61"/>
        <v>0</v>
      </c>
      <c r="J1286">
        <f t="shared" si="62"/>
        <v>0</v>
      </c>
      <c r="K1286" t="b">
        <f ca="1">IF(TODAY()-E1286&gt;'Data Inputs'!$B$46,TRUE,FALSE)</f>
        <v>1</v>
      </c>
    </row>
    <row r="1287" spans="1:11" x14ac:dyDescent="0.25">
      <c r="A1287" s="110" t="str">
        <f t="shared" si="60"/>
        <v/>
      </c>
      <c r="B1287" s="55"/>
      <c r="C1287" s="129"/>
      <c r="D1287" s="55"/>
      <c r="E1287" s="56"/>
      <c r="F1287" s="133"/>
      <c r="G1287" s="56"/>
      <c r="H1287" s="84">
        <f>SUMIF('Cash Inflows'!E:E,'AR Journal'!D1287,'Cash Inflows'!F:F)</f>
        <v>0</v>
      </c>
      <c r="I1287" s="84">
        <f t="shared" si="61"/>
        <v>0</v>
      </c>
      <c r="J1287">
        <f t="shared" si="62"/>
        <v>0</v>
      </c>
      <c r="K1287" t="b">
        <f ca="1">IF(TODAY()-E1287&gt;'Data Inputs'!$B$46,TRUE,FALSE)</f>
        <v>1</v>
      </c>
    </row>
    <row r="1288" spans="1:11" x14ac:dyDescent="0.25">
      <c r="A1288" s="110" t="str">
        <f t="shared" si="60"/>
        <v/>
      </c>
      <c r="B1288" s="55"/>
      <c r="C1288" s="129"/>
      <c r="D1288" s="55"/>
      <c r="E1288" s="56"/>
      <c r="F1288" s="133"/>
      <c r="G1288" s="56"/>
      <c r="H1288" s="84">
        <f>SUMIF('Cash Inflows'!E:E,'AR Journal'!D1288,'Cash Inflows'!F:F)</f>
        <v>0</v>
      </c>
      <c r="I1288" s="84">
        <f t="shared" si="61"/>
        <v>0</v>
      </c>
      <c r="J1288">
        <f t="shared" si="62"/>
        <v>0</v>
      </c>
      <c r="K1288" t="b">
        <f ca="1">IF(TODAY()-E1288&gt;'Data Inputs'!$B$46,TRUE,FALSE)</f>
        <v>1</v>
      </c>
    </row>
    <row r="1289" spans="1:11" x14ac:dyDescent="0.25">
      <c r="A1289" s="110" t="str">
        <f t="shared" si="60"/>
        <v/>
      </c>
      <c r="B1289" s="55"/>
      <c r="C1289" s="129"/>
      <c r="D1289" s="55"/>
      <c r="E1289" s="56"/>
      <c r="F1289" s="133"/>
      <c r="G1289" s="56"/>
      <c r="H1289" s="84">
        <f>SUMIF('Cash Inflows'!E:E,'AR Journal'!D1289,'Cash Inflows'!F:F)</f>
        <v>0</v>
      </c>
      <c r="I1289" s="84">
        <f t="shared" si="61"/>
        <v>0</v>
      </c>
      <c r="J1289">
        <f t="shared" si="62"/>
        <v>0</v>
      </c>
      <c r="K1289" t="b">
        <f ca="1">IF(TODAY()-E1289&gt;'Data Inputs'!$B$46,TRUE,FALSE)</f>
        <v>1</v>
      </c>
    </row>
    <row r="1290" spans="1:11" x14ac:dyDescent="0.25">
      <c r="A1290" s="110" t="str">
        <f t="shared" si="60"/>
        <v/>
      </c>
      <c r="B1290" s="55"/>
      <c r="C1290" s="129"/>
      <c r="D1290" s="55"/>
      <c r="E1290" s="56"/>
      <c r="F1290" s="133"/>
      <c r="G1290" s="56"/>
      <c r="H1290" s="84">
        <f>SUMIF('Cash Inflows'!E:E,'AR Journal'!D1290,'Cash Inflows'!F:F)</f>
        <v>0</v>
      </c>
      <c r="I1290" s="84">
        <f t="shared" si="61"/>
        <v>0</v>
      </c>
      <c r="J1290">
        <f t="shared" si="62"/>
        <v>0</v>
      </c>
      <c r="K1290" t="b">
        <f ca="1">IF(TODAY()-E1290&gt;'Data Inputs'!$B$46,TRUE,FALSE)</f>
        <v>1</v>
      </c>
    </row>
    <row r="1291" spans="1:11" x14ac:dyDescent="0.25">
      <c r="A1291" s="110" t="str">
        <f t="shared" si="60"/>
        <v/>
      </c>
      <c r="B1291" s="55"/>
      <c r="C1291" s="129"/>
      <c r="D1291" s="55"/>
      <c r="E1291" s="56"/>
      <c r="F1291" s="133"/>
      <c r="G1291" s="56"/>
      <c r="H1291" s="84">
        <f>SUMIF('Cash Inflows'!E:E,'AR Journal'!D1291,'Cash Inflows'!F:F)</f>
        <v>0</v>
      </c>
      <c r="I1291" s="84">
        <f t="shared" si="61"/>
        <v>0</v>
      </c>
      <c r="J1291">
        <f t="shared" si="62"/>
        <v>0</v>
      </c>
      <c r="K1291" t="b">
        <f ca="1">IF(TODAY()-E1291&gt;'Data Inputs'!$B$46,TRUE,FALSE)</f>
        <v>1</v>
      </c>
    </row>
    <row r="1292" spans="1:11" x14ac:dyDescent="0.25">
      <c r="A1292" s="110" t="str">
        <f t="shared" si="60"/>
        <v/>
      </c>
      <c r="B1292" s="55"/>
      <c r="C1292" s="129"/>
      <c r="D1292" s="55"/>
      <c r="E1292" s="56"/>
      <c r="F1292" s="133"/>
      <c r="G1292" s="56"/>
      <c r="H1292" s="84">
        <f>SUMIF('Cash Inflows'!E:E,'AR Journal'!D1292,'Cash Inflows'!F:F)</f>
        <v>0</v>
      </c>
      <c r="I1292" s="84">
        <f t="shared" si="61"/>
        <v>0</v>
      </c>
      <c r="J1292">
        <f t="shared" si="62"/>
        <v>0</v>
      </c>
      <c r="K1292" t="b">
        <f ca="1">IF(TODAY()-E1292&gt;'Data Inputs'!$B$46,TRUE,FALSE)</f>
        <v>1</v>
      </c>
    </row>
    <row r="1293" spans="1:11" x14ac:dyDescent="0.25">
      <c r="A1293" s="110" t="str">
        <f t="shared" si="60"/>
        <v/>
      </c>
      <c r="B1293" s="55"/>
      <c r="C1293" s="129"/>
      <c r="D1293" s="55"/>
      <c r="E1293" s="56"/>
      <c r="F1293" s="133"/>
      <c r="G1293" s="56"/>
      <c r="H1293" s="84">
        <f>SUMIF('Cash Inflows'!E:E,'AR Journal'!D1293,'Cash Inflows'!F:F)</f>
        <v>0</v>
      </c>
      <c r="I1293" s="84">
        <f t="shared" si="61"/>
        <v>0</v>
      </c>
      <c r="J1293">
        <f t="shared" si="62"/>
        <v>0</v>
      </c>
      <c r="K1293" t="b">
        <f ca="1">IF(TODAY()-E1293&gt;'Data Inputs'!$B$46,TRUE,FALSE)</f>
        <v>1</v>
      </c>
    </row>
    <row r="1294" spans="1:11" x14ac:dyDescent="0.25">
      <c r="A1294" s="110" t="str">
        <f t="shared" si="60"/>
        <v/>
      </c>
      <c r="B1294" s="55"/>
      <c r="C1294" s="129"/>
      <c r="D1294" s="55"/>
      <c r="E1294" s="56"/>
      <c r="F1294" s="133"/>
      <c r="G1294" s="56"/>
      <c r="H1294" s="84">
        <f>SUMIF('Cash Inflows'!E:E,'AR Journal'!D1294,'Cash Inflows'!F:F)</f>
        <v>0</v>
      </c>
      <c r="I1294" s="84">
        <f t="shared" si="61"/>
        <v>0</v>
      </c>
      <c r="J1294">
        <f t="shared" si="62"/>
        <v>0</v>
      </c>
      <c r="K1294" t="b">
        <f ca="1">IF(TODAY()-E1294&gt;'Data Inputs'!$B$46,TRUE,FALSE)</f>
        <v>1</v>
      </c>
    </row>
    <row r="1295" spans="1:11" x14ac:dyDescent="0.25">
      <c r="A1295" s="110" t="str">
        <f t="shared" si="60"/>
        <v/>
      </c>
      <c r="B1295" s="55"/>
      <c r="C1295" s="129"/>
      <c r="D1295" s="55"/>
      <c r="E1295" s="56"/>
      <c r="F1295" s="133"/>
      <c r="G1295" s="56"/>
      <c r="H1295" s="84">
        <f>SUMIF('Cash Inflows'!E:E,'AR Journal'!D1295,'Cash Inflows'!F:F)</f>
        <v>0</v>
      </c>
      <c r="I1295" s="84">
        <f t="shared" si="61"/>
        <v>0</v>
      </c>
      <c r="J1295">
        <f t="shared" si="62"/>
        <v>0</v>
      </c>
      <c r="K1295" t="b">
        <f ca="1">IF(TODAY()-E1295&gt;'Data Inputs'!$B$46,TRUE,FALSE)</f>
        <v>1</v>
      </c>
    </row>
    <row r="1296" spans="1:11" x14ac:dyDescent="0.25">
      <c r="A1296" s="110" t="str">
        <f t="shared" si="60"/>
        <v/>
      </c>
      <c r="B1296" s="55"/>
      <c r="C1296" s="129"/>
      <c r="D1296" s="55"/>
      <c r="E1296" s="56"/>
      <c r="F1296" s="133"/>
      <c r="G1296" s="56"/>
      <c r="H1296" s="84">
        <f>SUMIF('Cash Inflows'!E:E,'AR Journal'!D1296,'Cash Inflows'!F:F)</f>
        <v>0</v>
      </c>
      <c r="I1296" s="84">
        <f t="shared" si="61"/>
        <v>0</v>
      </c>
      <c r="J1296">
        <f t="shared" si="62"/>
        <v>0</v>
      </c>
      <c r="K1296" t="b">
        <f ca="1">IF(TODAY()-E1296&gt;'Data Inputs'!$B$46,TRUE,FALSE)</f>
        <v>1</v>
      </c>
    </row>
    <row r="1297" spans="1:11" x14ac:dyDescent="0.25">
      <c r="A1297" s="110" t="str">
        <f t="shared" si="60"/>
        <v/>
      </c>
      <c r="B1297" s="55"/>
      <c r="C1297" s="129"/>
      <c r="D1297" s="55"/>
      <c r="E1297" s="56"/>
      <c r="F1297" s="133"/>
      <c r="G1297" s="56"/>
      <c r="H1297" s="84">
        <f>SUMIF('Cash Inflows'!E:E,'AR Journal'!D1297,'Cash Inflows'!F:F)</f>
        <v>0</v>
      </c>
      <c r="I1297" s="84">
        <f t="shared" si="61"/>
        <v>0</v>
      </c>
      <c r="J1297">
        <f t="shared" si="62"/>
        <v>0</v>
      </c>
      <c r="K1297" t="b">
        <f ca="1">IF(TODAY()-E1297&gt;'Data Inputs'!$B$46,TRUE,FALSE)</f>
        <v>1</v>
      </c>
    </row>
    <row r="1298" spans="1:11" x14ac:dyDescent="0.25">
      <c r="A1298" s="110" t="str">
        <f t="shared" si="60"/>
        <v/>
      </c>
      <c r="B1298" s="55"/>
      <c r="C1298" s="129"/>
      <c r="D1298" s="55"/>
      <c r="E1298" s="56"/>
      <c r="F1298" s="133"/>
      <c r="G1298" s="56"/>
      <c r="H1298" s="84">
        <f>SUMIF('Cash Inflows'!E:E,'AR Journal'!D1298,'Cash Inflows'!F:F)</f>
        <v>0</v>
      </c>
      <c r="I1298" s="84">
        <f t="shared" si="61"/>
        <v>0</v>
      </c>
      <c r="J1298">
        <f t="shared" si="62"/>
        <v>0</v>
      </c>
      <c r="K1298" t="b">
        <f ca="1">IF(TODAY()-E1298&gt;'Data Inputs'!$B$46,TRUE,FALSE)</f>
        <v>1</v>
      </c>
    </row>
    <row r="1299" spans="1:11" x14ac:dyDescent="0.25">
      <c r="A1299" s="110" t="str">
        <f t="shared" si="60"/>
        <v/>
      </c>
      <c r="B1299" s="55"/>
      <c r="C1299" s="129"/>
      <c r="D1299" s="55"/>
      <c r="E1299" s="56"/>
      <c r="F1299" s="133"/>
      <c r="G1299" s="56"/>
      <c r="H1299" s="84">
        <f>SUMIF('Cash Inflows'!E:E,'AR Journal'!D1299,'Cash Inflows'!F:F)</f>
        <v>0</v>
      </c>
      <c r="I1299" s="84">
        <f t="shared" si="61"/>
        <v>0</v>
      </c>
      <c r="J1299">
        <f t="shared" si="62"/>
        <v>0</v>
      </c>
      <c r="K1299" t="b">
        <f ca="1">IF(TODAY()-E1299&gt;'Data Inputs'!$B$46,TRUE,FALSE)</f>
        <v>1</v>
      </c>
    </row>
    <row r="1300" spans="1:11" x14ac:dyDescent="0.25">
      <c r="A1300" s="110" t="str">
        <f t="shared" si="60"/>
        <v/>
      </c>
      <c r="B1300" s="55"/>
      <c r="C1300" s="129"/>
      <c r="D1300" s="55"/>
      <c r="E1300" s="56"/>
      <c r="F1300" s="133"/>
      <c r="G1300" s="56"/>
      <c r="H1300" s="84">
        <f>SUMIF('Cash Inflows'!E:E,'AR Journal'!D1300,'Cash Inflows'!F:F)</f>
        <v>0</v>
      </c>
      <c r="I1300" s="84">
        <f t="shared" si="61"/>
        <v>0</v>
      </c>
      <c r="J1300">
        <f t="shared" si="62"/>
        <v>0</v>
      </c>
      <c r="K1300" t="b">
        <f ca="1">IF(TODAY()-E1300&gt;'Data Inputs'!$B$46,TRUE,FALSE)</f>
        <v>1</v>
      </c>
    </row>
    <row r="1301" spans="1:11" x14ac:dyDescent="0.25">
      <c r="A1301" s="110" t="str">
        <f t="shared" si="60"/>
        <v/>
      </c>
      <c r="B1301" s="55"/>
      <c r="C1301" s="129"/>
      <c r="D1301" s="55"/>
      <c r="E1301" s="56"/>
      <c r="F1301" s="133"/>
      <c r="G1301" s="56"/>
      <c r="H1301" s="84">
        <f>SUMIF('Cash Inflows'!E:E,'AR Journal'!D1301,'Cash Inflows'!F:F)</f>
        <v>0</v>
      </c>
      <c r="I1301" s="84">
        <f t="shared" si="61"/>
        <v>0</v>
      </c>
      <c r="J1301">
        <f t="shared" si="62"/>
        <v>0</v>
      </c>
      <c r="K1301" t="b">
        <f ca="1">IF(TODAY()-E1301&gt;'Data Inputs'!$B$46,TRUE,FALSE)</f>
        <v>1</v>
      </c>
    </row>
    <row r="1302" spans="1:11" x14ac:dyDescent="0.25">
      <c r="A1302" s="110" t="str">
        <f t="shared" si="60"/>
        <v/>
      </c>
      <c r="B1302" s="55"/>
      <c r="C1302" s="129"/>
      <c r="D1302" s="55"/>
      <c r="E1302" s="56"/>
      <c r="F1302" s="133"/>
      <c r="G1302" s="56"/>
      <c r="H1302" s="84">
        <f>SUMIF('Cash Inflows'!E:E,'AR Journal'!D1302,'Cash Inflows'!F:F)</f>
        <v>0</v>
      </c>
      <c r="I1302" s="84">
        <f t="shared" si="61"/>
        <v>0</v>
      </c>
      <c r="J1302">
        <f t="shared" si="62"/>
        <v>0</v>
      </c>
      <c r="K1302" t="b">
        <f ca="1">IF(TODAY()-E1302&gt;'Data Inputs'!$B$46,TRUE,FALSE)</f>
        <v>1</v>
      </c>
    </row>
    <row r="1303" spans="1:11" x14ac:dyDescent="0.25">
      <c r="A1303" s="110" t="str">
        <f t="shared" si="60"/>
        <v/>
      </c>
      <c r="B1303" s="55"/>
      <c r="C1303" s="129"/>
      <c r="D1303" s="55"/>
      <c r="E1303" s="56"/>
      <c r="F1303" s="133"/>
      <c r="G1303" s="56"/>
      <c r="H1303" s="84">
        <f>SUMIF('Cash Inflows'!E:E,'AR Journal'!D1303,'Cash Inflows'!F:F)</f>
        <v>0</v>
      </c>
      <c r="I1303" s="84">
        <f t="shared" si="61"/>
        <v>0</v>
      </c>
      <c r="J1303">
        <f t="shared" si="62"/>
        <v>0</v>
      </c>
      <c r="K1303" t="b">
        <f ca="1">IF(TODAY()-E1303&gt;'Data Inputs'!$B$46,TRUE,FALSE)</f>
        <v>1</v>
      </c>
    </row>
    <row r="1304" spans="1:11" x14ac:dyDescent="0.25">
      <c r="A1304" s="110" t="str">
        <f t="shared" si="60"/>
        <v/>
      </c>
      <c r="B1304" s="55"/>
      <c r="C1304" s="129"/>
      <c r="D1304" s="55"/>
      <c r="E1304" s="56"/>
      <c r="F1304" s="133"/>
      <c r="G1304" s="56"/>
      <c r="H1304" s="84">
        <f>SUMIF('Cash Inflows'!E:E,'AR Journal'!D1304,'Cash Inflows'!F:F)</f>
        <v>0</v>
      </c>
      <c r="I1304" s="84">
        <f t="shared" si="61"/>
        <v>0</v>
      </c>
      <c r="J1304">
        <f t="shared" si="62"/>
        <v>0</v>
      </c>
      <c r="K1304" t="b">
        <f ca="1">IF(TODAY()-E1304&gt;'Data Inputs'!$B$46,TRUE,FALSE)</f>
        <v>1</v>
      </c>
    </row>
    <row r="1305" spans="1:11" x14ac:dyDescent="0.25">
      <c r="A1305" s="110" t="str">
        <f t="shared" si="60"/>
        <v/>
      </c>
      <c r="B1305" s="55"/>
      <c r="C1305" s="129"/>
      <c r="D1305" s="55"/>
      <c r="E1305" s="56"/>
      <c r="F1305" s="133"/>
      <c r="G1305" s="56"/>
      <c r="H1305" s="84">
        <f>SUMIF('Cash Inflows'!E:E,'AR Journal'!D1305,'Cash Inflows'!F:F)</f>
        <v>0</v>
      </c>
      <c r="I1305" s="84">
        <f t="shared" si="61"/>
        <v>0</v>
      </c>
      <c r="J1305">
        <f t="shared" si="62"/>
        <v>0</v>
      </c>
      <c r="K1305" t="b">
        <f ca="1">IF(TODAY()-E1305&gt;'Data Inputs'!$B$46,TRUE,FALSE)</f>
        <v>1</v>
      </c>
    </row>
    <row r="1306" spans="1:11" x14ac:dyDescent="0.25">
      <c r="A1306" s="110" t="str">
        <f t="shared" si="60"/>
        <v/>
      </c>
      <c r="B1306" s="55"/>
      <c r="C1306" s="129"/>
      <c r="D1306" s="55"/>
      <c r="E1306" s="56"/>
      <c r="F1306" s="133"/>
      <c r="G1306" s="56"/>
      <c r="H1306" s="84">
        <f>SUMIF('Cash Inflows'!E:E,'AR Journal'!D1306,'Cash Inflows'!F:F)</f>
        <v>0</v>
      </c>
      <c r="I1306" s="84">
        <f t="shared" si="61"/>
        <v>0</v>
      </c>
      <c r="J1306">
        <f t="shared" si="62"/>
        <v>0</v>
      </c>
      <c r="K1306" t="b">
        <f ca="1">IF(TODAY()-E1306&gt;'Data Inputs'!$B$46,TRUE,FALSE)</f>
        <v>1</v>
      </c>
    </row>
    <row r="1307" spans="1:11" x14ac:dyDescent="0.25">
      <c r="A1307" s="110" t="str">
        <f t="shared" si="60"/>
        <v/>
      </c>
      <c r="B1307" s="55"/>
      <c r="C1307" s="129"/>
      <c r="D1307" s="55"/>
      <c r="E1307" s="56"/>
      <c r="F1307" s="133"/>
      <c r="G1307" s="56"/>
      <c r="H1307" s="84">
        <f>SUMIF('Cash Inflows'!E:E,'AR Journal'!D1307,'Cash Inflows'!F:F)</f>
        <v>0</v>
      </c>
      <c r="I1307" s="84">
        <f t="shared" si="61"/>
        <v>0</v>
      </c>
      <c r="J1307">
        <f t="shared" si="62"/>
        <v>0</v>
      </c>
      <c r="K1307" t="b">
        <f ca="1">IF(TODAY()-E1307&gt;'Data Inputs'!$B$46,TRUE,FALSE)</f>
        <v>1</v>
      </c>
    </row>
    <row r="1308" spans="1:11" x14ac:dyDescent="0.25">
      <c r="A1308" s="110" t="str">
        <f t="shared" si="60"/>
        <v/>
      </c>
      <c r="B1308" s="55"/>
      <c r="C1308" s="129"/>
      <c r="D1308" s="55"/>
      <c r="E1308" s="56"/>
      <c r="F1308" s="133"/>
      <c r="G1308" s="56"/>
      <c r="H1308" s="84">
        <f>SUMIF('Cash Inflows'!E:E,'AR Journal'!D1308,'Cash Inflows'!F:F)</f>
        <v>0</v>
      </c>
      <c r="I1308" s="84">
        <f t="shared" si="61"/>
        <v>0</v>
      </c>
      <c r="J1308">
        <f t="shared" si="62"/>
        <v>0</v>
      </c>
      <c r="K1308" t="b">
        <f ca="1">IF(TODAY()-E1308&gt;'Data Inputs'!$B$46,TRUE,FALSE)</f>
        <v>1</v>
      </c>
    </row>
    <row r="1309" spans="1:11" x14ac:dyDescent="0.25">
      <c r="A1309" s="110" t="str">
        <f t="shared" si="60"/>
        <v/>
      </c>
      <c r="B1309" s="55"/>
      <c r="C1309" s="129"/>
      <c r="D1309" s="55"/>
      <c r="E1309" s="56"/>
      <c r="F1309" s="133"/>
      <c r="G1309" s="56"/>
      <c r="H1309" s="84">
        <f>SUMIF('Cash Inflows'!E:E,'AR Journal'!D1309,'Cash Inflows'!F:F)</f>
        <v>0</v>
      </c>
      <c r="I1309" s="84">
        <f t="shared" si="61"/>
        <v>0</v>
      </c>
      <c r="J1309">
        <f t="shared" si="62"/>
        <v>0</v>
      </c>
      <c r="K1309" t="b">
        <f ca="1">IF(TODAY()-E1309&gt;'Data Inputs'!$B$46,TRUE,FALSE)</f>
        <v>1</v>
      </c>
    </row>
    <row r="1310" spans="1:11" x14ac:dyDescent="0.25">
      <c r="A1310" s="110" t="str">
        <f t="shared" si="60"/>
        <v/>
      </c>
      <c r="B1310" s="55"/>
      <c r="C1310" s="129"/>
      <c r="D1310" s="55"/>
      <c r="E1310" s="56"/>
      <c r="F1310" s="133"/>
      <c r="G1310" s="56"/>
      <c r="H1310" s="84">
        <f>SUMIF('Cash Inflows'!E:E,'AR Journal'!D1310,'Cash Inflows'!F:F)</f>
        <v>0</v>
      </c>
      <c r="I1310" s="84">
        <f t="shared" si="61"/>
        <v>0</v>
      </c>
      <c r="J1310">
        <f t="shared" si="62"/>
        <v>0</v>
      </c>
      <c r="K1310" t="b">
        <f ca="1">IF(TODAY()-E1310&gt;'Data Inputs'!$B$46,TRUE,FALSE)</f>
        <v>1</v>
      </c>
    </row>
    <row r="1311" spans="1:11" x14ac:dyDescent="0.25">
      <c r="A1311" s="110" t="str">
        <f t="shared" si="60"/>
        <v/>
      </c>
      <c r="B1311" s="55"/>
      <c r="C1311" s="129"/>
      <c r="D1311" s="55"/>
      <c r="E1311" s="56"/>
      <c r="F1311" s="133"/>
      <c r="G1311" s="56"/>
      <c r="H1311" s="84">
        <f>SUMIF('Cash Inflows'!E:E,'AR Journal'!D1311,'Cash Inflows'!F:F)</f>
        <v>0</v>
      </c>
      <c r="I1311" s="84">
        <f t="shared" si="61"/>
        <v>0</v>
      </c>
      <c r="J1311">
        <f t="shared" si="62"/>
        <v>0</v>
      </c>
      <c r="K1311" t="b">
        <f ca="1">IF(TODAY()-E1311&gt;'Data Inputs'!$B$46,TRUE,FALSE)</f>
        <v>1</v>
      </c>
    </row>
    <row r="1312" spans="1:11" x14ac:dyDescent="0.25">
      <c r="A1312" s="110" t="str">
        <f t="shared" si="60"/>
        <v/>
      </c>
      <c r="B1312" s="55"/>
      <c r="C1312" s="129"/>
      <c r="D1312" s="55"/>
      <c r="E1312" s="56"/>
      <c r="F1312" s="133"/>
      <c r="G1312" s="56"/>
      <c r="H1312" s="84">
        <f>SUMIF('Cash Inflows'!E:E,'AR Journal'!D1312,'Cash Inflows'!F:F)</f>
        <v>0</v>
      </c>
      <c r="I1312" s="84">
        <f t="shared" si="61"/>
        <v>0</v>
      </c>
      <c r="J1312">
        <f t="shared" si="62"/>
        <v>0</v>
      </c>
      <c r="K1312" t="b">
        <f ca="1">IF(TODAY()-E1312&gt;'Data Inputs'!$B$46,TRUE,FALSE)</f>
        <v>1</v>
      </c>
    </row>
    <row r="1313" spans="1:11" x14ac:dyDescent="0.25">
      <c r="A1313" s="110" t="str">
        <f t="shared" si="60"/>
        <v/>
      </c>
      <c r="B1313" s="55"/>
      <c r="C1313" s="129"/>
      <c r="D1313" s="55"/>
      <c r="E1313" s="56"/>
      <c r="F1313" s="133"/>
      <c r="G1313" s="56"/>
      <c r="H1313" s="84">
        <f>SUMIF('Cash Inflows'!E:E,'AR Journal'!D1313,'Cash Inflows'!F:F)</f>
        <v>0</v>
      </c>
      <c r="I1313" s="84">
        <f t="shared" si="61"/>
        <v>0</v>
      </c>
      <c r="J1313">
        <f t="shared" si="62"/>
        <v>0</v>
      </c>
      <c r="K1313" t="b">
        <f ca="1">IF(TODAY()-E1313&gt;'Data Inputs'!$B$46,TRUE,FALSE)</f>
        <v>1</v>
      </c>
    </row>
    <row r="1314" spans="1:11" x14ac:dyDescent="0.25">
      <c r="A1314" s="110" t="str">
        <f t="shared" si="60"/>
        <v/>
      </c>
      <c r="B1314" s="55"/>
      <c r="C1314" s="129"/>
      <c r="D1314" s="55"/>
      <c r="E1314" s="56"/>
      <c r="F1314" s="133"/>
      <c r="G1314" s="56"/>
      <c r="H1314" s="84">
        <f>SUMIF('Cash Inflows'!E:E,'AR Journal'!D1314,'Cash Inflows'!F:F)</f>
        <v>0</v>
      </c>
      <c r="I1314" s="84">
        <f t="shared" si="61"/>
        <v>0</v>
      </c>
      <c r="J1314">
        <f t="shared" si="62"/>
        <v>0</v>
      </c>
      <c r="K1314" t="b">
        <f ca="1">IF(TODAY()-E1314&gt;'Data Inputs'!$B$46,TRUE,FALSE)</f>
        <v>1</v>
      </c>
    </row>
    <row r="1315" spans="1:11" x14ac:dyDescent="0.25">
      <c r="A1315" s="110" t="str">
        <f t="shared" si="60"/>
        <v/>
      </c>
      <c r="B1315" s="55"/>
      <c r="C1315" s="129"/>
      <c r="D1315" s="55"/>
      <c r="E1315" s="56"/>
      <c r="F1315" s="133"/>
      <c r="G1315" s="56"/>
      <c r="H1315" s="84">
        <f>SUMIF('Cash Inflows'!E:E,'AR Journal'!D1315,'Cash Inflows'!F:F)</f>
        <v>0</v>
      </c>
      <c r="I1315" s="84">
        <f t="shared" si="61"/>
        <v>0</v>
      </c>
      <c r="J1315">
        <f t="shared" si="62"/>
        <v>0</v>
      </c>
      <c r="K1315" t="b">
        <f ca="1">IF(TODAY()-E1315&gt;'Data Inputs'!$B$46,TRUE,FALSE)</f>
        <v>1</v>
      </c>
    </row>
    <row r="1316" spans="1:11" x14ac:dyDescent="0.25">
      <c r="A1316" s="110" t="str">
        <f t="shared" si="60"/>
        <v/>
      </c>
      <c r="B1316" s="55"/>
      <c r="C1316" s="129"/>
      <c r="D1316" s="55"/>
      <c r="E1316" s="56"/>
      <c r="F1316" s="133"/>
      <c r="G1316" s="56"/>
      <c r="H1316" s="84">
        <f>SUMIF('Cash Inflows'!E:E,'AR Journal'!D1316,'Cash Inflows'!F:F)</f>
        <v>0</v>
      </c>
      <c r="I1316" s="84">
        <f t="shared" si="61"/>
        <v>0</v>
      </c>
      <c r="J1316">
        <f t="shared" si="62"/>
        <v>0</v>
      </c>
      <c r="K1316" t="b">
        <f ca="1">IF(TODAY()-E1316&gt;'Data Inputs'!$B$46,TRUE,FALSE)</f>
        <v>1</v>
      </c>
    </row>
    <row r="1317" spans="1:11" x14ac:dyDescent="0.25">
      <c r="A1317" s="110" t="str">
        <f t="shared" si="60"/>
        <v/>
      </c>
      <c r="B1317" s="55"/>
      <c r="C1317" s="129"/>
      <c r="D1317" s="55"/>
      <c r="E1317" s="56"/>
      <c r="F1317" s="133"/>
      <c r="G1317" s="56"/>
      <c r="H1317" s="84">
        <f>SUMIF('Cash Inflows'!E:E,'AR Journal'!D1317,'Cash Inflows'!F:F)</f>
        <v>0</v>
      </c>
      <c r="I1317" s="84">
        <f t="shared" si="61"/>
        <v>0</v>
      </c>
      <c r="J1317">
        <f t="shared" si="62"/>
        <v>0</v>
      </c>
      <c r="K1317" t="b">
        <f ca="1">IF(TODAY()-E1317&gt;'Data Inputs'!$B$46,TRUE,FALSE)</f>
        <v>1</v>
      </c>
    </row>
    <row r="1318" spans="1:11" x14ac:dyDescent="0.25">
      <c r="A1318" s="110" t="str">
        <f t="shared" si="60"/>
        <v/>
      </c>
      <c r="B1318" s="55"/>
      <c r="C1318" s="129"/>
      <c r="D1318" s="55"/>
      <c r="E1318" s="56"/>
      <c r="F1318" s="133"/>
      <c r="G1318" s="56"/>
      <c r="H1318" s="84">
        <f>SUMIF('Cash Inflows'!E:E,'AR Journal'!D1318,'Cash Inflows'!F:F)</f>
        <v>0</v>
      </c>
      <c r="I1318" s="84">
        <f t="shared" si="61"/>
        <v>0</v>
      </c>
      <c r="J1318">
        <f t="shared" si="62"/>
        <v>0</v>
      </c>
      <c r="K1318" t="b">
        <f ca="1">IF(TODAY()-E1318&gt;'Data Inputs'!$B$46,TRUE,FALSE)</f>
        <v>1</v>
      </c>
    </row>
    <row r="1319" spans="1:11" x14ac:dyDescent="0.25">
      <c r="A1319" s="110" t="str">
        <f t="shared" si="60"/>
        <v/>
      </c>
      <c r="B1319" s="55"/>
      <c r="C1319" s="129"/>
      <c r="D1319" s="55"/>
      <c r="E1319" s="56"/>
      <c r="F1319" s="133"/>
      <c r="G1319" s="56"/>
      <c r="H1319" s="84">
        <f>SUMIF('Cash Inflows'!E:E,'AR Journal'!D1319,'Cash Inflows'!F:F)</f>
        <v>0</v>
      </c>
      <c r="I1319" s="84">
        <f t="shared" si="61"/>
        <v>0</v>
      </c>
      <c r="J1319">
        <f t="shared" si="62"/>
        <v>0</v>
      </c>
      <c r="K1319" t="b">
        <f ca="1">IF(TODAY()-E1319&gt;'Data Inputs'!$B$46,TRUE,FALSE)</f>
        <v>1</v>
      </c>
    </row>
    <row r="1320" spans="1:11" x14ac:dyDescent="0.25">
      <c r="A1320" s="110" t="str">
        <f t="shared" si="60"/>
        <v/>
      </c>
      <c r="B1320" s="55"/>
      <c r="C1320" s="129"/>
      <c r="D1320" s="55"/>
      <c r="E1320" s="56"/>
      <c r="F1320" s="133"/>
      <c r="G1320" s="56"/>
      <c r="H1320" s="84">
        <f>SUMIF('Cash Inflows'!E:E,'AR Journal'!D1320,'Cash Inflows'!F:F)</f>
        <v>0</v>
      </c>
      <c r="I1320" s="84">
        <f t="shared" si="61"/>
        <v>0</v>
      </c>
      <c r="J1320">
        <f t="shared" si="62"/>
        <v>0</v>
      </c>
      <c r="K1320" t="b">
        <f ca="1">IF(TODAY()-E1320&gt;'Data Inputs'!$B$46,TRUE,FALSE)</f>
        <v>1</v>
      </c>
    </row>
    <row r="1321" spans="1:11" x14ac:dyDescent="0.25">
      <c r="A1321" s="110" t="str">
        <f t="shared" si="60"/>
        <v/>
      </c>
      <c r="B1321" s="55"/>
      <c r="C1321" s="129"/>
      <c r="D1321" s="55"/>
      <c r="E1321" s="56"/>
      <c r="F1321" s="133"/>
      <c r="G1321" s="56"/>
      <c r="H1321" s="84">
        <f>SUMIF('Cash Inflows'!E:E,'AR Journal'!D1321,'Cash Inflows'!F:F)</f>
        <v>0</v>
      </c>
      <c r="I1321" s="84">
        <f t="shared" si="61"/>
        <v>0</v>
      </c>
      <c r="J1321">
        <f t="shared" si="62"/>
        <v>0</v>
      </c>
      <c r="K1321" t="b">
        <f ca="1">IF(TODAY()-E1321&gt;'Data Inputs'!$B$46,TRUE,FALSE)</f>
        <v>1</v>
      </c>
    </row>
    <row r="1322" spans="1:11" x14ac:dyDescent="0.25">
      <c r="A1322" s="110" t="str">
        <f t="shared" si="60"/>
        <v/>
      </c>
      <c r="B1322" s="55"/>
      <c r="C1322" s="129"/>
      <c r="D1322" s="55"/>
      <c r="E1322" s="56"/>
      <c r="F1322" s="133"/>
      <c r="G1322" s="56"/>
      <c r="H1322" s="84">
        <f>SUMIF('Cash Inflows'!E:E,'AR Journal'!D1322,'Cash Inflows'!F:F)</f>
        <v>0</v>
      </c>
      <c r="I1322" s="84">
        <f t="shared" si="61"/>
        <v>0</v>
      </c>
      <c r="J1322">
        <f t="shared" si="62"/>
        <v>0</v>
      </c>
      <c r="K1322" t="b">
        <f ca="1">IF(TODAY()-E1322&gt;'Data Inputs'!$B$46,TRUE,FALSE)</f>
        <v>1</v>
      </c>
    </row>
    <row r="1323" spans="1:11" x14ac:dyDescent="0.25">
      <c r="A1323" s="110" t="str">
        <f t="shared" si="60"/>
        <v/>
      </c>
      <c r="B1323" s="55"/>
      <c r="C1323" s="129"/>
      <c r="D1323" s="55"/>
      <c r="E1323" s="56"/>
      <c r="F1323" s="133"/>
      <c r="G1323" s="56"/>
      <c r="H1323" s="84">
        <f>SUMIF('Cash Inflows'!E:E,'AR Journal'!D1323,'Cash Inflows'!F:F)</f>
        <v>0</v>
      </c>
      <c r="I1323" s="84">
        <f t="shared" si="61"/>
        <v>0</v>
      </c>
      <c r="J1323">
        <f t="shared" si="62"/>
        <v>0</v>
      </c>
      <c r="K1323" t="b">
        <f ca="1">IF(TODAY()-E1323&gt;'Data Inputs'!$B$46,TRUE,FALSE)</f>
        <v>1</v>
      </c>
    </row>
    <row r="1324" spans="1:11" x14ac:dyDescent="0.25">
      <c r="A1324" s="110" t="str">
        <f t="shared" si="60"/>
        <v/>
      </c>
      <c r="B1324" s="55"/>
      <c r="C1324" s="129"/>
      <c r="D1324" s="55"/>
      <c r="E1324" s="56"/>
      <c r="F1324" s="133"/>
      <c r="G1324" s="56"/>
      <c r="H1324" s="84">
        <f>SUMIF('Cash Inflows'!E:E,'AR Journal'!D1324,'Cash Inflows'!F:F)</f>
        <v>0</v>
      </c>
      <c r="I1324" s="84">
        <f t="shared" si="61"/>
        <v>0</v>
      </c>
      <c r="J1324">
        <f t="shared" si="62"/>
        <v>0</v>
      </c>
      <c r="K1324" t="b">
        <f ca="1">IF(TODAY()-E1324&gt;'Data Inputs'!$B$46,TRUE,FALSE)</f>
        <v>1</v>
      </c>
    </row>
    <row r="1325" spans="1:11" x14ac:dyDescent="0.25">
      <c r="A1325" s="110" t="str">
        <f t="shared" si="60"/>
        <v/>
      </c>
      <c r="B1325" s="55"/>
      <c r="C1325" s="129"/>
      <c r="D1325" s="55"/>
      <c r="E1325" s="56"/>
      <c r="F1325" s="133"/>
      <c r="G1325" s="56"/>
      <c r="H1325" s="84">
        <f>SUMIF('Cash Inflows'!E:E,'AR Journal'!D1325,'Cash Inflows'!F:F)</f>
        <v>0</v>
      </c>
      <c r="I1325" s="84">
        <f t="shared" si="61"/>
        <v>0</v>
      </c>
      <c r="J1325">
        <f t="shared" si="62"/>
        <v>0</v>
      </c>
      <c r="K1325" t="b">
        <f ca="1">IF(TODAY()-E1325&gt;'Data Inputs'!$B$46,TRUE,FALSE)</f>
        <v>1</v>
      </c>
    </row>
    <row r="1326" spans="1:11" x14ac:dyDescent="0.25">
      <c r="A1326" s="110" t="str">
        <f t="shared" si="60"/>
        <v/>
      </c>
      <c r="B1326" s="55"/>
      <c r="C1326" s="129"/>
      <c r="D1326" s="55"/>
      <c r="E1326" s="56"/>
      <c r="F1326" s="133"/>
      <c r="G1326" s="56"/>
      <c r="H1326" s="84">
        <f>SUMIF('Cash Inflows'!E:E,'AR Journal'!D1326,'Cash Inflows'!F:F)</f>
        <v>0</v>
      </c>
      <c r="I1326" s="84">
        <f t="shared" si="61"/>
        <v>0</v>
      </c>
      <c r="J1326">
        <f t="shared" si="62"/>
        <v>0</v>
      </c>
      <c r="K1326" t="b">
        <f ca="1">IF(TODAY()-E1326&gt;'Data Inputs'!$B$46,TRUE,FALSE)</f>
        <v>1</v>
      </c>
    </row>
    <row r="1327" spans="1:11" x14ac:dyDescent="0.25">
      <c r="A1327" s="110" t="str">
        <f t="shared" si="60"/>
        <v/>
      </c>
      <c r="B1327" s="55"/>
      <c r="C1327" s="129"/>
      <c r="D1327" s="55"/>
      <c r="E1327" s="56"/>
      <c r="F1327" s="133"/>
      <c r="G1327" s="56"/>
      <c r="H1327" s="84">
        <f>SUMIF('Cash Inflows'!E:E,'AR Journal'!D1327,'Cash Inflows'!F:F)</f>
        <v>0</v>
      </c>
      <c r="I1327" s="84">
        <f t="shared" si="61"/>
        <v>0</v>
      </c>
      <c r="J1327">
        <f t="shared" si="62"/>
        <v>0</v>
      </c>
      <c r="K1327" t="b">
        <f ca="1">IF(TODAY()-E1327&gt;'Data Inputs'!$B$46,TRUE,FALSE)</f>
        <v>1</v>
      </c>
    </row>
    <row r="1328" spans="1:11" x14ac:dyDescent="0.25">
      <c r="A1328" s="110" t="str">
        <f t="shared" si="60"/>
        <v/>
      </c>
      <c r="B1328" s="55"/>
      <c r="C1328" s="129"/>
      <c r="D1328" s="55"/>
      <c r="E1328" s="56"/>
      <c r="F1328" s="133"/>
      <c r="G1328" s="56"/>
      <c r="H1328" s="84">
        <f>SUMIF('Cash Inflows'!E:E,'AR Journal'!D1328,'Cash Inflows'!F:F)</f>
        <v>0</v>
      </c>
      <c r="I1328" s="84">
        <f t="shared" si="61"/>
        <v>0</v>
      </c>
      <c r="J1328">
        <f t="shared" si="62"/>
        <v>0</v>
      </c>
      <c r="K1328" t="b">
        <f ca="1">IF(TODAY()-E1328&gt;'Data Inputs'!$B$46,TRUE,FALSE)</f>
        <v>1</v>
      </c>
    </row>
    <row r="1329" spans="1:11" x14ac:dyDescent="0.25">
      <c r="A1329" s="110" t="str">
        <f t="shared" si="60"/>
        <v/>
      </c>
      <c r="B1329" s="55"/>
      <c r="C1329" s="129"/>
      <c r="D1329" s="55"/>
      <c r="E1329" s="56"/>
      <c r="F1329" s="133"/>
      <c r="G1329" s="56"/>
      <c r="H1329" s="84">
        <f>SUMIF('Cash Inflows'!E:E,'AR Journal'!D1329,'Cash Inflows'!F:F)</f>
        <v>0</v>
      </c>
      <c r="I1329" s="84">
        <f t="shared" si="61"/>
        <v>0</v>
      </c>
      <c r="J1329">
        <f t="shared" si="62"/>
        <v>0</v>
      </c>
      <c r="K1329" t="b">
        <f ca="1">IF(TODAY()-E1329&gt;'Data Inputs'!$B$46,TRUE,FALSE)</f>
        <v>1</v>
      </c>
    </row>
    <row r="1330" spans="1:11" x14ac:dyDescent="0.25">
      <c r="A1330" s="110" t="str">
        <f t="shared" si="60"/>
        <v/>
      </c>
      <c r="B1330" s="55"/>
      <c r="C1330" s="129"/>
      <c r="D1330" s="55"/>
      <c r="E1330" s="56"/>
      <c r="F1330" s="133"/>
      <c r="G1330" s="56"/>
      <c r="H1330" s="84">
        <f>SUMIF('Cash Inflows'!E:E,'AR Journal'!D1330,'Cash Inflows'!F:F)</f>
        <v>0</v>
      </c>
      <c r="I1330" s="84">
        <f t="shared" si="61"/>
        <v>0</v>
      </c>
      <c r="J1330">
        <f t="shared" si="62"/>
        <v>0</v>
      </c>
      <c r="K1330" t="b">
        <f ca="1">IF(TODAY()-E1330&gt;'Data Inputs'!$B$46,TRUE,FALSE)</f>
        <v>1</v>
      </c>
    </row>
    <row r="1331" spans="1:11" x14ac:dyDescent="0.25">
      <c r="A1331" s="110" t="str">
        <f t="shared" si="60"/>
        <v/>
      </c>
      <c r="B1331" s="55"/>
      <c r="C1331" s="129"/>
      <c r="D1331" s="55"/>
      <c r="E1331" s="56"/>
      <c r="F1331" s="133"/>
      <c r="G1331" s="56"/>
      <c r="H1331" s="84">
        <f>SUMIF('Cash Inflows'!E:E,'AR Journal'!D1331,'Cash Inflows'!F:F)</f>
        <v>0</v>
      </c>
      <c r="I1331" s="84">
        <f t="shared" si="61"/>
        <v>0</v>
      </c>
      <c r="J1331">
        <f t="shared" si="62"/>
        <v>0</v>
      </c>
      <c r="K1331" t="b">
        <f ca="1">IF(TODAY()-E1331&gt;'Data Inputs'!$B$46,TRUE,FALSE)</f>
        <v>1</v>
      </c>
    </row>
    <row r="1332" spans="1:11" x14ac:dyDescent="0.25">
      <c r="A1332" s="110" t="str">
        <f t="shared" si="60"/>
        <v/>
      </c>
      <c r="B1332" s="55"/>
      <c r="C1332" s="129"/>
      <c r="D1332" s="55"/>
      <c r="E1332" s="56"/>
      <c r="F1332" s="133"/>
      <c r="G1332" s="56"/>
      <c r="H1332" s="84">
        <f>SUMIF('Cash Inflows'!E:E,'AR Journal'!D1332,'Cash Inflows'!F:F)</f>
        <v>0</v>
      </c>
      <c r="I1332" s="84">
        <f t="shared" si="61"/>
        <v>0</v>
      </c>
      <c r="J1332">
        <f t="shared" si="62"/>
        <v>0</v>
      </c>
      <c r="K1332" t="b">
        <f ca="1">IF(TODAY()-E1332&gt;'Data Inputs'!$B$46,TRUE,FALSE)</f>
        <v>1</v>
      </c>
    </row>
    <row r="1333" spans="1:11" x14ac:dyDescent="0.25">
      <c r="A1333" s="110" t="str">
        <f t="shared" si="60"/>
        <v/>
      </c>
      <c r="B1333" s="55"/>
      <c r="C1333" s="129"/>
      <c r="D1333" s="55"/>
      <c r="E1333" s="56"/>
      <c r="F1333" s="133"/>
      <c r="G1333" s="56"/>
      <c r="H1333" s="84">
        <f>SUMIF('Cash Inflows'!E:E,'AR Journal'!D1333,'Cash Inflows'!F:F)</f>
        <v>0</v>
      </c>
      <c r="I1333" s="84">
        <f t="shared" si="61"/>
        <v>0</v>
      </c>
      <c r="J1333">
        <f t="shared" si="62"/>
        <v>0</v>
      </c>
      <c r="K1333" t="b">
        <f ca="1">IF(TODAY()-E1333&gt;'Data Inputs'!$B$46,TRUE,FALSE)</f>
        <v>1</v>
      </c>
    </row>
    <row r="1334" spans="1:11" x14ac:dyDescent="0.25">
      <c r="A1334" s="110" t="str">
        <f t="shared" si="60"/>
        <v/>
      </c>
      <c r="B1334" s="55"/>
      <c r="C1334" s="129"/>
      <c r="D1334" s="55"/>
      <c r="E1334" s="56"/>
      <c r="F1334" s="133"/>
      <c r="G1334" s="56"/>
      <c r="H1334" s="84">
        <f>SUMIF('Cash Inflows'!E:E,'AR Journal'!D1334,'Cash Inflows'!F:F)</f>
        <v>0</v>
      </c>
      <c r="I1334" s="84">
        <f t="shared" si="61"/>
        <v>0</v>
      </c>
      <c r="J1334">
        <f t="shared" si="62"/>
        <v>0</v>
      </c>
      <c r="K1334" t="b">
        <f ca="1">IF(TODAY()-E1334&gt;'Data Inputs'!$B$46,TRUE,FALSE)</f>
        <v>1</v>
      </c>
    </row>
    <row r="1335" spans="1:11" x14ac:dyDescent="0.25">
      <c r="A1335" s="110" t="str">
        <f t="shared" si="60"/>
        <v/>
      </c>
      <c r="B1335" s="55"/>
      <c r="C1335" s="129"/>
      <c r="D1335" s="55"/>
      <c r="E1335" s="56"/>
      <c r="F1335" s="133"/>
      <c r="G1335" s="56"/>
      <c r="H1335" s="84">
        <f>SUMIF('Cash Inflows'!E:E,'AR Journal'!D1335,'Cash Inflows'!F:F)</f>
        <v>0</v>
      </c>
      <c r="I1335" s="84">
        <f t="shared" si="61"/>
        <v>0</v>
      </c>
      <c r="J1335">
        <f t="shared" si="62"/>
        <v>0</v>
      </c>
      <c r="K1335" t="b">
        <f ca="1">IF(TODAY()-E1335&gt;'Data Inputs'!$B$46,TRUE,FALSE)</f>
        <v>1</v>
      </c>
    </row>
    <row r="1336" spans="1:11" x14ac:dyDescent="0.25">
      <c r="A1336" s="110" t="str">
        <f t="shared" si="60"/>
        <v/>
      </c>
      <c r="B1336" s="55"/>
      <c r="C1336" s="129"/>
      <c r="D1336" s="55"/>
      <c r="E1336" s="56"/>
      <c r="F1336" s="133"/>
      <c r="G1336" s="56"/>
      <c r="H1336" s="84">
        <f>SUMIF('Cash Inflows'!E:E,'AR Journal'!D1336,'Cash Inflows'!F:F)</f>
        <v>0</v>
      </c>
      <c r="I1336" s="84">
        <f t="shared" si="61"/>
        <v>0</v>
      </c>
      <c r="J1336">
        <f t="shared" si="62"/>
        <v>0</v>
      </c>
      <c r="K1336" t="b">
        <f ca="1">IF(TODAY()-E1336&gt;'Data Inputs'!$B$46,TRUE,FALSE)</f>
        <v>1</v>
      </c>
    </row>
    <row r="1337" spans="1:11" x14ac:dyDescent="0.25">
      <c r="A1337" s="110" t="str">
        <f t="shared" si="60"/>
        <v/>
      </c>
      <c r="B1337" s="55"/>
      <c r="C1337" s="129"/>
      <c r="D1337" s="55"/>
      <c r="E1337" s="56"/>
      <c r="F1337" s="133"/>
      <c r="G1337" s="56"/>
      <c r="H1337" s="84">
        <f>SUMIF('Cash Inflows'!E:E,'AR Journal'!D1337,'Cash Inflows'!F:F)</f>
        <v>0</v>
      </c>
      <c r="I1337" s="84">
        <f t="shared" si="61"/>
        <v>0</v>
      </c>
      <c r="J1337">
        <f t="shared" si="62"/>
        <v>0</v>
      </c>
      <c r="K1337" t="b">
        <f ca="1">IF(TODAY()-E1337&gt;'Data Inputs'!$B$46,TRUE,FALSE)</f>
        <v>1</v>
      </c>
    </row>
    <row r="1338" spans="1:11" x14ac:dyDescent="0.25">
      <c r="A1338" s="110" t="str">
        <f t="shared" si="60"/>
        <v/>
      </c>
      <c r="B1338" s="55"/>
      <c r="C1338" s="129"/>
      <c r="D1338" s="55"/>
      <c r="E1338" s="56"/>
      <c r="F1338" s="133"/>
      <c r="G1338" s="56"/>
      <c r="H1338" s="84">
        <f>SUMIF('Cash Inflows'!E:E,'AR Journal'!D1338,'Cash Inflows'!F:F)</f>
        <v>0</v>
      </c>
      <c r="I1338" s="84">
        <f t="shared" si="61"/>
        <v>0</v>
      </c>
      <c r="J1338">
        <f t="shared" si="62"/>
        <v>0</v>
      </c>
      <c r="K1338" t="b">
        <f ca="1">IF(TODAY()-E1338&gt;'Data Inputs'!$B$46,TRUE,FALSE)</f>
        <v>1</v>
      </c>
    </row>
    <row r="1339" spans="1:11" x14ac:dyDescent="0.25">
      <c r="A1339" s="110" t="str">
        <f t="shared" si="60"/>
        <v/>
      </c>
      <c r="B1339" s="55"/>
      <c r="C1339" s="129"/>
      <c r="D1339" s="55"/>
      <c r="E1339" s="56"/>
      <c r="F1339" s="133"/>
      <c r="G1339" s="56"/>
      <c r="H1339" s="84">
        <f>SUMIF('Cash Inflows'!E:E,'AR Journal'!D1339,'Cash Inflows'!F:F)</f>
        <v>0</v>
      </c>
      <c r="I1339" s="84">
        <f t="shared" si="61"/>
        <v>0</v>
      </c>
      <c r="J1339">
        <f t="shared" si="62"/>
        <v>0</v>
      </c>
      <c r="K1339" t="b">
        <f ca="1">IF(TODAY()-E1339&gt;'Data Inputs'!$B$46,TRUE,FALSE)</f>
        <v>1</v>
      </c>
    </row>
    <row r="1340" spans="1:11" x14ac:dyDescent="0.25">
      <c r="A1340" s="110" t="str">
        <f t="shared" si="60"/>
        <v/>
      </c>
      <c r="B1340" s="55"/>
      <c r="C1340" s="129"/>
      <c r="D1340" s="55"/>
      <c r="E1340" s="56"/>
      <c r="F1340" s="133"/>
      <c r="G1340" s="56"/>
      <c r="H1340" s="84">
        <f>SUMIF('Cash Inflows'!E:E,'AR Journal'!D1340,'Cash Inflows'!F:F)</f>
        <v>0</v>
      </c>
      <c r="I1340" s="84">
        <f t="shared" si="61"/>
        <v>0</v>
      </c>
      <c r="J1340">
        <f t="shared" si="62"/>
        <v>0</v>
      </c>
      <c r="K1340" t="b">
        <f ca="1">IF(TODAY()-E1340&gt;'Data Inputs'!$B$46,TRUE,FALSE)</f>
        <v>1</v>
      </c>
    </row>
    <row r="1341" spans="1:11" x14ac:dyDescent="0.25">
      <c r="A1341" s="110" t="str">
        <f t="shared" si="60"/>
        <v/>
      </c>
      <c r="B1341" s="55"/>
      <c r="C1341" s="129"/>
      <c r="D1341" s="55"/>
      <c r="E1341" s="56"/>
      <c r="F1341" s="133"/>
      <c r="G1341" s="56"/>
      <c r="H1341" s="84">
        <f>SUMIF('Cash Inflows'!E:E,'AR Journal'!D1341,'Cash Inflows'!F:F)</f>
        <v>0</v>
      </c>
      <c r="I1341" s="84">
        <f t="shared" si="61"/>
        <v>0</v>
      </c>
      <c r="J1341">
        <f t="shared" si="62"/>
        <v>0</v>
      </c>
      <c r="K1341" t="b">
        <f ca="1">IF(TODAY()-E1341&gt;'Data Inputs'!$B$46,TRUE,FALSE)</f>
        <v>1</v>
      </c>
    </row>
    <row r="1342" spans="1:11" x14ac:dyDescent="0.25">
      <c r="A1342" s="110" t="str">
        <f t="shared" si="60"/>
        <v/>
      </c>
      <c r="B1342" s="55"/>
      <c r="C1342" s="129"/>
      <c r="D1342" s="55"/>
      <c r="E1342" s="56"/>
      <c r="F1342" s="133"/>
      <c r="G1342" s="56"/>
      <c r="H1342" s="84">
        <f>SUMIF('Cash Inflows'!E:E,'AR Journal'!D1342,'Cash Inflows'!F:F)</f>
        <v>0</v>
      </c>
      <c r="I1342" s="84">
        <f t="shared" si="61"/>
        <v>0</v>
      </c>
      <c r="J1342">
        <f t="shared" si="62"/>
        <v>0</v>
      </c>
      <c r="K1342" t="b">
        <f ca="1">IF(TODAY()-E1342&gt;'Data Inputs'!$B$46,TRUE,FALSE)</f>
        <v>1</v>
      </c>
    </row>
    <row r="1343" spans="1:11" x14ac:dyDescent="0.25">
      <c r="A1343" s="110" t="str">
        <f t="shared" si="60"/>
        <v/>
      </c>
      <c r="B1343" s="55"/>
      <c r="C1343" s="129"/>
      <c r="D1343" s="55"/>
      <c r="E1343" s="56"/>
      <c r="F1343" s="133"/>
      <c r="G1343" s="56"/>
      <c r="H1343" s="84">
        <f>SUMIF('Cash Inflows'!E:E,'AR Journal'!D1343,'Cash Inflows'!F:F)</f>
        <v>0</v>
      </c>
      <c r="I1343" s="84">
        <f t="shared" si="61"/>
        <v>0</v>
      </c>
      <c r="J1343">
        <f t="shared" si="62"/>
        <v>0</v>
      </c>
      <c r="K1343" t="b">
        <f ca="1">IF(TODAY()-E1343&gt;'Data Inputs'!$B$46,TRUE,FALSE)</f>
        <v>1</v>
      </c>
    </row>
    <row r="1344" spans="1:11" x14ac:dyDescent="0.25">
      <c r="A1344" s="110" t="str">
        <f t="shared" si="60"/>
        <v/>
      </c>
      <c r="B1344" s="55"/>
      <c r="C1344" s="129"/>
      <c r="D1344" s="55"/>
      <c r="E1344" s="56"/>
      <c r="F1344" s="133"/>
      <c r="G1344" s="56"/>
      <c r="H1344" s="84">
        <f>SUMIF('Cash Inflows'!E:E,'AR Journal'!D1344,'Cash Inflows'!F:F)</f>
        <v>0</v>
      </c>
      <c r="I1344" s="84">
        <f t="shared" si="61"/>
        <v>0</v>
      </c>
      <c r="J1344">
        <f t="shared" si="62"/>
        <v>0</v>
      </c>
      <c r="K1344" t="b">
        <f ca="1">IF(TODAY()-E1344&gt;'Data Inputs'!$B$46,TRUE,FALSE)</f>
        <v>1</v>
      </c>
    </row>
    <row r="1345" spans="1:11" x14ac:dyDescent="0.25">
      <c r="A1345" s="110" t="str">
        <f t="shared" si="60"/>
        <v/>
      </c>
      <c r="B1345" s="55"/>
      <c r="C1345" s="129"/>
      <c r="D1345" s="55"/>
      <c r="E1345" s="56"/>
      <c r="F1345" s="133"/>
      <c r="G1345" s="56"/>
      <c r="H1345" s="84">
        <f>SUMIF('Cash Inflows'!E:E,'AR Journal'!D1345,'Cash Inflows'!F:F)</f>
        <v>0</v>
      </c>
      <c r="I1345" s="84">
        <f t="shared" si="61"/>
        <v>0</v>
      </c>
      <c r="J1345">
        <f t="shared" si="62"/>
        <v>0</v>
      </c>
      <c r="K1345" t="b">
        <f ca="1">IF(TODAY()-E1345&gt;'Data Inputs'!$B$46,TRUE,FALSE)</f>
        <v>1</v>
      </c>
    </row>
    <row r="1346" spans="1:11" x14ac:dyDescent="0.25">
      <c r="A1346" s="110" t="str">
        <f t="shared" si="60"/>
        <v/>
      </c>
      <c r="B1346" s="55"/>
      <c r="C1346" s="129"/>
      <c r="D1346" s="55"/>
      <c r="E1346" s="56"/>
      <c r="F1346" s="133"/>
      <c r="G1346" s="56"/>
      <c r="H1346" s="84">
        <f>SUMIF('Cash Inflows'!E:E,'AR Journal'!D1346,'Cash Inflows'!F:F)</f>
        <v>0</v>
      </c>
      <c r="I1346" s="84">
        <f t="shared" si="61"/>
        <v>0</v>
      </c>
      <c r="J1346">
        <f t="shared" si="62"/>
        <v>0</v>
      </c>
      <c r="K1346" t="b">
        <f ca="1">IF(TODAY()-E1346&gt;'Data Inputs'!$B$46,TRUE,FALSE)</f>
        <v>1</v>
      </c>
    </row>
    <row r="1347" spans="1:11" x14ac:dyDescent="0.25">
      <c r="A1347" s="110" t="str">
        <f t="shared" ref="A1347:A1410" si="63">IF(E1347="","",E1347+(6-J1347))</f>
        <v/>
      </c>
      <c r="B1347" s="55"/>
      <c r="C1347" s="129"/>
      <c r="D1347" s="55"/>
      <c r="E1347" s="56"/>
      <c r="F1347" s="133"/>
      <c r="G1347" s="56"/>
      <c r="H1347" s="84">
        <f>SUMIF('Cash Inflows'!E:E,'AR Journal'!D1347,'Cash Inflows'!F:F)</f>
        <v>0</v>
      </c>
      <c r="I1347" s="84">
        <f t="shared" ref="I1347:I1410" si="64">F1347-H1347</f>
        <v>0</v>
      </c>
      <c r="J1347">
        <f t="shared" ref="J1347:J1410" si="65">IF(WEEKDAY(E1347)=7,0,WEEKDAY(E1347))</f>
        <v>0</v>
      </c>
      <c r="K1347" t="b">
        <f ca="1">IF(TODAY()-E1347&gt;'Data Inputs'!$B$46,TRUE,FALSE)</f>
        <v>1</v>
      </c>
    </row>
    <row r="1348" spans="1:11" x14ac:dyDescent="0.25">
      <c r="A1348" s="110" t="str">
        <f t="shared" si="63"/>
        <v/>
      </c>
      <c r="B1348" s="55"/>
      <c r="C1348" s="129"/>
      <c r="D1348" s="55"/>
      <c r="E1348" s="56"/>
      <c r="F1348" s="133"/>
      <c r="G1348" s="56"/>
      <c r="H1348" s="84">
        <f>SUMIF('Cash Inflows'!E:E,'AR Journal'!D1348,'Cash Inflows'!F:F)</f>
        <v>0</v>
      </c>
      <c r="I1348" s="84">
        <f t="shared" si="64"/>
        <v>0</v>
      </c>
      <c r="J1348">
        <f t="shared" si="65"/>
        <v>0</v>
      </c>
      <c r="K1348" t="b">
        <f ca="1">IF(TODAY()-E1348&gt;'Data Inputs'!$B$46,TRUE,FALSE)</f>
        <v>1</v>
      </c>
    </row>
    <row r="1349" spans="1:11" x14ac:dyDescent="0.25">
      <c r="A1349" s="110" t="str">
        <f t="shared" si="63"/>
        <v/>
      </c>
      <c r="B1349" s="55"/>
      <c r="C1349" s="129"/>
      <c r="D1349" s="55"/>
      <c r="E1349" s="56"/>
      <c r="F1349" s="133"/>
      <c r="G1349" s="56"/>
      <c r="H1349" s="84">
        <f>SUMIF('Cash Inflows'!E:E,'AR Journal'!D1349,'Cash Inflows'!F:F)</f>
        <v>0</v>
      </c>
      <c r="I1349" s="84">
        <f t="shared" si="64"/>
        <v>0</v>
      </c>
      <c r="J1349">
        <f t="shared" si="65"/>
        <v>0</v>
      </c>
      <c r="K1349" t="b">
        <f ca="1">IF(TODAY()-E1349&gt;'Data Inputs'!$B$46,TRUE,FALSE)</f>
        <v>1</v>
      </c>
    </row>
    <row r="1350" spans="1:11" x14ac:dyDescent="0.25">
      <c r="A1350" s="110" t="str">
        <f t="shared" si="63"/>
        <v/>
      </c>
      <c r="B1350" s="55"/>
      <c r="C1350" s="129"/>
      <c r="D1350" s="55"/>
      <c r="E1350" s="56"/>
      <c r="F1350" s="133"/>
      <c r="G1350" s="56"/>
      <c r="H1350" s="84">
        <f>SUMIF('Cash Inflows'!E:E,'AR Journal'!D1350,'Cash Inflows'!F:F)</f>
        <v>0</v>
      </c>
      <c r="I1350" s="84">
        <f t="shared" si="64"/>
        <v>0</v>
      </c>
      <c r="J1350">
        <f t="shared" si="65"/>
        <v>0</v>
      </c>
      <c r="K1350" t="b">
        <f ca="1">IF(TODAY()-E1350&gt;'Data Inputs'!$B$46,TRUE,FALSE)</f>
        <v>1</v>
      </c>
    </row>
    <row r="1351" spans="1:11" x14ac:dyDescent="0.25">
      <c r="A1351" s="110" t="str">
        <f t="shared" si="63"/>
        <v/>
      </c>
      <c r="B1351" s="55"/>
      <c r="C1351" s="129"/>
      <c r="D1351" s="55"/>
      <c r="E1351" s="56"/>
      <c r="F1351" s="133"/>
      <c r="G1351" s="56"/>
      <c r="H1351" s="84">
        <f>SUMIF('Cash Inflows'!E:E,'AR Journal'!D1351,'Cash Inflows'!F:F)</f>
        <v>0</v>
      </c>
      <c r="I1351" s="84">
        <f t="shared" si="64"/>
        <v>0</v>
      </c>
      <c r="J1351">
        <f t="shared" si="65"/>
        <v>0</v>
      </c>
      <c r="K1351" t="b">
        <f ca="1">IF(TODAY()-E1351&gt;'Data Inputs'!$B$46,TRUE,FALSE)</f>
        <v>1</v>
      </c>
    </row>
    <row r="1352" spans="1:11" x14ac:dyDescent="0.25">
      <c r="A1352" s="110" t="str">
        <f t="shared" si="63"/>
        <v/>
      </c>
      <c r="B1352" s="55"/>
      <c r="C1352" s="129"/>
      <c r="D1352" s="55"/>
      <c r="E1352" s="56"/>
      <c r="F1352" s="133"/>
      <c r="G1352" s="56"/>
      <c r="H1352" s="84">
        <f>SUMIF('Cash Inflows'!E:E,'AR Journal'!D1352,'Cash Inflows'!F:F)</f>
        <v>0</v>
      </c>
      <c r="I1352" s="84">
        <f t="shared" si="64"/>
        <v>0</v>
      </c>
      <c r="J1352">
        <f t="shared" si="65"/>
        <v>0</v>
      </c>
      <c r="K1352" t="b">
        <f ca="1">IF(TODAY()-E1352&gt;'Data Inputs'!$B$46,TRUE,FALSE)</f>
        <v>1</v>
      </c>
    </row>
    <row r="1353" spans="1:11" x14ac:dyDescent="0.25">
      <c r="A1353" s="110" t="str">
        <f t="shared" si="63"/>
        <v/>
      </c>
      <c r="B1353" s="55"/>
      <c r="C1353" s="129"/>
      <c r="D1353" s="55"/>
      <c r="E1353" s="56"/>
      <c r="F1353" s="133"/>
      <c r="G1353" s="56"/>
      <c r="H1353" s="84">
        <f>SUMIF('Cash Inflows'!E:E,'AR Journal'!D1353,'Cash Inflows'!F:F)</f>
        <v>0</v>
      </c>
      <c r="I1353" s="84">
        <f t="shared" si="64"/>
        <v>0</v>
      </c>
      <c r="J1353">
        <f t="shared" si="65"/>
        <v>0</v>
      </c>
      <c r="K1353" t="b">
        <f ca="1">IF(TODAY()-E1353&gt;'Data Inputs'!$B$46,TRUE,FALSE)</f>
        <v>1</v>
      </c>
    </row>
    <row r="1354" spans="1:11" x14ac:dyDescent="0.25">
      <c r="A1354" s="110" t="str">
        <f t="shared" si="63"/>
        <v/>
      </c>
      <c r="B1354" s="55"/>
      <c r="C1354" s="129"/>
      <c r="D1354" s="55"/>
      <c r="E1354" s="56"/>
      <c r="F1354" s="133"/>
      <c r="G1354" s="56"/>
      <c r="H1354" s="84">
        <f>SUMIF('Cash Inflows'!E:E,'AR Journal'!D1354,'Cash Inflows'!F:F)</f>
        <v>0</v>
      </c>
      <c r="I1354" s="84">
        <f t="shared" si="64"/>
        <v>0</v>
      </c>
      <c r="J1354">
        <f t="shared" si="65"/>
        <v>0</v>
      </c>
      <c r="K1354" t="b">
        <f ca="1">IF(TODAY()-E1354&gt;'Data Inputs'!$B$46,TRUE,FALSE)</f>
        <v>1</v>
      </c>
    </row>
    <row r="1355" spans="1:11" x14ac:dyDescent="0.25">
      <c r="A1355" s="110" t="str">
        <f t="shared" si="63"/>
        <v/>
      </c>
      <c r="B1355" s="55"/>
      <c r="C1355" s="129"/>
      <c r="D1355" s="55"/>
      <c r="E1355" s="56"/>
      <c r="F1355" s="133"/>
      <c r="G1355" s="56"/>
      <c r="H1355" s="84">
        <f>SUMIF('Cash Inflows'!E:E,'AR Journal'!D1355,'Cash Inflows'!F:F)</f>
        <v>0</v>
      </c>
      <c r="I1355" s="84">
        <f t="shared" si="64"/>
        <v>0</v>
      </c>
      <c r="J1355">
        <f t="shared" si="65"/>
        <v>0</v>
      </c>
      <c r="K1355" t="b">
        <f ca="1">IF(TODAY()-E1355&gt;'Data Inputs'!$B$46,TRUE,FALSE)</f>
        <v>1</v>
      </c>
    </row>
    <row r="1356" spans="1:11" x14ac:dyDescent="0.25">
      <c r="A1356" s="110" t="str">
        <f t="shared" si="63"/>
        <v/>
      </c>
      <c r="B1356" s="55"/>
      <c r="C1356" s="129"/>
      <c r="D1356" s="55"/>
      <c r="E1356" s="56"/>
      <c r="F1356" s="133"/>
      <c r="G1356" s="56"/>
      <c r="H1356" s="84">
        <f>SUMIF('Cash Inflows'!E:E,'AR Journal'!D1356,'Cash Inflows'!F:F)</f>
        <v>0</v>
      </c>
      <c r="I1356" s="84">
        <f t="shared" si="64"/>
        <v>0</v>
      </c>
      <c r="J1356">
        <f t="shared" si="65"/>
        <v>0</v>
      </c>
      <c r="K1356" t="b">
        <f ca="1">IF(TODAY()-E1356&gt;'Data Inputs'!$B$46,TRUE,FALSE)</f>
        <v>1</v>
      </c>
    </row>
    <row r="1357" spans="1:11" x14ac:dyDescent="0.25">
      <c r="A1357" s="110" t="str">
        <f t="shared" si="63"/>
        <v/>
      </c>
      <c r="B1357" s="55"/>
      <c r="C1357" s="129"/>
      <c r="D1357" s="55"/>
      <c r="E1357" s="56"/>
      <c r="F1357" s="133"/>
      <c r="G1357" s="56"/>
      <c r="H1357" s="84">
        <f>SUMIF('Cash Inflows'!E:E,'AR Journal'!D1357,'Cash Inflows'!F:F)</f>
        <v>0</v>
      </c>
      <c r="I1357" s="84">
        <f t="shared" si="64"/>
        <v>0</v>
      </c>
      <c r="J1357">
        <f t="shared" si="65"/>
        <v>0</v>
      </c>
      <c r="K1357" t="b">
        <f ca="1">IF(TODAY()-E1357&gt;'Data Inputs'!$B$46,TRUE,FALSE)</f>
        <v>1</v>
      </c>
    </row>
    <row r="1358" spans="1:11" x14ac:dyDescent="0.25">
      <c r="A1358" s="110" t="str">
        <f t="shared" si="63"/>
        <v/>
      </c>
      <c r="B1358" s="55"/>
      <c r="C1358" s="129"/>
      <c r="D1358" s="55"/>
      <c r="E1358" s="56"/>
      <c r="F1358" s="133"/>
      <c r="G1358" s="56"/>
      <c r="H1358" s="84">
        <f>SUMIF('Cash Inflows'!E:E,'AR Journal'!D1358,'Cash Inflows'!F:F)</f>
        <v>0</v>
      </c>
      <c r="I1358" s="84">
        <f t="shared" si="64"/>
        <v>0</v>
      </c>
      <c r="J1358">
        <f t="shared" si="65"/>
        <v>0</v>
      </c>
      <c r="K1358" t="b">
        <f ca="1">IF(TODAY()-E1358&gt;'Data Inputs'!$B$46,TRUE,FALSE)</f>
        <v>1</v>
      </c>
    </row>
    <row r="1359" spans="1:11" x14ac:dyDescent="0.25">
      <c r="A1359" s="110" t="str">
        <f t="shared" si="63"/>
        <v/>
      </c>
      <c r="B1359" s="55"/>
      <c r="C1359" s="129"/>
      <c r="D1359" s="55"/>
      <c r="E1359" s="56"/>
      <c r="F1359" s="133"/>
      <c r="G1359" s="56"/>
      <c r="H1359" s="84">
        <f>SUMIF('Cash Inflows'!E:E,'AR Journal'!D1359,'Cash Inflows'!F:F)</f>
        <v>0</v>
      </c>
      <c r="I1359" s="84">
        <f t="shared" si="64"/>
        <v>0</v>
      </c>
      <c r="J1359">
        <f t="shared" si="65"/>
        <v>0</v>
      </c>
      <c r="K1359" t="b">
        <f ca="1">IF(TODAY()-E1359&gt;'Data Inputs'!$B$46,TRUE,FALSE)</f>
        <v>1</v>
      </c>
    </row>
    <row r="1360" spans="1:11" x14ac:dyDescent="0.25">
      <c r="A1360" s="110" t="str">
        <f t="shared" si="63"/>
        <v/>
      </c>
      <c r="B1360" s="55"/>
      <c r="C1360" s="129"/>
      <c r="D1360" s="55"/>
      <c r="E1360" s="56"/>
      <c r="F1360" s="133"/>
      <c r="G1360" s="56"/>
      <c r="H1360" s="84">
        <f>SUMIF('Cash Inflows'!E:E,'AR Journal'!D1360,'Cash Inflows'!F:F)</f>
        <v>0</v>
      </c>
      <c r="I1360" s="84">
        <f t="shared" si="64"/>
        <v>0</v>
      </c>
      <c r="J1360">
        <f t="shared" si="65"/>
        <v>0</v>
      </c>
      <c r="K1360" t="b">
        <f ca="1">IF(TODAY()-E1360&gt;'Data Inputs'!$B$46,TRUE,FALSE)</f>
        <v>1</v>
      </c>
    </row>
    <row r="1361" spans="1:11" x14ac:dyDescent="0.25">
      <c r="A1361" s="110" t="str">
        <f t="shared" si="63"/>
        <v/>
      </c>
      <c r="B1361" s="55"/>
      <c r="C1361" s="129"/>
      <c r="D1361" s="55"/>
      <c r="E1361" s="56"/>
      <c r="F1361" s="133"/>
      <c r="G1361" s="56"/>
      <c r="H1361" s="84">
        <f>SUMIF('Cash Inflows'!E:E,'AR Journal'!D1361,'Cash Inflows'!F:F)</f>
        <v>0</v>
      </c>
      <c r="I1361" s="84">
        <f t="shared" si="64"/>
        <v>0</v>
      </c>
      <c r="J1361">
        <f t="shared" si="65"/>
        <v>0</v>
      </c>
      <c r="K1361" t="b">
        <f ca="1">IF(TODAY()-E1361&gt;'Data Inputs'!$B$46,TRUE,FALSE)</f>
        <v>1</v>
      </c>
    </row>
    <row r="1362" spans="1:11" x14ac:dyDescent="0.25">
      <c r="A1362" s="110" t="str">
        <f t="shared" si="63"/>
        <v/>
      </c>
      <c r="B1362" s="55"/>
      <c r="C1362" s="129"/>
      <c r="D1362" s="55"/>
      <c r="E1362" s="56"/>
      <c r="F1362" s="133"/>
      <c r="G1362" s="56"/>
      <c r="H1362" s="84">
        <f>SUMIF('Cash Inflows'!E:E,'AR Journal'!D1362,'Cash Inflows'!F:F)</f>
        <v>0</v>
      </c>
      <c r="I1362" s="84">
        <f t="shared" si="64"/>
        <v>0</v>
      </c>
      <c r="J1362">
        <f t="shared" si="65"/>
        <v>0</v>
      </c>
      <c r="K1362" t="b">
        <f ca="1">IF(TODAY()-E1362&gt;'Data Inputs'!$B$46,TRUE,FALSE)</f>
        <v>1</v>
      </c>
    </row>
    <row r="1363" spans="1:11" x14ac:dyDescent="0.25">
      <c r="A1363" s="110" t="str">
        <f t="shared" si="63"/>
        <v/>
      </c>
      <c r="B1363" s="55"/>
      <c r="C1363" s="129"/>
      <c r="D1363" s="55"/>
      <c r="E1363" s="56"/>
      <c r="F1363" s="133"/>
      <c r="G1363" s="56"/>
      <c r="H1363" s="84">
        <f>SUMIF('Cash Inflows'!E:E,'AR Journal'!D1363,'Cash Inflows'!F:F)</f>
        <v>0</v>
      </c>
      <c r="I1363" s="84">
        <f t="shared" si="64"/>
        <v>0</v>
      </c>
      <c r="J1363">
        <f t="shared" si="65"/>
        <v>0</v>
      </c>
      <c r="K1363" t="b">
        <f ca="1">IF(TODAY()-E1363&gt;'Data Inputs'!$B$46,TRUE,FALSE)</f>
        <v>1</v>
      </c>
    </row>
    <row r="1364" spans="1:11" x14ac:dyDescent="0.25">
      <c r="A1364" s="110" t="str">
        <f t="shared" si="63"/>
        <v/>
      </c>
      <c r="B1364" s="55"/>
      <c r="C1364" s="129"/>
      <c r="D1364" s="55"/>
      <c r="E1364" s="56"/>
      <c r="F1364" s="133"/>
      <c r="G1364" s="56"/>
      <c r="H1364" s="84">
        <f>SUMIF('Cash Inflows'!E:E,'AR Journal'!D1364,'Cash Inflows'!F:F)</f>
        <v>0</v>
      </c>
      <c r="I1364" s="84">
        <f t="shared" si="64"/>
        <v>0</v>
      </c>
      <c r="J1364">
        <f t="shared" si="65"/>
        <v>0</v>
      </c>
      <c r="K1364" t="b">
        <f ca="1">IF(TODAY()-E1364&gt;'Data Inputs'!$B$46,TRUE,FALSE)</f>
        <v>1</v>
      </c>
    </row>
    <row r="1365" spans="1:11" x14ac:dyDescent="0.25">
      <c r="A1365" s="110" t="str">
        <f t="shared" si="63"/>
        <v/>
      </c>
      <c r="B1365" s="55"/>
      <c r="C1365" s="129"/>
      <c r="D1365" s="55"/>
      <c r="E1365" s="56"/>
      <c r="F1365" s="133"/>
      <c r="G1365" s="56"/>
      <c r="H1365" s="84">
        <f>SUMIF('Cash Inflows'!E:E,'AR Journal'!D1365,'Cash Inflows'!F:F)</f>
        <v>0</v>
      </c>
      <c r="I1365" s="84">
        <f t="shared" si="64"/>
        <v>0</v>
      </c>
      <c r="J1365">
        <f t="shared" si="65"/>
        <v>0</v>
      </c>
      <c r="K1365" t="b">
        <f ca="1">IF(TODAY()-E1365&gt;'Data Inputs'!$B$46,TRUE,FALSE)</f>
        <v>1</v>
      </c>
    </row>
    <row r="1366" spans="1:11" x14ac:dyDescent="0.25">
      <c r="A1366" s="110" t="str">
        <f t="shared" si="63"/>
        <v/>
      </c>
      <c r="B1366" s="55"/>
      <c r="C1366" s="129"/>
      <c r="D1366" s="55"/>
      <c r="E1366" s="56"/>
      <c r="F1366" s="133"/>
      <c r="G1366" s="56"/>
      <c r="H1366" s="84">
        <f>SUMIF('Cash Inflows'!E:E,'AR Journal'!D1366,'Cash Inflows'!F:F)</f>
        <v>0</v>
      </c>
      <c r="I1366" s="84">
        <f t="shared" si="64"/>
        <v>0</v>
      </c>
      <c r="J1366">
        <f t="shared" si="65"/>
        <v>0</v>
      </c>
      <c r="K1366" t="b">
        <f ca="1">IF(TODAY()-E1366&gt;'Data Inputs'!$B$46,TRUE,FALSE)</f>
        <v>1</v>
      </c>
    </row>
    <row r="1367" spans="1:11" x14ac:dyDescent="0.25">
      <c r="A1367" s="110" t="str">
        <f t="shared" si="63"/>
        <v/>
      </c>
      <c r="B1367" s="55"/>
      <c r="C1367" s="129"/>
      <c r="D1367" s="55"/>
      <c r="E1367" s="56"/>
      <c r="F1367" s="133"/>
      <c r="G1367" s="56"/>
      <c r="H1367" s="84">
        <f>SUMIF('Cash Inflows'!E:E,'AR Journal'!D1367,'Cash Inflows'!F:F)</f>
        <v>0</v>
      </c>
      <c r="I1367" s="84">
        <f t="shared" si="64"/>
        <v>0</v>
      </c>
      <c r="J1367">
        <f t="shared" si="65"/>
        <v>0</v>
      </c>
      <c r="K1367" t="b">
        <f ca="1">IF(TODAY()-E1367&gt;'Data Inputs'!$B$46,TRUE,FALSE)</f>
        <v>1</v>
      </c>
    </row>
    <row r="1368" spans="1:11" x14ac:dyDescent="0.25">
      <c r="A1368" s="110" t="str">
        <f t="shared" si="63"/>
        <v/>
      </c>
      <c r="B1368" s="55"/>
      <c r="C1368" s="129"/>
      <c r="D1368" s="55"/>
      <c r="E1368" s="56"/>
      <c r="F1368" s="133"/>
      <c r="G1368" s="56"/>
      <c r="H1368" s="84">
        <f>SUMIF('Cash Inflows'!E:E,'AR Journal'!D1368,'Cash Inflows'!F:F)</f>
        <v>0</v>
      </c>
      <c r="I1368" s="84">
        <f t="shared" si="64"/>
        <v>0</v>
      </c>
      <c r="J1368">
        <f t="shared" si="65"/>
        <v>0</v>
      </c>
      <c r="K1368" t="b">
        <f ca="1">IF(TODAY()-E1368&gt;'Data Inputs'!$B$46,TRUE,FALSE)</f>
        <v>1</v>
      </c>
    </row>
    <row r="1369" spans="1:11" x14ac:dyDescent="0.25">
      <c r="A1369" s="110" t="str">
        <f t="shared" si="63"/>
        <v/>
      </c>
      <c r="B1369" s="55"/>
      <c r="C1369" s="129"/>
      <c r="D1369" s="55"/>
      <c r="E1369" s="56"/>
      <c r="F1369" s="133"/>
      <c r="G1369" s="56"/>
      <c r="H1369" s="84">
        <f>SUMIF('Cash Inflows'!E:E,'AR Journal'!D1369,'Cash Inflows'!F:F)</f>
        <v>0</v>
      </c>
      <c r="I1369" s="84">
        <f t="shared" si="64"/>
        <v>0</v>
      </c>
      <c r="J1369">
        <f t="shared" si="65"/>
        <v>0</v>
      </c>
      <c r="K1369" t="b">
        <f ca="1">IF(TODAY()-E1369&gt;'Data Inputs'!$B$46,TRUE,FALSE)</f>
        <v>1</v>
      </c>
    </row>
    <row r="1370" spans="1:11" x14ac:dyDescent="0.25">
      <c r="A1370" s="110" t="str">
        <f t="shared" si="63"/>
        <v/>
      </c>
      <c r="B1370" s="55"/>
      <c r="C1370" s="129"/>
      <c r="D1370" s="55"/>
      <c r="E1370" s="56"/>
      <c r="F1370" s="133"/>
      <c r="G1370" s="56"/>
      <c r="H1370" s="84">
        <f>SUMIF('Cash Inflows'!E:E,'AR Journal'!D1370,'Cash Inflows'!F:F)</f>
        <v>0</v>
      </c>
      <c r="I1370" s="84">
        <f t="shared" si="64"/>
        <v>0</v>
      </c>
      <c r="J1370">
        <f t="shared" si="65"/>
        <v>0</v>
      </c>
      <c r="K1370" t="b">
        <f ca="1">IF(TODAY()-E1370&gt;'Data Inputs'!$B$46,TRUE,FALSE)</f>
        <v>1</v>
      </c>
    </row>
    <row r="1371" spans="1:11" x14ac:dyDescent="0.25">
      <c r="A1371" s="110" t="str">
        <f t="shared" si="63"/>
        <v/>
      </c>
      <c r="B1371" s="55"/>
      <c r="C1371" s="129"/>
      <c r="D1371" s="55"/>
      <c r="E1371" s="56"/>
      <c r="F1371" s="133"/>
      <c r="G1371" s="56"/>
      <c r="H1371" s="84">
        <f>SUMIF('Cash Inflows'!E:E,'AR Journal'!D1371,'Cash Inflows'!F:F)</f>
        <v>0</v>
      </c>
      <c r="I1371" s="84">
        <f t="shared" si="64"/>
        <v>0</v>
      </c>
      <c r="J1371">
        <f t="shared" si="65"/>
        <v>0</v>
      </c>
      <c r="K1371" t="b">
        <f ca="1">IF(TODAY()-E1371&gt;'Data Inputs'!$B$46,TRUE,FALSE)</f>
        <v>1</v>
      </c>
    </row>
    <row r="1372" spans="1:11" x14ac:dyDescent="0.25">
      <c r="A1372" s="110" t="str">
        <f t="shared" si="63"/>
        <v/>
      </c>
      <c r="B1372" s="55"/>
      <c r="C1372" s="129"/>
      <c r="D1372" s="55"/>
      <c r="E1372" s="56"/>
      <c r="F1372" s="133"/>
      <c r="G1372" s="56"/>
      <c r="H1372" s="84">
        <f>SUMIF('Cash Inflows'!E:E,'AR Journal'!D1372,'Cash Inflows'!F:F)</f>
        <v>0</v>
      </c>
      <c r="I1372" s="84">
        <f t="shared" si="64"/>
        <v>0</v>
      </c>
      <c r="J1372">
        <f t="shared" si="65"/>
        <v>0</v>
      </c>
      <c r="K1372" t="b">
        <f ca="1">IF(TODAY()-E1372&gt;'Data Inputs'!$B$46,TRUE,FALSE)</f>
        <v>1</v>
      </c>
    </row>
    <row r="1373" spans="1:11" x14ac:dyDescent="0.25">
      <c r="A1373" s="110" t="str">
        <f t="shared" si="63"/>
        <v/>
      </c>
      <c r="B1373" s="55"/>
      <c r="C1373" s="129"/>
      <c r="D1373" s="55"/>
      <c r="E1373" s="56"/>
      <c r="F1373" s="133"/>
      <c r="G1373" s="56"/>
      <c r="H1373" s="84">
        <f>SUMIF('Cash Inflows'!E:E,'AR Journal'!D1373,'Cash Inflows'!F:F)</f>
        <v>0</v>
      </c>
      <c r="I1373" s="84">
        <f t="shared" si="64"/>
        <v>0</v>
      </c>
      <c r="J1373">
        <f t="shared" si="65"/>
        <v>0</v>
      </c>
      <c r="K1373" t="b">
        <f ca="1">IF(TODAY()-E1373&gt;'Data Inputs'!$B$46,TRUE,FALSE)</f>
        <v>1</v>
      </c>
    </row>
    <row r="1374" spans="1:11" x14ac:dyDescent="0.25">
      <c r="A1374" s="110" t="str">
        <f t="shared" si="63"/>
        <v/>
      </c>
      <c r="B1374" s="55"/>
      <c r="C1374" s="129"/>
      <c r="D1374" s="55"/>
      <c r="E1374" s="56"/>
      <c r="F1374" s="133"/>
      <c r="G1374" s="56"/>
      <c r="H1374" s="84">
        <f>SUMIF('Cash Inflows'!E:E,'AR Journal'!D1374,'Cash Inflows'!F:F)</f>
        <v>0</v>
      </c>
      <c r="I1374" s="84">
        <f t="shared" si="64"/>
        <v>0</v>
      </c>
      <c r="J1374">
        <f t="shared" si="65"/>
        <v>0</v>
      </c>
      <c r="K1374" t="b">
        <f ca="1">IF(TODAY()-E1374&gt;'Data Inputs'!$B$46,TRUE,FALSE)</f>
        <v>1</v>
      </c>
    </row>
    <row r="1375" spans="1:11" x14ac:dyDescent="0.25">
      <c r="A1375" s="110" t="str">
        <f t="shared" si="63"/>
        <v/>
      </c>
      <c r="B1375" s="55"/>
      <c r="C1375" s="129"/>
      <c r="D1375" s="55"/>
      <c r="E1375" s="56"/>
      <c r="F1375" s="133"/>
      <c r="G1375" s="56"/>
      <c r="H1375" s="84">
        <f>SUMIF('Cash Inflows'!E:E,'AR Journal'!D1375,'Cash Inflows'!F:F)</f>
        <v>0</v>
      </c>
      <c r="I1375" s="84">
        <f t="shared" si="64"/>
        <v>0</v>
      </c>
      <c r="J1375">
        <f t="shared" si="65"/>
        <v>0</v>
      </c>
      <c r="K1375" t="b">
        <f ca="1">IF(TODAY()-E1375&gt;'Data Inputs'!$B$46,TRUE,FALSE)</f>
        <v>1</v>
      </c>
    </row>
    <row r="1376" spans="1:11" x14ac:dyDescent="0.25">
      <c r="A1376" s="110" t="str">
        <f t="shared" si="63"/>
        <v/>
      </c>
      <c r="B1376" s="55"/>
      <c r="C1376" s="129"/>
      <c r="D1376" s="55"/>
      <c r="E1376" s="56"/>
      <c r="F1376" s="133"/>
      <c r="G1376" s="56"/>
      <c r="H1376" s="84">
        <f>SUMIF('Cash Inflows'!E:E,'AR Journal'!D1376,'Cash Inflows'!F:F)</f>
        <v>0</v>
      </c>
      <c r="I1376" s="84">
        <f t="shared" si="64"/>
        <v>0</v>
      </c>
      <c r="J1376">
        <f t="shared" si="65"/>
        <v>0</v>
      </c>
      <c r="K1376" t="b">
        <f ca="1">IF(TODAY()-E1376&gt;'Data Inputs'!$B$46,TRUE,FALSE)</f>
        <v>1</v>
      </c>
    </row>
    <row r="1377" spans="1:11" x14ac:dyDescent="0.25">
      <c r="A1377" s="110" t="str">
        <f t="shared" si="63"/>
        <v/>
      </c>
      <c r="B1377" s="55"/>
      <c r="C1377" s="129"/>
      <c r="D1377" s="55"/>
      <c r="E1377" s="56"/>
      <c r="F1377" s="133"/>
      <c r="G1377" s="56"/>
      <c r="H1377" s="84">
        <f>SUMIF('Cash Inflows'!E:E,'AR Journal'!D1377,'Cash Inflows'!F:F)</f>
        <v>0</v>
      </c>
      <c r="I1377" s="84">
        <f t="shared" si="64"/>
        <v>0</v>
      </c>
      <c r="J1377">
        <f t="shared" si="65"/>
        <v>0</v>
      </c>
      <c r="K1377" t="b">
        <f ca="1">IF(TODAY()-E1377&gt;'Data Inputs'!$B$46,TRUE,FALSE)</f>
        <v>1</v>
      </c>
    </row>
    <row r="1378" spans="1:11" x14ac:dyDescent="0.25">
      <c r="A1378" s="110" t="str">
        <f t="shared" si="63"/>
        <v/>
      </c>
      <c r="B1378" s="55"/>
      <c r="C1378" s="129"/>
      <c r="D1378" s="55"/>
      <c r="E1378" s="56"/>
      <c r="F1378" s="133"/>
      <c r="G1378" s="56"/>
      <c r="H1378" s="84">
        <f>SUMIF('Cash Inflows'!E:E,'AR Journal'!D1378,'Cash Inflows'!F:F)</f>
        <v>0</v>
      </c>
      <c r="I1378" s="84">
        <f t="shared" si="64"/>
        <v>0</v>
      </c>
      <c r="J1378">
        <f t="shared" si="65"/>
        <v>0</v>
      </c>
      <c r="K1378" t="b">
        <f ca="1">IF(TODAY()-E1378&gt;'Data Inputs'!$B$46,TRUE,FALSE)</f>
        <v>1</v>
      </c>
    </row>
    <row r="1379" spans="1:11" x14ac:dyDescent="0.25">
      <c r="A1379" s="110" t="str">
        <f t="shared" si="63"/>
        <v/>
      </c>
      <c r="B1379" s="55"/>
      <c r="C1379" s="129"/>
      <c r="D1379" s="55"/>
      <c r="E1379" s="56"/>
      <c r="F1379" s="133"/>
      <c r="G1379" s="56"/>
      <c r="H1379" s="84">
        <f>SUMIF('Cash Inflows'!E:E,'AR Journal'!D1379,'Cash Inflows'!F:F)</f>
        <v>0</v>
      </c>
      <c r="I1379" s="84">
        <f t="shared" si="64"/>
        <v>0</v>
      </c>
      <c r="J1379">
        <f t="shared" si="65"/>
        <v>0</v>
      </c>
      <c r="K1379" t="b">
        <f ca="1">IF(TODAY()-E1379&gt;'Data Inputs'!$B$46,TRUE,FALSE)</f>
        <v>1</v>
      </c>
    </row>
    <row r="1380" spans="1:11" x14ac:dyDescent="0.25">
      <c r="A1380" s="110" t="str">
        <f t="shared" si="63"/>
        <v/>
      </c>
      <c r="B1380" s="55"/>
      <c r="C1380" s="129"/>
      <c r="D1380" s="55"/>
      <c r="E1380" s="56"/>
      <c r="F1380" s="133"/>
      <c r="G1380" s="56"/>
      <c r="H1380" s="84">
        <f>SUMIF('Cash Inflows'!E:E,'AR Journal'!D1380,'Cash Inflows'!F:F)</f>
        <v>0</v>
      </c>
      <c r="I1380" s="84">
        <f t="shared" si="64"/>
        <v>0</v>
      </c>
      <c r="J1380">
        <f t="shared" si="65"/>
        <v>0</v>
      </c>
      <c r="K1380" t="b">
        <f ca="1">IF(TODAY()-E1380&gt;'Data Inputs'!$B$46,TRUE,FALSE)</f>
        <v>1</v>
      </c>
    </row>
    <row r="1381" spans="1:11" x14ac:dyDescent="0.25">
      <c r="A1381" s="110" t="str">
        <f t="shared" si="63"/>
        <v/>
      </c>
      <c r="B1381" s="55"/>
      <c r="C1381" s="129"/>
      <c r="D1381" s="55"/>
      <c r="E1381" s="56"/>
      <c r="F1381" s="133"/>
      <c r="G1381" s="56"/>
      <c r="H1381" s="84">
        <f>SUMIF('Cash Inflows'!E:E,'AR Journal'!D1381,'Cash Inflows'!F:F)</f>
        <v>0</v>
      </c>
      <c r="I1381" s="84">
        <f t="shared" si="64"/>
        <v>0</v>
      </c>
      <c r="J1381">
        <f t="shared" si="65"/>
        <v>0</v>
      </c>
      <c r="K1381" t="b">
        <f ca="1">IF(TODAY()-E1381&gt;'Data Inputs'!$B$46,TRUE,FALSE)</f>
        <v>1</v>
      </c>
    </row>
    <row r="1382" spans="1:11" x14ac:dyDescent="0.25">
      <c r="A1382" s="110" t="str">
        <f t="shared" si="63"/>
        <v/>
      </c>
      <c r="B1382" s="55"/>
      <c r="C1382" s="129"/>
      <c r="D1382" s="55"/>
      <c r="E1382" s="56"/>
      <c r="F1382" s="133"/>
      <c r="G1382" s="56"/>
      <c r="H1382" s="84">
        <f>SUMIF('Cash Inflows'!E:E,'AR Journal'!D1382,'Cash Inflows'!F:F)</f>
        <v>0</v>
      </c>
      <c r="I1382" s="84">
        <f t="shared" si="64"/>
        <v>0</v>
      </c>
      <c r="J1382">
        <f t="shared" si="65"/>
        <v>0</v>
      </c>
      <c r="K1382" t="b">
        <f ca="1">IF(TODAY()-E1382&gt;'Data Inputs'!$B$46,TRUE,FALSE)</f>
        <v>1</v>
      </c>
    </row>
    <row r="1383" spans="1:11" x14ac:dyDescent="0.25">
      <c r="A1383" s="110" t="str">
        <f t="shared" si="63"/>
        <v/>
      </c>
      <c r="B1383" s="55"/>
      <c r="C1383" s="129"/>
      <c r="D1383" s="55"/>
      <c r="E1383" s="56"/>
      <c r="F1383" s="133"/>
      <c r="G1383" s="56"/>
      <c r="H1383" s="84">
        <f>SUMIF('Cash Inflows'!E:E,'AR Journal'!D1383,'Cash Inflows'!F:F)</f>
        <v>0</v>
      </c>
      <c r="I1383" s="84">
        <f t="shared" si="64"/>
        <v>0</v>
      </c>
      <c r="J1383">
        <f t="shared" si="65"/>
        <v>0</v>
      </c>
      <c r="K1383" t="b">
        <f ca="1">IF(TODAY()-E1383&gt;'Data Inputs'!$B$46,TRUE,FALSE)</f>
        <v>1</v>
      </c>
    </row>
    <row r="1384" spans="1:11" x14ac:dyDescent="0.25">
      <c r="A1384" s="110" t="str">
        <f t="shared" si="63"/>
        <v/>
      </c>
      <c r="B1384" s="55"/>
      <c r="C1384" s="129"/>
      <c r="D1384" s="55"/>
      <c r="E1384" s="56"/>
      <c r="F1384" s="133"/>
      <c r="G1384" s="56"/>
      <c r="H1384" s="84">
        <f>SUMIF('Cash Inflows'!E:E,'AR Journal'!D1384,'Cash Inflows'!F:F)</f>
        <v>0</v>
      </c>
      <c r="I1384" s="84">
        <f t="shared" si="64"/>
        <v>0</v>
      </c>
      <c r="J1384">
        <f t="shared" si="65"/>
        <v>0</v>
      </c>
      <c r="K1384" t="b">
        <f ca="1">IF(TODAY()-E1384&gt;'Data Inputs'!$B$46,TRUE,FALSE)</f>
        <v>1</v>
      </c>
    </row>
    <row r="1385" spans="1:11" x14ac:dyDescent="0.25">
      <c r="A1385" s="110" t="str">
        <f t="shared" si="63"/>
        <v/>
      </c>
      <c r="B1385" s="55"/>
      <c r="C1385" s="129"/>
      <c r="D1385" s="55"/>
      <c r="E1385" s="56"/>
      <c r="F1385" s="133"/>
      <c r="G1385" s="56"/>
      <c r="H1385" s="84">
        <f>SUMIF('Cash Inflows'!E:E,'AR Journal'!D1385,'Cash Inflows'!F:F)</f>
        <v>0</v>
      </c>
      <c r="I1385" s="84">
        <f t="shared" si="64"/>
        <v>0</v>
      </c>
      <c r="J1385">
        <f t="shared" si="65"/>
        <v>0</v>
      </c>
      <c r="K1385" t="b">
        <f ca="1">IF(TODAY()-E1385&gt;'Data Inputs'!$B$46,TRUE,FALSE)</f>
        <v>1</v>
      </c>
    </row>
    <row r="1386" spans="1:11" x14ac:dyDescent="0.25">
      <c r="A1386" s="110" t="str">
        <f t="shared" si="63"/>
        <v/>
      </c>
      <c r="B1386" s="55"/>
      <c r="C1386" s="129"/>
      <c r="D1386" s="55"/>
      <c r="E1386" s="56"/>
      <c r="F1386" s="133"/>
      <c r="G1386" s="56"/>
      <c r="H1386" s="84">
        <f>SUMIF('Cash Inflows'!E:E,'AR Journal'!D1386,'Cash Inflows'!F:F)</f>
        <v>0</v>
      </c>
      <c r="I1386" s="84">
        <f t="shared" si="64"/>
        <v>0</v>
      </c>
      <c r="J1386">
        <f t="shared" si="65"/>
        <v>0</v>
      </c>
      <c r="K1386" t="b">
        <f ca="1">IF(TODAY()-E1386&gt;'Data Inputs'!$B$46,TRUE,FALSE)</f>
        <v>1</v>
      </c>
    </row>
    <row r="1387" spans="1:11" x14ac:dyDescent="0.25">
      <c r="A1387" s="110" t="str">
        <f t="shared" si="63"/>
        <v/>
      </c>
      <c r="B1387" s="55"/>
      <c r="C1387" s="129"/>
      <c r="D1387" s="55"/>
      <c r="E1387" s="56"/>
      <c r="F1387" s="133"/>
      <c r="G1387" s="56"/>
      <c r="H1387" s="84">
        <f>SUMIF('Cash Inflows'!E:E,'AR Journal'!D1387,'Cash Inflows'!F:F)</f>
        <v>0</v>
      </c>
      <c r="I1387" s="84">
        <f t="shared" si="64"/>
        <v>0</v>
      </c>
      <c r="J1387">
        <f t="shared" si="65"/>
        <v>0</v>
      </c>
      <c r="K1387" t="b">
        <f ca="1">IF(TODAY()-E1387&gt;'Data Inputs'!$B$46,TRUE,FALSE)</f>
        <v>1</v>
      </c>
    </row>
    <row r="1388" spans="1:11" x14ac:dyDescent="0.25">
      <c r="A1388" s="110" t="str">
        <f t="shared" si="63"/>
        <v/>
      </c>
      <c r="B1388" s="55"/>
      <c r="C1388" s="129"/>
      <c r="D1388" s="55"/>
      <c r="E1388" s="56"/>
      <c r="F1388" s="133"/>
      <c r="G1388" s="56"/>
      <c r="H1388" s="84">
        <f>SUMIF('Cash Inflows'!E:E,'AR Journal'!D1388,'Cash Inflows'!F:F)</f>
        <v>0</v>
      </c>
      <c r="I1388" s="84">
        <f t="shared" si="64"/>
        <v>0</v>
      </c>
      <c r="J1388">
        <f t="shared" si="65"/>
        <v>0</v>
      </c>
      <c r="K1388" t="b">
        <f ca="1">IF(TODAY()-E1388&gt;'Data Inputs'!$B$46,TRUE,FALSE)</f>
        <v>1</v>
      </c>
    </row>
    <row r="1389" spans="1:11" x14ac:dyDescent="0.25">
      <c r="A1389" s="110" t="str">
        <f t="shared" si="63"/>
        <v/>
      </c>
      <c r="B1389" s="55"/>
      <c r="C1389" s="129"/>
      <c r="D1389" s="55"/>
      <c r="E1389" s="56"/>
      <c r="F1389" s="133"/>
      <c r="G1389" s="56"/>
      <c r="H1389" s="84">
        <f>SUMIF('Cash Inflows'!E:E,'AR Journal'!D1389,'Cash Inflows'!F:F)</f>
        <v>0</v>
      </c>
      <c r="I1389" s="84">
        <f t="shared" si="64"/>
        <v>0</v>
      </c>
      <c r="J1389">
        <f t="shared" si="65"/>
        <v>0</v>
      </c>
      <c r="K1389" t="b">
        <f ca="1">IF(TODAY()-E1389&gt;'Data Inputs'!$B$46,TRUE,FALSE)</f>
        <v>1</v>
      </c>
    </row>
    <row r="1390" spans="1:11" x14ac:dyDescent="0.25">
      <c r="A1390" s="110" t="str">
        <f t="shared" si="63"/>
        <v/>
      </c>
      <c r="B1390" s="55"/>
      <c r="C1390" s="129"/>
      <c r="D1390" s="55"/>
      <c r="E1390" s="56"/>
      <c r="F1390" s="133"/>
      <c r="G1390" s="56"/>
      <c r="H1390" s="84">
        <f>SUMIF('Cash Inflows'!E:E,'AR Journal'!D1390,'Cash Inflows'!F:F)</f>
        <v>0</v>
      </c>
      <c r="I1390" s="84">
        <f t="shared" si="64"/>
        <v>0</v>
      </c>
      <c r="J1390">
        <f t="shared" si="65"/>
        <v>0</v>
      </c>
      <c r="K1390" t="b">
        <f ca="1">IF(TODAY()-E1390&gt;'Data Inputs'!$B$46,TRUE,FALSE)</f>
        <v>1</v>
      </c>
    </row>
    <row r="1391" spans="1:11" x14ac:dyDescent="0.25">
      <c r="A1391" s="110" t="str">
        <f t="shared" si="63"/>
        <v/>
      </c>
      <c r="B1391" s="55"/>
      <c r="C1391" s="129"/>
      <c r="D1391" s="55"/>
      <c r="E1391" s="56"/>
      <c r="F1391" s="133"/>
      <c r="G1391" s="56"/>
      <c r="H1391" s="84">
        <f>SUMIF('Cash Inflows'!E:E,'AR Journal'!D1391,'Cash Inflows'!F:F)</f>
        <v>0</v>
      </c>
      <c r="I1391" s="84">
        <f t="shared" si="64"/>
        <v>0</v>
      </c>
      <c r="J1391">
        <f t="shared" si="65"/>
        <v>0</v>
      </c>
      <c r="K1391" t="b">
        <f ca="1">IF(TODAY()-E1391&gt;'Data Inputs'!$B$46,TRUE,FALSE)</f>
        <v>1</v>
      </c>
    </row>
    <row r="1392" spans="1:11" x14ac:dyDescent="0.25">
      <c r="A1392" s="110" t="str">
        <f t="shared" si="63"/>
        <v/>
      </c>
      <c r="B1392" s="55"/>
      <c r="C1392" s="129"/>
      <c r="D1392" s="55"/>
      <c r="E1392" s="56"/>
      <c r="F1392" s="133"/>
      <c r="G1392" s="56"/>
      <c r="H1392" s="84">
        <f>SUMIF('Cash Inflows'!E:E,'AR Journal'!D1392,'Cash Inflows'!F:F)</f>
        <v>0</v>
      </c>
      <c r="I1392" s="84">
        <f t="shared" si="64"/>
        <v>0</v>
      </c>
      <c r="J1392">
        <f t="shared" si="65"/>
        <v>0</v>
      </c>
      <c r="K1392" t="b">
        <f ca="1">IF(TODAY()-E1392&gt;'Data Inputs'!$B$46,TRUE,FALSE)</f>
        <v>1</v>
      </c>
    </row>
    <row r="1393" spans="1:11" x14ac:dyDescent="0.25">
      <c r="A1393" s="110" t="str">
        <f t="shared" si="63"/>
        <v/>
      </c>
      <c r="B1393" s="55"/>
      <c r="C1393" s="129"/>
      <c r="D1393" s="55"/>
      <c r="E1393" s="56"/>
      <c r="F1393" s="133"/>
      <c r="G1393" s="56"/>
      <c r="H1393" s="84">
        <f>SUMIF('Cash Inflows'!E:E,'AR Journal'!D1393,'Cash Inflows'!F:F)</f>
        <v>0</v>
      </c>
      <c r="I1393" s="84">
        <f t="shared" si="64"/>
        <v>0</v>
      </c>
      <c r="J1393">
        <f t="shared" si="65"/>
        <v>0</v>
      </c>
      <c r="K1393" t="b">
        <f ca="1">IF(TODAY()-E1393&gt;'Data Inputs'!$B$46,TRUE,FALSE)</f>
        <v>1</v>
      </c>
    </row>
    <row r="1394" spans="1:11" x14ac:dyDescent="0.25">
      <c r="A1394" s="110" t="str">
        <f t="shared" si="63"/>
        <v/>
      </c>
      <c r="B1394" s="55"/>
      <c r="C1394" s="129"/>
      <c r="D1394" s="55"/>
      <c r="E1394" s="56"/>
      <c r="F1394" s="133"/>
      <c r="G1394" s="56"/>
      <c r="H1394" s="84">
        <f>SUMIF('Cash Inflows'!E:E,'AR Journal'!D1394,'Cash Inflows'!F:F)</f>
        <v>0</v>
      </c>
      <c r="I1394" s="84">
        <f t="shared" si="64"/>
        <v>0</v>
      </c>
      <c r="J1394">
        <f t="shared" si="65"/>
        <v>0</v>
      </c>
      <c r="K1394" t="b">
        <f ca="1">IF(TODAY()-E1394&gt;'Data Inputs'!$B$46,TRUE,FALSE)</f>
        <v>1</v>
      </c>
    </row>
    <row r="1395" spans="1:11" x14ac:dyDescent="0.25">
      <c r="A1395" s="110" t="str">
        <f t="shared" si="63"/>
        <v/>
      </c>
      <c r="B1395" s="55"/>
      <c r="C1395" s="129"/>
      <c r="D1395" s="55"/>
      <c r="E1395" s="56"/>
      <c r="F1395" s="133"/>
      <c r="G1395" s="56"/>
      <c r="H1395" s="84">
        <f>SUMIF('Cash Inflows'!E:E,'AR Journal'!D1395,'Cash Inflows'!F:F)</f>
        <v>0</v>
      </c>
      <c r="I1395" s="84">
        <f t="shared" si="64"/>
        <v>0</v>
      </c>
      <c r="J1395">
        <f t="shared" si="65"/>
        <v>0</v>
      </c>
      <c r="K1395" t="b">
        <f ca="1">IF(TODAY()-E1395&gt;'Data Inputs'!$B$46,TRUE,FALSE)</f>
        <v>1</v>
      </c>
    </row>
    <row r="1396" spans="1:11" x14ac:dyDescent="0.25">
      <c r="A1396" s="110" t="str">
        <f t="shared" si="63"/>
        <v/>
      </c>
      <c r="B1396" s="55"/>
      <c r="C1396" s="129"/>
      <c r="D1396" s="55"/>
      <c r="E1396" s="56"/>
      <c r="F1396" s="133"/>
      <c r="G1396" s="56"/>
      <c r="H1396" s="84">
        <f>SUMIF('Cash Inflows'!E:E,'AR Journal'!D1396,'Cash Inflows'!F:F)</f>
        <v>0</v>
      </c>
      <c r="I1396" s="84">
        <f t="shared" si="64"/>
        <v>0</v>
      </c>
      <c r="J1396">
        <f t="shared" si="65"/>
        <v>0</v>
      </c>
      <c r="K1396" t="b">
        <f ca="1">IF(TODAY()-E1396&gt;'Data Inputs'!$B$46,TRUE,FALSE)</f>
        <v>1</v>
      </c>
    </row>
    <row r="1397" spans="1:11" x14ac:dyDescent="0.25">
      <c r="A1397" s="110" t="str">
        <f t="shared" si="63"/>
        <v/>
      </c>
      <c r="B1397" s="55"/>
      <c r="C1397" s="129"/>
      <c r="D1397" s="55"/>
      <c r="E1397" s="56"/>
      <c r="F1397" s="133"/>
      <c r="G1397" s="56"/>
      <c r="H1397" s="84">
        <f>SUMIF('Cash Inflows'!E:E,'AR Journal'!D1397,'Cash Inflows'!F:F)</f>
        <v>0</v>
      </c>
      <c r="I1397" s="84">
        <f t="shared" si="64"/>
        <v>0</v>
      </c>
      <c r="J1397">
        <f t="shared" si="65"/>
        <v>0</v>
      </c>
      <c r="K1397" t="b">
        <f ca="1">IF(TODAY()-E1397&gt;'Data Inputs'!$B$46,TRUE,FALSE)</f>
        <v>1</v>
      </c>
    </row>
    <row r="1398" spans="1:11" x14ac:dyDescent="0.25">
      <c r="A1398" s="110" t="str">
        <f t="shared" si="63"/>
        <v/>
      </c>
      <c r="B1398" s="55"/>
      <c r="C1398" s="129"/>
      <c r="D1398" s="55"/>
      <c r="E1398" s="56"/>
      <c r="F1398" s="133"/>
      <c r="G1398" s="56"/>
      <c r="H1398" s="84">
        <f>SUMIF('Cash Inflows'!E:E,'AR Journal'!D1398,'Cash Inflows'!F:F)</f>
        <v>0</v>
      </c>
      <c r="I1398" s="84">
        <f t="shared" si="64"/>
        <v>0</v>
      </c>
      <c r="J1398">
        <f t="shared" si="65"/>
        <v>0</v>
      </c>
      <c r="K1398" t="b">
        <f ca="1">IF(TODAY()-E1398&gt;'Data Inputs'!$B$46,TRUE,FALSE)</f>
        <v>1</v>
      </c>
    </row>
    <row r="1399" spans="1:11" x14ac:dyDescent="0.25">
      <c r="A1399" s="110" t="str">
        <f t="shared" si="63"/>
        <v/>
      </c>
      <c r="B1399" s="55"/>
      <c r="C1399" s="129"/>
      <c r="D1399" s="55"/>
      <c r="E1399" s="56"/>
      <c r="F1399" s="133"/>
      <c r="G1399" s="56"/>
      <c r="H1399" s="84">
        <f>SUMIF('Cash Inflows'!E:E,'AR Journal'!D1399,'Cash Inflows'!F:F)</f>
        <v>0</v>
      </c>
      <c r="I1399" s="84">
        <f t="shared" si="64"/>
        <v>0</v>
      </c>
      <c r="J1399">
        <f t="shared" si="65"/>
        <v>0</v>
      </c>
      <c r="K1399" t="b">
        <f ca="1">IF(TODAY()-E1399&gt;'Data Inputs'!$B$46,TRUE,FALSE)</f>
        <v>1</v>
      </c>
    </row>
    <row r="1400" spans="1:11" x14ac:dyDescent="0.25">
      <c r="A1400" s="110" t="str">
        <f t="shared" si="63"/>
        <v/>
      </c>
      <c r="B1400" s="55"/>
      <c r="C1400" s="129"/>
      <c r="D1400" s="55"/>
      <c r="E1400" s="56"/>
      <c r="F1400" s="133"/>
      <c r="G1400" s="56"/>
      <c r="H1400" s="84">
        <f>SUMIF('Cash Inflows'!E:E,'AR Journal'!D1400,'Cash Inflows'!F:F)</f>
        <v>0</v>
      </c>
      <c r="I1400" s="84">
        <f t="shared" si="64"/>
        <v>0</v>
      </c>
      <c r="J1400">
        <f t="shared" si="65"/>
        <v>0</v>
      </c>
      <c r="K1400" t="b">
        <f ca="1">IF(TODAY()-E1400&gt;'Data Inputs'!$B$46,TRUE,FALSE)</f>
        <v>1</v>
      </c>
    </row>
    <row r="1401" spans="1:11" x14ac:dyDescent="0.25">
      <c r="A1401" s="110" t="str">
        <f t="shared" si="63"/>
        <v/>
      </c>
      <c r="B1401" s="55"/>
      <c r="C1401" s="129"/>
      <c r="D1401" s="55"/>
      <c r="E1401" s="56"/>
      <c r="F1401" s="133"/>
      <c r="G1401" s="56"/>
      <c r="H1401" s="84">
        <f>SUMIF('Cash Inflows'!E:E,'AR Journal'!D1401,'Cash Inflows'!F:F)</f>
        <v>0</v>
      </c>
      <c r="I1401" s="84">
        <f t="shared" si="64"/>
        <v>0</v>
      </c>
      <c r="J1401">
        <f t="shared" si="65"/>
        <v>0</v>
      </c>
      <c r="K1401" t="b">
        <f ca="1">IF(TODAY()-E1401&gt;'Data Inputs'!$B$46,TRUE,FALSE)</f>
        <v>1</v>
      </c>
    </row>
    <row r="1402" spans="1:11" x14ac:dyDescent="0.25">
      <c r="A1402" s="110" t="str">
        <f t="shared" si="63"/>
        <v/>
      </c>
      <c r="B1402" s="55"/>
      <c r="C1402" s="129"/>
      <c r="D1402" s="55"/>
      <c r="E1402" s="56"/>
      <c r="F1402" s="133"/>
      <c r="G1402" s="56"/>
      <c r="H1402" s="84">
        <f>SUMIF('Cash Inflows'!E:E,'AR Journal'!D1402,'Cash Inflows'!F:F)</f>
        <v>0</v>
      </c>
      <c r="I1402" s="84">
        <f t="shared" si="64"/>
        <v>0</v>
      </c>
      <c r="J1402">
        <f t="shared" si="65"/>
        <v>0</v>
      </c>
      <c r="K1402" t="b">
        <f ca="1">IF(TODAY()-E1402&gt;'Data Inputs'!$B$46,TRUE,FALSE)</f>
        <v>1</v>
      </c>
    </row>
    <row r="1403" spans="1:11" x14ac:dyDescent="0.25">
      <c r="A1403" s="110" t="str">
        <f t="shared" si="63"/>
        <v/>
      </c>
      <c r="B1403" s="55"/>
      <c r="C1403" s="129"/>
      <c r="D1403" s="55"/>
      <c r="E1403" s="56"/>
      <c r="F1403" s="133"/>
      <c r="G1403" s="56"/>
      <c r="H1403" s="84">
        <f>SUMIF('Cash Inflows'!E:E,'AR Journal'!D1403,'Cash Inflows'!F:F)</f>
        <v>0</v>
      </c>
      <c r="I1403" s="84">
        <f t="shared" si="64"/>
        <v>0</v>
      </c>
      <c r="J1403">
        <f t="shared" si="65"/>
        <v>0</v>
      </c>
      <c r="K1403" t="b">
        <f ca="1">IF(TODAY()-E1403&gt;'Data Inputs'!$B$46,TRUE,FALSE)</f>
        <v>1</v>
      </c>
    </row>
    <row r="1404" spans="1:11" x14ac:dyDescent="0.25">
      <c r="A1404" s="110" t="str">
        <f t="shared" si="63"/>
        <v/>
      </c>
      <c r="B1404" s="55"/>
      <c r="C1404" s="129"/>
      <c r="D1404" s="55"/>
      <c r="E1404" s="56"/>
      <c r="F1404" s="133"/>
      <c r="G1404" s="56"/>
      <c r="H1404" s="84">
        <f>SUMIF('Cash Inflows'!E:E,'AR Journal'!D1404,'Cash Inflows'!F:F)</f>
        <v>0</v>
      </c>
      <c r="I1404" s="84">
        <f t="shared" si="64"/>
        <v>0</v>
      </c>
      <c r="J1404">
        <f t="shared" si="65"/>
        <v>0</v>
      </c>
      <c r="K1404" t="b">
        <f ca="1">IF(TODAY()-E1404&gt;'Data Inputs'!$B$46,TRUE,FALSE)</f>
        <v>1</v>
      </c>
    </row>
    <row r="1405" spans="1:11" x14ac:dyDescent="0.25">
      <c r="A1405" s="110" t="str">
        <f t="shared" si="63"/>
        <v/>
      </c>
      <c r="B1405" s="55"/>
      <c r="C1405" s="129"/>
      <c r="D1405" s="55"/>
      <c r="E1405" s="56"/>
      <c r="F1405" s="133"/>
      <c r="G1405" s="56"/>
      <c r="H1405" s="84">
        <f>SUMIF('Cash Inflows'!E:E,'AR Journal'!D1405,'Cash Inflows'!F:F)</f>
        <v>0</v>
      </c>
      <c r="I1405" s="84">
        <f t="shared" si="64"/>
        <v>0</v>
      </c>
      <c r="J1405">
        <f t="shared" si="65"/>
        <v>0</v>
      </c>
      <c r="K1405" t="b">
        <f ca="1">IF(TODAY()-E1405&gt;'Data Inputs'!$B$46,TRUE,FALSE)</f>
        <v>1</v>
      </c>
    </row>
    <row r="1406" spans="1:11" x14ac:dyDescent="0.25">
      <c r="A1406" s="110" t="str">
        <f t="shared" si="63"/>
        <v/>
      </c>
      <c r="B1406" s="55"/>
      <c r="C1406" s="129"/>
      <c r="D1406" s="55"/>
      <c r="E1406" s="56"/>
      <c r="F1406" s="133"/>
      <c r="G1406" s="56"/>
      <c r="H1406" s="84">
        <f>SUMIF('Cash Inflows'!E:E,'AR Journal'!D1406,'Cash Inflows'!F:F)</f>
        <v>0</v>
      </c>
      <c r="I1406" s="84">
        <f t="shared" si="64"/>
        <v>0</v>
      </c>
      <c r="J1406">
        <f t="shared" si="65"/>
        <v>0</v>
      </c>
      <c r="K1406" t="b">
        <f ca="1">IF(TODAY()-E1406&gt;'Data Inputs'!$B$46,TRUE,FALSE)</f>
        <v>1</v>
      </c>
    </row>
    <row r="1407" spans="1:11" x14ac:dyDescent="0.25">
      <c r="A1407" s="110" t="str">
        <f t="shared" si="63"/>
        <v/>
      </c>
      <c r="B1407" s="55"/>
      <c r="C1407" s="129"/>
      <c r="D1407" s="55"/>
      <c r="E1407" s="56"/>
      <c r="F1407" s="133"/>
      <c r="G1407" s="56"/>
      <c r="H1407" s="84">
        <f>SUMIF('Cash Inflows'!E:E,'AR Journal'!D1407,'Cash Inflows'!F:F)</f>
        <v>0</v>
      </c>
      <c r="I1407" s="84">
        <f t="shared" si="64"/>
        <v>0</v>
      </c>
      <c r="J1407">
        <f t="shared" si="65"/>
        <v>0</v>
      </c>
      <c r="K1407" t="b">
        <f ca="1">IF(TODAY()-E1407&gt;'Data Inputs'!$B$46,TRUE,FALSE)</f>
        <v>1</v>
      </c>
    </row>
    <row r="1408" spans="1:11" x14ac:dyDescent="0.25">
      <c r="A1408" s="110" t="str">
        <f t="shared" si="63"/>
        <v/>
      </c>
      <c r="B1408" s="55"/>
      <c r="C1408" s="129"/>
      <c r="D1408" s="55"/>
      <c r="E1408" s="56"/>
      <c r="F1408" s="133"/>
      <c r="G1408" s="56"/>
      <c r="H1408" s="84">
        <f>SUMIF('Cash Inflows'!E:E,'AR Journal'!D1408,'Cash Inflows'!F:F)</f>
        <v>0</v>
      </c>
      <c r="I1408" s="84">
        <f t="shared" si="64"/>
        <v>0</v>
      </c>
      <c r="J1408">
        <f t="shared" si="65"/>
        <v>0</v>
      </c>
      <c r="K1408" t="b">
        <f ca="1">IF(TODAY()-E1408&gt;'Data Inputs'!$B$46,TRUE,FALSE)</f>
        <v>1</v>
      </c>
    </row>
    <row r="1409" spans="1:11" x14ac:dyDescent="0.25">
      <c r="A1409" s="110" t="str">
        <f t="shared" si="63"/>
        <v/>
      </c>
      <c r="B1409" s="55"/>
      <c r="C1409" s="129"/>
      <c r="D1409" s="55"/>
      <c r="E1409" s="56"/>
      <c r="F1409" s="133"/>
      <c r="G1409" s="56"/>
      <c r="H1409" s="84">
        <f>SUMIF('Cash Inflows'!E:E,'AR Journal'!D1409,'Cash Inflows'!F:F)</f>
        <v>0</v>
      </c>
      <c r="I1409" s="84">
        <f t="shared" si="64"/>
        <v>0</v>
      </c>
      <c r="J1409">
        <f t="shared" si="65"/>
        <v>0</v>
      </c>
      <c r="K1409" t="b">
        <f ca="1">IF(TODAY()-E1409&gt;'Data Inputs'!$B$46,TRUE,FALSE)</f>
        <v>1</v>
      </c>
    </row>
    <row r="1410" spans="1:11" x14ac:dyDescent="0.25">
      <c r="A1410" s="110" t="str">
        <f t="shared" si="63"/>
        <v/>
      </c>
      <c r="B1410" s="55"/>
      <c r="C1410" s="129"/>
      <c r="D1410" s="55"/>
      <c r="E1410" s="56"/>
      <c r="F1410" s="133"/>
      <c r="G1410" s="56"/>
      <c r="H1410" s="84">
        <f>SUMIF('Cash Inflows'!E:E,'AR Journal'!D1410,'Cash Inflows'!F:F)</f>
        <v>0</v>
      </c>
      <c r="I1410" s="84">
        <f t="shared" si="64"/>
        <v>0</v>
      </c>
      <c r="J1410">
        <f t="shared" si="65"/>
        <v>0</v>
      </c>
      <c r="K1410" t="b">
        <f ca="1">IF(TODAY()-E1410&gt;'Data Inputs'!$B$46,TRUE,FALSE)</f>
        <v>1</v>
      </c>
    </row>
    <row r="1411" spans="1:11" x14ac:dyDescent="0.25">
      <c r="A1411" s="110" t="str">
        <f t="shared" ref="A1411:A1474" si="66">IF(E1411="","",E1411+(6-J1411))</f>
        <v/>
      </c>
      <c r="B1411" s="55"/>
      <c r="C1411" s="129"/>
      <c r="D1411" s="55"/>
      <c r="E1411" s="56"/>
      <c r="F1411" s="133"/>
      <c r="G1411" s="56"/>
      <c r="H1411" s="84">
        <f>SUMIF('Cash Inflows'!E:E,'AR Journal'!D1411,'Cash Inflows'!F:F)</f>
        <v>0</v>
      </c>
      <c r="I1411" s="84">
        <f t="shared" ref="I1411:I1474" si="67">F1411-H1411</f>
        <v>0</v>
      </c>
      <c r="J1411">
        <f t="shared" ref="J1411:J1474" si="68">IF(WEEKDAY(E1411)=7,0,WEEKDAY(E1411))</f>
        <v>0</v>
      </c>
      <c r="K1411" t="b">
        <f ca="1">IF(TODAY()-E1411&gt;'Data Inputs'!$B$46,TRUE,FALSE)</f>
        <v>1</v>
      </c>
    </row>
    <row r="1412" spans="1:11" x14ac:dyDescent="0.25">
      <c r="A1412" s="110" t="str">
        <f t="shared" si="66"/>
        <v/>
      </c>
      <c r="B1412" s="55"/>
      <c r="C1412" s="129"/>
      <c r="D1412" s="55"/>
      <c r="E1412" s="56"/>
      <c r="F1412" s="133"/>
      <c r="G1412" s="56"/>
      <c r="H1412" s="84">
        <f>SUMIF('Cash Inflows'!E:E,'AR Journal'!D1412,'Cash Inflows'!F:F)</f>
        <v>0</v>
      </c>
      <c r="I1412" s="84">
        <f t="shared" si="67"/>
        <v>0</v>
      </c>
      <c r="J1412">
        <f t="shared" si="68"/>
        <v>0</v>
      </c>
      <c r="K1412" t="b">
        <f ca="1">IF(TODAY()-E1412&gt;'Data Inputs'!$B$46,TRUE,FALSE)</f>
        <v>1</v>
      </c>
    </row>
    <row r="1413" spans="1:11" x14ac:dyDescent="0.25">
      <c r="A1413" s="110" t="str">
        <f t="shared" si="66"/>
        <v/>
      </c>
      <c r="B1413" s="55"/>
      <c r="C1413" s="129"/>
      <c r="D1413" s="55"/>
      <c r="E1413" s="56"/>
      <c r="F1413" s="133"/>
      <c r="G1413" s="56"/>
      <c r="H1413" s="84">
        <f>SUMIF('Cash Inflows'!E:E,'AR Journal'!D1413,'Cash Inflows'!F:F)</f>
        <v>0</v>
      </c>
      <c r="I1413" s="84">
        <f t="shared" si="67"/>
        <v>0</v>
      </c>
      <c r="J1413">
        <f t="shared" si="68"/>
        <v>0</v>
      </c>
      <c r="K1413" t="b">
        <f ca="1">IF(TODAY()-E1413&gt;'Data Inputs'!$B$46,TRUE,FALSE)</f>
        <v>1</v>
      </c>
    </row>
    <row r="1414" spans="1:11" x14ac:dyDescent="0.25">
      <c r="A1414" s="110" t="str">
        <f t="shared" si="66"/>
        <v/>
      </c>
      <c r="B1414" s="55"/>
      <c r="C1414" s="129"/>
      <c r="D1414" s="55"/>
      <c r="E1414" s="56"/>
      <c r="F1414" s="133"/>
      <c r="G1414" s="56"/>
      <c r="H1414" s="84">
        <f>SUMIF('Cash Inflows'!E:E,'AR Journal'!D1414,'Cash Inflows'!F:F)</f>
        <v>0</v>
      </c>
      <c r="I1414" s="84">
        <f t="shared" si="67"/>
        <v>0</v>
      </c>
      <c r="J1414">
        <f t="shared" si="68"/>
        <v>0</v>
      </c>
      <c r="K1414" t="b">
        <f ca="1">IF(TODAY()-E1414&gt;'Data Inputs'!$B$46,TRUE,FALSE)</f>
        <v>1</v>
      </c>
    </row>
    <row r="1415" spans="1:11" x14ac:dyDescent="0.25">
      <c r="A1415" s="110" t="str">
        <f t="shared" si="66"/>
        <v/>
      </c>
      <c r="B1415" s="55"/>
      <c r="C1415" s="129"/>
      <c r="D1415" s="55"/>
      <c r="E1415" s="56"/>
      <c r="F1415" s="133"/>
      <c r="G1415" s="56"/>
      <c r="H1415" s="84">
        <f>SUMIF('Cash Inflows'!E:E,'AR Journal'!D1415,'Cash Inflows'!F:F)</f>
        <v>0</v>
      </c>
      <c r="I1415" s="84">
        <f t="shared" si="67"/>
        <v>0</v>
      </c>
      <c r="J1415">
        <f t="shared" si="68"/>
        <v>0</v>
      </c>
      <c r="K1415" t="b">
        <f ca="1">IF(TODAY()-E1415&gt;'Data Inputs'!$B$46,TRUE,FALSE)</f>
        <v>1</v>
      </c>
    </row>
    <row r="1416" spans="1:11" x14ac:dyDescent="0.25">
      <c r="A1416" s="110" t="str">
        <f t="shared" si="66"/>
        <v/>
      </c>
      <c r="B1416" s="55"/>
      <c r="C1416" s="129"/>
      <c r="D1416" s="55"/>
      <c r="E1416" s="56"/>
      <c r="F1416" s="133"/>
      <c r="G1416" s="56"/>
      <c r="H1416" s="84">
        <f>SUMIF('Cash Inflows'!E:E,'AR Journal'!D1416,'Cash Inflows'!F:F)</f>
        <v>0</v>
      </c>
      <c r="I1416" s="84">
        <f t="shared" si="67"/>
        <v>0</v>
      </c>
      <c r="J1416">
        <f t="shared" si="68"/>
        <v>0</v>
      </c>
      <c r="K1416" t="b">
        <f ca="1">IF(TODAY()-E1416&gt;'Data Inputs'!$B$46,TRUE,FALSE)</f>
        <v>1</v>
      </c>
    </row>
    <row r="1417" spans="1:11" x14ac:dyDescent="0.25">
      <c r="A1417" s="110" t="str">
        <f t="shared" si="66"/>
        <v/>
      </c>
      <c r="B1417" s="55"/>
      <c r="C1417" s="129"/>
      <c r="D1417" s="55"/>
      <c r="E1417" s="56"/>
      <c r="F1417" s="133"/>
      <c r="G1417" s="56"/>
      <c r="H1417" s="84">
        <f>SUMIF('Cash Inflows'!E:E,'AR Journal'!D1417,'Cash Inflows'!F:F)</f>
        <v>0</v>
      </c>
      <c r="I1417" s="84">
        <f t="shared" si="67"/>
        <v>0</v>
      </c>
      <c r="J1417">
        <f t="shared" si="68"/>
        <v>0</v>
      </c>
      <c r="K1417" t="b">
        <f ca="1">IF(TODAY()-E1417&gt;'Data Inputs'!$B$46,TRUE,FALSE)</f>
        <v>1</v>
      </c>
    </row>
    <row r="1418" spans="1:11" x14ac:dyDescent="0.25">
      <c r="A1418" s="110" t="str">
        <f t="shared" si="66"/>
        <v/>
      </c>
      <c r="B1418" s="55"/>
      <c r="C1418" s="129"/>
      <c r="D1418" s="55"/>
      <c r="E1418" s="56"/>
      <c r="F1418" s="133"/>
      <c r="G1418" s="56"/>
      <c r="H1418" s="84">
        <f>SUMIF('Cash Inflows'!E:E,'AR Journal'!D1418,'Cash Inflows'!F:F)</f>
        <v>0</v>
      </c>
      <c r="I1418" s="84">
        <f t="shared" si="67"/>
        <v>0</v>
      </c>
      <c r="J1418">
        <f t="shared" si="68"/>
        <v>0</v>
      </c>
      <c r="K1418" t="b">
        <f ca="1">IF(TODAY()-E1418&gt;'Data Inputs'!$B$46,TRUE,FALSE)</f>
        <v>1</v>
      </c>
    </row>
    <row r="1419" spans="1:11" x14ac:dyDescent="0.25">
      <c r="A1419" s="110" t="str">
        <f t="shared" si="66"/>
        <v/>
      </c>
      <c r="B1419" s="55"/>
      <c r="C1419" s="129"/>
      <c r="D1419" s="55"/>
      <c r="E1419" s="56"/>
      <c r="F1419" s="133"/>
      <c r="G1419" s="56"/>
      <c r="H1419" s="84">
        <f>SUMIF('Cash Inflows'!E:E,'AR Journal'!D1419,'Cash Inflows'!F:F)</f>
        <v>0</v>
      </c>
      <c r="I1419" s="84">
        <f t="shared" si="67"/>
        <v>0</v>
      </c>
      <c r="J1419">
        <f t="shared" si="68"/>
        <v>0</v>
      </c>
      <c r="K1419" t="b">
        <f ca="1">IF(TODAY()-E1419&gt;'Data Inputs'!$B$46,TRUE,FALSE)</f>
        <v>1</v>
      </c>
    </row>
    <row r="1420" spans="1:11" x14ac:dyDescent="0.25">
      <c r="A1420" s="110" t="str">
        <f t="shared" si="66"/>
        <v/>
      </c>
      <c r="B1420" s="55"/>
      <c r="C1420" s="129"/>
      <c r="D1420" s="55"/>
      <c r="E1420" s="56"/>
      <c r="F1420" s="133"/>
      <c r="G1420" s="56"/>
      <c r="H1420" s="84">
        <f>SUMIF('Cash Inflows'!E:E,'AR Journal'!D1420,'Cash Inflows'!F:F)</f>
        <v>0</v>
      </c>
      <c r="I1420" s="84">
        <f t="shared" si="67"/>
        <v>0</v>
      </c>
      <c r="J1420">
        <f t="shared" si="68"/>
        <v>0</v>
      </c>
      <c r="K1420" t="b">
        <f ca="1">IF(TODAY()-E1420&gt;'Data Inputs'!$B$46,TRUE,FALSE)</f>
        <v>1</v>
      </c>
    </row>
    <row r="1421" spans="1:11" x14ac:dyDescent="0.25">
      <c r="A1421" s="110" t="str">
        <f t="shared" si="66"/>
        <v/>
      </c>
      <c r="B1421" s="55"/>
      <c r="C1421" s="129"/>
      <c r="D1421" s="55"/>
      <c r="E1421" s="56"/>
      <c r="F1421" s="133"/>
      <c r="G1421" s="56"/>
      <c r="H1421" s="84">
        <f>SUMIF('Cash Inflows'!E:E,'AR Journal'!D1421,'Cash Inflows'!F:F)</f>
        <v>0</v>
      </c>
      <c r="I1421" s="84">
        <f t="shared" si="67"/>
        <v>0</v>
      </c>
      <c r="J1421">
        <f t="shared" si="68"/>
        <v>0</v>
      </c>
      <c r="K1421" t="b">
        <f ca="1">IF(TODAY()-E1421&gt;'Data Inputs'!$B$46,TRUE,FALSE)</f>
        <v>1</v>
      </c>
    </row>
    <row r="1422" spans="1:11" x14ac:dyDescent="0.25">
      <c r="A1422" s="110" t="str">
        <f t="shared" si="66"/>
        <v/>
      </c>
      <c r="B1422" s="55"/>
      <c r="C1422" s="129"/>
      <c r="D1422" s="55"/>
      <c r="E1422" s="56"/>
      <c r="F1422" s="133"/>
      <c r="G1422" s="56"/>
      <c r="H1422" s="84">
        <f>SUMIF('Cash Inflows'!E:E,'AR Journal'!D1422,'Cash Inflows'!F:F)</f>
        <v>0</v>
      </c>
      <c r="I1422" s="84">
        <f t="shared" si="67"/>
        <v>0</v>
      </c>
      <c r="J1422">
        <f t="shared" si="68"/>
        <v>0</v>
      </c>
      <c r="K1422" t="b">
        <f ca="1">IF(TODAY()-E1422&gt;'Data Inputs'!$B$46,TRUE,FALSE)</f>
        <v>1</v>
      </c>
    </row>
    <row r="1423" spans="1:11" x14ac:dyDescent="0.25">
      <c r="A1423" s="110" t="str">
        <f t="shared" si="66"/>
        <v/>
      </c>
      <c r="B1423" s="55"/>
      <c r="C1423" s="129"/>
      <c r="D1423" s="55"/>
      <c r="E1423" s="56"/>
      <c r="F1423" s="133"/>
      <c r="G1423" s="56"/>
      <c r="H1423" s="84">
        <f>SUMIF('Cash Inflows'!E:E,'AR Journal'!D1423,'Cash Inflows'!F:F)</f>
        <v>0</v>
      </c>
      <c r="I1423" s="84">
        <f t="shared" si="67"/>
        <v>0</v>
      </c>
      <c r="J1423">
        <f t="shared" si="68"/>
        <v>0</v>
      </c>
      <c r="K1423" t="b">
        <f ca="1">IF(TODAY()-E1423&gt;'Data Inputs'!$B$46,TRUE,FALSE)</f>
        <v>1</v>
      </c>
    </row>
    <row r="1424" spans="1:11" x14ac:dyDescent="0.25">
      <c r="A1424" s="110" t="str">
        <f t="shared" si="66"/>
        <v/>
      </c>
      <c r="B1424" s="55"/>
      <c r="C1424" s="129"/>
      <c r="D1424" s="55"/>
      <c r="E1424" s="56"/>
      <c r="F1424" s="133"/>
      <c r="G1424" s="56"/>
      <c r="H1424" s="84">
        <f>SUMIF('Cash Inflows'!E:E,'AR Journal'!D1424,'Cash Inflows'!F:F)</f>
        <v>0</v>
      </c>
      <c r="I1424" s="84">
        <f t="shared" si="67"/>
        <v>0</v>
      </c>
      <c r="J1424">
        <f t="shared" si="68"/>
        <v>0</v>
      </c>
      <c r="K1424" t="b">
        <f ca="1">IF(TODAY()-E1424&gt;'Data Inputs'!$B$46,TRUE,FALSE)</f>
        <v>1</v>
      </c>
    </row>
    <row r="1425" spans="1:11" x14ac:dyDescent="0.25">
      <c r="A1425" s="110" t="str">
        <f t="shared" si="66"/>
        <v/>
      </c>
      <c r="B1425" s="55"/>
      <c r="C1425" s="129"/>
      <c r="D1425" s="55"/>
      <c r="E1425" s="56"/>
      <c r="F1425" s="133"/>
      <c r="G1425" s="56"/>
      <c r="H1425" s="84">
        <f>SUMIF('Cash Inflows'!E:E,'AR Journal'!D1425,'Cash Inflows'!F:F)</f>
        <v>0</v>
      </c>
      <c r="I1425" s="84">
        <f t="shared" si="67"/>
        <v>0</v>
      </c>
      <c r="J1425">
        <f t="shared" si="68"/>
        <v>0</v>
      </c>
      <c r="K1425" t="b">
        <f ca="1">IF(TODAY()-E1425&gt;'Data Inputs'!$B$46,TRUE,FALSE)</f>
        <v>1</v>
      </c>
    </row>
    <row r="1426" spans="1:11" x14ac:dyDescent="0.25">
      <c r="A1426" s="110" t="str">
        <f t="shared" si="66"/>
        <v/>
      </c>
      <c r="B1426" s="55"/>
      <c r="C1426" s="129"/>
      <c r="D1426" s="55"/>
      <c r="E1426" s="56"/>
      <c r="F1426" s="133"/>
      <c r="G1426" s="56"/>
      <c r="H1426" s="84">
        <f>SUMIF('Cash Inflows'!E:E,'AR Journal'!D1426,'Cash Inflows'!F:F)</f>
        <v>0</v>
      </c>
      <c r="I1426" s="84">
        <f t="shared" si="67"/>
        <v>0</v>
      </c>
      <c r="J1426">
        <f t="shared" si="68"/>
        <v>0</v>
      </c>
      <c r="K1426" t="b">
        <f ca="1">IF(TODAY()-E1426&gt;'Data Inputs'!$B$46,TRUE,FALSE)</f>
        <v>1</v>
      </c>
    </row>
    <row r="1427" spans="1:11" x14ac:dyDescent="0.25">
      <c r="A1427" s="110" t="str">
        <f t="shared" si="66"/>
        <v/>
      </c>
      <c r="B1427" s="55"/>
      <c r="C1427" s="129"/>
      <c r="D1427" s="55"/>
      <c r="E1427" s="56"/>
      <c r="F1427" s="133"/>
      <c r="G1427" s="56"/>
      <c r="H1427" s="84">
        <f>SUMIF('Cash Inflows'!E:E,'AR Journal'!D1427,'Cash Inflows'!F:F)</f>
        <v>0</v>
      </c>
      <c r="I1427" s="84">
        <f t="shared" si="67"/>
        <v>0</v>
      </c>
      <c r="J1427">
        <f t="shared" si="68"/>
        <v>0</v>
      </c>
      <c r="K1427" t="b">
        <f ca="1">IF(TODAY()-E1427&gt;'Data Inputs'!$B$46,TRUE,FALSE)</f>
        <v>1</v>
      </c>
    </row>
    <row r="1428" spans="1:11" x14ac:dyDescent="0.25">
      <c r="A1428" s="110" t="str">
        <f t="shared" si="66"/>
        <v/>
      </c>
      <c r="B1428" s="55"/>
      <c r="C1428" s="129"/>
      <c r="D1428" s="55"/>
      <c r="E1428" s="56"/>
      <c r="F1428" s="133"/>
      <c r="G1428" s="56"/>
      <c r="H1428" s="84">
        <f>SUMIF('Cash Inflows'!E:E,'AR Journal'!D1428,'Cash Inflows'!F:F)</f>
        <v>0</v>
      </c>
      <c r="I1428" s="84">
        <f t="shared" si="67"/>
        <v>0</v>
      </c>
      <c r="J1428">
        <f t="shared" si="68"/>
        <v>0</v>
      </c>
      <c r="K1428" t="b">
        <f ca="1">IF(TODAY()-E1428&gt;'Data Inputs'!$B$46,TRUE,FALSE)</f>
        <v>1</v>
      </c>
    </row>
    <row r="1429" spans="1:11" x14ac:dyDescent="0.25">
      <c r="A1429" s="110" t="str">
        <f t="shared" si="66"/>
        <v/>
      </c>
      <c r="B1429" s="55"/>
      <c r="C1429" s="129"/>
      <c r="D1429" s="55"/>
      <c r="E1429" s="56"/>
      <c r="F1429" s="133"/>
      <c r="G1429" s="56"/>
      <c r="H1429" s="84">
        <f>SUMIF('Cash Inflows'!E:E,'AR Journal'!D1429,'Cash Inflows'!F:F)</f>
        <v>0</v>
      </c>
      <c r="I1429" s="84">
        <f t="shared" si="67"/>
        <v>0</v>
      </c>
      <c r="J1429">
        <f t="shared" si="68"/>
        <v>0</v>
      </c>
      <c r="K1429" t="b">
        <f ca="1">IF(TODAY()-E1429&gt;'Data Inputs'!$B$46,TRUE,FALSE)</f>
        <v>1</v>
      </c>
    </row>
    <row r="1430" spans="1:11" x14ac:dyDescent="0.25">
      <c r="A1430" s="110" t="str">
        <f t="shared" si="66"/>
        <v/>
      </c>
      <c r="B1430" s="55"/>
      <c r="C1430" s="129"/>
      <c r="D1430" s="55"/>
      <c r="E1430" s="56"/>
      <c r="F1430" s="133"/>
      <c r="G1430" s="56"/>
      <c r="H1430" s="84">
        <f>SUMIF('Cash Inflows'!E:E,'AR Journal'!D1430,'Cash Inflows'!F:F)</f>
        <v>0</v>
      </c>
      <c r="I1430" s="84">
        <f t="shared" si="67"/>
        <v>0</v>
      </c>
      <c r="J1430">
        <f t="shared" si="68"/>
        <v>0</v>
      </c>
      <c r="K1430" t="b">
        <f ca="1">IF(TODAY()-E1430&gt;'Data Inputs'!$B$46,TRUE,FALSE)</f>
        <v>1</v>
      </c>
    </row>
    <row r="1431" spans="1:11" x14ac:dyDescent="0.25">
      <c r="A1431" s="110" t="str">
        <f t="shared" si="66"/>
        <v/>
      </c>
      <c r="B1431" s="55"/>
      <c r="C1431" s="129"/>
      <c r="D1431" s="55"/>
      <c r="E1431" s="56"/>
      <c r="F1431" s="133"/>
      <c r="G1431" s="56"/>
      <c r="H1431" s="84">
        <f>SUMIF('Cash Inflows'!E:E,'AR Journal'!D1431,'Cash Inflows'!F:F)</f>
        <v>0</v>
      </c>
      <c r="I1431" s="84">
        <f t="shared" si="67"/>
        <v>0</v>
      </c>
      <c r="J1431">
        <f t="shared" si="68"/>
        <v>0</v>
      </c>
      <c r="K1431" t="b">
        <f ca="1">IF(TODAY()-E1431&gt;'Data Inputs'!$B$46,TRUE,FALSE)</f>
        <v>1</v>
      </c>
    </row>
    <row r="1432" spans="1:11" x14ac:dyDescent="0.25">
      <c r="A1432" s="110" t="str">
        <f t="shared" si="66"/>
        <v/>
      </c>
      <c r="B1432" s="55"/>
      <c r="C1432" s="129"/>
      <c r="D1432" s="55"/>
      <c r="E1432" s="56"/>
      <c r="F1432" s="133"/>
      <c r="G1432" s="56"/>
      <c r="H1432" s="84">
        <f>SUMIF('Cash Inflows'!E:E,'AR Journal'!D1432,'Cash Inflows'!F:F)</f>
        <v>0</v>
      </c>
      <c r="I1432" s="84">
        <f t="shared" si="67"/>
        <v>0</v>
      </c>
      <c r="J1432">
        <f t="shared" si="68"/>
        <v>0</v>
      </c>
      <c r="K1432" t="b">
        <f ca="1">IF(TODAY()-E1432&gt;'Data Inputs'!$B$46,TRUE,FALSE)</f>
        <v>1</v>
      </c>
    </row>
    <row r="1433" spans="1:11" x14ac:dyDescent="0.25">
      <c r="A1433" s="110" t="str">
        <f t="shared" si="66"/>
        <v/>
      </c>
      <c r="B1433" s="55"/>
      <c r="C1433" s="129"/>
      <c r="D1433" s="55"/>
      <c r="E1433" s="56"/>
      <c r="F1433" s="133"/>
      <c r="G1433" s="56"/>
      <c r="H1433" s="84">
        <f>SUMIF('Cash Inflows'!E:E,'AR Journal'!D1433,'Cash Inflows'!F:F)</f>
        <v>0</v>
      </c>
      <c r="I1433" s="84">
        <f t="shared" si="67"/>
        <v>0</v>
      </c>
      <c r="J1433">
        <f t="shared" si="68"/>
        <v>0</v>
      </c>
      <c r="K1433" t="b">
        <f ca="1">IF(TODAY()-E1433&gt;'Data Inputs'!$B$46,TRUE,FALSE)</f>
        <v>1</v>
      </c>
    </row>
    <row r="1434" spans="1:11" x14ac:dyDescent="0.25">
      <c r="A1434" s="110" t="str">
        <f t="shared" si="66"/>
        <v/>
      </c>
      <c r="B1434" s="55"/>
      <c r="C1434" s="129"/>
      <c r="D1434" s="55"/>
      <c r="E1434" s="56"/>
      <c r="F1434" s="133"/>
      <c r="G1434" s="56"/>
      <c r="H1434" s="84">
        <f>SUMIF('Cash Inflows'!E:E,'AR Journal'!D1434,'Cash Inflows'!F:F)</f>
        <v>0</v>
      </c>
      <c r="I1434" s="84">
        <f t="shared" si="67"/>
        <v>0</v>
      </c>
      <c r="J1434">
        <f t="shared" si="68"/>
        <v>0</v>
      </c>
      <c r="K1434" t="b">
        <f ca="1">IF(TODAY()-E1434&gt;'Data Inputs'!$B$46,TRUE,FALSE)</f>
        <v>1</v>
      </c>
    </row>
    <row r="1435" spans="1:11" x14ac:dyDescent="0.25">
      <c r="A1435" s="110" t="str">
        <f t="shared" si="66"/>
        <v/>
      </c>
      <c r="B1435" s="55"/>
      <c r="C1435" s="129"/>
      <c r="D1435" s="55"/>
      <c r="E1435" s="56"/>
      <c r="F1435" s="133"/>
      <c r="G1435" s="56"/>
      <c r="H1435" s="84">
        <f>SUMIF('Cash Inflows'!E:E,'AR Journal'!D1435,'Cash Inflows'!F:F)</f>
        <v>0</v>
      </c>
      <c r="I1435" s="84">
        <f t="shared" si="67"/>
        <v>0</v>
      </c>
      <c r="J1435">
        <f t="shared" si="68"/>
        <v>0</v>
      </c>
      <c r="K1435" t="b">
        <f ca="1">IF(TODAY()-E1435&gt;'Data Inputs'!$B$46,TRUE,FALSE)</f>
        <v>1</v>
      </c>
    </row>
    <row r="1436" spans="1:11" x14ac:dyDescent="0.25">
      <c r="A1436" s="110" t="str">
        <f t="shared" si="66"/>
        <v/>
      </c>
      <c r="B1436" s="55"/>
      <c r="C1436" s="129"/>
      <c r="D1436" s="55"/>
      <c r="E1436" s="56"/>
      <c r="F1436" s="133"/>
      <c r="G1436" s="56"/>
      <c r="H1436" s="84">
        <f>SUMIF('Cash Inflows'!E:E,'AR Journal'!D1436,'Cash Inflows'!F:F)</f>
        <v>0</v>
      </c>
      <c r="I1436" s="84">
        <f t="shared" si="67"/>
        <v>0</v>
      </c>
      <c r="J1436">
        <f t="shared" si="68"/>
        <v>0</v>
      </c>
      <c r="K1436" t="b">
        <f ca="1">IF(TODAY()-E1436&gt;'Data Inputs'!$B$46,TRUE,FALSE)</f>
        <v>1</v>
      </c>
    </row>
    <row r="1437" spans="1:11" x14ac:dyDescent="0.25">
      <c r="A1437" s="110" t="str">
        <f t="shared" si="66"/>
        <v/>
      </c>
      <c r="B1437" s="55"/>
      <c r="C1437" s="129"/>
      <c r="D1437" s="55"/>
      <c r="E1437" s="56"/>
      <c r="F1437" s="133"/>
      <c r="G1437" s="56"/>
      <c r="H1437" s="84">
        <f>SUMIF('Cash Inflows'!E:E,'AR Journal'!D1437,'Cash Inflows'!F:F)</f>
        <v>0</v>
      </c>
      <c r="I1437" s="84">
        <f t="shared" si="67"/>
        <v>0</v>
      </c>
      <c r="J1437">
        <f t="shared" si="68"/>
        <v>0</v>
      </c>
      <c r="K1437" t="b">
        <f ca="1">IF(TODAY()-E1437&gt;'Data Inputs'!$B$46,TRUE,FALSE)</f>
        <v>1</v>
      </c>
    </row>
    <row r="1438" spans="1:11" x14ac:dyDescent="0.25">
      <c r="A1438" s="110" t="str">
        <f t="shared" si="66"/>
        <v/>
      </c>
      <c r="B1438" s="55"/>
      <c r="C1438" s="129"/>
      <c r="D1438" s="55"/>
      <c r="E1438" s="56"/>
      <c r="F1438" s="133"/>
      <c r="G1438" s="56"/>
      <c r="H1438" s="84">
        <f>SUMIF('Cash Inflows'!E:E,'AR Journal'!D1438,'Cash Inflows'!F:F)</f>
        <v>0</v>
      </c>
      <c r="I1438" s="84">
        <f t="shared" si="67"/>
        <v>0</v>
      </c>
      <c r="J1438">
        <f t="shared" si="68"/>
        <v>0</v>
      </c>
      <c r="K1438" t="b">
        <f ca="1">IF(TODAY()-E1438&gt;'Data Inputs'!$B$46,TRUE,FALSE)</f>
        <v>1</v>
      </c>
    </row>
    <row r="1439" spans="1:11" x14ac:dyDescent="0.25">
      <c r="A1439" s="110" t="str">
        <f t="shared" si="66"/>
        <v/>
      </c>
      <c r="B1439" s="55"/>
      <c r="C1439" s="129"/>
      <c r="D1439" s="55"/>
      <c r="E1439" s="56"/>
      <c r="F1439" s="133"/>
      <c r="G1439" s="56"/>
      <c r="H1439" s="84">
        <f>SUMIF('Cash Inflows'!E:E,'AR Journal'!D1439,'Cash Inflows'!F:F)</f>
        <v>0</v>
      </c>
      <c r="I1439" s="84">
        <f t="shared" si="67"/>
        <v>0</v>
      </c>
      <c r="J1439">
        <f t="shared" si="68"/>
        <v>0</v>
      </c>
      <c r="K1439" t="b">
        <f ca="1">IF(TODAY()-E1439&gt;'Data Inputs'!$B$46,TRUE,FALSE)</f>
        <v>1</v>
      </c>
    </row>
    <row r="1440" spans="1:11" x14ac:dyDescent="0.25">
      <c r="A1440" s="110" t="str">
        <f t="shared" si="66"/>
        <v/>
      </c>
      <c r="B1440" s="55"/>
      <c r="C1440" s="129"/>
      <c r="D1440" s="55"/>
      <c r="E1440" s="56"/>
      <c r="F1440" s="133"/>
      <c r="G1440" s="56"/>
      <c r="H1440" s="84">
        <f>SUMIF('Cash Inflows'!E:E,'AR Journal'!D1440,'Cash Inflows'!F:F)</f>
        <v>0</v>
      </c>
      <c r="I1440" s="84">
        <f t="shared" si="67"/>
        <v>0</v>
      </c>
      <c r="J1440">
        <f t="shared" si="68"/>
        <v>0</v>
      </c>
      <c r="K1440" t="b">
        <f ca="1">IF(TODAY()-E1440&gt;'Data Inputs'!$B$46,TRUE,FALSE)</f>
        <v>1</v>
      </c>
    </row>
    <row r="1441" spans="1:11" x14ac:dyDescent="0.25">
      <c r="A1441" s="110" t="str">
        <f t="shared" si="66"/>
        <v/>
      </c>
      <c r="B1441" s="55"/>
      <c r="C1441" s="129"/>
      <c r="D1441" s="55"/>
      <c r="E1441" s="56"/>
      <c r="F1441" s="133"/>
      <c r="G1441" s="56"/>
      <c r="H1441" s="84">
        <f>SUMIF('Cash Inflows'!E:E,'AR Journal'!D1441,'Cash Inflows'!F:F)</f>
        <v>0</v>
      </c>
      <c r="I1441" s="84">
        <f t="shared" si="67"/>
        <v>0</v>
      </c>
      <c r="J1441">
        <f t="shared" si="68"/>
        <v>0</v>
      </c>
      <c r="K1441" t="b">
        <f ca="1">IF(TODAY()-E1441&gt;'Data Inputs'!$B$46,TRUE,FALSE)</f>
        <v>1</v>
      </c>
    </row>
    <row r="1442" spans="1:11" x14ac:dyDescent="0.25">
      <c r="A1442" s="110" t="str">
        <f t="shared" si="66"/>
        <v/>
      </c>
      <c r="B1442" s="55"/>
      <c r="C1442" s="129"/>
      <c r="D1442" s="55"/>
      <c r="E1442" s="56"/>
      <c r="F1442" s="133"/>
      <c r="G1442" s="56"/>
      <c r="H1442" s="84">
        <f>SUMIF('Cash Inflows'!E:E,'AR Journal'!D1442,'Cash Inflows'!F:F)</f>
        <v>0</v>
      </c>
      <c r="I1442" s="84">
        <f t="shared" si="67"/>
        <v>0</v>
      </c>
      <c r="J1442">
        <f t="shared" si="68"/>
        <v>0</v>
      </c>
      <c r="K1442" t="b">
        <f ca="1">IF(TODAY()-E1442&gt;'Data Inputs'!$B$46,TRUE,FALSE)</f>
        <v>1</v>
      </c>
    </row>
    <row r="1443" spans="1:11" x14ac:dyDescent="0.25">
      <c r="A1443" s="110" t="str">
        <f t="shared" si="66"/>
        <v/>
      </c>
      <c r="B1443" s="55"/>
      <c r="C1443" s="129"/>
      <c r="D1443" s="55"/>
      <c r="E1443" s="56"/>
      <c r="F1443" s="133"/>
      <c r="G1443" s="56"/>
      <c r="H1443" s="84">
        <f>SUMIF('Cash Inflows'!E:E,'AR Journal'!D1443,'Cash Inflows'!F:F)</f>
        <v>0</v>
      </c>
      <c r="I1443" s="84">
        <f t="shared" si="67"/>
        <v>0</v>
      </c>
      <c r="J1443">
        <f t="shared" si="68"/>
        <v>0</v>
      </c>
      <c r="K1443" t="b">
        <f ca="1">IF(TODAY()-E1443&gt;'Data Inputs'!$B$46,TRUE,FALSE)</f>
        <v>1</v>
      </c>
    </row>
    <row r="1444" spans="1:11" x14ac:dyDescent="0.25">
      <c r="A1444" s="110" t="str">
        <f t="shared" si="66"/>
        <v/>
      </c>
      <c r="B1444" s="55"/>
      <c r="C1444" s="129"/>
      <c r="D1444" s="55"/>
      <c r="E1444" s="56"/>
      <c r="F1444" s="133"/>
      <c r="G1444" s="56"/>
      <c r="H1444" s="84">
        <f>SUMIF('Cash Inflows'!E:E,'AR Journal'!D1444,'Cash Inflows'!F:F)</f>
        <v>0</v>
      </c>
      <c r="I1444" s="84">
        <f t="shared" si="67"/>
        <v>0</v>
      </c>
      <c r="J1444">
        <f t="shared" si="68"/>
        <v>0</v>
      </c>
      <c r="K1444" t="b">
        <f ca="1">IF(TODAY()-E1444&gt;'Data Inputs'!$B$46,TRUE,FALSE)</f>
        <v>1</v>
      </c>
    </row>
    <row r="1445" spans="1:11" x14ac:dyDescent="0.25">
      <c r="A1445" s="110" t="str">
        <f t="shared" si="66"/>
        <v/>
      </c>
      <c r="B1445" s="55"/>
      <c r="C1445" s="129"/>
      <c r="D1445" s="55"/>
      <c r="E1445" s="56"/>
      <c r="F1445" s="133"/>
      <c r="G1445" s="56"/>
      <c r="H1445" s="84">
        <f>SUMIF('Cash Inflows'!E:E,'AR Journal'!D1445,'Cash Inflows'!F:F)</f>
        <v>0</v>
      </c>
      <c r="I1445" s="84">
        <f t="shared" si="67"/>
        <v>0</v>
      </c>
      <c r="J1445">
        <f t="shared" si="68"/>
        <v>0</v>
      </c>
      <c r="K1445" t="b">
        <f ca="1">IF(TODAY()-E1445&gt;'Data Inputs'!$B$46,TRUE,FALSE)</f>
        <v>1</v>
      </c>
    </row>
    <row r="1446" spans="1:11" x14ac:dyDescent="0.25">
      <c r="A1446" s="110" t="str">
        <f t="shared" si="66"/>
        <v/>
      </c>
      <c r="B1446" s="55"/>
      <c r="C1446" s="129"/>
      <c r="D1446" s="55"/>
      <c r="E1446" s="56"/>
      <c r="F1446" s="133"/>
      <c r="G1446" s="56"/>
      <c r="H1446" s="84">
        <f>SUMIF('Cash Inflows'!E:E,'AR Journal'!D1446,'Cash Inflows'!F:F)</f>
        <v>0</v>
      </c>
      <c r="I1446" s="84">
        <f t="shared" si="67"/>
        <v>0</v>
      </c>
      <c r="J1446">
        <f t="shared" si="68"/>
        <v>0</v>
      </c>
      <c r="K1446" t="b">
        <f ca="1">IF(TODAY()-E1446&gt;'Data Inputs'!$B$46,TRUE,FALSE)</f>
        <v>1</v>
      </c>
    </row>
    <row r="1447" spans="1:11" x14ac:dyDescent="0.25">
      <c r="A1447" s="110" t="str">
        <f t="shared" si="66"/>
        <v/>
      </c>
      <c r="B1447" s="55"/>
      <c r="C1447" s="129"/>
      <c r="D1447" s="55"/>
      <c r="E1447" s="56"/>
      <c r="F1447" s="133"/>
      <c r="G1447" s="56"/>
      <c r="H1447" s="84">
        <f>SUMIF('Cash Inflows'!E:E,'AR Journal'!D1447,'Cash Inflows'!F:F)</f>
        <v>0</v>
      </c>
      <c r="I1447" s="84">
        <f t="shared" si="67"/>
        <v>0</v>
      </c>
      <c r="J1447">
        <f t="shared" si="68"/>
        <v>0</v>
      </c>
      <c r="K1447" t="b">
        <f ca="1">IF(TODAY()-E1447&gt;'Data Inputs'!$B$46,TRUE,FALSE)</f>
        <v>1</v>
      </c>
    </row>
    <row r="1448" spans="1:11" x14ac:dyDescent="0.25">
      <c r="A1448" s="110" t="str">
        <f t="shared" si="66"/>
        <v/>
      </c>
      <c r="B1448" s="55"/>
      <c r="C1448" s="129"/>
      <c r="D1448" s="55"/>
      <c r="E1448" s="56"/>
      <c r="F1448" s="133"/>
      <c r="G1448" s="56"/>
      <c r="H1448" s="84">
        <f>SUMIF('Cash Inflows'!E:E,'AR Journal'!D1448,'Cash Inflows'!F:F)</f>
        <v>0</v>
      </c>
      <c r="I1448" s="84">
        <f t="shared" si="67"/>
        <v>0</v>
      </c>
      <c r="J1448">
        <f t="shared" si="68"/>
        <v>0</v>
      </c>
      <c r="K1448" t="b">
        <f ca="1">IF(TODAY()-E1448&gt;'Data Inputs'!$B$46,TRUE,FALSE)</f>
        <v>1</v>
      </c>
    </row>
    <row r="1449" spans="1:11" x14ac:dyDescent="0.25">
      <c r="A1449" s="110" t="str">
        <f t="shared" si="66"/>
        <v/>
      </c>
      <c r="B1449" s="55"/>
      <c r="C1449" s="129"/>
      <c r="D1449" s="55"/>
      <c r="E1449" s="56"/>
      <c r="F1449" s="133"/>
      <c r="G1449" s="56"/>
      <c r="H1449" s="84">
        <f>SUMIF('Cash Inflows'!E:E,'AR Journal'!D1449,'Cash Inflows'!F:F)</f>
        <v>0</v>
      </c>
      <c r="I1449" s="84">
        <f t="shared" si="67"/>
        <v>0</v>
      </c>
      <c r="J1449">
        <f t="shared" si="68"/>
        <v>0</v>
      </c>
      <c r="K1449" t="b">
        <f ca="1">IF(TODAY()-E1449&gt;'Data Inputs'!$B$46,TRUE,FALSE)</f>
        <v>1</v>
      </c>
    </row>
    <row r="1450" spans="1:11" x14ac:dyDescent="0.25">
      <c r="A1450" s="110" t="str">
        <f t="shared" si="66"/>
        <v/>
      </c>
      <c r="B1450" s="55"/>
      <c r="C1450" s="129"/>
      <c r="D1450" s="55"/>
      <c r="E1450" s="56"/>
      <c r="F1450" s="133"/>
      <c r="G1450" s="56"/>
      <c r="H1450" s="84">
        <f>SUMIF('Cash Inflows'!E:E,'AR Journal'!D1450,'Cash Inflows'!F:F)</f>
        <v>0</v>
      </c>
      <c r="I1450" s="84">
        <f t="shared" si="67"/>
        <v>0</v>
      </c>
      <c r="J1450">
        <f t="shared" si="68"/>
        <v>0</v>
      </c>
      <c r="K1450" t="b">
        <f ca="1">IF(TODAY()-E1450&gt;'Data Inputs'!$B$46,TRUE,FALSE)</f>
        <v>1</v>
      </c>
    </row>
    <row r="1451" spans="1:11" x14ac:dyDescent="0.25">
      <c r="A1451" s="110" t="str">
        <f t="shared" si="66"/>
        <v/>
      </c>
      <c r="B1451" s="55"/>
      <c r="C1451" s="129"/>
      <c r="D1451" s="55"/>
      <c r="E1451" s="56"/>
      <c r="F1451" s="133"/>
      <c r="G1451" s="56"/>
      <c r="H1451" s="84">
        <f>SUMIF('Cash Inflows'!E:E,'AR Journal'!D1451,'Cash Inflows'!F:F)</f>
        <v>0</v>
      </c>
      <c r="I1451" s="84">
        <f t="shared" si="67"/>
        <v>0</v>
      </c>
      <c r="J1451">
        <f t="shared" si="68"/>
        <v>0</v>
      </c>
      <c r="K1451" t="b">
        <f ca="1">IF(TODAY()-E1451&gt;'Data Inputs'!$B$46,TRUE,FALSE)</f>
        <v>1</v>
      </c>
    </row>
    <row r="1452" spans="1:11" x14ac:dyDescent="0.25">
      <c r="A1452" s="110" t="str">
        <f t="shared" si="66"/>
        <v/>
      </c>
      <c r="B1452" s="55"/>
      <c r="C1452" s="129"/>
      <c r="D1452" s="55"/>
      <c r="E1452" s="56"/>
      <c r="F1452" s="133"/>
      <c r="G1452" s="56"/>
      <c r="H1452" s="84">
        <f>SUMIF('Cash Inflows'!E:E,'AR Journal'!D1452,'Cash Inflows'!F:F)</f>
        <v>0</v>
      </c>
      <c r="I1452" s="84">
        <f t="shared" si="67"/>
        <v>0</v>
      </c>
      <c r="J1452">
        <f t="shared" si="68"/>
        <v>0</v>
      </c>
      <c r="K1452" t="b">
        <f ca="1">IF(TODAY()-E1452&gt;'Data Inputs'!$B$46,TRUE,FALSE)</f>
        <v>1</v>
      </c>
    </row>
    <row r="1453" spans="1:11" x14ac:dyDescent="0.25">
      <c r="A1453" s="110" t="str">
        <f t="shared" si="66"/>
        <v/>
      </c>
      <c r="B1453" s="55"/>
      <c r="C1453" s="129"/>
      <c r="D1453" s="55"/>
      <c r="E1453" s="56"/>
      <c r="F1453" s="133"/>
      <c r="G1453" s="56"/>
      <c r="H1453" s="84">
        <f>SUMIF('Cash Inflows'!E:E,'AR Journal'!D1453,'Cash Inflows'!F:F)</f>
        <v>0</v>
      </c>
      <c r="I1453" s="84">
        <f t="shared" si="67"/>
        <v>0</v>
      </c>
      <c r="J1453">
        <f t="shared" si="68"/>
        <v>0</v>
      </c>
      <c r="K1453" t="b">
        <f ca="1">IF(TODAY()-E1453&gt;'Data Inputs'!$B$46,TRUE,FALSE)</f>
        <v>1</v>
      </c>
    </row>
    <row r="1454" spans="1:11" x14ac:dyDescent="0.25">
      <c r="A1454" s="110" t="str">
        <f t="shared" si="66"/>
        <v/>
      </c>
      <c r="B1454" s="55"/>
      <c r="C1454" s="129"/>
      <c r="D1454" s="55"/>
      <c r="E1454" s="56"/>
      <c r="F1454" s="133"/>
      <c r="G1454" s="56"/>
      <c r="H1454" s="84">
        <f>SUMIF('Cash Inflows'!E:E,'AR Journal'!D1454,'Cash Inflows'!F:F)</f>
        <v>0</v>
      </c>
      <c r="I1454" s="84">
        <f t="shared" si="67"/>
        <v>0</v>
      </c>
      <c r="J1454">
        <f t="shared" si="68"/>
        <v>0</v>
      </c>
      <c r="K1454" t="b">
        <f ca="1">IF(TODAY()-E1454&gt;'Data Inputs'!$B$46,TRUE,FALSE)</f>
        <v>1</v>
      </c>
    </row>
    <row r="1455" spans="1:11" x14ac:dyDescent="0.25">
      <c r="A1455" s="110" t="str">
        <f t="shared" si="66"/>
        <v/>
      </c>
      <c r="B1455" s="55"/>
      <c r="C1455" s="129"/>
      <c r="D1455" s="55"/>
      <c r="E1455" s="56"/>
      <c r="F1455" s="133"/>
      <c r="G1455" s="56"/>
      <c r="H1455" s="84">
        <f>SUMIF('Cash Inflows'!E:E,'AR Journal'!D1455,'Cash Inflows'!F:F)</f>
        <v>0</v>
      </c>
      <c r="I1455" s="84">
        <f t="shared" si="67"/>
        <v>0</v>
      </c>
      <c r="J1455">
        <f t="shared" si="68"/>
        <v>0</v>
      </c>
      <c r="K1455" t="b">
        <f ca="1">IF(TODAY()-E1455&gt;'Data Inputs'!$B$46,TRUE,FALSE)</f>
        <v>1</v>
      </c>
    </row>
    <row r="1456" spans="1:11" x14ac:dyDescent="0.25">
      <c r="A1456" s="110" t="str">
        <f t="shared" si="66"/>
        <v/>
      </c>
      <c r="B1456" s="55"/>
      <c r="C1456" s="129"/>
      <c r="D1456" s="55"/>
      <c r="E1456" s="56"/>
      <c r="F1456" s="133"/>
      <c r="G1456" s="56"/>
      <c r="H1456" s="84">
        <f>SUMIF('Cash Inflows'!E:E,'AR Journal'!D1456,'Cash Inflows'!F:F)</f>
        <v>0</v>
      </c>
      <c r="I1456" s="84">
        <f t="shared" si="67"/>
        <v>0</v>
      </c>
      <c r="J1456">
        <f t="shared" si="68"/>
        <v>0</v>
      </c>
      <c r="K1456" t="b">
        <f ca="1">IF(TODAY()-E1456&gt;'Data Inputs'!$B$46,TRUE,FALSE)</f>
        <v>1</v>
      </c>
    </row>
    <row r="1457" spans="1:11" x14ac:dyDescent="0.25">
      <c r="A1457" s="110" t="str">
        <f t="shared" si="66"/>
        <v/>
      </c>
      <c r="B1457" s="55"/>
      <c r="C1457" s="129"/>
      <c r="D1457" s="55"/>
      <c r="E1457" s="56"/>
      <c r="F1457" s="133"/>
      <c r="G1457" s="56"/>
      <c r="H1457" s="84">
        <f>SUMIF('Cash Inflows'!E:E,'AR Journal'!D1457,'Cash Inflows'!F:F)</f>
        <v>0</v>
      </c>
      <c r="I1457" s="84">
        <f t="shared" si="67"/>
        <v>0</v>
      </c>
      <c r="J1457">
        <f t="shared" si="68"/>
        <v>0</v>
      </c>
      <c r="K1457" t="b">
        <f ca="1">IF(TODAY()-E1457&gt;'Data Inputs'!$B$46,TRUE,FALSE)</f>
        <v>1</v>
      </c>
    </row>
    <row r="1458" spans="1:11" x14ac:dyDescent="0.25">
      <c r="A1458" s="110" t="str">
        <f t="shared" si="66"/>
        <v/>
      </c>
      <c r="B1458" s="55"/>
      <c r="C1458" s="129"/>
      <c r="D1458" s="55"/>
      <c r="E1458" s="56"/>
      <c r="F1458" s="133"/>
      <c r="G1458" s="56"/>
      <c r="H1458" s="84">
        <f>SUMIF('Cash Inflows'!E:E,'AR Journal'!D1458,'Cash Inflows'!F:F)</f>
        <v>0</v>
      </c>
      <c r="I1458" s="84">
        <f t="shared" si="67"/>
        <v>0</v>
      </c>
      <c r="J1458">
        <f t="shared" si="68"/>
        <v>0</v>
      </c>
      <c r="K1458" t="b">
        <f ca="1">IF(TODAY()-E1458&gt;'Data Inputs'!$B$46,TRUE,FALSE)</f>
        <v>1</v>
      </c>
    </row>
    <row r="1459" spans="1:11" x14ac:dyDescent="0.25">
      <c r="A1459" s="110" t="str">
        <f t="shared" si="66"/>
        <v/>
      </c>
      <c r="B1459" s="55"/>
      <c r="C1459" s="129"/>
      <c r="D1459" s="55"/>
      <c r="E1459" s="56"/>
      <c r="F1459" s="133"/>
      <c r="G1459" s="56"/>
      <c r="H1459" s="84">
        <f>SUMIF('Cash Inflows'!E:E,'AR Journal'!D1459,'Cash Inflows'!F:F)</f>
        <v>0</v>
      </c>
      <c r="I1459" s="84">
        <f t="shared" si="67"/>
        <v>0</v>
      </c>
      <c r="J1459">
        <f t="shared" si="68"/>
        <v>0</v>
      </c>
      <c r="K1459" t="b">
        <f ca="1">IF(TODAY()-E1459&gt;'Data Inputs'!$B$46,TRUE,FALSE)</f>
        <v>1</v>
      </c>
    </row>
    <row r="1460" spans="1:11" x14ac:dyDescent="0.25">
      <c r="A1460" s="110" t="str">
        <f t="shared" si="66"/>
        <v/>
      </c>
      <c r="B1460" s="55"/>
      <c r="C1460" s="129"/>
      <c r="D1460" s="55"/>
      <c r="E1460" s="56"/>
      <c r="F1460" s="133"/>
      <c r="G1460" s="56"/>
      <c r="H1460" s="84">
        <f>SUMIF('Cash Inflows'!E:E,'AR Journal'!D1460,'Cash Inflows'!F:F)</f>
        <v>0</v>
      </c>
      <c r="I1460" s="84">
        <f t="shared" si="67"/>
        <v>0</v>
      </c>
      <c r="J1460">
        <f t="shared" si="68"/>
        <v>0</v>
      </c>
      <c r="K1460" t="b">
        <f ca="1">IF(TODAY()-E1460&gt;'Data Inputs'!$B$46,TRUE,FALSE)</f>
        <v>1</v>
      </c>
    </row>
    <row r="1461" spans="1:11" x14ac:dyDescent="0.25">
      <c r="A1461" s="110" t="str">
        <f t="shared" si="66"/>
        <v/>
      </c>
      <c r="B1461" s="55"/>
      <c r="C1461" s="129"/>
      <c r="D1461" s="55"/>
      <c r="E1461" s="56"/>
      <c r="F1461" s="133"/>
      <c r="G1461" s="56"/>
      <c r="H1461" s="84">
        <f>SUMIF('Cash Inflows'!E:E,'AR Journal'!D1461,'Cash Inflows'!F:F)</f>
        <v>0</v>
      </c>
      <c r="I1461" s="84">
        <f t="shared" si="67"/>
        <v>0</v>
      </c>
      <c r="J1461">
        <f t="shared" si="68"/>
        <v>0</v>
      </c>
      <c r="K1461" t="b">
        <f ca="1">IF(TODAY()-E1461&gt;'Data Inputs'!$B$46,TRUE,FALSE)</f>
        <v>1</v>
      </c>
    </row>
    <row r="1462" spans="1:11" x14ac:dyDescent="0.25">
      <c r="A1462" s="110" t="str">
        <f t="shared" si="66"/>
        <v/>
      </c>
      <c r="B1462" s="55"/>
      <c r="C1462" s="129"/>
      <c r="D1462" s="55"/>
      <c r="E1462" s="56"/>
      <c r="F1462" s="133"/>
      <c r="G1462" s="56"/>
      <c r="H1462" s="84">
        <f>SUMIF('Cash Inflows'!E:E,'AR Journal'!D1462,'Cash Inflows'!F:F)</f>
        <v>0</v>
      </c>
      <c r="I1462" s="84">
        <f t="shared" si="67"/>
        <v>0</v>
      </c>
      <c r="J1462">
        <f t="shared" si="68"/>
        <v>0</v>
      </c>
      <c r="K1462" t="b">
        <f ca="1">IF(TODAY()-E1462&gt;'Data Inputs'!$B$46,TRUE,FALSE)</f>
        <v>1</v>
      </c>
    </row>
    <row r="1463" spans="1:11" x14ac:dyDescent="0.25">
      <c r="A1463" s="110" t="str">
        <f t="shared" si="66"/>
        <v/>
      </c>
      <c r="B1463" s="55"/>
      <c r="C1463" s="129"/>
      <c r="D1463" s="55"/>
      <c r="E1463" s="56"/>
      <c r="F1463" s="133"/>
      <c r="G1463" s="56"/>
      <c r="H1463" s="84">
        <f>SUMIF('Cash Inflows'!E:E,'AR Journal'!D1463,'Cash Inflows'!F:F)</f>
        <v>0</v>
      </c>
      <c r="I1463" s="84">
        <f t="shared" si="67"/>
        <v>0</v>
      </c>
      <c r="J1463">
        <f t="shared" si="68"/>
        <v>0</v>
      </c>
      <c r="K1463" t="b">
        <f ca="1">IF(TODAY()-E1463&gt;'Data Inputs'!$B$46,TRUE,FALSE)</f>
        <v>1</v>
      </c>
    </row>
    <row r="1464" spans="1:11" x14ac:dyDescent="0.25">
      <c r="A1464" s="110" t="str">
        <f t="shared" si="66"/>
        <v/>
      </c>
      <c r="B1464" s="55"/>
      <c r="C1464" s="129"/>
      <c r="D1464" s="55"/>
      <c r="E1464" s="56"/>
      <c r="F1464" s="133"/>
      <c r="G1464" s="56"/>
      <c r="H1464" s="84">
        <f>SUMIF('Cash Inflows'!E:E,'AR Journal'!D1464,'Cash Inflows'!F:F)</f>
        <v>0</v>
      </c>
      <c r="I1464" s="84">
        <f t="shared" si="67"/>
        <v>0</v>
      </c>
      <c r="J1464">
        <f t="shared" si="68"/>
        <v>0</v>
      </c>
      <c r="K1464" t="b">
        <f ca="1">IF(TODAY()-E1464&gt;'Data Inputs'!$B$46,TRUE,FALSE)</f>
        <v>1</v>
      </c>
    </row>
    <row r="1465" spans="1:11" x14ac:dyDescent="0.25">
      <c r="A1465" s="110" t="str">
        <f t="shared" si="66"/>
        <v/>
      </c>
      <c r="B1465" s="55"/>
      <c r="C1465" s="129"/>
      <c r="D1465" s="55"/>
      <c r="E1465" s="56"/>
      <c r="F1465" s="133"/>
      <c r="G1465" s="56"/>
      <c r="H1465" s="84">
        <f>SUMIF('Cash Inflows'!E:E,'AR Journal'!D1465,'Cash Inflows'!F:F)</f>
        <v>0</v>
      </c>
      <c r="I1465" s="84">
        <f t="shared" si="67"/>
        <v>0</v>
      </c>
      <c r="J1465">
        <f t="shared" si="68"/>
        <v>0</v>
      </c>
      <c r="K1465" t="b">
        <f ca="1">IF(TODAY()-E1465&gt;'Data Inputs'!$B$46,TRUE,FALSE)</f>
        <v>1</v>
      </c>
    </row>
    <row r="1466" spans="1:11" x14ac:dyDescent="0.25">
      <c r="A1466" s="110" t="str">
        <f t="shared" si="66"/>
        <v/>
      </c>
      <c r="B1466" s="55"/>
      <c r="C1466" s="129"/>
      <c r="D1466" s="55"/>
      <c r="E1466" s="56"/>
      <c r="F1466" s="133"/>
      <c r="G1466" s="56"/>
      <c r="H1466" s="84">
        <f>SUMIF('Cash Inflows'!E:E,'AR Journal'!D1466,'Cash Inflows'!F:F)</f>
        <v>0</v>
      </c>
      <c r="I1466" s="84">
        <f t="shared" si="67"/>
        <v>0</v>
      </c>
      <c r="J1466">
        <f t="shared" si="68"/>
        <v>0</v>
      </c>
      <c r="K1466" t="b">
        <f ca="1">IF(TODAY()-E1466&gt;'Data Inputs'!$B$46,TRUE,FALSE)</f>
        <v>1</v>
      </c>
    </row>
    <row r="1467" spans="1:11" x14ac:dyDescent="0.25">
      <c r="A1467" s="110" t="str">
        <f t="shared" si="66"/>
        <v/>
      </c>
      <c r="B1467" s="55"/>
      <c r="C1467" s="129"/>
      <c r="D1467" s="55"/>
      <c r="E1467" s="56"/>
      <c r="F1467" s="133"/>
      <c r="G1467" s="56"/>
      <c r="H1467" s="84">
        <f>SUMIF('Cash Inflows'!E:E,'AR Journal'!D1467,'Cash Inflows'!F:F)</f>
        <v>0</v>
      </c>
      <c r="I1467" s="84">
        <f t="shared" si="67"/>
        <v>0</v>
      </c>
      <c r="J1467">
        <f t="shared" si="68"/>
        <v>0</v>
      </c>
      <c r="K1467" t="b">
        <f ca="1">IF(TODAY()-E1467&gt;'Data Inputs'!$B$46,TRUE,FALSE)</f>
        <v>1</v>
      </c>
    </row>
    <row r="1468" spans="1:11" x14ac:dyDescent="0.25">
      <c r="A1468" s="110" t="str">
        <f t="shared" si="66"/>
        <v/>
      </c>
      <c r="B1468" s="55"/>
      <c r="C1468" s="129"/>
      <c r="D1468" s="55"/>
      <c r="E1468" s="56"/>
      <c r="F1468" s="133"/>
      <c r="G1468" s="56"/>
      <c r="H1468" s="84">
        <f>SUMIF('Cash Inflows'!E:E,'AR Journal'!D1468,'Cash Inflows'!F:F)</f>
        <v>0</v>
      </c>
      <c r="I1468" s="84">
        <f t="shared" si="67"/>
        <v>0</v>
      </c>
      <c r="J1468">
        <f t="shared" si="68"/>
        <v>0</v>
      </c>
      <c r="K1468" t="b">
        <f ca="1">IF(TODAY()-E1468&gt;'Data Inputs'!$B$46,TRUE,FALSE)</f>
        <v>1</v>
      </c>
    </row>
    <row r="1469" spans="1:11" x14ac:dyDescent="0.25">
      <c r="A1469" s="110" t="str">
        <f t="shared" si="66"/>
        <v/>
      </c>
      <c r="B1469" s="55"/>
      <c r="C1469" s="129"/>
      <c r="D1469" s="55"/>
      <c r="E1469" s="56"/>
      <c r="F1469" s="133"/>
      <c r="G1469" s="56"/>
      <c r="H1469" s="84">
        <f>SUMIF('Cash Inflows'!E:E,'AR Journal'!D1469,'Cash Inflows'!F:F)</f>
        <v>0</v>
      </c>
      <c r="I1469" s="84">
        <f t="shared" si="67"/>
        <v>0</v>
      </c>
      <c r="J1469">
        <f t="shared" si="68"/>
        <v>0</v>
      </c>
      <c r="K1469" t="b">
        <f ca="1">IF(TODAY()-E1469&gt;'Data Inputs'!$B$46,TRUE,FALSE)</f>
        <v>1</v>
      </c>
    </row>
    <row r="1470" spans="1:11" x14ac:dyDescent="0.25">
      <c r="A1470" s="110" t="str">
        <f t="shared" si="66"/>
        <v/>
      </c>
      <c r="B1470" s="55"/>
      <c r="C1470" s="129"/>
      <c r="D1470" s="55"/>
      <c r="E1470" s="56"/>
      <c r="F1470" s="133"/>
      <c r="G1470" s="56"/>
      <c r="H1470" s="84">
        <f>SUMIF('Cash Inflows'!E:E,'AR Journal'!D1470,'Cash Inflows'!F:F)</f>
        <v>0</v>
      </c>
      <c r="I1470" s="84">
        <f t="shared" si="67"/>
        <v>0</v>
      </c>
      <c r="J1470">
        <f t="shared" si="68"/>
        <v>0</v>
      </c>
      <c r="K1470" t="b">
        <f ca="1">IF(TODAY()-E1470&gt;'Data Inputs'!$B$46,TRUE,FALSE)</f>
        <v>1</v>
      </c>
    </row>
    <row r="1471" spans="1:11" x14ac:dyDescent="0.25">
      <c r="A1471" s="110" t="str">
        <f t="shared" si="66"/>
        <v/>
      </c>
      <c r="B1471" s="55"/>
      <c r="C1471" s="129"/>
      <c r="D1471" s="55"/>
      <c r="E1471" s="56"/>
      <c r="F1471" s="133"/>
      <c r="G1471" s="56"/>
      <c r="H1471" s="84">
        <f>SUMIF('Cash Inflows'!E:E,'AR Journal'!D1471,'Cash Inflows'!F:F)</f>
        <v>0</v>
      </c>
      <c r="I1471" s="84">
        <f t="shared" si="67"/>
        <v>0</v>
      </c>
      <c r="J1471">
        <f t="shared" si="68"/>
        <v>0</v>
      </c>
      <c r="K1471" t="b">
        <f ca="1">IF(TODAY()-E1471&gt;'Data Inputs'!$B$46,TRUE,FALSE)</f>
        <v>1</v>
      </c>
    </row>
    <row r="1472" spans="1:11" x14ac:dyDescent="0.25">
      <c r="A1472" s="110" t="str">
        <f t="shared" si="66"/>
        <v/>
      </c>
      <c r="B1472" s="55"/>
      <c r="C1472" s="129"/>
      <c r="D1472" s="55"/>
      <c r="E1472" s="56"/>
      <c r="F1472" s="133"/>
      <c r="G1472" s="56"/>
      <c r="H1472" s="84">
        <f>SUMIF('Cash Inflows'!E:E,'AR Journal'!D1472,'Cash Inflows'!F:F)</f>
        <v>0</v>
      </c>
      <c r="I1472" s="84">
        <f t="shared" si="67"/>
        <v>0</v>
      </c>
      <c r="J1472">
        <f t="shared" si="68"/>
        <v>0</v>
      </c>
      <c r="K1472" t="b">
        <f ca="1">IF(TODAY()-E1472&gt;'Data Inputs'!$B$46,TRUE,FALSE)</f>
        <v>1</v>
      </c>
    </row>
    <row r="1473" spans="1:11" x14ac:dyDescent="0.25">
      <c r="A1473" s="110" t="str">
        <f t="shared" si="66"/>
        <v/>
      </c>
      <c r="B1473" s="55"/>
      <c r="C1473" s="129"/>
      <c r="D1473" s="55"/>
      <c r="E1473" s="56"/>
      <c r="F1473" s="133"/>
      <c r="G1473" s="56"/>
      <c r="H1473" s="84">
        <f>SUMIF('Cash Inflows'!E:E,'AR Journal'!D1473,'Cash Inflows'!F:F)</f>
        <v>0</v>
      </c>
      <c r="I1473" s="84">
        <f t="shared" si="67"/>
        <v>0</v>
      </c>
      <c r="J1473">
        <f t="shared" si="68"/>
        <v>0</v>
      </c>
      <c r="K1473" t="b">
        <f ca="1">IF(TODAY()-E1473&gt;'Data Inputs'!$B$46,TRUE,FALSE)</f>
        <v>1</v>
      </c>
    </row>
    <row r="1474" spans="1:11" x14ac:dyDescent="0.25">
      <c r="A1474" s="110" t="str">
        <f t="shared" si="66"/>
        <v/>
      </c>
      <c r="B1474" s="55"/>
      <c r="C1474" s="129"/>
      <c r="D1474" s="55"/>
      <c r="E1474" s="56"/>
      <c r="F1474" s="133"/>
      <c r="G1474" s="56"/>
      <c r="H1474" s="84">
        <f>SUMIF('Cash Inflows'!E:E,'AR Journal'!D1474,'Cash Inflows'!F:F)</f>
        <v>0</v>
      </c>
      <c r="I1474" s="84">
        <f t="shared" si="67"/>
        <v>0</v>
      </c>
      <c r="J1474">
        <f t="shared" si="68"/>
        <v>0</v>
      </c>
      <c r="K1474" t="b">
        <f ca="1">IF(TODAY()-E1474&gt;'Data Inputs'!$B$46,TRUE,FALSE)</f>
        <v>1</v>
      </c>
    </row>
    <row r="1475" spans="1:11" x14ac:dyDescent="0.25">
      <c r="A1475" s="110" t="str">
        <f t="shared" ref="A1475:A1538" si="69">IF(E1475="","",E1475+(6-J1475))</f>
        <v/>
      </c>
      <c r="B1475" s="55"/>
      <c r="C1475" s="129"/>
      <c r="D1475" s="55"/>
      <c r="E1475" s="56"/>
      <c r="F1475" s="133"/>
      <c r="G1475" s="56"/>
      <c r="H1475" s="84">
        <f>SUMIF('Cash Inflows'!E:E,'AR Journal'!D1475,'Cash Inflows'!F:F)</f>
        <v>0</v>
      </c>
      <c r="I1475" s="84">
        <f t="shared" ref="I1475:I1538" si="70">F1475-H1475</f>
        <v>0</v>
      </c>
      <c r="J1475">
        <f t="shared" ref="J1475:J1538" si="71">IF(WEEKDAY(E1475)=7,0,WEEKDAY(E1475))</f>
        <v>0</v>
      </c>
      <c r="K1475" t="b">
        <f ca="1">IF(TODAY()-E1475&gt;'Data Inputs'!$B$46,TRUE,FALSE)</f>
        <v>1</v>
      </c>
    </row>
    <row r="1476" spans="1:11" x14ac:dyDescent="0.25">
      <c r="A1476" s="110" t="str">
        <f t="shared" si="69"/>
        <v/>
      </c>
      <c r="B1476" s="55"/>
      <c r="C1476" s="129"/>
      <c r="D1476" s="55"/>
      <c r="E1476" s="56"/>
      <c r="F1476" s="133"/>
      <c r="G1476" s="56"/>
      <c r="H1476" s="84">
        <f>SUMIF('Cash Inflows'!E:E,'AR Journal'!D1476,'Cash Inflows'!F:F)</f>
        <v>0</v>
      </c>
      <c r="I1476" s="84">
        <f t="shared" si="70"/>
        <v>0</v>
      </c>
      <c r="J1476">
        <f t="shared" si="71"/>
        <v>0</v>
      </c>
      <c r="K1476" t="b">
        <f ca="1">IF(TODAY()-E1476&gt;'Data Inputs'!$B$46,TRUE,FALSE)</f>
        <v>1</v>
      </c>
    </row>
    <row r="1477" spans="1:11" x14ac:dyDescent="0.25">
      <c r="A1477" s="110" t="str">
        <f t="shared" si="69"/>
        <v/>
      </c>
      <c r="B1477" s="55"/>
      <c r="C1477" s="129"/>
      <c r="D1477" s="55"/>
      <c r="E1477" s="56"/>
      <c r="F1477" s="133"/>
      <c r="G1477" s="56"/>
      <c r="H1477" s="84">
        <f>SUMIF('Cash Inflows'!E:E,'AR Journal'!D1477,'Cash Inflows'!F:F)</f>
        <v>0</v>
      </c>
      <c r="I1477" s="84">
        <f t="shared" si="70"/>
        <v>0</v>
      </c>
      <c r="J1477">
        <f t="shared" si="71"/>
        <v>0</v>
      </c>
      <c r="K1477" t="b">
        <f ca="1">IF(TODAY()-E1477&gt;'Data Inputs'!$B$46,TRUE,FALSE)</f>
        <v>1</v>
      </c>
    </row>
    <row r="1478" spans="1:11" x14ac:dyDescent="0.25">
      <c r="A1478" s="110" t="str">
        <f t="shared" si="69"/>
        <v/>
      </c>
      <c r="B1478" s="55"/>
      <c r="C1478" s="129"/>
      <c r="D1478" s="55"/>
      <c r="E1478" s="56"/>
      <c r="F1478" s="133"/>
      <c r="G1478" s="56"/>
      <c r="H1478" s="84">
        <f>SUMIF('Cash Inflows'!E:E,'AR Journal'!D1478,'Cash Inflows'!F:F)</f>
        <v>0</v>
      </c>
      <c r="I1478" s="84">
        <f t="shared" si="70"/>
        <v>0</v>
      </c>
      <c r="J1478">
        <f t="shared" si="71"/>
        <v>0</v>
      </c>
      <c r="K1478" t="b">
        <f ca="1">IF(TODAY()-E1478&gt;'Data Inputs'!$B$46,TRUE,FALSE)</f>
        <v>1</v>
      </c>
    </row>
    <row r="1479" spans="1:11" x14ac:dyDescent="0.25">
      <c r="A1479" s="110" t="str">
        <f t="shared" si="69"/>
        <v/>
      </c>
      <c r="B1479" s="55"/>
      <c r="C1479" s="129"/>
      <c r="D1479" s="55"/>
      <c r="E1479" s="56"/>
      <c r="F1479" s="133"/>
      <c r="G1479" s="56"/>
      <c r="H1479" s="84">
        <f>SUMIF('Cash Inflows'!E:E,'AR Journal'!D1479,'Cash Inflows'!F:F)</f>
        <v>0</v>
      </c>
      <c r="I1479" s="84">
        <f t="shared" si="70"/>
        <v>0</v>
      </c>
      <c r="J1479">
        <f t="shared" si="71"/>
        <v>0</v>
      </c>
      <c r="K1479" t="b">
        <f ca="1">IF(TODAY()-E1479&gt;'Data Inputs'!$B$46,TRUE,FALSE)</f>
        <v>1</v>
      </c>
    </row>
    <row r="1480" spans="1:11" x14ac:dyDescent="0.25">
      <c r="A1480" s="110" t="str">
        <f t="shared" si="69"/>
        <v/>
      </c>
      <c r="B1480" s="55"/>
      <c r="C1480" s="129"/>
      <c r="D1480" s="55"/>
      <c r="E1480" s="56"/>
      <c r="F1480" s="133"/>
      <c r="G1480" s="56"/>
      <c r="H1480" s="84">
        <f>SUMIF('Cash Inflows'!E:E,'AR Journal'!D1480,'Cash Inflows'!F:F)</f>
        <v>0</v>
      </c>
      <c r="I1480" s="84">
        <f t="shared" si="70"/>
        <v>0</v>
      </c>
      <c r="J1480">
        <f t="shared" si="71"/>
        <v>0</v>
      </c>
      <c r="K1480" t="b">
        <f ca="1">IF(TODAY()-E1480&gt;'Data Inputs'!$B$46,TRUE,FALSE)</f>
        <v>1</v>
      </c>
    </row>
    <row r="1481" spans="1:11" x14ac:dyDescent="0.25">
      <c r="A1481" s="110" t="str">
        <f t="shared" si="69"/>
        <v/>
      </c>
      <c r="B1481" s="55"/>
      <c r="C1481" s="129"/>
      <c r="D1481" s="55"/>
      <c r="E1481" s="56"/>
      <c r="F1481" s="133"/>
      <c r="G1481" s="56"/>
      <c r="H1481" s="84">
        <f>SUMIF('Cash Inflows'!E:E,'AR Journal'!D1481,'Cash Inflows'!F:F)</f>
        <v>0</v>
      </c>
      <c r="I1481" s="84">
        <f t="shared" si="70"/>
        <v>0</v>
      </c>
      <c r="J1481">
        <f t="shared" si="71"/>
        <v>0</v>
      </c>
      <c r="K1481" t="b">
        <f ca="1">IF(TODAY()-E1481&gt;'Data Inputs'!$B$46,TRUE,FALSE)</f>
        <v>1</v>
      </c>
    </row>
    <row r="1482" spans="1:11" x14ac:dyDescent="0.25">
      <c r="A1482" s="110" t="str">
        <f t="shared" si="69"/>
        <v/>
      </c>
      <c r="B1482" s="55"/>
      <c r="C1482" s="129"/>
      <c r="D1482" s="55"/>
      <c r="E1482" s="56"/>
      <c r="F1482" s="133"/>
      <c r="G1482" s="56"/>
      <c r="H1482" s="84">
        <f>SUMIF('Cash Inflows'!E:E,'AR Journal'!D1482,'Cash Inflows'!F:F)</f>
        <v>0</v>
      </c>
      <c r="I1482" s="84">
        <f t="shared" si="70"/>
        <v>0</v>
      </c>
      <c r="J1482">
        <f t="shared" si="71"/>
        <v>0</v>
      </c>
      <c r="K1482" t="b">
        <f ca="1">IF(TODAY()-E1482&gt;'Data Inputs'!$B$46,TRUE,FALSE)</f>
        <v>1</v>
      </c>
    </row>
    <row r="1483" spans="1:11" x14ac:dyDescent="0.25">
      <c r="A1483" s="110" t="str">
        <f t="shared" si="69"/>
        <v/>
      </c>
      <c r="B1483" s="55"/>
      <c r="C1483" s="129"/>
      <c r="D1483" s="55"/>
      <c r="E1483" s="56"/>
      <c r="F1483" s="133"/>
      <c r="G1483" s="56"/>
      <c r="H1483" s="84">
        <f>SUMIF('Cash Inflows'!E:E,'AR Journal'!D1483,'Cash Inflows'!F:F)</f>
        <v>0</v>
      </c>
      <c r="I1483" s="84">
        <f t="shared" si="70"/>
        <v>0</v>
      </c>
      <c r="J1483">
        <f t="shared" si="71"/>
        <v>0</v>
      </c>
      <c r="K1483" t="b">
        <f ca="1">IF(TODAY()-E1483&gt;'Data Inputs'!$B$46,TRUE,FALSE)</f>
        <v>1</v>
      </c>
    </row>
    <row r="1484" spans="1:11" x14ac:dyDescent="0.25">
      <c r="A1484" s="110" t="str">
        <f t="shared" si="69"/>
        <v/>
      </c>
      <c r="B1484" s="55"/>
      <c r="C1484" s="129"/>
      <c r="D1484" s="55"/>
      <c r="E1484" s="56"/>
      <c r="F1484" s="133"/>
      <c r="G1484" s="56"/>
      <c r="H1484" s="84">
        <f>SUMIF('Cash Inflows'!E:E,'AR Journal'!D1484,'Cash Inflows'!F:F)</f>
        <v>0</v>
      </c>
      <c r="I1484" s="84">
        <f t="shared" si="70"/>
        <v>0</v>
      </c>
      <c r="J1484">
        <f t="shared" si="71"/>
        <v>0</v>
      </c>
      <c r="K1484" t="b">
        <f ca="1">IF(TODAY()-E1484&gt;'Data Inputs'!$B$46,TRUE,FALSE)</f>
        <v>1</v>
      </c>
    </row>
    <row r="1485" spans="1:11" x14ac:dyDescent="0.25">
      <c r="A1485" s="110" t="str">
        <f t="shared" si="69"/>
        <v/>
      </c>
      <c r="B1485" s="55"/>
      <c r="C1485" s="129"/>
      <c r="D1485" s="55"/>
      <c r="E1485" s="56"/>
      <c r="F1485" s="133"/>
      <c r="G1485" s="56"/>
      <c r="H1485" s="84">
        <f>SUMIF('Cash Inflows'!E:E,'AR Journal'!D1485,'Cash Inflows'!F:F)</f>
        <v>0</v>
      </c>
      <c r="I1485" s="84">
        <f t="shared" si="70"/>
        <v>0</v>
      </c>
      <c r="J1485">
        <f t="shared" si="71"/>
        <v>0</v>
      </c>
      <c r="K1485" t="b">
        <f ca="1">IF(TODAY()-E1485&gt;'Data Inputs'!$B$46,TRUE,FALSE)</f>
        <v>1</v>
      </c>
    </row>
    <row r="1486" spans="1:11" x14ac:dyDescent="0.25">
      <c r="A1486" s="110" t="str">
        <f t="shared" si="69"/>
        <v/>
      </c>
      <c r="B1486" s="55"/>
      <c r="C1486" s="129"/>
      <c r="D1486" s="55"/>
      <c r="E1486" s="56"/>
      <c r="F1486" s="133"/>
      <c r="G1486" s="56"/>
      <c r="H1486" s="84">
        <f>SUMIF('Cash Inflows'!E:E,'AR Journal'!D1486,'Cash Inflows'!F:F)</f>
        <v>0</v>
      </c>
      <c r="I1486" s="84">
        <f t="shared" si="70"/>
        <v>0</v>
      </c>
      <c r="J1486">
        <f t="shared" si="71"/>
        <v>0</v>
      </c>
      <c r="K1486" t="b">
        <f ca="1">IF(TODAY()-E1486&gt;'Data Inputs'!$B$46,TRUE,FALSE)</f>
        <v>1</v>
      </c>
    </row>
    <row r="1487" spans="1:11" x14ac:dyDescent="0.25">
      <c r="A1487" s="110" t="str">
        <f t="shared" si="69"/>
        <v/>
      </c>
      <c r="B1487" s="55"/>
      <c r="C1487" s="129"/>
      <c r="D1487" s="55"/>
      <c r="E1487" s="56"/>
      <c r="F1487" s="133"/>
      <c r="G1487" s="56"/>
      <c r="H1487" s="84">
        <f>SUMIF('Cash Inflows'!E:E,'AR Journal'!D1487,'Cash Inflows'!F:F)</f>
        <v>0</v>
      </c>
      <c r="I1487" s="84">
        <f t="shared" si="70"/>
        <v>0</v>
      </c>
      <c r="J1487">
        <f t="shared" si="71"/>
        <v>0</v>
      </c>
      <c r="K1487" t="b">
        <f ca="1">IF(TODAY()-E1487&gt;'Data Inputs'!$B$46,TRUE,FALSE)</f>
        <v>1</v>
      </c>
    </row>
    <row r="1488" spans="1:11" x14ac:dyDescent="0.25">
      <c r="A1488" s="110" t="str">
        <f t="shared" si="69"/>
        <v/>
      </c>
      <c r="B1488" s="55"/>
      <c r="C1488" s="129"/>
      <c r="D1488" s="55"/>
      <c r="E1488" s="56"/>
      <c r="F1488" s="133"/>
      <c r="G1488" s="56"/>
      <c r="H1488" s="84">
        <f>SUMIF('Cash Inflows'!E:E,'AR Journal'!D1488,'Cash Inflows'!F:F)</f>
        <v>0</v>
      </c>
      <c r="I1488" s="84">
        <f t="shared" si="70"/>
        <v>0</v>
      </c>
      <c r="J1488">
        <f t="shared" si="71"/>
        <v>0</v>
      </c>
      <c r="K1488" t="b">
        <f ca="1">IF(TODAY()-E1488&gt;'Data Inputs'!$B$46,TRUE,FALSE)</f>
        <v>1</v>
      </c>
    </row>
    <row r="1489" spans="1:11" x14ac:dyDescent="0.25">
      <c r="A1489" s="110" t="str">
        <f t="shared" si="69"/>
        <v/>
      </c>
      <c r="B1489" s="55"/>
      <c r="C1489" s="129"/>
      <c r="D1489" s="55"/>
      <c r="E1489" s="56"/>
      <c r="F1489" s="133"/>
      <c r="G1489" s="56"/>
      <c r="H1489" s="84">
        <f>SUMIF('Cash Inflows'!E:E,'AR Journal'!D1489,'Cash Inflows'!F:F)</f>
        <v>0</v>
      </c>
      <c r="I1489" s="84">
        <f t="shared" si="70"/>
        <v>0</v>
      </c>
      <c r="J1489">
        <f t="shared" si="71"/>
        <v>0</v>
      </c>
      <c r="K1489" t="b">
        <f ca="1">IF(TODAY()-E1489&gt;'Data Inputs'!$B$46,TRUE,FALSE)</f>
        <v>1</v>
      </c>
    </row>
    <row r="1490" spans="1:11" x14ac:dyDescent="0.25">
      <c r="A1490" s="110" t="str">
        <f t="shared" si="69"/>
        <v/>
      </c>
      <c r="B1490" s="55"/>
      <c r="C1490" s="129"/>
      <c r="D1490" s="55"/>
      <c r="E1490" s="56"/>
      <c r="F1490" s="133"/>
      <c r="G1490" s="56"/>
      <c r="H1490" s="84">
        <f>SUMIF('Cash Inflows'!E:E,'AR Journal'!D1490,'Cash Inflows'!F:F)</f>
        <v>0</v>
      </c>
      <c r="I1490" s="84">
        <f t="shared" si="70"/>
        <v>0</v>
      </c>
      <c r="J1490">
        <f t="shared" si="71"/>
        <v>0</v>
      </c>
      <c r="K1490" t="b">
        <f ca="1">IF(TODAY()-E1490&gt;'Data Inputs'!$B$46,TRUE,FALSE)</f>
        <v>1</v>
      </c>
    </row>
    <row r="1491" spans="1:11" x14ac:dyDescent="0.25">
      <c r="A1491" s="110" t="str">
        <f t="shared" si="69"/>
        <v/>
      </c>
      <c r="B1491" s="55"/>
      <c r="C1491" s="129"/>
      <c r="D1491" s="55"/>
      <c r="E1491" s="56"/>
      <c r="F1491" s="133"/>
      <c r="G1491" s="56"/>
      <c r="H1491" s="84">
        <f>SUMIF('Cash Inflows'!E:E,'AR Journal'!D1491,'Cash Inflows'!F:F)</f>
        <v>0</v>
      </c>
      <c r="I1491" s="84">
        <f t="shared" si="70"/>
        <v>0</v>
      </c>
      <c r="J1491">
        <f t="shared" si="71"/>
        <v>0</v>
      </c>
      <c r="K1491" t="b">
        <f ca="1">IF(TODAY()-E1491&gt;'Data Inputs'!$B$46,TRUE,FALSE)</f>
        <v>1</v>
      </c>
    </row>
    <row r="1492" spans="1:11" x14ac:dyDescent="0.25">
      <c r="A1492" s="110" t="str">
        <f t="shared" si="69"/>
        <v/>
      </c>
      <c r="B1492" s="55"/>
      <c r="C1492" s="129"/>
      <c r="D1492" s="55"/>
      <c r="E1492" s="56"/>
      <c r="F1492" s="133"/>
      <c r="G1492" s="56"/>
      <c r="H1492" s="84">
        <f>SUMIF('Cash Inflows'!E:E,'AR Journal'!D1492,'Cash Inflows'!F:F)</f>
        <v>0</v>
      </c>
      <c r="I1492" s="84">
        <f t="shared" si="70"/>
        <v>0</v>
      </c>
      <c r="J1492">
        <f t="shared" si="71"/>
        <v>0</v>
      </c>
      <c r="K1492" t="b">
        <f ca="1">IF(TODAY()-E1492&gt;'Data Inputs'!$B$46,TRUE,FALSE)</f>
        <v>1</v>
      </c>
    </row>
    <row r="1493" spans="1:11" x14ac:dyDescent="0.25">
      <c r="A1493" s="110" t="str">
        <f t="shared" si="69"/>
        <v/>
      </c>
      <c r="B1493" s="55"/>
      <c r="C1493" s="129"/>
      <c r="D1493" s="55"/>
      <c r="E1493" s="56"/>
      <c r="F1493" s="133"/>
      <c r="G1493" s="56"/>
      <c r="H1493" s="84">
        <f>SUMIF('Cash Inflows'!E:E,'AR Journal'!D1493,'Cash Inflows'!F:F)</f>
        <v>0</v>
      </c>
      <c r="I1493" s="84">
        <f t="shared" si="70"/>
        <v>0</v>
      </c>
      <c r="J1493">
        <f t="shared" si="71"/>
        <v>0</v>
      </c>
      <c r="K1493" t="b">
        <f ca="1">IF(TODAY()-E1493&gt;'Data Inputs'!$B$46,TRUE,FALSE)</f>
        <v>1</v>
      </c>
    </row>
    <row r="1494" spans="1:11" x14ac:dyDescent="0.25">
      <c r="A1494" s="110" t="str">
        <f t="shared" si="69"/>
        <v/>
      </c>
      <c r="B1494" s="55"/>
      <c r="C1494" s="129"/>
      <c r="D1494" s="55"/>
      <c r="E1494" s="56"/>
      <c r="F1494" s="133"/>
      <c r="G1494" s="56"/>
      <c r="H1494" s="84">
        <f>SUMIF('Cash Inflows'!E:E,'AR Journal'!D1494,'Cash Inflows'!F:F)</f>
        <v>0</v>
      </c>
      <c r="I1494" s="84">
        <f t="shared" si="70"/>
        <v>0</v>
      </c>
      <c r="J1494">
        <f t="shared" si="71"/>
        <v>0</v>
      </c>
      <c r="K1494" t="b">
        <f ca="1">IF(TODAY()-E1494&gt;'Data Inputs'!$B$46,TRUE,FALSE)</f>
        <v>1</v>
      </c>
    </row>
    <row r="1495" spans="1:11" x14ac:dyDescent="0.25">
      <c r="A1495" s="110" t="str">
        <f t="shared" si="69"/>
        <v/>
      </c>
      <c r="B1495" s="55"/>
      <c r="C1495" s="129"/>
      <c r="D1495" s="55"/>
      <c r="E1495" s="56"/>
      <c r="F1495" s="133"/>
      <c r="G1495" s="56"/>
      <c r="H1495" s="84">
        <f>SUMIF('Cash Inflows'!E:E,'AR Journal'!D1495,'Cash Inflows'!F:F)</f>
        <v>0</v>
      </c>
      <c r="I1495" s="84">
        <f t="shared" si="70"/>
        <v>0</v>
      </c>
      <c r="J1495">
        <f t="shared" si="71"/>
        <v>0</v>
      </c>
      <c r="K1495" t="b">
        <f ca="1">IF(TODAY()-E1495&gt;'Data Inputs'!$B$46,TRUE,FALSE)</f>
        <v>1</v>
      </c>
    </row>
    <row r="1496" spans="1:11" x14ac:dyDescent="0.25">
      <c r="A1496" s="110" t="str">
        <f t="shared" si="69"/>
        <v/>
      </c>
      <c r="B1496" s="55"/>
      <c r="C1496" s="129"/>
      <c r="D1496" s="55"/>
      <c r="E1496" s="56"/>
      <c r="F1496" s="133"/>
      <c r="G1496" s="56"/>
      <c r="H1496" s="84">
        <f>SUMIF('Cash Inflows'!E:E,'AR Journal'!D1496,'Cash Inflows'!F:F)</f>
        <v>0</v>
      </c>
      <c r="I1496" s="84">
        <f t="shared" si="70"/>
        <v>0</v>
      </c>
      <c r="J1496">
        <f t="shared" si="71"/>
        <v>0</v>
      </c>
      <c r="K1496" t="b">
        <f ca="1">IF(TODAY()-E1496&gt;'Data Inputs'!$B$46,TRUE,FALSE)</f>
        <v>1</v>
      </c>
    </row>
    <row r="1497" spans="1:11" x14ac:dyDescent="0.25">
      <c r="A1497" s="110" t="str">
        <f t="shared" si="69"/>
        <v/>
      </c>
      <c r="B1497" s="55"/>
      <c r="C1497" s="129"/>
      <c r="D1497" s="55"/>
      <c r="E1497" s="56"/>
      <c r="F1497" s="133"/>
      <c r="G1497" s="56"/>
      <c r="H1497" s="84">
        <f>SUMIF('Cash Inflows'!E:E,'AR Journal'!D1497,'Cash Inflows'!F:F)</f>
        <v>0</v>
      </c>
      <c r="I1497" s="84">
        <f t="shared" si="70"/>
        <v>0</v>
      </c>
      <c r="J1497">
        <f t="shared" si="71"/>
        <v>0</v>
      </c>
      <c r="K1497" t="b">
        <f ca="1">IF(TODAY()-E1497&gt;'Data Inputs'!$B$46,TRUE,FALSE)</f>
        <v>1</v>
      </c>
    </row>
    <row r="1498" spans="1:11" x14ac:dyDescent="0.25">
      <c r="A1498" s="110" t="str">
        <f t="shared" si="69"/>
        <v/>
      </c>
      <c r="B1498" s="55"/>
      <c r="C1498" s="129"/>
      <c r="D1498" s="55"/>
      <c r="E1498" s="56"/>
      <c r="F1498" s="133"/>
      <c r="G1498" s="56"/>
      <c r="H1498" s="84">
        <f>SUMIF('Cash Inflows'!E:E,'AR Journal'!D1498,'Cash Inflows'!F:F)</f>
        <v>0</v>
      </c>
      <c r="I1498" s="84">
        <f t="shared" si="70"/>
        <v>0</v>
      </c>
      <c r="J1498">
        <f t="shared" si="71"/>
        <v>0</v>
      </c>
      <c r="K1498" t="b">
        <f ca="1">IF(TODAY()-E1498&gt;'Data Inputs'!$B$46,TRUE,FALSE)</f>
        <v>1</v>
      </c>
    </row>
    <row r="1499" spans="1:11" x14ac:dyDescent="0.25">
      <c r="A1499" s="110" t="str">
        <f t="shared" si="69"/>
        <v/>
      </c>
      <c r="B1499" s="55"/>
      <c r="C1499" s="129"/>
      <c r="D1499" s="55"/>
      <c r="E1499" s="56"/>
      <c r="F1499" s="133"/>
      <c r="G1499" s="56"/>
      <c r="H1499" s="84">
        <f>SUMIF('Cash Inflows'!E:E,'AR Journal'!D1499,'Cash Inflows'!F:F)</f>
        <v>0</v>
      </c>
      <c r="I1499" s="84">
        <f t="shared" si="70"/>
        <v>0</v>
      </c>
      <c r="J1499">
        <f t="shared" si="71"/>
        <v>0</v>
      </c>
      <c r="K1499" t="b">
        <f ca="1">IF(TODAY()-E1499&gt;'Data Inputs'!$B$46,TRUE,FALSE)</f>
        <v>1</v>
      </c>
    </row>
    <row r="1500" spans="1:11" x14ac:dyDescent="0.25">
      <c r="A1500" s="110" t="str">
        <f t="shared" si="69"/>
        <v/>
      </c>
      <c r="B1500" s="55"/>
      <c r="C1500" s="129"/>
      <c r="D1500" s="55"/>
      <c r="E1500" s="56"/>
      <c r="F1500" s="133"/>
      <c r="G1500" s="56"/>
      <c r="H1500" s="84">
        <f>SUMIF('Cash Inflows'!E:E,'AR Journal'!D1500,'Cash Inflows'!F:F)</f>
        <v>0</v>
      </c>
      <c r="I1500" s="84">
        <f t="shared" si="70"/>
        <v>0</v>
      </c>
      <c r="J1500">
        <f t="shared" si="71"/>
        <v>0</v>
      </c>
      <c r="K1500" t="b">
        <f ca="1">IF(TODAY()-E1500&gt;'Data Inputs'!$B$46,TRUE,FALSE)</f>
        <v>1</v>
      </c>
    </row>
    <row r="1501" spans="1:11" x14ac:dyDescent="0.25">
      <c r="A1501" s="110" t="str">
        <f t="shared" si="69"/>
        <v/>
      </c>
      <c r="B1501" s="55"/>
      <c r="C1501" s="129"/>
      <c r="D1501" s="55"/>
      <c r="E1501" s="56"/>
      <c r="F1501" s="133"/>
      <c r="G1501" s="56"/>
      <c r="H1501" s="84">
        <f>SUMIF('Cash Inflows'!E:E,'AR Journal'!D1501,'Cash Inflows'!F:F)</f>
        <v>0</v>
      </c>
      <c r="I1501" s="84">
        <f t="shared" si="70"/>
        <v>0</v>
      </c>
      <c r="J1501">
        <f t="shared" si="71"/>
        <v>0</v>
      </c>
      <c r="K1501" t="b">
        <f ca="1">IF(TODAY()-E1501&gt;'Data Inputs'!$B$46,TRUE,FALSE)</f>
        <v>1</v>
      </c>
    </row>
    <row r="1502" spans="1:11" x14ac:dyDescent="0.25">
      <c r="A1502" s="110" t="str">
        <f t="shared" si="69"/>
        <v/>
      </c>
      <c r="B1502" s="55"/>
      <c r="C1502" s="129"/>
      <c r="D1502" s="55"/>
      <c r="E1502" s="56"/>
      <c r="F1502" s="133"/>
      <c r="G1502" s="56"/>
      <c r="H1502" s="84">
        <f>SUMIF('Cash Inflows'!E:E,'AR Journal'!D1502,'Cash Inflows'!F:F)</f>
        <v>0</v>
      </c>
      <c r="I1502" s="84">
        <f t="shared" si="70"/>
        <v>0</v>
      </c>
      <c r="J1502">
        <f t="shared" si="71"/>
        <v>0</v>
      </c>
      <c r="K1502" t="b">
        <f ca="1">IF(TODAY()-E1502&gt;'Data Inputs'!$B$46,TRUE,FALSE)</f>
        <v>1</v>
      </c>
    </row>
    <row r="1503" spans="1:11" x14ac:dyDescent="0.25">
      <c r="A1503" s="110" t="str">
        <f t="shared" si="69"/>
        <v/>
      </c>
      <c r="B1503" s="55"/>
      <c r="C1503" s="129"/>
      <c r="D1503" s="55"/>
      <c r="E1503" s="56"/>
      <c r="F1503" s="133"/>
      <c r="G1503" s="56"/>
      <c r="H1503" s="84">
        <f>SUMIF('Cash Inflows'!E:E,'AR Journal'!D1503,'Cash Inflows'!F:F)</f>
        <v>0</v>
      </c>
      <c r="I1503" s="84">
        <f t="shared" si="70"/>
        <v>0</v>
      </c>
      <c r="J1503">
        <f t="shared" si="71"/>
        <v>0</v>
      </c>
      <c r="K1503" t="b">
        <f ca="1">IF(TODAY()-E1503&gt;'Data Inputs'!$B$46,TRUE,FALSE)</f>
        <v>1</v>
      </c>
    </row>
    <row r="1504" spans="1:11" x14ac:dyDescent="0.25">
      <c r="A1504" s="110" t="str">
        <f t="shared" si="69"/>
        <v/>
      </c>
      <c r="B1504" s="55"/>
      <c r="C1504" s="129"/>
      <c r="D1504" s="55"/>
      <c r="E1504" s="56"/>
      <c r="F1504" s="133"/>
      <c r="G1504" s="56"/>
      <c r="H1504" s="84">
        <f>SUMIF('Cash Inflows'!E:E,'AR Journal'!D1504,'Cash Inflows'!F:F)</f>
        <v>0</v>
      </c>
      <c r="I1504" s="84">
        <f t="shared" si="70"/>
        <v>0</v>
      </c>
      <c r="J1504">
        <f t="shared" si="71"/>
        <v>0</v>
      </c>
      <c r="K1504" t="b">
        <f ca="1">IF(TODAY()-E1504&gt;'Data Inputs'!$B$46,TRUE,FALSE)</f>
        <v>1</v>
      </c>
    </row>
    <row r="1505" spans="1:11" x14ac:dyDescent="0.25">
      <c r="A1505" s="110" t="str">
        <f t="shared" si="69"/>
        <v/>
      </c>
      <c r="B1505" s="55"/>
      <c r="C1505" s="129"/>
      <c r="D1505" s="55"/>
      <c r="E1505" s="56"/>
      <c r="F1505" s="133"/>
      <c r="G1505" s="56"/>
      <c r="H1505" s="84">
        <f>SUMIF('Cash Inflows'!E:E,'AR Journal'!D1505,'Cash Inflows'!F:F)</f>
        <v>0</v>
      </c>
      <c r="I1505" s="84">
        <f t="shared" si="70"/>
        <v>0</v>
      </c>
      <c r="J1505">
        <f t="shared" si="71"/>
        <v>0</v>
      </c>
      <c r="K1505" t="b">
        <f ca="1">IF(TODAY()-E1505&gt;'Data Inputs'!$B$46,TRUE,FALSE)</f>
        <v>1</v>
      </c>
    </row>
    <row r="1506" spans="1:11" x14ac:dyDescent="0.25">
      <c r="A1506" s="110" t="str">
        <f t="shared" si="69"/>
        <v/>
      </c>
      <c r="B1506" s="55"/>
      <c r="C1506" s="129"/>
      <c r="D1506" s="55"/>
      <c r="E1506" s="56"/>
      <c r="F1506" s="133"/>
      <c r="G1506" s="56"/>
      <c r="H1506" s="84">
        <f>SUMIF('Cash Inflows'!E:E,'AR Journal'!D1506,'Cash Inflows'!F:F)</f>
        <v>0</v>
      </c>
      <c r="I1506" s="84">
        <f t="shared" si="70"/>
        <v>0</v>
      </c>
      <c r="J1506">
        <f t="shared" si="71"/>
        <v>0</v>
      </c>
      <c r="K1506" t="b">
        <f ca="1">IF(TODAY()-E1506&gt;'Data Inputs'!$B$46,TRUE,FALSE)</f>
        <v>1</v>
      </c>
    </row>
    <row r="1507" spans="1:11" x14ac:dyDescent="0.25">
      <c r="A1507" s="110" t="str">
        <f t="shared" si="69"/>
        <v/>
      </c>
      <c r="B1507" s="55"/>
      <c r="C1507" s="129"/>
      <c r="D1507" s="55"/>
      <c r="E1507" s="56"/>
      <c r="F1507" s="133"/>
      <c r="G1507" s="56"/>
      <c r="H1507" s="84">
        <f>SUMIF('Cash Inflows'!E:E,'AR Journal'!D1507,'Cash Inflows'!F:F)</f>
        <v>0</v>
      </c>
      <c r="I1507" s="84">
        <f t="shared" si="70"/>
        <v>0</v>
      </c>
      <c r="J1507">
        <f t="shared" si="71"/>
        <v>0</v>
      </c>
      <c r="K1507" t="b">
        <f ca="1">IF(TODAY()-E1507&gt;'Data Inputs'!$B$46,TRUE,FALSE)</f>
        <v>1</v>
      </c>
    </row>
    <row r="1508" spans="1:11" x14ac:dyDescent="0.25">
      <c r="A1508" s="110" t="str">
        <f t="shared" si="69"/>
        <v/>
      </c>
      <c r="B1508" s="55"/>
      <c r="C1508" s="129"/>
      <c r="D1508" s="55"/>
      <c r="E1508" s="56"/>
      <c r="F1508" s="133"/>
      <c r="G1508" s="56"/>
      <c r="H1508" s="84">
        <f>SUMIF('Cash Inflows'!E:E,'AR Journal'!D1508,'Cash Inflows'!F:F)</f>
        <v>0</v>
      </c>
      <c r="I1508" s="84">
        <f t="shared" si="70"/>
        <v>0</v>
      </c>
      <c r="J1508">
        <f t="shared" si="71"/>
        <v>0</v>
      </c>
      <c r="K1508" t="b">
        <f ca="1">IF(TODAY()-E1508&gt;'Data Inputs'!$B$46,TRUE,FALSE)</f>
        <v>1</v>
      </c>
    </row>
    <row r="1509" spans="1:11" x14ac:dyDescent="0.25">
      <c r="A1509" s="110" t="str">
        <f t="shared" si="69"/>
        <v/>
      </c>
      <c r="B1509" s="55"/>
      <c r="C1509" s="129"/>
      <c r="D1509" s="55"/>
      <c r="E1509" s="56"/>
      <c r="F1509" s="133"/>
      <c r="G1509" s="56"/>
      <c r="H1509" s="84">
        <f>SUMIF('Cash Inflows'!E:E,'AR Journal'!D1509,'Cash Inflows'!F:F)</f>
        <v>0</v>
      </c>
      <c r="I1509" s="84">
        <f t="shared" si="70"/>
        <v>0</v>
      </c>
      <c r="J1509">
        <f t="shared" si="71"/>
        <v>0</v>
      </c>
      <c r="K1509" t="b">
        <f ca="1">IF(TODAY()-E1509&gt;'Data Inputs'!$B$46,TRUE,FALSE)</f>
        <v>1</v>
      </c>
    </row>
    <row r="1510" spans="1:11" x14ac:dyDescent="0.25">
      <c r="A1510" s="110" t="str">
        <f t="shared" si="69"/>
        <v/>
      </c>
      <c r="B1510" s="55"/>
      <c r="C1510" s="129"/>
      <c r="D1510" s="55"/>
      <c r="E1510" s="56"/>
      <c r="F1510" s="133"/>
      <c r="G1510" s="56"/>
      <c r="H1510" s="84">
        <f>SUMIF('Cash Inflows'!E:E,'AR Journal'!D1510,'Cash Inflows'!F:F)</f>
        <v>0</v>
      </c>
      <c r="I1510" s="84">
        <f t="shared" si="70"/>
        <v>0</v>
      </c>
      <c r="J1510">
        <f t="shared" si="71"/>
        <v>0</v>
      </c>
      <c r="K1510" t="b">
        <f ca="1">IF(TODAY()-E1510&gt;'Data Inputs'!$B$46,TRUE,FALSE)</f>
        <v>1</v>
      </c>
    </row>
    <row r="1511" spans="1:11" x14ac:dyDescent="0.25">
      <c r="A1511" s="110" t="str">
        <f t="shared" si="69"/>
        <v/>
      </c>
      <c r="B1511" s="55"/>
      <c r="C1511" s="129"/>
      <c r="D1511" s="55"/>
      <c r="E1511" s="56"/>
      <c r="F1511" s="133"/>
      <c r="G1511" s="56"/>
      <c r="H1511" s="84">
        <f>SUMIF('Cash Inflows'!E:E,'AR Journal'!D1511,'Cash Inflows'!F:F)</f>
        <v>0</v>
      </c>
      <c r="I1511" s="84">
        <f t="shared" si="70"/>
        <v>0</v>
      </c>
      <c r="J1511">
        <f t="shared" si="71"/>
        <v>0</v>
      </c>
      <c r="K1511" t="b">
        <f ca="1">IF(TODAY()-E1511&gt;'Data Inputs'!$B$46,TRUE,FALSE)</f>
        <v>1</v>
      </c>
    </row>
    <row r="1512" spans="1:11" x14ac:dyDescent="0.25">
      <c r="A1512" s="110" t="str">
        <f t="shared" si="69"/>
        <v/>
      </c>
      <c r="B1512" s="55"/>
      <c r="C1512" s="129"/>
      <c r="D1512" s="55"/>
      <c r="E1512" s="56"/>
      <c r="F1512" s="133"/>
      <c r="G1512" s="56"/>
      <c r="H1512" s="84">
        <f>SUMIF('Cash Inflows'!E:E,'AR Journal'!D1512,'Cash Inflows'!F:F)</f>
        <v>0</v>
      </c>
      <c r="I1512" s="84">
        <f t="shared" si="70"/>
        <v>0</v>
      </c>
      <c r="J1512">
        <f t="shared" si="71"/>
        <v>0</v>
      </c>
      <c r="K1512" t="b">
        <f ca="1">IF(TODAY()-E1512&gt;'Data Inputs'!$B$46,TRUE,FALSE)</f>
        <v>1</v>
      </c>
    </row>
    <row r="1513" spans="1:11" x14ac:dyDescent="0.25">
      <c r="A1513" s="110" t="str">
        <f t="shared" si="69"/>
        <v/>
      </c>
      <c r="B1513" s="55"/>
      <c r="C1513" s="129"/>
      <c r="D1513" s="55"/>
      <c r="E1513" s="56"/>
      <c r="F1513" s="133"/>
      <c r="G1513" s="56"/>
      <c r="H1513" s="84">
        <f>SUMIF('Cash Inflows'!E:E,'AR Journal'!D1513,'Cash Inflows'!F:F)</f>
        <v>0</v>
      </c>
      <c r="I1513" s="84">
        <f t="shared" si="70"/>
        <v>0</v>
      </c>
      <c r="J1513">
        <f t="shared" si="71"/>
        <v>0</v>
      </c>
      <c r="K1513" t="b">
        <f ca="1">IF(TODAY()-E1513&gt;'Data Inputs'!$B$46,TRUE,FALSE)</f>
        <v>1</v>
      </c>
    </row>
    <row r="1514" spans="1:11" x14ac:dyDescent="0.25">
      <c r="A1514" s="110" t="str">
        <f t="shared" si="69"/>
        <v/>
      </c>
      <c r="B1514" s="55"/>
      <c r="C1514" s="129"/>
      <c r="D1514" s="55"/>
      <c r="E1514" s="56"/>
      <c r="F1514" s="133"/>
      <c r="G1514" s="56"/>
      <c r="H1514" s="84">
        <f>SUMIF('Cash Inflows'!E:E,'AR Journal'!D1514,'Cash Inflows'!F:F)</f>
        <v>0</v>
      </c>
      <c r="I1514" s="84">
        <f t="shared" si="70"/>
        <v>0</v>
      </c>
      <c r="J1514">
        <f t="shared" si="71"/>
        <v>0</v>
      </c>
      <c r="K1514" t="b">
        <f ca="1">IF(TODAY()-E1514&gt;'Data Inputs'!$B$46,TRUE,FALSE)</f>
        <v>1</v>
      </c>
    </row>
    <row r="1515" spans="1:11" x14ac:dyDescent="0.25">
      <c r="A1515" s="110" t="str">
        <f t="shared" si="69"/>
        <v/>
      </c>
      <c r="B1515" s="55"/>
      <c r="C1515" s="129"/>
      <c r="D1515" s="55"/>
      <c r="E1515" s="56"/>
      <c r="F1515" s="133"/>
      <c r="G1515" s="56"/>
      <c r="H1515" s="84">
        <f>SUMIF('Cash Inflows'!E:E,'AR Journal'!D1515,'Cash Inflows'!F:F)</f>
        <v>0</v>
      </c>
      <c r="I1515" s="84">
        <f t="shared" si="70"/>
        <v>0</v>
      </c>
      <c r="J1515">
        <f t="shared" si="71"/>
        <v>0</v>
      </c>
      <c r="K1515" t="b">
        <f ca="1">IF(TODAY()-E1515&gt;'Data Inputs'!$B$46,TRUE,FALSE)</f>
        <v>1</v>
      </c>
    </row>
    <row r="1516" spans="1:11" x14ac:dyDescent="0.25">
      <c r="A1516" s="110" t="str">
        <f t="shared" si="69"/>
        <v/>
      </c>
      <c r="B1516" s="55"/>
      <c r="C1516" s="129"/>
      <c r="D1516" s="55"/>
      <c r="E1516" s="56"/>
      <c r="F1516" s="133"/>
      <c r="G1516" s="56"/>
      <c r="H1516" s="84">
        <f>SUMIF('Cash Inflows'!E:E,'AR Journal'!D1516,'Cash Inflows'!F:F)</f>
        <v>0</v>
      </c>
      <c r="I1516" s="84">
        <f t="shared" si="70"/>
        <v>0</v>
      </c>
      <c r="J1516">
        <f t="shared" si="71"/>
        <v>0</v>
      </c>
      <c r="K1516" t="b">
        <f ca="1">IF(TODAY()-E1516&gt;'Data Inputs'!$B$46,TRUE,FALSE)</f>
        <v>1</v>
      </c>
    </row>
    <row r="1517" spans="1:11" x14ac:dyDescent="0.25">
      <c r="A1517" s="110" t="str">
        <f t="shared" si="69"/>
        <v/>
      </c>
      <c r="B1517" s="55"/>
      <c r="C1517" s="129"/>
      <c r="D1517" s="55"/>
      <c r="E1517" s="56"/>
      <c r="F1517" s="133"/>
      <c r="G1517" s="56"/>
      <c r="H1517" s="84">
        <f>SUMIF('Cash Inflows'!E:E,'AR Journal'!D1517,'Cash Inflows'!F:F)</f>
        <v>0</v>
      </c>
      <c r="I1517" s="84">
        <f t="shared" si="70"/>
        <v>0</v>
      </c>
      <c r="J1517">
        <f t="shared" si="71"/>
        <v>0</v>
      </c>
      <c r="K1517" t="b">
        <f ca="1">IF(TODAY()-E1517&gt;'Data Inputs'!$B$46,TRUE,FALSE)</f>
        <v>1</v>
      </c>
    </row>
    <row r="1518" spans="1:11" x14ac:dyDescent="0.25">
      <c r="A1518" s="110" t="str">
        <f t="shared" si="69"/>
        <v/>
      </c>
      <c r="B1518" s="55"/>
      <c r="C1518" s="129"/>
      <c r="D1518" s="55"/>
      <c r="E1518" s="56"/>
      <c r="F1518" s="133"/>
      <c r="G1518" s="56"/>
      <c r="H1518" s="84">
        <f>SUMIF('Cash Inflows'!E:E,'AR Journal'!D1518,'Cash Inflows'!F:F)</f>
        <v>0</v>
      </c>
      <c r="I1518" s="84">
        <f t="shared" si="70"/>
        <v>0</v>
      </c>
      <c r="J1518">
        <f t="shared" si="71"/>
        <v>0</v>
      </c>
      <c r="K1518" t="b">
        <f ca="1">IF(TODAY()-E1518&gt;'Data Inputs'!$B$46,TRUE,FALSE)</f>
        <v>1</v>
      </c>
    </row>
    <row r="1519" spans="1:11" x14ac:dyDescent="0.25">
      <c r="A1519" s="110" t="str">
        <f t="shared" si="69"/>
        <v/>
      </c>
      <c r="B1519" s="55"/>
      <c r="C1519" s="129"/>
      <c r="D1519" s="55"/>
      <c r="E1519" s="56"/>
      <c r="F1519" s="133"/>
      <c r="G1519" s="56"/>
      <c r="H1519" s="84">
        <f>SUMIF('Cash Inflows'!E:E,'AR Journal'!D1519,'Cash Inflows'!F:F)</f>
        <v>0</v>
      </c>
      <c r="I1519" s="84">
        <f t="shared" si="70"/>
        <v>0</v>
      </c>
      <c r="J1519">
        <f t="shared" si="71"/>
        <v>0</v>
      </c>
      <c r="K1519" t="b">
        <f ca="1">IF(TODAY()-E1519&gt;'Data Inputs'!$B$46,TRUE,FALSE)</f>
        <v>1</v>
      </c>
    </row>
    <row r="1520" spans="1:11" x14ac:dyDescent="0.25">
      <c r="A1520" s="110" t="str">
        <f t="shared" si="69"/>
        <v/>
      </c>
      <c r="B1520" s="55"/>
      <c r="C1520" s="129"/>
      <c r="D1520" s="55"/>
      <c r="E1520" s="56"/>
      <c r="F1520" s="133"/>
      <c r="G1520" s="56"/>
      <c r="H1520" s="84">
        <f>SUMIF('Cash Inflows'!E:E,'AR Journal'!D1520,'Cash Inflows'!F:F)</f>
        <v>0</v>
      </c>
      <c r="I1520" s="84">
        <f t="shared" si="70"/>
        <v>0</v>
      </c>
      <c r="J1520">
        <f t="shared" si="71"/>
        <v>0</v>
      </c>
      <c r="K1520" t="b">
        <f ca="1">IF(TODAY()-E1520&gt;'Data Inputs'!$B$46,TRUE,FALSE)</f>
        <v>1</v>
      </c>
    </row>
    <row r="1521" spans="1:11" x14ac:dyDescent="0.25">
      <c r="A1521" s="110" t="str">
        <f t="shared" si="69"/>
        <v/>
      </c>
      <c r="B1521" s="55"/>
      <c r="C1521" s="129"/>
      <c r="D1521" s="55"/>
      <c r="E1521" s="56"/>
      <c r="F1521" s="133"/>
      <c r="G1521" s="56"/>
      <c r="H1521" s="84">
        <f>SUMIF('Cash Inflows'!E:E,'AR Journal'!D1521,'Cash Inflows'!F:F)</f>
        <v>0</v>
      </c>
      <c r="I1521" s="84">
        <f t="shared" si="70"/>
        <v>0</v>
      </c>
      <c r="J1521">
        <f t="shared" si="71"/>
        <v>0</v>
      </c>
      <c r="K1521" t="b">
        <f ca="1">IF(TODAY()-E1521&gt;'Data Inputs'!$B$46,TRUE,FALSE)</f>
        <v>1</v>
      </c>
    </row>
    <row r="1522" spans="1:11" x14ac:dyDescent="0.25">
      <c r="A1522" s="110" t="str">
        <f t="shared" si="69"/>
        <v/>
      </c>
      <c r="B1522" s="55"/>
      <c r="C1522" s="129"/>
      <c r="D1522" s="55"/>
      <c r="E1522" s="56"/>
      <c r="F1522" s="133"/>
      <c r="G1522" s="56"/>
      <c r="H1522" s="84">
        <f>SUMIF('Cash Inflows'!E:E,'AR Journal'!D1522,'Cash Inflows'!F:F)</f>
        <v>0</v>
      </c>
      <c r="I1522" s="84">
        <f t="shared" si="70"/>
        <v>0</v>
      </c>
      <c r="J1522">
        <f t="shared" si="71"/>
        <v>0</v>
      </c>
      <c r="K1522" t="b">
        <f ca="1">IF(TODAY()-E1522&gt;'Data Inputs'!$B$46,TRUE,FALSE)</f>
        <v>1</v>
      </c>
    </row>
    <row r="1523" spans="1:11" x14ac:dyDescent="0.25">
      <c r="A1523" s="110" t="str">
        <f t="shared" si="69"/>
        <v/>
      </c>
      <c r="B1523" s="55"/>
      <c r="C1523" s="129"/>
      <c r="D1523" s="55"/>
      <c r="E1523" s="56"/>
      <c r="F1523" s="133"/>
      <c r="G1523" s="56"/>
      <c r="H1523" s="84">
        <f>SUMIF('Cash Inflows'!E:E,'AR Journal'!D1523,'Cash Inflows'!F:F)</f>
        <v>0</v>
      </c>
      <c r="I1523" s="84">
        <f t="shared" si="70"/>
        <v>0</v>
      </c>
      <c r="J1523">
        <f t="shared" si="71"/>
        <v>0</v>
      </c>
      <c r="K1523" t="b">
        <f ca="1">IF(TODAY()-E1523&gt;'Data Inputs'!$B$46,TRUE,FALSE)</f>
        <v>1</v>
      </c>
    </row>
    <row r="1524" spans="1:11" x14ac:dyDescent="0.25">
      <c r="A1524" s="110" t="str">
        <f t="shared" si="69"/>
        <v/>
      </c>
      <c r="B1524" s="55"/>
      <c r="C1524" s="129"/>
      <c r="D1524" s="55"/>
      <c r="E1524" s="56"/>
      <c r="F1524" s="133"/>
      <c r="G1524" s="56"/>
      <c r="H1524" s="84">
        <f>SUMIF('Cash Inflows'!E:E,'AR Journal'!D1524,'Cash Inflows'!F:F)</f>
        <v>0</v>
      </c>
      <c r="I1524" s="84">
        <f t="shared" si="70"/>
        <v>0</v>
      </c>
      <c r="J1524">
        <f t="shared" si="71"/>
        <v>0</v>
      </c>
      <c r="K1524" t="b">
        <f ca="1">IF(TODAY()-E1524&gt;'Data Inputs'!$B$46,TRUE,FALSE)</f>
        <v>1</v>
      </c>
    </row>
    <row r="1525" spans="1:11" x14ac:dyDescent="0.25">
      <c r="A1525" s="110" t="str">
        <f t="shared" si="69"/>
        <v/>
      </c>
      <c r="B1525" s="55"/>
      <c r="C1525" s="129"/>
      <c r="D1525" s="55"/>
      <c r="E1525" s="56"/>
      <c r="F1525" s="133"/>
      <c r="G1525" s="56"/>
      <c r="H1525" s="84">
        <f>SUMIF('Cash Inflows'!E:E,'AR Journal'!D1525,'Cash Inflows'!F:F)</f>
        <v>0</v>
      </c>
      <c r="I1525" s="84">
        <f t="shared" si="70"/>
        <v>0</v>
      </c>
      <c r="J1525">
        <f t="shared" si="71"/>
        <v>0</v>
      </c>
      <c r="K1525" t="b">
        <f ca="1">IF(TODAY()-E1525&gt;'Data Inputs'!$B$46,TRUE,FALSE)</f>
        <v>1</v>
      </c>
    </row>
    <row r="1526" spans="1:11" x14ac:dyDescent="0.25">
      <c r="A1526" s="110" t="str">
        <f t="shared" si="69"/>
        <v/>
      </c>
      <c r="B1526" s="55"/>
      <c r="C1526" s="129"/>
      <c r="D1526" s="55"/>
      <c r="E1526" s="56"/>
      <c r="F1526" s="133"/>
      <c r="G1526" s="56"/>
      <c r="H1526" s="84">
        <f>SUMIF('Cash Inflows'!E:E,'AR Journal'!D1526,'Cash Inflows'!F:F)</f>
        <v>0</v>
      </c>
      <c r="I1526" s="84">
        <f t="shared" si="70"/>
        <v>0</v>
      </c>
      <c r="J1526">
        <f t="shared" si="71"/>
        <v>0</v>
      </c>
      <c r="K1526" t="b">
        <f ca="1">IF(TODAY()-E1526&gt;'Data Inputs'!$B$46,TRUE,FALSE)</f>
        <v>1</v>
      </c>
    </row>
    <row r="1527" spans="1:11" x14ac:dyDescent="0.25">
      <c r="A1527" s="110" t="str">
        <f t="shared" si="69"/>
        <v/>
      </c>
      <c r="B1527" s="55"/>
      <c r="C1527" s="129"/>
      <c r="D1527" s="55"/>
      <c r="E1527" s="56"/>
      <c r="F1527" s="133"/>
      <c r="G1527" s="56"/>
      <c r="H1527" s="84">
        <f>SUMIF('Cash Inflows'!E:E,'AR Journal'!D1527,'Cash Inflows'!F:F)</f>
        <v>0</v>
      </c>
      <c r="I1527" s="84">
        <f t="shared" si="70"/>
        <v>0</v>
      </c>
      <c r="J1527">
        <f t="shared" si="71"/>
        <v>0</v>
      </c>
      <c r="K1527" t="b">
        <f ca="1">IF(TODAY()-E1527&gt;'Data Inputs'!$B$46,TRUE,FALSE)</f>
        <v>1</v>
      </c>
    </row>
    <row r="1528" spans="1:11" x14ac:dyDescent="0.25">
      <c r="A1528" s="110" t="str">
        <f t="shared" si="69"/>
        <v/>
      </c>
      <c r="B1528" s="55"/>
      <c r="C1528" s="129"/>
      <c r="D1528" s="55"/>
      <c r="E1528" s="56"/>
      <c r="F1528" s="133"/>
      <c r="G1528" s="56"/>
      <c r="H1528" s="84">
        <f>SUMIF('Cash Inflows'!E:E,'AR Journal'!D1528,'Cash Inflows'!F:F)</f>
        <v>0</v>
      </c>
      <c r="I1528" s="84">
        <f t="shared" si="70"/>
        <v>0</v>
      </c>
      <c r="J1528">
        <f t="shared" si="71"/>
        <v>0</v>
      </c>
      <c r="K1528" t="b">
        <f ca="1">IF(TODAY()-E1528&gt;'Data Inputs'!$B$46,TRUE,FALSE)</f>
        <v>1</v>
      </c>
    </row>
    <row r="1529" spans="1:11" x14ac:dyDescent="0.25">
      <c r="A1529" s="110" t="str">
        <f t="shared" si="69"/>
        <v/>
      </c>
      <c r="B1529" s="55"/>
      <c r="C1529" s="129"/>
      <c r="D1529" s="55"/>
      <c r="E1529" s="56"/>
      <c r="F1529" s="133"/>
      <c r="G1529" s="56"/>
      <c r="H1529" s="84">
        <f>SUMIF('Cash Inflows'!E:E,'AR Journal'!D1529,'Cash Inflows'!F:F)</f>
        <v>0</v>
      </c>
      <c r="I1529" s="84">
        <f t="shared" si="70"/>
        <v>0</v>
      </c>
      <c r="J1529">
        <f t="shared" si="71"/>
        <v>0</v>
      </c>
      <c r="K1529" t="b">
        <f ca="1">IF(TODAY()-E1529&gt;'Data Inputs'!$B$46,TRUE,FALSE)</f>
        <v>1</v>
      </c>
    </row>
    <row r="1530" spans="1:11" x14ac:dyDescent="0.25">
      <c r="A1530" s="110" t="str">
        <f t="shared" si="69"/>
        <v/>
      </c>
      <c r="B1530" s="55"/>
      <c r="C1530" s="129"/>
      <c r="D1530" s="55"/>
      <c r="E1530" s="56"/>
      <c r="F1530" s="133"/>
      <c r="G1530" s="56"/>
      <c r="H1530" s="84">
        <f>SUMIF('Cash Inflows'!E:E,'AR Journal'!D1530,'Cash Inflows'!F:F)</f>
        <v>0</v>
      </c>
      <c r="I1530" s="84">
        <f t="shared" si="70"/>
        <v>0</v>
      </c>
      <c r="J1530">
        <f t="shared" si="71"/>
        <v>0</v>
      </c>
      <c r="K1530" t="b">
        <f ca="1">IF(TODAY()-E1530&gt;'Data Inputs'!$B$46,TRUE,FALSE)</f>
        <v>1</v>
      </c>
    </row>
    <row r="1531" spans="1:11" x14ac:dyDescent="0.25">
      <c r="A1531" s="110" t="str">
        <f t="shared" si="69"/>
        <v/>
      </c>
      <c r="B1531" s="55"/>
      <c r="C1531" s="129"/>
      <c r="D1531" s="55"/>
      <c r="E1531" s="56"/>
      <c r="F1531" s="133"/>
      <c r="G1531" s="56"/>
      <c r="H1531" s="84">
        <f>SUMIF('Cash Inflows'!E:E,'AR Journal'!D1531,'Cash Inflows'!F:F)</f>
        <v>0</v>
      </c>
      <c r="I1531" s="84">
        <f t="shared" si="70"/>
        <v>0</v>
      </c>
      <c r="J1531">
        <f t="shared" si="71"/>
        <v>0</v>
      </c>
      <c r="K1531" t="b">
        <f ca="1">IF(TODAY()-E1531&gt;'Data Inputs'!$B$46,TRUE,FALSE)</f>
        <v>1</v>
      </c>
    </row>
    <row r="1532" spans="1:11" x14ac:dyDescent="0.25">
      <c r="A1532" s="110" t="str">
        <f t="shared" si="69"/>
        <v/>
      </c>
      <c r="B1532" s="55"/>
      <c r="C1532" s="129"/>
      <c r="D1532" s="55"/>
      <c r="E1532" s="56"/>
      <c r="F1532" s="133"/>
      <c r="G1532" s="56"/>
      <c r="H1532" s="84">
        <f>SUMIF('Cash Inflows'!E:E,'AR Journal'!D1532,'Cash Inflows'!F:F)</f>
        <v>0</v>
      </c>
      <c r="I1532" s="84">
        <f t="shared" si="70"/>
        <v>0</v>
      </c>
      <c r="J1532">
        <f t="shared" si="71"/>
        <v>0</v>
      </c>
      <c r="K1532" t="b">
        <f ca="1">IF(TODAY()-E1532&gt;'Data Inputs'!$B$46,TRUE,FALSE)</f>
        <v>1</v>
      </c>
    </row>
    <row r="1533" spans="1:11" x14ac:dyDescent="0.25">
      <c r="A1533" s="110" t="str">
        <f t="shared" si="69"/>
        <v/>
      </c>
      <c r="B1533" s="55"/>
      <c r="C1533" s="129"/>
      <c r="D1533" s="55"/>
      <c r="E1533" s="56"/>
      <c r="F1533" s="133"/>
      <c r="G1533" s="56"/>
      <c r="H1533" s="84">
        <f>SUMIF('Cash Inflows'!E:E,'AR Journal'!D1533,'Cash Inflows'!F:F)</f>
        <v>0</v>
      </c>
      <c r="I1533" s="84">
        <f t="shared" si="70"/>
        <v>0</v>
      </c>
      <c r="J1533">
        <f t="shared" si="71"/>
        <v>0</v>
      </c>
      <c r="K1533" t="b">
        <f ca="1">IF(TODAY()-E1533&gt;'Data Inputs'!$B$46,TRUE,FALSE)</f>
        <v>1</v>
      </c>
    </row>
    <row r="1534" spans="1:11" x14ac:dyDescent="0.25">
      <c r="A1534" s="110" t="str">
        <f t="shared" si="69"/>
        <v/>
      </c>
      <c r="B1534" s="55"/>
      <c r="C1534" s="129"/>
      <c r="D1534" s="55"/>
      <c r="E1534" s="56"/>
      <c r="F1534" s="133"/>
      <c r="G1534" s="56"/>
      <c r="H1534" s="84">
        <f>SUMIF('Cash Inflows'!E:E,'AR Journal'!D1534,'Cash Inflows'!F:F)</f>
        <v>0</v>
      </c>
      <c r="I1534" s="84">
        <f t="shared" si="70"/>
        <v>0</v>
      </c>
      <c r="J1534">
        <f t="shared" si="71"/>
        <v>0</v>
      </c>
      <c r="K1534" t="b">
        <f ca="1">IF(TODAY()-E1534&gt;'Data Inputs'!$B$46,TRUE,FALSE)</f>
        <v>1</v>
      </c>
    </row>
    <row r="1535" spans="1:11" x14ac:dyDescent="0.25">
      <c r="A1535" s="110" t="str">
        <f t="shared" si="69"/>
        <v/>
      </c>
      <c r="B1535" s="55"/>
      <c r="C1535" s="129"/>
      <c r="D1535" s="55"/>
      <c r="E1535" s="56"/>
      <c r="F1535" s="133"/>
      <c r="G1535" s="56"/>
      <c r="H1535" s="84">
        <f>SUMIF('Cash Inflows'!E:E,'AR Journal'!D1535,'Cash Inflows'!F:F)</f>
        <v>0</v>
      </c>
      <c r="I1535" s="84">
        <f t="shared" si="70"/>
        <v>0</v>
      </c>
      <c r="J1535">
        <f t="shared" si="71"/>
        <v>0</v>
      </c>
      <c r="K1535" t="b">
        <f ca="1">IF(TODAY()-E1535&gt;'Data Inputs'!$B$46,TRUE,FALSE)</f>
        <v>1</v>
      </c>
    </row>
    <row r="1536" spans="1:11" x14ac:dyDescent="0.25">
      <c r="A1536" s="110" t="str">
        <f t="shared" si="69"/>
        <v/>
      </c>
      <c r="B1536" s="55"/>
      <c r="C1536" s="129"/>
      <c r="D1536" s="55"/>
      <c r="E1536" s="56"/>
      <c r="F1536" s="133"/>
      <c r="G1536" s="56"/>
      <c r="H1536" s="84">
        <f>SUMIF('Cash Inflows'!E:E,'AR Journal'!D1536,'Cash Inflows'!F:F)</f>
        <v>0</v>
      </c>
      <c r="I1536" s="84">
        <f t="shared" si="70"/>
        <v>0</v>
      </c>
      <c r="J1536">
        <f t="shared" si="71"/>
        <v>0</v>
      </c>
      <c r="K1536" t="b">
        <f ca="1">IF(TODAY()-E1536&gt;'Data Inputs'!$B$46,TRUE,FALSE)</f>
        <v>1</v>
      </c>
    </row>
    <row r="1537" spans="1:11" x14ac:dyDescent="0.25">
      <c r="A1537" s="110" t="str">
        <f t="shared" si="69"/>
        <v/>
      </c>
      <c r="B1537" s="55"/>
      <c r="C1537" s="129"/>
      <c r="D1537" s="55"/>
      <c r="E1537" s="56"/>
      <c r="F1537" s="133"/>
      <c r="G1537" s="56"/>
      <c r="H1537" s="84">
        <f>SUMIF('Cash Inflows'!E:E,'AR Journal'!D1537,'Cash Inflows'!F:F)</f>
        <v>0</v>
      </c>
      <c r="I1537" s="84">
        <f t="shared" si="70"/>
        <v>0</v>
      </c>
      <c r="J1537">
        <f t="shared" si="71"/>
        <v>0</v>
      </c>
      <c r="K1537" t="b">
        <f ca="1">IF(TODAY()-E1537&gt;'Data Inputs'!$B$46,TRUE,FALSE)</f>
        <v>1</v>
      </c>
    </row>
    <row r="1538" spans="1:11" x14ac:dyDescent="0.25">
      <c r="A1538" s="110" t="str">
        <f t="shared" si="69"/>
        <v/>
      </c>
      <c r="B1538" s="55"/>
      <c r="C1538" s="129"/>
      <c r="D1538" s="55"/>
      <c r="E1538" s="56"/>
      <c r="F1538" s="133"/>
      <c r="G1538" s="56"/>
      <c r="H1538" s="84">
        <f>SUMIF('Cash Inflows'!E:E,'AR Journal'!D1538,'Cash Inflows'!F:F)</f>
        <v>0</v>
      </c>
      <c r="I1538" s="84">
        <f t="shared" si="70"/>
        <v>0</v>
      </c>
      <c r="J1538">
        <f t="shared" si="71"/>
        <v>0</v>
      </c>
      <c r="K1538" t="b">
        <f ca="1">IF(TODAY()-E1538&gt;'Data Inputs'!$B$46,TRUE,FALSE)</f>
        <v>1</v>
      </c>
    </row>
    <row r="1539" spans="1:11" x14ac:dyDescent="0.25">
      <c r="A1539" s="110" t="str">
        <f t="shared" ref="A1539:A1602" si="72">IF(E1539="","",E1539+(6-J1539))</f>
        <v/>
      </c>
      <c r="B1539" s="55"/>
      <c r="C1539" s="129"/>
      <c r="D1539" s="55"/>
      <c r="E1539" s="56"/>
      <c r="F1539" s="133"/>
      <c r="G1539" s="56"/>
      <c r="H1539" s="84">
        <f>SUMIF('Cash Inflows'!E:E,'AR Journal'!D1539,'Cash Inflows'!F:F)</f>
        <v>0</v>
      </c>
      <c r="I1539" s="84">
        <f t="shared" ref="I1539:I1602" si="73">F1539-H1539</f>
        <v>0</v>
      </c>
      <c r="J1539">
        <f t="shared" ref="J1539:J1602" si="74">IF(WEEKDAY(E1539)=7,0,WEEKDAY(E1539))</f>
        <v>0</v>
      </c>
      <c r="K1539" t="b">
        <f ca="1">IF(TODAY()-E1539&gt;'Data Inputs'!$B$46,TRUE,FALSE)</f>
        <v>1</v>
      </c>
    </row>
    <row r="1540" spans="1:11" x14ac:dyDescent="0.25">
      <c r="A1540" s="110" t="str">
        <f t="shared" si="72"/>
        <v/>
      </c>
      <c r="B1540" s="55"/>
      <c r="C1540" s="129"/>
      <c r="D1540" s="55"/>
      <c r="E1540" s="56"/>
      <c r="F1540" s="133"/>
      <c r="G1540" s="56"/>
      <c r="H1540" s="84">
        <f>SUMIF('Cash Inflows'!E:E,'AR Journal'!D1540,'Cash Inflows'!F:F)</f>
        <v>0</v>
      </c>
      <c r="I1540" s="84">
        <f t="shared" si="73"/>
        <v>0</v>
      </c>
      <c r="J1540">
        <f t="shared" si="74"/>
        <v>0</v>
      </c>
      <c r="K1540" t="b">
        <f ca="1">IF(TODAY()-E1540&gt;'Data Inputs'!$B$46,TRUE,FALSE)</f>
        <v>1</v>
      </c>
    </row>
    <row r="1541" spans="1:11" x14ac:dyDescent="0.25">
      <c r="A1541" s="110" t="str">
        <f t="shared" si="72"/>
        <v/>
      </c>
      <c r="B1541" s="55"/>
      <c r="C1541" s="129"/>
      <c r="D1541" s="55"/>
      <c r="E1541" s="56"/>
      <c r="F1541" s="133"/>
      <c r="G1541" s="56"/>
      <c r="H1541" s="84">
        <f>SUMIF('Cash Inflows'!E:E,'AR Journal'!D1541,'Cash Inflows'!F:F)</f>
        <v>0</v>
      </c>
      <c r="I1541" s="84">
        <f t="shared" si="73"/>
        <v>0</v>
      </c>
      <c r="J1541">
        <f t="shared" si="74"/>
        <v>0</v>
      </c>
      <c r="K1541" t="b">
        <f ca="1">IF(TODAY()-E1541&gt;'Data Inputs'!$B$46,TRUE,FALSE)</f>
        <v>1</v>
      </c>
    </row>
    <row r="1542" spans="1:11" x14ac:dyDescent="0.25">
      <c r="A1542" s="110" t="str">
        <f t="shared" si="72"/>
        <v/>
      </c>
      <c r="B1542" s="55"/>
      <c r="C1542" s="129"/>
      <c r="D1542" s="55"/>
      <c r="E1542" s="56"/>
      <c r="F1542" s="133"/>
      <c r="G1542" s="56"/>
      <c r="H1542" s="84">
        <f>SUMIF('Cash Inflows'!E:E,'AR Journal'!D1542,'Cash Inflows'!F:F)</f>
        <v>0</v>
      </c>
      <c r="I1542" s="84">
        <f t="shared" si="73"/>
        <v>0</v>
      </c>
      <c r="J1542">
        <f t="shared" si="74"/>
        <v>0</v>
      </c>
      <c r="K1542" t="b">
        <f ca="1">IF(TODAY()-E1542&gt;'Data Inputs'!$B$46,TRUE,FALSE)</f>
        <v>1</v>
      </c>
    </row>
    <row r="1543" spans="1:11" x14ac:dyDescent="0.25">
      <c r="A1543" s="110" t="str">
        <f t="shared" si="72"/>
        <v/>
      </c>
      <c r="B1543" s="55"/>
      <c r="C1543" s="129"/>
      <c r="D1543" s="55"/>
      <c r="E1543" s="56"/>
      <c r="F1543" s="133"/>
      <c r="G1543" s="56"/>
      <c r="H1543" s="84">
        <f>SUMIF('Cash Inflows'!E:E,'AR Journal'!D1543,'Cash Inflows'!F:F)</f>
        <v>0</v>
      </c>
      <c r="I1543" s="84">
        <f t="shared" si="73"/>
        <v>0</v>
      </c>
      <c r="J1543">
        <f t="shared" si="74"/>
        <v>0</v>
      </c>
      <c r="K1543" t="b">
        <f ca="1">IF(TODAY()-E1543&gt;'Data Inputs'!$B$46,TRUE,FALSE)</f>
        <v>1</v>
      </c>
    </row>
    <row r="1544" spans="1:11" x14ac:dyDescent="0.25">
      <c r="A1544" s="110" t="str">
        <f t="shared" si="72"/>
        <v/>
      </c>
      <c r="B1544" s="55"/>
      <c r="C1544" s="129"/>
      <c r="D1544" s="55"/>
      <c r="E1544" s="56"/>
      <c r="F1544" s="133"/>
      <c r="G1544" s="56"/>
      <c r="H1544" s="84">
        <f>SUMIF('Cash Inflows'!E:E,'AR Journal'!D1544,'Cash Inflows'!F:F)</f>
        <v>0</v>
      </c>
      <c r="I1544" s="84">
        <f t="shared" si="73"/>
        <v>0</v>
      </c>
      <c r="J1544">
        <f t="shared" si="74"/>
        <v>0</v>
      </c>
      <c r="K1544" t="b">
        <f ca="1">IF(TODAY()-E1544&gt;'Data Inputs'!$B$46,TRUE,FALSE)</f>
        <v>1</v>
      </c>
    </row>
    <row r="1545" spans="1:11" x14ac:dyDescent="0.25">
      <c r="A1545" s="110" t="str">
        <f t="shared" si="72"/>
        <v/>
      </c>
      <c r="B1545" s="55"/>
      <c r="C1545" s="129"/>
      <c r="D1545" s="55"/>
      <c r="E1545" s="56"/>
      <c r="F1545" s="133"/>
      <c r="G1545" s="56"/>
      <c r="H1545" s="84">
        <f>SUMIF('Cash Inflows'!E:E,'AR Journal'!D1545,'Cash Inflows'!F:F)</f>
        <v>0</v>
      </c>
      <c r="I1545" s="84">
        <f t="shared" si="73"/>
        <v>0</v>
      </c>
      <c r="J1545">
        <f t="shared" si="74"/>
        <v>0</v>
      </c>
      <c r="K1545" t="b">
        <f ca="1">IF(TODAY()-E1545&gt;'Data Inputs'!$B$46,TRUE,FALSE)</f>
        <v>1</v>
      </c>
    </row>
    <row r="1546" spans="1:11" x14ac:dyDescent="0.25">
      <c r="A1546" s="110" t="str">
        <f t="shared" si="72"/>
        <v/>
      </c>
      <c r="B1546" s="55"/>
      <c r="C1546" s="129"/>
      <c r="D1546" s="55"/>
      <c r="E1546" s="56"/>
      <c r="F1546" s="133"/>
      <c r="G1546" s="56"/>
      <c r="H1546" s="84">
        <f>SUMIF('Cash Inflows'!E:E,'AR Journal'!D1546,'Cash Inflows'!F:F)</f>
        <v>0</v>
      </c>
      <c r="I1546" s="84">
        <f t="shared" si="73"/>
        <v>0</v>
      </c>
      <c r="J1546">
        <f t="shared" si="74"/>
        <v>0</v>
      </c>
      <c r="K1546" t="b">
        <f ca="1">IF(TODAY()-E1546&gt;'Data Inputs'!$B$46,TRUE,FALSE)</f>
        <v>1</v>
      </c>
    </row>
    <row r="1547" spans="1:11" x14ac:dyDescent="0.25">
      <c r="A1547" s="110" t="str">
        <f t="shared" si="72"/>
        <v/>
      </c>
      <c r="B1547" s="55"/>
      <c r="C1547" s="129"/>
      <c r="D1547" s="55"/>
      <c r="E1547" s="56"/>
      <c r="F1547" s="133"/>
      <c r="G1547" s="56"/>
      <c r="H1547" s="84">
        <f>SUMIF('Cash Inflows'!E:E,'AR Journal'!D1547,'Cash Inflows'!F:F)</f>
        <v>0</v>
      </c>
      <c r="I1547" s="84">
        <f t="shared" si="73"/>
        <v>0</v>
      </c>
      <c r="J1547">
        <f t="shared" si="74"/>
        <v>0</v>
      </c>
      <c r="K1547" t="b">
        <f ca="1">IF(TODAY()-E1547&gt;'Data Inputs'!$B$46,TRUE,FALSE)</f>
        <v>1</v>
      </c>
    </row>
    <row r="1548" spans="1:11" x14ac:dyDescent="0.25">
      <c r="A1548" s="110" t="str">
        <f t="shared" si="72"/>
        <v/>
      </c>
      <c r="B1548" s="55"/>
      <c r="C1548" s="129"/>
      <c r="D1548" s="55"/>
      <c r="E1548" s="56"/>
      <c r="F1548" s="133"/>
      <c r="G1548" s="56"/>
      <c r="H1548" s="84">
        <f>SUMIF('Cash Inflows'!E:E,'AR Journal'!D1548,'Cash Inflows'!F:F)</f>
        <v>0</v>
      </c>
      <c r="I1548" s="84">
        <f t="shared" si="73"/>
        <v>0</v>
      </c>
      <c r="J1548">
        <f t="shared" si="74"/>
        <v>0</v>
      </c>
      <c r="K1548" t="b">
        <f ca="1">IF(TODAY()-E1548&gt;'Data Inputs'!$B$46,TRUE,FALSE)</f>
        <v>1</v>
      </c>
    </row>
    <row r="1549" spans="1:11" x14ac:dyDescent="0.25">
      <c r="A1549" s="110" t="str">
        <f t="shared" si="72"/>
        <v/>
      </c>
      <c r="B1549" s="55"/>
      <c r="C1549" s="129"/>
      <c r="D1549" s="55"/>
      <c r="E1549" s="56"/>
      <c r="F1549" s="133"/>
      <c r="G1549" s="56"/>
      <c r="H1549" s="84">
        <f>SUMIF('Cash Inflows'!E:E,'AR Journal'!D1549,'Cash Inflows'!F:F)</f>
        <v>0</v>
      </c>
      <c r="I1549" s="84">
        <f t="shared" si="73"/>
        <v>0</v>
      </c>
      <c r="J1549">
        <f t="shared" si="74"/>
        <v>0</v>
      </c>
      <c r="K1549" t="b">
        <f ca="1">IF(TODAY()-E1549&gt;'Data Inputs'!$B$46,TRUE,FALSE)</f>
        <v>1</v>
      </c>
    </row>
    <row r="1550" spans="1:11" x14ac:dyDescent="0.25">
      <c r="A1550" s="110" t="str">
        <f t="shared" si="72"/>
        <v/>
      </c>
      <c r="B1550" s="55"/>
      <c r="C1550" s="129"/>
      <c r="D1550" s="55"/>
      <c r="E1550" s="56"/>
      <c r="F1550" s="133"/>
      <c r="G1550" s="56"/>
      <c r="H1550" s="84">
        <f>SUMIF('Cash Inflows'!E:E,'AR Journal'!D1550,'Cash Inflows'!F:F)</f>
        <v>0</v>
      </c>
      <c r="I1550" s="84">
        <f t="shared" si="73"/>
        <v>0</v>
      </c>
      <c r="J1550">
        <f t="shared" si="74"/>
        <v>0</v>
      </c>
      <c r="K1550" t="b">
        <f ca="1">IF(TODAY()-E1550&gt;'Data Inputs'!$B$46,TRUE,FALSE)</f>
        <v>1</v>
      </c>
    </row>
    <row r="1551" spans="1:11" x14ac:dyDescent="0.25">
      <c r="A1551" s="110" t="str">
        <f t="shared" si="72"/>
        <v/>
      </c>
      <c r="B1551" s="55"/>
      <c r="C1551" s="129"/>
      <c r="D1551" s="55"/>
      <c r="E1551" s="56"/>
      <c r="F1551" s="133"/>
      <c r="G1551" s="56"/>
      <c r="H1551" s="84">
        <f>SUMIF('Cash Inflows'!E:E,'AR Journal'!D1551,'Cash Inflows'!F:F)</f>
        <v>0</v>
      </c>
      <c r="I1551" s="84">
        <f t="shared" si="73"/>
        <v>0</v>
      </c>
      <c r="J1551">
        <f t="shared" si="74"/>
        <v>0</v>
      </c>
      <c r="K1551" t="b">
        <f ca="1">IF(TODAY()-E1551&gt;'Data Inputs'!$B$46,TRUE,FALSE)</f>
        <v>1</v>
      </c>
    </row>
    <row r="1552" spans="1:11" x14ac:dyDescent="0.25">
      <c r="A1552" s="110" t="str">
        <f t="shared" si="72"/>
        <v/>
      </c>
      <c r="B1552" s="55"/>
      <c r="C1552" s="129"/>
      <c r="D1552" s="55"/>
      <c r="E1552" s="56"/>
      <c r="F1552" s="133"/>
      <c r="G1552" s="56"/>
      <c r="H1552" s="84">
        <f>SUMIF('Cash Inflows'!E:E,'AR Journal'!D1552,'Cash Inflows'!F:F)</f>
        <v>0</v>
      </c>
      <c r="I1552" s="84">
        <f t="shared" si="73"/>
        <v>0</v>
      </c>
      <c r="J1552">
        <f t="shared" si="74"/>
        <v>0</v>
      </c>
      <c r="K1552" t="b">
        <f ca="1">IF(TODAY()-E1552&gt;'Data Inputs'!$B$46,TRUE,FALSE)</f>
        <v>1</v>
      </c>
    </row>
    <row r="1553" spans="1:11" x14ac:dyDescent="0.25">
      <c r="A1553" s="110" t="str">
        <f t="shared" si="72"/>
        <v/>
      </c>
      <c r="B1553" s="55"/>
      <c r="C1553" s="129"/>
      <c r="D1553" s="55"/>
      <c r="E1553" s="56"/>
      <c r="F1553" s="133"/>
      <c r="G1553" s="56"/>
      <c r="H1553" s="84">
        <f>SUMIF('Cash Inflows'!E:E,'AR Journal'!D1553,'Cash Inflows'!F:F)</f>
        <v>0</v>
      </c>
      <c r="I1553" s="84">
        <f t="shared" si="73"/>
        <v>0</v>
      </c>
      <c r="J1553">
        <f t="shared" si="74"/>
        <v>0</v>
      </c>
      <c r="K1553" t="b">
        <f ca="1">IF(TODAY()-E1553&gt;'Data Inputs'!$B$46,TRUE,FALSE)</f>
        <v>1</v>
      </c>
    </row>
    <row r="1554" spans="1:11" x14ac:dyDescent="0.25">
      <c r="A1554" s="110" t="str">
        <f t="shared" si="72"/>
        <v/>
      </c>
      <c r="B1554" s="55"/>
      <c r="C1554" s="129"/>
      <c r="D1554" s="55"/>
      <c r="E1554" s="56"/>
      <c r="F1554" s="133"/>
      <c r="G1554" s="56"/>
      <c r="H1554" s="84">
        <f>SUMIF('Cash Inflows'!E:E,'AR Journal'!D1554,'Cash Inflows'!F:F)</f>
        <v>0</v>
      </c>
      <c r="I1554" s="84">
        <f t="shared" si="73"/>
        <v>0</v>
      </c>
      <c r="J1554">
        <f t="shared" si="74"/>
        <v>0</v>
      </c>
      <c r="K1554" t="b">
        <f ca="1">IF(TODAY()-E1554&gt;'Data Inputs'!$B$46,TRUE,FALSE)</f>
        <v>1</v>
      </c>
    </row>
    <row r="1555" spans="1:11" x14ac:dyDescent="0.25">
      <c r="A1555" s="110" t="str">
        <f t="shared" si="72"/>
        <v/>
      </c>
      <c r="B1555" s="55"/>
      <c r="C1555" s="129"/>
      <c r="D1555" s="55"/>
      <c r="E1555" s="56"/>
      <c r="F1555" s="133"/>
      <c r="G1555" s="56"/>
      <c r="H1555" s="84">
        <f>SUMIF('Cash Inflows'!E:E,'AR Journal'!D1555,'Cash Inflows'!F:F)</f>
        <v>0</v>
      </c>
      <c r="I1555" s="84">
        <f t="shared" si="73"/>
        <v>0</v>
      </c>
      <c r="J1555">
        <f t="shared" si="74"/>
        <v>0</v>
      </c>
      <c r="K1555" t="b">
        <f ca="1">IF(TODAY()-E1555&gt;'Data Inputs'!$B$46,TRUE,FALSE)</f>
        <v>1</v>
      </c>
    </row>
    <row r="1556" spans="1:11" x14ac:dyDescent="0.25">
      <c r="A1556" s="110" t="str">
        <f t="shared" si="72"/>
        <v/>
      </c>
      <c r="B1556" s="55"/>
      <c r="C1556" s="129"/>
      <c r="D1556" s="55"/>
      <c r="E1556" s="56"/>
      <c r="F1556" s="133"/>
      <c r="G1556" s="56"/>
      <c r="H1556" s="84">
        <f>SUMIF('Cash Inflows'!E:E,'AR Journal'!D1556,'Cash Inflows'!F:F)</f>
        <v>0</v>
      </c>
      <c r="I1556" s="84">
        <f t="shared" si="73"/>
        <v>0</v>
      </c>
      <c r="J1556">
        <f t="shared" si="74"/>
        <v>0</v>
      </c>
      <c r="K1556" t="b">
        <f ca="1">IF(TODAY()-E1556&gt;'Data Inputs'!$B$46,TRUE,FALSE)</f>
        <v>1</v>
      </c>
    </row>
    <row r="1557" spans="1:11" x14ac:dyDescent="0.25">
      <c r="A1557" s="110" t="str">
        <f t="shared" si="72"/>
        <v/>
      </c>
      <c r="B1557" s="55"/>
      <c r="C1557" s="129"/>
      <c r="D1557" s="55"/>
      <c r="E1557" s="56"/>
      <c r="F1557" s="133"/>
      <c r="G1557" s="56"/>
      <c r="H1557" s="84">
        <f>SUMIF('Cash Inflows'!E:E,'AR Journal'!D1557,'Cash Inflows'!F:F)</f>
        <v>0</v>
      </c>
      <c r="I1557" s="84">
        <f t="shared" si="73"/>
        <v>0</v>
      </c>
      <c r="J1557">
        <f t="shared" si="74"/>
        <v>0</v>
      </c>
      <c r="K1557" t="b">
        <f ca="1">IF(TODAY()-E1557&gt;'Data Inputs'!$B$46,TRUE,FALSE)</f>
        <v>1</v>
      </c>
    </row>
    <row r="1558" spans="1:11" x14ac:dyDescent="0.25">
      <c r="A1558" s="110" t="str">
        <f t="shared" si="72"/>
        <v/>
      </c>
      <c r="B1558" s="55"/>
      <c r="C1558" s="129"/>
      <c r="D1558" s="55"/>
      <c r="E1558" s="56"/>
      <c r="F1558" s="133"/>
      <c r="G1558" s="56"/>
      <c r="H1558" s="84">
        <f>SUMIF('Cash Inflows'!E:E,'AR Journal'!D1558,'Cash Inflows'!F:F)</f>
        <v>0</v>
      </c>
      <c r="I1558" s="84">
        <f t="shared" si="73"/>
        <v>0</v>
      </c>
      <c r="J1558">
        <f t="shared" si="74"/>
        <v>0</v>
      </c>
      <c r="K1558" t="b">
        <f ca="1">IF(TODAY()-E1558&gt;'Data Inputs'!$B$46,TRUE,FALSE)</f>
        <v>1</v>
      </c>
    </row>
    <row r="1559" spans="1:11" x14ac:dyDescent="0.25">
      <c r="A1559" s="110" t="str">
        <f t="shared" si="72"/>
        <v/>
      </c>
      <c r="B1559" s="55"/>
      <c r="C1559" s="129"/>
      <c r="D1559" s="55"/>
      <c r="E1559" s="56"/>
      <c r="F1559" s="133"/>
      <c r="G1559" s="56"/>
      <c r="H1559" s="84">
        <f>SUMIF('Cash Inflows'!E:E,'AR Journal'!D1559,'Cash Inflows'!F:F)</f>
        <v>0</v>
      </c>
      <c r="I1559" s="84">
        <f t="shared" si="73"/>
        <v>0</v>
      </c>
      <c r="J1559">
        <f t="shared" si="74"/>
        <v>0</v>
      </c>
      <c r="K1559" t="b">
        <f ca="1">IF(TODAY()-E1559&gt;'Data Inputs'!$B$46,TRUE,FALSE)</f>
        <v>1</v>
      </c>
    </row>
    <row r="1560" spans="1:11" x14ac:dyDescent="0.25">
      <c r="A1560" s="110" t="str">
        <f t="shared" si="72"/>
        <v/>
      </c>
      <c r="B1560" s="55"/>
      <c r="C1560" s="129"/>
      <c r="D1560" s="55"/>
      <c r="E1560" s="56"/>
      <c r="F1560" s="133"/>
      <c r="G1560" s="56"/>
      <c r="H1560" s="84">
        <f>SUMIF('Cash Inflows'!E:E,'AR Journal'!D1560,'Cash Inflows'!F:F)</f>
        <v>0</v>
      </c>
      <c r="I1560" s="84">
        <f t="shared" si="73"/>
        <v>0</v>
      </c>
      <c r="J1560">
        <f t="shared" si="74"/>
        <v>0</v>
      </c>
      <c r="K1560" t="b">
        <f ca="1">IF(TODAY()-E1560&gt;'Data Inputs'!$B$46,TRUE,FALSE)</f>
        <v>1</v>
      </c>
    </row>
    <row r="1561" spans="1:11" x14ac:dyDescent="0.25">
      <c r="A1561" s="110" t="str">
        <f t="shared" si="72"/>
        <v/>
      </c>
      <c r="B1561" s="55"/>
      <c r="C1561" s="129"/>
      <c r="D1561" s="55"/>
      <c r="E1561" s="56"/>
      <c r="F1561" s="133"/>
      <c r="G1561" s="56"/>
      <c r="H1561" s="84">
        <f>SUMIF('Cash Inflows'!E:E,'AR Journal'!D1561,'Cash Inflows'!F:F)</f>
        <v>0</v>
      </c>
      <c r="I1561" s="84">
        <f t="shared" si="73"/>
        <v>0</v>
      </c>
      <c r="J1561">
        <f t="shared" si="74"/>
        <v>0</v>
      </c>
      <c r="K1561" t="b">
        <f ca="1">IF(TODAY()-E1561&gt;'Data Inputs'!$B$46,TRUE,FALSE)</f>
        <v>1</v>
      </c>
    </row>
    <row r="1562" spans="1:11" x14ac:dyDescent="0.25">
      <c r="A1562" s="110" t="str">
        <f t="shared" si="72"/>
        <v/>
      </c>
      <c r="B1562" s="55"/>
      <c r="C1562" s="129"/>
      <c r="D1562" s="55"/>
      <c r="E1562" s="56"/>
      <c r="F1562" s="133"/>
      <c r="G1562" s="56"/>
      <c r="H1562" s="84">
        <f>SUMIF('Cash Inflows'!E:E,'AR Journal'!D1562,'Cash Inflows'!F:F)</f>
        <v>0</v>
      </c>
      <c r="I1562" s="84">
        <f t="shared" si="73"/>
        <v>0</v>
      </c>
      <c r="J1562">
        <f t="shared" si="74"/>
        <v>0</v>
      </c>
      <c r="K1562" t="b">
        <f ca="1">IF(TODAY()-E1562&gt;'Data Inputs'!$B$46,TRUE,FALSE)</f>
        <v>1</v>
      </c>
    </row>
    <row r="1563" spans="1:11" x14ac:dyDescent="0.25">
      <c r="A1563" s="110" t="str">
        <f t="shared" si="72"/>
        <v/>
      </c>
      <c r="B1563" s="55"/>
      <c r="C1563" s="129"/>
      <c r="D1563" s="55"/>
      <c r="E1563" s="56"/>
      <c r="F1563" s="133"/>
      <c r="G1563" s="56"/>
      <c r="H1563" s="84">
        <f>SUMIF('Cash Inflows'!E:E,'AR Journal'!D1563,'Cash Inflows'!F:F)</f>
        <v>0</v>
      </c>
      <c r="I1563" s="84">
        <f t="shared" si="73"/>
        <v>0</v>
      </c>
      <c r="J1563">
        <f t="shared" si="74"/>
        <v>0</v>
      </c>
      <c r="K1563" t="b">
        <f ca="1">IF(TODAY()-E1563&gt;'Data Inputs'!$B$46,TRUE,FALSE)</f>
        <v>1</v>
      </c>
    </row>
    <row r="1564" spans="1:11" x14ac:dyDescent="0.25">
      <c r="A1564" s="110" t="str">
        <f t="shared" si="72"/>
        <v/>
      </c>
      <c r="B1564" s="55"/>
      <c r="C1564" s="129"/>
      <c r="D1564" s="55"/>
      <c r="E1564" s="56"/>
      <c r="F1564" s="133"/>
      <c r="G1564" s="56"/>
      <c r="H1564" s="84">
        <f>SUMIF('Cash Inflows'!E:E,'AR Journal'!D1564,'Cash Inflows'!F:F)</f>
        <v>0</v>
      </c>
      <c r="I1564" s="84">
        <f t="shared" si="73"/>
        <v>0</v>
      </c>
      <c r="J1564">
        <f t="shared" si="74"/>
        <v>0</v>
      </c>
      <c r="K1564" t="b">
        <f ca="1">IF(TODAY()-E1564&gt;'Data Inputs'!$B$46,TRUE,FALSE)</f>
        <v>1</v>
      </c>
    </row>
    <row r="1565" spans="1:11" x14ac:dyDescent="0.25">
      <c r="A1565" s="110" t="str">
        <f t="shared" si="72"/>
        <v/>
      </c>
      <c r="B1565" s="55"/>
      <c r="C1565" s="129"/>
      <c r="D1565" s="55"/>
      <c r="E1565" s="56"/>
      <c r="F1565" s="133"/>
      <c r="G1565" s="56"/>
      <c r="H1565" s="84">
        <f>SUMIF('Cash Inflows'!E:E,'AR Journal'!D1565,'Cash Inflows'!F:F)</f>
        <v>0</v>
      </c>
      <c r="I1565" s="84">
        <f t="shared" si="73"/>
        <v>0</v>
      </c>
      <c r="J1565">
        <f t="shared" si="74"/>
        <v>0</v>
      </c>
      <c r="K1565" t="b">
        <f ca="1">IF(TODAY()-E1565&gt;'Data Inputs'!$B$46,TRUE,FALSE)</f>
        <v>1</v>
      </c>
    </row>
    <row r="1566" spans="1:11" x14ac:dyDescent="0.25">
      <c r="A1566" s="110" t="str">
        <f t="shared" si="72"/>
        <v/>
      </c>
      <c r="B1566" s="55"/>
      <c r="C1566" s="129"/>
      <c r="D1566" s="55"/>
      <c r="E1566" s="56"/>
      <c r="F1566" s="133"/>
      <c r="G1566" s="56"/>
      <c r="H1566" s="84">
        <f>SUMIF('Cash Inflows'!E:E,'AR Journal'!D1566,'Cash Inflows'!F:F)</f>
        <v>0</v>
      </c>
      <c r="I1566" s="84">
        <f t="shared" si="73"/>
        <v>0</v>
      </c>
      <c r="J1566">
        <f t="shared" si="74"/>
        <v>0</v>
      </c>
      <c r="K1566" t="b">
        <f ca="1">IF(TODAY()-E1566&gt;'Data Inputs'!$B$46,TRUE,FALSE)</f>
        <v>1</v>
      </c>
    </row>
    <row r="1567" spans="1:11" x14ac:dyDescent="0.25">
      <c r="A1567" s="110" t="str">
        <f t="shared" si="72"/>
        <v/>
      </c>
      <c r="B1567" s="55"/>
      <c r="C1567" s="129"/>
      <c r="D1567" s="55"/>
      <c r="E1567" s="56"/>
      <c r="F1567" s="133"/>
      <c r="G1567" s="56"/>
      <c r="H1567" s="84">
        <f>SUMIF('Cash Inflows'!E:E,'AR Journal'!D1567,'Cash Inflows'!F:F)</f>
        <v>0</v>
      </c>
      <c r="I1567" s="84">
        <f t="shared" si="73"/>
        <v>0</v>
      </c>
      <c r="J1567">
        <f t="shared" si="74"/>
        <v>0</v>
      </c>
      <c r="K1567" t="b">
        <f ca="1">IF(TODAY()-E1567&gt;'Data Inputs'!$B$46,TRUE,FALSE)</f>
        <v>1</v>
      </c>
    </row>
    <row r="1568" spans="1:11" x14ac:dyDescent="0.25">
      <c r="A1568" s="110" t="str">
        <f t="shared" si="72"/>
        <v/>
      </c>
      <c r="B1568" s="55"/>
      <c r="C1568" s="129"/>
      <c r="D1568" s="55"/>
      <c r="E1568" s="56"/>
      <c r="F1568" s="133"/>
      <c r="G1568" s="56"/>
      <c r="H1568" s="84">
        <f>SUMIF('Cash Inflows'!E:E,'AR Journal'!D1568,'Cash Inflows'!F:F)</f>
        <v>0</v>
      </c>
      <c r="I1568" s="84">
        <f t="shared" si="73"/>
        <v>0</v>
      </c>
      <c r="J1568">
        <f t="shared" si="74"/>
        <v>0</v>
      </c>
      <c r="K1568" t="b">
        <f ca="1">IF(TODAY()-E1568&gt;'Data Inputs'!$B$46,TRUE,FALSE)</f>
        <v>1</v>
      </c>
    </row>
    <row r="1569" spans="1:11" x14ac:dyDescent="0.25">
      <c r="A1569" s="110" t="str">
        <f t="shared" si="72"/>
        <v/>
      </c>
      <c r="B1569" s="55"/>
      <c r="C1569" s="129"/>
      <c r="D1569" s="55"/>
      <c r="E1569" s="56"/>
      <c r="F1569" s="133"/>
      <c r="G1569" s="56"/>
      <c r="H1569" s="84">
        <f>SUMIF('Cash Inflows'!E:E,'AR Journal'!D1569,'Cash Inflows'!F:F)</f>
        <v>0</v>
      </c>
      <c r="I1569" s="84">
        <f t="shared" si="73"/>
        <v>0</v>
      </c>
      <c r="J1569">
        <f t="shared" si="74"/>
        <v>0</v>
      </c>
      <c r="K1569" t="b">
        <f ca="1">IF(TODAY()-E1569&gt;'Data Inputs'!$B$46,TRUE,FALSE)</f>
        <v>1</v>
      </c>
    </row>
    <row r="1570" spans="1:11" x14ac:dyDescent="0.25">
      <c r="A1570" s="110" t="str">
        <f t="shared" si="72"/>
        <v/>
      </c>
      <c r="B1570" s="55"/>
      <c r="C1570" s="129"/>
      <c r="D1570" s="55"/>
      <c r="E1570" s="56"/>
      <c r="F1570" s="133"/>
      <c r="G1570" s="56"/>
      <c r="H1570" s="84">
        <f>SUMIF('Cash Inflows'!E:E,'AR Journal'!D1570,'Cash Inflows'!F:F)</f>
        <v>0</v>
      </c>
      <c r="I1570" s="84">
        <f t="shared" si="73"/>
        <v>0</v>
      </c>
      <c r="J1570">
        <f t="shared" si="74"/>
        <v>0</v>
      </c>
      <c r="K1570" t="b">
        <f ca="1">IF(TODAY()-E1570&gt;'Data Inputs'!$B$46,TRUE,FALSE)</f>
        <v>1</v>
      </c>
    </row>
    <row r="1571" spans="1:11" x14ac:dyDescent="0.25">
      <c r="A1571" s="110" t="str">
        <f t="shared" si="72"/>
        <v/>
      </c>
      <c r="B1571" s="55"/>
      <c r="C1571" s="129"/>
      <c r="D1571" s="55"/>
      <c r="E1571" s="56"/>
      <c r="F1571" s="133"/>
      <c r="G1571" s="56"/>
      <c r="H1571" s="84">
        <f>SUMIF('Cash Inflows'!E:E,'AR Journal'!D1571,'Cash Inflows'!F:F)</f>
        <v>0</v>
      </c>
      <c r="I1571" s="84">
        <f t="shared" si="73"/>
        <v>0</v>
      </c>
      <c r="J1571">
        <f t="shared" si="74"/>
        <v>0</v>
      </c>
      <c r="K1571" t="b">
        <f ca="1">IF(TODAY()-E1571&gt;'Data Inputs'!$B$46,TRUE,FALSE)</f>
        <v>1</v>
      </c>
    </row>
    <row r="1572" spans="1:11" x14ac:dyDescent="0.25">
      <c r="A1572" s="110" t="str">
        <f t="shared" si="72"/>
        <v/>
      </c>
      <c r="B1572" s="55"/>
      <c r="C1572" s="129"/>
      <c r="D1572" s="55"/>
      <c r="E1572" s="56"/>
      <c r="F1572" s="133"/>
      <c r="G1572" s="56"/>
      <c r="H1572" s="84">
        <f>SUMIF('Cash Inflows'!E:E,'AR Journal'!D1572,'Cash Inflows'!F:F)</f>
        <v>0</v>
      </c>
      <c r="I1572" s="84">
        <f t="shared" si="73"/>
        <v>0</v>
      </c>
      <c r="J1572">
        <f t="shared" si="74"/>
        <v>0</v>
      </c>
      <c r="K1572" t="b">
        <f ca="1">IF(TODAY()-E1572&gt;'Data Inputs'!$B$46,TRUE,FALSE)</f>
        <v>1</v>
      </c>
    </row>
    <row r="1573" spans="1:11" x14ac:dyDescent="0.25">
      <c r="A1573" s="110" t="str">
        <f t="shared" si="72"/>
        <v/>
      </c>
      <c r="B1573" s="55"/>
      <c r="C1573" s="129"/>
      <c r="D1573" s="55"/>
      <c r="E1573" s="56"/>
      <c r="F1573" s="133"/>
      <c r="G1573" s="56"/>
      <c r="H1573" s="84">
        <f>SUMIF('Cash Inflows'!E:E,'AR Journal'!D1573,'Cash Inflows'!F:F)</f>
        <v>0</v>
      </c>
      <c r="I1573" s="84">
        <f t="shared" si="73"/>
        <v>0</v>
      </c>
      <c r="J1573">
        <f t="shared" si="74"/>
        <v>0</v>
      </c>
      <c r="K1573" t="b">
        <f ca="1">IF(TODAY()-E1573&gt;'Data Inputs'!$B$46,TRUE,FALSE)</f>
        <v>1</v>
      </c>
    </row>
    <row r="1574" spans="1:11" x14ac:dyDescent="0.25">
      <c r="A1574" s="110" t="str">
        <f t="shared" si="72"/>
        <v/>
      </c>
      <c r="B1574" s="55"/>
      <c r="C1574" s="129"/>
      <c r="D1574" s="55"/>
      <c r="E1574" s="56"/>
      <c r="F1574" s="133"/>
      <c r="G1574" s="56"/>
      <c r="H1574" s="84">
        <f>SUMIF('Cash Inflows'!E:E,'AR Journal'!D1574,'Cash Inflows'!F:F)</f>
        <v>0</v>
      </c>
      <c r="I1574" s="84">
        <f t="shared" si="73"/>
        <v>0</v>
      </c>
      <c r="J1574">
        <f t="shared" si="74"/>
        <v>0</v>
      </c>
      <c r="K1574" t="b">
        <f ca="1">IF(TODAY()-E1574&gt;'Data Inputs'!$B$46,TRUE,FALSE)</f>
        <v>1</v>
      </c>
    </row>
    <row r="1575" spans="1:11" x14ac:dyDescent="0.25">
      <c r="A1575" s="110" t="str">
        <f t="shared" si="72"/>
        <v/>
      </c>
      <c r="B1575" s="55"/>
      <c r="C1575" s="129"/>
      <c r="D1575" s="55"/>
      <c r="E1575" s="56"/>
      <c r="F1575" s="133"/>
      <c r="G1575" s="56"/>
      <c r="H1575" s="84">
        <f>SUMIF('Cash Inflows'!E:E,'AR Journal'!D1575,'Cash Inflows'!F:F)</f>
        <v>0</v>
      </c>
      <c r="I1575" s="84">
        <f t="shared" si="73"/>
        <v>0</v>
      </c>
      <c r="J1575">
        <f t="shared" si="74"/>
        <v>0</v>
      </c>
      <c r="K1575" t="b">
        <f ca="1">IF(TODAY()-E1575&gt;'Data Inputs'!$B$46,TRUE,FALSE)</f>
        <v>1</v>
      </c>
    </row>
    <row r="1576" spans="1:11" x14ac:dyDescent="0.25">
      <c r="A1576" s="110" t="str">
        <f t="shared" si="72"/>
        <v/>
      </c>
      <c r="B1576" s="55"/>
      <c r="C1576" s="129"/>
      <c r="D1576" s="55"/>
      <c r="E1576" s="56"/>
      <c r="F1576" s="133"/>
      <c r="G1576" s="56"/>
      <c r="H1576" s="84">
        <f>SUMIF('Cash Inflows'!E:E,'AR Journal'!D1576,'Cash Inflows'!F:F)</f>
        <v>0</v>
      </c>
      <c r="I1576" s="84">
        <f t="shared" si="73"/>
        <v>0</v>
      </c>
      <c r="J1576">
        <f t="shared" si="74"/>
        <v>0</v>
      </c>
      <c r="K1576" t="b">
        <f ca="1">IF(TODAY()-E1576&gt;'Data Inputs'!$B$46,TRUE,FALSE)</f>
        <v>1</v>
      </c>
    </row>
    <row r="1577" spans="1:11" x14ac:dyDescent="0.25">
      <c r="A1577" s="110" t="str">
        <f t="shared" si="72"/>
        <v/>
      </c>
      <c r="B1577" s="55"/>
      <c r="C1577" s="129"/>
      <c r="D1577" s="55"/>
      <c r="E1577" s="56"/>
      <c r="F1577" s="133"/>
      <c r="G1577" s="56"/>
      <c r="H1577" s="84">
        <f>SUMIF('Cash Inflows'!E:E,'AR Journal'!D1577,'Cash Inflows'!F:F)</f>
        <v>0</v>
      </c>
      <c r="I1577" s="84">
        <f t="shared" si="73"/>
        <v>0</v>
      </c>
      <c r="J1577">
        <f t="shared" si="74"/>
        <v>0</v>
      </c>
      <c r="K1577" t="b">
        <f ca="1">IF(TODAY()-E1577&gt;'Data Inputs'!$B$46,TRUE,FALSE)</f>
        <v>1</v>
      </c>
    </row>
    <row r="1578" spans="1:11" x14ac:dyDescent="0.25">
      <c r="A1578" s="110" t="str">
        <f t="shared" si="72"/>
        <v/>
      </c>
      <c r="B1578" s="55"/>
      <c r="C1578" s="129"/>
      <c r="D1578" s="55"/>
      <c r="E1578" s="56"/>
      <c r="F1578" s="133"/>
      <c r="G1578" s="56"/>
      <c r="H1578" s="84">
        <f>SUMIF('Cash Inflows'!E:E,'AR Journal'!D1578,'Cash Inflows'!F:F)</f>
        <v>0</v>
      </c>
      <c r="I1578" s="84">
        <f t="shared" si="73"/>
        <v>0</v>
      </c>
      <c r="J1578">
        <f t="shared" si="74"/>
        <v>0</v>
      </c>
      <c r="K1578" t="b">
        <f ca="1">IF(TODAY()-E1578&gt;'Data Inputs'!$B$46,TRUE,FALSE)</f>
        <v>1</v>
      </c>
    </row>
    <row r="1579" spans="1:11" x14ac:dyDescent="0.25">
      <c r="A1579" s="110" t="str">
        <f t="shared" si="72"/>
        <v/>
      </c>
      <c r="B1579" s="55"/>
      <c r="C1579" s="129"/>
      <c r="D1579" s="55"/>
      <c r="E1579" s="56"/>
      <c r="F1579" s="133"/>
      <c r="G1579" s="56"/>
      <c r="H1579" s="84">
        <f>SUMIF('Cash Inflows'!E:E,'AR Journal'!D1579,'Cash Inflows'!F:F)</f>
        <v>0</v>
      </c>
      <c r="I1579" s="84">
        <f t="shared" si="73"/>
        <v>0</v>
      </c>
      <c r="J1579">
        <f t="shared" si="74"/>
        <v>0</v>
      </c>
      <c r="K1579" t="b">
        <f ca="1">IF(TODAY()-E1579&gt;'Data Inputs'!$B$46,TRUE,FALSE)</f>
        <v>1</v>
      </c>
    </row>
    <row r="1580" spans="1:11" x14ac:dyDescent="0.25">
      <c r="A1580" s="110" t="str">
        <f t="shared" si="72"/>
        <v/>
      </c>
      <c r="B1580" s="55"/>
      <c r="C1580" s="129"/>
      <c r="D1580" s="55"/>
      <c r="E1580" s="56"/>
      <c r="F1580" s="133"/>
      <c r="G1580" s="56"/>
      <c r="H1580" s="84">
        <f>SUMIF('Cash Inflows'!E:E,'AR Journal'!D1580,'Cash Inflows'!F:F)</f>
        <v>0</v>
      </c>
      <c r="I1580" s="84">
        <f t="shared" si="73"/>
        <v>0</v>
      </c>
      <c r="J1580">
        <f t="shared" si="74"/>
        <v>0</v>
      </c>
      <c r="K1580" t="b">
        <f ca="1">IF(TODAY()-E1580&gt;'Data Inputs'!$B$46,TRUE,FALSE)</f>
        <v>1</v>
      </c>
    </row>
    <row r="1581" spans="1:11" x14ac:dyDescent="0.25">
      <c r="A1581" s="110" t="str">
        <f t="shared" si="72"/>
        <v/>
      </c>
      <c r="B1581" s="55"/>
      <c r="C1581" s="129"/>
      <c r="D1581" s="55"/>
      <c r="E1581" s="56"/>
      <c r="F1581" s="133"/>
      <c r="G1581" s="56"/>
      <c r="H1581" s="84">
        <f>SUMIF('Cash Inflows'!E:E,'AR Journal'!D1581,'Cash Inflows'!F:F)</f>
        <v>0</v>
      </c>
      <c r="I1581" s="84">
        <f t="shared" si="73"/>
        <v>0</v>
      </c>
      <c r="J1581">
        <f t="shared" si="74"/>
        <v>0</v>
      </c>
      <c r="K1581" t="b">
        <f ca="1">IF(TODAY()-E1581&gt;'Data Inputs'!$B$46,TRUE,FALSE)</f>
        <v>1</v>
      </c>
    </row>
    <row r="1582" spans="1:11" x14ac:dyDescent="0.25">
      <c r="A1582" s="110" t="str">
        <f t="shared" si="72"/>
        <v/>
      </c>
      <c r="B1582" s="55"/>
      <c r="C1582" s="129"/>
      <c r="D1582" s="55"/>
      <c r="E1582" s="56"/>
      <c r="F1582" s="133"/>
      <c r="G1582" s="56"/>
      <c r="H1582" s="84">
        <f>SUMIF('Cash Inflows'!E:E,'AR Journal'!D1582,'Cash Inflows'!F:F)</f>
        <v>0</v>
      </c>
      <c r="I1582" s="84">
        <f t="shared" si="73"/>
        <v>0</v>
      </c>
      <c r="J1582">
        <f t="shared" si="74"/>
        <v>0</v>
      </c>
      <c r="K1582" t="b">
        <f ca="1">IF(TODAY()-E1582&gt;'Data Inputs'!$B$46,TRUE,FALSE)</f>
        <v>1</v>
      </c>
    </row>
    <row r="1583" spans="1:11" x14ac:dyDescent="0.25">
      <c r="A1583" s="110" t="str">
        <f t="shared" si="72"/>
        <v/>
      </c>
      <c r="B1583" s="55"/>
      <c r="C1583" s="129"/>
      <c r="D1583" s="55"/>
      <c r="E1583" s="56"/>
      <c r="F1583" s="133"/>
      <c r="G1583" s="56"/>
      <c r="H1583" s="84">
        <f>SUMIF('Cash Inflows'!E:E,'AR Journal'!D1583,'Cash Inflows'!F:F)</f>
        <v>0</v>
      </c>
      <c r="I1583" s="84">
        <f t="shared" si="73"/>
        <v>0</v>
      </c>
      <c r="J1583">
        <f t="shared" si="74"/>
        <v>0</v>
      </c>
      <c r="K1583" t="b">
        <f ca="1">IF(TODAY()-E1583&gt;'Data Inputs'!$B$46,TRUE,FALSE)</f>
        <v>1</v>
      </c>
    </row>
    <row r="1584" spans="1:11" x14ac:dyDescent="0.25">
      <c r="A1584" s="110" t="str">
        <f t="shared" si="72"/>
        <v/>
      </c>
      <c r="B1584" s="55"/>
      <c r="C1584" s="129"/>
      <c r="D1584" s="55"/>
      <c r="E1584" s="56"/>
      <c r="F1584" s="133"/>
      <c r="G1584" s="56"/>
      <c r="H1584" s="84">
        <f>SUMIF('Cash Inflows'!E:E,'AR Journal'!D1584,'Cash Inflows'!F:F)</f>
        <v>0</v>
      </c>
      <c r="I1584" s="84">
        <f t="shared" si="73"/>
        <v>0</v>
      </c>
      <c r="J1584">
        <f t="shared" si="74"/>
        <v>0</v>
      </c>
      <c r="K1584" t="b">
        <f ca="1">IF(TODAY()-E1584&gt;'Data Inputs'!$B$46,TRUE,FALSE)</f>
        <v>1</v>
      </c>
    </row>
    <row r="1585" spans="1:11" x14ac:dyDescent="0.25">
      <c r="A1585" s="110" t="str">
        <f t="shared" si="72"/>
        <v/>
      </c>
      <c r="B1585" s="55"/>
      <c r="C1585" s="129"/>
      <c r="D1585" s="55"/>
      <c r="E1585" s="56"/>
      <c r="F1585" s="133"/>
      <c r="G1585" s="56"/>
      <c r="H1585" s="84">
        <f>SUMIF('Cash Inflows'!E:E,'AR Journal'!D1585,'Cash Inflows'!F:F)</f>
        <v>0</v>
      </c>
      <c r="I1585" s="84">
        <f t="shared" si="73"/>
        <v>0</v>
      </c>
      <c r="J1585">
        <f t="shared" si="74"/>
        <v>0</v>
      </c>
      <c r="K1585" t="b">
        <f ca="1">IF(TODAY()-E1585&gt;'Data Inputs'!$B$46,TRUE,FALSE)</f>
        <v>1</v>
      </c>
    </row>
    <row r="1586" spans="1:11" x14ac:dyDescent="0.25">
      <c r="A1586" s="110" t="str">
        <f t="shared" si="72"/>
        <v/>
      </c>
      <c r="B1586" s="55"/>
      <c r="C1586" s="129"/>
      <c r="D1586" s="55"/>
      <c r="E1586" s="56"/>
      <c r="F1586" s="133"/>
      <c r="G1586" s="56"/>
      <c r="H1586" s="84">
        <f>SUMIF('Cash Inflows'!E:E,'AR Journal'!D1586,'Cash Inflows'!F:F)</f>
        <v>0</v>
      </c>
      <c r="I1586" s="84">
        <f t="shared" si="73"/>
        <v>0</v>
      </c>
      <c r="J1586">
        <f t="shared" si="74"/>
        <v>0</v>
      </c>
      <c r="K1586" t="b">
        <f ca="1">IF(TODAY()-E1586&gt;'Data Inputs'!$B$46,TRUE,FALSE)</f>
        <v>1</v>
      </c>
    </row>
    <row r="1587" spans="1:11" x14ac:dyDescent="0.25">
      <c r="A1587" s="110" t="str">
        <f t="shared" si="72"/>
        <v/>
      </c>
      <c r="B1587" s="55"/>
      <c r="C1587" s="129"/>
      <c r="D1587" s="55"/>
      <c r="E1587" s="56"/>
      <c r="F1587" s="133"/>
      <c r="G1587" s="56"/>
      <c r="H1587" s="84">
        <f>SUMIF('Cash Inflows'!E:E,'AR Journal'!D1587,'Cash Inflows'!F:F)</f>
        <v>0</v>
      </c>
      <c r="I1587" s="84">
        <f t="shared" si="73"/>
        <v>0</v>
      </c>
      <c r="J1587">
        <f t="shared" si="74"/>
        <v>0</v>
      </c>
      <c r="K1587" t="b">
        <f ca="1">IF(TODAY()-E1587&gt;'Data Inputs'!$B$46,TRUE,FALSE)</f>
        <v>1</v>
      </c>
    </row>
    <row r="1588" spans="1:11" x14ac:dyDescent="0.25">
      <c r="A1588" s="110" t="str">
        <f t="shared" si="72"/>
        <v/>
      </c>
      <c r="B1588" s="55"/>
      <c r="C1588" s="129"/>
      <c r="D1588" s="55"/>
      <c r="E1588" s="56"/>
      <c r="F1588" s="133"/>
      <c r="G1588" s="56"/>
      <c r="H1588" s="84">
        <f>SUMIF('Cash Inflows'!E:E,'AR Journal'!D1588,'Cash Inflows'!F:F)</f>
        <v>0</v>
      </c>
      <c r="I1588" s="84">
        <f t="shared" si="73"/>
        <v>0</v>
      </c>
      <c r="J1588">
        <f t="shared" si="74"/>
        <v>0</v>
      </c>
      <c r="K1588" t="b">
        <f ca="1">IF(TODAY()-E1588&gt;'Data Inputs'!$B$46,TRUE,FALSE)</f>
        <v>1</v>
      </c>
    </row>
    <row r="1589" spans="1:11" x14ac:dyDescent="0.25">
      <c r="A1589" s="110" t="str">
        <f t="shared" si="72"/>
        <v/>
      </c>
      <c r="B1589" s="55"/>
      <c r="C1589" s="129"/>
      <c r="D1589" s="55"/>
      <c r="E1589" s="56"/>
      <c r="F1589" s="133"/>
      <c r="G1589" s="56"/>
      <c r="H1589" s="84">
        <f>SUMIF('Cash Inflows'!E:E,'AR Journal'!D1589,'Cash Inflows'!F:F)</f>
        <v>0</v>
      </c>
      <c r="I1589" s="84">
        <f t="shared" si="73"/>
        <v>0</v>
      </c>
      <c r="J1589">
        <f t="shared" si="74"/>
        <v>0</v>
      </c>
      <c r="K1589" t="b">
        <f ca="1">IF(TODAY()-E1589&gt;'Data Inputs'!$B$46,TRUE,FALSE)</f>
        <v>1</v>
      </c>
    </row>
    <row r="1590" spans="1:11" x14ac:dyDescent="0.25">
      <c r="A1590" s="110" t="str">
        <f t="shared" si="72"/>
        <v/>
      </c>
      <c r="B1590" s="55"/>
      <c r="C1590" s="129"/>
      <c r="D1590" s="55"/>
      <c r="E1590" s="56"/>
      <c r="F1590" s="133"/>
      <c r="G1590" s="56"/>
      <c r="H1590" s="84">
        <f>SUMIF('Cash Inflows'!E:E,'AR Journal'!D1590,'Cash Inflows'!F:F)</f>
        <v>0</v>
      </c>
      <c r="I1590" s="84">
        <f t="shared" si="73"/>
        <v>0</v>
      </c>
      <c r="J1590">
        <f t="shared" si="74"/>
        <v>0</v>
      </c>
      <c r="K1590" t="b">
        <f ca="1">IF(TODAY()-E1590&gt;'Data Inputs'!$B$46,TRUE,FALSE)</f>
        <v>1</v>
      </c>
    </row>
    <row r="1591" spans="1:11" x14ac:dyDescent="0.25">
      <c r="A1591" s="110" t="str">
        <f t="shared" si="72"/>
        <v/>
      </c>
      <c r="B1591" s="55"/>
      <c r="C1591" s="129"/>
      <c r="D1591" s="55"/>
      <c r="E1591" s="56"/>
      <c r="F1591" s="133"/>
      <c r="G1591" s="56"/>
      <c r="H1591" s="84">
        <f>SUMIF('Cash Inflows'!E:E,'AR Journal'!D1591,'Cash Inflows'!F:F)</f>
        <v>0</v>
      </c>
      <c r="I1591" s="84">
        <f t="shared" si="73"/>
        <v>0</v>
      </c>
      <c r="J1591">
        <f t="shared" si="74"/>
        <v>0</v>
      </c>
      <c r="K1591" t="b">
        <f ca="1">IF(TODAY()-E1591&gt;'Data Inputs'!$B$46,TRUE,FALSE)</f>
        <v>1</v>
      </c>
    </row>
    <row r="1592" spans="1:11" x14ac:dyDescent="0.25">
      <c r="A1592" s="110" t="str">
        <f t="shared" si="72"/>
        <v/>
      </c>
      <c r="B1592" s="55"/>
      <c r="C1592" s="129"/>
      <c r="D1592" s="55"/>
      <c r="E1592" s="56"/>
      <c r="F1592" s="133"/>
      <c r="G1592" s="56"/>
      <c r="H1592" s="84">
        <f>SUMIF('Cash Inflows'!E:E,'AR Journal'!D1592,'Cash Inflows'!F:F)</f>
        <v>0</v>
      </c>
      <c r="I1592" s="84">
        <f t="shared" si="73"/>
        <v>0</v>
      </c>
      <c r="J1592">
        <f t="shared" si="74"/>
        <v>0</v>
      </c>
      <c r="K1592" t="b">
        <f ca="1">IF(TODAY()-E1592&gt;'Data Inputs'!$B$46,TRUE,FALSE)</f>
        <v>1</v>
      </c>
    </row>
    <row r="1593" spans="1:11" x14ac:dyDescent="0.25">
      <c r="A1593" s="110" t="str">
        <f t="shared" si="72"/>
        <v/>
      </c>
      <c r="B1593" s="55"/>
      <c r="C1593" s="129"/>
      <c r="D1593" s="55"/>
      <c r="E1593" s="56"/>
      <c r="F1593" s="133"/>
      <c r="G1593" s="56"/>
      <c r="H1593" s="84">
        <f>SUMIF('Cash Inflows'!E:E,'AR Journal'!D1593,'Cash Inflows'!F:F)</f>
        <v>0</v>
      </c>
      <c r="I1593" s="84">
        <f t="shared" si="73"/>
        <v>0</v>
      </c>
      <c r="J1593">
        <f t="shared" si="74"/>
        <v>0</v>
      </c>
      <c r="K1593" t="b">
        <f ca="1">IF(TODAY()-E1593&gt;'Data Inputs'!$B$46,TRUE,FALSE)</f>
        <v>1</v>
      </c>
    </row>
    <row r="1594" spans="1:11" x14ac:dyDescent="0.25">
      <c r="A1594" s="110" t="str">
        <f t="shared" si="72"/>
        <v/>
      </c>
      <c r="B1594" s="55"/>
      <c r="C1594" s="129"/>
      <c r="D1594" s="55"/>
      <c r="E1594" s="56"/>
      <c r="F1594" s="133"/>
      <c r="G1594" s="56"/>
      <c r="H1594" s="84">
        <f>SUMIF('Cash Inflows'!E:E,'AR Journal'!D1594,'Cash Inflows'!F:F)</f>
        <v>0</v>
      </c>
      <c r="I1594" s="84">
        <f t="shared" si="73"/>
        <v>0</v>
      </c>
      <c r="J1594">
        <f t="shared" si="74"/>
        <v>0</v>
      </c>
      <c r="K1594" t="b">
        <f ca="1">IF(TODAY()-E1594&gt;'Data Inputs'!$B$46,TRUE,FALSE)</f>
        <v>1</v>
      </c>
    </row>
    <row r="1595" spans="1:11" x14ac:dyDescent="0.25">
      <c r="A1595" s="110" t="str">
        <f t="shared" si="72"/>
        <v/>
      </c>
      <c r="B1595" s="55"/>
      <c r="C1595" s="129"/>
      <c r="D1595" s="55"/>
      <c r="E1595" s="56"/>
      <c r="F1595" s="133"/>
      <c r="G1595" s="56"/>
      <c r="H1595" s="84">
        <f>SUMIF('Cash Inflows'!E:E,'AR Journal'!D1595,'Cash Inflows'!F:F)</f>
        <v>0</v>
      </c>
      <c r="I1595" s="84">
        <f t="shared" si="73"/>
        <v>0</v>
      </c>
      <c r="J1595">
        <f t="shared" si="74"/>
        <v>0</v>
      </c>
      <c r="K1595" t="b">
        <f ca="1">IF(TODAY()-E1595&gt;'Data Inputs'!$B$46,TRUE,FALSE)</f>
        <v>1</v>
      </c>
    </row>
    <row r="1596" spans="1:11" x14ac:dyDescent="0.25">
      <c r="A1596" s="110" t="str">
        <f t="shared" si="72"/>
        <v/>
      </c>
      <c r="B1596" s="55"/>
      <c r="C1596" s="129"/>
      <c r="D1596" s="55"/>
      <c r="E1596" s="56"/>
      <c r="F1596" s="133"/>
      <c r="G1596" s="56"/>
      <c r="H1596" s="84">
        <f>SUMIF('Cash Inflows'!E:E,'AR Journal'!D1596,'Cash Inflows'!F:F)</f>
        <v>0</v>
      </c>
      <c r="I1596" s="84">
        <f t="shared" si="73"/>
        <v>0</v>
      </c>
      <c r="J1596">
        <f t="shared" si="74"/>
        <v>0</v>
      </c>
      <c r="K1596" t="b">
        <f ca="1">IF(TODAY()-E1596&gt;'Data Inputs'!$B$46,TRUE,FALSE)</f>
        <v>1</v>
      </c>
    </row>
    <row r="1597" spans="1:11" x14ac:dyDescent="0.25">
      <c r="A1597" s="110" t="str">
        <f t="shared" si="72"/>
        <v/>
      </c>
      <c r="B1597" s="55"/>
      <c r="C1597" s="129"/>
      <c r="D1597" s="55"/>
      <c r="E1597" s="56"/>
      <c r="F1597" s="133"/>
      <c r="G1597" s="56"/>
      <c r="H1597" s="84">
        <f>SUMIF('Cash Inflows'!E:E,'AR Journal'!D1597,'Cash Inflows'!F:F)</f>
        <v>0</v>
      </c>
      <c r="I1597" s="84">
        <f t="shared" si="73"/>
        <v>0</v>
      </c>
      <c r="J1597">
        <f t="shared" si="74"/>
        <v>0</v>
      </c>
      <c r="K1597" t="b">
        <f ca="1">IF(TODAY()-E1597&gt;'Data Inputs'!$B$46,TRUE,FALSE)</f>
        <v>1</v>
      </c>
    </row>
    <row r="1598" spans="1:11" x14ac:dyDescent="0.25">
      <c r="A1598" s="110" t="str">
        <f t="shared" si="72"/>
        <v/>
      </c>
      <c r="B1598" s="55"/>
      <c r="C1598" s="129"/>
      <c r="D1598" s="55"/>
      <c r="E1598" s="56"/>
      <c r="F1598" s="133"/>
      <c r="G1598" s="56"/>
      <c r="H1598" s="84">
        <f>SUMIF('Cash Inflows'!E:E,'AR Journal'!D1598,'Cash Inflows'!F:F)</f>
        <v>0</v>
      </c>
      <c r="I1598" s="84">
        <f t="shared" si="73"/>
        <v>0</v>
      </c>
      <c r="J1598">
        <f t="shared" si="74"/>
        <v>0</v>
      </c>
      <c r="K1598" t="b">
        <f ca="1">IF(TODAY()-E1598&gt;'Data Inputs'!$B$46,TRUE,FALSE)</f>
        <v>1</v>
      </c>
    </row>
    <row r="1599" spans="1:11" x14ac:dyDescent="0.25">
      <c r="A1599" s="110" t="str">
        <f t="shared" si="72"/>
        <v/>
      </c>
      <c r="B1599" s="55"/>
      <c r="C1599" s="129"/>
      <c r="D1599" s="55"/>
      <c r="E1599" s="56"/>
      <c r="F1599" s="133"/>
      <c r="G1599" s="56"/>
      <c r="H1599" s="84">
        <f>SUMIF('Cash Inflows'!E:E,'AR Journal'!D1599,'Cash Inflows'!F:F)</f>
        <v>0</v>
      </c>
      <c r="I1599" s="84">
        <f t="shared" si="73"/>
        <v>0</v>
      </c>
      <c r="J1599">
        <f t="shared" si="74"/>
        <v>0</v>
      </c>
      <c r="K1599" t="b">
        <f ca="1">IF(TODAY()-E1599&gt;'Data Inputs'!$B$46,TRUE,FALSE)</f>
        <v>1</v>
      </c>
    </row>
    <row r="1600" spans="1:11" x14ac:dyDescent="0.25">
      <c r="A1600" s="110" t="str">
        <f t="shared" si="72"/>
        <v/>
      </c>
      <c r="B1600" s="55"/>
      <c r="C1600" s="129"/>
      <c r="D1600" s="55"/>
      <c r="E1600" s="56"/>
      <c r="F1600" s="133"/>
      <c r="G1600" s="56"/>
      <c r="H1600" s="84">
        <f>SUMIF('Cash Inflows'!E:E,'AR Journal'!D1600,'Cash Inflows'!F:F)</f>
        <v>0</v>
      </c>
      <c r="I1600" s="84">
        <f t="shared" si="73"/>
        <v>0</v>
      </c>
      <c r="J1600">
        <f t="shared" si="74"/>
        <v>0</v>
      </c>
      <c r="K1600" t="b">
        <f ca="1">IF(TODAY()-E1600&gt;'Data Inputs'!$B$46,TRUE,FALSE)</f>
        <v>1</v>
      </c>
    </row>
    <row r="1601" spans="1:11" x14ac:dyDescent="0.25">
      <c r="A1601" s="110" t="str">
        <f t="shared" si="72"/>
        <v/>
      </c>
      <c r="B1601" s="55"/>
      <c r="C1601" s="129"/>
      <c r="D1601" s="55"/>
      <c r="E1601" s="56"/>
      <c r="F1601" s="133"/>
      <c r="G1601" s="56"/>
      <c r="H1601" s="84">
        <f>SUMIF('Cash Inflows'!E:E,'AR Journal'!D1601,'Cash Inflows'!F:F)</f>
        <v>0</v>
      </c>
      <c r="I1601" s="84">
        <f t="shared" si="73"/>
        <v>0</v>
      </c>
      <c r="J1601">
        <f t="shared" si="74"/>
        <v>0</v>
      </c>
      <c r="K1601" t="b">
        <f ca="1">IF(TODAY()-E1601&gt;'Data Inputs'!$B$46,TRUE,FALSE)</f>
        <v>1</v>
      </c>
    </row>
    <row r="1602" spans="1:11" x14ac:dyDescent="0.25">
      <c r="A1602" s="110" t="str">
        <f t="shared" si="72"/>
        <v/>
      </c>
      <c r="B1602" s="55"/>
      <c r="C1602" s="129"/>
      <c r="D1602" s="55"/>
      <c r="E1602" s="56"/>
      <c r="F1602" s="133"/>
      <c r="G1602" s="56"/>
      <c r="H1602" s="84">
        <f>SUMIF('Cash Inflows'!E:E,'AR Journal'!D1602,'Cash Inflows'!F:F)</f>
        <v>0</v>
      </c>
      <c r="I1602" s="84">
        <f t="shared" si="73"/>
        <v>0</v>
      </c>
      <c r="J1602">
        <f t="shared" si="74"/>
        <v>0</v>
      </c>
      <c r="K1602" t="b">
        <f ca="1">IF(TODAY()-E1602&gt;'Data Inputs'!$B$46,TRUE,FALSE)</f>
        <v>1</v>
      </c>
    </row>
    <row r="1603" spans="1:11" x14ac:dyDescent="0.25">
      <c r="A1603" s="110" t="str">
        <f t="shared" ref="A1603:A1666" si="75">IF(E1603="","",E1603+(6-J1603))</f>
        <v/>
      </c>
      <c r="B1603" s="55"/>
      <c r="C1603" s="129"/>
      <c r="D1603" s="55"/>
      <c r="E1603" s="56"/>
      <c r="F1603" s="133"/>
      <c r="G1603" s="56"/>
      <c r="H1603" s="84">
        <f>SUMIF('Cash Inflows'!E:E,'AR Journal'!D1603,'Cash Inflows'!F:F)</f>
        <v>0</v>
      </c>
      <c r="I1603" s="84">
        <f t="shared" ref="I1603:I1666" si="76">F1603-H1603</f>
        <v>0</v>
      </c>
      <c r="J1603">
        <f t="shared" ref="J1603:J1666" si="77">IF(WEEKDAY(E1603)=7,0,WEEKDAY(E1603))</f>
        <v>0</v>
      </c>
      <c r="K1603" t="b">
        <f ca="1">IF(TODAY()-E1603&gt;'Data Inputs'!$B$46,TRUE,FALSE)</f>
        <v>1</v>
      </c>
    </row>
    <row r="1604" spans="1:11" x14ac:dyDescent="0.25">
      <c r="A1604" s="110" t="str">
        <f t="shared" si="75"/>
        <v/>
      </c>
      <c r="B1604" s="55"/>
      <c r="C1604" s="129"/>
      <c r="D1604" s="55"/>
      <c r="E1604" s="56"/>
      <c r="F1604" s="133"/>
      <c r="G1604" s="56"/>
      <c r="H1604" s="84">
        <f>SUMIF('Cash Inflows'!E:E,'AR Journal'!D1604,'Cash Inflows'!F:F)</f>
        <v>0</v>
      </c>
      <c r="I1604" s="84">
        <f t="shared" si="76"/>
        <v>0</v>
      </c>
      <c r="J1604">
        <f t="shared" si="77"/>
        <v>0</v>
      </c>
      <c r="K1604" t="b">
        <f ca="1">IF(TODAY()-E1604&gt;'Data Inputs'!$B$46,TRUE,FALSE)</f>
        <v>1</v>
      </c>
    </row>
    <row r="1605" spans="1:11" x14ac:dyDescent="0.25">
      <c r="A1605" s="110" t="str">
        <f t="shared" si="75"/>
        <v/>
      </c>
      <c r="B1605" s="55"/>
      <c r="C1605" s="129"/>
      <c r="D1605" s="55"/>
      <c r="E1605" s="56"/>
      <c r="F1605" s="133"/>
      <c r="G1605" s="56"/>
      <c r="H1605" s="84">
        <f>SUMIF('Cash Inflows'!E:E,'AR Journal'!D1605,'Cash Inflows'!F:F)</f>
        <v>0</v>
      </c>
      <c r="I1605" s="84">
        <f t="shared" si="76"/>
        <v>0</v>
      </c>
      <c r="J1605">
        <f t="shared" si="77"/>
        <v>0</v>
      </c>
      <c r="K1605" t="b">
        <f ca="1">IF(TODAY()-E1605&gt;'Data Inputs'!$B$46,TRUE,FALSE)</f>
        <v>1</v>
      </c>
    </row>
    <row r="1606" spans="1:11" x14ac:dyDescent="0.25">
      <c r="A1606" s="110" t="str">
        <f t="shared" si="75"/>
        <v/>
      </c>
      <c r="B1606" s="55"/>
      <c r="C1606" s="129"/>
      <c r="D1606" s="55"/>
      <c r="E1606" s="56"/>
      <c r="F1606" s="133"/>
      <c r="G1606" s="56"/>
      <c r="H1606" s="84">
        <f>SUMIF('Cash Inflows'!E:E,'AR Journal'!D1606,'Cash Inflows'!F:F)</f>
        <v>0</v>
      </c>
      <c r="I1606" s="84">
        <f t="shared" si="76"/>
        <v>0</v>
      </c>
      <c r="J1606">
        <f t="shared" si="77"/>
        <v>0</v>
      </c>
      <c r="K1606" t="b">
        <f ca="1">IF(TODAY()-E1606&gt;'Data Inputs'!$B$46,TRUE,FALSE)</f>
        <v>1</v>
      </c>
    </row>
    <row r="1607" spans="1:11" x14ac:dyDescent="0.25">
      <c r="A1607" s="110" t="str">
        <f t="shared" si="75"/>
        <v/>
      </c>
      <c r="B1607" s="55"/>
      <c r="C1607" s="129"/>
      <c r="D1607" s="55"/>
      <c r="E1607" s="56"/>
      <c r="F1607" s="133"/>
      <c r="G1607" s="56"/>
      <c r="H1607" s="84">
        <f>SUMIF('Cash Inflows'!E:E,'AR Journal'!D1607,'Cash Inflows'!F:F)</f>
        <v>0</v>
      </c>
      <c r="I1607" s="84">
        <f t="shared" si="76"/>
        <v>0</v>
      </c>
      <c r="J1607">
        <f t="shared" si="77"/>
        <v>0</v>
      </c>
      <c r="K1607" t="b">
        <f ca="1">IF(TODAY()-E1607&gt;'Data Inputs'!$B$46,TRUE,FALSE)</f>
        <v>1</v>
      </c>
    </row>
    <row r="1608" spans="1:11" x14ac:dyDescent="0.25">
      <c r="A1608" s="110" t="str">
        <f t="shared" si="75"/>
        <v/>
      </c>
      <c r="B1608" s="55"/>
      <c r="C1608" s="129"/>
      <c r="D1608" s="55"/>
      <c r="E1608" s="56"/>
      <c r="F1608" s="133"/>
      <c r="G1608" s="56"/>
      <c r="H1608" s="84">
        <f>SUMIF('Cash Inflows'!E:E,'AR Journal'!D1608,'Cash Inflows'!F:F)</f>
        <v>0</v>
      </c>
      <c r="I1608" s="84">
        <f t="shared" si="76"/>
        <v>0</v>
      </c>
      <c r="J1608">
        <f t="shared" si="77"/>
        <v>0</v>
      </c>
      <c r="K1608" t="b">
        <f ca="1">IF(TODAY()-E1608&gt;'Data Inputs'!$B$46,TRUE,FALSE)</f>
        <v>1</v>
      </c>
    </row>
    <row r="1609" spans="1:11" x14ac:dyDescent="0.25">
      <c r="A1609" s="110" t="str">
        <f t="shared" si="75"/>
        <v/>
      </c>
      <c r="B1609" s="55"/>
      <c r="C1609" s="129"/>
      <c r="D1609" s="55"/>
      <c r="E1609" s="56"/>
      <c r="F1609" s="133"/>
      <c r="G1609" s="56"/>
      <c r="H1609" s="84">
        <f>SUMIF('Cash Inflows'!E:E,'AR Journal'!D1609,'Cash Inflows'!F:F)</f>
        <v>0</v>
      </c>
      <c r="I1609" s="84">
        <f t="shared" si="76"/>
        <v>0</v>
      </c>
      <c r="J1609">
        <f t="shared" si="77"/>
        <v>0</v>
      </c>
      <c r="K1609" t="b">
        <f ca="1">IF(TODAY()-E1609&gt;'Data Inputs'!$B$46,TRUE,FALSE)</f>
        <v>1</v>
      </c>
    </row>
    <row r="1610" spans="1:11" x14ac:dyDescent="0.25">
      <c r="A1610" s="110" t="str">
        <f t="shared" si="75"/>
        <v/>
      </c>
      <c r="B1610" s="55"/>
      <c r="C1610" s="129"/>
      <c r="D1610" s="55"/>
      <c r="E1610" s="56"/>
      <c r="F1610" s="133"/>
      <c r="G1610" s="56"/>
      <c r="H1610" s="84">
        <f>SUMIF('Cash Inflows'!E:E,'AR Journal'!D1610,'Cash Inflows'!F:F)</f>
        <v>0</v>
      </c>
      <c r="I1610" s="84">
        <f t="shared" si="76"/>
        <v>0</v>
      </c>
      <c r="J1610">
        <f t="shared" si="77"/>
        <v>0</v>
      </c>
      <c r="K1610" t="b">
        <f ca="1">IF(TODAY()-E1610&gt;'Data Inputs'!$B$46,TRUE,FALSE)</f>
        <v>1</v>
      </c>
    </row>
    <row r="1611" spans="1:11" x14ac:dyDescent="0.25">
      <c r="A1611" s="110" t="str">
        <f t="shared" si="75"/>
        <v/>
      </c>
      <c r="B1611" s="55"/>
      <c r="C1611" s="129"/>
      <c r="D1611" s="55"/>
      <c r="E1611" s="56"/>
      <c r="F1611" s="133"/>
      <c r="G1611" s="56"/>
      <c r="H1611" s="84">
        <f>SUMIF('Cash Inflows'!E:E,'AR Journal'!D1611,'Cash Inflows'!F:F)</f>
        <v>0</v>
      </c>
      <c r="I1611" s="84">
        <f t="shared" si="76"/>
        <v>0</v>
      </c>
      <c r="J1611">
        <f t="shared" si="77"/>
        <v>0</v>
      </c>
      <c r="K1611" t="b">
        <f ca="1">IF(TODAY()-E1611&gt;'Data Inputs'!$B$46,TRUE,FALSE)</f>
        <v>1</v>
      </c>
    </row>
    <row r="1612" spans="1:11" x14ac:dyDescent="0.25">
      <c r="A1612" s="110" t="str">
        <f t="shared" si="75"/>
        <v/>
      </c>
      <c r="B1612" s="55"/>
      <c r="C1612" s="129"/>
      <c r="D1612" s="55"/>
      <c r="E1612" s="56"/>
      <c r="F1612" s="133"/>
      <c r="G1612" s="56"/>
      <c r="H1612" s="84">
        <f>SUMIF('Cash Inflows'!E:E,'AR Journal'!D1612,'Cash Inflows'!F:F)</f>
        <v>0</v>
      </c>
      <c r="I1612" s="84">
        <f t="shared" si="76"/>
        <v>0</v>
      </c>
      <c r="J1612">
        <f t="shared" si="77"/>
        <v>0</v>
      </c>
      <c r="K1612" t="b">
        <f ca="1">IF(TODAY()-E1612&gt;'Data Inputs'!$B$46,TRUE,FALSE)</f>
        <v>1</v>
      </c>
    </row>
    <row r="1613" spans="1:11" x14ac:dyDescent="0.25">
      <c r="A1613" s="110" t="str">
        <f t="shared" si="75"/>
        <v/>
      </c>
      <c r="B1613" s="55"/>
      <c r="C1613" s="129"/>
      <c r="D1613" s="55"/>
      <c r="E1613" s="56"/>
      <c r="F1613" s="133"/>
      <c r="G1613" s="56"/>
      <c r="H1613" s="84">
        <f>SUMIF('Cash Inflows'!E:E,'AR Journal'!D1613,'Cash Inflows'!F:F)</f>
        <v>0</v>
      </c>
      <c r="I1613" s="84">
        <f t="shared" si="76"/>
        <v>0</v>
      </c>
      <c r="J1613">
        <f t="shared" si="77"/>
        <v>0</v>
      </c>
      <c r="K1613" t="b">
        <f ca="1">IF(TODAY()-E1613&gt;'Data Inputs'!$B$46,TRUE,FALSE)</f>
        <v>1</v>
      </c>
    </row>
    <row r="1614" spans="1:11" x14ac:dyDescent="0.25">
      <c r="A1614" s="110" t="str">
        <f t="shared" si="75"/>
        <v/>
      </c>
      <c r="B1614" s="55"/>
      <c r="C1614" s="129"/>
      <c r="D1614" s="55"/>
      <c r="E1614" s="56"/>
      <c r="F1614" s="133"/>
      <c r="G1614" s="56"/>
      <c r="H1614" s="84">
        <f>SUMIF('Cash Inflows'!E:E,'AR Journal'!D1614,'Cash Inflows'!F:F)</f>
        <v>0</v>
      </c>
      <c r="I1614" s="84">
        <f t="shared" si="76"/>
        <v>0</v>
      </c>
      <c r="J1614">
        <f t="shared" si="77"/>
        <v>0</v>
      </c>
      <c r="K1614" t="b">
        <f ca="1">IF(TODAY()-E1614&gt;'Data Inputs'!$B$46,TRUE,FALSE)</f>
        <v>1</v>
      </c>
    </row>
    <row r="1615" spans="1:11" x14ac:dyDescent="0.25">
      <c r="A1615" s="110" t="str">
        <f t="shared" si="75"/>
        <v/>
      </c>
      <c r="B1615" s="55"/>
      <c r="C1615" s="129"/>
      <c r="D1615" s="55"/>
      <c r="E1615" s="56"/>
      <c r="F1615" s="133"/>
      <c r="G1615" s="56"/>
      <c r="H1615" s="84">
        <f>SUMIF('Cash Inflows'!E:E,'AR Journal'!D1615,'Cash Inflows'!F:F)</f>
        <v>0</v>
      </c>
      <c r="I1615" s="84">
        <f t="shared" si="76"/>
        <v>0</v>
      </c>
      <c r="J1615">
        <f t="shared" si="77"/>
        <v>0</v>
      </c>
      <c r="K1615" t="b">
        <f ca="1">IF(TODAY()-E1615&gt;'Data Inputs'!$B$46,TRUE,FALSE)</f>
        <v>1</v>
      </c>
    </row>
    <row r="1616" spans="1:11" x14ac:dyDescent="0.25">
      <c r="A1616" s="110" t="str">
        <f t="shared" si="75"/>
        <v/>
      </c>
      <c r="B1616" s="55"/>
      <c r="C1616" s="129"/>
      <c r="D1616" s="55"/>
      <c r="E1616" s="56"/>
      <c r="F1616" s="133"/>
      <c r="G1616" s="56"/>
      <c r="H1616" s="84">
        <f>SUMIF('Cash Inflows'!E:E,'AR Journal'!D1616,'Cash Inflows'!F:F)</f>
        <v>0</v>
      </c>
      <c r="I1616" s="84">
        <f t="shared" si="76"/>
        <v>0</v>
      </c>
      <c r="J1616">
        <f t="shared" si="77"/>
        <v>0</v>
      </c>
      <c r="K1616" t="b">
        <f ca="1">IF(TODAY()-E1616&gt;'Data Inputs'!$B$46,TRUE,FALSE)</f>
        <v>1</v>
      </c>
    </row>
    <row r="1617" spans="1:11" x14ac:dyDescent="0.25">
      <c r="A1617" s="110" t="str">
        <f t="shared" si="75"/>
        <v/>
      </c>
      <c r="B1617" s="55"/>
      <c r="C1617" s="129"/>
      <c r="D1617" s="55"/>
      <c r="E1617" s="56"/>
      <c r="F1617" s="133"/>
      <c r="G1617" s="56"/>
      <c r="H1617" s="84">
        <f>SUMIF('Cash Inflows'!E:E,'AR Journal'!D1617,'Cash Inflows'!F:F)</f>
        <v>0</v>
      </c>
      <c r="I1617" s="84">
        <f t="shared" si="76"/>
        <v>0</v>
      </c>
      <c r="J1617">
        <f t="shared" si="77"/>
        <v>0</v>
      </c>
      <c r="K1617" t="b">
        <f ca="1">IF(TODAY()-E1617&gt;'Data Inputs'!$B$46,TRUE,FALSE)</f>
        <v>1</v>
      </c>
    </row>
    <row r="1618" spans="1:11" x14ac:dyDescent="0.25">
      <c r="A1618" s="110" t="str">
        <f t="shared" si="75"/>
        <v/>
      </c>
      <c r="B1618" s="55"/>
      <c r="C1618" s="129"/>
      <c r="D1618" s="55"/>
      <c r="E1618" s="56"/>
      <c r="F1618" s="133"/>
      <c r="G1618" s="56"/>
      <c r="H1618" s="84">
        <f>SUMIF('Cash Inflows'!E:E,'AR Journal'!D1618,'Cash Inflows'!F:F)</f>
        <v>0</v>
      </c>
      <c r="I1618" s="84">
        <f t="shared" si="76"/>
        <v>0</v>
      </c>
      <c r="J1618">
        <f t="shared" si="77"/>
        <v>0</v>
      </c>
      <c r="K1618" t="b">
        <f ca="1">IF(TODAY()-E1618&gt;'Data Inputs'!$B$46,TRUE,FALSE)</f>
        <v>1</v>
      </c>
    </row>
    <row r="1619" spans="1:11" x14ac:dyDescent="0.25">
      <c r="A1619" s="110" t="str">
        <f t="shared" si="75"/>
        <v/>
      </c>
      <c r="B1619" s="55"/>
      <c r="C1619" s="129"/>
      <c r="D1619" s="55"/>
      <c r="E1619" s="56"/>
      <c r="F1619" s="133"/>
      <c r="G1619" s="56"/>
      <c r="H1619" s="84">
        <f>SUMIF('Cash Inflows'!E:E,'AR Journal'!D1619,'Cash Inflows'!F:F)</f>
        <v>0</v>
      </c>
      <c r="I1619" s="84">
        <f t="shared" si="76"/>
        <v>0</v>
      </c>
      <c r="J1619">
        <f t="shared" si="77"/>
        <v>0</v>
      </c>
      <c r="K1619" t="b">
        <f ca="1">IF(TODAY()-E1619&gt;'Data Inputs'!$B$46,TRUE,FALSE)</f>
        <v>1</v>
      </c>
    </row>
    <row r="1620" spans="1:11" x14ac:dyDescent="0.25">
      <c r="A1620" s="110" t="str">
        <f t="shared" si="75"/>
        <v/>
      </c>
      <c r="B1620" s="55"/>
      <c r="C1620" s="129"/>
      <c r="D1620" s="55"/>
      <c r="E1620" s="56"/>
      <c r="F1620" s="133"/>
      <c r="G1620" s="56"/>
      <c r="H1620" s="84">
        <f>SUMIF('Cash Inflows'!E:E,'AR Journal'!D1620,'Cash Inflows'!F:F)</f>
        <v>0</v>
      </c>
      <c r="I1620" s="84">
        <f t="shared" si="76"/>
        <v>0</v>
      </c>
      <c r="J1620">
        <f t="shared" si="77"/>
        <v>0</v>
      </c>
      <c r="K1620" t="b">
        <f ca="1">IF(TODAY()-E1620&gt;'Data Inputs'!$B$46,TRUE,FALSE)</f>
        <v>1</v>
      </c>
    </row>
    <row r="1621" spans="1:11" x14ac:dyDescent="0.25">
      <c r="A1621" s="110" t="str">
        <f t="shared" si="75"/>
        <v/>
      </c>
      <c r="B1621" s="55"/>
      <c r="C1621" s="129"/>
      <c r="D1621" s="55"/>
      <c r="E1621" s="56"/>
      <c r="F1621" s="133"/>
      <c r="G1621" s="56"/>
      <c r="H1621" s="84">
        <f>SUMIF('Cash Inflows'!E:E,'AR Journal'!D1621,'Cash Inflows'!F:F)</f>
        <v>0</v>
      </c>
      <c r="I1621" s="84">
        <f t="shared" si="76"/>
        <v>0</v>
      </c>
      <c r="J1621">
        <f t="shared" si="77"/>
        <v>0</v>
      </c>
      <c r="K1621" t="b">
        <f ca="1">IF(TODAY()-E1621&gt;'Data Inputs'!$B$46,TRUE,FALSE)</f>
        <v>1</v>
      </c>
    </row>
    <row r="1622" spans="1:11" x14ac:dyDescent="0.25">
      <c r="A1622" s="110" t="str">
        <f t="shared" si="75"/>
        <v/>
      </c>
      <c r="B1622" s="55"/>
      <c r="C1622" s="129"/>
      <c r="D1622" s="55"/>
      <c r="E1622" s="56"/>
      <c r="F1622" s="133"/>
      <c r="G1622" s="56"/>
      <c r="H1622" s="84">
        <f>SUMIF('Cash Inflows'!E:E,'AR Journal'!D1622,'Cash Inflows'!F:F)</f>
        <v>0</v>
      </c>
      <c r="I1622" s="84">
        <f t="shared" si="76"/>
        <v>0</v>
      </c>
      <c r="J1622">
        <f t="shared" si="77"/>
        <v>0</v>
      </c>
      <c r="K1622" t="b">
        <f ca="1">IF(TODAY()-E1622&gt;'Data Inputs'!$B$46,TRUE,FALSE)</f>
        <v>1</v>
      </c>
    </row>
    <row r="1623" spans="1:11" x14ac:dyDescent="0.25">
      <c r="A1623" s="110" t="str">
        <f t="shared" si="75"/>
        <v/>
      </c>
      <c r="B1623" s="55"/>
      <c r="C1623" s="129"/>
      <c r="D1623" s="55"/>
      <c r="E1623" s="56"/>
      <c r="F1623" s="133"/>
      <c r="G1623" s="56"/>
      <c r="H1623" s="84">
        <f>SUMIF('Cash Inflows'!E:E,'AR Journal'!D1623,'Cash Inflows'!F:F)</f>
        <v>0</v>
      </c>
      <c r="I1623" s="84">
        <f t="shared" si="76"/>
        <v>0</v>
      </c>
      <c r="J1623">
        <f t="shared" si="77"/>
        <v>0</v>
      </c>
      <c r="K1623" t="b">
        <f ca="1">IF(TODAY()-E1623&gt;'Data Inputs'!$B$46,TRUE,FALSE)</f>
        <v>1</v>
      </c>
    </row>
    <row r="1624" spans="1:11" x14ac:dyDescent="0.25">
      <c r="A1624" s="110" t="str">
        <f t="shared" si="75"/>
        <v/>
      </c>
      <c r="B1624" s="55"/>
      <c r="C1624" s="129"/>
      <c r="D1624" s="55"/>
      <c r="E1624" s="56"/>
      <c r="F1624" s="133"/>
      <c r="G1624" s="56"/>
      <c r="H1624" s="84">
        <f>SUMIF('Cash Inflows'!E:E,'AR Journal'!D1624,'Cash Inflows'!F:F)</f>
        <v>0</v>
      </c>
      <c r="I1624" s="84">
        <f t="shared" si="76"/>
        <v>0</v>
      </c>
      <c r="J1624">
        <f t="shared" si="77"/>
        <v>0</v>
      </c>
      <c r="K1624" t="b">
        <f ca="1">IF(TODAY()-E1624&gt;'Data Inputs'!$B$46,TRUE,FALSE)</f>
        <v>1</v>
      </c>
    </row>
    <row r="1625" spans="1:11" x14ac:dyDescent="0.25">
      <c r="A1625" s="110" t="str">
        <f t="shared" si="75"/>
        <v/>
      </c>
      <c r="B1625" s="55"/>
      <c r="C1625" s="129"/>
      <c r="D1625" s="55"/>
      <c r="E1625" s="56"/>
      <c r="F1625" s="133"/>
      <c r="G1625" s="56"/>
      <c r="H1625" s="84">
        <f>SUMIF('Cash Inflows'!E:E,'AR Journal'!D1625,'Cash Inflows'!F:F)</f>
        <v>0</v>
      </c>
      <c r="I1625" s="84">
        <f t="shared" si="76"/>
        <v>0</v>
      </c>
      <c r="J1625">
        <f t="shared" si="77"/>
        <v>0</v>
      </c>
      <c r="K1625" t="b">
        <f ca="1">IF(TODAY()-E1625&gt;'Data Inputs'!$B$46,TRUE,FALSE)</f>
        <v>1</v>
      </c>
    </row>
    <row r="1626" spans="1:11" x14ac:dyDescent="0.25">
      <c r="A1626" s="110" t="str">
        <f t="shared" si="75"/>
        <v/>
      </c>
      <c r="B1626" s="55"/>
      <c r="C1626" s="129"/>
      <c r="D1626" s="55"/>
      <c r="E1626" s="56"/>
      <c r="F1626" s="133"/>
      <c r="G1626" s="56"/>
      <c r="H1626" s="84">
        <f>SUMIF('Cash Inflows'!E:E,'AR Journal'!D1626,'Cash Inflows'!F:F)</f>
        <v>0</v>
      </c>
      <c r="I1626" s="84">
        <f t="shared" si="76"/>
        <v>0</v>
      </c>
      <c r="J1626">
        <f t="shared" si="77"/>
        <v>0</v>
      </c>
      <c r="K1626" t="b">
        <f ca="1">IF(TODAY()-E1626&gt;'Data Inputs'!$B$46,TRUE,FALSE)</f>
        <v>1</v>
      </c>
    </row>
    <row r="1627" spans="1:11" x14ac:dyDescent="0.25">
      <c r="A1627" s="110" t="str">
        <f t="shared" si="75"/>
        <v/>
      </c>
      <c r="B1627" s="55"/>
      <c r="C1627" s="129"/>
      <c r="D1627" s="55"/>
      <c r="E1627" s="56"/>
      <c r="F1627" s="133"/>
      <c r="G1627" s="56"/>
      <c r="H1627" s="84">
        <f>SUMIF('Cash Inflows'!E:E,'AR Journal'!D1627,'Cash Inflows'!F:F)</f>
        <v>0</v>
      </c>
      <c r="I1627" s="84">
        <f t="shared" si="76"/>
        <v>0</v>
      </c>
      <c r="J1627">
        <f t="shared" si="77"/>
        <v>0</v>
      </c>
      <c r="K1627" t="b">
        <f ca="1">IF(TODAY()-E1627&gt;'Data Inputs'!$B$46,TRUE,FALSE)</f>
        <v>1</v>
      </c>
    </row>
    <row r="1628" spans="1:11" x14ac:dyDescent="0.25">
      <c r="A1628" s="110" t="str">
        <f t="shared" si="75"/>
        <v/>
      </c>
      <c r="B1628" s="55"/>
      <c r="C1628" s="129"/>
      <c r="D1628" s="55"/>
      <c r="E1628" s="56"/>
      <c r="F1628" s="133"/>
      <c r="G1628" s="56"/>
      <c r="H1628" s="84">
        <f>SUMIF('Cash Inflows'!E:E,'AR Journal'!D1628,'Cash Inflows'!F:F)</f>
        <v>0</v>
      </c>
      <c r="I1628" s="84">
        <f t="shared" si="76"/>
        <v>0</v>
      </c>
      <c r="J1628">
        <f t="shared" si="77"/>
        <v>0</v>
      </c>
      <c r="K1628" t="b">
        <f ca="1">IF(TODAY()-E1628&gt;'Data Inputs'!$B$46,TRUE,FALSE)</f>
        <v>1</v>
      </c>
    </row>
    <row r="1629" spans="1:11" x14ac:dyDescent="0.25">
      <c r="A1629" s="110" t="str">
        <f t="shared" si="75"/>
        <v/>
      </c>
      <c r="B1629" s="55"/>
      <c r="C1629" s="129"/>
      <c r="D1629" s="55"/>
      <c r="E1629" s="56"/>
      <c r="F1629" s="133"/>
      <c r="G1629" s="56"/>
      <c r="H1629" s="84">
        <f>SUMIF('Cash Inflows'!E:E,'AR Journal'!D1629,'Cash Inflows'!F:F)</f>
        <v>0</v>
      </c>
      <c r="I1629" s="84">
        <f t="shared" si="76"/>
        <v>0</v>
      </c>
      <c r="J1629">
        <f t="shared" si="77"/>
        <v>0</v>
      </c>
      <c r="K1629" t="b">
        <f ca="1">IF(TODAY()-E1629&gt;'Data Inputs'!$B$46,TRUE,FALSE)</f>
        <v>1</v>
      </c>
    </row>
    <row r="1630" spans="1:11" x14ac:dyDescent="0.25">
      <c r="A1630" s="110" t="str">
        <f t="shared" si="75"/>
        <v/>
      </c>
      <c r="B1630" s="55"/>
      <c r="C1630" s="129"/>
      <c r="D1630" s="55"/>
      <c r="E1630" s="56"/>
      <c r="F1630" s="133"/>
      <c r="G1630" s="56"/>
      <c r="H1630" s="84">
        <f>SUMIF('Cash Inflows'!E:E,'AR Journal'!D1630,'Cash Inflows'!F:F)</f>
        <v>0</v>
      </c>
      <c r="I1630" s="84">
        <f t="shared" si="76"/>
        <v>0</v>
      </c>
      <c r="J1630">
        <f t="shared" si="77"/>
        <v>0</v>
      </c>
      <c r="K1630" t="b">
        <f ca="1">IF(TODAY()-E1630&gt;'Data Inputs'!$B$46,TRUE,FALSE)</f>
        <v>1</v>
      </c>
    </row>
    <row r="1631" spans="1:11" x14ac:dyDescent="0.25">
      <c r="A1631" s="110" t="str">
        <f t="shared" si="75"/>
        <v/>
      </c>
      <c r="B1631" s="55"/>
      <c r="C1631" s="129"/>
      <c r="D1631" s="55"/>
      <c r="E1631" s="56"/>
      <c r="F1631" s="133"/>
      <c r="G1631" s="56"/>
      <c r="H1631" s="84">
        <f>SUMIF('Cash Inflows'!E:E,'AR Journal'!D1631,'Cash Inflows'!F:F)</f>
        <v>0</v>
      </c>
      <c r="I1631" s="84">
        <f t="shared" si="76"/>
        <v>0</v>
      </c>
      <c r="J1631">
        <f t="shared" si="77"/>
        <v>0</v>
      </c>
      <c r="K1631" t="b">
        <f ca="1">IF(TODAY()-E1631&gt;'Data Inputs'!$B$46,TRUE,FALSE)</f>
        <v>1</v>
      </c>
    </row>
    <row r="1632" spans="1:11" x14ac:dyDescent="0.25">
      <c r="A1632" s="110" t="str">
        <f t="shared" si="75"/>
        <v/>
      </c>
      <c r="B1632" s="55"/>
      <c r="C1632" s="129"/>
      <c r="D1632" s="55"/>
      <c r="E1632" s="56"/>
      <c r="F1632" s="133"/>
      <c r="G1632" s="56"/>
      <c r="H1632" s="84">
        <f>SUMIF('Cash Inflows'!E:E,'AR Journal'!D1632,'Cash Inflows'!F:F)</f>
        <v>0</v>
      </c>
      <c r="I1632" s="84">
        <f t="shared" si="76"/>
        <v>0</v>
      </c>
      <c r="J1632">
        <f t="shared" si="77"/>
        <v>0</v>
      </c>
      <c r="K1632" t="b">
        <f ca="1">IF(TODAY()-E1632&gt;'Data Inputs'!$B$46,TRUE,FALSE)</f>
        <v>1</v>
      </c>
    </row>
    <row r="1633" spans="1:11" x14ac:dyDescent="0.25">
      <c r="A1633" s="110" t="str">
        <f t="shared" si="75"/>
        <v/>
      </c>
      <c r="B1633" s="55"/>
      <c r="C1633" s="129"/>
      <c r="D1633" s="55"/>
      <c r="E1633" s="56"/>
      <c r="F1633" s="133"/>
      <c r="G1633" s="56"/>
      <c r="H1633" s="84">
        <f>SUMIF('Cash Inflows'!E:E,'AR Journal'!D1633,'Cash Inflows'!F:F)</f>
        <v>0</v>
      </c>
      <c r="I1633" s="84">
        <f t="shared" si="76"/>
        <v>0</v>
      </c>
      <c r="J1633">
        <f t="shared" si="77"/>
        <v>0</v>
      </c>
      <c r="K1633" t="b">
        <f ca="1">IF(TODAY()-E1633&gt;'Data Inputs'!$B$46,TRUE,FALSE)</f>
        <v>1</v>
      </c>
    </row>
    <row r="1634" spans="1:11" x14ac:dyDescent="0.25">
      <c r="A1634" s="110" t="str">
        <f t="shared" si="75"/>
        <v/>
      </c>
      <c r="B1634" s="55"/>
      <c r="C1634" s="129"/>
      <c r="D1634" s="55"/>
      <c r="E1634" s="56"/>
      <c r="F1634" s="133"/>
      <c r="G1634" s="56"/>
      <c r="H1634" s="84">
        <f>SUMIF('Cash Inflows'!E:E,'AR Journal'!D1634,'Cash Inflows'!F:F)</f>
        <v>0</v>
      </c>
      <c r="I1634" s="84">
        <f t="shared" si="76"/>
        <v>0</v>
      </c>
      <c r="J1634">
        <f t="shared" si="77"/>
        <v>0</v>
      </c>
      <c r="K1634" t="b">
        <f ca="1">IF(TODAY()-E1634&gt;'Data Inputs'!$B$46,TRUE,FALSE)</f>
        <v>1</v>
      </c>
    </row>
    <row r="1635" spans="1:11" x14ac:dyDescent="0.25">
      <c r="A1635" s="110" t="str">
        <f t="shared" si="75"/>
        <v/>
      </c>
      <c r="B1635" s="55"/>
      <c r="C1635" s="129"/>
      <c r="D1635" s="55"/>
      <c r="E1635" s="56"/>
      <c r="F1635" s="133"/>
      <c r="G1635" s="56"/>
      <c r="H1635" s="84">
        <f>SUMIF('Cash Inflows'!E:E,'AR Journal'!D1635,'Cash Inflows'!F:F)</f>
        <v>0</v>
      </c>
      <c r="I1635" s="84">
        <f t="shared" si="76"/>
        <v>0</v>
      </c>
      <c r="J1635">
        <f t="shared" si="77"/>
        <v>0</v>
      </c>
      <c r="K1635" t="b">
        <f ca="1">IF(TODAY()-E1635&gt;'Data Inputs'!$B$46,TRUE,FALSE)</f>
        <v>1</v>
      </c>
    </row>
    <row r="1636" spans="1:11" x14ac:dyDescent="0.25">
      <c r="A1636" s="110" t="str">
        <f t="shared" si="75"/>
        <v/>
      </c>
      <c r="B1636" s="55"/>
      <c r="C1636" s="129"/>
      <c r="D1636" s="55"/>
      <c r="E1636" s="56"/>
      <c r="F1636" s="133"/>
      <c r="G1636" s="56"/>
      <c r="H1636" s="84">
        <f>SUMIF('Cash Inflows'!E:E,'AR Journal'!D1636,'Cash Inflows'!F:F)</f>
        <v>0</v>
      </c>
      <c r="I1636" s="84">
        <f t="shared" si="76"/>
        <v>0</v>
      </c>
      <c r="J1636">
        <f t="shared" si="77"/>
        <v>0</v>
      </c>
      <c r="K1636" t="b">
        <f ca="1">IF(TODAY()-E1636&gt;'Data Inputs'!$B$46,TRUE,FALSE)</f>
        <v>1</v>
      </c>
    </row>
    <row r="1637" spans="1:11" x14ac:dyDescent="0.25">
      <c r="A1637" s="110" t="str">
        <f t="shared" si="75"/>
        <v/>
      </c>
      <c r="B1637" s="55"/>
      <c r="C1637" s="129"/>
      <c r="D1637" s="55"/>
      <c r="E1637" s="56"/>
      <c r="F1637" s="133"/>
      <c r="G1637" s="56"/>
      <c r="H1637" s="84">
        <f>SUMIF('Cash Inflows'!E:E,'AR Journal'!D1637,'Cash Inflows'!F:F)</f>
        <v>0</v>
      </c>
      <c r="I1637" s="84">
        <f t="shared" si="76"/>
        <v>0</v>
      </c>
      <c r="J1637">
        <f t="shared" si="77"/>
        <v>0</v>
      </c>
      <c r="K1637" t="b">
        <f ca="1">IF(TODAY()-E1637&gt;'Data Inputs'!$B$46,TRUE,FALSE)</f>
        <v>1</v>
      </c>
    </row>
    <row r="1638" spans="1:11" x14ac:dyDescent="0.25">
      <c r="A1638" s="110" t="str">
        <f t="shared" si="75"/>
        <v/>
      </c>
      <c r="B1638" s="55"/>
      <c r="C1638" s="129"/>
      <c r="D1638" s="55"/>
      <c r="E1638" s="56"/>
      <c r="F1638" s="133"/>
      <c r="G1638" s="56"/>
      <c r="H1638" s="84">
        <f>SUMIF('Cash Inflows'!E:E,'AR Journal'!D1638,'Cash Inflows'!F:F)</f>
        <v>0</v>
      </c>
      <c r="I1638" s="84">
        <f t="shared" si="76"/>
        <v>0</v>
      </c>
      <c r="J1638">
        <f t="shared" si="77"/>
        <v>0</v>
      </c>
      <c r="K1638" t="b">
        <f ca="1">IF(TODAY()-E1638&gt;'Data Inputs'!$B$46,TRUE,FALSE)</f>
        <v>1</v>
      </c>
    </row>
    <row r="1639" spans="1:11" x14ac:dyDescent="0.25">
      <c r="A1639" s="110" t="str">
        <f t="shared" si="75"/>
        <v/>
      </c>
      <c r="B1639" s="55"/>
      <c r="C1639" s="129"/>
      <c r="D1639" s="55"/>
      <c r="E1639" s="56"/>
      <c r="F1639" s="133"/>
      <c r="G1639" s="56"/>
      <c r="H1639" s="84">
        <f>SUMIF('Cash Inflows'!E:E,'AR Journal'!D1639,'Cash Inflows'!F:F)</f>
        <v>0</v>
      </c>
      <c r="I1639" s="84">
        <f t="shared" si="76"/>
        <v>0</v>
      </c>
      <c r="J1639">
        <f t="shared" si="77"/>
        <v>0</v>
      </c>
      <c r="K1639" t="b">
        <f ca="1">IF(TODAY()-E1639&gt;'Data Inputs'!$B$46,TRUE,FALSE)</f>
        <v>1</v>
      </c>
    </row>
    <row r="1640" spans="1:11" x14ac:dyDescent="0.25">
      <c r="A1640" s="110" t="str">
        <f t="shared" si="75"/>
        <v/>
      </c>
      <c r="B1640" s="55"/>
      <c r="C1640" s="129"/>
      <c r="D1640" s="55"/>
      <c r="E1640" s="56"/>
      <c r="F1640" s="133"/>
      <c r="G1640" s="56"/>
      <c r="H1640" s="84">
        <f>SUMIF('Cash Inflows'!E:E,'AR Journal'!D1640,'Cash Inflows'!F:F)</f>
        <v>0</v>
      </c>
      <c r="I1640" s="84">
        <f t="shared" si="76"/>
        <v>0</v>
      </c>
      <c r="J1640">
        <f t="shared" si="77"/>
        <v>0</v>
      </c>
      <c r="K1640" t="b">
        <f ca="1">IF(TODAY()-E1640&gt;'Data Inputs'!$B$46,TRUE,FALSE)</f>
        <v>1</v>
      </c>
    </row>
    <row r="1641" spans="1:11" x14ac:dyDescent="0.25">
      <c r="A1641" s="110" t="str">
        <f t="shared" si="75"/>
        <v/>
      </c>
      <c r="B1641" s="55"/>
      <c r="C1641" s="129"/>
      <c r="D1641" s="55"/>
      <c r="E1641" s="56"/>
      <c r="F1641" s="133"/>
      <c r="G1641" s="56"/>
      <c r="H1641" s="84">
        <f>SUMIF('Cash Inflows'!E:E,'AR Journal'!D1641,'Cash Inflows'!F:F)</f>
        <v>0</v>
      </c>
      <c r="I1641" s="84">
        <f t="shared" si="76"/>
        <v>0</v>
      </c>
      <c r="J1641">
        <f t="shared" si="77"/>
        <v>0</v>
      </c>
      <c r="K1641" t="b">
        <f ca="1">IF(TODAY()-E1641&gt;'Data Inputs'!$B$46,TRUE,FALSE)</f>
        <v>1</v>
      </c>
    </row>
    <row r="1642" spans="1:11" x14ac:dyDescent="0.25">
      <c r="A1642" s="110" t="str">
        <f t="shared" si="75"/>
        <v/>
      </c>
      <c r="B1642" s="55"/>
      <c r="C1642" s="129"/>
      <c r="D1642" s="55"/>
      <c r="E1642" s="56"/>
      <c r="F1642" s="133"/>
      <c r="G1642" s="56"/>
      <c r="H1642" s="84">
        <f>SUMIF('Cash Inflows'!E:E,'AR Journal'!D1642,'Cash Inflows'!F:F)</f>
        <v>0</v>
      </c>
      <c r="I1642" s="84">
        <f t="shared" si="76"/>
        <v>0</v>
      </c>
      <c r="J1642">
        <f t="shared" si="77"/>
        <v>0</v>
      </c>
      <c r="K1642" t="b">
        <f ca="1">IF(TODAY()-E1642&gt;'Data Inputs'!$B$46,TRUE,FALSE)</f>
        <v>1</v>
      </c>
    </row>
    <row r="1643" spans="1:11" x14ac:dyDescent="0.25">
      <c r="A1643" s="110" t="str">
        <f t="shared" si="75"/>
        <v/>
      </c>
      <c r="B1643" s="55"/>
      <c r="C1643" s="129"/>
      <c r="D1643" s="55"/>
      <c r="E1643" s="56"/>
      <c r="F1643" s="133"/>
      <c r="G1643" s="56"/>
      <c r="H1643" s="84">
        <f>SUMIF('Cash Inflows'!E:E,'AR Journal'!D1643,'Cash Inflows'!F:F)</f>
        <v>0</v>
      </c>
      <c r="I1643" s="84">
        <f t="shared" si="76"/>
        <v>0</v>
      </c>
      <c r="J1643">
        <f t="shared" si="77"/>
        <v>0</v>
      </c>
      <c r="K1643" t="b">
        <f ca="1">IF(TODAY()-E1643&gt;'Data Inputs'!$B$46,TRUE,FALSE)</f>
        <v>1</v>
      </c>
    </row>
    <row r="1644" spans="1:11" x14ac:dyDescent="0.25">
      <c r="A1644" s="110" t="str">
        <f t="shared" si="75"/>
        <v/>
      </c>
      <c r="B1644" s="55"/>
      <c r="C1644" s="129"/>
      <c r="D1644" s="55"/>
      <c r="E1644" s="56"/>
      <c r="F1644" s="133"/>
      <c r="G1644" s="56"/>
      <c r="H1644" s="84">
        <f>SUMIF('Cash Inflows'!E:E,'AR Journal'!D1644,'Cash Inflows'!F:F)</f>
        <v>0</v>
      </c>
      <c r="I1644" s="84">
        <f t="shared" si="76"/>
        <v>0</v>
      </c>
      <c r="J1644">
        <f t="shared" si="77"/>
        <v>0</v>
      </c>
      <c r="K1644" t="b">
        <f ca="1">IF(TODAY()-E1644&gt;'Data Inputs'!$B$46,TRUE,FALSE)</f>
        <v>1</v>
      </c>
    </row>
    <row r="1645" spans="1:11" x14ac:dyDescent="0.25">
      <c r="A1645" s="110" t="str">
        <f t="shared" si="75"/>
        <v/>
      </c>
      <c r="B1645" s="55"/>
      <c r="C1645" s="129"/>
      <c r="D1645" s="55"/>
      <c r="E1645" s="56"/>
      <c r="F1645" s="133"/>
      <c r="G1645" s="56"/>
      <c r="H1645" s="84">
        <f>SUMIF('Cash Inflows'!E:E,'AR Journal'!D1645,'Cash Inflows'!F:F)</f>
        <v>0</v>
      </c>
      <c r="I1645" s="84">
        <f t="shared" si="76"/>
        <v>0</v>
      </c>
      <c r="J1645">
        <f t="shared" si="77"/>
        <v>0</v>
      </c>
      <c r="K1645" t="b">
        <f ca="1">IF(TODAY()-E1645&gt;'Data Inputs'!$B$46,TRUE,FALSE)</f>
        <v>1</v>
      </c>
    </row>
    <row r="1646" spans="1:11" x14ac:dyDescent="0.25">
      <c r="A1646" s="110" t="str">
        <f t="shared" si="75"/>
        <v/>
      </c>
      <c r="B1646" s="55"/>
      <c r="C1646" s="129"/>
      <c r="D1646" s="55"/>
      <c r="E1646" s="56"/>
      <c r="F1646" s="133"/>
      <c r="G1646" s="56"/>
      <c r="H1646" s="84">
        <f>SUMIF('Cash Inflows'!E:E,'AR Journal'!D1646,'Cash Inflows'!F:F)</f>
        <v>0</v>
      </c>
      <c r="I1646" s="84">
        <f t="shared" si="76"/>
        <v>0</v>
      </c>
      <c r="J1646">
        <f t="shared" si="77"/>
        <v>0</v>
      </c>
      <c r="K1646" t="b">
        <f ca="1">IF(TODAY()-E1646&gt;'Data Inputs'!$B$46,TRUE,FALSE)</f>
        <v>1</v>
      </c>
    </row>
    <row r="1647" spans="1:11" x14ac:dyDescent="0.25">
      <c r="A1647" s="110" t="str">
        <f t="shared" si="75"/>
        <v/>
      </c>
      <c r="B1647" s="55"/>
      <c r="C1647" s="129"/>
      <c r="D1647" s="55"/>
      <c r="E1647" s="56"/>
      <c r="F1647" s="133"/>
      <c r="G1647" s="56"/>
      <c r="H1647" s="84">
        <f>SUMIF('Cash Inflows'!E:E,'AR Journal'!D1647,'Cash Inflows'!F:F)</f>
        <v>0</v>
      </c>
      <c r="I1647" s="84">
        <f t="shared" si="76"/>
        <v>0</v>
      </c>
      <c r="J1647">
        <f t="shared" si="77"/>
        <v>0</v>
      </c>
      <c r="K1647" t="b">
        <f ca="1">IF(TODAY()-E1647&gt;'Data Inputs'!$B$46,TRUE,FALSE)</f>
        <v>1</v>
      </c>
    </row>
    <row r="1648" spans="1:11" x14ac:dyDescent="0.25">
      <c r="A1648" s="110" t="str">
        <f t="shared" si="75"/>
        <v/>
      </c>
      <c r="B1648" s="55"/>
      <c r="C1648" s="129"/>
      <c r="D1648" s="55"/>
      <c r="E1648" s="56"/>
      <c r="F1648" s="133"/>
      <c r="G1648" s="56"/>
      <c r="H1648" s="84">
        <f>SUMIF('Cash Inflows'!E:E,'AR Journal'!D1648,'Cash Inflows'!F:F)</f>
        <v>0</v>
      </c>
      <c r="I1648" s="84">
        <f t="shared" si="76"/>
        <v>0</v>
      </c>
      <c r="J1648">
        <f t="shared" si="77"/>
        <v>0</v>
      </c>
      <c r="K1648" t="b">
        <f ca="1">IF(TODAY()-E1648&gt;'Data Inputs'!$B$46,TRUE,FALSE)</f>
        <v>1</v>
      </c>
    </row>
    <row r="1649" spans="1:11" x14ac:dyDescent="0.25">
      <c r="A1649" s="110" t="str">
        <f t="shared" si="75"/>
        <v/>
      </c>
      <c r="B1649" s="55"/>
      <c r="C1649" s="129"/>
      <c r="D1649" s="55"/>
      <c r="E1649" s="56"/>
      <c r="F1649" s="133"/>
      <c r="G1649" s="56"/>
      <c r="H1649" s="84">
        <f>SUMIF('Cash Inflows'!E:E,'AR Journal'!D1649,'Cash Inflows'!F:F)</f>
        <v>0</v>
      </c>
      <c r="I1649" s="84">
        <f t="shared" si="76"/>
        <v>0</v>
      </c>
      <c r="J1649">
        <f t="shared" si="77"/>
        <v>0</v>
      </c>
      <c r="K1649" t="b">
        <f ca="1">IF(TODAY()-E1649&gt;'Data Inputs'!$B$46,TRUE,FALSE)</f>
        <v>1</v>
      </c>
    </row>
    <row r="1650" spans="1:11" x14ac:dyDescent="0.25">
      <c r="A1650" s="110" t="str">
        <f t="shared" si="75"/>
        <v/>
      </c>
      <c r="B1650" s="55"/>
      <c r="C1650" s="129"/>
      <c r="D1650" s="55"/>
      <c r="E1650" s="56"/>
      <c r="F1650" s="133"/>
      <c r="G1650" s="56"/>
      <c r="H1650" s="84">
        <f>SUMIF('Cash Inflows'!E:E,'AR Journal'!D1650,'Cash Inflows'!F:F)</f>
        <v>0</v>
      </c>
      <c r="I1650" s="84">
        <f t="shared" si="76"/>
        <v>0</v>
      </c>
      <c r="J1650">
        <f t="shared" si="77"/>
        <v>0</v>
      </c>
      <c r="K1650" t="b">
        <f ca="1">IF(TODAY()-E1650&gt;'Data Inputs'!$B$46,TRUE,FALSE)</f>
        <v>1</v>
      </c>
    </row>
    <row r="1651" spans="1:11" x14ac:dyDescent="0.25">
      <c r="A1651" s="110" t="str">
        <f t="shared" si="75"/>
        <v/>
      </c>
      <c r="B1651" s="55"/>
      <c r="C1651" s="129"/>
      <c r="D1651" s="55"/>
      <c r="E1651" s="56"/>
      <c r="F1651" s="133"/>
      <c r="G1651" s="56"/>
      <c r="H1651" s="84">
        <f>SUMIF('Cash Inflows'!E:E,'AR Journal'!D1651,'Cash Inflows'!F:F)</f>
        <v>0</v>
      </c>
      <c r="I1651" s="84">
        <f t="shared" si="76"/>
        <v>0</v>
      </c>
      <c r="J1651">
        <f t="shared" si="77"/>
        <v>0</v>
      </c>
      <c r="K1651" t="b">
        <f ca="1">IF(TODAY()-E1651&gt;'Data Inputs'!$B$46,TRUE,FALSE)</f>
        <v>1</v>
      </c>
    </row>
    <row r="1652" spans="1:11" x14ac:dyDescent="0.25">
      <c r="A1652" s="110" t="str">
        <f t="shared" si="75"/>
        <v/>
      </c>
      <c r="B1652" s="55"/>
      <c r="C1652" s="129"/>
      <c r="D1652" s="55"/>
      <c r="E1652" s="56"/>
      <c r="F1652" s="133"/>
      <c r="G1652" s="56"/>
      <c r="H1652" s="84">
        <f>SUMIF('Cash Inflows'!E:E,'AR Journal'!D1652,'Cash Inflows'!F:F)</f>
        <v>0</v>
      </c>
      <c r="I1652" s="84">
        <f t="shared" si="76"/>
        <v>0</v>
      </c>
      <c r="J1652">
        <f t="shared" si="77"/>
        <v>0</v>
      </c>
      <c r="K1652" t="b">
        <f ca="1">IF(TODAY()-E1652&gt;'Data Inputs'!$B$46,TRUE,FALSE)</f>
        <v>1</v>
      </c>
    </row>
    <row r="1653" spans="1:11" x14ac:dyDescent="0.25">
      <c r="A1653" s="110" t="str">
        <f t="shared" si="75"/>
        <v/>
      </c>
      <c r="B1653" s="55"/>
      <c r="C1653" s="129"/>
      <c r="D1653" s="55"/>
      <c r="E1653" s="56"/>
      <c r="F1653" s="133"/>
      <c r="G1653" s="56"/>
      <c r="H1653" s="84">
        <f>SUMIF('Cash Inflows'!E:E,'AR Journal'!D1653,'Cash Inflows'!F:F)</f>
        <v>0</v>
      </c>
      <c r="I1653" s="84">
        <f t="shared" si="76"/>
        <v>0</v>
      </c>
      <c r="J1653">
        <f t="shared" si="77"/>
        <v>0</v>
      </c>
      <c r="K1653" t="b">
        <f ca="1">IF(TODAY()-E1653&gt;'Data Inputs'!$B$46,TRUE,FALSE)</f>
        <v>1</v>
      </c>
    </row>
    <row r="1654" spans="1:11" x14ac:dyDescent="0.25">
      <c r="A1654" s="110" t="str">
        <f t="shared" si="75"/>
        <v/>
      </c>
      <c r="B1654" s="55"/>
      <c r="C1654" s="129"/>
      <c r="D1654" s="55"/>
      <c r="E1654" s="56"/>
      <c r="F1654" s="133"/>
      <c r="G1654" s="56"/>
      <c r="H1654" s="84">
        <f>SUMIF('Cash Inflows'!E:E,'AR Journal'!D1654,'Cash Inflows'!F:F)</f>
        <v>0</v>
      </c>
      <c r="I1654" s="84">
        <f t="shared" si="76"/>
        <v>0</v>
      </c>
      <c r="J1654">
        <f t="shared" si="77"/>
        <v>0</v>
      </c>
      <c r="K1654" t="b">
        <f ca="1">IF(TODAY()-E1654&gt;'Data Inputs'!$B$46,TRUE,FALSE)</f>
        <v>1</v>
      </c>
    </row>
    <row r="1655" spans="1:11" x14ac:dyDescent="0.25">
      <c r="A1655" s="110" t="str">
        <f t="shared" si="75"/>
        <v/>
      </c>
      <c r="B1655" s="55"/>
      <c r="C1655" s="129"/>
      <c r="D1655" s="55"/>
      <c r="E1655" s="56"/>
      <c r="F1655" s="133"/>
      <c r="G1655" s="56"/>
      <c r="H1655" s="84">
        <f>SUMIF('Cash Inflows'!E:E,'AR Journal'!D1655,'Cash Inflows'!F:F)</f>
        <v>0</v>
      </c>
      <c r="I1655" s="84">
        <f t="shared" si="76"/>
        <v>0</v>
      </c>
      <c r="J1655">
        <f t="shared" si="77"/>
        <v>0</v>
      </c>
      <c r="K1655" t="b">
        <f ca="1">IF(TODAY()-E1655&gt;'Data Inputs'!$B$46,TRUE,FALSE)</f>
        <v>1</v>
      </c>
    </row>
    <row r="1656" spans="1:11" x14ac:dyDescent="0.25">
      <c r="A1656" s="110" t="str">
        <f t="shared" si="75"/>
        <v/>
      </c>
      <c r="B1656" s="55"/>
      <c r="C1656" s="129"/>
      <c r="D1656" s="55"/>
      <c r="E1656" s="56"/>
      <c r="F1656" s="133"/>
      <c r="G1656" s="56"/>
      <c r="H1656" s="84">
        <f>SUMIF('Cash Inflows'!E:E,'AR Journal'!D1656,'Cash Inflows'!F:F)</f>
        <v>0</v>
      </c>
      <c r="I1656" s="84">
        <f t="shared" si="76"/>
        <v>0</v>
      </c>
      <c r="J1656">
        <f t="shared" si="77"/>
        <v>0</v>
      </c>
      <c r="K1656" t="b">
        <f ca="1">IF(TODAY()-E1656&gt;'Data Inputs'!$B$46,TRUE,FALSE)</f>
        <v>1</v>
      </c>
    </row>
    <row r="1657" spans="1:11" x14ac:dyDescent="0.25">
      <c r="A1657" s="110" t="str">
        <f t="shared" si="75"/>
        <v/>
      </c>
      <c r="B1657" s="55"/>
      <c r="C1657" s="129"/>
      <c r="D1657" s="55"/>
      <c r="E1657" s="56"/>
      <c r="F1657" s="133"/>
      <c r="G1657" s="56"/>
      <c r="H1657" s="84">
        <f>SUMIF('Cash Inflows'!E:E,'AR Journal'!D1657,'Cash Inflows'!F:F)</f>
        <v>0</v>
      </c>
      <c r="I1657" s="84">
        <f t="shared" si="76"/>
        <v>0</v>
      </c>
      <c r="J1657">
        <f t="shared" si="77"/>
        <v>0</v>
      </c>
      <c r="K1657" t="b">
        <f ca="1">IF(TODAY()-E1657&gt;'Data Inputs'!$B$46,TRUE,FALSE)</f>
        <v>1</v>
      </c>
    </row>
    <row r="1658" spans="1:11" x14ac:dyDescent="0.25">
      <c r="A1658" s="110" t="str">
        <f t="shared" si="75"/>
        <v/>
      </c>
      <c r="B1658" s="55"/>
      <c r="C1658" s="129"/>
      <c r="D1658" s="55"/>
      <c r="E1658" s="56"/>
      <c r="F1658" s="133"/>
      <c r="G1658" s="56"/>
      <c r="H1658" s="84">
        <f>SUMIF('Cash Inflows'!E:E,'AR Journal'!D1658,'Cash Inflows'!F:F)</f>
        <v>0</v>
      </c>
      <c r="I1658" s="84">
        <f t="shared" si="76"/>
        <v>0</v>
      </c>
      <c r="J1658">
        <f t="shared" si="77"/>
        <v>0</v>
      </c>
      <c r="K1658" t="b">
        <f ca="1">IF(TODAY()-E1658&gt;'Data Inputs'!$B$46,TRUE,FALSE)</f>
        <v>1</v>
      </c>
    </row>
    <row r="1659" spans="1:11" x14ac:dyDescent="0.25">
      <c r="A1659" s="110" t="str">
        <f t="shared" si="75"/>
        <v/>
      </c>
      <c r="B1659" s="55"/>
      <c r="C1659" s="129"/>
      <c r="D1659" s="55"/>
      <c r="E1659" s="56"/>
      <c r="F1659" s="133"/>
      <c r="G1659" s="56"/>
      <c r="H1659" s="84">
        <f>SUMIF('Cash Inflows'!E:E,'AR Journal'!D1659,'Cash Inflows'!F:F)</f>
        <v>0</v>
      </c>
      <c r="I1659" s="84">
        <f t="shared" si="76"/>
        <v>0</v>
      </c>
      <c r="J1659">
        <f t="shared" si="77"/>
        <v>0</v>
      </c>
      <c r="K1659" t="b">
        <f ca="1">IF(TODAY()-E1659&gt;'Data Inputs'!$B$46,TRUE,FALSE)</f>
        <v>1</v>
      </c>
    </row>
    <row r="1660" spans="1:11" x14ac:dyDescent="0.25">
      <c r="A1660" s="110" t="str">
        <f t="shared" si="75"/>
        <v/>
      </c>
      <c r="B1660" s="55"/>
      <c r="C1660" s="129"/>
      <c r="D1660" s="55"/>
      <c r="E1660" s="56"/>
      <c r="F1660" s="133"/>
      <c r="G1660" s="56"/>
      <c r="H1660" s="84">
        <f>SUMIF('Cash Inflows'!E:E,'AR Journal'!D1660,'Cash Inflows'!F:F)</f>
        <v>0</v>
      </c>
      <c r="I1660" s="84">
        <f t="shared" si="76"/>
        <v>0</v>
      </c>
      <c r="J1660">
        <f t="shared" si="77"/>
        <v>0</v>
      </c>
      <c r="K1660" t="b">
        <f ca="1">IF(TODAY()-E1660&gt;'Data Inputs'!$B$46,TRUE,FALSE)</f>
        <v>1</v>
      </c>
    </row>
    <row r="1661" spans="1:11" x14ac:dyDescent="0.25">
      <c r="A1661" s="110" t="str">
        <f t="shared" si="75"/>
        <v/>
      </c>
      <c r="B1661" s="55"/>
      <c r="C1661" s="129"/>
      <c r="D1661" s="55"/>
      <c r="E1661" s="56"/>
      <c r="F1661" s="133"/>
      <c r="G1661" s="56"/>
      <c r="H1661" s="84">
        <f>SUMIF('Cash Inflows'!E:E,'AR Journal'!D1661,'Cash Inflows'!F:F)</f>
        <v>0</v>
      </c>
      <c r="I1661" s="84">
        <f t="shared" si="76"/>
        <v>0</v>
      </c>
      <c r="J1661">
        <f t="shared" si="77"/>
        <v>0</v>
      </c>
      <c r="K1661" t="b">
        <f ca="1">IF(TODAY()-E1661&gt;'Data Inputs'!$B$46,TRUE,FALSE)</f>
        <v>1</v>
      </c>
    </row>
    <row r="1662" spans="1:11" x14ac:dyDescent="0.25">
      <c r="A1662" s="110" t="str">
        <f t="shared" si="75"/>
        <v/>
      </c>
      <c r="B1662" s="55"/>
      <c r="C1662" s="129"/>
      <c r="D1662" s="55"/>
      <c r="E1662" s="56"/>
      <c r="F1662" s="133"/>
      <c r="G1662" s="56"/>
      <c r="H1662" s="84">
        <f>SUMIF('Cash Inflows'!E:E,'AR Journal'!D1662,'Cash Inflows'!F:F)</f>
        <v>0</v>
      </c>
      <c r="I1662" s="84">
        <f t="shared" si="76"/>
        <v>0</v>
      </c>
      <c r="J1662">
        <f t="shared" si="77"/>
        <v>0</v>
      </c>
      <c r="K1662" t="b">
        <f ca="1">IF(TODAY()-E1662&gt;'Data Inputs'!$B$46,TRUE,FALSE)</f>
        <v>1</v>
      </c>
    </row>
    <row r="1663" spans="1:11" x14ac:dyDescent="0.25">
      <c r="A1663" s="110" t="str">
        <f t="shared" si="75"/>
        <v/>
      </c>
      <c r="B1663" s="55"/>
      <c r="C1663" s="129"/>
      <c r="D1663" s="55"/>
      <c r="E1663" s="56"/>
      <c r="F1663" s="133"/>
      <c r="G1663" s="56"/>
      <c r="H1663" s="84">
        <f>SUMIF('Cash Inflows'!E:E,'AR Journal'!D1663,'Cash Inflows'!F:F)</f>
        <v>0</v>
      </c>
      <c r="I1663" s="84">
        <f t="shared" si="76"/>
        <v>0</v>
      </c>
      <c r="J1663">
        <f t="shared" si="77"/>
        <v>0</v>
      </c>
      <c r="K1663" t="b">
        <f ca="1">IF(TODAY()-E1663&gt;'Data Inputs'!$B$46,TRUE,FALSE)</f>
        <v>1</v>
      </c>
    </row>
    <row r="1664" spans="1:11" x14ac:dyDescent="0.25">
      <c r="A1664" s="110" t="str">
        <f t="shared" si="75"/>
        <v/>
      </c>
      <c r="B1664" s="55"/>
      <c r="C1664" s="129"/>
      <c r="D1664" s="55"/>
      <c r="E1664" s="56"/>
      <c r="F1664" s="133"/>
      <c r="G1664" s="56"/>
      <c r="H1664" s="84">
        <f>SUMIF('Cash Inflows'!E:E,'AR Journal'!D1664,'Cash Inflows'!F:F)</f>
        <v>0</v>
      </c>
      <c r="I1664" s="84">
        <f t="shared" si="76"/>
        <v>0</v>
      </c>
      <c r="J1664">
        <f t="shared" si="77"/>
        <v>0</v>
      </c>
      <c r="K1664" t="b">
        <f ca="1">IF(TODAY()-E1664&gt;'Data Inputs'!$B$46,TRUE,FALSE)</f>
        <v>1</v>
      </c>
    </row>
    <row r="1665" spans="1:11" x14ac:dyDescent="0.25">
      <c r="A1665" s="110" t="str">
        <f t="shared" si="75"/>
        <v/>
      </c>
      <c r="B1665" s="55"/>
      <c r="C1665" s="129"/>
      <c r="D1665" s="55"/>
      <c r="E1665" s="56"/>
      <c r="F1665" s="133"/>
      <c r="G1665" s="56"/>
      <c r="H1665" s="84">
        <f>SUMIF('Cash Inflows'!E:E,'AR Journal'!D1665,'Cash Inflows'!F:F)</f>
        <v>0</v>
      </c>
      <c r="I1665" s="84">
        <f t="shared" si="76"/>
        <v>0</v>
      </c>
      <c r="J1665">
        <f t="shared" si="77"/>
        <v>0</v>
      </c>
      <c r="K1665" t="b">
        <f ca="1">IF(TODAY()-E1665&gt;'Data Inputs'!$B$46,TRUE,FALSE)</f>
        <v>1</v>
      </c>
    </row>
    <row r="1666" spans="1:11" x14ac:dyDescent="0.25">
      <c r="A1666" s="110" t="str">
        <f t="shared" si="75"/>
        <v/>
      </c>
      <c r="B1666" s="55"/>
      <c r="C1666" s="129"/>
      <c r="D1666" s="55"/>
      <c r="E1666" s="56"/>
      <c r="F1666" s="133"/>
      <c r="G1666" s="56"/>
      <c r="H1666" s="84">
        <f>SUMIF('Cash Inflows'!E:E,'AR Journal'!D1666,'Cash Inflows'!F:F)</f>
        <v>0</v>
      </c>
      <c r="I1666" s="84">
        <f t="shared" si="76"/>
        <v>0</v>
      </c>
      <c r="J1666">
        <f t="shared" si="77"/>
        <v>0</v>
      </c>
      <c r="K1666" t="b">
        <f ca="1">IF(TODAY()-E1666&gt;'Data Inputs'!$B$46,TRUE,FALSE)</f>
        <v>1</v>
      </c>
    </row>
    <row r="1667" spans="1:11" x14ac:dyDescent="0.25">
      <c r="A1667" s="110" t="str">
        <f t="shared" ref="A1667:A1730" si="78">IF(E1667="","",E1667+(6-J1667))</f>
        <v/>
      </c>
      <c r="B1667" s="55"/>
      <c r="C1667" s="129"/>
      <c r="D1667" s="55"/>
      <c r="E1667" s="56"/>
      <c r="F1667" s="133"/>
      <c r="G1667" s="56"/>
      <c r="H1667" s="84">
        <f>SUMIF('Cash Inflows'!E:E,'AR Journal'!D1667,'Cash Inflows'!F:F)</f>
        <v>0</v>
      </c>
      <c r="I1667" s="84">
        <f t="shared" ref="I1667:I1730" si="79">F1667-H1667</f>
        <v>0</v>
      </c>
      <c r="J1667">
        <f t="shared" ref="J1667:J1730" si="80">IF(WEEKDAY(E1667)=7,0,WEEKDAY(E1667))</f>
        <v>0</v>
      </c>
      <c r="K1667" t="b">
        <f ca="1">IF(TODAY()-E1667&gt;'Data Inputs'!$B$46,TRUE,FALSE)</f>
        <v>1</v>
      </c>
    </row>
    <row r="1668" spans="1:11" x14ac:dyDescent="0.25">
      <c r="A1668" s="110" t="str">
        <f t="shared" si="78"/>
        <v/>
      </c>
      <c r="B1668" s="55"/>
      <c r="C1668" s="129"/>
      <c r="D1668" s="55"/>
      <c r="E1668" s="56"/>
      <c r="F1668" s="133"/>
      <c r="G1668" s="56"/>
      <c r="H1668" s="84">
        <f>SUMIF('Cash Inflows'!E:E,'AR Journal'!D1668,'Cash Inflows'!F:F)</f>
        <v>0</v>
      </c>
      <c r="I1668" s="84">
        <f t="shared" si="79"/>
        <v>0</v>
      </c>
      <c r="J1668">
        <f t="shared" si="80"/>
        <v>0</v>
      </c>
      <c r="K1668" t="b">
        <f ca="1">IF(TODAY()-E1668&gt;'Data Inputs'!$B$46,TRUE,FALSE)</f>
        <v>1</v>
      </c>
    </row>
    <row r="1669" spans="1:11" x14ac:dyDescent="0.25">
      <c r="A1669" s="110" t="str">
        <f t="shared" si="78"/>
        <v/>
      </c>
      <c r="B1669" s="55"/>
      <c r="C1669" s="129"/>
      <c r="D1669" s="55"/>
      <c r="E1669" s="56"/>
      <c r="F1669" s="133"/>
      <c r="G1669" s="56"/>
      <c r="H1669" s="84">
        <f>SUMIF('Cash Inflows'!E:E,'AR Journal'!D1669,'Cash Inflows'!F:F)</f>
        <v>0</v>
      </c>
      <c r="I1669" s="84">
        <f t="shared" si="79"/>
        <v>0</v>
      </c>
      <c r="J1669">
        <f t="shared" si="80"/>
        <v>0</v>
      </c>
      <c r="K1669" t="b">
        <f ca="1">IF(TODAY()-E1669&gt;'Data Inputs'!$B$46,TRUE,FALSE)</f>
        <v>1</v>
      </c>
    </row>
    <row r="1670" spans="1:11" x14ac:dyDescent="0.25">
      <c r="A1670" s="110" t="str">
        <f t="shared" si="78"/>
        <v/>
      </c>
      <c r="B1670" s="55"/>
      <c r="C1670" s="129"/>
      <c r="D1670" s="55"/>
      <c r="E1670" s="56"/>
      <c r="F1670" s="133"/>
      <c r="G1670" s="56"/>
      <c r="H1670" s="84">
        <f>SUMIF('Cash Inflows'!E:E,'AR Journal'!D1670,'Cash Inflows'!F:F)</f>
        <v>0</v>
      </c>
      <c r="I1670" s="84">
        <f t="shared" si="79"/>
        <v>0</v>
      </c>
      <c r="J1670">
        <f t="shared" si="80"/>
        <v>0</v>
      </c>
      <c r="K1670" t="b">
        <f ca="1">IF(TODAY()-E1670&gt;'Data Inputs'!$B$46,TRUE,FALSE)</f>
        <v>1</v>
      </c>
    </row>
    <row r="1671" spans="1:11" x14ac:dyDescent="0.25">
      <c r="A1671" s="110" t="str">
        <f t="shared" si="78"/>
        <v/>
      </c>
      <c r="B1671" s="55"/>
      <c r="C1671" s="129"/>
      <c r="D1671" s="55"/>
      <c r="E1671" s="56"/>
      <c r="F1671" s="133"/>
      <c r="G1671" s="56"/>
      <c r="H1671" s="84">
        <f>SUMIF('Cash Inflows'!E:E,'AR Journal'!D1671,'Cash Inflows'!F:F)</f>
        <v>0</v>
      </c>
      <c r="I1671" s="84">
        <f t="shared" si="79"/>
        <v>0</v>
      </c>
      <c r="J1671">
        <f t="shared" si="80"/>
        <v>0</v>
      </c>
      <c r="K1671" t="b">
        <f ca="1">IF(TODAY()-E1671&gt;'Data Inputs'!$B$46,TRUE,FALSE)</f>
        <v>1</v>
      </c>
    </row>
    <row r="1672" spans="1:11" x14ac:dyDescent="0.25">
      <c r="A1672" s="110" t="str">
        <f t="shared" si="78"/>
        <v/>
      </c>
      <c r="B1672" s="55"/>
      <c r="C1672" s="129"/>
      <c r="D1672" s="55"/>
      <c r="E1672" s="56"/>
      <c r="F1672" s="133"/>
      <c r="G1672" s="56"/>
      <c r="H1672" s="84">
        <f>SUMIF('Cash Inflows'!E:E,'AR Journal'!D1672,'Cash Inflows'!F:F)</f>
        <v>0</v>
      </c>
      <c r="I1672" s="84">
        <f t="shared" si="79"/>
        <v>0</v>
      </c>
      <c r="J1672">
        <f t="shared" si="80"/>
        <v>0</v>
      </c>
      <c r="K1672" t="b">
        <f ca="1">IF(TODAY()-E1672&gt;'Data Inputs'!$B$46,TRUE,FALSE)</f>
        <v>1</v>
      </c>
    </row>
    <row r="1673" spans="1:11" x14ac:dyDescent="0.25">
      <c r="A1673" s="110" t="str">
        <f t="shared" si="78"/>
        <v/>
      </c>
      <c r="B1673" s="55"/>
      <c r="C1673" s="129"/>
      <c r="D1673" s="55"/>
      <c r="E1673" s="56"/>
      <c r="F1673" s="133"/>
      <c r="G1673" s="56"/>
      <c r="H1673" s="84">
        <f>SUMIF('Cash Inflows'!E:E,'AR Journal'!D1673,'Cash Inflows'!F:F)</f>
        <v>0</v>
      </c>
      <c r="I1673" s="84">
        <f t="shared" si="79"/>
        <v>0</v>
      </c>
      <c r="J1673">
        <f t="shared" si="80"/>
        <v>0</v>
      </c>
      <c r="K1673" t="b">
        <f ca="1">IF(TODAY()-E1673&gt;'Data Inputs'!$B$46,TRUE,FALSE)</f>
        <v>1</v>
      </c>
    </row>
    <row r="1674" spans="1:11" x14ac:dyDescent="0.25">
      <c r="A1674" s="110" t="str">
        <f t="shared" si="78"/>
        <v/>
      </c>
      <c r="B1674" s="55"/>
      <c r="C1674" s="129"/>
      <c r="D1674" s="55"/>
      <c r="E1674" s="56"/>
      <c r="F1674" s="133"/>
      <c r="G1674" s="56"/>
      <c r="H1674" s="84">
        <f>SUMIF('Cash Inflows'!E:E,'AR Journal'!D1674,'Cash Inflows'!F:F)</f>
        <v>0</v>
      </c>
      <c r="I1674" s="84">
        <f t="shared" si="79"/>
        <v>0</v>
      </c>
      <c r="J1674">
        <f t="shared" si="80"/>
        <v>0</v>
      </c>
      <c r="K1674" t="b">
        <f ca="1">IF(TODAY()-E1674&gt;'Data Inputs'!$B$46,TRUE,FALSE)</f>
        <v>1</v>
      </c>
    </row>
    <row r="1675" spans="1:11" x14ac:dyDescent="0.25">
      <c r="A1675" s="110" t="str">
        <f t="shared" si="78"/>
        <v/>
      </c>
      <c r="B1675" s="55"/>
      <c r="C1675" s="129"/>
      <c r="D1675" s="55"/>
      <c r="E1675" s="56"/>
      <c r="F1675" s="133"/>
      <c r="G1675" s="56"/>
      <c r="H1675" s="84">
        <f>SUMIF('Cash Inflows'!E:E,'AR Journal'!D1675,'Cash Inflows'!F:F)</f>
        <v>0</v>
      </c>
      <c r="I1675" s="84">
        <f t="shared" si="79"/>
        <v>0</v>
      </c>
      <c r="J1675">
        <f t="shared" si="80"/>
        <v>0</v>
      </c>
      <c r="K1675" t="b">
        <f ca="1">IF(TODAY()-E1675&gt;'Data Inputs'!$B$46,TRUE,FALSE)</f>
        <v>1</v>
      </c>
    </row>
    <row r="1676" spans="1:11" x14ac:dyDescent="0.25">
      <c r="A1676" s="110" t="str">
        <f t="shared" si="78"/>
        <v/>
      </c>
      <c r="B1676" s="55"/>
      <c r="C1676" s="129"/>
      <c r="D1676" s="55"/>
      <c r="E1676" s="56"/>
      <c r="F1676" s="133"/>
      <c r="G1676" s="56"/>
      <c r="H1676" s="84">
        <f>SUMIF('Cash Inflows'!E:E,'AR Journal'!D1676,'Cash Inflows'!F:F)</f>
        <v>0</v>
      </c>
      <c r="I1676" s="84">
        <f t="shared" si="79"/>
        <v>0</v>
      </c>
      <c r="J1676">
        <f t="shared" si="80"/>
        <v>0</v>
      </c>
      <c r="K1676" t="b">
        <f ca="1">IF(TODAY()-E1676&gt;'Data Inputs'!$B$46,TRUE,FALSE)</f>
        <v>1</v>
      </c>
    </row>
    <row r="1677" spans="1:11" x14ac:dyDescent="0.25">
      <c r="A1677" s="110" t="str">
        <f t="shared" si="78"/>
        <v/>
      </c>
      <c r="B1677" s="55"/>
      <c r="C1677" s="129"/>
      <c r="D1677" s="55"/>
      <c r="E1677" s="56"/>
      <c r="F1677" s="133"/>
      <c r="G1677" s="56"/>
      <c r="H1677" s="84">
        <f>SUMIF('Cash Inflows'!E:E,'AR Journal'!D1677,'Cash Inflows'!F:F)</f>
        <v>0</v>
      </c>
      <c r="I1677" s="84">
        <f t="shared" si="79"/>
        <v>0</v>
      </c>
      <c r="J1677">
        <f t="shared" si="80"/>
        <v>0</v>
      </c>
      <c r="K1677" t="b">
        <f ca="1">IF(TODAY()-E1677&gt;'Data Inputs'!$B$46,TRUE,FALSE)</f>
        <v>1</v>
      </c>
    </row>
    <row r="1678" spans="1:11" x14ac:dyDescent="0.25">
      <c r="A1678" s="110" t="str">
        <f t="shared" si="78"/>
        <v/>
      </c>
      <c r="B1678" s="55"/>
      <c r="C1678" s="129"/>
      <c r="D1678" s="55"/>
      <c r="E1678" s="56"/>
      <c r="F1678" s="133"/>
      <c r="G1678" s="56"/>
      <c r="H1678" s="84">
        <f>SUMIF('Cash Inflows'!E:E,'AR Journal'!D1678,'Cash Inflows'!F:F)</f>
        <v>0</v>
      </c>
      <c r="I1678" s="84">
        <f t="shared" si="79"/>
        <v>0</v>
      </c>
      <c r="J1678">
        <f t="shared" si="80"/>
        <v>0</v>
      </c>
      <c r="K1678" t="b">
        <f ca="1">IF(TODAY()-E1678&gt;'Data Inputs'!$B$46,TRUE,FALSE)</f>
        <v>1</v>
      </c>
    </row>
    <row r="1679" spans="1:11" x14ac:dyDescent="0.25">
      <c r="A1679" s="110" t="str">
        <f t="shared" si="78"/>
        <v/>
      </c>
      <c r="B1679" s="55"/>
      <c r="C1679" s="129"/>
      <c r="D1679" s="55"/>
      <c r="E1679" s="56"/>
      <c r="F1679" s="133"/>
      <c r="G1679" s="56"/>
      <c r="H1679" s="84">
        <f>SUMIF('Cash Inflows'!E:E,'AR Journal'!D1679,'Cash Inflows'!F:F)</f>
        <v>0</v>
      </c>
      <c r="I1679" s="84">
        <f t="shared" si="79"/>
        <v>0</v>
      </c>
      <c r="J1679">
        <f t="shared" si="80"/>
        <v>0</v>
      </c>
      <c r="K1679" t="b">
        <f ca="1">IF(TODAY()-E1679&gt;'Data Inputs'!$B$46,TRUE,FALSE)</f>
        <v>1</v>
      </c>
    </row>
    <row r="1680" spans="1:11" x14ac:dyDescent="0.25">
      <c r="A1680" s="110" t="str">
        <f t="shared" si="78"/>
        <v/>
      </c>
      <c r="B1680" s="55"/>
      <c r="C1680" s="129"/>
      <c r="D1680" s="55"/>
      <c r="E1680" s="56"/>
      <c r="F1680" s="133"/>
      <c r="G1680" s="56"/>
      <c r="H1680" s="84">
        <f>SUMIF('Cash Inflows'!E:E,'AR Journal'!D1680,'Cash Inflows'!F:F)</f>
        <v>0</v>
      </c>
      <c r="I1680" s="84">
        <f t="shared" si="79"/>
        <v>0</v>
      </c>
      <c r="J1680">
        <f t="shared" si="80"/>
        <v>0</v>
      </c>
      <c r="K1680" t="b">
        <f ca="1">IF(TODAY()-E1680&gt;'Data Inputs'!$B$46,TRUE,FALSE)</f>
        <v>1</v>
      </c>
    </row>
    <row r="1681" spans="1:11" x14ac:dyDescent="0.25">
      <c r="A1681" s="110" t="str">
        <f t="shared" si="78"/>
        <v/>
      </c>
      <c r="B1681" s="55"/>
      <c r="C1681" s="129"/>
      <c r="D1681" s="55"/>
      <c r="E1681" s="56"/>
      <c r="F1681" s="133"/>
      <c r="G1681" s="56"/>
      <c r="H1681" s="84">
        <f>SUMIF('Cash Inflows'!E:E,'AR Journal'!D1681,'Cash Inflows'!F:F)</f>
        <v>0</v>
      </c>
      <c r="I1681" s="84">
        <f t="shared" si="79"/>
        <v>0</v>
      </c>
      <c r="J1681">
        <f t="shared" si="80"/>
        <v>0</v>
      </c>
      <c r="K1681" t="b">
        <f ca="1">IF(TODAY()-E1681&gt;'Data Inputs'!$B$46,TRUE,FALSE)</f>
        <v>1</v>
      </c>
    </row>
    <row r="1682" spans="1:11" x14ac:dyDescent="0.25">
      <c r="A1682" s="110" t="str">
        <f t="shared" si="78"/>
        <v/>
      </c>
      <c r="B1682" s="55"/>
      <c r="C1682" s="129"/>
      <c r="D1682" s="55"/>
      <c r="E1682" s="56"/>
      <c r="F1682" s="133"/>
      <c r="G1682" s="56"/>
      <c r="H1682" s="84">
        <f>SUMIF('Cash Inflows'!E:E,'AR Journal'!D1682,'Cash Inflows'!F:F)</f>
        <v>0</v>
      </c>
      <c r="I1682" s="84">
        <f t="shared" si="79"/>
        <v>0</v>
      </c>
      <c r="J1682">
        <f t="shared" si="80"/>
        <v>0</v>
      </c>
      <c r="K1682" t="b">
        <f ca="1">IF(TODAY()-E1682&gt;'Data Inputs'!$B$46,TRUE,FALSE)</f>
        <v>1</v>
      </c>
    </row>
    <row r="1683" spans="1:11" x14ac:dyDescent="0.25">
      <c r="A1683" s="110" t="str">
        <f t="shared" si="78"/>
        <v/>
      </c>
      <c r="B1683" s="55"/>
      <c r="C1683" s="129"/>
      <c r="D1683" s="55"/>
      <c r="E1683" s="56"/>
      <c r="F1683" s="133"/>
      <c r="G1683" s="56"/>
      <c r="H1683" s="84">
        <f>SUMIF('Cash Inflows'!E:E,'AR Journal'!D1683,'Cash Inflows'!F:F)</f>
        <v>0</v>
      </c>
      <c r="I1683" s="84">
        <f t="shared" si="79"/>
        <v>0</v>
      </c>
      <c r="J1683">
        <f t="shared" si="80"/>
        <v>0</v>
      </c>
      <c r="K1683" t="b">
        <f ca="1">IF(TODAY()-E1683&gt;'Data Inputs'!$B$46,TRUE,FALSE)</f>
        <v>1</v>
      </c>
    </row>
    <row r="1684" spans="1:11" x14ac:dyDescent="0.25">
      <c r="A1684" s="110" t="str">
        <f t="shared" si="78"/>
        <v/>
      </c>
      <c r="B1684" s="55"/>
      <c r="C1684" s="129"/>
      <c r="D1684" s="55"/>
      <c r="E1684" s="56"/>
      <c r="F1684" s="133"/>
      <c r="G1684" s="56"/>
      <c r="H1684" s="84">
        <f>SUMIF('Cash Inflows'!E:E,'AR Journal'!D1684,'Cash Inflows'!F:F)</f>
        <v>0</v>
      </c>
      <c r="I1684" s="84">
        <f t="shared" si="79"/>
        <v>0</v>
      </c>
      <c r="J1684">
        <f t="shared" si="80"/>
        <v>0</v>
      </c>
      <c r="K1684" t="b">
        <f ca="1">IF(TODAY()-E1684&gt;'Data Inputs'!$B$46,TRUE,FALSE)</f>
        <v>1</v>
      </c>
    </row>
    <row r="1685" spans="1:11" x14ac:dyDescent="0.25">
      <c r="A1685" s="110" t="str">
        <f t="shared" si="78"/>
        <v/>
      </c>
      <c r="B1685" s="55"/>
      <c r="C1685" s="129"/>
      <c r="D1685" s="55"/>
      <c r="E1685" s="56"/>
      <c r="F1685" s="133"/>
      <c r="G1685" s="56"/>
      <c r="H1685" s="84">
        <f>SUMIF('Cash Inflows'!E:E,'AR Journal'!D1685,'Cash Inflows'!F:F)</f>
        <v>0</v>
      </c>
      <c r="I1685" s="84">
        <f t="shared" si="79"/>
        <v>0</v>
      </c>
      <c r="J1685">
        <f t="shared" si="80"/>
        <v>0</v>
      </c>
      <c r="K1685" t="b">
        <f ca="1">IF(TODAY()-E1685&gt;'Data Inputs'!$B$46,TRUE,FALSE)</f>
        <v>1</v>
      </c>
    </row>
    <row r="1686" spans="1:11" x14ac:dyDescent="0.25">
      <c r="A1686" s="110" t="str">
        <f t="shared" si="78"/>
        <v/>
      </c>
      <c r="B1686" s="55"/>
      <c r="C1686" s="129"/>
      <c r="D1686" s="55"/>
      <c r="E1686" s="56"/>
      <c r="F1686" s="133"/>
      <c r="G1686" s="56"/>
      <c r="H1686" s="84">
        <f>SUMIF('Cash Inflows'!E:E,'AR Journal'!D1686,'Cash Inflows'!F:F)</f>
        <v>0</v>
      </c>
      <c r="I1686" s="84">
        <f t="shared" si="79"/>
        <v>0</v>
      </c>
      <c r="J1686">
        <f t="shared" si="80"/>
        <v>0</v>
      </c>
      <c r="K1686" t="b">
        <f ca="1">IF(TODAY()-E1686&gt;'Data Inputs'!$B$46,TRUE,FALSE)</f>
        <v>1</v>
      </c>
    </row>
    <row r="1687" spans="1:11" x14ac:dyDescent="0.25">
      <c r="A1687" s="110" t="str">
        <f t="shared" si="78"/>
        <v/>
      </c>
      <c r="B1687" s="55"/>
      <c r="C1687" s="129"/>
      <c r="D1687" s="55"/>
      <c r="E1687" s="56"/>
      <c r="F1687" s="133"/>
      <c r="G1687" s="56"/>
      <c r="H1687" s="84">
        <f>SUMIF('Cash Inflows'!E:E,'AR Journal'!D1687,'Cash Inflows'!F:F)</f>
        <v>0</v>
      </c>
      <c r="I1687" s="84">
        <f t="shared" si="79"/>
        <v>0</v>
      </c>
      <c r="J1687">
        <f t="shared" si="80"/>
        <v>0</v>
      </c>
      <c r="K1687" t="b">
        <f ca="1">IF(TODAY()-E1687&gt;'Data Inputs'!$B$46,TRUE,FALSE)</f>
        <v>1</v>
      </c>
    </row>
    <row r="1688" spans="1:11" x14ac:dyDescent="0.25">
      <c r="A1688" s="110" t="str">
        <f t="shared" si="78"/>
        <v/>
      </c>
      <c r="B1688" s="55"/>
      <c r="C1688" s="129"/>
      <c r="D1688" s="55"/>
      <c r="E1688" s="56"/>
      <c r="F1688" s="133"/>
      <c r="G1688" s="56"/>
      <c r="H1688" s="84">
        <f>SUMIF('Cash Inflows'!E:E,'AR Journal'!D1688,'Cash Inflows'!F:F)</f>
        <v>0</v>
      </c>
      <c r="I1688" s="84">
        <f t="shared" si="79"/>
        <v>0</v>
      </c>
      <c r="J1688">
        <f t="shared" si="80"/>
        <v>0</v>
      </c>
      <c r="K1688" t="b">
        <f ca="1">IF(TODAY()-E1688&gt;'Data Inputs'!$B$46,TRUE,FALSE)</f>
        <v>1</v>
      </c>
    </row>
    <row r="1689" spans="1:11" x14ac:dyDescent="0.25">
      <c r="A1689" s="110" t="str">
        <f t="shared" si="78"/>
        <v/>
      </c>
      <c r="B1689" s="55"/>
      <c r="C1689" s="129"/>
      <c r="D1689" s="55"/>
      <c r="E1689" s="56"/>
      <c r="F1689" s="133"/>
      <c r="G1689" s="56"/>
      <c r="H1689" s="84">
        <f>SUMIF('Cash Inflows'!E:E,'AR Journal'!D1689,'Cash Inflows'!F:F)</f>
        <v>0</v>
      </c>
      <c r="I1689" s="84">
        <f t="shared" si="79"/>
        <v>0</v>
      </c>
      <c r="J1689">
        <f t="shared" si="80"/>
        <v>0</v>
      </c>
      <c r="K1689" t="b">
        <f ca="1">IF(TODAY()-E1689&gt;'Data Inputs'!$B$46,TRUE,FALSE)</f>
        <v>1</v>
      </c>
    </row>
    <row r="1690" spans="1:11" x14ac:dyDescent="0.25">
      <c r="A1690" s="110" t="str">
        <f t="shared" si="78"/>
        <v/>
      </c>
      <c r="B1690" s="55"/>
      <c r="C1690" s="129"/>
      <c r="D1690" s="55"/>
      <c r="E1690" s="56"/>
      <c r="F1690" s="133"/>
      <c r="G1690" s="56"/>
      <c r="H1690" s="84">
        <f>SUMIF('Cash Inflows'!E:E,'AR Journal'!D1690,'Cash Inflows'!F:F)</f>
        <v>0</v>
      </c>
      <c r="I1690" s="84">
        <f t="shared" si="79"/>
        <v>0</v>
      </c>
      <c r="J1690">
        <f t="shared" si="80"/>
        <v>0</v>
      </c>
      <c r="K1690" t="b">
        <f ca="1">IF(TODAY()-E1690&gt;'Data Inputs'!$B$46,TRUE,FALSE)</f>
        <v>1</v>
      </c>
    </row>
    <row r="1691" spans="1:11" x14ac:dyDescent="0.25">
      <c r="A1691" s="110" t="str">
        <f t="shared" si="78"/>
        <v/>
      </c>
      <c r="B1691" s="55"/>
      <c r="C1691" s="129"/>
      <c r="D1691" s="55"/>
      <c r="E1691" s="56"/>
      <c r="F1691" s="133"/>
      <c r="G1691" s="56"/>
      <c r="H1691" s="84">
        <f>SUMIF('Cash Inflows'!E:E,'AR Journal'!D1691,'Cash Inflows'!F:F)</f>
        <v>0</v>
      </c>
      <c r="I1691" s="84">
        <f t="shared" si="79"/>
        <v>0</v>
      </c>
      <c r="J1691">
        <f t="shared" si="80"/>
        <v>0</v>
      </c>
      <c r="K1691" t="b">
        <f ca="1">IF(TODAY()-E1691&gt;'Data Inputs'!$B$46,TRUE,FALSE)</f>
        <v>1</v>
      </c>
    </row>
    <row r="1692" spans="1:11" x14ac:dyDescent="0.25">
      <c r="A1692" s="110" t="str">
        <f t="shared" si="78"/>
        <v/>
      </c>
      <c r="B1692" s="55"/>
      <c r="C1692" s="129"/>
      <c r="D1692" s="55"/>
      <c r="E1692" s="56"/>
      <c r="F1692" s="133"/>
      <c r="G1692" s="56"/>
      <c r="H1692" s="84">
        <f>SUMIF('Cash Inflows'!E:E,'AR Journal'!D1692,'Cash Inflows'!F:F)</f>
        <v>0</v>
      </c>
      <c r="I1692" s="84">
        <f t="shared" si="79"/>
        <v>0</v>
      </c>
      <c r="J1692">
        <f t="shared" si="80"/>
        <v>0</v>
      </c>
      <c r="K1692" t="b">
        <f ca="1">IF(TODAY()-E1692&gt;'Data Inputs'!$B$46,TRUE,FALSE)</f>
        <v>1</v>
      </c>
    </row>
    <row r="1693" spans="1:11" x14ac:dyDescent="0.25">
      <c r="A1693" s="110" t="str">
        <f t="shared" si="78"/>
        <v/>
      </c>
      <c r="B1693" s="55"/>
      <c r="C1693" s="129"/>
      <c r="D1693" s="55"/>
      <c r="E1693" s="56"/>
      <c r="F1693" s="133"/>
      <c r="G1693" s="56"/>
      <c r="H1693" s="84">
        <f>SUMIF('Cash Inflows'!E:E,'AR Journal'!D1693,'Cash Inflows'!F:F)</f>
        <v>0</v>
      </c>
      <c r="I1693" s="84">
        <f t="shared" si="79"/>
        <v>0</v>
      </c>
      <c r="J1693">
        <f t="shared" si="80"/>
        <v>0</v>
      </c>
      <c r="K1693" t="b">
        <f ca="1">IF(TODAY()-E1693&gt;'Data Inputs'!$B$46,TRUE,FALSE)</f>
        <v>1</v>
      </c>
    </row>
    <row r="1694" spans="1:11" x14ac:dyDescent="0.25">
      <c r="A1694" s="110" t="str">
        <f t="shared" si="78"/>
        <v/>
      </c>
      <c r="B1694" s="55"/>
      <c r="C1694" s="129"/>
      <c r="D1694" s="55"/>
      <c r="E1694" s="56"/>
      <c r="F1694" s="133"/>
      <c r="G1694" s="56"/>
      <c r="H1694" s="84">
        <f>SUMIF('Cash Inflows'!E:E,'AR Journal'!D1694,'Cash Inflows'!F:F)</f>
        <v>0</v>
      </c>
      <c r="I1694" s="84">
        <f t="shared" si="79"/>
        <v>0</v>
      </c>
      <c r="J1694">
        <f t="shared" si="80"/>
        <v>0</v>
      </c>
      <c r="K1694" t="b">
        <f ca="1">IF(TODAY()-E1694&gt;'Data Inputs'!$B$46,TRUE,FALSE)</f>
        <v>1</v>
      </c>
    </row>
    <row r="1695" spans="1:11" x14ac:dyDescent="0.25">
      <c r="A1695" s="110" t="str">
        <f t="shared" si="78"/>
        <v/>
      </c>
      <c r="B1695" s="55"/>
      <c r="C1695" s="129"/>
      <c r="D1695" s="55"/>
      <c r="E1695" s="56"/>
      <c r="F1695" s="133"/>
      <c r="G1695" s="56"/>
      <c r="H1695" s="84">
        <f>SUMIF('Cash Inflows'!E:E,'AR Journal'!D1695,'Cash Inflows'!F:F)</f>
        <v>0</v>
      </c>
      <c r="I1695" s="84">
        <f t="shared" si="79"/>
        <v>0</v>
      </c>
      <c r="J1695">
        <f t="shared" si="80"/>
        <v>0</v>
      </c>
      <c r="K1695" t="b">
        <f ca="1">IF(TODAY()-E1695&gt;'Data Inputs'!$B$46,TRUE,FALSE)</f>
        <v>1</v>
      </c>
    </row>
    <row r="1696" spans="1:11" x14ac:dyDescent="0.25">
      <c r="A1696" s="110" t="str">
        <f t="shared" si="78"/>
        <v/>
      </c>
      <c r="B1696" s="55"/>
      <c r="C1696" s="129"/>
      <c r="D1696" s="55"/>
      <c r="E1696" s="56"/>
      <c r="F1696" s="133"/>
      <c r="G1696" s="56"/>
      <c r="H1696" s="84">
        <f>SUMIF('Cash Inflows'!E:E,'AR Journal'!D1696,'Cash Inflows'!F:F)</f>
        <v>0</v>
      </c>
      <c r="I1696" s="84">
        <f t="shared" si="79"/>
        <v>0</v>
      </c>
      <c r="J1696">
        <f t="shared" si="80"/>
        <v>0</v>
      </c>
      <c r="K1696" t="b">
        <f ca="1">IF(TODAY()-E1696&gt;'Data Inputs'!$B$46,TRUE,FALSE)</f>
        <v>1</v>
      </c>
    </row>
    <row r="1697" spans="1:11" x14ac:dyDescent="0.25">
      <c r="A1697" s="110" t="str">
        <f t="shared" si="78"/>
        <v/>
      </c>
      <c r="B1697" s="55"/>
      <c r="C1697" s="129"/>
      <c r="D1697" s="55"/>
      <c r="E1697" s="56"/>
      <c r="F1697" s="133"/>
      <c r="G1697" s="56"/>
      <c r="H1697" s="84">
        <f>SUMIF('Cash Inflows'!E:E,'AR Journal'!D1697,'Cash Inflows'!F:F)</f>
        <v>0</v>
      </c>
      <c r="I1697" s="84">
        <f t="shared" si="79"/>
        <v>0</v>
      </c>
      <c r="J1697">
        <f t="shared" si="80"/>
        <v>0</v>
      </c>
      <c r="K1697" t="b">
        <f ca="1">IF(TODAY()-E1697&gt;'Data Inputs'!$B$46,TRUE,FALSE)</f>
        <v>1</v>
      </c>
    </row>
    <row r="1698" spans="1:11" x14ac:dyDescent="0.25">
      <c r="A1698" s="110" t="str">
        <f t="shared" si="78"/>
        <v/>
      </c>
      <c r="B1698" s="55"/>
      <c r="C1698" s="129"/>
      <c r="D1698" s="55"/>
      <c r="E1698" s="56"/>
      <c r="F1698" s="133"/>
      <c r="G1698" s="56"/>
      <c r="H1698" s="84">
        <f>SUMIF('Cash Inflows'!E:E,'AR Journal'!D1698,'Cash Inflows'!F:F)</f>
        <v>0</v>
      </c>
      <c r="I1698" s="84">
        <f t="shared" si="79"/>
        <v>0</v>
      </c>
      <c r="J1698">
        <f t="shared" si="80"/>
        <v>0</v>
      </c>
      <c r="K1698" t="b">
        <f ca="1">IF(TODAY()-E1698&gt;'Data Inputs'!$B$46,TRUE,FALSE)</f>
        <v>1</v>
      </c>
    </row>
    <row r="1699" spans="1:11" x14ac:dyDescent="0.25">
      <c r="A1699" s="110" t="str">
        <f t="shared" si="78"/>
        <v/>
      </c>
      <c r="B1699" s="55"/>
      <c r="C1699" s="129"/>
      <c r="D1699" s="55"/>
      <c r="E1699" s="56"/>
      <c r="F1699" s="133"/>
      <c r="G1699" s="56"/>
      <c r="H1699" s="84">
        <f>SUMIF('Cash Inflows'!E:E,'AR Journal'!D1699,'Cash Inflows'!F:F)</f>
        <v>0</v>
      </c>
      <c r="I1699" s="84">
        <f t="shared" si="79"/>
        <v>0</v>
      </c>
      <c r="J1699">
        <f t="shared" si="80"/>
        <v>0</v>
      </c>
      <c r="K1699" t="b">
        <f ca="1">IF(TODAY()-E1699&gt;'Data Inputs'!$B$46,TRUE,FALSE)</f>
        <v>1</v>
      </c>
    </row>
    <row r="1700" spans="1:11" x14ac:dyDescent="0.25">
      <c r="A1700" s="110" t="str">
        <f t="shared" si="78"/>
        <v/>
      </c>
      <c r="B1700" s="55"/>
      <c r="C1700" s="129"/>
      <c r="D1700" s="55"/>
      <c r="E1700" s="56"/>
      <c r="F1700" s="133"/>
      <c r="G1700" s="56"/>
      <c r="H1700" s="84">
        <f>SUMIF('Cash Inflows'!E:E,'AR Journal'!D1700,'Cash Inflows'!F:F)</f>
        <v>0</v>
      </c>
      <c r="I1700" s="84">
        <f t="shared" si="79"/>
        <v>0</v>
      </c>
      <c r="J1700">
        <f t="shared" si="80"/>
        <v>0</v>
      </c>
      <c r="K1700" t="b">
        <f ca="1">IF(TODAY()-E1700&gt;'Data Inputs'!$B$46,TRUE,FALSE)</f>
        <v>1</v>
      </c>
    </row>
    <row r="1701" spans="1:11" x14ac:dyDescent="0.25">
      <c r="A1701" s="110" t="str">
        <f t="shared" si="78"/>
        <v/>
      </c>
      <c r="B1701" s="55"/>
      <c r="C1701" s="129"/>
      <c r="D1701" s="55"/>
      <c r="E1701" s="56"/>
      <c r="F1701" s="133"/>
      <c r="G1701" s="56"/>
      <c r="H1701" s="84">
        <f>SUMIF('Cash Inflows'!E:E,'AR Journal'!D1701,'Cash Inflows'!F:F)</f>
        <v>0</v>
      </c>
      <c r="I1701" s="84">
        <f t="shared" si="79"/>
        <v>0</v>
      </c>
      <c r="J1701">
        <f t="shared" si="80"/>
        <v>0</v>
      </c>
      <c r="K1701" t="b">
        <f ca="1">IF(TODAY()-E1701&gt;'Data Inputs'!$B$46,TRUE,FALSE)</f>
        <v>1</v>
      </c>
    </row>
    <row r="1702" spans="1:11" x14ac:dyDescent="0.25">
      <c r="A1702" s="110" t="str">
        <f t="shared" si="78"/>
        <v/>
      </c>
      <c r="B1702" s="55"/>
      <c r="C1702" s="129"/>
      <c r="D1702" s="55"/>
      <c r="E1702" s="56"/>
      <c r="F1702" s="133"/>
      <c r="G1702" s="56"/>
      <c r="H1702" s="84">
        <f>SUMIF('Cash Inflows'!E:E,'AR Journal'!D1702,'Cash Inflows'!F:F)</f>
        <v>0</v>
      </c>
      <c r="I1702" s="84">
        <f t="shared" si="79"/>
        <v>0</v>
      </c>
      <c r="J1702">
        <f t="shared" si="80"/>
        <v>0</v>
      </c>
      <c r="K1702" t="b">
        <f ca="1">IF(TODAY()-E1702&gt;'Data Inputs'!$B$46,TRUE,FALSE)</f>
        <v>1</v>
      </c>
    </row>
    <row r="1703" spans="1:11" x14ac:dyDescent="0.25">
      <c r="A1703" s="110" t="str">
        <f t="shared" si="78"/>
        <v/>
      </c>
      <c r="B1703" s="55"/>
      <c r="C1703" s="129"/>
      <c r="D1703" s="55"/>
      <c r="E1703" s="56"/>
      <c r="F1703" s="133"/>
      <c r="G1703" s="56"/>
      <c r="H1703" s="84">
        <f>SUMIF('Cash Inflows'!E:E,'AR Journal'!D1703,'Cash Inflows'!F:F)</f>
        <v>0</v>
      </c>
      <c r="I1703" s="84">
        <f t="shared" si="79"/>
        <v>0</v>
      </c>
      <c r="J1703">
        <f t="shared" si="80"/>
        <v>0</v>
      </c>
      <c r="K1703" t="b">
        <f ca="1">IF(TODAY()-E1703&gt;'Data Inputs'!$B$46,TRUE,FALSE)</f>
        <v>1</v>
      </c>
    </row>
    <row r="1704" spans="1:11" x14ac:dyDescent="0.25">
      <c r="A1704" s="110" t="str">
        <f t="shared" si="78"/>
        <v/>
      </c>
      <c r="B1704" s="55"/>
      <c r="C1704" s="129"/>
      <c r="D1704" s="55"/>
      <c r="E1704" s="56"/>
      <c r="F1704" s="133"/>
      <c r="G1704" s="56"/>
      <c r="H1704" s="84">
        <f>SUMIF('Cash Inflows'!E:E,'AR Journal'!D1704,'Cash Inflows'!F:F)</f>
        <v>0</v>
      </c>
      <c r="I1704" s="84">
        <f t="shared" si="79"/>
        <v>0</v>
      </c>
      <c r="J1704">
        <f t="shared" si="80"/>
        <v>0</v>
      </c>
      <c r="K1704" t="b">
        <f ca="1">IF(TODAY()-E1704&gt;'Data Inputs'!$B$46,TRUE,FALSE)</f>
        <v>1</v>
      </c>
    </row>
    <row r="1705" spans="1:11" x14ac:dyDescent="0.25">
      <c r="A1705" s="110" t="str">
        <f t="shared" si="78"/>
        <v/>
      </c>
      <c r="B1705" s="55"/>
      <c r="C1705" s="129"/>
      <c r="D1705" s="55"/>
      <c r="E1705" s="56"/>
      <c r="F1705" s="133"/>
      <c r="G1705" s="56"/>
      <c r="H1705" s="84">
        <f>SUMIF('Cash Inflows'!E:E,'AR Journal'!D1705,'Cash Inflows'!F:F)</f>
        <v>0</v>
      </c>
      <c r="I1705" s="84">
        <f t="shared" si="79"/>
        <v>0</v>
      </c>
      <c r="J1705">
        <f t="shared" si="80"/>
        <v>0</v>
      </c>
      <c r="K1705" t="b">
        <f ca="1">IF(TODAY()-E1705&gt;'Data Inputs'!$B$46,TRUE,FALSE)</f>
        <v>1</v>
      </c>
    </row>
    <row r="1706" spans="1:11" x14ac:dyDescent="0.25">
      <c r="A1706" s="110" t="str">
        <f t="shared" si="78"/>
        <v/>
      </c>
      <c r="B1706" s="55"/>
      <c r="C1706" s="129"/>
      <c r="D1706" s="55"/>
      <c r="E1706" s="56"/>
      <c r="F1706" s="133"/>
      <c r="G1706" s="56"/>
      <c r="H1706" s="84">
        <f>SUMIF('Cash Inflows'!E:E,'AR Journal'!D1706,'Cash Inflows'!F:F)</f>
        <v>0</v>
      </c>
      <c r="I1706" s="84">
        <f t="shared" si="79"/>
        <v>0</v>
      </c>
      <c r="J1706">
        <f t="shared" si="80"/>
        <v>0</v>
      </c>
      <c r="K1706" t="b">
        <f ca="1">IF(TODAY()-E1706&gt;'Data Inputs'!$B$46,TRUE,FALSE)</f>
        <v>1</v>
      </c>
    </row>
    <row r="1707" spans="1:11" x14ac:dyDescent="0.25">
      <c r="A1707" s="110" t="str">
        <f t="shared" si="78"/>
        <v/>
      </c>
      <c r="B1707" s="55"/>
      <c r="C1707" s="129"/>
      <c r="D1707" s="55"/>
      <c r="E1707" s="56"/>
      <c r="F1707" s="133"/>
      <c r="G1707" s="56"/>
      <c r="H1707" s="84">
        <f>SUMIF('Cash Inflows'!E:E,'AR Journal'!D1707,'Cash Inflows'!F:F)</f>
        <v>0</v>
      </c>
      <c r="I1707" s="84">
        <f t="shared" si="79"/>
        <v>0</v>
      </c>
      <c r="J1707">
        <f t="shared" si="80"/>
        <v>0</v>
      </c>
      <c r="K1707" t="b">
        <f ca="1">IF(TODAY()-E1707&gt;'Data Inputs'!$B$46,TRUE,FALSE)</f>
        <v>1</v>
      </c>
    </row>
    <row r="1708" spans="1:11" x14ac:dyDescent="0.25">
      <c r="A1708" s="110" t="str">
        <f t="shared" si="78"/>
        <v/>
      </c>
      <c r="B1708" s="55"/>
      <c r="C1708" s="129"/>
      <c r="D1708" s="55"/>
      <c r="E1708" s="56"/>
      <c r="F1708" s="133"/>
      <c r="G1708" s="56"/>
      <c r="H1708" s="84">
        <f>SUMIF('Cash Inflows'!E:E,'AR Journal'!D1708,'Cash Inflows'!F:F)</f>
        <v>0</v>
      </c>
      <c r="I1708" s="84">
        <f t="shared" si="79"/>
        <v>0</v>
      </c>
      <c r="J1708">
        <f t="shared" si="80"/>
        <v>0</v>
      </c>
      <c r="K1708" t="b">
        <f ca="1">IF(TODAY()-E1708&gt;'Data Inputs'!$B$46,TRUE,FALSE)</f>
        <v>1</v>
      </c>
    </row>
    <row r="1709" spans="1:11" x14ac:dyDescent="0.25">
      <c r="A1709" s="110" t="str">
        <f t="shared" si="78"/>
        <v/>
      </c>
      <c r="B1709" s="55"/>
      <c r="C1709" s="129"/>
      <c r="D1709" s="55"/>
      <c r="E1709" s="56"/>
      <c r="F1709" s="133"/>
      <c r="G1709" s="56"/>
      <c r="H1709" s="84">
        <f>SUMIF('Cash Inflows'!E:E,'AR Journal'!D1709,'Cash Inflows'!F:F)</f>
        <v>0</v>
      </c>
      <c r="I1709" s="84">
        <f t="shared" si="79"/>
        <v>0</v>
      </c>
      <c r="J1709">
        <f t="shared" si="80"/>
        <v>0</v>
      </c>
      <c r="K1709" t="b">
        <f ca="1">IF(TODAY()-E1709&gt;'Data Inputs'!$B$46,TRUE,FALSE)</f>
        <v>1</v>
      </c>
    </row>
    <row r="1710" spans="1:11" x14ac:dyDescent="0.25">
      <c r="A1710" s="110" t="str">
        <f t="shared" si="78"/>
        <v/>
      </c>
      <c r="B1710" s="55"/>
      <c r="C1710" s="129"/>
      <c r="D1710" s="55"/>
      <c r="E1710" s="56"/>
      <c r="F1710" s="133"/>
      <c r="G1710" s="56"/>
      <c r="H1710" s="84">
        <f>SUMIF('Cash Inflows'!E:E,'AR Journal'!D1710,'Cash Inflows'!F:F)</f>
        <v>0</v>
      </c>
      <c r="I1710" s="84">
        <f t="shared" si="79"/>
        <v>0</v>
      </c>
      <c r="J1710">
        <f t="shared" si="80"/>
        <v>0</v>
      </c>
      <c r="K1710" t="b">
        <f ca="1">IF(TODAY()-E1710&gt;'Data Inputs'!$B$46,TRUE,FALSE)</f>
        <v>1</v>
      </c>
    </row>
    <row r="1711" spans="1:11" x14ac:dyDescent="0.25">
      <c r="A1711" s="110" t="str">
        <f t="shared" si="78"/>
        <v/>
      </c>
      <c r="B1711" s="55"/>
      <c r="C1711" s="129"/>
      <c r="D1711" s="55"/>
      <c r="E1711" s="56"/>
      <c r="F1711" s="133"/>
      <c r="G1711" s="56"/>
      <c r="H1711" s="84">
        <f>SUMIF('Cash Inflows'!E:E,'AR Journal'!D1711,'Cash Inflows'!F:F)</f>
        <v>0</v>
      </c>
      <c r="I1711" s="84">
        <f t="shared" si="79"/>
        <v>0</v>
      </c>
      <c r="J1711">
        <f t="shared" si="80"/>
        <v>0</v>
      </c>
      <c r="K1711" t="b">
        <f ca="1">IF(TODAY()-E1711&gt;'Data Inputs'!$B$46,TRUE,FALSE)</f>
        <v>1</v>
      </c>
    </row>
    <row r="1712" spans="1:11" x14ac:dyDescent="0.25">
      <c r="A1712" s="110" t="str">
        <f t="shared" si="78"/>
        <v/>
      </c>
      <c r="B1712" s="55"/>
      <c r="C1712" s="129"/>
      <c r="D1712" s="55"/>
      <c r="E1712" s="56"/>
      <c r="F1712" s="133"/>
      <c r="G1712" s="56"/>
      <c r="H1712" s="84">
        <f>SUMIF('Cash Inflows'!E:E,'AR Journal'!D1712,'Cash Inflows'!F:F)</f>
        <v>0</v>
      </c>
      <c r="I1712" s="84">
        <f t="shared" si="79"/>
        <v>0</v>
      </c>
      <c r="J1712">
        <f t="shared" si="80"/>
        <v>0</v>
      </c>
      <c r="K1712" t="b">
        <f ca="1">IF(TODAY()-E1712&gt;'Data Inputs'!$B$46,TRUE,FALSE)</f>
        <v>1</v>
      </c>
    </row>
    <row r="1713" spans="1:11" x14ac:dyDescent="0.25">
      <c r="A1713" s="110" t="str">
        <f t="shared" si="78"/>
        <v/>
      </c>
      <c r="B1713" s="55"/>
      <c r="C1713" s="129"/>
      <c r="D1713" s="55"/>
      <c r="E1713" s="56"/>
      <c r="F1713" s="133"/>
      <c r="G1713" s="56"/>
      <c r="H1713" s="84">
        <f>SUMIF('Cash Inflows'!E:E,'AR Journal'!D1713,'Cash Inflows'!F:F)</f>
        <v>0</v>
      </c>
      <c r="I1713" s="84">
        <f t="shared" si="79"/>
        <v>0</v>
      </c>
      <c r="J1713">
        <f t="shared" si="80"/>
        <v>0</v>
      </c>
      <c r="K1713" t="b">
        <f ca="1">IF(TODAY()-E1713&gt;'Data Inputs'!$B$46,TRUE,FALSE)</f>
        <v>1</v>
      </c>
    </row>
    <row r="1714" spans="1:11" x14ac:dyDescent="0.25">
      <c r="A1714" s="110" t="str">
        <f t="shared" si="78"/>
        <v/>
      </c>
      <c r="B1714" s="55"/>
      <c r="C1714" s="129"/>
      <c r="D1714" s="55"/>
      <c r="E1714" s="56"/>
      <c r="F1714" s="133"/>
      <c r="G1714" s="56"/>
      <c r="H1714" s="84">
        <f>SUMIF('Cash Inflows'!E:E,'AR Journal'!D1714,'Cash Inflows'!F:F)</f>
        <v>0</v>
      </c>
      <c r="I1714" s="84">
        <f t="shared" si="79"/>
        <v>0</v>
      </c>
      <c r="J1714">
        <f t="shared" si="80"/>
        <v>0</v>
      </c>
      <c r="K1714" t="b">
        <f ca="1">IF(TODAY()-E1714&gt;'Data Inputs'!$B$46,TRUE,FALSE)</f>
        <v>1</v>
      </c>
    </row>
    <row r="1715" spans="1:11" x14ac:dyDescent="0.25">
      <c r="A1715" s="110" t="str">
        <f t="shared" si="78"/>
        <v/>
      </c>
      <c r="B1715" s="55"/>
      <c r="C1715" s="129"/>
      <c r="D1715" s="55"/>
      <c r="E1715" s="56"/>
      <c r="F1715" s="133"/>
      <c r="G1715" s="56"/>
      <c r="H1715" s="84">
        <f>SUMIF('Cash Inflows'!E:E,'AR Journal'!D1715,'Cash Inflows'!F:F)</f>
        <v>0</v>
      </c>
      <c r="I1715" s="84">
        <f t="shared" si="79"/>
        <v>0</v>
      </c>
      <c r="J1715">
        <f t="shared" si="80"/>
        <v>0</v>
      </c>
      <c r="K1715" t="b">
        <f ca="1">IF(TODAY()-E1715&gt;'Data Inputs'!$B$46,TRUE,FALSE)</f>
        <v>1</v>
      </c>
    </row>
    <row r="1716" spans="1:11" x14ac:dyDescent="0.25">
      <c r="A1716" s="110" t="str">
        <f t="shared" si="78"/>
        <v/>
      </c>
      <c r="B1716" s="55"/>
      <c r="C1716" s="129"/>
      <c r="D1716" s="55"/>
      <c r="E1716" s="56"/>
      <c r="F1716" s="133"/>
      <c r="G1716" s="56"/>
      <c r="H1716" s="84">
        <f>SUMIF('Cash Inflows'!E:E,'AR Journal'!D1716,'Cash Inflows'!F:F)</f>
        <v>0</v>
      </c>
      <c r="I1716" s="84">
        <f t="shared" si="79"/>
        <v>0</v>
      </c>
      <c r="J1716">
        <f t="shared" si="80"/>
        <v>0</v>
      </c>
      <c r="K1716" t="b">
        <f ca="1">IF(TODAY()-E1716&gt;'Data Inputs'!$B$46,TRUE,FALSE)</f>
        <v>1</v>
      </c>
    </row>
    <row r="1717" spans="1:11" x14ac:dyDescent="0.25">
      <c r="A1717" s="110" t="str">
        <f t="shared" si="78"/>
        <v/>
      </c>
      <c r="B1717" s="55"/>
      <c r="C1717" s="129"/>
      <c r="D1717" s="55"/>
      <c r="E1717" s="56"/>
      <c r="F1717" s="133"/>
      <c r="G1717" s="56"/>
      <c r="H1717" s="84">
        <f>SUMIF('Cash Inflows'!E:E,'AR Journal'!D1717,'Cash Inflows'!F:F)</f>
        <v>0</v>
      </c>
      <c r="I1717" s="84">
        <f t="shared" si="79"/>
        <v>0</v>
      </c>
      <c r="J1717">
        <f t="shared" si="80"/>
        <v>0</v>
      </c>
      <c r="K1717" t="b">
        <f ca="1">IF(TODAY()-E1717&gt;'Data Inputs'!$B$46,TRUE,FALSE)</f>
        <v>1</v>
      </c>
    </row>
    <row r="1718" spans="1:11" x14ac:dyDescent="0.25">
      <c r="A1718" s="110" t="str">
        <f t="shared" si="78"/>
        <v/>
      </c>
      <c r="B1718" s="55"/>
      <c r="C1718" s="129"/>
      <c r="D1718" s="55"/>
      <c r="E1718" s="56"/>
      <c r="F1718" s="133"/>
      <c r="G1718" s="56"/>
      <c r="H1718" s="84">
        <f>SUMIF('Cash Inflows'!E:E,'AR Journal'!D1718,'Cash Inflows'!F:F)</f>
        <v>0</v>
      </c>
      <c r="I1718" s="84">
        <f t="shared" si="79"/>
        <v>0</v>
      </c>
      <c r="J1718">
        <f t="shared" si="80"/>
        <v>0</v>
      </c>
      <c r="K1718" t="b">
        <f ca="1">IF(TODAY()-E1718&gt;'Data Inputs'!$B$46,TRUE,FALSE)</f>
        <v>1</v>
      </c>
    </row>
    <row r="1719" spans="1:11" x14ac:dyDescent="0.25">
      <c r="A1719" s="110" t="str">
        <f t="shared" si="78"/>
        <v/>
      </c>
      <c r="B1719" s="55"/>
      <c r="C1719" s="129"/>
      <c r="D1719" s="55"/>
      <c r="E1719" s="56"/>
      <c r="F1719" s="133"/>
      <c r="G1719" s="56"/>
      <c r="H1719" s="84">
        <f>SUMIF('Cash Inflows'!E:E,'AR Journal'!D1719,'Cash Inflows'!F:F)</f>
        <v>0</v>
      </c>
      <c r="I1719" s="84">
        <f t="shared" si="79"/>
        <v>0</v>
      </c>
      <c r="J1719">
        <f t="shared" si="80"/>
        <v>0</v>
      </c>
      <c r="K1719" t="b">
        <f ca="1">IF(TODAY()-E1719&gt;'Data Inputs'!$B$46,TRUE,FALSE)</f>
        <v>1</v>
      </c>
    </row>
    <row r="1720" spans="1:11" x14ac:dyDescent="0.25">
      <c r="A1720" s="110" t="str">
        <f t="shared" si="78"/>
        <v/>
      </c>
      <c r="B1720" s="55"/>
      <c r="C1720" s="129"/>
      <c r="D1720" s="55"/>
      <c r="E1720" s="56"/>
      <c r="F1720" s="133"/>
      <c r="G1720" s="56"/>
      <c r="H1720" s="84">
        <f>SUMIF('Cash Inflows'!E:E,'AR Journal'!D1720,'Cash Inflows'!F:F)</f>
        <v>0</v>
      </c>
      <c r="I1720" s="84">
        <f t="shared" si="79"/>
        <v>0</v>
      </c>
      <c r="J1720">
        <f t="shared" si="80"/>
        <v>0</v>
      </c>
      <c r="K1720" t="b">
        <f ca="1">IF(TODAY()-E1720&gt;'Data Inputs'!$B$46,TRUE,FALSE)</f>
        <v>1</v>
      </c>
    </row>
    <row r="1721" spans="1:11" x14ac:dyDescent="0.25">
      <c r="A1721" s="110" t="str">
        <f t="shared" si="78"/>
        <v/>
      </c>
      <c r="B1721" s="55"/>
      <c r="C1721" s="129"/>
      <c r="D1721" s="55"/>
      <c r="E1721" s="56"/>
      <c r="F1721" s="133"/>
      <c r="G1721" s="56"/>
      <c r="H1721" s="84">
        <f>SUMIF('Cash Inflows'!E:E,'AR Journal'!D1721,'Cash Inflows'!F:F)</f>
        <v>0</v>
      </c>
      <c r="I1721" s="84">
        <f t="shared" si="79"/>
        <v>0</v>
      </c>
      <c r="J1721">
        <f t="shared" si="80"/>
        <v>0</v>
      </c>
      <c r="K1721" t="b">
        <f ca="1">IF(TODAY()-E1721&gt;'Data Inputs'!$B$46,TRUE,FALSE)</f>
        <v>1</v>
      </c>
    </row>
    <row r="1722" spans="1:11" x14ac:dyDescent="0.25">
      <c r="A1722" s="110" t="str">
        <f t="shared" si="78"/>
        <v/>
      </c>
      <c r="B1722" s="55"/>
      <c r="C1722" s="129"/>
      <c r="D1722" s="55"/>
      <c r="E1722" s="56"/>
      <c r="F1722" s="133"/>
      <c r="G1722" s="56"/>
      <c r="H1722" s="84">
        <f>SUMIF('Cash Inflows'!E:E,'AR Journal'!D1722,'Cash Inflows'!F:F)</f>
        <v>0</v>
      </c>
      <c r="I1722" s="84">
        <f t="shared" si="79"/>
        <v>0</v>
      </c>
      <c r="J1722">
        <f t="shared" si="80"/>
        <v>0</v>
      </c>
      <c r="K1722" t="b">
        <f ca="1">IF(TODAY()-E1722&gt;'Data Inputs'!$B$46,TRUE,FALSE)</f>
        <v>1</v>
      </c>
    </row>
    <row r="1723" spans="1:11" x14ac:dyDescent="0.25">
      <c r="A1723" s="110" t="str">
        <f t="shared" si="78"/>
        <v/>
      </c>
      <c r="B1723" s="55"/>
      <c r="C1723" s="129"/>
      <c r="D1723" s="55"/>
      <c r="E1723" s="56"/>
      <c r="F1723" s="133"/>
      <c r="G1723" s="56"/>
      <c r="H1723" s="84">
        <f>SUMIF('Cash Inflows'!E:E,'AR Journal'!D1723,'Cash Inflows'!F:F)</f>
        <v>0</v>
      </c>
      <c r="I1723" s="84">
        <f t="shared" si="79"/>
        <v>0</v>
      </c>
      <c r="J1723">
        <f t="shared" si="80"/>
        <v>0</v>
      </c>
      <c r="K1723" t="b">
        <f ca="1">IF(TODAY()-E1723&gt;'Data Inputs'!$B$46,TRUE,FALSE)</f>
        <v>1</v>
      </c>
    </row>
    <row r="1724" spans="1:11" x14ac:dyDescent="0.25">
      <c r="A1724" s="110" t="str">
        <f t="shared" si="78"/>
        <v/>
      </c>
      <c r="B1724" s="55"/>
      <c r="C1724" s="129"/>
      <c r="D1724" s="55"/>
      <c r="E1724" s="56"/>
      <c r="F1724" s="133"/>
      <c r="G1724" s="56"/>
      <c r="H1724" s="84">
        <f>SUMIF('Cash Inflows'!E:E,'AR Journal'!D1724,'Cash Inflows'!F:F)</f>
        <v>0</v>
      </c>
      <c r="I1724" s="84">
        <f t="shared" si="79"/>
        <v>0</v>
      </c>
      <c r="J1724">
        <f t="shared" si="80"/>
        <v>0</v>
      </c>
      <c r="K1724" t="b">
        <f ca="1">IF(TODAY()-E1724&gt;'Data Inputs'!$B$46,TRUE,FALSE)</f>
        <v>1</v>
      </c>
    </row>
    <row r="1725" spans="1:11" x14ac:dyDescent="0.25">
      <c r="A1725" s="110" t="str">
        <f t="shared" si="78"/>
        <v/>
      </c>
      <c r="B1725" s="55"/>
      <c r="C1725" s="129"/>
      <c r="D1725" s="55"/>
      <c r="E1725" s="56"/>
      <c r="F1725" s="133"/>
      <c r="G1725" s="56"/>
      <c r="H1725" s="84">
        <f>SUMIF('Cash Inflows'!E:E,'AR Journal'!D1725,'Cash Inflows'!F:F)</f>
        <v>0</v>
      </c>
      <c r="I1725" s="84">
        <f t="shared" si="79"/>
        <v>0</v>
      </c>
      <c r="J1725">
        <f t="shared" si="80"/>
        <v>0</v>
      </c>
      <c r="K1725" t="b">
        <f ca="1">IF(TODAY()-E1725&gt;'Data Inputs'!$B$46,TRUE,FALSE)</f>
        <v>1</v>
      </c>
    </row>
    <row r="1726" spans="1:11" x14ac:dyDescent="0.25">
      <c r="A1726" s="110" t="str">
        <f t="shared" si="78"/>
        <v/>
      </c>
      <c r="B1726" s="55"/>
      <c r="C1726" s="129"/>
      <c r="D1726" s="55"/>
      <c r="E1726" s="56"/>
      <c r="F1726" s="133"/>
      <c r="G1726" s="56"/>
      <c r="H1726" s="84">
        <f>SUMIF('Cash Inflows'!E:E,'AR Journal'!D1726,'Cash Inflows'!F:F)</f>
        <v>0</v>
      </c>
      <c r="I1726" s="84">
        <f t="shared" si="79"/>
        <v>0</v>
      </c>
      <c r="J1726">
        <f t="shared" si="80"/>
        <v>0</v>
      </c>
      <c r="K1726" t="b">
        <f ca="1">IF(TODAY()-E1726&gt;'Data Inputs'!$B$46,TRUE,FALSE)</f>
        <v>1</v>
      </c>
    </row>
    <row r="1727" spans="1:11" x14ac:dyDescent="0.25">
      <c r="A1727" s="110" t="str">
        <f t="shared" si="78"/>
        <v/>
      </c>
      <c r="B1727" s="55"/>
      <c r="C1727" s="129"/>
      <c r="D1727" s="55"/>
      <c r="E1727" s="56"/>
      <c r="F1727" s="133"/>
      <c r="G1727" s="56"/>
      <c r="H1727" s="84">
        <f>SUMIF('Cash Inflows'!E:E,'AR Journal'!D1727,'Cash Inflows'!F:F)</f>
        <v>0</v>
      </c>
      <c r="I1727" s="84">
        <f t="shared" si="79"/>
        <v>0</v>
      </c>
      <c r="J1727">
        <f t="shared" si="80"/>
        <v>0</v>
      </c>
      <c r="K1727" t="b">
        <f ca="1">IF(TODAY()-E1727&gt;'Data Inputs'!$B$46,TRUE,FALSE)</f>
        <v>1</v>
      </c>
    </row>
    <row r="1728" spans="1:11" x14ac:dyDescent="0.25">
      <c r="A1728" s="110" t="str">
        <f t="shared" si="78"/>
        <v/>
      </c>
      <c r="B1728" s="55"/>
      <c r="C1728" s="129"/>
      <c r="D1728" s="55"/>
      <c r="E1728" s="56"/>
      <c r="F1728" s="133"/>
      <c r="G1728" s="56"/>
      <c r="H1728" s="84">
        <f>SUMIF('Cash Inflows'!E:E,'AR Journal'!D1728,'Cash Inflows'!F:F)</f>
        <v>0</v>
      </c>
      <c r="I1728" s="84">
        <f t="shared" si="79"/>
        <v>0</v>
      </c>
      <c r="J1728">
        <f t="shared" si="80"/>
        <v>0</v>
      </c>
      <c r="K1728" t="b">
        <f ca="1">IF(TODAY()-E1728&gt;'Data Inputs'!$B$46,TRUE,FALSE)</f>
        <v>1</v>
      </c>
    </row>
    <row r="1729" spans="1:11" x14ac:dyDescent="0.25">
      <c r="A1729" s="110" t="str">
        <f t="shared" si="78"/>
        <v/>
      </c>
      <c r="B1729" s="55"/>
      <c r="C1729" s="129"/>
      <c r="D1729" s="55"/>
      <c r="E1729" s="56"/>
      <c r="F1729" s="133"/>
      <c r="G1729" s="56"/>
      <c r="H1729" s="84">
        <f>SUMIF('Cash Inflows'!E:E,'AR Journal'!D1729,'Cash Inflows'!F:F)</f>
        <v>0</v>
      </c>
      <c r="I1729" s="84">
        <f t="shared" si="79"/>
        <v>0</v>
      </c>
      <c r="J1729">
        <f t="shared" si="80"/>
        <v>0</v>
      </c>
      <c r="K1729" t="b">
        <f ca="1">IF(TODAY()-E1729&gt;'Data Inputs'!$B$46,TRUE,FALSE)</f>
        <v>1</v>
      </c>
    </row>
    <row r="1730" spans="1:11" x14ac:dyDescent="0.25">
      <c r="A1730" s="110" t="str">
        <f t="shared" si="78"/>
        <v/>
      </c>
      <c r="B1730" s="55"/>
      <c r="C1730" s="129"/>
      <c r="D1730" s="55"/>
      <c r="E1730" s="56"/>
      <c r="F1730" s="133"/>
      <c r="G1730" s="56"/>
      <c r="H1730" s="84">
        <f>SUMIF('Cash Inflows'!E:E,'AR Journal'!D1730,'Cash Inflows'!F:F)</f>
        <v>0</v>
      </c>
      <c r="I1730" s="84">
        <f t="shared" si="79"/>
        <v>0</v>
      </c>
      <c r="J1730">
        <f t="shared" si="80"/>
        <v>0</v>
      </c>
      <c r="K1730" t="b">
        <f ca="1">IF(TODAY()-E1730&gt;'Data Inputs'!$B$46,TRUE,FALSE)</f>
        <v>1</v>
      </c>
    </row>
    <row r="1731" spans="1:11" x14ac:dyDescent="0.25">
      <c r="A1731" s="110" t="str">
        <f t="shared" ref="A1731:A1794" si="81">IF(E1731="","",E1731+(6-J1731))</f>
        <v/>
      </c>
      <c r="B1731" s="55"/>
      <c r="C1731" s="129"/>
      <c r="D1731" s="55"/>
      <c r="E1731" s="56"/>
      <c r="F1731" s="133"/>
      <c r="G1731" s="56"/>
      <c r="H1731" s="84">
        <f>SUMIF('Cash Inflows'!E:E,'AR Journal'!D1731,'Cash Inflows'!F:F)</f>
        <v>0</v>
      </c>
      <c r="I1731" s="84">
        <f t="shared" ref="I1731:I1794" si="82">F1731-H1731</f>
        <v>0</v>
      </c>
      <c r="J1731">
        <f t="shared" ref="J1731:J1794" si="83">IF(WEEKDAY(E1731)=7,0,WEEKDAY(E1731))</f>
        <v>0</v>
      </c>
      <c r="K1731" t="b">
        <f ca="1">IF(TODAY()-E1731&gt;'Data Inputs'!$B$46,TRUE,FALSE)</f>
        <v>1</v>
      </c>
    </row>
    <row r="1732" spans="1:11" x14ac:dyDescent="0.25">
      <c r="A1732" s="110" t="str">
        <f t="shared" si="81"/>
        <v/>
      </c>
      <c r="B1732" s="55"/>
      <c r="C1732" s="129"/>
      <c r="D1732" s="55"/>
      <c r="E1732" s="56"/>
      <c r="F1732" s="133"/>
      <c r="G1732" s="56"/>
      <c r="H1732" s="84">
        <f>SUMIF('Cash Inflows'!E:E,'AR Journal'!D1732,'Cash Inflows'!F:F)</f>
        <v>0</v>
      </c>
      <c r="I1732" s="84">
        <f t="shared" si="82"/>
        <v>0</v>
      </c>
      <c r="J1732">
        <f t="shared" si="83"/>
        <v>0</v>
      </c>
      <c r="K1732" t="b">
        <f ca="1">IF(TODAY()-E1732&gt;'Data Inputs'!$B$46,TRUE,FALSE)</f>
        <v>1</v>
      </c>
    </row>
    <row r="1733" spans="1:11" x14ac:dyDescent="0.25">
      <c r="A1733" s="110" t="str">
        <f t="shared" si="81"/>
        <v/>
      </c>
      <c r="B1733" s="55"/>
      <c r="C1733" s="129"/>
      <c r="D1733" s="55"/>
      <c r="E1733" s="56"/>
      <c r="F1733" s="133"/>
      <c r="G1733" s="56"/>
      <c r="H1733" s="84">
        <f>SUMIF('Cash Inflows'!E:E,'AR Journal'!D1733,'Cash Inflows'!F:F)</f>
        <v>0</v>
      </c>
      <c r="I1733" s="84">
        <f t="shared" si="82"/>
        <v>0</v>
      </c>
      <c r="J1733">
        <f t="shared" si="83"/>
        <v>0</v>
      </c>
      <c r="K1733" t="b">
        <f ca="1">IF(TODAY()-E1733&gt;'Data Inputs'!$B$46,TRUE,FALSE)</f>
        <v>1</v>
      </c>
    </row>
    <row r="1734" spans="1:11" x14ac:dyDescent="0.25">
      <c r="A1734" s="110" t="str">
        <f t="shared" si="81"/>
        <v/>
      </c>
      <c r="B1734" s="55"/>
      <c r="C1734" s="129"/>
      <c r="D1734" s="55"/>
      <c r="E1734" s="56"/>
      <c r="F1734" s="133"/>
      <c r="G1734" s="56"/>
      <c r="H1734" s="84">
        <f>SUMIF('Cash Inflows'!E:E,'AR Journal'!D1734,'Cash Inflows'!F:F)</f>
        <v>0</v>
      </c>
      <c r="I1734" s="84">
        <f t="shared" si="82"/>
        <v>0</v>
      </c>
      <c r="J1734">
        <f t="shared" si="83"/>
        <v>0</v>
      </c>
      <c r="K1734" t="b">
        <f ca="1">IF(TODAY()-E1734&gt;'Data Inputs'!$B$46,TRUE,FALSE)</f>
        <v>1</v>
      </c>
    </row>
    <row r="1735" spans="1:11" x14ac:dyDescent="0.25">
      <c r="A1735" s="110" t="str">
        <f t="shared" si="81"/>
        <v/>
      </c>
      <c r="B1735" s="55"/>
      <c r="C1735" s="129"/>
      <c r="D1735" s="55"/>
      <c r="E1735" s="56"/>
      <c r="F1735" s="133"/>
      <c r="G1735" s="56"/>
      <c r="H1735" s="84">
        <f>SUMIF('Cash Inflows'!E:E,'AR Journal'!D1735,'Cash Inflows'!F:F)</f>
        <v>0</v>
      </c>
      <c r="I1735" s="84">
        <f t="shared" si="82"/>
        <v>0</v>
      </c>
      <c r="J1735">
        <f t="shared" si="83"/>
        <v>0</v>
      </c>
      <c r="K1735" t="b">
        <f ca="1">IF(TODAY()-E1735&gt;'Data Inputs'!$B$46,TRUE,FALSE)</f>
        <v>1</v>
      </c>
    </row>
    <row r="1736" spans="1:11" x14ac:dyDescent="0.25">
      <c r="A1736" s="110" t="str">
        <f t="shared" si="81"/>
        <v/>
      </c>
      <c r="B1736" s="55"/>
      <c r="C1736" s="129"/>
      <c r="D1736" s="55"/>
      <c r="E1736" s="56"/>
      <c r="F1736" s="133"/>
      <c r="G1736" s="56"/>
      <c r="H1736" s="84">
        <f>SUMIF('Cash Inflows'!E:E,'AR Journal'!D1736,'Cash Inflows'!F:F)</f>
        <v>0</v>
      </c>
      <c r="I1736" s="84">
        <f t="shared" si="82"/>
        <v>0</v>
      </c>
      <c r="J1736">
        <f t="shared" si="83"/>
        <v>0</v>
      </c>
      <c r="K1736" t="b">
        <f ca="1">IF(TODAY()-E1736&gt;'Data Inputs'!$B$46,TRUE,FALSE)</f>
        <v>1</v>
      </c>
    </row>
    <row r="1737" spans="1:11" x14ac:dyDescent="0.25">
      <c r="A1737" s="110" t="str">
        <f t="shared" si="81"/>
        <v/>
      </c>
      <c r="B1737" s="55"/>
      <c r="C1737" s="129"/>
      <c r="D1737" s="55"/>
      <c r="E1737" s="56"/>
      <c r="F1737" s="133"/>
      <c r="G1737" s="56"/>
      <c r="H1737" s="84">
        <f>SUMIF('Cash Inflows'!E:E,'AR Journal'!D1737,'Cash Inflows'!F:F)</f>
        <v>0</v>
      </c>
      <c r="I1737" s="84">
        <f t="shared" si="82"/>
        <v>0</v>
      </c>
      <c r="J1737">
        <f t="shared" si="83"/>
        <v>0</v>
      </c>
      <c r="K1737" t="b">
        <f ca="1">IF(TODAY()-E1737&gt;'Data Inputs'!$B$46,TRUE,FALSE)</f>
        <v>1</v>
      </c>
    </row>
    <row r="1738" spans="1:11" x14ac:dyDescent="0.25">
      <c r="A1738" s="110" t="str">
        <f t="shared" si="81"/>
        <v/>
      </c>
      <c r="B1738" s="55"/>
      <c r="C1738" s="129"/>
      <c r="D1738" s="55"/>
      <c r="E1738" s="56"/>
      <c r="F1738" s="133"/>
      <c r="G1738" s="56"/>
      <c r="H1738" s="84">
        <f>SUMIF('Cash Inflows'!E:E,'AR Journal'!D1738,'Cash Inflows'!F:F)</f>
        <v>0</v>
      </c>
      <c r="I1738" s="84">
        <f t="shared" si="82"/>
        <v>0</v>
      </c>
      <c r="J1738">
        <f t="shared" si="83"/>
        <v>0</v>
      </c>
      <c r="K1738" t="b">
        <f ca="1">IF(TODAY()-E1738&gt;'Data Inputs'!$B$46,TRUE,FALSE)</f>
        <v>1</v>
      </c>
    </row>
    <row r="1739" spans="1:11" x14ac:dyDescent="0.25">
      <c r="A1739" s="110" t="str">
        <f t="shared" si="81"/>
        <v/>
      </c>
      <c r="B1739" s="55"/>
      <c r="C1739" s="129"/>
      <c r="D1739" s="55"/>
      <c r="E1739" s="56"/>
      <c r="F1739" s="133"/>
      <c r="G1739" s="56"/>
      <c r="H1739" s="84">
        <f>SUMIF('Cash Inflows'!E:E,'AR Journal'!D1739,'Cash Inflows'!F:F)</f>
        <v>0</v>
      </c>
      <c r="I1739" s="84">
        <f t="shared" si="82"/>
        <v>0</v>
      </c>
      <c r="J1739">
        <f t="shared" si="83"/>
        <v>0</v>
      </c>
      <c r="K1739" t="b">
        <f ca="1">IF(TODAY()-E1739&gt;'Data Inputs'!$B$46,TRUE,FALSE)</f>
        <v>1</v>
      </c>
    </row>
    <row r="1740" spans="1:11" x14ac:dyDescent="0.25">
      <c r="A1740" s="110" t="str">
        <f t="shared" si="81"/>
        <v/>
      </c>
      <c r="B1740" s="55"/>
      <c r="C1740" s="129"/>
      <c r="D1740" s="55"/>
      <c r="E1740" s="56"/>
      <c r="F1740" s="133"/>
      <c r="G1740" s="56"/>
      <c r="H1740" s="84">
        <f>SUMIF('Cash Inflows'!E:E,'AR Journal'!D1740,'Cash Inflows'!F:F)</f>
        <v>0</v>
      </c>
      <c r="I1740" s="84">
        <f t="shared" si="82"/>
        <v>0</v>
      </c>
      <c r="J1740">
        <f t="shared" si="83"/>
        <v>0</v>
      </c>
      <c r="K1740" t="b">
        <f ca="1">IF(TODAY()-E1740&gt;'Data Inputs'!$B$46,TRUE,FALSE)</f>
        <v>1</v>
      </c>
    </row>
    <row r="1741" spans="1:11" x14ac:dyDescent="0.25">
      <c r="A1741" s="110" t="str">
        <f t="shared" si="81"/>
        <v/>
      </c>
      <c r="B1741" s="55"/>
      <c r="C1741" s="129"/>
      <c r="D1741" s="55"/>
      <c r="E1741" s="56"/>
      <c r="F1741" s="133"/>
      <c r="G1741" s="56"/>
      <c r="H1741" s="84">
        <f>SUMIF('Cash Inflows'!E:E,'AR Journal'!D1741,'Cash Inflows'!F:F)</f>
        <v>0</v>
      </c>
      <c r="I1741" s="84">
        <f t="shared" si="82"/>
        <v>0</v>
      </c>
      <c r="J1741">
        <f t="shared" si="83"/>
        <v>0</v>
      </c>
      <c r="K1741" t="b">
        <f ca="1">IF(TODAY()-E1741&gt;'Data Inputs'!$B$46,TRUE,FALSE)</f>
        <v>1</v>
      </c>
    </row>
    <row r="1742" spans="1:11" x14ac:dyDescent="0.25">
      <c r="A1742" s="110" t="str">
        <f t="shared" si="81"/>
        <v/>
      </c>
      <c r="B1742" s="55"/>
      <c r="C1742" s="129"/>
      <c r="D1742" s="55"/>
      <c r="E1742" s="56"/>
      <c r="F1742" s="133"/>
      <c r="G1742" s="56"/>
      <c r="H1742" s="84">
        <f>SUMIF('Cash Inflows'!E:E,'AR Journal'!D1742,'Cash Inflows'!F:F)</f>
        <v>0</v>
      </c>
      <c r="I1742" s="84">
        <f t="shared" si="82"/>
        <v>0</v>
      </c>
      <c r="J1742">
        <f t="shared" si="83"/>
        <v>0</v>
      </c>
      <c r="K1742" t="b">
        <f ca="1">IF(TODAY()-E1742&gt;'Data Inputs'!$B$46,TRUE,FALSE)</f>
        <v>1</v>
      </c>
    </row>
    <row r="1743" spans="1:11" x14ac:dyDescent="0.25">
      <c r="A1743" s="110" t="str">
        <f t="shared" si="81"/>
        <v/>
      </c>
      <c r="B1743" s="55"/>
      <c r="C1743" s="129"/>
      <c r="D1743" s="55"/>
      <c r="E1743" s="56"/>
      <c r="F1743" s="133"/>
      <c r="G1743" s="56"/>
      <c r="H1743" s="84">
        <f>SUMIF('Cash Inflows'!E:E,'AR Journal'!D1743,'Cash Inflows'!F:F)</f>
        <v>0</v>
      </c>
      <c r="I1743" s="84">
        <f t="shared" si="82"/>
        <v>0</v>
      </c>
      <c r="J1743">
        <f t="shared" si="83"/>
        <v>0</v>
      </c>
      <c r="K1743" t="b">
        <f ca="1">IF(TODAY()-E1743&gt;'Data Inputs'!$B$46,TRUE,FALSE)</f>
        <v>1</v>
      </c>
    </row>
    <row r="1744" spans="1:11" x14ac:dyDescent="0.25">
      <c r="A1744" s="110" t="str">
        <f t="shared" si="81"/>
        <v/>
      </c>
      <c r="B1744" s="55"/>
      <c r="C1744" s="129"/>
      <c r="D1744" s="55"/>
      <c r="E1744" s="56"/>
      <c r="F1744" s="133"/>
      <c r="G1744" s="56"/>
      <c r="H1744" s="84">
        <f>SUMIF('Cash Inflows'!E:E,'AR Journal'!D1744,'Cash Inflows'!F:F)</f>
        <v>0</v>
      </c>
      <c r="I1744" s="84">
        <f t="shared" si="82"/>
        <v>0</v>
      </c>
      <c r="J1744">
        <f t="shared" si="83"/>
        <v>0</v>
      </c>
      <c r="K1744" t="b">
        <f ca="1">IF(TODAY()-E1744&gt;'Data Inputs'!$B$46,TRUE,FALSE)</f>
        <v>1</v>
      </c>
    </row>
    <row r="1745" spans="1:11" x14ac:dyDescent="0.25">
      <c r="A1745" s="110" t="str">
        <f t="shared" si="81"/>
        <v/>
      </c>
      <c r="B1745" s="55"/>
      <c r="C1745" s="129"/>
      <c r="D1745" s="55"/>
      <c r="E1745" s="56"/>
      <c r="F1745" s="133"/>
      <c r="G1745" s="56"/>
      <c r="H1745" s="84">
        <f>SUMIF('Cash Inflows'!E:E,'AR Journal'!D1745,'Cash Inflows'!F:F)</f>
        <v>0</v>
      </c>
      <c r="I1745" s="84">
        <f t="shared" si="82"/>
        <v>0</v>
      </c>
      <c r="J1745">
        <f t="shared" si="83"/>
        <v>0</v>
      </c>
      <c r="K1745" t="b">
        <f ca="1">IF(TODAY()-E1745&gt;'Data Inputs'!$B$46,TRUE,FALSE)</f>
        <v>1</v>
      </c>
    </row>
    <row r="1746" spans="1:11" x14ac:dyDescent="0.25">
      <c r="A1746" s="110" t="str">
        <f t="shared" si="81"/>
        <v/>
      </c>
      <c r="B1746" s="55"/>
      <c r="C1746" s="129"/>
      <c r="D1746" s="55"/>
      <c r="E1746" s="56"/>
      <c r="F1746" s="133"/>
      <c r="G1746" s="56"/>
      <c r="H1746" s="84">
        <f>SUMIF('Cash Inflows'!E:E,'AR Journal'!D1746,'Cash Inflows'!F:F)</f>
        <v>0</v>
      </c>
      <c r="I1746" s="84">
        <f t="shared" si="82"/>
        <v>0</v>
      </c>
      <c r="J1746">
        <f t="shared" si="83"/>
        <v>0</v>
      </c>
      <c r="K1746" t="b">
        <f ca="1">IF(TODAY()-E1746&gt;'Data Inputs'!$B$46,TRUE,FALSE)</f>
        <v>1</v>
      </c>
    </row>
    <row r="1747" spans="1:11" x14ac:dyDescent="0.25">
      <c r="A1747" s="110" t="str">
        <f t="shared" si="81"/>
        <v/>
      </c>
      <c r="B1747" s="55"/>
      <c r="C1747" s="129"/>
      <c r="D1747" s="55"/>
      <c r="E1747" s="56"/>
      <c r="F1747" s="133"/>
      <c r="G1747" s="56"/>
      <c r="H1747" s="84">
        <f>SUMIF('Cash Inflows'!E:E,'AR Journal'!D1747,'Cash Inflows'!F:F)</f>
        <v>0</v>
      </c>
      <c r="I1747" s="84">
        <f t="shared" si="82"/>
        <v>0</v>
      </c>
      <c r="J1747">
        <f t="shared" si="83"/>
        <v>0</v>
      </c>
      <c r="K1747" t="b">
        <f ca="1">IF(TODAY()-E1747&gt;'Data Inputs'!$B$46,TRUE,FALSE)</f>
        <v>1</v>
      </c>
    </row>
    <row r="1748" spans="1:11" x14ac:dyDescent="0.25">
      <c r="A1748" s="110" t="str">
        <f t="shared" si="81"/>
        <v/>
      </c>
      <c r="B1748" s="55"/>
      <c r="C1748" s="129"/>
      <c r="D1748" s="55"/>
      <c r="E1748" s="56"/>
      <c r="F1748" s="133"/>
      <c r="G1748" s="56"/>
      <c r="H1748" s="84">
        <f>SUMIF('Cash Inflows'!E:E,'AR Journal'!D1748,'Cash Inflows'!F:F)</f>
        <v>0</v>
      </c>
      <c r="I1748" s="84">
        <f t="shared" si="82"/>
        <v>0</v>
      </c>
      <c r="J1748">
        <f t="shared" si="83"/>
        <v>0</v>
      </c>
      <c r="K1748" t="b">
        <f ca="1">IF(TODAY()-E1748&gt;'Data Inputs'!$B$46,TRUE,FALSE)</f>
        <v>1</v>
      </c>
    </row>
    <row r="1749" spans="1:11" x14ac:dyDescent="0.25">
      <c r="A1749" s="110" t="str">
        <f t="shared" si="81"/>
        <v/>
      </c>
      <c r="B1749" s="55"/>
      <c r="C1749" s="129"/>
      <c r="D1749" s="55"/>
      <c r="E1749" s="56"/>
      <c r="F1749" s="133"/>
      <c r="G1749" s="56"/>
      <c r="H1749" s="84">
        <f>SUMIF('Cash Inflows'!E:E,'AR Journal'!D1749,'Cash Inflows'!F:F)</f>
        <v>0</v>
      </c>
      <c r="I1749" s="84">
        <f t="shared" si="82"/>
        <v>0</v>
      </c>
      <c r="J1749">
        <f t="shared" si="83"/>
        <v>0</v>
      </c>
      <c r="K1749" t="b">
        <f ca="1">IF(TODAY()-E1749&gt;'Data Inputs'!$B$46,TRUE,FALSE)</f>
        <v>1</v>
      </c>
    </row>
    <row r="1750" spans="1:11" x14ac:dyDescent="0.25">
      <c r="A1750" s="110" t="str">
        <f t="shared" si="81"/>
        <v/>
      </c>
      <c r="B1750" s="55"/>
      <c r="C1750" s="129"/>
      <c r="D1750" s="55"/>
      <c r="E1750" s="56"/>
      <c r="F1750" s="133"/>
      <c r="G1750" s="56"/>
      <c r="H1750" s="84">
        <f>SUMIF('Cash Inflows'!E:E,'AR Journal'!D1750,'Cash Inflows'!F:F)</f>
        <v>0</v>
      </c>
      <c r="I1750" s="84">
        <f t="shared" si="82"/>
        <v>0</v>
      </c>
      <c r="J1750">
        <f t="shared" si="83"/>
        <v>0</v>
      </c>
      <c r="K1750" t="b">
        <f ca="1">IF(TODAY()-E1750&gt;'Data Inputs'!$B$46,TRUE,FALSE)</f>
        <v>1</v>
      </c>
    </row>
    <row r="1751" spans="1:11" x14ac:dyDescent="0.25">
      <c r="A1751" s="110" t="str">
        <f t="shared" si="81"/>
        <v/>
      </c>
      <c r="B1751" s="55"/>
      <c r="C1751" s="129"/>
      <c r="D1751" s="55"/>
      <c r="E1751" s="56"/>
      <c r="F1751" s="133"/>
      <c r="G1751" s="56"/>
      <c r="H1751" s="84">
        <f>SUMIF('Cash Inflows'!E:E,'AR Journal'!D1751,'Cash Inflows'!F:F)</f>
        <v>0</v>
      </c>
      <c r="I1751" s="84">
        <f t="shared" si="82"/>
        <v>0</v>
      </c>
      <c r="J1751">
        <f t="shared" si="83"/>
        <v>0</v>
      </c>
      <c r="K1751" t="b">
        <f ca="1">IF(TODAY()-E1751&gt;'Data Inputs'!$B$46,TRUE,FALSE)</f>
        <v>1</v>
      </c>
    </row>
    <row r="1752" spans="1:11" x14ac:dyDescent="0.25">
      <c r="A1752" s="110" t="str">
        <f t="shared" si="81"/>
        <v/>
      </c>
      <c r="B1752" s="55"/>
      <c r="C1752" s="129"/>
      <c r="D1752" s="55"/>
      <c r="E1752" s="56"/>
      <c r="F1752" s="133"/>
      <c r="G1752" s="56"/>
      <c r="H1752" s="84">
        <f>SUMIF('Cash Inflows'!E:E,'AR Journal'!D1752,'Cash Inflows'!F:F)</f>
        <v>0</v>
      </c>
      <c r="I1752" s="84">
        <f t="shared" si="82"/>
        <v>0</v>
      </c>
      <c r="J1752">
        <f t="shared" si="83"/>
        <v>0</v>
      </c>
      <c r="K1752" t="b">
        <f ca="1">IF(TODAY()-E1752&gt;'Data Inputs'!$B$46,TRUE,FALSE)</f>
        <v>1</v>
      </c>
    </row>
    <row r="1753" spans="1:11" x14ac:dyDescent="0.25">
      <c r="A1753" s="110" t="str">
        <f t="shared" si="81"/>
        <v/>
      </c>
      <c r="B1753" s="55"/>
      <c r="C1753" s="129"/>
      <c r="D1753" s="55"/>
      <c r="E1753" s="56"/>
      <c r="F1753" s="133"/>
      <c r="G1753" s="56"/>
      <c r="H1753" s="84">
        <f>SUMIF('Cash Inflows'!E:E,'AR Journal'!D1753,'Cash Inflows'!F:F)</f>
        <v>0</v>
      </c>
      <c r="I1753" s="84">
        <f t="shared" si="82"/>
        <v>0</v>
      </c>
      <c r="J1753">
        <f t="shared" si="83"/>
        <v>0</v>
      </c>
      <c r="K1753" t="b">
        <f ca="1">IF(TODAY()-E1753&gt;'Data Inputs'!$B$46,TRUE,FALSE)</f>
        <v>1</v>
      </c>
    </row>
    <row r="1754" spans="1:11" x14ac:dyDescent="0.25">
      <c r="A1754" s="110" t="str">
        <f t="shared" si="81"/>
        <v/>
      </c>
      <c r="B1754" s="55"/>
      <c r="C1754" s="129"/>
      <c r="D1754" s="55"/>
      <c r="E1754" s="56"/>
      <c r="F1754" s="133"/>
      <c r="G1754" s="56"/>
      <c r="H1754" s="84">
        <f>SUMIF('Cash Inflows'!E:E,'AR Journal'!D1754,'Cash Inflows'!F:F)</f>
        <v>0</v>
      </c>
      <c r="I1754" s="84">
        <f t="shared" si="82"/>
        <v>0</v>
      </c>
      <c r="J1754">
        <f t="shared" si="83"/>
        <v>0</v>
      </c>
      <c r="K1754" t="b">
        <f ca="1">IF(TODAY()-E1754&gt;'Data Inputs'!$B$46,TRUE,FALSE)</f>
        <v>1</v>
      </c>
    </row>
    <row r="1755" spans="1:11" x14ac:dyDescent="0.25">
      <c r="A1755" s="110" t="str">
        <f t="shared" si="81"/>
        <v/>
      </c>
      <c r="B1755" s="55"/>
      <c r="C1755" s="129"/>
      <c r="D1755" s="55"/>
      <c r="E1755" s="56"/>
      <c r="F1755" s="133"/>
      <c r="G1755" s="56"/>
      <c r="H1755" s="84">
        <f>SUMIF('Cash Inflows'!E:E,'AR Journal'!D1755,'Cash Inflows'!F:F)</f>
        <v>0</v>
      </c>
      <c r="I1755" s="84">
        <f t="shared" si="82"/>
        <v>0</v>
      </c>
      <c r="J1755">
        <f t="shared" si="83"/>
        <v>0</v>
      </c>
      <c r="K1755" t="b">
        <f ca="1">IF(TODAY()-E1755&gt;'Data Inputs'!$B$46,TRUE,FALSE)</f>
        <v>1</v>
      </c>
    </row>
    <row r="1756" spans="1:11" x14ac:dyDescent="0.25">
      <c r="A1756" s="110" t="str">
        <f t="shared" si="81"/>
        <v/>
      </c>
      <c r="B1756" s="55"/>
      <c r="C1756" s="129"/>
      <c r="D1756" s="55"/>
      <c r="E1756" s="56"/>
      <c r="F1756" s="133"/>
      <c r="G1756" s="56"/>
      <c r="H1756" s="84">
        <f>SUMIF('Cash Inflows'!E:E,'AR Journal'!D1756,'Cash Inflows'!F:F)</f>
        <v>0</v>
      </c>
      <c r="I1756" s="84">
        <f t="shared" si="82"/>
        <v>0</v>
      </c>
      <c r="J1756">
        <f t="shared" si="83"/>
        <v>0</v>
      </c>
      <c r="K1756" t="b">
        <f ca="1">IF(TODAY()-E1756&gt;'Data Inputs'!$B$46,TRUE,FALSE)</f>
        <v>1</v>
      </c>
    </row>
    <row r="1757" spans="1:11" x14ac:dyDescent="0.25">
      <c r="A1757" s="110" t="str">
        <f t="shared" si="81"/>
        <v/>
      </c>
      <c r="B1757" s="55"/>
      <c r="C1757" s="129"/>
      <c r="D1757" s="55"/>
      <c r="E1757" s="56"/>
      <c r="F1757" s="133"/>
      <c r="G1757" s="56"/>
      <c r="H1757" s="84">
        <f>SUMIF('Cash Inflows'!E:E,'AR Journal'!D1757,'Cash Inflows'!F:F)</f>
        <v>0</v>
      </c>
      <c r="I1757" s="84">
        <f t="shared" si="82"/>
        <v>0</v>
      </c>
      <c r="J1757">
        <f t="shared" si="83"/>
        <v>0</v>
      </c>
      <c r="K1757" t="b">
        <f ca="1">IF(TODAY()-E1757&gt;'Data Inputs'!$B$46,TRUE,FALSE)</f>
        <v>1</v>
      </c>
    </row>
    <row r="1758" spans="1:11" x14ac:dyDescent="0.25">
      <c r="A1758" s="110" t="str">
        <f t="shared" si="81"/>
        <v/>
      </c>
      <c r="B1758" s="55"/>
      <c r="C1758" s="129"/>
      <c r="D1758" s="55"/>
      <c r="E1758" s="56"/>
      <c r="F1758" s="133"/>
      <c r="G1758" s="56"/>
      <c r="H1758" s="84">
        <f>SUMIF('Cash Inflows'!E:E,'AR Journal'!D1758,'Cash Inflows'!F:F)</f>
        <v>0</v>
      </c>
      <c r="I1758" s="84">
        <f t="shared" si="82"/>
        <v>0</v>
      </c>
      <c r="J1758">
        <f t="shared" si="83"/>
        <v>0</v>
      </c>
      <c r="K1758" t="b">
        <f ca="1">IF(TODAY()-E1758&gt;'Data Inputs'!$B$46,TRUE,FALSE)</f>
        <v>1</v>
      </c>
    </row>
    <row r="1759" spans="1:11" x14ac:dyDescent="0.25">
      <c r="A1759" s="110" t="str">
        <f t="shared" si="81"/>
        <v/>
      </c>
      <c r="B1759" s="55"/>
      <c r="C1759" s="129"/>
      <c r="D1759" s="55"/>
      <c r="E1759" s="56"/>
      <c r="F1759" s="133"/>
      <c r="G1759" s="56"/>
      <c r="H1759" s="84">
        <f>SUMIF('Cash Inflows'!E:E,'AR Journal'!D1759,'Cash Inflows'!F:F)</f>
        <v>0</v>
      </c>
      <c r="I1759" s="84">
        <f t="shared" si="82"/>
        <v>0</v>
      </c>
      <c r="J1759">
        <f t="shared" si="83"/>
        <v>0</v>
      </c>
      <c r="K1759" t="b">
        <f ca="1">IF(TODAY()-E1759&gt;'Data Inputs'!$B$46,TRUE,FALSE)</f>
        <v>1</v>
      </c>
    </row>
    <row r="1760" spans="1:11" x14ac:dyDescent="0.25">
      <c r="A1760" s="110" t="str">
        <f t="shared" si="81"/>
        <v/>
      </c>
      <c r="B1760" s="55"/>
      <c r="C1760" s="129"/>
      <c r="D1760" s="55"/>
      <c r="E1760" s="56"/>
      <c r="F1760" s="133"/>
      <c r="G1760" s="56"/>
      <c r="H1760" s="84">
        <f>SUMIF('Cash Inflows'!E:E,'AR Journal'!D1760,'Cash Inflows'!F:F)</f>
        <v>0</v>
      </c>
      <c r="I1760" s="84">
        <f t="shared" si="82"/>
        <v>0</v>
      </c>
      <c r="J1760">
        <f t="shared" si="83"/>
        <v>0</v>
      </c>
      <c r="K1760" t="b">
        <f ca="1">IF(TODAY()-E1760&gt;'Data Inputs'!$B$46,TRUE,FALSE)</f>
        <v>1</v>
      </c>
    </row>
    <row r="1761" spans="1:11" x14ac:dyDescent="0.25">
      <c r="A1761" s="110" t="str">
        <f t="shared" si="81"/>
        <v/>
      </c>
      <c r="B1761" s="55"/>
      <c r="C1761" s="129"/>
      <c r="D1761" s="55"/>
      <c r="E1761" s="56"/>
      <c r="F1761" s="133"/>
      <c r="G1761" s="56"/>
      <c r="H1761" s="84">
        <f>SUMIF('Cash Inflows'!E:E,'AR Journal'!D1761,'Cash Inflows'!F:F)</f>
        <v>0</v>
      </c>
      <c r="I1761" s="84">
        <f t="shared" si="82"/>
        <v>0</v>
      </c>
      <c r="J1761">
        <f t="shared" si="83"/>
        <v>0</v>
      </c>
      <c r="K1761" t="b">
        <f ca="1">IF(TODAY()-E1761&gt;'Data Inputs'!$B$46,TRUE,FALSE)</f>
        <v>1</v>
      </c>
    </row>
    <row r="1762" spans="1:11" x14ac:dyDescent="0.25">
      <c r="A1762" s="110" t="str">
        <f t="shared" si="81"/>
        <v/>
      </c>
      <c r="B1762" s="55"/>
      <c r="C1762" s="129"/>
      <c r="D1762" s="55"/>
      <c r="E1762" s="56"/>
      <c r="F1762" s="133"/>
      <c r="G1762" s="56"/>
      <c r="H1762" s="84">
        <f>SUMIF('Cash Inflows'!E:E,'AR Journal'!D1762,'Cash Inflows'!F:F)</f>
        <v>0</v>
      </c>
      <c r="I1762" s="84">
        <f t="shared" si="82"/>
        <v>0</v>
      </c>
      <c r="J1762">
        <f t="shared" si="83"/>
        <v>0</v>
      </c>
      <c r="K1762" t="b">
        <f ca="1">IF(TODAY()-E1762&gt;'Data Inputs'!$B$46,TRUE,FALSE)</f>
        <v>1</v>
      </c>
    </row>
    <row r="1763" spans="1:11" x14ac:dyDescent="0.25">
      <c r="A1763" s="110" t="str">
        <f t="shared" si="81"/>
        <v/>
      </c>
      <c r="B1763" s="55"/>
      <c r="C1763" s="129"/>
      <c r="D1763" s="55"/>
      <c r="E1763" s="56"/>
      <c r="F1763" s="133"/>
      <c r="G1763" s="56"/>
      <c r="H1763" s="84">
        <f>SUMIF('Cash Inflows'!E:E,'AR Journal'!D1763,'Cash Inflows'!F:F)</f>
        <v>0</v>
      </c>
      <c r="I1763" s="84">
        <f t="shared" si="82"/>
        <v>0</v>
      </c>
      <c r="J1763">
        <f t="shared" si="83"/>
        <v>0</v>
      </c>
      <c r="K1763" t="b">
        <f ca="1">IF(TODAY()-E1763&gt;'Data Inputs'!$B$46,TRUE,FALSE)</f>
        <v>1</v>
      </c>
    </row>
    <row r="1764" spans="1:11" x14ac:dyDescent="0.25">
      <c r="A1764" s="110" t="str">
        <f t="shared" si="81"/>
        <v/>
      </c>
      <c r="B1764" s="55"/>
      <c r="C1764" s="129"/>
      <c r="D1764" s="55"/>
      <c r="E1764" s="56"/>
      <c r="F1764" s="133"/>
      <c r="G1764" s="56"/>
      <c r="H1764" s="84">
        <f>SUMIF('Cash Inflows'!E:E,'AR Journal'!D1764,'Cash Inflows'!F:F)</f>
        <v>0</v>
      </c>
      <c r="I1764" s="84">
        <f t="shared" si="82"/>
        <v>0</v>
      </c>
      <c r="J1764">
        <f t="shared" si="83"/>
        <v>0</v>
      </c>
      <c r="K1764" t="b">
        <f ca="1">IF(TODAY()-E1764&gt;'Data Inputs'!$B$46,TRUE,FALSE)</f>
        <v>1</v>
      </c>
    </row>
    <row r="1765" spans="1:11" x14ac:dyDescent="0.25">
      <c r="A1765" s="110" t="str">
        <f t="shared" si="81"/>
        <v/>
      </c>
      <c r="B1765" s="55"/>
      <c r="C1765" s="129"/>
      <c r="D1765" s="55"/>
      <c r="E1765" s="56"/>
      <c r="F1765" s="133"/>
      <c r="G1765" s="56"/>
      <c r="H1765" s="84">
        <f>SUMIF('Cash Inflows'!E:E,'AR Journal'!D1765,'Cash Inflows'!F:F)</f>
        <v>0</v>
      </c>
      <c r="I1765" s="84">
        <f t="shared" si="82"/>
        <v>0</v>
      </c>
      <c r="J1765">
        <f t="shared" si="83"/>
        <v>0</v>
      </c>
      <c r="K1765" t="b">
        <f ca="1">IF(TODAY()-E1765&gt;'Data Inputs'!$B$46,TRUE,FALSE)</f>
        <v>1</v>
      </c>
    </row>
    <row r="1766" spans="1:11" x14ac:dyDescent="0.25">
      <c r="A1766" s="110" t="str">
        <f t="shared" si="81"/>
        <v/>
      </c>
      <c r="B1766" s="55"/>
      <c r="C1766" s="129"/>
      <c r="D1766" s="55"/>
      <c r="E1766" s="56"/>
      <c r="F1766" s="133"/>
      <c r="G1766" s="56"/>
      <c r="H1766" s="84">
        <f>SUMIF('Cash Inflows'!E:E,'AR Journal'!D1766,'Cash Inflows'!F:F)</f>
        <v>0</v>
      </c>
      <c r="I1766" s="84">
        <f t="shared" si="82"/>
        <v>0</v>
      </c>
      <c r="J1766">
        <f t="shared" si="83"/>
        <v>0</v>
      </c>
      <c r="K1766" t="b">
        <f ca="1">IF(TODAY()-E1766&gt;'Data Inputs'!$B$46,TRUE,FALSE)</f>
        <v>1</v>
      </c>
    </row>
    <row r="1767" spans="1:11" x14ac:dyDescent="0.25">
      <c r="A1767" s="110" t="str">
        <f t="shared" si="81"/>
        <v/>
      </c>
      <c r="B1767" s="55"/>
      <c r="C1767" s="129"/>
      <c r="D1767" s="55"/>
      <c r="E1767" s="56"/>
      <c r="F1767" s="133"/>
      <c r="G1767" s="56"/>
      <c r="H1767" s="84">
        <f>SUMIF('Cash Inflows'!E:E,'AR Journal'!D1767,'Cash Inflows'!F:F)</f>
        <v>0</v>
      </c>
      <c r="I1767" s="84">
        <f t="shared" si="82"/>
        <v>0</v>
      </c>
      <c r="J1767">
        <f t="shared" si="83"/>
        <v>0</v>
      </c>
      <c r="K1767" t="b">
        <f ca="1">IF(TODAY()-E1767&gt;'Data Inputs'!$B$46,TRUE,FALSE)</f>
        <v>1</v>
      </c>
    </row>
    <row r="1768" spans="1:11" x14ac:dyDescent="0.25">
      <c r="A1768" s="110" t="str">
        <f t="shared" si="81"/>
        <v/>
      </c>
      <c r="B1768" s="55"/>
      <c r="C1768" s="129"/>
      <c r="D1768" s="55"/>
      <c r="E1768" s="56"/>
      <c r="F1768" s="133"/>
      <c r="G1768" s="56"/>
      <c r="H1768" s="84">
        <f>SUMIF('Cash Inflows'!E:E,'AR Journal'!D1768,'Cash Inflows'!F:F)</f>
        <v>0</v>
      </c>
      <c r="I1768" s="84">
        <f t="shared" si="82"/>
        <v>0</v>
      </c>
      <c r="J1768">
        <f t="shared" si="83"/>
        <v>0</v>
      </c>
      <c r="K1768" t="b">
        <f ca="1">IF(TODAY()-E1768&gt;'Data Inputs'!$B$46,TRUE,FALSE)</f>
        <v>1</v>
      </c>
    </row>
    <row r="1769" spans="1:11" x14ac:dyDescent="0.25">
      <c r="A1769" s="110" t="str">
        <f t="shared" si="81"/>
        <v/>
      </c>
      <c r="B1769" s="55"/>
      <c r="C1769" s="129"/>
      <c r="D1769" s="55"/>
      <c r="E1769" s="56"/>
      <c r="F1769" s="133"/>
      <c r="G1769" s="56"/>
      <c r="H1769" s="84">
        <f>SUMIF('Cash Inflows'!E:E,'AR Journal'!D1769,'Cash Inflows'!F:F)</f>
        <v>0</v>
      </c>
      <c r="I1769" s="84">
        <f t="shared" si="82"/>
        <v>0</v>
      </c>
      <c r="J1769">
        <f t="shared" si="83"/>
        <v>0</v>
      </c>
      <c r="K1769" t="b">
        <f ca="1">IF(TODAY()-E1769&gt;'Data Inputs'!$B$46,TRUE,FALSE)</f>
        <v>1</v>
      </c>
    </row>
    <row r="1770" spans="1:11" x14ac:dyDescent="0.25">
      <c r="A1770" s="110" t="str">
        <f t="shared" si="81"/>
        <v/>
      </c>
      <c r="B1770" s="55"/>
      <c r="C1770" s="129"/>
      <c r="D1770" s="55"/>
      <c r="E1770" s="56"/>
      <c r="F1770" s="133"/>
      <c r="G1770" s="56"/>
      <c r="H1770" s="84">
        <f>SUMIF('Cash Inflows'!E:E,'AR Journal'!D1770,'Cash Inflows'!F:F)</f>
        <v>0</v>
      </c>
      <c r="I1770" s="84">
        <f t="shared" si="82"/>
        <v>0</v>
      </c>
      <c r="J1770">
        <f t="shared" si="83"/>
        <v>0</v>
      </c>
      <c r="K1770" t="b">
        <f ca="1">IF(TODAY()-E1770&gt;'Data Inputs'!$B$46,TRUE,FALSE)</f>
        <v>1</v>
      </c>
    </row>
    <row r="1771" spans="1:11" x14ac:dyDescent="0.25">
      <c r="A1771" s="110" t="str">
        <f t="shared" si="81"/>
        <v/>
      </c>
      <c r="B1771" s="55"/>
      <c r="C1771" s="129"/>
      <c r="D1771" s="55"/>
      <c r="E1771" s="56"/>
      <c r="F1771" s="133"/>
      <c r="G1771" s="56"/>
      <c r="H1771" s="84">
        <f>SUMIF('Cash Inflows'!E:E,'AR Journal'!D1771,'Cash Inflows'!F:F)</f>
        <v>0</v>
      </c>
      <c r="I1771" s="84">
        <f t="shared" si="82"/>
        <v>0</v>
      </c>
      <c r="J1771">
        <f t="shared" si="83"/>
        <v>0</v>
      </c>
      <c r="K1771" t="b">
        <f ca="1">IF(TODAY()-E1771&gt;'Data Inputs'!$B$46,TRUE,FALSE)</f>
        <v>1</v>
      </c>
    </row>
    <row r="1772" spans="1:11" x14ac:dyDescent="0.25">
      <c r="A1772" s="110" t="str">
        <f t="shared" si="81"/>
        <v/>
      </c>
      <c r="B1772" s="55"/>
      <c r="C1772" s="129"/>
      <c r="D1772" s="55"/>
      <c r="E1772" s="56"/>
      <c r="F1772" s="133"/>
      <c r="G1772" s="56"/>
      <c r="H1772" s="84">
        <f>SUMIF('Cash Inflows'!E:E,'AR Journal'!D1772,'Cash Inflows'!F:F)</f>
        <v>0</v>
      </c>
      <c r="I1772" s="84">
        <f t="shared" si="82"/>
        <v>0</v>
      </c>
      <c r="J1772">
        <f t="shared" si="83"/>
        <v>0</v>
      </c>
      <c r="K1772" t="b">
        <f ca="1">IF(TODAY()-E1772&gt;'Data Inputs'!$B$46,TRUE,FALSE)</f>
        <v>1</v>
      </c>
    </row>
    <row r="1773" spans="1:11" x14ac:dyDescent="0.25">
      <c r="A1773" s="110" t="str">
        <f t="shared" si="81"/>
        <v/>
      </c>
      <c r="B1773" s="55"/>
      <c r="C1773" s="129"/>
      <c r="D1773" s="55"/>
      <c r="E1773" s="56"/>
      <c r="F1773" s="133"/>
      <c r="G1773" s="56"/>
      <c r="H1773" s="84">
        <f>SUMIF('Cash Inflows'!E:E,'AR Journal'!D1773,'Cash Inflows'!F:F)</f>
        <v>0</v>
      </c>
      <c r="I1773" s="84">
        <f t="shared" si="82"/>
        <v>0</v>
      </c>
      <c r="J1773">
        <f t="shared" si="83"/>
        <v>0</v>
      </c>
      <c r="K1773" t="b">
        <f ca="1">IF(TODAY()-E1773&gt;'Data Inputs'!$B$46,TRUE,FALSE)</f>
        <v>1</v>
      </c>
    </row>
    <row r="1774" spans="1:11" x14ac:dyDescent="0.25">
      <c r="A1774" s="110" t="str">
        <f t="shared" si="81"/>
        <v/>
      </c>
      <c r="B1774" s="55"/>
      <c r="C1774" s="129"/>
      <c r="D1774" s="55"/>
      <c r="E1774" s="56"/>
      <c r="F1774" s="133"/>
      <c r="G1774" s="56"/>
      <c r="H1774" s="84">
        <f>SUMIF('Cash Inflows'!E:E,'AR Journal'!D1774,'Cash Inflows'!F:F)</f>
        <v>0</v>
      </c>
      <c r="I1774" s="84">
        <f t="shared" si="82"/>
        <v>0</v>
      </c>
      <c r="J1774">
        <f t="shared" si="83"/>
        <v>0</v>
      </c>
      <c r="K1774" t="b">
        <f ca="1">IF(TODAY()-E1774&gt;'Data Inputs'!$B$46,TRUE,FALSE)</f>
        <v>1</v>
      </c>
    </row>
    <row r="1775" spans="1:11" x14ac:dyDescent="0.25">
      <c r="A1775" s="110" t="str">
        <f t="shared" si="81"/>
        <v/>
      </c>
      <c r="B1775" s="55"/>
      <c r="C1775" s="129"/>
      <c r="D1775" s="55"/>
      <c r="E1775" s="56"/>
      <c r="F1775" s="133"/>
      <c r="G1775" s="56"/>
      <c r="H1775" s="84">
        <f>SUMIF('Cash Inflows'!E:E,'AR Journal'!D1775,'Cash Inflows'!F:F)</f>
        <v>0</v>
      </c>
      <c r="I1775" s="84">
        <f t="shared" si="82"/>
        <v>0</v>
      </c>
      <c r="J1775">
        <f t="shared" si="83"/>
        <v>0</v>
      </c>
      <c r="K1775" t="b">
        <f ca="1">IF(TODAY()-E1775&gt;'Data Inputs'!$B$46,TRUE,FALSE)</f>
        <v>1</v>
      </c>
    </row>
    <row r="1776" spans="1:11" x14ac:dyDescent="0.25">
      <c r="A1776" s="110" t="str">
        <f t="shared" si="81"/>
        <v/>
      </c>
      <c r="B1776" s="55"/>
      <c r="C1776" s="129"/>
      <c r="D1776" s="55"/>
      <c r="E1776" s="56"/>
      <c r="F1776" s="133"/>
      <c r="G1776" s="56"/>
      <c r="H1776" s="84">
        <f>SUMIF('Cash Inflows'!E:E,'AR Journal'!D1776,'Cash Inflows'!F:F)</f>
        <v>0</v>
      </c>
      <c r="I1776" s="84">
        <f t="shared" si="82"/>
        <v>0</v>
      </c>
      <c r="J1776">
        <f t="shared" si="83"/>
        <v>0</v>
      </c>
      <c r="K1776" t="b">
        <f ca="1">IF(TODAY()-E1776&gt;'Data Inputs'!$B$46,TRUE,FALSE)</f>
        <v>1</v>
      </c>
    </row>
    <row r="1777" spans="1:11" x14ac:dyDescent="0.25">
      <c r="A1777" s="110" t="str">
        <f t="shared" si="81"/>
        <v/>
      </c>
      <c r="B1777" s="55"/>
      <c r="C1777" s="129"/>
      <c r="D1777" s="55"/>
      <c r="E1777" s="56"/>
      <c r="F1777" s="133"/>
      <c r="G1777" s="56"/>
      <c r="H1777" s="84">
        <f>SUMIF('Cash Inflows'!E:E,'AR Journal'!D1777,'Cash Inflows'!F:F)</f>
        <v>0</v>
      </c>
      <c r="I1777" s="84">
        <f t="shared" si="82"/>
        <v>0</v>
      </c>
      <c r="J1777">
        <f t="shared" si="83"/>
        <v>0</v>
      </c>
      <c r="K1777" t="b">
        <f ca="1">IF(TODAY()-E1777&gt;'Data Inputs'!$B$46,TRUE,FALSE)</f>
        <v>1</v>
      </c>
    </row>
    <row r="1778" spans="1:11" x14ac:dyDescent="0.25">
      <c r="A1778" s="110" t="str">
        <f t="shared" si="81"/>
        <v/>
      </c>
      <c r="B1778" s="55"/>
      <c r="C1778" s="129"/>
      <c r="D1778" s="55"/>
      <c r="E1778" s="56"/>
      <c r="F1778" s="133"/>
      <c r="G1778" s="56"/>
      <c r="H1778" s="84">
        <f>SUMIF('Cash Inflows'!E:E,'AR Journal'!D1778,'Cash Inflows'!F:F)</f>
        <v>0</v>
      </c>
      <c r="I1778" s="84">
        <f t="shared" si="82"/>
        <v>0</v>
      </c>
      <c r="J1778">
        <f t="shared" si="83"/>
        <v>0</v>
      </c>
      <c r="K1778" t="b">
        <f ca="1">IF(TODAY()-E1778&gt;'Data Inputs'!$B$46,TRUE,FALSE)</f>
        <v>1</v>
      </c>
    </row>
    <row r="1779" spans="1:11" x14ac:dyDescent="0.25">
      <c r="A1779" s="110" t="str">
        <f t="shared" si="81"/>
        <v/>
      </c>
      <c r="B1779" s="55"/>
      <c r="C1779" s="129"/>
      <c r="D1779" s="55"/>
      <c r="E1779" s="56"/>
      <c r="F1779" s="133"/>
      <c r="G1779" s="56"/>
      <c r="H1779" s="84">
        <f>SUMIF('Cash Inflows'!E:E,'AR Journal'!D1779,'Cash Inflows'!F:F)</f>
        <v>0</v>
      </c>
      <c r="I1779" s="84">
        <f t="shared" si="82"/>
        <v>0</v>
      </c>
      <c r="J1779">
        <f t="shared" si="83"/>
        <v>0</v>
      </c>
      <c r="K1779" t="b">
        <f ca="1">IF(TODAY()-E1779&gt;'Data Inputs'!$B$46,TRUE,FALSE)</f>
        <v>1</v>
      </c>
    </row>
    <row r="1780" spans="1:11" x14ac:dyDescent="0.25">
      <c r="A1780" s="110" t="str">
        <f t="shared" si="81"/>
        <v/>
      </c>
      <c r="B1780" s="55"/>
      <c r="C1780" s="129"/>
      <c r="D1780" s="55"/>
      <c r="E1780" s="56"/>
      <c r="F1780" s="133"/>
      <c r="G1780" s="56"/>
      <c r="H1780" s="84">
        <f>SUMIF('Cash Inflows'!E:E,'AR Journal'!D1780,'Cash Inflows'!F:F)</f>
        <v>0</v>
      </c>
      <c r="I1780" s="84">
        <f t="shared" si="82"/>
        <v>0</v>
      </c>
      <c r="J1780">
        <f t="shared" si="83"/>
        <v>0</v>
      </c>
      <c r="K1780" t="b">
        <f ca="1">IF(TODAY()-E1780&gt;'Data Inputs'!$B$46,TRUE,FALSE)</f>
        <v>1</v>
      </c>
    </row>
    <row r="1781" spans="1:11" x14ac:dyDescent="0.25">
      <c r="A1781" s="110" t="str">
        <f t="shared" si="81"/>
        <v/>
      </c>
      <c r="B1781" s="55"/>
      <c r="C1781" s="129"/>
      <c r="D1781" s="55"/>
      <c r="E1781" s="56"/>
      <c r="F1781" s="133"/>
      <c r="G1781" s="56"/>
      <c r="H1781" s="84">
        <f>SUMIF('Cash Inflows'!E:E,'AR Journal'!D1781,'Cash Inflows'!F:F)</f>
        <v>0</v>
      </c>
      <c r="I1781" s="84">
        <f t="shared" si="82"/>
        <v>0</v>
      </c>
      <c r="J1781">
        <f t="shared" si="83"/>
        <v>0</v>
      </c>
      <c r="K1781" t="b">
        <f ca="1">IF(TODAY()-E1781&gt;'Data Inputs'!$B$46,TRUE,FALSE)</f>
        <v>1</v>
      </c>
    </row>
    <row r="1782" spans="1:11" x14ac:dyDescent="0.25">
      <c r="A1782" s="110" t="str">
        <f t="shared" si="81"/>
        <v/>
      </c>
      <c r="B1782" s="55"/>
      <c r="C1782" s="129"/>
      <c r="D1782" s="55"/>
      <c r="E1782" s="56"/>
      <c r="F1782" s="133"/>
      <c r="G1782" s="56"/>
      <c r="H1782" s="84">
        <f>SUMIF('Cash Inflows'!E:E,'AR Journal'!D1782,'Cash Inflows'!F:F)</f>
        <v>0</v>
      </c>
      <c r="I1782" s="84">
        <f t="shared" si="82"/>
        <v>0</v>
      </c>
      <c r="J1782">
        <f t="shared" si="83"/>
        <v>0</v>
      </c>
      <c r="K1782" t="b">
        <f ca="1">IF(TODAY()-E1782&gt;'Data Inputs'!$B$46,TRUE,FALSE)</f>
        <v>1</v>
      </c>
    </row>
    <row r="1783" spans="1:11" x14ac:dyDescent="0.25">
      <c r="A1783" s="110" t="str">
        <f t="shared" si="81"/>
        <v/>
      </c>
      <c r="B1783" s="55"/>
      <c r="C1783" s="129"/>
      <c r="D1783" s="55"/>
      <c r="E1783" s="56"/>
      <c r="F1783" s="133"/>
      <c r="G1783" s="56"/>
      <c r="H1783" s="84">
        <f>SUMIF('Cash Inflows'!E:E,'AR Journal'!D1783,'Cash Inflows'!F:F)</f>
        <v>0</v>
      </c>
      <c r="I1783" s="84">
        <f t="shared" si="82"/>
        <v>0</v>
      </c>
      <c r="J1783">
        <f t="shared" si="83"/>
        <v>0</v>
      </c>
      <c r="K1783" t="b">
        <f ca="1">IF(TODAY()-E1783&gt;'Data Inputs'!$B$46,TRUE,FALSE)</f>
        <v>1</v>
      </c>
    </row>
    <row r="1784" spans="1:11" x14ac:dyDescent="0.25">
      <c r="A1784" s="110" t="str">
        <f t="shared" si="81"/>
        <v/>
      </c>
      <c r="B1784" s="55"/>
      <c r="C1784" s="129"/>
      <c r="D1784" s="55"/>
      <c r="E1784" s="56"/>
      <c r="F1784" s="133"/>
      <c r="G1784" s="56"/>
      <c r="H1784" s="84">
        <f>SUMIF('Cash Inflows'!E:E,'AR Journal'!D1784,'Cash Inflows'!F:F)</f>
        <v>0</v>
      </c>
      <c r="I1784" s="84">
        <f t="shared" si="82"/>
        <v>0</v>
      </c>
      <c r="J1784">
        <f t="shared" si="83"/>
        <v>0</v>
      </c>
      <c r="K1784" t="b">
        <f ca="1">IF(TODAY()-E1784&gt;'Data Inputs'!$B$46,TRUE,FALSE)</f>
        <v>1</v>
      </c>
    </row>
    <row r="1785" spans="1:11" x14ac:dyDescent="0.25">
      <c r="A1785" s="110" t="str">
        <f t="shared" si="81"/>
        <v/>
      </c>
      <c r="B1785" s="55"/>
      <c r="C1785" s="129"/>
      <c r="D1785" s="55"/>
      <c r="E1785" s="56"/>
      <c r="F1785" s="133"/>
      <c r="G1785" s="56"/>
      <c r="H1785" s="84">
        <f>SUMIF('Cash Inflows'!E:E,'AR Journal'!D1785,'Cash Inflows'!F:F)</f>
        <v>0</v>
      </c>
      <c r="I1785" s="84">
        <f t="shared" si="82"/>
        <v>0</v>
      </c>
      <c r="J1785">
        <f t="shared" si="83"/>
        <v>0</v>
      </c>
      <c r="K1785" t="b">
        <f ca="1">IF(TODAY()-E1785&gt;'Data Inputs'!$B$46,TRUE,FALSE)</f>
        <v>1</v>
      </c>
    </row>
    <row r="1786" spans="1:11" x14ac:dyDescent="0.25">
      <c r="A1786" s="110" t="str">
        <f t="shared" si="81"/>
        <v/>
      </c>
      <c r="B1786" s="55"/>
      <c r="C1786" s="129"/>
      <c r="D1786" s="55"/>
      <c r="E1786" s="56"/>
      <c r="F1786" s="133"/>
      <c r="G1786" s="56"/>
      <c r="H1786" s="84">
        <f>SUMIF('Cash Inflows'!E:E,'AR Journal'!D1786,'Cash Inflows'!F:F)</f>
        <v>0</v>
      </c>
      <c r="I1786" s="84">
        <f t="shared" si="82"/>
        <v>0</v>
      </c>
      <c r="J1786">
        <f t="shared" si="83"/>
        <v>0</v>
      </c>
      <c r="K1786" t="b">
        <f ca="1">IF(TODAY()-E1786&gt;'Data Inputs'!$B$46,TRUE,FALSE)</f>
        <v>1</v>
      </c>
    </row>
    <row r="1787" spans="1:11" x14ac:dyDescent="0.25">
      <c r="A1787" s="110" t="str">
        <f t="shared" si="81"/>
        <v/>
      </c>
      <c r="B1787" s="55"/>
      <c r="C1787" s="129"/>
      <c r="D1787" s="55"/>
      <c r="E1787" s="56"/>
      <c r="F1787" s="133"/>
      <c r="G1787" s="56"/>
      <c r="H1787" s="84">
        <f>SUMIF('Cash Inflows'!E:E,'AR Journal'!D1787,'Cash Inflows'!F:F)</f>
        <v>0</v>
      </c>
      <c r="I1787" s="84">
        <f t="shared" si="82"/>
        <v>0</v>
      </c>
      <c r="J1787">
        <f t="shared" si="83"/>
        <v>0</v>
      </c>
      <c r="K1787" t="b">
        <f ca="1">IF(TODAY()-E1787&gt;'Data Inputs'!$B$46,TRUE,FALSE)</f>
        <v>1</v>
      </c>
    </row>
    <row r="1788" spans="1:11" x14ac:dyDescent="0.25">
      <c r="A1788" s="110" t="str">
        <f t="shared" si="81"/>
        <v/>
      </c>
      <c r="B1788" s="55"/>
      <c r="C1788" s="129"/>
      <c r="D1788" s="55"/>
      <c r="E1788" s="56"/>
      <c r="F1788" s="133"/>
      <c r="G1788" s="56"/>
      <c r="H1788" s="84">
        <f>SUMIF('Cash Inflows'!E:E,'AR Journal'!D1788,'Cash Inflows'!F:F)</f>
        <v>0</v>
      </c>
      <c r="I1788" s="84">
        <f t="shared" si="82"/>
        <v>0</v>
      </c>
      <c r="J1788">
        <f t="shared" si="83"/>
        <v>0</v>
      </c>
      <c r="K1788" t="b">
        <f ca="1">IF(TODAY()-E1788&gt;'Data Inputs'!$B$46,TRUE,FALSE)</f>
        <v>1</v>
      </c>
    </row>
    <row r="1789" spans="1:11" x14ac:dyDescent="0.25">
      <c r="A1789" s="110" t="str">
        <f t="shared" si="81"/>
        <v/>
      </c>
      <c r="B1789" s="55"/>
      <c r="C1789" s="129"/>
      <c r="D1789" s="55"/>
      <c r="E1789" s="56"/>
      <c r="F1789" s="133"/>
      <c r="G1789" s="56"/>
      <c r="H1789" s="84">
        <f>SUMIF('Cash Inflows'!E:E,'AR Journal'!D1789,'Cash Inflows'!F:F)</f>
        <v>0</v>
      </c>
      <c r="I1789" s="84">
        <f t="shared" si="82"/>
        <v>0</v>
      </c>
      <c r="J1789">
        <f t="shared" si="83"/>
        <v>0</v>
      </c>
      <c r="K1789" t="b">
        <f ca="1">IF(TODAY()-E1789&gt;'Data Inputs'!$B$46,TRUE,FALSE)</f>
        <v>1</v>
      </c>
    </row>
    <row r="1790" spans="1:11" x14ac:dyDescent="0.25">
      <c r="A1790" s="110" t="str">
        <f t="shared" si="81"/>
        <v/>
      </c>
      <c r="B1790" s="55"/>
      <c r="C1790" s="129"/>
      <c r="D1790" s="55"/>
      <c r="E1790" s="56"/>
      <c r="F1790" s="133"/>
      <c r="G1790" s="56"/>
      <c r="H1790" s="84">
        <f>SUMIF('Cash Inflows'!E:E,'AR Journal'!D1790,'Cash Inflows'!F:F)</f>
        <v>0</v>
      </c>
      <c r="I1790" s="84">
        <f t="shared" si="82"/>
        <v>0</v>
      </c>
      <c r="J1790">
        <f t="shared" si="83"/>
        <v>0</v>
      </c>
      <c r="K1790" t="b">
        <f ca="1">IF(TODAY()-E1790&gt;'Data Inputs'!$B$46,TRUE,FALSE)</f>
        <v>1</v>
      </c>
    </row>
    <row r="1791" spans="1:11" x14ac:dyDescent="0.25">
      <c r="A1791" s="110" t="str">
        <f t="shared" si="81"/>
        <v/>
      </c>
      <c r="B1791" s="55"/>
      <c r="C1791" s="129"/>
      <c r="D1791" s="55"/>
      <c r="E1791" s="56"/>
      <c r="F1791" s="133"/>
      <c r="G1791" s="56"/>
      <c r="H1791" s="84">
        <f>SUMIF('Cash Inflows'!E:E,'AR Journal'!D1791,'Cash Inflows'!F:F)</f>
        <v>0</v>
      </c>
      <c r="I1791" s="84">
        <f t="shared" si="82"/>
        <v>0</v>
      </c>
      <c r="J1791">
        <f t="shared" si="83"/>
        <v>0</v>
      </c>
      <c r="K1791" t="b">
        <f ca="1">IF(TODAY()-E1791&gt;'Data Inputs'!$B$46,TRUE,FALSE)</f>
        <v>1</v>
      </c>
    </row>
    <row r="1792" spans="1:11" x14ac:dyDescent="0.25">
      <c r="A1792" s="110" t="str">
        <f t="shared" si="81"/>
        <v/>
      </c>
      <c r="B1792" s="55"/>
      <c r="C1792" s="129"/>
      <c r="D1792" s="55"/>
      <c r="E1792" s="56"/>
      <c r="F1792" s="133"/>
      <c r="G1792" s="56"/>
      <c r="H1792" s="84">
        <f>SUMIF('Cash Inflows'!E:E,'AR Journal'!D1792,'Cash Inflows'!F:F)</f>
        <v>0</v>
      </c>
      <c r="I1792" s="84">
        <f t="shared" si="82"/>
        <v>0</v>
      </c>
      <c r="J1792">
        <f t="shared" si="83"/>
        <v>0</v>
      </c>
      <c r="K1792" t="b">
        <f ca="1">IF(TODAY()-E1792&gt;'Data Inputs'!$B$46,TRUE,FALSE)</f>
        <v>1</v>
      </c>
    </row>
    <row r="1793" spans="1:11" x14ac:dyDescent="0.25">
      <c r="A1793" s="110" t="str">
        <f t="shared" si="81"/>
        <v/>
      </c>
      <c r="B1793" s="55"/>
      <c r="C1793" s="129"/>
      <c r="D1793" s="55"/>
      <c r="E1793" s="56"/>
      <c r="F1793" s="133"/>
      <c r="G1793" s="56"/>
      <c r="H1793" s="84">
        <f>SUMIF('Cash Inflows'!E:E,'AR Journal'!D1793,'Cash Inflows'!F:F)</f>
        <v>0</v>
      </c>
      <c r="I1793" s="84">
        <f t="shared" si="82"/>
        <v>0</v>
      </c>
      <c r="J1793">
        <f t="shared" si="83"/>
        <v>0</v>
      </c>
      <c r="K1793" t="b">
        <f ca="1">IF(TODAY()-E1793&gt;'Data Inputs'!$B$46,TRUE,FALSE)</f>
        <v>1</v>
      </c>
    </row>
    <row r="1794" spans="1:11" x14ac:dyDescent="0.25">
      <c r="A1794" s="110" t="str">
        <f t="shared" si="81"/>
        <v/>
      </c>
      <c r="B1794" s="55"/>
      <c r="C1794" s="129"/>
      <c r="D1794" s="55"/>
      <c r="E1794" s="56"/>
      <c r="F1794" s="133"/>
      <c r="G1794" s="56"/>
      <c r="H1794" s="84">
        <f>SUMIF('Cash Inflows'!E:E,'AR Journal'!D1794,'Cash Inflows'!F:F)</f>
        <v>0</v>
      </c>
      <c r="I1794" s="84">
        <f t="shared" si="82"/>
        <v>0</v>
      </c>
      <c r="J1794">
        <f t="shared" si="83"/>
        <v>0</v>
      </c>
      <c r="K1794" t="b">
        <f ca="1">IF(TODAY()-E1794&gt;'Data Inputs'!$B$46,TRUE,FALSE)</f>
        <v>1</v>
      </c>
    </row>
    <row r="1795" spans="1:11" x14ac:dyDescent="0.25">
      <c r="A1795" s="110" t="str">
        <f t="shared" ref="A1795:A1858" si="84">IF(E1795="","",E1795+(6-J1795))</f>
        <v/>
      </c>
      <c r="B1795" s="55"/>
      <c r="C1795" s="129"/>
      <c r="D1795" s="55"/>
      <c r="E1795" s="56"/>
      <c r="F1795" s="133"/>
      <c r="G1795" s="56"/>
      <c r="H1795" s="84">
        <f>SUMIF('Cash Inflows'!E:E,'AR Journal'!D1795,'Cash Inflows'!F:F)</f>
        <v>0</v>
      </c>
      <c r="I1795" s="84">
        <f t="shared" ref="I1795:I1858" si="85">F1795-H1795</f>
        <v>0</v>
      </c>
      <c r="J1795">
        <f t="shared" ref="J1795:J1858" si="86">IF(WEEKDAY(E1795)=7,0,WEEKDAY(E1795))</f>
        <v>0</v>
      </c>
      <c r="K1795" t="b">
        <f ca="1">IF(TODAY()-E1795&gt;'Data Inputs'!$B$46,TRUE,FALSE)</f>
        <v>1</v>
      </c>
    </row>
    <row r="1796" spans="1:11" x14ac:dyDescent="0.25">
      <c r="A1796" s="110" t="str">
        <f t="shared" si="84"/>
        <v/>
      </c>
      <c r="B1796" s="55"/>
      <c r="C1796" s="129"/>
      <c r="D1796" s="55"/>
      <c r="E1796" s="56"/>
      <c r="F1796" s="133"/>
      <c r="G1796" s="56"/>
      <c r="H1796" s="84">
        <f>SUMIF('Cash Inflows'!E:E,'AR Journal'!D1796,'Cash Inflows'!F:F)</f>
        <v>0</v>
      </c>
      <c r="I1796" s="84">
        <f t="shared" si="85"/>
        <v>0</v>
      </c>
      <c r="J1796">
        <f t="shared" si="86"/>
        <v>0</v>
      </c>
      <c r="K1796" t="b">
        <f ca="1">IF(TODAY()-E1796&gt;'Data Inputs'!$B$46,TRUE,FALSE)</f>
        <v>1</v>
      </c>
    </row>
    <row r="1797" spans="1:11" x14ac:dyDescent="0.25">
      <c r="A1797" s="110" t="str">
        <f t="shared" si="84"/>
        <v/>
      </c>
      <c r="B1797" s="55"/>
      <c r="C1797" s="129"/>
      <c r="D1797" s="55"/>
      <c r="E1797" s="56"/>
      <c r="F1797" s="133"/>
      <c r="G1797" s="56"/>
      <c r="H1797" s="84">
        <f>SUMIF('Cash Inflows'!E:E,'AR Journal'!D1797,'Cash Inflows'!F:F)</f>
        <v>0</v>
      </c>
      <c r="I1797" s="84">
        <f t="shared" si="85"/>
        <v>0</v>
      </c>
      <c r="J1797">
        <f t="shared" si="86"/>
        <v>0</v>
      </c>
      <c r="K1797" t="b">
        <f ca="1">IF(TODAY()-E1797&gt;'Data Inputs'!$B$46,TRUE,FALSE)</f>
        <v>1</v>
      </c>
    </row>
    <row r="1798" spans="1:11" x14ac:dyDescent="0.25">
      <c r="A1798" s="110" t="str">
        <f t="shared" si="84"/>
        <v/>
      </c>
      <c r="B1798" s="55"/>
      <c r="C1798" s="129"/>
      <c r="D1798" s="55"/>
      <c r="E1798" s="56"/>
      <c r="F1798" s="133"/>
      <c r="G1798" s="56"/>
      <c r="H1798" s="84">
        <f>SUMIF('Cash Inflows'!E:E,'AR Journal'!D1798,'Cash Inflows'!F:F)</f>
        <v>0</v>
      </c>
      <c r="I1798" s="84">
        <f t="shared" si="85"/>
        <v>0</v>
      </c>
      <c r="J1798">
        <f t="shared" si="86"/>
        <v>0</v>
      </c>
      <c r="K1798" t="b">
        <f ca="1">IF(TODAY()-E1798&gt;'Data Inputs'!$B$46,TRUE,FALSE)</f>
        <v>1</v>
      </c>
    </row>
    <row r="1799" spans="1:11" x14ac:dyDescent="0.25">
      <c r="A1799" s="110" t="str">
        <f t="shared" si="84"/>
        <v/>
      </c>
      <c r="B1799" s="55"/>
      <c r="C1799" s="129"/>
      <c r="D1799" s="55"/>
      <c r="E1799" s="56"/>
      <c r="F1799" s="133"/>
      <c r="G1799" s="56"/>
      <c r="H1799" s="84">
        <f>SUMIF('Cash Inflows'!E:E,'AR Journal'!D1799,'Cash Inflows'!F:F)</f>
        <v>0</v>
      </c>
      <c r="I1799" s="84">
        <f t="shared" si="85"/>
        <v>0</v>
      </c>
      <c r="J1799">
        <f t="shared" si="86"/>
        <v>0</v>
      </c>
      <c r="K1799" t="b">
        <f ca="1">IF(TODAY()-E1799&gt;'Data Inputs'!$B$46,TRUE,FALSE)</f>
        <v>1</v>
      </c>
    </row>
    <row r="1800" spans="1:11" x14ac:dyDescent="0.25">
      <c r="A1800" s="110" t="str">
        <f t="shared" si="84"/>
        <v/>
      </c>
      <c r="B1800" s="55"/>
      <c r="C1800" s="129"/>
      <c r="D1800" s="55"/>
      <c r="E1800" s="56"/>
      <c r="F1800" s="133"/>
      <c r="G1800" s="56"/>
      <c r="H1800" s="84">
        <f>SUMIF('Cash Inflows'!E:E,'AR Journal'!D1800,'Cash Inflows'!F:F)</f>
        <v>0</v>
      </c>
      <c r="I1800" s="84">
        <f t="shared" si="85"/>
        <v>0</v>
      </c>
      <c r="J1800">
        <f t="shared" si="86"/>
        <v>0</v>
      </c>
      <c r="K1800" t="b">
        <f ca="1">IF(TODAY()-E1800&gt;'Data Inputs'!$B$46,TRUE,FALSE)</f>
        <v>1</v>
      </c>
    </row>
    <row r="1801" spans="1:11" x14ac:dyDescent="0.25">
      <c r="A1801" s="110" t="str">
        <f t="shared" si="84"/>
        <v/>
      </c>
      <c r="B1801" s="55"/>
      <c r="C1801" s="129"/>
      <c r="D1801" s="55"/>
      <c r="E1801" s="56"/>
      <c r="F1801" s="133"/>
      <c r="G1801" s="56"/>
      <c r="H1801" s="84">
        <f>SUMIF('Cash Inflows'!E:E,'AR Journal'!D1801,'Cash Inflows'!F:F)</f>
        <v>0</v>
      </c>
      <c r="I1801" s="84">
        <f t="shared" si="85"/>
        <v>0</v>
      </c>
      <c r="J1801">
        <f t="shared" si="86"/>
        <v>0</v>
      </c>
      <c r="K1801" t="b">
        <f ca="1">IF(TODAY()-E1801&gt;'Data Inputs'!$B$46,TRUE,FALSE)</f>
        <v>1</v>
      </c>
    </row>
    <row r="1802" spans="1:11" x14ac:dyDescent="0.25">
      <c r="A1802" s="110" t="str">
        <f t="shared" si="84"/>
        <v/>
      </c>
      <c r="B1802" s="55"/>
      <c r="C1802" s="129"/>
      <c r="D1802" s="55"/>
      <c r="E1802" s="56"/>
      <c r="F1802" s="133"/>
      <c r="G1802" s="56"/>
      <c r="H1802" s="84">
        <f>SUMIF('Cash Inflows'!E:E,'AR Journal'!D1802,'Cash Inflows'!F:F)</f>
        <v>0</v>
      </c>
      <c r="I1802" s="84">
        <f t="shared" si="85"/>
        <v>0</v>
      </c>
      <c r="J1802">
        <f t="shared" si="86"/>
        <v>0</v>
      </c>
      <c r="K1802" t="b">
        <f ca="1">IF(TODAY()-E1802&gt;'Data Inputs'!$B$46,TRUE,FALSE)</f>
        <v>1</v>
      </c>
    </row>
    <row r="1803" spans="1:11" x14ac:dyDescent="0.25">
      <c r="A1803" s="110" t="str">
        <f t="shared" si="84"/>
        <v/>
      </c>
      <c r="B1803" s="55"/>
      <c r="C1803" s="129"/>
      <c r="D1803" s="55"/>
      <c r="E1803" s="56"/>
      <c r="F1803" s="133"/>
      <c r="G1803" s="56"/>
      <c r="H1803" s="84">
        <f>SUMIF('Cash Inflows'!E:E,'AR Journal'!D1803,'Cash Inflows'!F:F)</f>
        <v>0</v>
      </c>
      <c r="I1803" s="84">
        <f t="shared" si="85"/>
        <v>0</v>
      </c>
      <c r="J1803">
        <f t="shared" si="86"/>
        <v>0</v>
      </c>
      <c r="K1803" t="b">
        <f ca="1">IF(TODAY()-E1803&gt;'Data Inputs'!$B$46,TRUE,FALSE)</f>
        <v>1</v>
      </c>
    </row>
    <row r="1804" spans="1:11" x14ac:dyDescent="0.25">
      <c r="A1804" s="110" t="str">
        <f t="shared" si="84"/>
        <v/>
      </c>
      <c r="B1804" s="55"/>
      <c r="C1804" s="129"/>
      <c r="D1804" s="55"/>
      <c r="E1804" s="56"/>
      <c r="F1804" s="133"/>
      <c r="G1804" s="56"/>
      <c r="H1804" s="84">
        <f>SUMIF('Cash Inflows'!E:E,'AR Journal'!D1804,'Cash Inflows'!F:F)</f>
        <v>0</v>
      </c>
      <c r="I1804" s="84">
        <f t="shared" si="85"/>
        <v>0</v>
      </c>
      <c r="J1804">
        <f t="shared" si="86"/>
        <v>0</v>
      </c>
      <c r="K1804" t="b">
        <f ca="1">IF(TODAY()-E1804&gt;'Data Inputs'!$B$46,TRUE,FALSE)</f>
        <v>1</v>
      </c>
    </row>
    <row r="1805" spans="1:11" x14ac:dyDescent="0.25">
      <c r="A1805" s="110" t="str">
        <f t="shared" si="84"/>
        <v/>
      </c>
      <c r="B1805" s="55"/>
      <c r="C1805" s="129"/>
      <c r="D1805" s="55"/>
      <c r="E1805" s="56"/>
      <c r="F1805" s="133"/>
      <c r="G1805" s="56"/>
      <c r="H1805" s="84">
        <f>SUMIF('Cash Inflows'!E:E,'AR Journal'!D1805,'Cash Inflows'!F:F)</f>
        <v>0</v>
      </c>
      <c r="I1805" s="84">
        <f t="shared" si="85"/>
        <v>0</v>
      </c>
      <c r="J1805">
        <f t="shared" si="86"/>
        <v>0</v>
      </c>
      <c r="K1805" t="b">
        <f ca="1">IF(TODAY()-E1805&gt;'Data Inputs'!$B$46,TRUE,FALSE)</f>
        <v>1</v>
      </c>
    </row>
    <row r="1806" spans="1:11" x14ac:dyDescent="0.25">
      <c r="A1806" s="110" t="str">
        <f t="shared" si="84"/>
        <v/>
      </c>
      <c r="B1806" s="55"/>
      <c r="C1806" s="129"/>
      <c r="D1806" s="55"/>
      <c r="E1806" s="56"/>
      <c r="F1806" s="133"/>
      <c r="G1806" s="56"/>
      <c r="H1806" s="84">
        <f>SUMIF('Cash Inflows'!E:E,'AR Journal'!D1806,'Cash Inflows'!F:F)</f>
        <v>0</v>
      </c>
      <c r="I1806" s="84">
        <f t="shared" si="85"/>
        <v>0</v>
      </c>
      <c r="J1806">
        <f t="shared" si="86"/>
        <v>0</v>
      </c>
      <c r="K1806" t="b">
        <f ca="1">IF(TODAY()-E1806&gt;'Data Inputs'!$B$46,TRUE,FALSE)</f>
        <v>1</v>
      </c>
    </row>
    <row r="1807" spans="1:11" x14ac:dyDescent="0.25">
      <c r="A1807" s="110" t="str">
        <f t="shared" si="84"/>
        <v/>
      </c>
      <c r="B1807" s="55"/>
      <c r="C1807" s="129"/>
      <c r="D1807" s="55"/>
      <c r="E1807" s="56"/>
      <c r="F1807" s="133"/>
      <c r="G1807" s="56"/>
      <c r="H1807" s="84">
        <f>SUMIF('Cash Inflows'!E:E,'AR Journal'!D1807,'Cash Inflows'!F:F)</f>
        <v>0</v>
      </c>
      <c r="I1807" s="84">
        <f t="shared" si="85"/>
        <v>0</v>
      </c>
      <c r="J1807">
        <f t="shared" si="86"/>
        <v>0</v>
      </c>
      <c r="K1807" t="b">
        <f ca="1">IF(TODAY()-E1807&gt;'Data Inputs'!$B$46,TRUE,FALSE)</f>
        <v>1</v>
      </c>
    </row>
    <row r="1808" spans="1:11" x14ac:dyDescent="0.25">
      <c r="A1808" s="110" t="str">
        <f t="shared" si="84"/>
        <v/>
      </c>
      <c r="B1808" s="55"/>
      <c r="C1808" s="129"/>
      <c r="D1808" s="55"/>
      <c r="E1808" s="56"/>
      <c r="F1808" s="133"/>
      <c r="G1808" s="56"/>
      <c r="H1808" s="84">
        <f>SUMIF('Cash Inflows'!E:E,'AR Journal'!D1808,'Cash Inflows'!F:F)</f>
        <v>0</v>
      </c>
      <c r="I1808" s="84">
        <f t="shared" si="85"/>
        <v>0</v>
      </c>
      <c r="J1808">
        <f t="shared" si="86"/>
        <v>0</v>
      </c>
      <c r="K1808" t="b">
        <f ca="1">IF(TODAY()-E1808&gt;'Data Inputs'!$B$46,TRUE,FALSE)</f>
        <v>1</v>
      </c>
    </row>
    <row r="1809" spans="1:11" x14ac:dyDescent="0.25">
      <c r="A1809" s="110" t="str">
        <f t="shared" si="84"/>
        <v/>
      </c>
      <c r="B1809" s="55"/>
      <c r="C1809" s="129"/>
      <c r="D1809" s="55"/>
      <c r="E1809" s="56"/>
      <c r="F1809" s="133"/>
      <c r="G1809" s="56"/>
      <c r="H1809" s="84">
        <f>SUMIF('Cash Inflows'!E:E,'AR Journal'!D1809,'Cash Inflows'!F:F)</f>
        <v>0</v>
      </c>
      <c r="I1809" s="84">
        <f t="shared" si="85"/>
        <v>0</v>
      </c>
      <c r="J1809">
        <f t="shared" si="86"/>
        <v>0</v>
      </c>
      <c r="K1809" t="b">
        <f ca="1">IF(TODAY()-E1809&gt;'Data Inputs'!$B$46,TRUE,FALSE)</f>
        <v>1</v>
      </c>
    </row>
    <row r="1810" spans="1:11" x14ac:dyDescent="0.25">
      <c r="A1810" s="110" t="str">
        <f t="shared" si="84"/>
        <v/>
      </c>
      <c r="B1810" s="55"/>
      <c r="C1810" s="129"/>
      <c r="D1810" s="55"/>
      <c r="E1810" s="56"/>
      <c r="F1810" s="133"/>
      <c r="G1810" s="56"/>
      <c r="H1810" s="84">
        <f>SUMIF('Cash Inflows'!E:E,'AR Journal'!D1810,'Cash Inflows'!F:F)</f>
        <v>0</v>
      </c>
      <c r="I1810" s="84">
        <f t="shared" si="85"/>
        <v>0</v>
      </c>
      <c r="J1810">
        <f t="shared" si="86"/>
        <v>0</v>
      </c>
      <c r="K1810" t="b">
        <f ca="1">IF(TODAY()-E1810&gt;'Data Inputs'!$B$46,TRUE,FALSE)</f>
        <v>1</v>
      </c>
    </row>
    <row r="1811" spans="1:11" x14ac:dyDescent="0.25">
      <c r="A1811" s="110" t="str">
        <f t="shared" si="84"/>
        <v/>
      </c>
      <c r="B1811" s="55"/>
      <c r="C1811" s="129"/>
      <c r="D1811" s="55"/>
      <c r="E1811" s="56"/>
      <c r="F1811" s="133"/>
      <c r="G1811" s="56"/>
      <c r="H1811" s="84">
        <f>SUMIF('Cash Inflows'!E:E,'AR Journal'!D1811,'Cash Inflows'!F:F)</f>
        <v>0</v>
      </c>
      <c r="I1811" s="84">
        <f t="shared" si="85"/>
        <v>0</v>
      </c>
      <c r="J1811">
        <f t="shared" si="86"/>
        <v>0</v>
      </c>
      <c r="K1811" t="b">
        <f ca="1">IF(TODAY()-E1811&gt;'Data Inputs'!$B$46,TRUE,FALSE)</f>
        <v>1</v>
      </c>
    </row>
    <row r="1812" spans="1:11" x14ac:dyDescent="0.25">
      <c r="A1812" s="110" t="str">
        <f t="shared" si="84"/>
        <v/>
      </c>
      <c r="B1812" s="55"/>
      <c r="C1812" s="129"/>
      <c r="D1812" s="55"/>
      <c r="E1812" s="56"/>
      <c r="F1812" s="133"/>
      <c r="G1812" s="56"/>
      <c r="H1812" s="84">
        <f>SUMIF('Cash Inflows'!E:E,'AR Journal'!D1812,'Cash Inflows'!F:F)</f>
        <v>0</v>
      </c>
      <c r="I1812" s="84">
        <f t="shared" si="85"/>
        <v>0</v>
      </c>
      <c r="J1812">
        <f t="shared" si="86"/>
        <v>0</v>
      </c>
      <c r="K1812" t="b">
        <f ca="1">IF(TODAY()-E1812&gt;'Data Inputs'!$B$46,TRUE,FALSE)</f>
        <v>1</v>
      </c>
    </row>
    <row r="1813" spans="1:11" x14ac:dyDescent="0.25">
      <c r="A1813" s="110" t="str">
        <f t="shared" si="84"/>
        <v/>
      </c>
      <c r="B1813" s="55"/>
      <c r="C1813" s="129"/>
      <c r="D1813" s="55"/>
      <c r="E1813" s="56"/>
      <c r="F1813" s="133"/>
      <c r="G1813" s="56"/>
      <c r="H1813" s="84">
        <f>SUMIF('Cash Inflows'!E:E,'AR Journal'!D1813,'Cash Inflows'!F:F)</f>
        <v>0</v>
      </c>
      <c r="I1813" s="84">
        <f t="shared" si="85"/>
        <v>0</v>
      </c>
      <c r="J1813">
        <f t="shared" si="86"/>
        <v>0</v>
      </c>
      <c r="K1813" t="b">
        <f ca="1">IF(TODAY()-E1813&gt;'Data Inputs'!$B$46,TRUE,FALSE)</f>
        <v>1</v>
      </c>
    </row>
    <row r="1814" spans="1:11" x14ac:dyDescent="0.25">
      <c r="A1814" s="110" t="str">
        <f t="shared" si="84"/>
        <v/>
      </c>
      <c r="B1814" s="55"/>
      <c r="C1814" s="129"/>
      <c r="D1814" s="55"/>
      <c r="E1814" s="56"/>
      <c r="F1814" s="133"/>
      <c r="G1814" s="56"/>
      <c r="H1814" s="84">
        <f>SUMIF('Cash Inflows'!E:E,'AR Journal'!D1814,'Cash Inflows'!F:F)</f>
        <v>0</v>
      </c>
      <c r="I1814" s="84">
        <f t="shared" si="85"/>
        <v>0</v>
      </c>
      <c r="J1814">
        <f t="shared" si="86"/>
        <v>0</v>
      </c>
      <c r="K1814" t="b">
        <f ca="1">IF(TODAY()-E1814&gt;'Data Inputs'!$B$46,TRUE,FALSE)</f>
        <v>1</v>
      </c>
    </row>
    <row r="1815" spans="1:11" x14ac:dyDescent="0.25">
      <c r="A1815" s="110" t="str">
        <f t="shared" si="84"/>
        <v/>
      </c>
      <c r="B1815" s="55"/>
      <c r="C1815" s="129"/>
      <c r="D1815" s="55"/>
      <c r="E1815" s="56"/>
      <c r="F1815" s="133"/>
      <c r="G1815" s="56"/>
      <c r="H1815" s="84">
        <f>SUMIF('Cash Inflows'!E:E,'AR Journal'!D1815,'Cash Inflows'!F:F)</f>
        <v>0</v>
      </c>
      <c r="I1815" s="84">
        <f t="shared" si="85"/>
        <v>0</v>
      </c>
      <c r="J1815">
        <f t="shared" si="86"/>
        <v>0</v>
      </c>
      <c r="K1815" t="b">
        <f ca="1">IF(TODAY()-E1815&gt;'Data Inputs'!$B$46,TRUE,FALSE)</f>
        <v>1</v>
      </c>
    </row>
    <row r="1816" spans="1:11" x14ac:dyDescent="0.25">
      <c r="A1816" s="110" t="str">
        <f t="shared" si="84"/>
        <v/>
      </c>
      <c r="B1816" s="55"/>
      <c r="C1816" s="129"/>
      <c r="D1816" s="55"/>
      <c r="E1816" s="56"/>
      <c r="F1816" s="133"/>
      <c r="G1816" s="56"/>
      <c r="H1816" s="84">
        <f>SUMIF('Cash Inflows'!E:E,'AR Journal'!D1816,'Cash Inflows'!F:F)</f>
        <v>0</v>
      </c>
      <c r="I1816" s="84">
        <f t="shared" si="85"/>
        <v>0</v>
      </c>
      <c r="J1816">
        <f t="shared" si="86"/>
        <v>0</v>
      </c>
      <c r="K1816" t="b">
        <f ca="1">IF(TODAY()-E1816&gt;'Data Inputs'!$B$46,TRUE,FALSE)</f>
        <v>1</v>
      </c>
    </row>
    <row r="1817" spans="1:11" x14ac:dyDescent="0.25">
      <c r="A1817" s="110" t="str">
        <f t="shared" si="84"/>
        <v/>
      </c>
      <c r="B1817" s="55"/>
      <c r="C1817" s="129"/>
      <c r="D1817" s="55"/>
      <c r="E1817" s="56"/>
      <c r="F1817" s="133"/>
      <c r="G1817" s="56"/>
      <c r="H1817" s="84">
        <f>SUMIF('Cash Inflows'!E:E,'AR Journal'!D1817,'Cash Inflows'!F:F)</f>
        <v>0</v>
      </c>
      <c r="I1817" s="84">
        <f t="shared" si="85"/>
        <v>0</v>
      </c>
      <c r="J1817">
        <f t="shared" si="86"/>
        <v>0</v>
      </c>
      <c r="K1817" t="b">
        <f ca="1">IF(TODAY()-E1817&gt;'Data Inputs'!$B$46,TRUE,FALSE)</f>
        <v>1</v>
      </c>
    </row>
    <row r="1818" spans="1:11" x14ac:dyDescent="0.25">
      <c r="A1818" s="110" t="str">
        <f t="shared" si="84"/>
        <v/>
      </c>
      <c r="B1818" s="55"/>
      <c r="C1818" s="129"/>
      <c r="D1818" s="55"/>
      <c r="E1818" s="56"/>
      <c r="F1818" s="133"/>
      <c r="G1818" s="56"/>
      <c r="H1818" s="84">
        <f>SUMIF('Cash Inflows'!E:E,'AR Journal'!D1818,'Cash Inflows'!F:F)</f>
        <v>0</v>
      </c>
      <c r="I1818" s="84">
        <f t="shared" si="85"/>
        <v>0</v>
      </c>
      <c r="J1818">
        <f t="shared" si="86"/>
        <v>0</v>
      </c>
      <c r="K1818" t="b">
        <f ca="1">IF(TODAY()-E1818&gt;'Data Inputs'!$B$46,TRUE,FALSE)</f>
        <v>1</v>
      </c>
    </row>
    <row r="1819" spans="1:11" x14ac:dyDescent="0.25">
      <c r="A1819" s="110" t="str">
        <f t="shared" si="84"/>
        <v/>
      </c>
      <c r="B1819" s="55"/>
      <c r="C1819" s="129"/>
      <c r="D1819" s="55"/>
      <c r="E1819" s="56"/>
      <c r="F1819" s="133"/>
      <c r="G1819" s="56"/>
      <c r="H1819" s="84">
        <f>SUMIF('Cash Inflows'!E:E,'AR Journal'!D1819,'Cash Inflows'!F:F)</f>
        <v>0</v>
      </c>
      <c r="I1819" s="84">
        <f t="shared" si="85"/>
        <v>0</v>
      </c>
      <c r="J1819">
        <f t="shared" si="86"/>
        <v>0</v>
      </c>
      <c r="K1819" t="b">
        <f ca="1">IF(TODAY()-E1819&gt;'Data Inputs'!$B$46,TRUE,FALSE)</f>
        <v>1</v>
      </c>
    </row>
    <row r="1820" spans="1:11" x14ac:dyDescent="0.25">
      <c r="A1820" s="110" t="str">
        <f t="shared" si="84"/>
        <v/>
      </c>
      <c r="B1820" s="55"/>
      <c r="C1820" s="129"/>
      <c r="D1820" s="55"/>
      <c r="E1820" s="56"/>
      <c r="F1820" s="133"/>
      <c r="G1820" s="56"/>
      <c r="H1820" s="84">
        <f>SUMIF('Cash Inflows'!E:E,'AR Journal'!D1820,'Cash Inflows'!F:F)</f>
        <v>0</v>
      </c>
      <c r="I1820" s="84">
        <f t="shared" si="85"/>
        <v>0</v>
      </c>
      <c r="J1820">
        <f t="shared" si="86"/>
        <v>0</v>
      </c>
      <c r="K1820" t="b">
        <f ca="1">IF(TODAY()-E1820&gt;'Data Inputs'!$B$46,TRUE,FALSE)</f>
        <v>1</v>
      </c>
    </row>
    <row r="1821" spans="1:11" x14ac:dyDescent="0.25">
      <c r="A1821" s="110" t="str">
        <f t="shared" si="84"/>
        <v/>
      </c>
      <c r="B1821" s="55"/>
      <c r="C1821" s="129"/>
      <c r="D1821" s="55"/>
      <c r="E1821" s="56"/>
      <c r="F1821" s="133"/>
      <c r="G1821" s="56"/>
      <c r="H1821" s="84">
        <f>SUMIF('Cash Inflows'!E:E,'AR Journal'!D1821,'Cash Inflows'!F:F)</f>
        <v>0</v>
      </c>
      <c r="I1821" s="84">
        <f t="shared" si="85"/>
        <v>0</v>
      </c>
      <c r="J1821">
        <f t="shared" si="86"/>
        <v>0</v>
      </c>
      <c r="K1821" t="b">
        <f ca="1">IF(TODAY()-E1821&gt;'Data Inputs'!$B$46,TRUE,FALSE)</f>
        <v>1</v>
      </c>
    </row>
    <row r="1822" spans="1:11" x14ac:dyDescent="0.25">
      <c r="A1822" s="110" t="str">
        <f t="shared" si="84"/>
        <v/>
      </c>
      <c r="B1822" s="55"/>
      <c r="C1822" s="129"/>
      <c r="D1822" s="55"/>
      <c r="E1822" s="56"/>
      <c r="F1822" s="133"/>
      <c r="G1822" s="56"/>
      <c r="H1822" s="84">
        <f>SUMIF('Cash Inflows'!E:E,'AR Journal'!D1822,'Cash Inflows'!F:F)</f>
        <v>0</v>
      </c>
      <c r="I1822" s="84">
        <f t="shared" si="85"/>
        <v>0</v>
      </c>
      <c r="J1822">
        <f t="shared" si="86"/>
        <v>0</v>
      </c>
      <c r="K1822" t="b">
        <f ca="1">IF(TODAY()-E1822&gt;'Data Inputs'!$B$46,TRUE,FALSE)</f>
        <v>1</v>
      </c>
    </row>
    <row r="1823" spans="1:11" x14ac:dyDescent="0.25">
      <c r="A1823" s="110" t="str">
        <f t="shared" si="84"/>
        <v/>
      </c>
      <c r="B1823" s="55"/>
      <c r="C1823" s="129"/>
      <c r="D1823" s="55"/>
      <c r="E1823" s="56"/>
      <c r="F1823" s="133"/>
      <c r="G1823" s="56"/>
      <c r="H1823" s="84">
        <f>SUMIF('Cash Inflows'!E:E,'AR Journal'!D1823,'Cash Inflows'!F:F)</f>
        <v>0</v>
      </c>
      <c r="I1823" s="84">
        <f t="shared" si="85"/>
        <v>0</v>
      </c>
      <c r="J1823">
        <f t="shared" si="86"/>
        <v>0</v>
      </c>
      <c r="K1823" t="b">
        <f ca="1">IF(TODAY()-E1823&gt;'Data Inputs'!$B$46,TRUE,FALSE)</f>
        <v>1</v>
      </c>
    </row>
    <row r="1824" spans="1:11" x14ac:dyDescent="0.25">
      <c r="A1824" s="110" t="str">
        <f t="shared" si="84"/>
        <v/>
      </c>
      <c r="B1824" s="55"/>
      <c r="C1824" s="129"/>
      <c r="D1824" s="55"/>
      <c r="E1824" s="56"/>
      <c r="F1824" s="133"/>
      <c r="G1824" s="56"/>
      <c r="H1824" s="84">
        <f>SUMIF('Cash Inflows'!E:E,'AR Journal'!D1824,'Cash Inflows'!F:F)</f>
        <v>0</v>
      </c>
      <c r="I1824" s="84">
        <f t="shared" si="85"/>
        <v>0</v>
      </c>
      <c r="J1824">
        <f t="shared" si="86"/>
        <v>0</v>
      </c>
      <c r="K1824" t="b">
        <f ca="1">IF(TODAY()-E1824&gt;'Data Inputs'!$B$46,TRUE,FALSE)</f>
        <v>1</v>
      </c>
    </row>
    <row r="1825" spans="1:11" x14ac:dyDescent="0.25">
      <c r="A1825" s="110" t="str">
        <f t="shared" si="84"/>
        <v/>
      </c>
      <c r="B1825" s="55"/>
      <c r="C1825" s="129"/>
      <c r="D1825" s="55"/>
      <c r="E1825" s="56"/>
      <c r="F1825" s="133"/>
      <c r="G1825" s="56"/>
      <c r="H1825" s="84">
        <f>SUMIF('Cash Inflows'!E:E,'AR Journal'!D1825,'Cash Inflows'!F:F)</f>
        <v>0</v>
      </c>
      <c r="I1825" s="84">
        <f t="shared" si="85"/>
        <v>0</v>
      </c>
      <c r="J1825">
        <f t="shared" si="86"/>
        <v>0</v>
      </c>
      <c r="K1825" t="b">
        <f ca="1">IF(TODAY()-E1825&gt;'Data Inputs'!$B$46,TRUE,FALSE)</f>
        <v>1</v>
      </c>
    </row>
    <row r="1826" spans="1:11" x14ac:dyDescent="0.25">
      <c r="A1826" s="110" t="str">
        <f t="shared" si="84"/>
        <v/>
      </c>
      <c r="B1826" s="55"/>
      <c r="C1826" s="129"/>
      <c r="D1826" s="55"/>
      <c r="E1826" s="56"/>
      <c r="F1826" s="133"/>
      <c r="G1826" s="56"/>
      <c r="H1826" s="84">
        <f>SUMIF('Cash Inflows'!E:E,'AR Journal'!D1826,'Cash Inflows'!F:F)</f>
        <v>0</v>
      </c>
      <c r="I1826" s="84">
        <f t="shared" si="85"/>
        <v>0</v>
      </c>
      <c r="J1826">
        <f t="shared" si="86"/>
        <v>0</v>
      </c>
      <c r="K1826" t="b">
        <f ca="1">IF(TODAY()-E1826&gt;'Data Inputs'!$B$46,TRUE,FALSE)</f>
        <v>1</v>
      </c>
    </row>
    <row r="1827" spans="1:11" x14ac:dyDescent="0.25">
      <c r="A1827" s="110" t="str">
        <f t="shared" si="84"/>
        <v/>
      </c>
      <c r="B1827" s="55"/>
      <c r="C1827" s="129"/>
      <c r="D1827" s="55"/>
      <c r="E1827" s="56"/>
      <c r="F1827" s="133"/>
      <c r="G1827" s="56"/>
      <c r="H1827" s="84">
        <f>SUMIF('Cash Inflows'!E:E,'AR Journal'!D1827,'Cash Inflows'!F:F)</f>
        <v>0</v>
      </c>
      <c r="I1827" s="84">
        <f t="shared" si="85"/>
        <v>0</v>
      </c>
      <c r="J1827">
        <f t="shared" si="86"/>
        <v>0</v>
      </c>
      <c r="K1827" t="b">
        <f ca="1">IF(TODAY()-E1827&gt;'Data Inputs'!$B$46,TRUE,FALSE)</f>
        <v>1</v>
      </c>
    </row>
    <row r="1828" spans="1:11" x14ac:dyDescent="0.25">
      <c r="A1828" s="110" t="str">
        <f t="shared" si="84"/>
        <v/>
      </c>
      <c r="B1828" s="55"/>
      <c r="C1828" s="129"/>
      <c r="D1828" s="55"/>
      <c r="E1828" s="56"/>
      <c r="F1828" s="133"/>
      <c r="G1828" s="56"/>
      <c r="H1828" s="84">
        <f>SUMIF('Cash Inflows'!E:E,'AR Journal'!D1828,'Cash Inflows'!F:F)</f>
        <v>0</v>
      </c>
      <c r="I1828" s="84">
        <f t="shared" si="85"/>
        <v>0</v>
      </c>
      <c r="J1828">
        <f t="shared" si="86"/>
        <v>0</v>
      </c>
      <c r="K1828" t="b">
        <f ca="1">IF(TODAY()-E1828&gt;'Data Inputs'!$B$46,TRUE,FALSE)</f>
        <v>1</v>
      </c>
    </row>
    <row r="1829" spans="1:11" x14ac:dyDescent="0.25">
      <c r="A1829" s="110" t="str">
        <f t="shared" si="84"/>
        <v/>
      </c>
      <c r="B1829" s="55"/>
      <c r="C1829" s="129"/>
      <c r="D1829" s="55"/>
      <c r="E1829" s="56"/>
      <c r="F1829" s="133"/>
      <c r="G1829" s="56"/>
      <c r="H1829" s="84">
        <f>SUMIF('Cash Inflows'!E:E,'AR Journal'!D1829,'Cash Inflows'!F:F)</f>
        <v>0</v>
      </c>
      <c r="I1829" s="84">
        <f t="shared" si="85"/>
        <v>0</v>
      </c>
      <c r="J1829">
        <f t="shared" si="86"/>
        <v>0</v>
      </c>
      <c r="K1829" t="b">
        <f ca="1">IF(TODAY()-E1829&gt;'Data Inputs'!$B$46,TRUE,FALSE)</f>
        <v>1</v>
      </c>
    </row>
    <row r="1830" spans="1:11" x14ac:dyDescent="0.25">
      <c r="A1830" s="110" t="str">
        <f t="shared" si="84"/>
        <v/>
      </c>
      <c r="B1830" s="55"/>
      <c r="C1830" s="129"/>
      <c r="D1830" s="55"/>
      <c r="E1830" s="56"/>
      <c r="F1830" s="133"/>
      <c r="G1830" s="56"/>
      <c r="H1830" s="84">
        <f>SUMIF('Cash Inflows'!E:E,'AR Journal'!D1830,'Cash Inflows'!F:F)</f>
        <v>0</v>
      </c>
      <c r="I1830" s="84">
        <f t="shared" si="85"/>
        <v>0</v>
      </c>
      <c r="J1830">
        <f t="shared" si="86"/>
        <v>0</v>
      </c>
      <c r="K1830" t="b">
        <f ca="1">IF(TODAY()-E1830&gt;'Data Inputs'!$B$46,TRUE,FALSE)</f>
        <v>1</v>
      </c>
    </row>
    <row r="1831" spans="1:11" x14ac:dyDescent="0.25">
      <c r="A1831" s="110" t="str">
        <f t="shared" si="84"/>
        <v/>
      </c>
      <c r="B1831" s="55"/>
      <c r="C1831" s="129"/>
      <c r="D1831" s="55"/>
      <c r="E1831" s="56"/>
      <c r="F1831" s="133"/>
      <c r="G1831" s="56"/>
      <c r="H1831" s="84">
        <f>SUMIF('Cash Inflows'!E:E,'AR Journal'!D1831,'Cash Inflows'!F:F)</f>
        <v>0</v>
      </c>
      <c r="I1831" s="84">
        <f t="shared" si="85"/>
        <v>0</v>
      </c>
      <c r="J1831">
        <f t="shared" si="86"/>
        <v>0</v>
      </c>
      <c r="K1831" t="b">
        <f ca="1">IF(TODAY()-E1831&gt;'Data Inputs'!$B$46,TRUE,FALSE)</f>
        <v>1</v>
      </c>
    </row>
    <row r="1832" spans="1:11" x14ac:dyDescent="0.25">
      <c r="A1832" s="110" t="str">
        <f t="shared" si="84"/>
        <v/>
      </c>
      <c r="B1832" s="55"/>
      <c r="C1832" s="129"/>
      <c r="D1832" s="55"/>
      <c r="E1832" s="56"/>
      <c r="F1832" s="133"/>
      <c r="G1832" s="56"/>
      <c r="H1832" s="84">
        <f>SUMIF('Cash Inflows'!E:E,'AR Journal'!D1832,'Cash Inflows'!F:F)</f>
        <v>0</v>
      </c>
      <c r="I1832" s="84">
        <f t="shared" si="85"/>
        <v>0</v>
      </c>
      <c r="J1832">
        <f t="shared" si="86"/>
        <v>0</v>
      </c>
      <c r="K1832" t="b">
        <f ca="1">IF(TODAY()-E1832&gt;'Data Inputs'!$B$46,TRUE,FALSE)</f>
        <v>1</v>
      </c>
    </row>
    <row r="1833" spans="1:11" x14ac:dyDescent="0.25">
      <c r="A1833" s="110" t="str">
        <f t="shared" si="84"/>
        <v/>
      </c>
      <c r="B1833" s="55"/>
      <c r="C1833" s="129"/>
      <c r="D1833" s="55"/>
      <c r="E1833" s="56"/>
      <c r="F1833" s="133"/>
      <c r="G1833" s="56"/>
      <c r="H1833" s="84">
        <f>SUMIF('Cash Inflows'!E:E,'AR Journal'!D1833,'Cash Inflows'!F:F)</f>
        <v>0</v>
      </c>
      <c r="I1833" s="84">
        <f t="shared" si="85"/>
        <v>0</v>
      </c>
      <c r="J1833">
        <f t="shared" si="86"/>
        <v>0</v>
      </c>
      <c r="K1833" t="b">
        <f ca="1">IF(TODAY()-E1833&gt;'Data Inputs'!$B$46,TRUE,FALSE)</f>
        <v>1</v>
      </c>
    </row>
    <row r="1834" spans="1:11" x14ac:dyDescent="0.25">
      <c r="A1834" s="110" t="str">
        <f t="shared" si="84"/>
        <v/>
      </c>
      <c r="B1834" s="55"/>
      <c r="C1834" s="129"/>
      <c r="D1834" s="55"/>
      <c r="E1834" s="56"/>
      <c r="F1834" s="133"/>
      <c r="G1834" s="56"/>
      <c r="H1834" s="84">
        <f>SUMIF('Cash Inflows'!E:E,'AR Journal'!D1834,'Cash Inflows'!F:F)</f>
        <v>0</v>
      </c>
      <c r="I1834" s="84">
        <f t="shared" si="85"/>
        <v>0</v>
      </c>
      <c r="J1834">
        <f t="shared" si="86"/>
        <v>0</v>
      </c>
      <c r="K1834" t="b">
        <f ca="1">IF(TODAY()-E1834&gt;'Data Inputs'!$B$46,TRUE,FALSE)</f>
        <v>1</v>
      </c>
    </row>
    <row r="1835" spans="1:11" x14ac:dyDescent="0.25">
      <c r="A1835" s="110" t="str">
        <f t="shared" si="84"/>
        <v/>
      </c>
      <c r="B1835" s="55"/>
      <c r="C1835" s="129"/>
      <c r="D1835" s="55"/>
      <c r="E1835" s="56"/>
      <c r="F1835" s="133"/>
      <c r="G1835" s="56"/>
      <c r="H1835" s="84">
        <f>SUMIF('Cash Inflows'!E:E,'AR Journal'!D1835,'Cash Inflows'!F:F)</f>
        <v>0</v>
      </c>
      <c r="I1835" s="84">
        <f t="shared" si="85"/>
        <v>0</v>
      </c>
      <c r="J1835">
        <f t="shared" si="86"/>
        <v>0</v>
      </c>
      <c r="K1835" t="b">
        <f ca="1">IF(TODAY()-E1835&gt;'Data Inputs'!$B$46,TRUE,FALSE)</f>
        <v>1</v>
      </c>
    </row>
    <row r="1836" spans="1:11" x14ac:dyDescent="0.25">
      <c r="A1836" s="110" t="str">
        <f t="shared" si="84"/>
        <v/>
      </c>
      <c r="B1836" s="55"/>
      <c r="C1836" s="129"/>
      <c r="D1836" s="55"/>
      <c r="E1836" s="56"/>
      <c r="F1836" s="133"/>
      <c r="G1836" s="56"/>
      <c r="H1836" s="84">
        <f>SUMIF('Cash Inflows'!E:E,'AR Journal'!D1836,'Cash Inflows'!F:F)</f>
        <v>0</v>
      </c>
      <c r="I1836" s="84">
        <f t="shared" si="85"/>
        <v>0</v>
      </c>
      <c r="J1836">
        <f t="shared" si="86"/>
        <v>0</v>
      </c>
      <c r="K1836" t="b">
        <f ca="1">IF(TODAY()-E1836&gt;'Data Inputs'!$B$46,TRUE,FALSE)</f>
        <v>1</v>
      </c>
    </row>
    <row r="1837" spans="1:11" x14ac:dyDescent="0.25">
      <c r="A1837" s="110" t="str">
        <f t="shared" si="84"/>
        <v/>
      </c>
      <c r="B1837" s="55"/>
      <c r="C1837" s="129"/>
      <c r="D1837" s="55"/>
      <c r="E1837" s="56"/>
      <c r="F1837" s="133"/>
      <c r="G1837" s="56"/>
      <c r="H1837" s="84">
        <f>SUMIF('Cash Inflows'!E:E,'AR Journal'!D1837,'Cash Inflows'!F:F)</f>
        <v>0</v>
      </c>
      <c r="I1837" s="84">
        <f t="shared" si="85"/>
        <v>0</v>
      </c>
      <c r="J1837">
        <f t="shared" si="86"/>
        <v>0</v>
      </c>
      <c r="K1837" t="b">
        <f ca="1">IF(TODAY()-E1837&gt;'Data Inputs'!$B$46,TRUE,FALSE)</f>
        <v>1</v>
      </c>
    </row>
    <row r="1838" spans="1:11" x14ac:dyDescent="0.25">
      <c r="A1838" s="110" t="str">
        <f t="shared" si="84"/>
        <v/>
      </c>
      <c r="B1838" s="55"/>
      <c r="C1838" s="129"/>
      <c r="D1838" s="55"/>
      <c r="E1838" s="56"/>
      <c r="F1838" s="133"/>
      <c r="G1838" s="56"/>
      <c r="H1838" s="84">
        <f>SUMIF('Cash Inflows'!E:E,'AR Journal'!D1838,'Cash Inflows'!F:F)</f>
        <v>0</v>
      </c>
      <c r="I1838" s="84">
        <f t="shared" si="85"/>
        <v>0</v>
      </c>
      <c r="J1838">
        <f t="shared" si="86"/>
        <v>0</v>
      </c>
      <c r="K1838" t="b">
        <f ca="1">IF(TODAY()-E1838&gt;'Data Inputs'!$B$46,TRUE,FALSE)</f>
        <v>1</v>
      </c>
    </row>
    <row r="1839" spans="1:11" x14ac:dyDescent="0.25">
      <c r="A1839" s="110" t="str">
        <f t="shared" si="84"/>
        <v/>
      </c>
      <c r="B1839" s="55"/>
      <c r="C1839" s="129"/>
      <c r="D1839" s="55"/>
      <c r="E1839" s="56"/>
      <c r="F1839" s="133"/>
      <c r="G1839" s="56"/>
      <c r="H1839" s="84">
        <f>SUMIF('Cash Inflows'!E:E,'AR Journal'!D1839,'Cash Inflows'!F:F)</f>
        <v>0</v>
      </c>
      <c r="I1839" s="84">
        <f t="shared" si="85"/>
        <v>0</v>
      </c>
      <c r="J1839">
        <f t="shared" si="86"/>
        <v>0</v>
      </c>
      <c r="K1839" t="b">
        <f ca="1">IF(TODAY()-E1839&gt;'Data Inputs'!$B$46,TRUE,FALSE)</f>
        <v>1</v>
      </c>
    </row>
    <row r="1840" spans="1:11" x14ac:dyDescent="0.25">
      <c r="A1840" s="110" t="str">
        <f t="shared" si="84"/>
        <v/>
      </c>
      <c r="B1840" s="55"/>
      <c r="C1840" s="129"/>
      <c r="D1840" s="55"/>
      <c r="E1840" s="56"/>
      <c r="F1840" s="133"/>
      <c r="G1840" s="56"/>
      <c r="H1840" s="84">
        <f>SUMIF('Cash Inflows'!E:E,'AR Journal'!D1840,'Cash Inflows'!F:F)</f>
        <v>0</v>
      </c>
      <c r="I1840" s="84">
        <f t="shared" si="85"/>
        <v>0</v>
      </c>
      <c r="J1840">
        <f t="shared" si="86"/>
        <v>0</v>
      </c>
      <c r="K1840" t="b">
        <f ca="1">IF(TODAY()-E1840&gt;'Data Inputs'!$B$46,TRUE,FALSE)</f>
        <v>1</v>
      </c>
    </row>
    <row r="1841" spans="1:11" x14ac:dyDescent="0.25">
      <c r="A1841" s="110" t="str">
        <f t="shared" si="84"/>
        <v/>
      </c>
      <c r="B1841" s="55"/>
      <c r="C1841" s="129"/>
      <c r="D1841" s="55"/>
      <c r="E1841" s="56"/>
      <c r="F1841" s="133"/>
      <c r="G1841" s="56"/>
      <c r="H1841" s="84">
        <f>SUMIF('Cash Inflows'!E:E,'AR Journal'!D1841,'Cash Inflows'!F:F)</f>
        <v>0</v>
      </c>
      <c r="I1841" s="84">
        <f t="shared" si="85"/>
        <v>0</v>
      </c>
      <c r="J1841">
        <f t="shared" si="86"/>
        <v>0</v>
      </c>
      <c r="K1841" t="b">
        <f ca="1">IF(TODAY()-E1841&gt;'Data Inputs'!$B$46,TRUE,FALSE)</f>
        <v>1</v>
      </c>
    </row>
    <row r="1842" spans="1:11" x14ac:dyDescent="0.25">
      <c r="A1842" s="110" t="str">
        <f t="shared" si="84"/>
        <v/>
      </c>
      <c r="B1842" s="55"/>
      <c r="C1842" s="129"/>
      <c r="D1842" s="55"/>
      <c r="E1842" s="56"/>
      <c r="F1842" s="133"/>
      <c r="G1842" s="56"/>
      <c r="H1842" s="84">
        <f>SUMIF('Cash Inflows'!E:E,'AR Journal'!D1842,'Cash Inflows'!F:F)</f>
        <v>0</v>
      </c>
      <c r="I1842" s="84">
        <f t="shared" si="85"/>
        <v>0</v>
      </c>
      <c r="J1842">
        <f t="shared" si="86"/>
        <v>0</v>
      </c>
      <c r="K1842" t="b">
        <f ca="1">IF(TODAY()-E1842&gt;'Data Inputs'!$B$46,TRUE,FALSE)</f>
        <v>1</v>
      </c>
    </row>
    <row r="1843" spans="1:11" x14ac:dyDescent="0.25">
      <c r="A1843" s="110" t="str">
        <f t="shared" si="84"/>
        <v/>
      </c>
      <c r="B1843" s="55"/>
      <c r="C1843" s="129"/>
      <c r="D1843" s="55"/>
      <c r="E1843" s="56"/>
      <c r="F1843" s="133"/>
      <c r="G1843" s="56"/>
      <c r="H1843" s="84">
        <f>SUMIF('Cash Inflows'!E:E,'AR Journal'!D1843,'Cash Inflows'!F:F)</f>
        <v>0</v>
      </c>
      <c r="I1843" s="84">
        <f t="shared" si="85"/>
        <v>0</v>
      </c>
      <c r="J1843">
        <f t="shared" si="86"/>
        <v>0</v>
      </c>
      <c r="K1843" t="b">
        <f ca="1">IF(TODAY()-E1843&gt;'Data Inputs'!$B$46,TRUE,FALSE)</f>
        <v>1</v>
      </c>
    </row>
    <row r="1844" spans="1:11" x14ac:dyDescent="0.25">
      <c r="A1844" s="110" t="str">
        <f t="shared" si="84"/>
        <v/>
      </c>
      <c r="B1844" s="55"/>
      <c r="C1844" s="129"/>
      <c r="D1844" s="55"/>
      <c r="E1844" s="56"/>
      <c r="F1844" s="133"/>
      <c r="G1844" s="56"/>
      <c r="H1844" s="84">
        <f>SUMIF('Cash Inflows'!E:E,'AR Journal'!D1844,'Cash Inflows'!F:F)</f>
        <v>0</v>
      </c>
      <c r="I1844" s="84">
        <f t="shared" si="85"/>
        <v>0</v>
      </c>
      <c r="J1844">
        <f t="shared" si="86"/>
        <v>0</v>
      </c>
      <c r="K1844" t="b">
        <f ca="1">IF(TODAY()-E1844&gt;'Data Inputs'!$B$46,TRUE,FALSE)</f>
        <v>1</v>
      </c>
    </row>
    <row r="1845" spans="1:11" x14ac:dyDescent="0.25">
      <c r="A1845" s="110" t="str">
        <f t="shared" si="84"/>
        <v/>
      </c>
      <c r="B1845" s="55"/>
      <c r="C1845" s="129"/>
      <c r="D1845" s="55"/>
      <c r="E1845" s="56"/>
      <c r="F1845" s="133"/>
      <c r="G1845" s="56"/>
      <c r="H1845" s="84">
        <f>SUMIF('Cash Inflows'!E:E,'AR Journal'!D1845,'Cash Inflows'!F:F)</f>
        <v>0</v>
      </c>
      <c r="I1845" s="84">
        <f t="shared" si="85"/>
        <v>0</v>
      </c>
      <c r="J1845">
        <f t="shared" si="86"/>
        <v>0</v>
      </c>
      <c r="K1845" t="b">
        <f ca="1">IF(TODAY()-E1845&gt;'Data Inputs'!$B$46,TRUE,FALSE)</f>
        <v>1</v>
      </c>
    </row>
    <row r="1846" spans="1:11" x14ac:dyDescent="0.25">
      <c r="A1846" s="110" t="str">
        <f t="shared" si="84"/>
        <v/>
      </c>
      <c r="B1846" s="55"/>
      <c r="C1846" s="129"/>
      <c r="D1846" s="55"/>
      <c r="E1846" s="56"/>
      <c r="F1846" s="133"/>
      <c r="G1846" s="56"/>
      <c r="H1846" s="84">
        <f>SUMIF('Cash Inflows'!E:E,'AR Journal'!D1846,'Cash Inflows'!F:F)</f>
        <v>0</v>
      </c>
      <c r="I1846" s="84">
        <f t="shared" si="85"/>
        <v>0</v>
      </c>
      <c r="J1846">
        <f t="shared" si="86"/>
        <v>0</v>
      </c>
      <c r="K1846" t="b">
        <f ca="1">IF(TODAY()-E1846&gt;'Data Inputs'!$B$46,TRUE,FALSE)</f>
        <v>1</v>
      </c>
    </row>
    <row r="1847" spans="1:11" x14ac:dyDescent="0.25">
      <c r="A1847" s="110" t="str">
        <f t="shared" si="84"/>
        <v/>
      </c>
      <c r="B1847" s="55"/>
      <c r="C1847" s="129"/>
      <c r="D1847" s="55"/>
      <c r="E1847" s="56"/>
      <c r="F1847" s="133"/>
      <c r="G1847" s="56"/>
      <c r="H1847" s="84">
        <f>SUMIF('Cash Inflows'!E:E,'AR Journal'!D1847,'Cash Inflows'!F:F)</f>
        <v>0</v>
      </c>
      <c r="I1847" s="84">
        <f t="shared" si="85"/>
        <v>0</v>
      </c>
      <c r="J1847">
        <f t="shared" si="86"/>
        <v>0</v>
      </c>
      <c r="K1847" t="b">
        <f ca="1">IF(TODAY()-E1847&gt;'Data Inputs'!$B$46,TRUE,FALSE)</f>
        <v>1</v>
      </c>
    </row>
    <row r="1848" spans="1:11" x14ac:dyDescent="0.25">
      <c r="A1848" s="110" t="str">
        <f t="shared" si="84"/>
        <v/>
      </c>
      <c r="B1848" s="55"/>
      <c r="C1848" s="129"/>
      <c r="D1848" s="55"/>
      <c r="E1848" s="56"/>
      <c r="F1848" s="133"/>
      <c r="G1848" s="56"/>
      <c r="H1848" s="84">
        <f>SUMIF('Cash Inflows'!E:E,'AR Journal'!D1848,'Cash Inflows'!F:F)</f>
        <v>0</v>
      </c>
      <c r="I1848" s="84">
        <f t="shared" si="85"/>
        <v>0</v>
      </c>
      <c r="J1848">
        <f t="shared" si="86"/>
        <v>0</v>
      </c>
      <c r="K1848" t="b">
        <f ca="1">IF(TODAY()-E1848&gt;'Data Inputs'!$B$46,TRUE,FALSE)</f>
        <v>1</v>
      </c>
    </row>
    <row r="1849" spans="1:11" x14ac:dyDescent="0.25">
      <c r="A1849" s="110" t="str">
        <f t="shared" si="84"/>
        <v/>
      </c>
      <c r="B1849" s="55"/>
      <c r="C1849" s="129"/>
      <c r="D1849" s="55"/>
      <c r="E1849" s="56"/>
      <c r="F1849" s="133"/>
      <c r="G1849" s="56"/>
      <c r="H1849" s="84">
        <f>SUMIF('Cash Inflows'!E:E,'AR Journal'!D1849,'Cash Inflows'!F:F)</f>
        <v>0</v>
      </c>
      <c r="I1849" s="84">
        <f t="shared" si="85"/>
        <v>0</v>
      </c>
      <c r="J1849">
        <f t="shared" si="86"/>
        <v>0</v>
      </c>
      <c r="K1849" t="b">
        <f ca="1">IF(TODAY()-E1849&gt;'Data Inputs'!$B$46,TRUE,FALSE)</f>
        <v>1</v>
      </c>
    </row>
    <row r="1850" spans="1:11" x14ac:dyDescent="0.25">
      <c r="A1850" s="110" t="str">
        <f t="shared" si="84"/>
        <v/>
      </c>
      <c r="B1850" s="55"/>
      <c r="C1850" s="129"/>
      <c r="D1850" s="55"/>
      <c r="E1850" s="56"/>
      <c r="F1850" s="133"/>
      <c r="G1850" s="56"/>
      <c r="H1850" s="84">
        <f>SUMIF('Cash Inflows'!E:E,'AR Journal'!D1850,'Cash Inflows'!F:F)</f>
        <v>0</v>
      </c>
      <c r="I1850" s="84">
        <f t="shared" si="85"/>
        <v>0</v>
      </c>
      <c r="J1850">
        <f t="shared" si="86"/>
        <v>0</v>
      </c>
      <c r="K1850" t="b">
        <f ca="1">IF(TODAY()-E1850&gt;'Data Inputs'!$B$46,TRUE,FALSE)</f>
        <v>1</v>
      </c>
    </row>
    <row r="1851" spans="1:11" x14ac:dyDescent="0.25">
      <c r="A1851" s="110" t="str">
        <f t="shared" si="84"/>
        <v/>
      </c>
      <c r="B1851" s="55"/>
      <c r="C1851" s="129"/>
      <c r="D1851" s="55"/>
      <c r="E1851" s="56"/>
      <c r="F1851" s="133"/>
      <c r="G1851" s="56"/>
      <c r="H1851" s="84">
        <f>SUMIF('Cash Inflows'!E:E,'AR Journal'!D1851,'Cash Inflows'!F:F)</f>
        <v>0</v>
      </c>
      <c r="I1851" s="84">
        <f t="shared" si="85"/>
        <v>0</v>
      </c>
      <c r="J1851">
        <f t="shared" si="86"/>
        <v>0</v>
      </c>
      <c r="K1851" t="b">
        <f ca="1">IF(TODAY()-E1851&gt;'Data Inputs'!$B$46,TRUE,FALSE)</f>
        <v>1</v>
      </c>
    </row>
    <row r="1852" spans="1:11" x14ac:dyDescent="0.25">
      <c r="A1852" s="110" t="str">
        <f t="shared" si="84"/>
        <v/>
      </c>
      <c r="B1852" s="55"/>
      <c r="C1852" s="129"/>
      <c r="D1852" s="55"/>
      <c r="E1852" s="56"/>
      <c r="F1852" s="133"/>
      <c r="G1852" s="56"/>
      <c r="H1852" s="84">
        <f>SUMIF('Cash Inflows'!E:E,'AR Journal'!D1852,'Cash Inflows'!F:F)</f>
        <v>0</v>
      </c>
      <c r="I1852" s="84">
        <f t="shared" si="85"/>
        <v>0</v>
      </c>
      <c r="J1852">
        <f t="shared" si="86"/>
        <v>0</v>
      </c>
      <c r="K1852" t="b">
        <f ca="1">IF(TODAY()-E1852&gt;'Data Inputs'!$B$46,TRUE,FALSE)</f>
        <v>1</v>
      </c>
    </row>
    <row r="1853" spans="1:11" x14ac:dyDescent="0.25">
      <c r="A1853" s="110" t="str">
        <f t="shared" si="84"/>
        <v/>
      </c>
      <c r="B1853" s="55"/>
      <c r="C1853" s="129"/>
      <c r="D1853" s="55"/>
      <c r="E1853" s="56"/>
      <c r="F1853" s="133"/>
      <c r="G1853" s="56"/>
      <c r="H1853" s="84">
        <f>SUMIF('Cash Inflows'!E:E,'AR Journal'!D1853,'Cash Inflows'!F:F)</f>
        <v>0</v>
      </c>
      <c r="I1853" s="84">
        <f t="shared" si="85"/>
        <v>0</v>
      </c>
      <c r="J1853">
        <f t="shared" si="86"/>
        <v>0</v>
      </c>
      <c r="K1853" t="b">
        <f ca="1">IF(TODAY()-E1853&gt;'Data Inputs'!$B$46,TRUE,FALSE)</f>
        <v>1</v>
      </c>
    </row>
    <row r="1854" spans="1:11" x14ac:dyDescent="0.25">
      <c r="A1854" s="110" t="str">
        <f t="shared" si="84"/>
        <v/>
      </c>
      <c r="B1854" s="55"/>
      <c r="C1854" s="129"/>
      <c r="D1854" s="55"/>
      <c r="E1854" s="56"/>
      <c r="F1854" s="133"/>
      <c r="G1854" s="56"/>
      <c r="H1854" s="84">
        <f>SUMIF('Cash Inflows'!E:E,'AR Journal'!D1854,'Cash Inflows'!F:F)</f>
        <v>0</v>
      </c>
      <c r="I1854" s="84">
        <f t="shared" si="85"/>
        <v>0</v>
      </c>
      <c r="J1854">
        <f t="shared" si="86"/>
        <v>0</v>
      </c>
      <c r="K1854" t="b">
        <f ca="1">IF(TODAY()-E1854&gt;'Data Inputs'!$B$46,TRUE,FALSE)</f>
        <v>1</v>
      </c>
    </row>
    <row r="1855" spans="1:11" x14ac:dyDescent="0.25">
      <c r="A1855" s="110" t="str">
        <f t="shared" si="84"/>
        <v/>
      </c>
      <c r="B1855" s="55"/>
      <c r="C1855" s="129"/>
      <c r="D1855" s="55"/>
      <c r="E1855" s="56"/>
      <c r="F1855" s="133"/>
      <c r="G1855" s="56"/>
      <c r="H1855" s="84">
        <f>SUMIF('Cash Inflows'!E:E,'AR Journal'!D1855,'Cash Inflows'!F:F)</f>
        <v>0</v>
      </c>
      <c r="I1855" s="84">
        <f t="shared" si="85"/>
        <v>0</v>
      </c>
      <c r="J1855">
        <f t="shared" si="86"/>
        <v>0</v>
      </c>
      <c r="K1855" t="b">
        <f ca="1">IF(TODAY()-E1855&gt;'Data Inputs'!$B$46,TRUE,FALSE)</f>
        <v>1</v>
      </c>
    </row>
    <row r="1856" spans="1:11" x14ac:dyDescent="0.25">
      <c r="A1856" s="110" t="str">
        <f t="shared" si="84"/>
        <v/>
      </c>
      <c r="B1856" s="55"/>
      <c r="C1856" s="129"/>
      <c r="D1856" s="55"/>
      <c r="E1856" s="56"/>
      <c r="F1856" s="133"/>
      <c r="G1856" s="56"/>
      <c r="H1856" s="84">
        <f>SUMIF('Cash Inflows'!E:E,'AR Journal'!D1856,'Cash Inflows'!F:F)</f>
        <v>0</v>
      </c>
      <c r="I1856" s="84">
        <f t="shared" si="85"/>
        <v>0</v>
      </c>
      <c r="J1856">
        <f t="shared" si="86"/>
        <v>0</v>
      </c>
      <c r="K1856" t="b">
        <f ca="1">IF(TODAY()-E1856&gt;'Data Inputs'!$B$46,TRUE,FALSE)</f>
        <v>1</v>
      </c>
    </row>
    <row r="1857" spans="1:11" x14ac:dyDescent="0.25">
      <c r="A1857" s="110" t="str">
        <f t="shared" si="84"/>
        <v/>
      </c>
      <c r="B1857" s="55"/>
      <c r="C1857" s="129"/>
      <c r="D1857" s="55"/>
      <c r="E1857" s="56"/>
      <c r="F1857" s="133"/>
      <c r="G1857" s="56"/>
      <c r="H1857" s="84">
        <f>SUMIF('Cash Inflows'!E:E,'AR Journal'!D1857,'Cash Inflows'!F:F)</f>
        <v>0</v>
      </c>
      <c r="I1857" s="84">
        <f t="shared" si="85"/>
        <v>0</v>
      </c>
      <c r="J1857">
        <f t="shared" si="86"/>
        <v>0</v>
      </c>
      <c r="K1857" t="b">
        <f ca="1">IF(TODAY()-E1857&gt;'Data Inputs'!$B$46,TRUE,FALSE)</f>
        <v>1</v>
      </c>
    </row>
    <row r="1858" spans="1:11" x14ac:dyDescent="0.25">
      <c r="A1858" s="110" t="str">
        <f t="shared" si="84"/>
        <v/>
      </c>
      <c r="B1858" s="55"/>
      <c r="C1858" s="129"/>
      <c r="D1858" s="55"/>
      <c r="E1858" s="56"/>
      <c r="F1858" s="133"/>
      <c r="G1858" s="56"/>
      <c r="H1858" s="84">
        <f>SUMIF('Cash Inflows'!E:E,'AR Journal'!D1858,'Cash Inflows'!F:F)</f>
        <v>0</v>
      </c>
      <c r="I1858" s="84">
        <f t="shared" si="85"/>
        <v>0</v>
      </c>
      <c r="J1858">
        <f t="shared" si="86"/>
        <v>0</v>
      </c>
      <c r="K1858" t="b">
        <f ca="1">IF(TODAY()-E1858&gt;'Data Inputs'!$B$46,TRUE,FALSE)</f>
        <v>1</v>
      </c>
    </row>
    <row r="1859" spans="1:11" x14ac:dyDescent="0.25">
      <c r="A1859" s="110" t="str">
        <f t="shared" ref="A1859:A1922" si="87">IF(E1859="","",E1859+(6-J1859))</f>
        <v/>
      </c>
      <c r="B1859" s="55"/>
      <c r="C1859" s="129"/>
      <c r="D1859" s="55"/>
      <c r="E1859" s="56"/>
      <c r="F1859" s="133"/>
      <c r="G1859" s="56"/>
      <c r="H1859" s="84">
        <f>SUMIF('Cash Inflows'!E:E,'AR Journal'!D1859,'Cash Inflows'!F:F)</f>
        <v>0</v>
      </c>
      <c r="I1859" s="84">
        <f t="shared" ref="I1859:I1922" si="88">F1859-H1859</f>
        <v>0</v>
      </c>
      <c r="J1859">
        <f t="shared" ref="J1859:J1922" si="89">IF(WEEKDAY(E1859)=7,0,WEEKDAY(E1859))</f>
        <v>0</v>
      </c>
      <c r="K1859" t="b">
        <f ca="1">IF(TODAY()-E1859&gt;'Data Inputs'!$B$46,TRUE,FALSE)</f>
        <v>1</v>
      </c>
    </row>
    <row r="1860" spans="1:11" x14ac:dyDescent="0.25">
      <c r="A1860" s="110" t="str">
        <f t="shared" si="87"/>
        <v/>
      </c>
      <c r="B1860" s="55"/>
      <c r="C1860" s="129"/>
      <c r="D1860" s="55"/>
      <c r="E1860" s="56"/>
      <c r="F1860" s="133"/>
      <c r="G1860" s="56"/>
      <c r="H1860" s="84">
        <f>SUMIF('Cash Inflows'!E:E,'AR Journal'!D1860,'Cash Inflows'!F:F)</f>
        <v>0</v>
      </c>
      <c r="I1860" s="84">
        <f t="shared" si="88"/>
        <v>0</v>
      </c>
      <c r="J1860">
        <f t="shared" si="89"/>
        <v>0</v>
      </c>
      <c r="K1860" t="b">
        <f ca="1">IF(TODAY()-E1860&gt;'Data Inputs'!$B$46,TRUE,FALSE)</f>
        <v>1</v>
      </c>
    </row>
    <row r="1861" spans="1:11" x14ac:dyDescent="0.25">
      <c r="A1861" s="110" t="str">
        <f t="shared" si="87"/>
        <v/>
      </c>
      <c r="B1861" s="55"/>
      <c r="C1861" s="129"/>
      <c r="D1861" s="55"/>
      <c r="E1861" s="56"/>
      <c r="F1861" s="133"/>
      <c r="G1861" s="56"/>
      <c r="H1861" s="84">
        <f>SUMIF('Cash Inflows'!E:E,'AR Journal'!D1861,'Cash Inflows'!F:F)</f>
        <v>0</v>
      </c>
      <c r="I1861" s="84">
        <f t="shared" si="88"/>
        <v>0</v>
      </c>
      <c r="J1861">
        <f t="shared" si="89"/>
        <v>0</v>
      </c>
      <c r="K1861" t="b">
        <f ca="1">IF(TODAY()-E1861&gt;'Data Inputs'!$B$46,TRUE,FALSE)</f>
        <v>1</v>
      </c>
    </row>
    <row r="1862" spans="1:11" x14ac:dyDescent="0.25">
      <c r="A1862" s="110" t="str">
        <f t="shared" si="87"/>
        <v/>
      </c>
      <c r="B1862" s="55"/>
      <c r="C1862" s="129"/>
      <c r="D1862" s="55"/>
      <c r="E1862" s="56"/>
      <c r="F1862" s="133"/>
      <c r="G1862" s="56"/>
      <c r="H1862" s="84">
        <f>SUMIF('Cash Inflows'!E:E,'AR Journal'!D1862,'Cash Inflows'!F:F)</f>
        <v>0</v>
      </c>
      <c r="I1862" s="84">
        <f t="shared" si="88"/>
        <v>0</v>
      </c>
      <c r="J1862">
        <f t="shared" si="89"/>
        <v>0</v>
      </c>
      <c r="K1862" t="b">
        <f ca="1">IF(TODAY()-E1862&gt;'Data Inputs'!$B$46,TRUE,FALSE)</f>
        <v>1</v>
      </c>
    </row>
    <row r="1863" spans="1:11" x14ac:dyDescent="0.25">
      <c r="A1863" s="110" t="str">
        <f t="shared" si="87"/>
        <v/>
      </c>
      <c r="B1863" s="55"/>
      <c r="C1863" s="129"/>
      <c r="D1863" s="55"/>
      <c r="E1863" s="56"/>
      <c r="F1863" s="133"/>
      <c r="G1863" s="56"/>
      <c r="H1863" s="84">
        <f>SUMIF('Cash Inflows'!E:E,'AR Journal'!D1863,'Cash Inflows'!F:F)</f>
        <v>0</v>
      </c>
      <c r="I1863" s="84">
        <f t="shared" si="88"/>
        <v>0</v>
      </c>
      <c r="J1863">
        <f t="shared" si="89"/>
        <v>0</v>
      </c>
      <c r="K1863" t="b">
        <f ca="1">IF(TODAY()-E1863&gt;'Data Inputs'!$B$46,TRUE,FALSE)</f>
        <v>1</v>
      </c>
    </row>
    <row r="1864" spans="1:11" x14ac:dyDescent="0.25">
      <c r="A1864" s="110" t="str">
        <f t="shared" si="87"/>
        <v/>
      </c>
      <c r="B1864" s="55"/>
      <c r="C1864" s="129"/>
      <c r="D1864" s="55"/>
      <c r="E1864" s="56"/>
      <c r="F1864" s="133"/>
      <c r="G1864" s="56"/>
      <c r="H1864" s="84">
        <f>SUMIF('Cash Inflows'!E:E,'AR Journal'!D1864,'Cash Inflows'!F:F)</f>
        <v>0</v>
      </c>
      <c r="I1864" s="84">
        <f t="shared" si="88"/>
        <v>0</v>
      </c>
      <c r="J1864">
        <f t="shared" si="89"/>
        <v>0</v>
      </c>
      <c r="K1864" t="b">
        <f ca="1">IF(TODAY()-E1864&gt;'Data Inputs'!$B$46,TRUE,FALSE)</f>
        <v>1</v>
      </c>
    </row>
    <row r="1865" spans="1:11" x14ac:dyDescent="0.25">
      <c r="A1865" s="110" t="str">
        <f t="shared" si="87"/>
        <v/>
      </c>
      <c r="B1865" s="55"/>
      <c r="C1865" s="129"/>
      <c r="D1865" s="55"/>
      <c r="E1865" s="56"/>
      <c r="F1865" s="133"/>
      <c r="G1865" s="56"/>
      <c r="H1865" s="84">
        <f>SUMIF('Cash Inflows'!E:E,'AR Journal'!D1865,'Cash Inflows'!F:F)</f>
        <v>0</v>
      </c>
      <c r="I1865" s="84">
        <f t="shared" si="88"/>
        <v>0</v>
      </c>
      <c r="J1865">
        <f t="shared" si="89"/>
        <v>0</v>
      </c>
      <c r="K1865" t="b">
        <f ca="1">IF(TODAY()-E1865&gt;'Data Inputs'!$B$46,TRUE,FALSE)</f>
        <v>1</v>
      </c>
    </row>
    <row r="1866" spans="1:11" x14ac:dyDescent="0.25">
      <c r="A1866" s="110" t="str">
        <f t="shared" si="87"/>
        <v/>
      </c>
      <c r="B1866" s="55"/>
      <c r="C1866" s="129"/>
      <c r="D1866" s="55"/>
      <c r="E1866" s="56"/>
      <c r="F1866" s="133"/>
      <c r="G1866" s="56"/>
      <c r="H1866" s="84">
        <f>SUMIF('Cash Inflows'!E:E,'AR Journal'!D1866,'Cash Inflows'!F:F)</f>
        <v>0</v>
      </c>
      <c r="I1866" s="84">
        <f t="shared" si="88"/>
        <v>0</v>
      </c>
      <c r="J1866">
        <f t="shared" si="89"/>
        <v>0</v>
      </c>
      <c r="K1866" t="b">
        <f ca="1">IF(TODAY()-E1866&gt;'Data Inputs'!$B$46,TRUE,FALSE)</f>
        <v>1</v>
      </c>
    </row>
    <row r="1867" spans="1:11" x14ac:dyDescent="0.25">
      <c r="A1867" s="110" t="str">
        <f t="shared" si="87"/>
        <v/>
      </c>
      <c r="B1867" s="55"/>
      <c r="C1867" s="129"/>
      <c r="D1867" s="55"/>
      <c r="E1867" s="56"/>
      <c r="F1867" s="133"/>
      <c r="G1867" s="56"/>
      <c r="H1867" s="84">
        <f>SUMIF('Cash Inflows'!E:E,'AR Journal'!D1867,'Cash Inflows'!F:F)</f>
        <v>0</v>
      </c>
      <c r="I1867" s="84">
        <f t="shared" si="88"/>
        <v>0</v>
      </c>
      <c r="J1867">
        <f t="shared" si="89"/>
        <v>0</v>
      </c>
      <c r="K1867" t="b">
        <f ca="1">IF(TODAY()-E1867&gt;'Data Inputs'!$B$46,TRUE,FALSE)</f>
        <v>1</v>
      </c>
    </row>
    <row r="1868" spans="1:11" x14ac:dyDescent="0.25">
      <c r="A1868" s="110" t="str">
        <f t="shared" si="87"/>
        <v/>
      </c>
      <c r="B1868" s="55"/>
      <c r="C1868" s="129"/>
      <c r="D1868" s="55"/>
      <c r="E1868" s="56"/>
      <c r="F1868" s="133"/>
      <c r="G1868" s="56"/>
      <c r="H1868" s="84">
        <f>SUMIF('Cash Inflows'!E:E,'AR Journal'!D1868,'Cash Inflows'!F:F)</f>
        <v>0</v>
      </c>
      <c r="I1868" s="84">
        <f t="shared" si="88"/>
        <v>0</v>
      </c>
      <c r="J1868">
        <f t="shared" si="89"/>
        <v>0</v>
      </c>
      <c r="K1868" t="b">
        <f ca="1">IF(TODAY()-E1868&gt;'Data Inputs'!$B$46,TRUE,FALSE)</f>
        <v>1</v>
      </c>
    </row>
    <row r="1869" spans="1:11" x14ac:dyDescent="0.25">
      <c r="A1869" s="110" t="str">
        <f t="shared" si="87"/>
        <v/>
      </c>
      <c r="B1869" s="55"/>
      <c r="C1869" s="129"/>
      <c r="D1869" s="55"/>
      <c r="E1869" s="56"/>
      <c r="F1869" s="133"/>
      <c r="G1869" s="56"/>
      <c r="H1869" s="84">
        <f>SUMIF('Cash Inflows'!E:E,'AR Journal'!D1869,'Cash Inflows'!F:F)</f>
        <v>0</v>
      </c>
      <c r="I1869" s="84">
        <f t="shared" si="88"/>
        <v>0</v>
      </c>
      <c r="J1869">
        <f t="shared" si="89"/>
        <v>0</v>
      </c>
      <c r="K1869" t="b">
        <f ca="1">IF(TODAY()-E1869&gt;'Data Inputs'!$B$46,TRUE,FALSE)</f>
        <v>1</v>
      </c>
    </row>
    <row r="1870" spans="1:11" x14ac:dyDescent="0.25">
      <c r="A1870" s="110" t="str">
        <f t="shared" si="87"/>
        <v/>
      </c>
      <c r="B1870" s="55"/>
      <c r="C1870" s="129"/>
      <c r="D1870" s="55"/>
      <c r="E1870" s="56"/>
      <c r="F1870" s="133"/>
      <c r="G1870" s="56"/>
      <c r="H1870" s="84">
        <f>SUMIF('Cash Inflows'!E:E,'AR Journal'!D1870,'Cash Inflows'!F:F)</f>
        <v>0</v>
      </c>
      <c r="I1870" s="84">
        <f t="shared" si="88"/>
        <v>0</v>
      </c>
      <c r="J1870">
        <f t="shared" si="89"/>
        <v>0</v>
      </c>
      <c r="K1870" t="b">
        <f ca="1">IF(TODAY()-E1870&gt;'Data Inputs'!$B$46,TRUE,FALSE)</f>
        <v>1</v>
      </c>
    </row>
    <row r="1871" spans="1:11" x14ac:dyDescent="0.25">
      <c r="A1871" s="110" t="str">
        <f t="shared" si="87"/>
        <v/>
      </c>
      <c r="B1871" s="55"/>
      <c r="C1871" s="129"/>
      <c r="D1871" s="55"/>
      <c r="E1871" s="56"/>
      <c r="F1871" s="133"/>
      <c r="G1871" s="56"/>
      <c r="H1871" s="84">
        <f>SUMIF('Cash Inflows'!E:E,'AR Journal'!D1871,'Cash Inflows'!F:F)</f>
        <v>0</v>
      </c>
      <c r="I1871" s="84">
        <f t="shared" si="88"/>
        <v>0</v>
      </c>
      <c r="J1871">
        <f t="shared" si="89"/>
        <v>0</v>
      </c>
      <c r="K1871" t="b">
        <f ca="1">IF(TODAY()-E1871&gt;'Data Inputs'!$B$46,TRUE,FALSE)</f>
        <v>1</v>
      </c>
    </row>
    <row r="1872" spans="1:11" x14ac:dyDescent="0.25">
      <c r="A1872" s="110" t="str">
        <f t="shared" si="87"/>
        <v/>
      </c>
      <c r="B1872" s="55"/>
      <c r="C1872" s="129"/>
      <c r="D1872" s="55"/>
      <c r="E1872" s="56"/>
      <c r="F1872" s="133"/>
      <c r="G1872" s="56"/>
      <c r="H1872" s="84">
        <f>SUMIF('Cash Inflows'!E:E,'AR Journal'!D1872,'Cash Inflows'!F:F)</f>
        <v>0</v>
      </c>
      <c r="I1872" s="84">
        <f t="shared" si="88"/>
        <v>0</v>
      </c>
      <c r="J1872">
        <f t="shared" si="89"/>
        <v>0</v>
      </c>
      <c r="K1872" t="b">
        <f ca="1">IF(TODAY()-E1872&gt;'Data Inputs'!$B$46,TRUE,FALSE)</f>
        <v>1</v>
      </c>
    </row>
    <row r="1873" spans="1:11" x14ac:dyDescent="0.25">
      <c r="A1873" s="110" t="str">
        <f t="shared" si="87"/>
        <v/>
      </c>
      <c r="B1873" s="55"/>
      <c r="C1873" s="129"/>
      <c r="D1873" s="55"/>
      <c r="E1873" s="56"/>
      <c r="F1873" s="133"/>
      <c r="G1873" s="56"/>
      <c r="H1873" s="84">
        <f>SUMIF('Cash Inflows'!E:E,'AR Journal'!D1873,'Cash Inflows'!F:F)</f>
        <v>0</v>
      </c>
      <c r="I1873" s="84">
        <f t="shared" si="88"/>
        <v>0</v>
      </c>
      <c r="J1873">
        <f t="shared" si="89"/>
        <v>0</v>
      </c>
      <c r="K1873" t="b">
        <f ca="1">IF(TODAY()-E1873&gt;'Data Inputs'!$B$46,TRUE,FALSE)</f>
        <v>1</v>
      </c>
    </row>
    <row r="1874" spans="1:11" x14ac:dyDescent="0.25">
      <c r="A1874" s="110" t="str">
        <f t="shared" si="87"/>
        <v/>
      </c>
      <c r="B1874" s="55"/>
      <c r="C1874" s="129"/>
      <c r="D1874" s="55"/>
      <c r="E1874" s="56"/>
      <c r="F1874" s="133"/>
      <c r="G1874" s="56"/>
      <c r="H1874" s="84">
        <f>SUMIF('Cash Inflows'!E:E,'AR Journal'!D1874,'Cash Inflows'!F:F)</f>
        <v>0</v>
      </c>
      <c r="I1874" s="84">
        <f t="shared" si="88"/>
        <v>0</v>
      </c>
      <c r="J1874">
        <f t="shared" si="89"/>
        <v>0</v>
      </c>
      <c r="K1874" t="b">
        <f ca="1">IF(TODAY()-E1874&gt;'Data Inputs'!$B$46,TRUE,FALSE)</f>
        <v>1</v>
      </c>
    </row>
    <row r="1875" spans="1:11" x14ac:dyDescent="0.25">
      <c r="A1875" s="110" t="str">
        <f t="shared" si="87"/>
        <v/>
      </c>
      <c r="B1875" s="55"/>
      <c r="C1875" s="129"/>
      <c r="D1875" s="55"/>
      <c r="E1875" s="56"/>
      <c r="F1875" s="133"/>
      <c r="G1875" s="56"/>
      <c r="H1875" s="84">
        <f>SUMIF('Cash Inflows'!E:E,'AR Journal'!D1875,'Cash Inflows'!F:F)</f>
        <v>0</v>
      </c>
      <c r="I1875" s="84">
        <f t="shared" si="88"/>
        <v>0</v>
      </c>
      <c r="J1875">
        <f t="shared" si="89"/>
        <v>0</v>
      </c>
      <c r="K1875" t="b">
        <f ca="1">IF(TODAY()-E1875&gt;'Data Inputs'!$B$46,TRUE,FALSE)</f>
        <v>1</v>
      </c>
    </row>
    <row r="1876" spans="1:11" x14ac:dyDescent="0.25">
      <c r="A1876" s="110" t="str">
        <f t="shared" si="87"/>
        <v/>
      </c>
      <c r="B1876" s="55"/>
      <c r="C1876" s="129"/>
      <c r="D1876" s="55"/>
      <c r="E1876" s="56"/>
      <c r="F1876" s="133"/>
      <c r="G1876" s="56"/>
      <c r="H1876" s="84">
        <f>SUMIF('Cash Inflows'!E:E,'AR Journal'!D1876,'Cash Inflows'!F:F)</f>
        <v>0</v>
      </c>
      <c r="I1876" s="84">
        <f t="shared" si="88"/>
        <v>0</v>
      </c>
      <c r="J1876">
        <f t="shared" si="89"/>
        <v>0</v>
      </c>
      <c r="K1876" t="b">
        <f ca="1">IF(TODAY()-E1876&gt;'Data Inputs'!$B$46,TRUE,FALSE)</f>
        <v>1</v>
      </c>
    </row>
    <row r="1877" spans="1:11" x14ac:dyDescent="0.25">
      <c r="A1877" s="110" t="str">
        <f t="shared" si="87"/>
        <v/>
      </c>
      <c r="B1877" s="55"/>
      <c r="C1877" s="129"/>
      <c r="D1877" s="55"/>
      <c r="E1877" s="56"/>
      <c r="F1877" s="133"/>
      <c r="G1877" s="56"/>
      <c r="H1877" s="84">
        <f>SUMIF('Cash Inflows'!E:E,'AR Journal'!D1877,'Cash Inflows'!F:F)</f>
        <v>0</v>
      </c>
      <c r="I1877" s="84">
        <f t="shared" si="88"/>
        <v>0</v>
      </c>
      <c r="J1877">
        <f t="shared" si="89"/>
        <v>0</v>
      </c>
      <c r="K1877" t="b">
        <f ca="1">IF(TODAY()-E1877&gt;'Data Inputs'!$B$46,TRUE,FALSE)</f>
        <v>1</v>
      </c>
    </row>
    <row r="1878" spans="1:11" x14ac:dyDescent="0.25">
      <c r="A1878" s="110" t="str">
        <f t="shared" si="87"/>
        <v/>
      </c>
      <c r="B1878" s="55"/>
      <c r="C1878" s="129"/>
      <c r="D1878" s="55"/>
      <c r="E1878" s="56"/>
      <c r="F1878" s="133"/>
      <c r="G1878" s="56"/>
      <c r="H1878" s="84">
        <f>SUMIF('Cash Inflows'!E:E,'AR Journal'!D1878,'Cash Inflows'!F:F)</f>
        <v>0</v>
      </c>
      <c r="I1878" s="84">
        <f t="shared" si="88"/>
        <v>0</v>
      </c>
      <c r="J1878">
        <f t="shared" si="89"/>
        <v>0</v>
      </c>
      <c r="K1878" t="b">
        <f ca="1">IF(TODAY()-E1878&gt;'Data Inputs'!$B$46,TRUE,FALSE)</f>
        <v>1</v>
      </c>
    </row>
    <row r="1879" spans="1:11" x14ac:dyDescent="0.25">
      <c r="A1879" s="110" t="str">
        <f t="shared" si="87"/>
        <v/>
      </c>
      <c r="B1879" s="55"/>
      <c r="C1879" s="129"/>
      <c r="D1879" s="55"/>
      <c r="E1879" s="56"/>
      <c r="F1879" s="133"/>
      <c r="G1879" s="56"/>
      <c r="H1879" s="84">
        <f>SUMIF('Cash Inflows'!E:E,'AR Journal'!D1879,'Cash Inflows'!F:F)</f>
        <v>0</v>
      </c>
      <c r="I1879" s="84">
        <f t="shared" si="88"/>
        <v>0</v>
      </c>
      <c r="J1879">
        <f t="shared" si="89"/>
        <v>0</v>
      </c>
      <c r="K1879" t="b">
        <f ca="1">IF(TODAY()-E1879&gt;'Data Inputs'!$B$46,TRUE,FALSE)</f>
        <v>1</v>
      </c>
    </row>
    <row r="1880" spans="1:11" x14ac:dyDescent="0.25">
      <c r="A1880" s="110" t="str">
        <f t="shared" si="87"/>
        <v/>
      </c>
      <c r="B1880" s="55"/>
      <c r="C1880" s="129"/>
      <c r="D1880" s="55"/>
      <c r="E1880" s="56"/>
      <c r="F1880" s="133"/>
      <c r="G1880" s="56"/>
      <c r="H1880" s="84">
        <f>SUMIF('Cash Inflows'!E:E,'AR Journal'!D1880,'Cash Inflows'!F:F)</f>
        <v>0</v>
      </c>
      <c r="I1880" s="84">
        <f t="shared" si="88"/>
        <v>0</v>
      </c>
      <c r="J1880">
        <f t="shared" si="89"/>
        <v>0</v>
      </c>
      <c r="K1880" t="b">
        <f ca="1">IF(TODAY()-E1880&gt;'Data Inputs'!$B$46,TRUE,FALSE)</f>
        <v>1</v>
      </c>
    </row>
    <row r="1881" spans="1:11" x14ac:dyDescent="0.25">
      <c r="A1881" s="110" t="str">
        <f t="shared" si="87"/>
        <v/>
      </c>
      <c r="B1881" s="55"/>
      <c r="C1881" s="129"/>
      <c r="D1881" s="55"/>
      <c r="E1881" s="56"/>
      <c r="F1881" s="133"/>
      <c r="G1881" s="56"/>
      <c r="H1881" s="84">
        <f>SUMIF('Cash Inflows'!E:E,'AR Journal'!D1881,'Cash Inflows'!F:F)</f>
        <v>0</v>
      </c>
      <c r="I1881" s="84">
        <f t="shared" si="88"/>
        <v>0</v>
      </c>
      <c r="J1881">
        <f t="shared" si="89"/>
        <v>0</v>
      </c>
      <c r="K1881" t="b">
        <f ca="1">IF(TODAY()-E1881&gt;'Data Inputs'!$B$46,TRUE,FALSE)</f>
        <v>1</v>
      </c>
    </row>
    <row r="1882" spans="1:11" x14ac:dyDescent="0.25">
      <c r="A1882" s="110" t="str">
        <f t="shared" si="87"/>
        <v/>
      </c>
      <c r="B1882" s="55"/>
      <c r="C1882" s="129"/>
      <c r="D1882" s="55"/>
      <c r="E1882" s="56"/>
      <c r="F1882" s="133"/>
      <c r="G1882" s="56"/>
      <c r="H1882" s="84">
        <f>SUMIF('Cash Inflows'!E:E,'AR Journal'!D1882,'Cash Inflows'!F:F)</f>
        <v>0</v>
      </c>
      <c r="I1882" s="84">
        <f t="shared" si="88"/>
        <v>0</v>
      </c>
      <c r="J1882">
        <f t="shared" si="89"/>
        <v>0</v>
      </c>
      <c r="K1882" t="b">
        <f ca="1">IF(TODAY()-E1882&gt;'Data Inputs'!$B$46,TRUE,FALSE)</f>
        <v>1</v>
      </c>
    </row>
    <row r="1883" spans="1:11" x14ac:dyDescent="0.25">
      <c r="A1883" s="110" t="str">
        <f t="shared" si="87"/>
        <v/>
      </c>
      <c r="B1883" s="55"/>
      <c r="C1883" s="129"/>
      <c r="D1883" s="55"/>
      <c r="E1883" s="56"/>
      <c r="F1883" s="133"/>
      <c r="G1883" s="56"/>
      <c r="H1883" s="84">
        <f>SUMIF('Cash Inflows'!E:E,'AR Journal'!D1883,'Cash Inflows'!F:F)</f>
        <v>0</v>
      </c>
      <c r="I1883" s="84">
        <f t="shared" si="88"/>
        <v>0</v>
      </c>
      <c r="J1883">
        <f t="shared" si="89"/>
        <v>0</v>
      </c>
      <c r="K1883" t="b">
        <f ca="1">IF(TODAY()-E1883&gt;'Data Inputs'!$B$46,TRUE,FALSE)</f>
        <v>1</v>
      </c>
    </row>
    <row r="1884" spans="1:11" x14ac:dyDescent="0.25">
      <c r="A1884" s="110" t="str">
        <f t="shared" si="87"/>
        <v/>
      </c>
      <c r="B1884" s="55"/>
      <c r="C1884" s="129"/>
      <c r="D1884" s="55"/>
      <c r="E1884" s="56"/>
      <c r="F1884" s="133"/>
      <c r="G1884" s="56"/>
      <c r="H1884" s="84">
        <f>SUMIF('Cash Inflows'!E:E,'AR Journal'!D1884,'Cash Inflows'!F:F)</f>
        <v>0</v>
      </c>
      <c r="I1884" s="84">
        <f t="shared" si="88"/>
        <v>0</v>
      </c>
      <c r="J1884">
        <f t="shared" si="89"/>
        <v>0</v>
      </c>
      <c r="K1884" t="b">
        <f ca="1">IF(TODAY()-E1884&gt;'Data Inputs'!$B$46,TRUE,FALSE)</f>
        <v>1</v>
      </c>
    </row>
    <row r="1885" spans="1:11" x14ac:dyDescent="0.25">
      <c r="A1885" s="110" t="str">
        <f t="shared" si="87"/>
        <v/>
      </c>
      <c r="B1885" s="55"/>
      <c r="C1885" s="129"/>
      <c r="D1885" s="55"/>
      <c r="E1885" s="56"/>
      <c r="F1885" s="133"/>
      <c r="G1885" s="56"/>
      <c r="H1885" s="84">
        <f>SUMIF('Cash Inflows'!E:E,'AR Journal'!D1885,'Cash Inflows'!F:F)</f>
        <v>0</v>
      </c>
      <c r="I1885" s="84">
        <f t="shared" si="88"/>
        <v>0</v>
      </c>
      <c r="J1885">
        <f t="shared" si="89"/>
        <v>0</v>
      </c>
      <c r="K1885" t="b">
        <f ca="1">IF(TODAY()-E1885&gt;'Data Inputs'!$B$46,TRUE,FALSE)</f>
        <v>1</v>
      </c>
    </row>
    <row r="1886" spans="1:11" x14ac:dyDescent="0.25">
      <c r="A1886" s="110" t="str">
        <f t="shared" si="87"/>
        <v/>
      </c>
      <c r="B1886" s="55"/>
      <c r="C1886" s="129"/>
      <c r="D1886" s="55"/>
      <c r="E1886" s="56"/>
      <c r="F1886" s="133"/>
      <c r="G1886" s="56"/>
      <c r="H1886" s="84">
        <f>SUMIF('Cash Inflows'!E:E,'AR Journal'!D1886,'Cash Inflows'!F:F)</f>
        <v>0</v>
      </c>
      <c r="I1886" s="84">
        <f t="shared" si="88"/>
        <v>0</v>
      </c>
      <c r="J1886">
        <f t="shared" si="89"/>
        <v>0</v>
      </c>
      <c r="K1886" t="b">
        <f ca="1">IF(TODAY()-E1886&gt;'Data Inputs'!$B$46,TRUE,FALSE)</f>
        <v>1</v>
      </c>
    </row>
    <row r="1887" spans="1:11" x14ac:dyDescent="0.25">
      <c r="A1887" s="110" t="str">
        <f t="shared" si="87"/>
        <v/>
      </c>
      <c r="B1887" s="55"/>
      <c r="C1887" s="129"/>
      <c r="D1887" s="55"/>
      <c r="E1887" s="56"/>
      <c r="F1887" s="133"/>
      <c r="G1887" s="56"/>
      <c r="H1887" s="84">
        <f>SUMIF('Cash Inflows'!E:E,'AR Journal'!D1887,'Cash Inflows'!F:F)</f>
        <v>0</v>
      </c>
      <c r="I1887" s="84">
        <f t="shared" si="88"/>
        <v>0</v>
      </c>
      <c r="J1887">
        <f t="shared" si="89"/>
        <v>0</v>
      </c>
      <c r="K1887" t="b">
        <f ca="1">IF(TODAY()-E1887&gt;'Data Inputs'!$B$46,TRUE,FALSE)</f>
        <v>1</v>
      </c>
    </row>
    <row r="1888" spans="1:11" x14ac:dyDescent="0.25">
      <c r="A1888" s="110" t="str">
        <f t="shared" si="87"/>
        <v/>
      </c>
      <c r="B1888" s="55"/>
      <c r="C1888" s="129"/>
      <c r="D1888" s="55"/>
      <c r="E1888" s="56"/>
      <c r="F1888" s="133"/>
      <c r="G1888" s="56"/>
      <c r="H1888" s="84">
        <f>SUMIF('Cash Inflows'!E:E,'AR Journal'!D1888,'Cash Inflows'!F:F)</f>
        <v>0</v>
      </c>
      <c r="I1888" s="84">
        <f t="shared" si="88"/>
        <v>0</v>
      </c>
      <c r="J1888">
        <f t="shared" si="89"/>
        <v>0</v>
      </c>
      <c r="K1888" t="b">
        <f ca="1">IF(TODAY()-E1888&gt;'Data Inputs'!$B$46,TRUE,FALSE)</f>
        <v>1</v>
      </c>
    </row>
    <row r="1889" spans="1:11" x14ac:dyDescent="0.25">
      <c r="A1889" s="110" t="str">
        <f t="shared" si="87"/>
        <v/>
      </c>
      <c r="B1889" s="55"/>
      <c r="C1889" s="129"/>
      <c r="D1889" s="55"/>
      <c r="E1889" s="56"/>
      <c r="F1889" s="133"/>
      <c r="G1889" s="56"/>
      <c r="H1889" s="84">
        <f>SUMIF('Cash Inflows'!E:E,'AR Journal'!D1889,'Cash Inflows'!F:F)</f>
        <v>0</v>
      </c>
      <c r="I1889" s="84">
        <f t="shared" si="88"/>
        <v>0</v>
      </c>
      <c r="J1889">
        <f t="shared" si="89"/>
        <v>0</v>
      </c>
      <c r="K1889" t="b">
        <f ca="1">IF(TODAY()-E1889&gt;'Data Inputs'!$B$46,TRUE,FALSE)</f>
        <v>1</v>
      </c>
    </row>
    <row r="1890" spans="1:11" x14ac:dyDescent="0.25">
      <c r="A1890" s="110" t="str">
        <f t="shared" si="87"/>
        <v/>
      </c>
      <c r="B1890" s="55"/>
      <c r="C1890" s="129"/>
      <c r="D1890" s="55"/>
      <c r="E1890" s="56"/>
      <c r="F1890" s="133"/>
      <c r="G1890" s="56"/>
      <c r="H1890" s="84">
        <f>SUMIF('Cash Inflows'!E:E,'AR Journal'!D1890,'Cash Inflows'!F:F)</f>
        <v>0</v>
      </c>
      <c r="I1890" s="84">
        <f t="shared" si="88"/>
        <v>0</v>
      </c>
      <c r="J1890">
        <f t="shared" si="89"/>
        <v>0</v>
      </c>
      <c r="K1890" t="b">
        <f ca="1">IF(TODAY()-E1890&gt;'Data Inputs'!$B$46,TRUE,FALSE)</f>
        <v>1</v>
      </c>
    </row>
    <row r="1891" spans="1:11" x14ac:dyDescent="0.25">
      <c r="A1891" s="110" t="str">
        <f t="shared" si="87"/>
        <v/>
      </c>
      <c r="B1891" s="55"/>
      <c r="C1891" s="129"/>
      <c r="D1891" s="55"/>
      <c r="E1891" s="56"/>
      <c r="F1891" s="133"/>
      <c r="G1891" s="56"/>
      <c r="H1891" s="84">
        <f>SUMIF('Cash Inflows'!E:E,'AR Journal'!D1891,'Cash Inflows'!F:F)</f>
        <v>0</v>
      </c>
      <c r="I1891" s="84">
        <f t="shared" si="88"/>
        <v>0</v>
      </c>
      <c r="J1891">
        <f t="shared" si="89"/>
        <v>0</v>
      </c>
      <c r="K1891" t="b">
        <f ca="1">IF(TODAY()-E1891&gt;'Data Inputs'!$B$46,TRUE,FALSE)</f>
        <v>1</v>
      </c>
    </row>
    <row r="1892" spans="1:11" x14ac:dyDescent="0.25">
      <c r="A1892" s="110" t="str">
        <f t="shared" si="87"/>
        <v/>
      </c>
      <c r="B1892" s="55"/>
      <c r="C1892" s="129"/>
      <c r="D1892" s="55"/>
      <c r="E1892" s="56"/>
      <c r="F1892" s="133"/>
      <c r="G1892" s="56"/>
      <c r="H1892" s="84">
        <f>SUMIF('Cash Inflows'!E:E,'AR Journal'!D1892,'Cash Inflows'!F:F)</f>
        <v>0</v>
      </c>
      <c r="I1892" s="84">
        <f t="shared" si="88"/>
        <v>0</v>
      </c>
      <c r="J1892">
        <f t="shared" si="89"/>
        <v>0</v>
      </c>
      <c r="K1892" t="b">
        <f ca="1">IF(TODAY()-E1892&gt;'Data Inputs'!$B$46,TRUE,FALSE)</f>
        <v>1</v>
      </c>
    </row>
    <row r="1893" spans="1:11" x14ac:dyDescent="0.25">
      <c r="A1893" s="110" t="str">
        <f t="shared" si="87"/>
        <v/>
      </c>
      <c r="B1893" s="55"/>
      <c r="C1893" s="129"/>
      <c r="D1893" s="55"/>
      <c r="E1893" s="56"/>
      <c r="F1893" s="133"/>
      <c r="G1893" s="56"/>
      <c r="H1893" s="84">
        <f>SUMIF('Cash Inflows'!E:E,'AR Journal'!D1893,'Cash Inflows'!F:F)</f>
        <v>0</v>
      </c>
      <c r="I1893" s="84">
        <f t="shared" si="88"/>
        <v>0</v>
      </c>
      <c r="J1893">
        <f t="shared" si="89"/>
        <v>0</v>
      </c>
      <c r="K1893" t="b">
        <f ca="1">IF(TODAY()-E1893&gt;'Data Inputs'!$B$46,TRUE,FALSE)</f>
        <v>1</v>
      </c>
    </row>
    <row r="1894" spans="1:11" x14ac:dyDescent="0.25">
      <c r="A1894" s="110" t="str">
        <f t="shared" si="87"/>
        <v/>
      </c>
      <c r="B1894" s="55"/>
      <c r="C1894" s="129"/>
      <c r="D1894" s="55"/>
      <c r="E1894" s="56"/>
      <c r="F1894" s="133"/>
      <c r="G1894" s="56"/>
      <c r="H1894" s="84">
        <f>SUMIF('Cash Inflows'!E:E,'AR Journal'!D1894,'Cash Inflows'!F:F)</f>
        <v>0</v>
      </c>
      <c r="I1894" s="84">
        <f t="shared" si="88"/>
        <v>0</v>
      </c>
      <c r="J1894">
        <f t="shared" si="89"/>
        <v>0</v>
      </c>
      <c r="K1894" t="b">
        <f ca="1">IF(TODAY()-E1894&gt;'Data Inputs'!$B$46,TRUE,FALSE)</f>
        <v>1</v>
      </c>
    </row>
    <row r="1895" spans="1:11" x14ac:dyDescent="0.25">
      <c r="A1895" s="110" t="str">
        <f t="shared" si="87"/>
        <v/>
      </c>
      <c r="B1895" s="55"/>
      <c r="C1895" s="129"/>
      <c r="D1895" s="55"/>
      <c r="E1895" s="56"/>
      <c r="F1895" s="133"/>
      <c r="G1895" s="56"/>
      <c r="H1895" s="84">
        <f>SUMIF('Cash Inflows'!E:E,'AR Journal'!D1895,'Cash Inflows'!F:F)</f>
        <v>0</v>
      </c>
      <c r="I1895" s="84">
        <f t="shared" si="88"/>
        <v>0</v>
      </c>
      <c r="J1895">
        <f t="shared" si="89"/>
        <v>0</v>
      </c>
      <c r="K1895" t="b">
        <f ca="1">IF(TODAY()-E1895&gt;'Data Inputs'!$B$46,TRUE,FALSE)</f>
        <v>1</v>
      </c>
    </row>
    <row r="1896" spans="1:11" x14ac:dyDescent="0.25">
      <c r="A1896" s="110" t="str">
        <f t="shared" si="87"/>
        <v/>
      </c>
      <c r="B1896" s="55"/>
      <c r="C1896" s="129"/>
      <c r="D1896" s="55"/>
      <c r="E1896" s="56"/>
      <c r="F1896" s="133"/>
      <c r="G1896" s="56"/>
      <c r="H1896" s="84">
        <f>SUMIF('Cash Inflows'!E:E,'AR Journal'!D1896,'Cash Inflows'!F:F)</f>
        <v>0</v>
      </c>
      <c r="I1896" s="84">
        <f t="shared" si="88"/>
        <v>0</v>
      </c>
      <c r="J1896">
        <f t="shared" si="89"/>
        <v>0</v>
      </c>
      <c r="K1896" t="b">
        <f ca="1">IF(TODAY()-E1896&gt;'Data Inputs'!$B$46,TRUE,FALSE)</f>
        <v>1</v>
      </c>
    </row>
    <row r="1897" spans="1:11" x14ac:dyDescent="0.25">
      <c r="A1897" s="110" t="str">
        <f t="shared" si="87"/>
        <v/>
      </c>
      <c r="B1897" s="55"/>
      <c r="C1897" s="129"/>
      <c r="D1897" s="55"/>
      <c r="E1897" s="56"/>
      <c r="F1897" s="133"/>
      <c r="G1897" s="56"/>
      <c r="H1897" s="84">
        <f>SUMIF('Cash Inflows'!E:E,'AR Journal'!D1897,'Cash Inflows'!F:F)</f>
        <v>0</v>
      </c>
      <c r="I1897" s="84">
        <f t="shared" si="88"/>
        <v>0</v>
      </c>
      <c r="J1897">
        <f t="shared" si="89"/>
        <v>0</v>
      </c>
      <c r="K1897" t="b">
        <f ca="1">IF(TODAY()-E1897&gt;'Data Inputs'!$B$46,TRUE,FALSE)</f>
        <v>1</v>
      </c>
    </row>
    <row r="1898" spans="1:11" x14ac:dyDescent="0.25">
      <c r="A1898" s="110" t="str">
        <f t="shared" si="87"/>
        <v/>
      </c>
      <c r="B1898" s="55"/>
      <c r="C1898" s="129"/>
      <c r="D1898" s="55"/>
      <c r="E1898" s="56"/>
      <c r="F1898" s="133"/>
      <c r="G1898" s="56"/>
      <c r="H1898" s="84">
        <f>SUMIF('Cash Inflows'!E:E,'AR Journal'!D1898,'Cash Inflows'!F:F)</f>
        <v>0</v>
      </c>
      <c r="I1898" s="84">
        <f t="shared" si="88"/>
        <v>0</v>
      </c>
      <c r="J1898">
        <f t="shared" si="89"/>
        <v>0</v>
      </c>
      <c r="K1898" t="b">
        <f ca="1">IF(TODAY()-E1898&gt;'Data Inputs'!$B$46,TRUE,FALSE)</f>
        <v>1</v>
      </c>
    </row>
    <row r="1899" spans="1:11" x14ac:dyDescent="0.25">
      <c r="A1899" s="110" t="str">
        <f t="shared" si="87"/>
        <v/>
      </c>
      <c r="B1899" s="55"/>
      <c r="C1899" s="129"/>
      <c r="D1899" s="55"/>
      <c r="E1899" s="56"/>
      <c r="F1899" s="133"/>
      <c r="G1899" s="56"/>
      <c r="H1899" s="84">
        <f>SUMIF('Cash Inflows'!E:E,'AR Journal'!D1899,'Cash Inflows'!F:F)</f>
        <v>0</v>
      </c>
      <c r="I1899" s="84">
        <f t="shared" si="88"/>
        <v>0</v>
      </c>
      <c r="J1899">
        <f t="shared" si="89"/>
        <v>0</v>
      </c>
      <c r="K1899" t="b">
        <f ca="1">IF(TODAY()-E1899&gt;'Data Inputs'!$B$46,TRUE,FALSE)</f>
        <v>1</v>
      </c>
    </row>
    <row r="1900" spans="1:11" x14ac:dyDescent="0.25">
      <c r="A1900" s="110" t="str">
        <f t="shared" si="87"/>
        <v/>
      </c>
      <c r="B1900" s="55"/>
      <c r="C1900" s="129"/>
      <c r="D1900" s="55"/>
      <c r="E1900" s="56"/>
      <c r="F1900" s="133"/>
      <c r="G1900" s="56"/>
      <c r="H1900" s="84">
        <f>SUMIF('Cash Inflows'!E:E,'AR Journal'!D1900,'Cash Inflows'!F:F)</f>
        <v>0</v>
      </c>
      <c r="I1900" s="84">
        <f t="shared" si="88"/>
        <v>0</v>
      </c>
      <c r="J1900">
        <f t="shared" si="89"/>
        <v>0</v>
      </c>
      <c r="K1900" t="b">
        <f ca="1">IF(TODAY()-E1900&gt;'Data Inputs'!$B$46,TRUE,FALSE)</f>
        <v>1</v>
      </c>
    </row>
    <row r="1901" spans="1:11" x14ac:dyDescent="0.25">
      <c r="A1901" s="110" t="str">
        <f t="shared" si="87"/>
        <v/>
      </c>
      <c r="B1901" s="55"/>
      <c r="C1901" s="129"/>
      <c r="D1901" s="55"/>
      <c r="E1901" s="56"/>
      <c r="F1901" s="133"/>
      <c r="G1901" s="56"/>
      <c r="H1901" s="84">
        <f>SUMIF('Cash Inflows'!E:E,'AR Journal'!D1901,'Cash Inflows'!F:F)</f>
        <v>0</v>
      </c>
      <c r="I1901" s="84">
        <f t="shared" si="88"/>
        <v>0</v>
      </c>
      <c r="J1901">
        <f t="shared" si="89"/>
        <v>0</v>
      </c>
      <c r="K1901" t="b">
        <f ca="1">IF(TODAY()-E1901&gt;'Data Inputs'!$B$46,TRUE,FALSE)</f>
        <v>1</v>
      </c>
    </row>
    <row r="1902" spans="1:11" x14ac:dyDescent="0.25">
      <c r="A1902" s="110" t="str">
        <f t="shared" si="87"/>
        <v/>
      </c>
      <c r="B1902" s="55"/>
      <c r="C1902" s="129"/>
      <c r="D1902" s="55"/>
      <c r="E1902" s="56"/>
      <c r="F1902" s="133"/>
      <c r="G1902" s="56"/>
      <c r="H1902" s="84">
        <f>SUMIF('Cash Inflows'!E:E,'AR Journal'!D1902,'Cash Inflows'!F:F)</f>
        <v>0</v>
      </c>
      <c r="I1902" s="84">
        <f t="shared" si="88"/>
        <v>0</v>
      </c>
      <c r="J1902">
        <f t="shared" si="89"/>
        <v>0</v>
      </c>
      <c r="K1902" t="b">
        <f ca="1">IF(TODAY()-E1902&gt;'Data Inputs'!$B$46,TRUE,FALSE)</f>
        <v>1</v>
      </c>
    </row>
    <row r="1903" spans="1:11" x14ac:dyDescent="0.25">
      <c r="A1903" s="110" t="str">
        <f t="shared" si="87"/>
        <v/>
      </c>
      <c r="B1903" s="55"/>
      <c r="C1903" s="129"/>
      <c r="D1903" s="55"/>
      <c r="E1903" s="56"/>
      <c r="F1903" s="133"/>
      <c r="G1903" s="56"/>
      <c r="H1903" s="84">
        <f>SUMIF('Cash Inflows'!E:E,'AR Journal'!D1903,'Cash Inflows'!F:F)</f>
        <v>0</v>
      </c>
      <c r="I1903" s="84">
        <f t="shared" si="88"/>
        <v>0</v>
      </c>
      <c r="J1903">
        <f t="shared" si="89"/>
        <v>0</v>
      </c>
      <c r="K1903" t="b">
        <f ca="1">IF(TODAY()-E1903&gt;'Data Inputs'!$B$46,TRUE,FALSE)</f>
        <v>1</v>
      </c>
    </row>
    <row r="1904" spans="1:11" x14ac:dyDescent="0.25">
      <c r="A1904" s="110" t="str">
        <f t="shared" si="87"/>
        <v/>
      </c>
      <c r="B1904" s="55"/>
      <c r="C1904" s="129"/>
      <c r="D1904" s="55"/>
      <c r="E1904" s="56"/>
      <c r="F1904" s="133"/>
      <c r="G1904" s="56"/>
      <c r="H1904" s="84">
        <f>SUMIF('Cash Inflows'!E:E,'AR Journal'!D1904,'Cash Inflows'!F:F)</f>
        <v>0</v>
      </c>
      <c r="I1904" s="84">
        <f t="shared" si="88"/>
        <v>0</v>
      </c>
      <c r="J1904">
        <f t="shared" si="89"/>
        <v>0</v>
      </c>
      <c r="K1904" t="b">
        <f ca="1">IF(TODAY()-E1904&gt;'Data Inputs'!$B$46,TRUE,FALSE)</f>
        <v>1</v>
      </c>
    </row>
    <row r="1905" spans="1:11" x14ac:dyDescent="0.25">
      <c r="A1905" s="110" t="str">
        <f t="shared" si="87"/>
        <v/>
      </c>
      <c r="B1905" s="55"/>
      <c r="C1905" s="129"/>
      <c r="D1905" s="55"/>
      <c r="E1905" s="56"/>
      <c r="F1905" s="133"/>
      <c r="G1905" s="56"/>
      <c r="H1905" s="84">
        <f>SUMIF('Cash Inflows'!E:E,'AR Journal'!D1905,'Cash Inflows'!F:F)</f>
        <v>0</v>
      </c>
      <c r="I1905" s="84">
        <f t="shared" si="88"/>
        <v>0</v>
      </c>
      <c r="J1905">
        <f t="shared" si="89"/>
        <v>0</v>
      </c>
      <c r="K1905" t="b">
        <f ca="1">IF(TODAY()-E1905&gt;'Data Inputs'!$B$46,TRUE,FALSE)</f>
        <v>1</v>
      </c>
    </row>
    <row r="1906" spans="1:11" x14ac:dyDescent="0.25">
      <c r="A1906" s="110" t="str">
        <f t="shared" si="87"/>
        <v/>
      </c>
      <c r="B1906" s="55"/>
      <c r="C1906" s="129"/>
      <c r="D1906" s="55"/>
      <c r="E1906" s="56"/>
      <c r="F1906" s="133"/>
      <c r="G1906" s="56"/>
      <c r="H1906" s="84">
        <f>SUMIF('Cash Inflows'!E:E,'AR Journal'!D1906,'Cash Inflows'!F:F)</f>
        <v>0</v>
      </c>
      <c r="I1906" s="84">
        <f t="shared" si="88"/>
        <v>0</v>
      </c>
      <c r="J1906">
        <f t="shared" si="89"/>
        <v>0</v>
      </c>
      <c r="K1906" t="b">
        <f ca="1">IF(TODAY()-E1906&gt;'Data Inputs'!$B$46,TRUE,FALSE)</f>
        <v>1</v>
      </c>
    </row>
    <row r="1907" spans="1:11" x14ac:dyDescent="0.25">
      <c r="A1907" s="110" t="str">
        <f t="shared" si="87"/>
        <v/>
      </c>
      <c r="B1907" s="55"/>
      <c r="C1907" s="129"/>
      <c r="D1907" s="55"/>
      <c r="E1907" s="56"/>
      <c r="F1907" s="133"/>
      <c r="G1907" s="56"/>
      <c r="H1907" s="84">
        <f>SUMIF('Cash Inflows'!E:E,'AR Journal'!D1907,'Cash Inflows'!F:F)</f>
        <v>0</v>
      </c>
      <c r="I1907" s="84">
        <f t="shared" si="88"/>
        <v>0</v>
      </c>
      <c r="J1907">
        <f t="shared" si="89"/>
        <v>0</v>
      </c>
      <c r="K1907" t="b">
        <f ca="1">IF(TODAY()-E1907&gt;'Data Inputs'!$B$46,TRUE,FALSE)</f>
        <v>1</v>
      </c>
    </row>
    <row r="1908" spans="1:11" x14ac:dyDescent="0.25">
      <c r="A1908" s="110" t="str">
        <f t="shared" si="87"/>
        <v/>
      </c>
      <c r="B1908" s="55"/>
      <c r="C1908" s="129"/>
      <c r="D1908" s="55"/>
      <c r="E1908" s="56"/>
      <c r="F1908" s="133"/>
      <c r="G1908" s="56"/>
      <c r="H1908" s="84">
        <f>SUMIF('Cash Inflows'!E:E,'AR Journal'!D1908,'Cash Inflows'!F:F)</f>
        <v>0</v>
      </c>
      <c r="I1908" s="84">
        <f t="shared" si="88"/>
        <v>0</v>
      </c>
      <c r="J1908">
        <f t="shared" si="89"/>
        <v>0</v>
      </c>
      <c r="K1908" t="b">
        <f ca="1">IF(TODAY()-E1908&gt;'Data Inputs'!$B$46,TRUE,FALSE)</f>
        <v>1</v>
      </c>
    </row>
    <row r="1909" spans="1:11" x14ac:dyDescent="0.25">
      <c r="A1909" s="110" t="str">
        <f t="shared" si="87"/>
        <v/>
      </c>
      <c r="B1909" s="55"/>
      <c r="C1909" s="129"/>
      <c r="D1909" s="55"/>
      <c r="E1909" s="56"/>
      <c r="F1909" s="133"/>
      <c r="G1909" s="56"/>
      <c r="H1909" s="84">
        <f>SUMIF('Cash Inflows'!E:E,'AR Journal'!D1909,'Cash Inflows'!F:F)</f>
        <v>0</v>
      </c>
      <c r="I1909" s="84">
        <f t="shared" si="88"/>
        <v>0</v>
      </c>
      <c r="J1909">
        <f t="shared" si="89"/>
        <v>0</v>
      </c>
      <c r="K1909" t="b">
        <f ca="1">IF(TODAY()-E1909&gt;'Data Inputs'!$B$46,TRUE,FALSE)</f>
        <v>1</v>
      </c>
    </row>
    <row r="1910" spans="1:11" x14ac:dyDescent="0.25">
      <c r="A1910" s="110" t="str">
        <f t="shared" si="87"/>
        <v/>
      </c>
      <c r="B1910" s="55"/>
      <c r="C1910" s="129"/>
      <c r="D1910" s="55"/>
      <c r="E1910" s="56"/>
      <c r="F1910" s="133"/>
      <c r="G1910" s="56"/>
      <c r="H1910" s="84">
        <f>SUMIF('Cash Inflows'!E:E,'AR Journal'!D1910,'Cash Inflows'!F:F)</f>
        <v>0</v>
      </c>
      <c r="I1910" s="84">
        <f t="shared" si="88"/>
        <v>0</v>
      </c>
      <c r="J1910">
        <f t="shared" si="89"/>
        <v>0</v>
      </c>
      <c r="K1910" t="b">
        <f ca="1">IF(TODAY()-E1910&gt;'Data Inputs'!$B$46,TRUE,FALSE)</f>
        <v>1</v>
      </c>
    </row>
    <row r="1911" spans="1:11" x14ac:dyDescent="0.25">
      <c r="A1911" s="110" t="str">
        <f t="shared" si="87"/>
        <v/>
      </c>
      <c r="B1911" s="55"/>
      <c r="C1911" s="129"/>
      <c r="D1911" s="55"/>
      <c r="E1911" s="56"/>
      <c r="F1911" s="133"/>
      <c r="G1911" s="56"/>
      <c r="H1911" s="84">
        <f>SUMIF('Cash Inflows'!E:E,'AR Journal'!D1911,'Cash Inflows'!F:F)</f>
        <v>0</v>
      </c>
      <c r="I1911" s="84">
        <f t="shared" si="88"/>
        <v>0</v>
      </c>
      <c r="J1911">
        <f t="shared" si="89"/>
        <v>0</v>
      </c>
      <c r="K1911" t="b">
        <f ca="1">IF(TODAY()-E1911&gt;'Data Inputs'!$B$46,TRUE,FALSE)</f>
        <v>1</v>
      </c>
    </row>
    <row r="1912" spans="1:11" x14ac:dyDescent="0.25">
      <c r="A1912" s="110" t="str">
        <f t="shared" si="87"/>
        <v/>
      </c>
      <c r="B1912" s="55"/>
      <c r="C1912" s="129"/>
      <c r="D1912" s="55"/>
      <c r="E1912" s="56"/>
      <c r="F1912" s="133"/>
      <c r="G1912" s="56"/>
      <c r="H1912" s="84">
        <f>SUMIF('Cash Inflows'!E:E,'AR Journal'!D1912,'Cash Inflows'!F:F)</f>
        <v>0</v>
      </c>
      <c r="I1912" s="84">
        <f t="shared" si="88"/>
        <v>0</v>
      </c>
      <c r="J1912">
        <f t="shared" si="89"/>
        <v>0</v>
      </c>
      <c r="K1912" t="b">
        <f ca="1">IF(TODAY()-E1912&gt;'Data Inputs'!$B$46,TRUE,FALSE)</f>
        <v>1</v>
      </c>
    </row>
    <row r="1913" spans="1:11" x14ac:dyDescent="0.25">
      <c r="A1913" s="110" t="str">
        <f t="shared" si="87"/>
        <v/>
      </c>
      <c r="B1913" s="55"/>
      <c r="C1913" s="129"/>
      <c r="D1913" s="55"/>
      <c r="E1913" s="56"/>
      <c r="F1913" s="133"/>
      <c r="G1913" s="56"/>
      <c r="H1913" s="84">
        <f>SUMIF('Cash Inflows'!E:E,'AR Journal'!D1913,'Cash Inflows'!F:F)</f>
        <v>0</v>
      </c>
      <c r="I1913" s="84">
        <f t="shared" si="88"/>
        <v>0</v>
      </c>
      <c r="J1913">
        <f t="shared" si="89"/>
        <v>0</v>
      </c>
      <c r="K1913" t="b">
        <f ca="1">IF(TODAY()-E1913&gt;'Data Inputs'!$B$46,TRUE,FALSE)</f>
        <v>1</v>
      </c>
    </row>
    <row r="1914" spans="1:11" x14ac:dyDescent="0.25">
      <c r="A1914" s="110" t="str">
        <f t="shared" si="87"/>
        <v/>
      </c>
      <c r="B1914" s="55"/>
      <c r="C1914" s="129"/>
      <c r="D1914" s="55"/>
      <c r="E1914" s="56"/>
      <c r="F1914" s="133"/>
      <c r="G1914" s="56"/>
      <c r="H1914" s="84">
        <f>SUMIF('Cash Inflows'!E:E,'AR Journal'!D1914,'Cash Inflows'!F:F)</f>
        <v>0</v>
      </c>
      <c r="I1914" s="84">
        <f t="shared" si="88"/>
        <v>0</v>
      </c>
      <c r="J1914">
        <f t="shared" si="89"/>
        <v>0</v>
      </c>
      <c r="K1914" t="b">
        <f ca="1">IF(TODAY()-E1914&gt;'Data Inputs'!$B$46,TRUE,FALSE)</f>
        <v>1</v>
      </c>
    </row>
    <row r="1915" spans="1:11" x14ac:dyDescent="0.25">
      <c r="A1915" s="110" t="str">
        <f t="shared" si="87"/>
        <v/>
      </c>
      <c r="B1915" s="55"/>
      <c r="C1915" s="129"/>
      <c r="D1915" s="55"/>
      <c r="E1915" s="56"/>
      <c r="F1915" s="133"/>
      <c r="G1915" s="56"/>
      <c r="H1915" s="84">
        <f>SUMIF('Cash Inflows'!E:E,'AR Journal'!D1915,'Cash Inflows'!F:F)</f>
        <v>0</v>
      </c>
      <c r="I1915" s="84">
        <f t="shared" si="88"/>
        <v>0</v>
      </c>
      <c r="J1915">
        <f t="shared" si="89"/>
        <v>0</v>
      </c>
      <c r="K1915" t="b">
        <f ca="1">IF(TODAY()-E1915&gt;'Data Inputs'!$B$46,TRUE,FALSE)</f>
        <v>1</v>
      </c>
    </row>
    <row r="1916" spans="1:11" x14ac:dyDescent="0.25">
      <c r="A1916" s="110" t="str">
        <f t="shared" si="87"/>
        <v/>
      </c>
      <c r="B1916" s="55"/>
      <c r="C1916" s="129"/>
      <c r="D1916" s="55"/>
      <c r="E1916" s="56"/>
      <c r="F1916" s="133"/>
      <c r="G1916" s="56"/>
      <c r="H1916" s="84">
        <f>SUMIF('Cash Inflows'!E:E,'AR Journal'!D1916,'Cash Inflows'!F:F)</f>
        <v>0</v>
      </c>
      <c r="I1916" s="84">
        <f t="shared" si="88"/>
        <v>0</v>
      </c>
      <c r="J1916">
        <f t="shared" si="89"/>
        <v>0</v>
      </c>
      <c r="K1916" t="b">
        <f ca="1">IF(TODAY()-E1916&gt;'Data Inputs'!$B$46,TRUE,FALSE)</f>
        <v>1</v>
      </c>
    </row>
    <row r="1917" spans="1:11" x14ac:dyDescent="0.25">
      <c r="A1917" s="110" t="str">
        <f t="shared" si="87"/>
        <v/>
      </c>
      <c r="B1917" s="55"/>
      <c r="C1917" s="129"/>
      <c r="D1917" s="55"/>
      <c r="E1917" s="56"/>
      <c r="F1917" s="133"/>
      <c r="G1917" s="56"/>
      <c r="H1917" s="84">
        <f>SUMIF('Cash Inflows'!E:E,'AR Journal'!D1917,'Cash Inflows'!F:F)</f>
        <v>0</v>
      </c>
      <c r="I1917" s="84">
        <f t="shared" si="88"/>
        <v>0</v>
      </c>
      <c r="J1917">
        <f t="shared" si="89"/>
        <v>0</v>
      </c>
      <c r="K1917" t="b">
        <f ca="1">IF(TODAY()-E1917&gt;'Data Inputs'!$B$46,TRUE,FALSE)</f>
        <v>1</v>
      </c>
    </row>
    <row r="1918" spans="1:11" x14ac:dyDescent="0.25">
      <c r="A1918" s="110" t="str">
        <f t="shared" si="87"/>
        <v/>
      </c>
      <c r="B1918" s="55"/>
      <c r="C1918" s="129"/>
      <c r="D1918" s="55"/>
      <c r="E1918" s="56"/>
      <c r="F1918" s="133"/>
      <c r="G1918" s="56"/>
      <c r="H1918" s="84">
        <f>SUMIF('Cash Inflows'!E:E,'AR Journal'!D1918,'Cash Inflows'!F:F)</f>
        <v>0</v>
      </c>
      <c r="I1918" s="84">
        <f t="shared" si="88"/>
        <v>0</v>
      </c>
      <c r="J1918">
        <f t="shared" si="89"/>
        <v>0</v>
      </c>
      <c r="K1918" t="b">
        <f ca="1">IF(TODAY()-E1918&gt;'Data Inputs'!$B$46,TRUE,FALSE)</f>
        <v>1</v>
      </c>
    </row>
    <row r="1919" spans="1:11" x14ac:dyDescent="0.25">
      <c r="A1919" s="110" t="str">
        <f t="shared" si="87"/>
        <v/>
      </c>
      <c r="B1919" s="55"/>
      <c r="C1919" s="129"/>
      <c r="D1919" s="55"/>
      <c r="E1919" s="56"/>
      <c r="F1919" s="133"/>
      <c r="G1919" s="56"/>
      <c r="H1919" s="84">
        <f>SUMIF('Cash Inflows'!E:E,'AR Journal'!D1919,'Cash Inflows'!F:F)</f>
        <v>0</v>
      </c>
      <c r="I1919" s="84">
        <f t="shared" si="88"/>
        <v>0</v>
      </c>
      <c r="J1919">
        <f t="shared" si="89"/>
        <v>0</v>
      </c>
      <c r="K1919" t="b">
        <f ca="1">IF(TODAY()-E1919&gt;'Data Inputs'!$B$46,TRUE,FALSE)</f>
        <v>1</v>
      </c>
    </row>
    <row r="1920" spans="1:11" x14ac:dyDescent="0.25">
      <c r="A1920" s="110" t="str">
        <f t="shared" si="87"/>
        <v/>
      </c>
      <c r="B1920" s="55"/>
      <c r="C1920" s="129"/>
      <c r="D1920" s="55"/>
      <c r="E1920" s="56"/>
      <c r="F1920" s="133"/>
      <c r="G1920" s="56"/>
      <c r="H1920" s="84">
        <f>SUMIF('Cash Inflows'!E:E,'AR Journal'!D1920,'Cash Inflows'!F:F)</f>
        <v>0</v>
      </c>
      <c r="I1920" s="84">
        <f t="shared" si="88"/>
        <v>0</v>
      </c>
      <c r="J1920">
        <f t="shared" si="89"/>
        <v>0</v>
      </c>
      <c r="K1920" t="b">
        <f ca="1">IF(TODAY()-E1920&gt;'Data Inputs'!$B$46,TRUE,FALSE)</f>
        <v>1</v>
      </c>
    </row>
    <row r="1921" spans="1:11" x14ac:dyDescent="0.25">
      <c r="A1921" s="110" t="str">
        <f t="shared" si="87"/>
        <v/>
      </c>
      <c r="B1921" s="55"/>
      <c r="C1921" s="129"/>
      <c r="D1921" s="55"/>
      <c r="E1921" s="56"/>
      <c r="F1921" s="133"/>
      <c r="G1921" s="56"/>
      <c r="H1921" s="84">
        <f>SUMIF('Cash Inflows'!E:E,'AR Journal'!D1921,'Cash Inflows'!F:F)</f>
        <v>0</v>
      </c>
      <c r="I1921" s="84">
        <f t="shared" si="88"/>
        <v>0</v>
      </c>
      <c r="J1921">
        <f t="shared" si="89"/>
        <v>0</v>
      </c>
      <c r="K1921" t="b">
        <f ca="1">IF(TODAY()-E1921&gt;'Data Inputs'!$B$46,TRUE,FALSE)</f>
        <v>1</v>
      </c>
    </row>
    <row r="1922" spans="1:11" x14ac:dyDescent="0.25">
      <c r="A1922" s="110" t="str">
        <f t="shared" si="87"/>
        <v/>
      </c>
      <c r="B1922" s="55"/>
      <c r="C1922" s="129"/>
      <c r="D1922" s="55"/>
      <c r="E1922" s="56"/>
      <c r="F1922" s="133"/>
      <c r="G1922" s="56"/>
      <c r="H1922" s="84">
        <f>SUMIF('Cash Inflows'!E:E,'AR Journal'!D1922,'Cash Inflows'!F:F)</f>
        <v>0</v>
      </c>
      <c r="I1922" s="84">
        <f t="shared" si="88"/>
        <v>0</v>
      </c>
      <c r="J1922">
        <f t="shared" si="89"/>
        <v>0</v>
      </c>
      <c r="K1922" t="b">
        <f ca="1">IF(TODAY()-E1922&gt;'Data Inputs'!$B$46,TRUE,FALSE)</f>
        <v>1</v>
      </c>
    </row>
    <row r="1923" spans="1:11" x14ac:dyDescent="0.25">
      <c r="A1923" s="110" t="str">
        <f t="shared" ref="A1923:A1986" si="90">IF(E1923="","",E1923+(6-J1923))</f>
        <v/>
      </c>
      <c r="B1923" s="55"/>
      <c r="C1923" s="129"/>
      <c r="D1923" s="55"/>
      <c r="E1923" s="56"/>
      <c r="F1923" s="133"/>
      <c r="G1923" s="56"/>
      <c r="H1923" s="84">
        <f>SUMIF('Cash Inflows'!E:E,'AR Journal'!D1923,'Cash Inflows'!F:F)</f>
        <v>0</v>
      </c>
      <c r="I1923" s="84">
        <f t="shared" ref="I1923:I1986" si="91">F1923-H1923</f>
        <v>0</v>
      </c>
      <c r="J1923">
        <f t="shared" ref="J1923:J1986" si="92">IF(WEEKDAY(E1923)=7,0,WEEKDAY(E1923))</f>
        <v>0</v>
      </c>
      <c r="K1923" t="b">
        <f ca="1">IF(TODAY()-E1923&gt;'Data Inputs'!$B$46,TRUE,FALSE)</f>
        <v>1</v>
      </c>
    </row>
    <row r="1924" spans="1:11" x14ac:dyDescent="0.25">
      <c r="A1924" s="110" t="str">
        <f t="shared" si="90"/>
        <v/>
      </c>
      <c r="B1924" s="55"/>
      <c r="C1924" s="129"/>
      <c r="D1924" s="55"/>
      <c r="E1924" s="56"/>
      <c r="F1924" s="133"/>
      <c r="G1924" s="56"/>
      <c r="H1924" s="84">
        <f>SUMIF('Cash Inflows'!E:E,'AR Journal'!D1924,'Cash Inflows'!F:F)</f>
        <v>0</v>
      </c>
      <c r="I1924" s="84">
        <f t="shared" si="91"/>
        <v>0</v>
      </c>
      <c r="J1924">
        <f t="shared" si="92"/>
        <v>0</v>
      </c>
      <c r="K1924" t="b">
        <f ca="1">IF(TODAY()-E1924&gt;'Data Inputs'!$B$46,TRUE,FALSE)</f>
        <v>1</v>
      </c>
    </row>
    <row r="1925" spans="1:11" x14ac:dyDescent="0.25">
      <c r="A1925" s="110" t="str">
        <f t="shared" si="90"/>
        <v/>
      </c>
      <c r="B1925" s="55"/>
      <c r="C1925" s="129"/>
      <c r="D1925" s="55"/>
      <c r="E1925" s="56"/>
      <c r="F1925" s="133"/>
      <c r="G1925" s="56"/>
      <c r="H1925" s="84">
        <f>SUMIF('Cash Inflows'!E:E,'AR Journal'!D1925,'Cash Inflows'!F:F)</f>
        <v>0</v>
      </c>
      <c r="I1925" s="84">
        <f t="shared" si="91"/>
        <v>0</v>
      </c>
      <c r="J1925">
        <f t="shared" si="92"/>
        <v>0</v>
      </c>
      <c r="K1925" t="b">
        <f ca="1">IF(TODAY()-E1925&gt;'Data Inputs'!$B$46,TRUE,FALSE)</f>
        <v>1</v>
      </c>
    </row>
    <row r="1926" spans="1:11" x14ac:dyDescent="0.25">
      <c r="A1926" s="110" t="str">
        <f t="shared" si="90"/>
        <v/>
      </c>
      <c r="B1926" s="55"/>
      <c r="C1926" s="129"/>
      <c r="D1926" s="55"/>
      <c r="E1926" s="56"/>
      <c r="F1926" s="133"/>
      <c r="G1926" s="56"/>
      <c r="H1926" s="84">
        <f>SUMIF('Cash Inflows'!E:E,'AR Journal'!D1926,'Cash Inflows'!F:F)</f>
        <v>0</v>
      </c>
      <c r="I1926" s="84">
        <f t="shared" si="91"/>
        <v>0</v>
      </c>
      <c r="J1926">
        <f t="shared" si="92"/>
        <v>0</v>
      </c>
      <c r="K1926" t="b">
        <f ca="1">IF(TODAY()-E1926&gt;'Data Inputs'!$B$46,TRUE,FALSE)</f>
        <v>1</v>
      </c>
    </row>
    <row r="1927" spans="1:11" x14ac:dyDescent="0.25">
      <c r="A1927" s="110" t="str">
        <f t="shared" si="90"/>
        <v/>
      </c>
      <c r="B1927" s="55"/>
      <c r="C1927" s="129"/>
      <c r="D1927" s="55"/>
      <c r="E1927" s="56"/>
      <c r="F1927" s="133"/>
      <c r="G1927" s="56"/>
      <c r="H1927" s="84">
        <f>SUMIF('Cash Inflows'!E:E,'AR Journal'!D1927,'Cash Inflows'!F:F)</f>
        <v>0</v>
      </c>
      <c r="I1927" s="84">
        <f t="shared" si="91"/>
        <v>0</v>
      </c>
      <c r="J1927">
        <f t="shared" si="92"/>
        <v>0</v>
      </c>
      <c r="K1927" t="b">
        <f ca="1">IF(TODAY()-E1927&gt;'Data Inputs'!$B$46,TRUE,FALSE)</f>
        <v>1</v>
      </c>
    </row>
    <row r="1928" spans="1:11" x14ac:dyDescent="0.25">
      <c r="A1928" s="110" t="str">
        <f t="shared" si="90"/>
        <v/>
      </c>
      <c r="B1928" s="55"/>
      <c r="C1928" s="129"/>
      <c r="D1928" s="55"/>
      <c r="E1928" s="56"/>
      <c r="F1928" s="133"/>
      <c r="G1928" s="56"/>
      <c r="H1928" s="84">
        <f>SUMIF('Cash Inflows'!E:E,'AR Journal'!D1928,'Cash Inflows'!F:F)</f>
        <v>0</v>
      </c>
      <c r="I1928" s="84">
        <f t="shared" si="91"/>
        <v>0</v>
      </c>
      <c r="J1928">
        <f t="shared" si="92"/>
        <v>0</v>
      </c>
      <c r="K1928" t="b">
        <f ca="1">IF(TODAY()-E1928&gt;'Data Inputs'!$B$46,TRUE,FALSE)</f>
        <v>1</v>
      </c>
    </row>
    <row r="1929" spans="1:11" x14ac:dyDescent="0.25">
      <c r="A1929" s="110" t="str">
        <f t="shared" si="90"/>
        <v/>
      </c>
      <c r="B1929" s="55"/>
      <c r="C1929" s="129"/>
      <c r="D1929" s="55"/>
      <c r="E1929" s="56"/>
      <c r="F1929" s="133"/>
      <c r="G1929" s="56"/>
      <c r="H1929" s="84">
        <f>SUMIF('Cash Inflows'!E:E,'AR Journal'!D1929,'Cash Inflows'!F:F)</f>
        <v>0</v>
      </c>
      <c r="I1929" s="84">
        <f t="shared" si="91"/>
        <v>0</v>
      </c>
      <c r="J1929">
        <f t="shared" si="92"/>
        <v>0</v>
      </c>
      <c r="K1929" t="b">
        <f ca="1">IF(TODAY()-E1929&gt;'Data Inputs'!$B$46,TRUE,FALSE)</f>
        <v>1</v>
      </c>
    </row>
    <row r="1930" spans="1:11" x14ac:dyDescent="0.25">
      <c r="A1930" s="110" t="str">
        <f t="shared" si="90"/>
        <v/>
      </c>
      <c r="B1930" s="55"/>
      <c r="C1930" s="129"/>
      <c r="D1930" s="55"/>
      <c r="E1930" s="56"/>
      <c r="F1930" s="133"/>
      <c r="G1930" s="56"/>
      <c r="H1930" s="84">
        <f>SUMIF('Cash Inflows'!E:E,'AR Journal'!D1930,'Cash Inflows'!F:F)</f>
        <v>0</v>
      </c>
      <c r="I1930" s="84">
        <f t="shared" si="91"/>
        <v>0</v>
      </c>
      <c r="J1930">
        <f t="shared" si="92"/>
        <v>0</v>
      </c>
      <c r="K1930" t="b">
        <f ca="1">IF(TODAY()-E1930&gt;'Data Inputs'!$B$46,TRUE,FALSE)</f>
        <v>1</v>
      </c>
    </row>
    <row r="1931" spans="1:11" x14ac:dyDescent="0.25">
      <c r="A1931" s="110" t="str">
        <f t="shared" si="90"/>
        <v/>
      </c>
      <c r="B1931" s="55"/>
      <c r="C1931" s="129"/>
      <c r="D1931" s="55"/>
      <c r="E1931" s="56"/>
      <c r="F1931" s="133"/>
      <c r="G1931" s="56"/>
      <c r="H1931" s="84">
        <f>SUMIF('Cash Inflows'!E:E,'AR Journal'!D1931,'Cash Inflows'!F:F)</f>
        <v>0</v>
      </c>
      <c r="I1931" s="84">
        <f t="shared" si="91"/>
        <v>0</v>
      </c>
      <c r="J1931">
        <f t="shared" si="92"/>
        <v>0</v>
      </c>
      <c r="K1931" t="b">
        <f ca="1">IF(TODAY()-E1931&gt;'Data Inputs'!$B$46,TRUE,FALSE)</f>
        <v>1</v>
      </c>
    </row>
    <row r="1932" spans="1:11" x14ac:dyDescent="0.25">
      <c r="A1932" s="110" t="str">
        <f t="shared" si="90"/>
        <v/>
      </c>
      <c r="B1932" s="55"/>
      <c r="C1932" s="129"/>
      <c r="D1932" s="55"/>
      <c r="E1932" s="56"/>
      <c r="F1932" s="133"/>
      <c r="G1932" s="56"/>
      <c r="H1932" s="84">
        <f>SUMIF('Cash Inflows'!E:E,'AR Journal'!D1932,'Cash Inflows'!F:F)</f>
        <v>0</v>
      </c>
      <c r="I1932" s="84">
        <f t="shared" si="91"/>
        <v>0</v>
      </c>
      <c r="J1932">
        <f t="shared" si="92"/>
        <v>0</v>
      </c>
      <c r="K1932" t="b">
        <f ca="1">IF(TODAY()-E1932&gt;'Data Inputs'!$B$46,TRUE,FALSE)</f>
        <v>1</v>
      </c>
    </row>
    <row r="1933" spans="1:11" x14ac:dyDescent="0.25">
      <c r="A1933" s="110" t="str">
        <f t="shared" si="90"/>
        <v/>
      </c>
      <c r="B1933" s="55"/>
      <c r="C1933" s="129"/>
      <c r="D1933" s="55"/>
      <c r="E1933" s="56"/>
      <c r="F1933" s="133"/>
      <c r="G1933" s="56"/>
      <c r="H1933" s="84">
        <f>SUMIF('Cash Inflows'!E:E,'AR Journal'!D1933,'Cash Inflows'!F:F)</f>
        <v>0</v>
      </c>
      <c r="I1933" s="84">
        <f t="shared" si="91"/>
        <v>0</v>
      </c>
      <c r="J1933">
        <f t="shared" si="92"/>
        <v>0</v>
      </c>
      <c r="K1933" t="b">
        <f ca="1">IF(TODAY()-E1933&gt;'Data Inputs'!$B$46,TRUE,FALSE)</f>
        <v>1</v>
      </c>
    </row>
    <row r="1934" spans="1:11" x14ac:dyDescent="0.25">
      <c r="A1934" s="110" t="str">
        <f t="shared" si="90"/>
        <v/>
      </c>
      <c r="B1934" s="55"/>
      <c r="C1934" s="129"/>
      <c r="D1934" s="55"/>
      <c r="E1934" s="56"/>
      <c r="F1934" s="133"/>
      <c r="G1934" s="56"/>
      <c r="H1934" s="84">
        <f>SUMIF('Cash Inflows'!E:E,'AR Journal'!D1934,'Cash Inflows'!F:F)</f>
        <v>0</v>
      </c>
      <c r="I1934" s="84">
        <f t="shared" si="91"/>
        <v>0</v>
      </c>
      <c r="J1934">
        <f t="shared" si="92"/>
        <v>0</v>
      </c>
      <c r="K1934" t="b">
        <f ca="1">IF(TODAY()-E1934&gt;'Data Inputs'!$B$46,TRUE,FALSE)</f>
        <v>1</v>
      </c>
    </row>
    <row r="1935" spans="1:11" x14ac:dyDescent="0.25">
      <c r="A1935" s="110" t="str">
        <f t="shared" si="90"/>
        <v/>
      </c>
      <c r="B1935" s="55"/>
      <c r="C1935" s="129"/>
      <c r="D1935" s="55"/>
      <c r="E1935" s="56"/>
      <c r="F1935" s="133"/>
      <c r="G1935" s="56"/>
      <c r="H1935" s="84">
        <f>SUMIF('Cash Inflows'!E:E,'AR Journal'!D1935,'Cash Inflows'!F:F)</f>
        <v>0</v>
      </c>
      <c r="I1935" s="84">
        <f t="shared" si="91"/>
        <v>0</v>
      </c>
      <c r="J1935">
        <f t="shared" si="92"/>
        <v>0</v>
      </c>
      <c r="K1935" t="b">
        <f ca="1">IF(TODAY()-E1935&gt;'Data Inputs'!$B$46,TRUE,FALSE)</f>
        <v>1</v>
      </c>
    </row>
    <row r="1936" spans="1:11" x14ac:dyDescent="0.25">
      <c r="A1936" s="110" t="str">
        <f t="shared" si="90"/>
        <v/>
      </c>
      <c r="B1936" s="55"/>
      <c r="C1936" s="129"/>
      <c r="D1936" s="55"/>
      <c r="E1936" s="56"/>
      <c r="F1936" s="133"/>
      <c r="G1936" s="56"/>
      <c r="H1936" s="84">
        <f>SUMIF('Cash Inflows'!E:E,'AR Journal'!D1936,'Cash Inflows'!F:F)</f>
        <v>0</v>
      </c>
      <c r="I1936" s="84">
        <f t="shared" si="91"/>
        <v>0</v>
      </c>
      <c r="J1936">
        <f t="shared" si="92"/>
        <v>0</v>
      </c>
      <c r="K1936" t="b">
        <f ca="1">IF(TODAY()-E1936&gt;'Data Inputs'!$B$46,TRUE,FALSE)</f>
        <v>1</v>
      </c>
    </row>
    <row r="1937" spans="1:11" x14ac:dyDescent="0.25">
      <c r="A1937" s="110" t="str">
        <f t="shared" si="90"/>
        <v/>
      </c>
      <c r="B1937" s="55"/>
      <c r="C1937" s="129"/>
      <c r="D1937" s="55"/>
      <c r="E1937" s="56"/>
      <c r="F1937" s="133"/>
      <c r="G1937" s="56"/>
      <c r="H1937" s="84">
        <f>SUMIF('Cash Inflows'!E:E,'AR Journal'!D1937,'Cash Inflows'!F:F)</f>
        <v>0</v>
      </c>
      <c r="I1937" s="84">
        <f t="shared" si="91"/>
        <v>0</v>
      </c>
      <c r="J1937">
        <f t="shared" si="92"/>
        <v>0</v>
      </c>
      <c r="K1937" t="b">
        <f ca="1">IF(TODAY()-E1937&gt;'Data Inputs'!$B$46,TRUE,FALSE)</f>
        <v>1</v>
      </c>
    </row>
    <row r="1938" spans="1:11" x14ac:dyDescent="0.25">
      <c r="A1938" s="110" t="str">
        <f t="shared" si="90"/>
        <v/>
      </c>
      <c r="B1938" s="55"/>
      <c r="C1938" s="129"/>
      <c r="D1938" s="55"/>
      <c r="E1938" s="56"/>
      <c r="F1938" s="133"/>
      <c r="G1938" s="56"/>
      <c r="H1938" s="84">
        <f>SUMIF('Cash Inflows'!E:E,'AR Journal'!D1938,'Cash Inflows'!F:F)</f>
        <v>0</v>
      </c>
      <c r="I1938" s="84">
        <f t="shared" si="91"/>
        <v>0</v>
      </c>
      <c r="J1938">
        <f t="shared" si="92"/>
        <v>0</v>
      </c>
      <c r="K1938" t="b">
        <f ca="1">IF(TODAY()-E1938&gt;'Data Inputs'!$B$46,TRUE,FALSE)</f>
        <v>1</v>
      </c>
    </row>
    <row r="1939" spans="1:11" x14ac:dyDescent="0.25">
      <c r="A1939" s="110" t="str">
        <f t="shared" si="90"/>
        <v/>
      </c>
      <c r="B1939" s="55"/>
      <c r="C1939" s="129"/>
      <c r="D1939" s="55"/>
      <c r="E1939" s="56"/>
      <c r="F1939" s="133"/>
      <c r="G1939" s="56"/>
      <c r="H1939" s="84">
        <f>SUMIF('Cash Inflows'!E:E,'AR Journal'!D1939,'Cash Inflows'!F:F)</f>
        <v>0</v>
      </c>
      <c r="I1939" s="84">
        <f t="shared" si="91"/>
        <v>0</v>
      </c>
      <c r="J1939">
        <f t="shared" si="92"/>
        <v>0</v>
      </c>
      <c r="K1939" t="b">
        <f ca="1">IF(TODAY()-E1939&gt;'Data Inputs'!$B$46,TRUE,FALSE)</f>
        <v>1</v>
      </c>
    </row>
    <row r="1940" spans="1:11" x14ac:dyDescent="0.25">
      <c r="A1940" s="110" t="str">
        <f t="shared" si="90"/>
        <v/>
      </c>
      <c r="B1940" s="55"/>
      <c r="C1940" s="129"/>
      <c r="D1940" s="55"/>
      <c r="E1940" s="56"/>
      <c r="F1940" s="133"/>
      <c r="G1940" s="56"/>
      <c r="H1940" s="84">
        <f>SUMIF('Cash Inflows'!E:E,'AR Journal'!D1940,'Cash Inflows'!F:F)</f>
        <v>0</v>
      </c>
      <c r="I1940" s="84">
        <f t="shared" si="91"/>
        <v>0</v>
      </c>
      <c r="J1940">
        <f t="shared" si="92"/>
        <v>0</v>
      </c>
      <c r="K1940" t="b">
        <f ca="1">IF(TODAY()-E1940&gt;'Data Inputs'!$B$46,TRUE,FALSE)</f>
        <v>1</v>
      </c>
    </row>
    <row r="1941" spans="1:11" x14ac:dyDescent="0.25">
      <c r="A1941" s="110" t="str">
        <f t="shared" si="90"/>
        <v/>
      </c>
      <c r="B1941" s="55"/>
      <c r="C1941" s="129"/>
      <c r="D1941" s="55"/>
      <c r="E1941" s="56"/>
      <c r="F1941" s="133"/>
      <c r="G1941" s="56"/>
      <c r="H1941" s="84">
        <f>SUMIF('Cash Inflows'!E:E,'AR Journal'!D1941,'Cash Inflows'!F:F)</f>
        <v>0</v>
      </c>
      <c r="I1941" s="84">
        <f t="shared" si="91"/>
        <v>0</v>
      </c>
      <c r="J1941">
        <f t="shared" si="92"/>
        <v>0</v>
      </c>
      <c r="K1941" t="b">
        <f ca="1">IF(TODAY()-E1941&gt;'Data Inputs'!$B$46,TRUE,FALSE)</f>
        <v>1</v>
      </c>
    </row>
    <row r="1942" spans="1:11" x14ac:dyDescent="0.25">
      <c r="A1942" s="110" t="str">
        <f t="shared" si="90"/>
        <v/>
      </c>
      <c r="B1942" s="55"/>
      <c r="C1942" s="129"/>
      <c r="D1942" s="55"/>
      <c r="E1942" s="56"/>
      <c r="F1942" s="133"/>
      <c r="G1942" s="56"/>
      <c r="H1942" s="84">
        <f>SUMIF('Cash Inflows'!E:E,'AR Journal'!D1942,'Cash Inflows'!F:F)</f>
        <v>0</v>
      </c>
      <c r="I1942" s="84">
        <f t="shared" si="91"/>
        <v>0</v>
      </c>
      <c r="J1942">
        <f t="shared" si="92"/>
        <v>0</v>
      </c>
      <c r="K1942" t="b">
        <f ca="1">IF(TODAY()-E1942&gt;'Data Inputs'!$B$46,TRUE,FALSE)</f>
        <v>1</v>
      </c>
    </row>
    <row r="1943" spans="1:11" x14ac:dyDescent="0.25">
      <c r="A1943" s="110" t="str">
        <f t="shared" si="90"/>
        <v/>
      </c>
      <c r="B1943" s="55"/>
      <c r="C1943" s="129"/>
      <c r="D1943" s="55"/>
      <c r="E1943" s="56"/>
      <c r="F1943" s="133"/>
      <c r="G1943" s="56"/>
      <c r="H1943" s="84">
        <f>SUMIF('Cash Inflows'!E:E,'AR Journal'!D1943,'Cash Inflows'!F:F)</f>
        <v>0</v>
      </c>
      <c r="I1943" s="84">
        <f t="shared" si="91"/>
        <v>0</v>
      </c>
      <c r="J1943">
        <f t="shared" si="92"/>
        <v>0</v>
      </c>
      <c r="K1943" t="b">
        <f ca="1">IF(TODAY()-E1943&gt;'Data Inputs'!$B$46,TRUE,FALSE)</f>
        <v>1</v>
      </c>
    </row>
    <row r="1944" spans="1:11" x14ac:dyDescent="0.25">
      <c r="A1944" s="110" t="str">
        <f t="shared" si="90"/>
        <v/>
      </c>
      <c r="B1944" s="55"/>
      <c r="C1944" s="129"/>
      <c r="D1944" s="55"/>
      <c r="E1944" s="56"/>
      <c r="F1944" s="133"/>
      <c r="G1944" s="56"/>
      <c r="H1944" s="84">
        <f>SUMIF('Cash Inflows'!E:E,'AR Journal'!D1944,'Cash Inflows'!F:F)</f>
        <v>0</v>
      </c>
      <c r="I1944" s="84">
        <f t="shared" si="91"/>
        <v>0</v>
      </c>
      <c r="J1944">
        <f t="shared" si="92"/>
        <v>0</v>
      </c>
      <c r="K1944" t="b">
        <f ca="1">IF(TODAY()-E1944&gt;'Data Inputs'!$B$46,TRUE,FALSE)</f>
        <v>1</v>
      </c>
    </row>
    <row r="1945" spans="1:11" x14ac:dyDescent="0.25">
      <c r="A1945" s="110" t="str">
        <f t="shared" si="90"/>
        <v/>
      </c>
      <c r="B1945" s="55"/>
      <c r="C1945" s="129"/>
      <c r="D1945" s="55"/>
      <c r="E1945" s="56"/>
      <c r="F1945" s="133"/>
      <c r="G1945" s="56"/>
      <c r="H1945" s="84">
        <f>SUMIF('Cash Inflows'!E:E,'AR Journal'!D1945,'Cash Inflows'!F:F)</f>
        <v>0</v>
      </c>
      <c r="I1945" s="84">
        <f t="shared" si="91"/>
        <v>0</v>
      </c>
      <c r="J1945">
        <f t="shared" si="92"/>
        <v>0</v>
      </c>
      <c r="K1945" t="b">
        <f ca="1">IF(TODAY()-E1945&gt;'Data Inputs'!$B$46,TRUE,FALSE)</f>
        <v>1</v>
      </c>
    </row>
    <row r="1946" spans="1:11" x14ac:dyDescent="0.25">
      <c r="A1946" s="110" t="str">
        <f t="shared" si="90"/>
        <v/>
      </c>
      <c r="B1946" s="55"/>
      <c r="C1946" s="129"/>
      <c r="D1946" s="55"/>
      <c r="E1946" s="56"/>
      <c r="F1946" s="133"/>
      <c r="G1946" s="56"/>
      <c r="H1946" s="84">
        <f>SUMIF('Cash Inflows'!E:E,'AR Journal'!D1946,'Cash Inflows'!F:F)</f>
        <v>0</v>
      </c>
      <c r="I1946" s="84">
        <f t="shared" si="91"/>
        <v>0</v>
      </c>
      <c r="J1946">
        <f t="shared" si="92"/>
        <v>0</v>
      </c>
      <c r="K1946" t="b">
        <f ca="1">IF(TODAY()-E1946&gt;'Data Inputs'!$B$46,TRUE,FALSE)</f>
        <v>1</v>
      </c>
    </row>
    <row r="1947" spans="1:11" x14ac:dyDescent="0.25">
      <c r="A1947" s="110" t="str">
        <f t="shared" si="90"/>
        <v/>
      </c>
      <c r="B1947" s="55"/>
      <c r="C1947" s="129"/>
      <c r="D1947" s="55"/>
      <c r="E1947" s="56"/>
      <c r="F1947" s="133"/>
      <c r="G1947" s="56"/>
      <c r="H1947" s="84">
        <f>SUMIF('Cash Inflows'!E:E,'AR Journal'!D1947,'Cash Inflows'!F:F)</f>
        <v>0</v>
      </c>
      <c r="I1947" s="84">
        <f t="shared" si="91"/>
        <v>0</v>
      </c>
      <c r="J1947">
        <f t="shared" si="92"/>
        <v>0</v>
      </c>
      <c r="K1947" t="b">
        <f ca="1">IF(TODAY()-E1947&gt;'Data Inputs'!$B$46,TRUE,FALSE)</f>
        <v>1</v>
      </c>
    </row>
    <row r="1948" spans="1:11" x14ac:dyDescent="0.25">
      <c r="A1948" s="110" t="str">
        <f t="shared" si="90"/>
        <v/>
      </c>
      <c r="B1948" s="55"/>
      <c r="C1948" s="129"/>
      <c r="D1948" s="55"/>
      <c r="E1948" s="56"/>
      <c r="F1948" s="133"/>
      <c r="G1948" s="56"/>
      <c r="H1948" s="84">
        <f>SUMIF('Cash Inflows'!E:E,'AR Journal'!D1948,'Cash Inflows'!F:F)</f>
        <v>0</v>
      </c>
      <c r="I1948" s="84">
        <f t="shared" si="91"/>
        <v>0</v>
      </c>
      <c r="J1948">
        <f t="shared" si="92"/>
        <v>0</v>
      </c>
      <c r="K1948" t="b">
        <f ca="1">IF(TODAY()-E1948&gt;'Data Inputs'!$B$46,TRUE,FALSE)</f>
        <v>1</v>
      </c>
    </row>
    <row r="1949" spans="1:11" x14ac:dyDescent="0.25">
      <c r="A1949" s="110" t="str">
        <f t="shared" si="90"/>
        <v/>
      </c>
      <c r="B1949" s="55"/>
      <c r="C1949" s="129"/>
      <c r="D1949" s="55"/>
      <c r="E1949" s="56"/>
      <c r="F1949" s="133"/>
      <c r="G1949" s="56"/>
      <c r="H1949" s="84">
        <f>SUMIF('Cash Inflows'!E:E,'AR Journal'!D1949,'Cash Inflows'!F:F)</f>
        <v>0</v>
      </c>
      <c r="I1949" s="84">
        <f t="shared" si="91"/>
        <v>0</v>
      </c>
      <c r="J1949">
        <f t="shared" si="92"/>
        <v>0</v>
      </c>
      <c r="K1949" t="b">
        <f ca="1">IF(TODAY()-E1949&gt;'Data Inputs'!$B$46,TRUE,FALSE)</f>
        <v>1</v>
      </c>
    </row>
    <row r="1950" spans="1:11" x14ac:dyDescent="0.25">
      <c r="A1950" s="110" t="str">
        <f t="shared" si="90"/>
        <v/>
      </c>
      <c r="B1950" s="55"/>
      <c r="C1950" s="129"/>
      <c r="D1950" s="55"/>
      <c r="E1950" s="56"/>
      <c r="F1950" s="133"/>
      <c r="G1950" s="56"/>
      <c r="H1950" s="84">
        <f>SUMIF('Cash Inflows'!E:E,'AR Journal'!D1950,'Cash Inflows'!F:F)</f>
        <v>0</v>
      </c>
      <c r="I1950" s="84">
        <f t="shared" si="91"/>
        <v>0</v>
      </c>
      <c r="J1950">
        <f t="shared" si="92"/>
        <v>0</v>
      </c>
      <c r="K1950" t="b">
        <f ca="1">IF(TODAY()-E1950&gt;'Data Inputs'!$B$46,TRUE,FALSE)</f>
        <v>1</v>
      </c>
    </row>
    <row r="1951" spans="1:11" x14ac:dyDescent="0.25">
      <c r="A1951" s="110" t="str">
        <f t="shared" si="90"/>
        <v/>
      </c>
      <c r="B1951" s="55"/>
      <c r="C1951" s="129"/>
      <c r="D1951" s="55"/>
      <c r="E1951" s="56"/>
      <c r="F1951" s="133"/>
      <c r="G1951" s="56"/>
      <c r="H1951" s="84">
        <f>SUMIF('Cash Inflows'!E:E,'AR Journal'!D1951,'Cash Inflows'!F:F)</f>
        <v>0</v>
      </c>
      <c r="I1951" s="84">
        <f t="shared" si="91"/>
        <v>0</v>
      </c>
      <c r="J1951">
        <f t="shared" si="92"/>
        <v>0</v>
      </c>
      <c r="K1951" t="b">
        <f ca="1">IF(TODAY()-E1951&gt;'Data Inputs'!$B$46,TRUE,FALSE)</f>
        <v>1</v>
      </c>
    </row>
    <row r="1952" spans="1:11" x14ac:dyDescent="0.25">
      <c r="A1952" s="110" t="str">
        <f t="shared" si="90"/>
        <v/>
      </c>
      <c r="B1952" s="55"/>
      <c r="C1952" s="129"/>
      <c r="D1952" s="55"/>
      <c r="E1952" s="56"/>
      <c r="F1952" s="133"/>
      <c r="G1952" s="56"/>
      <c r="H1952" s="84">
        <f>SUMIF('Cash Inflows'!E:E,'AR Journal'!D1952,'Cash Inflows'!F:F)</f>
        <v>0</v>
      </c>
      <c r="I1952" s="84">
        <f t="shared" si="91"/>
        <v>0</v>
      </c>
      <c r="J1952">
        <f t="shared" si="92"/>
        <v>0</v>
      </c>
      <c r="K1952" t="b">
        <f ca="1">IF(TODAY()-E1952&gt;'Data Inputs'!$B$46,TRUE,FALSE)</f>
        <v>1</v>
      </c>
    </row>
    <row r="1953" spans="1:11" x14ac:dyDescent="0.25">
      <c r="A1953" s="110" t="str">
        <f t="shared" si="90"/>
        <v/>
      </c>
      <c r="B1953" s="55"/>
      <c r="C1953" s="129"/>
      <c r="D1953" s="55"/>
      <c r="E1953" s="56"/>
      <c r="F1953" s="133"/>
      <c r="G1953" s="56"/>
      <c r="H1953" s="84">
        <f>SUMIF('Cash Inflows'!E:E,'AR Journal'!D1953,'Cash Inflows'!F:F)</f>
        <v>0</v>
      </c>
      <c r="I1953" s="84">
        <f t="shared" si="91"/>
        <v>0</v>
      </c>
      <c r="J1953">
        <f t="shared" si="92"/>
        <v>0</v>
      </c>
      <c r="K1953" t="b">
        <f ca="1">IF(TODAY()-E1953&gt;'Data Inputs'!$B$46,TRUE,FALSE)</f>
        <v>1</v>
      </c>
    </row>
    <row r="1954" spans="1:11" x14ac:dyDescent="0.25">
      <c r="A1954" s="110" t="str">
        <f t="shared" si="90"/>
        <v/>
      </c>
      <c r="B1954" s="55"/>
      <c r="C1954" s="129"/>
      <c r="D1954" s="55"/>
      <c r="E1954" s="56"/>
      <c r="F1954" s="133"/>
      <c r="G1954" s="56"/>
      <c r="H1954" s="84">
        <f>SUMIF('Cash Inflows'!E:E,'AR Journal'!D1954,'Cash Inflows'!F:F)</f>
        <v>0</v>
      </c>
      <c r="I1954" s="84">
        <f t="shared" si="91"/>
        <v>0</v>
      </c>
      <c r="J1954">
        <f t="shared" si="92"/>
        <v>0</v>
      </c>
      <c r="K1954" t="b">
        <f ca="1">IF(TODAY()-E1954&gt;'Data Inputs'!$B$46,TRUE,FALSE)</f>
        <v>1</v>
      </c>
    </row>
    <row r="1955" spans="1:11" x14ac:dyDescent="0.25">
      <c r="A1955" s="110" t="str">
        <f t="shared" si="90"/>
        <v/>
      </c>
      <c r="B1955" s="55"/>
      <c r="C1955" s="129"/>
      <c r="D1955" s="55"/>
      <c r="E1955" s="56"/>
      <c r="F1955" s="133"/>
      <c r="G1955" s="56"/>
      <c r="H1955" s="84">
        <f>SUMIF('Cash Inflows'!E:E,'AR Journal'!D1955,'Cash Inflows'!F:F)</f>
        <v>0</v>
      </c>
      <c r="I1955" s="84">
        <f t="shared" si="91"/>
        <v>0</v>
      </c>
      <c r="J1955">
        <f t="shared" si="92"/>
        <v>0</v>
      </c>
      <c r="K1955" t="b">
        <f ca="1">IF(TODAY()-E1955&gt;'Data Inputs'!$B$46,TRUE,FALSE)</f>
        <v>1</v>
      </c>
    </row>
    <row r="1956" spans="1:11" x14ac:dyDescent="0.25">
      <c r="A1956" s="110" t="str">
        <f t="shared" si="90"/>
        <v/>
      </c>
      <c r="B1956" s="55"/>
      <c r="C1956" s="129"/>
      <c r="D1956" s="55"/>
      <c r="E1956" s="56"/>
      <c r="F1956" s="133"/>
      <c r="G1956" s="56"/>
      <c r="H1956" s="84">
        <f>SUMIF('Cash Inflows'!E:E,'AR Journal'!D1956,'Cash Inflows'!F:F)</f>
        <v>0</v>
      </c>
      <c r="I1956" s="84">
        <f t="shared" si="91"/>
        <v>0</v>
      </c>
      <c r="J1956">
        <f t="shared" si="92"/>
        <v>0</v>
      </c>
      <c r="K1956" t="b">
        <f ca="1">IF(TODAY()-E1956&gt;'Data Inputs'!$B$46,TRUE,FALSE)</f>
        <v>1</v>
      </c>
    </row>
    <row r="1957" spans="1:11" x14ac:dyDescent="0.25">
      <c r="A1957" s="110" t="str">
        <f t="shared" si="90"/>
        <v/>
      </c>
      <c r="B1957" s="55"/>
      <c r="C1957" s="129"/>
      <c r="D1957" s="55"/>
      <c r="E1957" s="56"/>
      <c r="F1957" s="133"/>
      <c r="G1957" s="56"/>
      <c r="H1957" s="84">
        <f>SUMIF('Cash Inflows'!E:E,'AR Journal'!D1957,'Cash Inflows'!F:F)</f>
        <v>0</v>
      </c>
      <c r="I1957" s="84">
        <f t="shared" si="91"/>
        <v>0</v>
      </c>
      <c r="J1957">
        <f t="shared" si="92"/>
        <v>0</v>
      </c>
      <c r="K1957" t="b">
        <f ca="1">IF(TODAY()-E1957&gt;'Data Inputs'!$B$46,TRUE,FALSE)</f>
        <v>1</v>
      </c>
    </row>
    <row r="1958" spans="1:11" x14ac:dyDescent="0.25">
      <c r="A1958" s="110" t="str">
        <f t="shared" si="90"/>
        <v/>
      </c>
      <c r="B1958" s="55"/>
      <c r="C1958" s="129"/>
      <c r="D1958" s="55"/>
      <c r="E1958" s="56"/>
      <c r="F1958" s="133"/>
      <c r="G1958" s="56"/>
      <c r="H1958" s="84">
        <f>SUMIF('Cash Inflows'!E:E,'AR Journal'!D1958,'Cash Inflows'!F:F)</f>
        <v>0</v>
      </c>
      <c r="I1958" s="84">
        <f t="shared" si="91"/>
        <v>0</v>
      </c>
      <c r="J1958">
        <f t="shared" si="92"/>
        <v>0</v>
      </c>
      <c r="K1958" t="b">
        <f ca="1">IF(TODAY()-E1958&gt;'Data Inputs'!$B$46,TRUE,FALSE)</f>
        <v>1</v>
      </c>
    </row>
    <row r="1959" spans="1:11" x14ac:dyDescent="0.25">
      <c r="A1959" s="110" t="str">
        <f t="shared" si="90"/>
        <v/>
      </c>
      <c r="B1959" s="55"/>
      <c r="C1959" s="129"/>
      <c r="D1959" s="55"/>
      <c r="E1959" s="56"/>
      <c r="F1959" s="133"/>
      <c r="G1959" s="56"/>
      <c r="H1959" s="84">
        <f>SUMIF('Cash Inflows'!E:E,'AR Journal'!D1959,'Cash Inflows'!F:F)</f>
        <v>0</v>
      </c>
      <c r="I1959" s="84">
        <f t="shared" si="91"/>
        <v>0</v>
      </c>
      <c r="J1959">
        <f t="shared" si="92"/>
        <v>0</v>
      </c>
      <c r="K1959" t="b">
        <f ca="1">IF(TODAY()-E1959&gt;'Data Inputs'!$B$46,TRUE,FALSE)</f>
        <v>1</v>
      </c>
    </row>
    <row r="1960" spans="1:11" x14ac:dyDescent="0.25">
      <c r="A1960" s="110" t="str">
        <f t="shared" si="90"/>
        <v/>
      </c>
      <c r="B1960" s="55"/>
      <c r="C1960" s="129"/>
      <c r="D1960" s="55"/>
      <c r="E1960" s="56"/>
      <c r="F1960" s="133"/>
      <c r="G1960" s="56"/>
      <c r="H1960" s="84">
        <f>SUMIF('Cash Inflows'!E:E,'AR Journal'!D1960,'Cash Inflows'!F:F)</f>
        <v>0</v>
      </c>
      <c r="I1960" s="84">
        <f t="shared" si="91"/>
        <v>0</v>
      </c>
      <c r="J1960">
        <f t="shared" si="92"/>
        <v>0</v>
      </c>
      <c r="K1960" t="b">
        <f ca="1">IF(TODAY()-E1960&gt;'Data Inputs'!$B$46,TRUE,FALSE)</f>
        <v>1</v>
      </c>
    </row>
    <row r="1961" spans="1:11" x14ac:dyDescent="0.25">
      <c r="A1961" s="110" t="str">
        <f t="shared" si="90"/>
        <v/>
      </c>
      <c r="B1961" s="55"/>
      <c r="C1961" s="129"/>
      <c r="D1961" s="55"/>
      <c r="E1961" s="56"/>
      <c r="F1961" s="133"/>
      <c r="G1961" s="56"/>
      <c r="H1961" s="84">
        <f>SUMIF('Cash Inflows'!E:E,'AR Journal'!D1961,'Cash Inflows'!F:F)</f>
        <v>0</v>
      </c>
      <c r="I1961" s="84">
        <f t="shared" si="91"/>
        <v>0</v>
      </c>
      <c r="J1961">
        <f t="shared" si="92"/>
        <v>0</v>
      </c>
      <c r="K1961" t="b">
        <f ca="1">IF(TODAY()-E1961&gt;'Data Inputs'!$B$46,TRUE,FALSE)</f>
        <v>1</v>
      </c>
    </row>
    <row r="1962" spans="1:11" x14ac:dyDescent="0.25">
      <c r="A1962" s="110" t="str">
        <f t="shared" si="90"/>
        <v/>
      </c>
      <c r="B1962" s="55"/>
      <c r="C1962" s="129"/>
      <c r="D1962" s="55"/>
      <c r="E1962" s="56"/>
      <c r="F1962" s="133"/>
      <c r="G1962" s="56"/>
      <c r="H1962" s="84">
        <f>SUMIF('Cash Inflows'!E:E,'AR Journal'!D1962,'Cash Inflows'!F:F)</f>
        <v>0</v>
      </c>
      <c r="I1962" s="84">
        <f t="shared" si="91"/>
        <v>0</v>
      </c>
      <c r="J1962">
        <f t="shared" si="92"/>
        <v>0</v>
      </c>
      <c r="K1962" t="b">
        <f ca="1">IF(TODAY()-E1962&gt;'Data Inputs'!$B$46,TRUE,FALSE)</f>
        <v>1</v>
      </c>
    </row>
    <row r="1963" spans="1:11" x14ac:dyDescent="0.25">
      <c r="A1963" s="110" t="str">
        <f t="shared" si="90"/>
        <v/>
      </c>
      <c r="B1963" s="55"/>
      <c r="C1963" s="129"/>
      <c r="D1963" s="55"/>
      <c r="E1963" s="56"/>
      <c r="F1963" s="133"/>
      <c r="G1963" s="56"/>
      <c r="H1963" s="84">
        <f>SUMIF('Cash Inflows'!E:E,'AR Journal'!D1963,'Cash Inflows'!F:F)</f>
        <v>0</v>
      </c>
      <c r="I1963" s="84">
        <f t="shared" si="91"/>
        <v>0</v>
      </c>
      <c r="J1963">
        <f t="shared" si="92"/>
        <v>0</v>
      </c>
      <c r="K1963" t="b">
        <f ca="1">IF(TODAY()-E1963&gt;'Data Inputs'!$B$46,TRUE,FALSE)</f>
        <v>1</v>
      </c>
    </row>
    <row r="1964" spans="1:11" x14ac:dyDescent="0.25">
      <c r="A1964" s="110" t="str">
        <f t="shared" si="90"/>
        <v/>
      </c>
      <c r="B1964" s="55"/>
      <c r="C1964" s="129"/>
      <c r="D1964" s="55"/>
      <c r="E1964" s="56"/>
      <c r="F1964" s="133"/>
      <c r="G1964" s="56"/>
      <c r="H1964" s="84">
        <f>SUMIF('Cash Inflows'!E:E,'AR Journal'!D1964,'Cash Inflows'!F:F)</f>
        <v>0</v>
      </c>
      <c r="I1964" s="84">
        <f t="shared" si="91"/>
        <v>0</v>
      </c>
      <c r="J1964">
        <f t="shared" si="92"/>
        <v>0</v>
      </c>
      <c r="K1964" t="b">
        <f ca="1">IF(TODAY()-E1964&gt;'Data Inputs'!$B$46,TRUE,FALSE)</f>
        <v>1</v>
      </c>
    </row>
    <row r="1965" spans="1:11" x14ac:dyDescent="0.25">
      <c r="A1965" s="110" t="str">
        <f t="shared" si="90"/>
        <v/>
      </c>
      <c r="B1965" s="55"/>
      <c r="C1965" s="129"/>
      <c r="D1965" s="55"/>
      <c r="E1965" s="56"/>
      <c r="F1965" s="133"/>
      <c r="G1965" s="56"/>
      <c r="H1965" s="84">
        <f>SUMIF('Cash Inflows'!E:E,'AR Journal'!D1965,'Cash Inflows'!F:F)</f>
        <v>0</v>
      </c>
      <c r="I1965" s="84">
        <f t="shared" si="91"/>
        <v>0</v>
      </c>
      <c r="J1965">
        <f t="shared" si="92"/>
        <v>0</v>
      </c>
      <c r="K1965" t="b">
        <f ca="1">IF(TODAY()-E1965&gt;'Data Inputs'!$B$46,TRUE,FALSE)</f>
        <v>1</v>
      </c>
    </row>
    <row r="1966" spans="1:11" x14ac:dyDescent="0.25">
      <c r="A1966" s="110" t="str">
        <f t="shared" si="90"/>
        <v/>
      </c>
      <c r="B1966" s="55"/>
      <c r="C1966" s="129"/>
      <c r="D1966" s="55"/>
      <c r="E1966" s="56"/>
      <c r="F1966" s="133"/>
      <c r="G1966" s="56"/>
      <c r="H1966" s="84">
        <f>SUMIF('Cash Inflows'!E:E,'AR Journal'!D1966,'Cash Inflows'!F:F)</f>
        <v>0</v>
      </c>
      <c r="I1966" s="84">
        <f t="shared" si="91"/>
        <v>0</v>
      </c>
      <c r="J1966">
        <f t="shared" si="92"/>
        <v>0</v>
      </c>
      <c r="K1966" t="b">
        <f ca="1">IF(TODAY()-E1966&gt;'Data Inputs'!$B$46,TRUE,FALSE)</f>
        <v>1</v>
      </c>
    </row>
    <row r="1967" spans="1:11" x14ac:dyDescent="0.25">
      <c r="A1967" s="110" t="str">
        <f t="shared" si="90"/>
        <v/>
      </c>
      <c r="B1967" s="55"/>
      <c r="C1967" s="129"/>
      <c r="D1967" s="55"/>
      <c r="E1967" s="56"/>
      <c r="F1967" s="133"/>
      <c r="G1967" s="56"/>
      <c r="H1967" s="84">
        <f>SUMIF('Cash Inflows'!E:E,'AR Journal'!D1967,'Cash Inflows'!F:F)</f>
        <v>0</v>
      </c>
      <c r="I1967" s="84">
        <f t="shared" si="91"/>
        <v>0</v>
      </c>
      <c r="J1967">
        <f t="shared" si="92"/>
        <v>0</v>
      </c>
      <c r="K1967" t="b">
        <f ca="1">IF(TODAY()-E1967&gt;'Data Inputs'!$B$46,TRUE,FALSE)</f>
        <v>1</v>
      </c>
    </row>
    <row r="1968" spans="1:11" x14ac:dyDescent="0.25">
      <c r="A1968" s="110" t="str">
        <f t="shared" si="90"/>
        <v/>
      </c>
      <c r="B1968" s="55"/>
      <c r="C1968" s="129"/>
      <c r="D1968" s="55"/>
      <c r="E1968" s="56"/>
      <c r="F1968" s="133"/>
      <c r="G1968" s="56"/>
      <c r="H1968" s="84">
        <f>SUMIF('Cash Inflows'!E:E,'AR Journal'!D1968,'Cash Inflows'!F:F)</f>
        <v>0</v>
      </c>
      <c r="I1968" s="84">
        <f t="shared" si="91"/>
        <v>0</v>
      </c>
      <c r="J1968">
        <f t="shared" si="92"/>
        <v>0</v>
      </c>
      <c r="K1968" t="b">
        <f ca="1">IF(TODAY()-E1968&gt;'Data Inputs'!$B$46,TRUE,FALSE)</f>
        <v>1</v>
      </c>
    </row>
    <row r="1969" spans="1:11" x14ac:dyDescent="0.25">
      <c r="A1969" s="110" t="str">
        <f t="shared" si="90"/>
        <v/>
      </c>
      <c r="B1969" s="55"/>
      <c r="C1969" s="129"/>
      <c r="D1969" s="55"/>
      <c r="E1969" s="56"/>
      <c r="F1969" s="133"/>
      <c r="G1969" s="56"/>
      <c r="H1969" s="84">
        <f>SUMIF('Cash Inflows'!E:E,'AR Journal'!D1969,'Cash Inflows'!F:F)</f>
        <v>0</v>
      </c>
      <c r="I1969" s="84">
        <f t="shared" si="91"/>
        <v>0</v>
      </c>
      <c r="J1969">
        <f t="shared" si="92"/>
        <v>0</v>
      </c>
      <c r="K1969" t="b">
        <f ca="1">IF(TODAY()-E1969&gt;'Data Inputs'!$B$46,TRUE,FALSE)</f>
        <v>1</v>
      </c>
    </row>
    <row r="1970" spans="1:11" x14ac:dyDescent="0.25">
      <c r="A1970" s="110" t="str">
        <f t="shared" si="90"/>
        <v/>
      </c>
      <c r="B1970" s="55"/>
      <c r="C1970" s="129"/>
      <c r="D1970" s="55"/>
      <c r="E1970" s="56"/>
      <c r="F1970" s="133"/>
      <c r="G1970" s="56"/>
      <c r="H1970" s="84">
        <f>SUMIF('Cash Inflows'!E:E,'AR Journal'!D1970,'Cash Inflows'!F:F)</f>
        <v>0</v>
      </c>
      <c r="I1970" s="84">
        <f t="shared" si="91"/>
        <v>0</v>
      </c>
      <c r="J1970">
        <f t="shared" si="92"/>
        <v>0</v>
      </c>
      <c r="K1970" t="b">
        <f ca="1">IF(TODAY()-E1970&gt;'Data Inputs'!$B$46,TRUE,FALSE)</f>
        <v>1</v>
      </c>
    </row>
    <row r="1971" spans="1:11" x14ac:dyDescent="0.25">
      <c r="A1971" s="110" t="str">
        <f t="shared" si="90"/>
        <v/>
      </c>
      <c r="B1971" s="55"/>
      <c r="C1971" s="129"/>
      <c r="D1971" s="55"/>
      <c r="E1971" s="56"/>
      <c r="F1971" s="133"/>
      <c r="G1971" s="56"/>
      <c r="H1971" s="84">
        <f>SUMIF('Cash Inflows'!E:E,'AR Journal'!D1971,'Cash Inflows'!F:F)</f>
        <v>0</v>
      </c>
      <c r="I1971" s="84">
        <f t="shared" si="91"/>
        <v>0</v>
      </c>
      <c r="J1971">
        <f t="shared" si="92"/>
        <v>0</v>
      </c>
      <c r="K1971" t="b">
        <f ca="1">IF(TODAY()-E1971&gt;'Data Inputs'!$B$46,TRUE,FALSE)</f>
        <v>1</v>
      </c>
    </row>
    <row r="1972" spans="1:11" x14ac:dyDescent="0.25">
      <c r="A1972" s="110" t="str">
        <f t="shared" si="90"/>
        <v/>
      </c>
      <c r="B1972" s="55"/>
      <c r="C1972" s="129"/>
      <c r="D1972" s="55"/>
      <c r="E1972" s="56"/>
      <c r="F1972" s="133"/>
      <c r="G1972" s="56"/>
      <c r="H1972" s="84">
        <f>SUMIF('Cash Inflows'!E:E,'AR Journal'!D1972,'Cash Inflows'!F:F)</f>
        <v>0</v>
      </c>
      <c r="I1972" s="84">
        <f t="shared" si="91"/>
        <v>0</v>
      </c>
      <c r="J1972">
        <f t="shared" si="92"/>
        <v>0</v>
      </c>
      <c r="K1972" t="b">
        <f ca="1">IF(TODAY()-E1972&gt;'Data Inputs'!$B$46,TRUE,FALSE)</f>
        <v>1</v>
      </c>
    </row>
    <row r="1973" spans="1:11" x14ac:dyDescent="0.25">
      <c r="A1973" s="110" t="str">
        <f t="shared" si="90"/>
        <v/>
      </c>
      <c r="B1973" s="55"/>
      <c r="C1973" s="129"/>
      <c r="D1973" s="55"/>
      <c r="E1973" s="56"/>
      <c r="F1973" s="133"/>
      <c r="G1973" s="56"/>
      <c r="H1973" s="84">
        <f>SUMIF('Cash Inflows'!E:E,'AR Journal'!D1973,'Cash Inflows'!F:F)</f>
        <v>0</v>
      </c>
      <c r="I1973" s="84">
        <f t="shared" si="91"/>
        <v>0</v>
      </c>
      <c r="J1973">
        <f t="shared" si="92"/>
        <v>0</v>
      </c>
      <c r="K1973" t="b">
        <f ca="1">IF(TODAY()-E1973&gt;'Data Inputs'!$B$46,TRUE,FALSE)</f>
        <v>1</v>
      </c>
    </row>
    <row r="1974" spans="1:11" x14ac:dyDescent="0.25">
      <c r="A1974" s="110" t="str">
        <f t="shared" si="90"/>
        <v/>
      </c>
      <c r="B1974" s="55"/>
      <c r="C1974" s="129"/>
      <c r="D1974" s="55"/>
      <c r="E1974" s="56"/>
      <c r="F1974" s="133"/>
      <c r="G1974" s="56"/>
      <c r="H1974" s="84">
        <f>SUMIF('Cash Inflows'!E:E,'AR Journal'!D1974,'Cash Inflows'!F:F)</f>
        <v>0</v>
      </c>
      <c r="I1974" s="84">
        <f t="shared" si="91"/>
        <v>0</v>
      </c>
      <c r="J1974">
        <f t="shared" si="92"/>
        <v>0</v>
      </c>
      <c r="K1974" t="b">
        <f ca="1">IF(TODAY()-E1974&gt;'Data Inputs'!$B$46,TRUE,FALSE)</f>
        <v>1</v>
      </c>
    </row>
    <row r="1975" spans="1:11" x14ac:dyDescent="0.25">
      <c r="A1975" s="110" t="str">
        <f t="shared" si="90"/>
        <v/>
      </c>
      <c r="B1975" s="55"/>
      <c r="C1975" s="129"/>
      <c r="D1975" s="55"/>
      <c r="E1975" s="56"/>
      <c r="F1975" s="133"/>
      <c r="G1975" s="56"/>
      <c r="H1975" s="84">
        <f>SUMIF('Cash Inflows'!E:E,'AR Journal'!D1975,'Cash Inflows'!F:F)</f>
        <v>0</v>
      </c>
      <c r="I1975" s="84">
        <f t="shared" si="91"/>
        <v>0</v>
      </c>
      <c r="J1975">
        <f t="shared" si="92"/>
        <v>0</v>
      </c>
      <c r="K1975" t="b">
        <f ca="1">IF(TODAY()-E1975&gt;'Data Inputs'!$B$46,TRUE,FALSE)</f>
        <v>1</v>
      </c>
    </row>
    <row r="1976" spans="1:11" x14ac:dyDescent="0.25">
      <c r="A1976" s="110" t="str">
        <f t="shared" si="90"/>
        <v/>
      </c>
      <c r="B1976" s="55"/>
      <c r="C1976" s="129"/>
      <c r="D1976" s="55"/>
      <c r="E1976" s="56"/>
      <c r="F1976" s="133"/>
      <c r="G1976" s="56"/>
      <c r="H1976" s="84">
        <f>SUMIF('Cash Inflows'!E:E,'AR Journal'!D1976,'Cash Inflows'!F:F)</f>
        <v>0</v>
      </c>
      <c r="I1976" s="84">
        <f t="shared" si="91"/>
        <v>0</v>
      </c>
      <c r="J1976">
        <f t="shared" si="92"/>
        <v>0</v>
      </c>
      <c r="K1976" t="b">
        <f ca="1">IF(TODAY()-E1976&gt;'Data Inputs'!$B$46,TRUE,FALSE)</f>
        <v>1</v>
      </c>
    </row>
    <row r="1977" spans="1:11" x14ac:dyDescent="0.25">
      <c r="A1977" s="110" t="str">
        <f t="shared" si="90"/>
        <v/>
      </c>
      <c r="B1977" s="55"/>
      <c r="C1977" s="129"/>
      <c r="D1977" s="55"/>
      <c r="E1977" s="56"/>
      <c r="F1977" s="133"/>
      <c r="G1977" s="56"/>
      <c r="H1977" s="84">
        <f>SUMIF('Cash Inflows'!E:E,'AR Journal'!D1977,'Cash Inflows'!F:F)</f>
        <v>0</v>
      </c>
      <c r="I1977" s="84">
        <f t="shared" si="91"/>
        <v>0</v>
      </c>
      <c r="J1977">
        <f t="shared" si="92"/>
        <v>0</v>
      </c>
      <c r="K1977" t="b">
        <f ca="1">IF(TODAY()-E1977&gt;'Data Inputs'!$B$46,TRUE,FALSE)</f>
        <v>1</v>
      </c>
    </row>
    <row r="1978" spans="1:11" x14ac:dyDescent="0.25">
      <c r="A1978" s="110" t="str">
        <f t="shared" si="90"/>
        <v/>
      </c>
      <c r="B1978" s="55"/>
      <c r="C1978" s="129"/>
      <c r="D1978" s="55"/>
      <c r="E1978" s="56"/>
      <c r="F1978" s="133"/>
      <c r="G1978" s="56"/>
      <c r="H1978" s="84">
        <f>SUMIF('Cash Inflows'!E:E,'AR Journal'!D1978,'Cash Inflows'!F:F)</f>
        <v>0</v>
      </c>
      <c r="I1978" s="84">
        <f t="shared" si="91"/>
        <v>0</v>
      </c>
      <c r="J1978">
        <f t="shared" si="92"/>
        <v>0</v>
      </c>
      <c r="K1978" t="b">
        <f ca="1">IF(TODAY()-E1978&gt;'Data Inputs'!$B$46,TRUE,FALSE)</f>
        <v>1</v>
      </c>
    </row>
    <row r="1979" spans="1:11" x14ac:dyDescent="0.25">
      <c r="A1979" s="110" t="str">
        <f t="shared" si="90"/>
        <v/>
      </c>
      <c r="B1979" s="55"/>
      <c r="C1979" s="129"/>
      <c r="D1979" s="55"/>
      <c r="E1979" s="56"/>
      <c r="F1979" s="133"/>
      <c r="G1979" s="56"/>
      <c r="H1979" s="84">
        <f>SUMIF('Cash Inflows'!E:E,'AR Journal'!D1979,'Cash Inflows'!F:F)</f>
        <v>0</v>
      </c>
      <c r="I1979" s="84">
        <f t="shared" si="91"/>
        <v>0</v>
      </c>
      <c r="J1979">
        <f t="shared" si="92"/>
        <v>0</v>
      </c>
      <c r="K1979" t="b">
        <f ca="1">IF(TODAY()-E1979&gt;'Data Inputs'!$B$46,TRUE,FALSE)</f>
        <v>1</v>
      </c>
    </row>
    <row r="1980" spans="1:11" x14ac:dyDescent="0.25">
      <c r="A1980" s="110" t="str">
        <f t="shared" si="90"/>
        <v/>
      </c>
      <c r="B1980" s="55"/>
      <c r="C1980" s="129"/>
      <c r="D1980" s="55"/>
      <c r="E1980" s="56"/>
      <c r="F1980" s="133"/>
      <c r="G1980" s="56"/>
      <c r="H1980" s="84">
        <f>SUMIF('Cash Inflows'!E:E,'AR Journal'!D1980,'Cash Inflows'!F:F)</f>
        <v>0</v>
      </c>
      <c r="I1980" s="84">
        <f t="shared" si="91"/>
        <v>0</v>
      </c>
      <c r="J1980">
        <f t="shared" si="92"/>
        <v>0</v>
      </c>
      <c r="K1980" t="b">
        <f ca="1">IF(TODAY()-E1980&gt;'Data Inputs'!$B$46,TRUE,FALSE)</f>
        <v>1</v>
      </c>
    </row>
    <row r="1981" spans="1:11" x14ac:dyDescent="0.25">
      <c r="A1981" s="110" t="str">
        <f t="shared" si="90"/>
        <v/>
      </c>
      <c r="B1981" s="55"/>
      <c r="C1981" s="129"/>
      <c r="D1981" s="55"/>
      <c r="E1981" s="56"/>
      <c r="F1981" s="133"/>
      <c r="G1981" s="56"/>
      <c r="H1981" s="84">
        <f>SUMIF('Cash Inflows'!E:E,'AR Journal'!D1981,'Cash Inflows'!F:F)</f>
        <v>0</v>
      </c>
      <c r="I1981" s="84">
        <f t="shared" si="91"/>
        <v>0</v>
      </c>
      <c r="J1981">
        <f t="shared" si="92"/>
        <v>0</v>
      </c>
      <c r="K1981" t="b">
        <f ca="1">IF(TODAY()-E1981&gt;'Data Inputs'!$B$46,TRUE,FALSE)</f>
        <v>1</v>
      </c>
    </row>
    <row r="1982" spans="1:11" x14ac:dyDescent="0.25">
      <c r="A1982" s="110" t="str">
        <f t="shared" si="90"/>
        <v/>
      </c>
      <c r="B1982" s="55"/>
      <c r="C1982" s="129"/>
      <c r="D1982" s="55"/>
      <c r="E1982" s="56"/>
      <c r="F1982" s="133"/>
      <c r="G1982" s="56"/>
      <c r="H1982" s="84">
        <f>SUMIF('Cash Inflows'!E:E,'AR Journal'!D1982,'Cash Inflows'!F:F)</f>
        <v>0</v>
      </c>
      <c r="I1982" s="84">
        <f t="shared" si="91"/>
        <v>0</v>
      </c>
      <c r="J1982">
        <f t="shared" si="92"/>
        <v>0</v>
      </c>
      <c r="K1982" t="b">
        <f ca="1">IF(TODAY()-E1982&gt;'Data Inputs'!$B$46,TRUE,FALSE)</f>
        <v>1</v>
      </c>
    </row>
    <row r="1983" spans="1:11" x14ac:dyDescent="0.25">
      <c r="A1983" s="110" t="str">
        <f t="shared" si="90"/>
        <v/>
      </c>
      <c r="B1983" s="55"/>
      <c r="C1983" s="129"/>
      <c r="D1983" s="55"/>
      <c r="E1983" s="56"/>
      <c r="F1983" s="133"/>
      <c r="G1983" s="56"/>
      <c r="H1983" s="84">
        <f>SUMIF('Cash Inflows'!E:E,'AR Journal'!D1983,'Cash Inflows'!F:F)</f>
        <v>0</v>
      </c>
      <c r="I1983" s="84">
        <f t="shared" si="91"/>
        <v>0</v>
      </c>
      <c r="J1983">
        <f t="shared" si="92"/>
        <v>0</v>
      </c>
      <c r="K1983" t="b">
        <f ca="1">IF(TODAY()-E1983&gt;'Data Inputs'!$B$46,TRUE,FALSE)</f>
        <v>1</v>
      </c>
    </row>
    <row r="1984" spans="1:11" x14ac:dyDescent="0.25">
      <c r="A1984" s="110" t="str">
        <f t="shared" si="90"/>
        <v/>
      </c>
      <c r="B1984" s="55"/>
      <c r="C1984" s="129"/>
      <c r="D1984" s="55"/>
      <c r="E1984" s="56"/>
      <c r="F1984" s="133"/>
      <c r="G1984" s="56"/>
      <c r="H1984" s="84">
        <f>SUMIF('Cash Inflows'!E:E,'AR Journal'!D1984,'Cash Inflows'!F:F)</f>
        <v>0</v>
      </c>
      <c r="I1984" s="84">
        <f t="shared" si="91"/>
        <v>0</v>
      </c>
      <c r="J1984">
        <f t="shared" si="92"/>
        <v>0</v>
      </c>
      <c r="K1984" t="b">
        <f ca="1">IF(TODAY()-E1984&gt;'Data Inputs'!$B$46,TRUE,FALSE)</f>
        <v>1</v>
      </c>
    </row>
    <row r="1985" spans="1:11" x14ac:dyDescent="0.25">
      <c r="A1985" s="110" t="str">
        <f t="shared" si="90"/>
        <v/>
      </c>
      <c r="B1985" s="55"/>
      <c r="C1985" s="129"/>
      <c r="D1985" s="55"/>
      <c r="E1985" s="56"/>
      <c r="F1985" s="133"/>
      <c r="G1985" s="56"/>
      <c r="H1985" s="84">
        <f>SUMIF('Cash Inflows'!E:E,'AR Journal'!D1985,'Cash Inflows'!F:F)</f>
        <v>0</v>
      </c>
      <c r="I1985" s="84">
        <f t="shared" si="91"/>
        <v>0</v>
      </c>
      <c r="J1985">
        <f t="shared" si="92"/>
        <v>0</v>
      </c>
      <c r="K1985" t="b">
        <f ca="1">IF(TODAY()-E1985&gt;'Data Inputs'!$B$46,TRUE,FALSE)</f>
        <v>1</v>
      </c>
    </row>
    <row r="1986" spans="1:11" x14ac:dyDescent="0.25">
      <c r="A1986" s="110" t="str">
        <f t="shared" si="90"/>
        <v/>
      </c>
      <c r="B1986" s="55"/>
      <c r="C1986" s="129"/>
      <c r="D1986" s="55"/>
      <c r="E1986" s="56"/>
      <c r="F1986" s="133"/>
      <c r="G1986" s="56"/>
      <c r="H1986" s="84">
        <f>SUMIF('Cash Inflows'!E:E,'AR Journal'!D1986,'Cash Inflows'!F:F)</f>
        <v>0</v>
      </c>
      <c r="I1986" s="84">
        <f t="shared" si="91"/>
        <v>0</v>
      </c>
      <c r="J1986">
        <f t="shared" si="92"/>
        <v>0</v>
      </c>
      <c r="K1986" t="b">
        <f ca="1">IF(TODAY()-E1986&gt;'Data Inputs'!$B$46,TRUE,FALSE)</f>
        <v>1</v>
      </c>
    </row>
    <row r="1987" spans="1:11" x14ac:dyDescent="0.25">
      <c r="A1987" s="110" t="str">
        <f t="shared" ref="A1987:A2050" si="93">IF(E1987="","",E1987+(6-J1987))</f>
        <v/>
      </c>
      <c r="B1987" s="55"/>
      <c r="C1987" s="129"/>
      <c r="D1987" s="55"/>
      <c r="E1987" s="56"/>
      <c r="F1987" s="133"/>
      <c r="G1987" s="56"/>
      <c r="H1987" s="84">
        <f>SUMIF('Cash Inflows'!E:E,'AR Journal'!D1987,'Cash Inflows'!F:F)</f>
        <v>0</v>
      </c>
      <c r="I1987" s="84">
        <f t="shared" ref="I1987:I2050" si="94">F1987-H1987</f>
        <v>0</v>
      </c>
      <c r="J1987">
        <f t="shared" ref="J1987:J2050" si="95">IF(WEEKDAY(E1987)=7,0,WEEKDAY(E1987))</f>
        <v>0</v>
      </c>
      <c r="K1987" t="b">
        <f ca="1">IF(TODAY()-E1987&gt;'Data Inputs'!$B$46,TRUE,FALSE)</f>
        <v>1</v>
      </c>
    </row>
    <row r="1988" spans="1:11" x14ac:dyDescent="0.25">
      <c r="A1988" s="110" t="str">
        <f t="shared" si="93"/>
        <v/>
      </c>
      <c r="B1988" s="55"/>
      <c r="C1988" s="129"/>
      <c r="D1988" s="55"/>
      <c r="E1988" s="56"/>
      <c r="F1988" s="133"/>
      <c r="G1988" s="56"/>
      <c r="H1988" s="84">
        <f>SUMIF('Cash Inflows'!E:E,'AR Journal'!D1988,'Cash Inflows'!F:F)</f>
        <v>0</v>
      </c>
      <c r="I1988" s="84">
        <f t="shared" si="94"/>
        <v>0</v>
      </c>
      <c r="J1988">
        <f t="shared" si="95"/>
        <v>0</v>
      </c>
      <c r="K1988" t="b">
        <f ca="1">IF(TODAY()-E1988&gt;'Data Inputs'!$B$46,TRUE,FALSE)</f>
        <v>1</v>
      </c>
    </row>
    <row r="1989" spans="1:11" x14ac:dyDescent="0.25">
      <c r="A1989" s="110" t="str">
        <f t="shared" si="93"/>
        <v/>
      </c>
      <c r="B1989" s="55"/>
      <c r="C1989" s="129"/>
      <c r="D1989" s="55"/>
      <c r="E1989" s="56"/>
      <c r="F1989" s="133"/>
      <c r="G1989" s="56"/>
      <c r="H1989" s="84">
        <f>SUMIF('Cash Inflows'!E:E,'AR Journal'!D1989,'Cash Inflows'!F:F)</f>
        <v>0</v>
      </c>
      <c r="I1989" s="84">
        <f t="shared" si="94"/>
        <v>0</v>
      </c>
      <c r="J1989">
        <f t="shared" si="95"/>
        <v>0</v>
      </c>
      <c r="K1989" t="b">
        <f ca="1">IF(TODAY()-E1989&gt;'Data Inputs'!$B$46,TRUE,FALSE)</f>
        <v>1</v>
      </c>
    </row>
    <row r="1990" spans="1:11" x14ac:dyDescent="0.25">
      <c r="A1990" s="110" t="str">
        <f t="shared" si="93"/>
        <v/>
      </c>
      <c r="B1990" s="55"/>
      <c r="C1990" s="129"/>
      <c r="D1990" s="55"/>
      <c r="E1990" s="56"/>
      <c r="F1990" s="133"/>
      <c r="G1990" s="56"/>
      <c r="H1990" s="84">
        <f>SUMIF('Cash Inflows'!E:E,'AR Journal'!D1990,'Cash Inflows'!F:F)</f>
        <v>0</v>
      </c>
      <c r="I1990" s="84">
        <f t="shared" si="94"/>
        <v>0</v>
      </c>
      <c r="J1990">
        <f t="shared" si="95"/>
        <v>0</v>
      </c>
      <c r="K1990" t="b">
        <f ca="1">IF(TODAY()-E1990&gt;'Data Inputs'!$B$46,TRUE,FALSE)</f>
        <v>1</v>
      </c>
    </row>
    <row r="1991" spans="1:11" x14ac:dyDescent="0.25">
      <c r="A1991" s="110" t="str">
        <f t="shared" si="93"/>
        <v/>
      </c>
      <c r="B1991" s="55"/>
      <c r="C1991" s="129"/>
      <c r="D1991" s="55"/>
      <c r="E1991" s="56"/>
      <c r="F1991" s="133"/>
      <c r="G1991" s="56"/>
      <c r="H1991" s="84">
        <f>SUMIF('Cash Inflows'!E:E,'AR Journal'!D1991,'Cash Inflows'!F:F)</f>
        <v>0</v>
      </c>
      <c r="I1991" s="84">
        <f t="shared" si="94"/>
        <v>0</v>
      </c>
      <c r="J1991">
        <f t="shared" si="95"/>
        <v>0</v>
      </c>
      <c r="K1991" t="b">
        <f ca="1">IF(TODAY()-E1991&gt;'Data Inputs'!$B$46,TRUE,FALSE)</f>
        <v>1</v>
      </c>
    </row>
    <row r="1992" spans="1:11" x14ac:dyDescent="0.25">
      <c r="A1992" s="110" t="str">
        <f t="shared" si="93"/>
        <v/>
      </c>
      <c r="B1992" s="55"/>
      <c r="C1992" s="129"/>
      <c r="D1992" s="55"/>
      <c r="E1992" s="56"/>
      <c r="F1992" s="133"/>
      <c r="G1992" s="56"/>
      <c r="H1992" s="84">
        <f>SUMIF('Cash Inflows'!E:E,'AR Journal'!D1992,'Cash Inflows'!F:F)</f>
        <v>0</v>
      </c>
      <c r="I1992" s="84">
        <f t="shared" si="94"/>
        <v>0</v>
      </c>
      <c r="J1992">
        <f t="shared" si="95"/>
        <v>0</v>
      </c>
      <c r="K1992" t="b">
        <f ca="1">IF(TODAY()-E1992&gt;'Data Inputs'!$B$46,TRUE,FALSE)</f>
        <v>1</v>
      </c>
    </row>
    <row r="1993" spans="1:11" x14ac:dyDescent="0.25">
      <c r="A1993" s="110" t="str">
        <f t="shared" si="93"/>
        <v/>
      </c>
      <c r="B1993" s="55"/>
      <c r="C1993" s="129"/>
      <c r="D1993" s="55"/>
      <c r="E1993" s="56"/>
      <c r="F1993" s="133"/>
      <c r="G1993" s="56"/>
      <c r="H1993" s="84">
        <f>SUMIF('Cash Inflows'!E:E,'AR Journal'!D1993,'Cash Inflows'!F:F)</f>
        <v>0</v>
      </c>
      <c r="I1993" s="84">
        <f t="shared" si="94"/>
        <v>0</v>
      </c>
      <c r="J1993">
        <f t="shared" si="95"/>
        <v>0</v>
      </c>
      <c r="K1993" t="b">
        <f ca="1">IF(TODAY()-E1993&gt;'Data Inputs'!$B$46,TRUE,FALSE)</f>
        <v>1</v>
      </c>
    </row>
    <row r="1994" spans="1:11" x14ac:dyDescent="0.25">
      <c r="A1994" s="110" t="str">
        <f t="shared" si="93"/>
        <v/>
      </c>
      <c r="B1994" s="55"/>
      <c r="C1994" s="129"/>
      <c r="D1994" s="55"/>
      <c r="E1994" s="56"/>
      <c r="F1994" s="133"/>
      <c r="G1994" s="56"/>
      <c r="H1994" s="84">
        <f>SUMIF('Cash Inflows'!E:E,'AR Journal'!D1994,'Cash Inflows'!F:F)</f>
        <v>0</v>
      </c>
      <c r="I1994" s="84">
        <f t="shared" si="94"/>
        <v>0</v>
      </c>
      <c r="J1994">
        <f t="shared" si="95"/>
        <v>0</v>
      </c>
      <c r="K1994" t="b">
        <f ca="1">IF(TODAY()-E1994&gt;'Data Inputs'!$B$46,TRUE,FALSE)</f>
        <v>1</v>
      </c>
    </row>
    <row r="1995" spans="1:11" x14ac:dyDescent="0.25">
      <c r="A1995" s="110" t="str">
        <f t="shared" si="93"/>
        <v/>
      </c>
      <c r="B1995" s="55"/>
      <c r="C1995" s="129"/>
      <c r="D1995" s="55"/>
      <c r="E1995" s="56"/>
      <c r="F1995" s="133"/>
      <c r="G1995" s="56"/>
      <c r="H1995" s="84">
        <f>SUMIF('Cash Inflows'!E:E,'AR Journal'!D1995,'Cash Inflows'!F:F)</f>
        <v>0</v>
      </c>
      <c r="I1995" s="84">
        <f t="shared" si="94"/>
        <v>0</v>
      </c>
      <c r="J1995">
        <f t="shared" si="95"/>
        <v>0</v>
      </c>
      <c r="K1995" t="b">
        <f ca="1">IF(TODAY()-E1995&gt;'Data Inputs'!$B$46,TRUE,FALSE)</f>
        <v>1</v>
      </c>
    </row>
    <row r="1996" spans="1:11" x14ac:dyDescent="0.25">
      <c r="A1996" s="110" t="str">
        <f t="shared" si="93"/>
        <v/>
      </c>
      <c r="B1996" s="55"/>
      <c r="C1996" s="129"/>
      <c r="D1996" s="55"/>
      <c r="E1996" s="56"/>
      <c r="F1996" s="133"/>
      <c r="G1996" s="56"/>
      <c r="H1996" s="84">
        <f>SUMIF('Cash Inflows'!E:E,'AR Journal'!D1996,'Cash Inflows'!F:F)</f>
        <v>0</v>
      </c>
      <c r="I1996" s="84">
        <f t="shared" si="94"/>
        <v>0</v>
      </c>
      <c r="J1996">
        <f t="shared" si="95"/>
        <v>0</v>
      </c>
      <c r="K1996" t="b">
        <f ca="1">IF(TODAY()-E1996&gt;'Data Inputs'!$B$46,TRUE,FALSE)</f>
        <v>1</v>
      </c>
    </row>
    <row r="1997" spans="1:11" x14ac:dyDescent="0.25">
      <c r="A1997" s="110" t="str">
        <f t="shared" si="93"/>
        <v/>
      </c>
      <c r="B1997" s="55"/>
      <c r="C1997" s="129"/>
      <c r="D1997" s="55"/>
      <c r="E1997" s="56"/>
      <c r="F1997" s="133"/>
      <c r="G1997" s="56"/>
      <c r="H1997" s="84">
        <f>SUMIF('Cash Inflows'!E:E,'AR Journal'!D1997,'Cash Inflows'!F:F)</f>
        <v>0</v>
      </c>
      <c r="I1997" s="84">
        <f t="shared" si="94"/>
        <v>0</v>
      </c>
      <c r="J1997">
        <f t="shared" si="95"/>
        <v>0</v>
      </c>
      <c r="K1997" t="b">
        <f ca="1">IF(TODAY()-E1997&gt;'Data Inputs'!$B$46,TRUE,FALSE)</f>
        <v>1</v>
      </c>
    </row>
    <row r="1998" spans="1:11" x14ac:dyDescent="0.25">
      <c r="A1998" s="110" t="str">
        <f t="shared" si="93"/>
        <v/>
      </c>
      <c r="B1998" s="55"/>
      <c r="C1998" s="129"/>
      <c r="D1998" s="55"/>
      <c r="E1998" s="56"/>
      <c r="F1998" s="133"/>
      <c r="G1998" s="56"/>
      <c r="H1998" s="84">
        <f>SUMIF('Cash Inflows'!E:E,'AR Journal'!D1998,'Cash Inflows'!F:F)</f>
        <v>0</v>
      </c>
      <c r="I1998" s="84">
        <f t="shared" si="94"/>
        <v>0</v>
      </c>
      <c r="J1998">
        <f t="shared" si="95"/>
        <v>0</v>
      </c>
      <c r="K1998" t="b">
        <f ca="1">IF(TODAY()-E1998&gt;'Data Inputs'!$B$46,TRUE,FALSE)</f>
        <v>1</v>
      </c>
    </row>
    <row r="1999" spans="1:11" x14ac:dyDescent="0.25">
      <c r="A1999" s="110" t="str">
        <f t="shared" si="93"/>
        <v/>
      </c>
      <c r="B1999" s="55"/>
      <c r="C1999" s="129"/>
      <c r="D1999" s="55"/>
      <c r="E1999" s="56"/>
      <c r="F1999" s="133"/>
      <c r="G1999" s="56"/>
      <c r="H1999" s="84">
        <f>SUMIF('Cash Inflows'!E:E,'AR Journal'!D1999,'Cash Inflows'!F:F)</f>
        <v>0</v>
      </c>
      <c r="I1999" s="84">
        <f t="shared" si="94"/>
        <v>0</v>
      </c>
      <c r="J1999">
        <f t="shared" si="95"/>
        <v>0</v>
      </c>
      <c r="K1999" t="b">
        <f ca="1">IF(TODAY()-E1999&gt;'Data Inputs'!$B$46,TRUE,FALSE)</f>
        <v>1</v>
      </c>
    </row>
    <row r="2000" spans="1:11" x14ac:dyDescent="0.25">
      <c r="A2000" s="110" t="str">
        <f t="shared" si="93"/>
        <v/>
      </c>
      <c r="B2000" s="55"/>
      <c r="C2000" s="129"/>
      <c r="D2000" s="55"/>
      <c r="E2000" s="56"/>
      <c r="F2000" s="133"/>
      <c r="G2000" s="56"/>
      <c r="H2000" s="84">
        <f>SUMIF('Cash Inflows'!E:E,'AR Journal'!D2000,'Cash Inflows'!F:F)</f>
        <v>0</v>
      </c>
      <c r="I2000" s="84">
        <f t="shared" si="94"/>
        <v>0</v>
      </c>
      <c r="J2000">
        <f t="shared" si="95"/>
        <v>0</v>
      </c>
      <c r="K2000" t="b">
        <f ca="1">IF(TODAY()-E2000&gt;'Data Inputs'!$B$46,TRUE,FALSE)</f>
        <v>1</v>
      </c>
    </row>
    <row r="2001" spans="1:11" x14ac:dyDescent="0.25">
      <c r="A2001" s="110" t="str">
        <f t="shared" si="93"/>
        <v/>
      </c>
      <c r="B2001" s="55"/>
      <c r="C2001" s="129"/>
      <c r="D2001" s="55"/>
      <c r="E2001" s="56"/>
      <c r="F2001" s="133"/>
      <c r="G2001" s="56"/>
      <c r="H2001" s="84">
        <f>SUMIF('Cash Inflows'!E:E,'AR Journal'!D2001,'Cash Inflows'!F:F)</f>
        <v>0</v>
      </c>
      <c r="I2001" s="84">
        <f t="shared" si="94"/>
        <v>0</v>
      </c>
      <c r="J2001">
        <f t="shared" si="95"/>
        <v>0</v>
      </c>
      <c r="K2001" t="b">
        <f ca="1">IF(TODAY()-E2001&gt;'Data Inputs'!$B$46,TRUE,FALSE)</f>
        <v>1</v>
      </c>
    </row>
    <row r="2002" spans="1:11" x14ac:dyDescent="0.25">
      <c r="A2002" s="110" t="str">
        <f t="shared" si="93"/>
        <v/>
      </c>
      <c r="B2002" s="55"/>
      <c r="C2002" s="129"/>
      <c r="D2002" s="55"/>
      <c r="E2002" s="56"/>
      <c r="F2002" s="133"/>
      <c r="G2002" s="56"/>
      <c r="H2002" s="84">
        <f>SUMIF('Cash Inflows'!E:E,'AR Journal'!D2002,'Cash Inflows'!F:F)</f>
        <v>0</v>
      </c>
      <c r="I2002" s="84">
        <f t="shared" si="94"/>
        <v>0</v>
      </c>
      <c r="J2002">
        <f t="shared" si="95"/>
        <v>0</v>
      </c>
      <c r="K2002" t="b">
        <f ca="1">IF(TODAY()-E2002&gt;'Data Inputs'!$B$46,TRUE,FALSE)</f>
        <v>1</v>
      </c>
    </row>
    <row r="2003" spans="1:11" x14ac:dyDescent="0.25">
      <c r="A2003" s="110" t="str">
        <f t="shared" si="93"/>
        <v/>
      </c>
      <c r="B2003" s="55"/>
      <c r="C2003" s="129"/>
      <c r="D2003" s="55"/>
      <c r="E2003" s="56"/>
      <c r="F2003" s="133"/>
      <c r="G2003" s="56"/>
      <c r="H2003" s="84">
        <f>SUMIF('Cash Inflows'!E:E,'AR Journal'!D2003,'Cash Inflows'!F:F)</f>
        <v>0</v>
      </c>
      <c r="I2003" s="84">
        <f t="shared" si="94"/>
        <v>0</v>
      </c>
      <c r="J2003">
        <f t="shared" si="95"/>
        <v>0</v>
      </c>
      <c r="K2003" t="b">
        <f ca="1">IF(TODAY()-E2003&gt;'Data Inputs'!$B$46,TRUE,FALSE)</f>
        <v>1</v>
      </c>
    </row>
    <row r="2004" spans="1:11" x14ac:dyDescent="0.25">
      <c r="A2004" s="110" t="str">
        <f t="shared" si="93"/>
        <v/>
      </c>
      <c r="B2004" s="55"/>
      <c r="C2004" s="129"/>
      <c r="D2004" s="55"/>
      <c r="E2004" s="56"/>
      <c r="F2004" s="133"/>
      <c r="G2004" s="56"/>
      <c r="H2004" s="84">
        <f>SUMIF('Cash Inflows'!E:E,'AR Journal'!D2004,'Cash Inflows'!F:F)</f>
        <v>0</v>
      </c>
      <c r="I2004" s="84">
        <f t="shared" si="94"/>
        <v>0</v>
      </c>
      <c r="J2004">
        <f t="shared" si="95"/>
        <v>0</v>
      </c>
      <c r="K2004" t="b">
        <f ca="1">IF(TODAY()-E2004&gt;'Data Inputs'!$B$46,TRUE,FALSE)</f>
        <v>1</v>
      </c>
    </row>
    <row r="2005" spans="1:11" x14ac:dyDescent="0.25">
      <c r="A2005" s="110" t="str">
        <f t="shared" si="93"/>
        <v/>
      </c>
      <c r="B2005" s="55"/>
      <c r="C2005" s="129"/>
      <c r="D2005" s="55"/>
      <c r="E2005" s="56"/>
      <c r="F2005" s="133"/>
      <c r="G2005" s="56"/>
      <c r="H2005" s="84">
        <f>SUMIF('Cash Inflows'!E:E,'AR Journal'!D2005,'Cash Inflows'!F:F)</f>
        <v>0</v>
      </c>
      <c r="I2005" s="84">
        <f t="shared" si="94"/>
        <v>0</v>
      </c>
      <c r="J2005">
        <f t="shared" si="95"/>
        <v>0</v>
      </c>
      <c r="K2005" t="b">
        <f ca="1">IF(TODAY()-E2005&gt;'Data Inputs'!$B$46,TRUE,FALSE)</f>
        <v>1</v>
      </c>
    </row>
    <row r="2006" spans="1:11" x14ac:dyDescent="0.25">
      <c r="A2006" s="110" t="str">
        <f t="shared" si="93"/>
        <v/>
      </c>
      <c r="B2006" s="55"/>
      <c r="C2006" s="129"/>
      <c r="D2006" s="55"/>
      <c r="E2006" s="56"/>
      <c r="F2006" s="133"/>
      <c r="G2006" s="56"/>
      <c r="H2006" s="84">
        <f>SUMIF('Cash Inflows'!E:E,'AR Journal'!D2006,'Cash Inflows'!F:F)</f>
        <v>0</v>
      </c>
      <c r="I2006" s="84">
        <f t="shared" si="94"/>
        <v>0</v>
      </c>
      <c r="J2006">
        <f t="shared" si="95"/>
        <v>0</v>
      </c>
      <c r="K2006" t="b">
        <f ca="1">IF(TODAY()-E2006&gt;'Data Inputs'!$B$46,TRUE,FALSE)</f>
        <v>1</v>
      </c>
    </row>
    <row r="2007" spans="1:11" x14ac:dyDescent="0.25">
      <c r="A2007" s="110" t="str">
        <f t="shared" si="93"/>
        <v/>
      </c>
      <c r="B2007" s="55"/>
      <c r="C2007" s="129"/>
      <c r="D2007" s="55"/>
      <c r="E2007" s="56"/>
      <c r="F2007" s="133"/>
      <c r="G2007" s="56"/>
      <c r="H2007" s="84">
        <f>SUMIF('Cash Inflows'!E:E,'AR Journal'!D2007,'Cash Inflows'!F:F)</f>
        <v>0</v>
      </c>
      <c r="I2007" s="84">
        <f t="shared" si="94"/>
        <v>0</v>
      </c>
      <c r="J2007">
        <f t="shared" si="95"/>
        <v>0</v>
      </c>
      <c r="K2007" t="b">
        <f ca="1">IF(TODAY()-E2007&gt;'Data Inputs'!$B$46,TRUE,FALSE)</f>
        <v>1</v>
      </c>
    </row>
    <row r="2008" spans="1:11" x14ac:dyDescent="0.25">
      <c r="A2008" s="110" t="str">
        <f t="shared" si="93"/>
        <v/>
      </c>
      <c r="B2008" s="55"/>
      <c r="C2008" s="129"/>
      <c r="D2008" s="55"/>
      <c r="E2008" s="56"/>
      <c r="F2008" s="133"/>
      <c r="G2008" s="56"/>
      <c r="H2008" s="84">
        <f>SUMIF('Cash Inflows'!E:E,'AR Journal'!D2008,'Cash Inflows'!F:F)</f>
        <v>0</v>
      </c>
      <c r="I2008" s="84">
        <f t="shared" si="94"/>
        <v>0</v>
      </c>
      <c r="J2008">
        <f t="shared" si="95"/>
        <v>0</v>
      </c>
      <c r="K2008" t="b">
        <f ca="1">IF(TODAY()-E2008&gt;'Data Inputs'!$B$46,TRUE,FALSE)</f>
        <v>1</v>
      </c>
    </row>
    <row r="2009" spans="1:11" x14ac:dyDescent="0.25">
      <c r="A2009" s="110" t="str">
        <f t="shared" si="93"/>
        <v/>
      </c>
      <c r="B2009" s="55"/>
      <c r="C2009" s="129"/>
      <c r="D2009" s="55"/>
      <c r="E2009" s="56"/>
      <c r="F2009" s="133"/>
      <c r="G2009" s="56"/>
      <c r="H2009" s="84">
        <f>SUMIF('Cash Inflows'!E:E,'AR Journal'!D2009,'Cash Inflows'!F:F)</f>
        <v>0</v>
      </c>
      <c r="I2009" s="84">
        <f t="shared" si="94"/>
        <v>0</v>
      </c>
      <c r="J2009">
        <f t="shared" si="95"/>
        <v>0</v>
      </c>
      <c r="K2009" t="b">
        <f ca="1">IF(TODAY()-E2009&gt;'Data Inputs'!$B$46,TRUE,FALSE)</f>
        <v>1</v>
      </c>
    </row>
    <row r="2010" spans="1:11" x14ac:dyDescent="0.25">
      <c r="A2010" s="110" t="str">
        <f t="shared" si="93"/>
        <v/>
      </c>
      <c r="B2010" s="55"/>
      <c r="C2010" s="129"/>
      <c r="D2010" s="55"/>
      <c r="E2010" s="56"/>
      <c r="F2010" s="133"/>
      <c r="G2010" s="56"/>
      <c r="H2010" s="84">
        <f>SUMIF('Cash Inflows'!E:E,'AR Journal'!D2010,'Cash Inflows'!F:F)</f>
        <v>0</v>
      </c>
      <c r="I2010" s="84">
        <f t="shared" si="94"/>
        <v>0</v>
      </c>
      <c r="J2010">
        <f t="shared" si="95"/>
        <v>0</v>
      </c>
      <c r="K2010" t="b">
        <f ca="1">IF(TODAY()-E2010&gt;'Data Inputs'!$B$46,TRUE,FALSE)</f>
        <v>1</v>
      </c>
    </row>
    <row r="2011" spans="1:11" x14ac:dyDescent="0.25">
      <c r="A2011" s="110" t="str">
        <f t="shared" si="93"/>
        <v/>
      </c>
      <c r="B2011" s="55"/>
      <c r="C2011" s="129"/>
      <c r="D2011" s="55"/>
      <c r="E2011" s="56"/>
      <c r="F2011" s="133"/>
      <c r="G2011" s="56"/>
      <c r="H2011" s="84">
        <f>SUMIF('Cash Inflows'!E:E,'AR Journal'!D2011,'Cash Inflows'!F:F)</f>
        <v>0</v>
      </c>
      <c r="I2011" s="84">
        <f t="shared" si="94"/>
        <v>0</v>
      </c>
      <c r="J2011">
        <f t="shared" si="95"/>
        <v>0</v>
      </c>
      <c r="K2011" t="b">
        <f ca="1">IF(TODAY()-E2011&gt;'Data Inputs'!$B$46,TRUE,FALSE)</f>
        <v>1</v>
      </c>
    </row>
    <row r="2012" spans="1:11" x14ac:dyDescent="0.25">
      <c r="A2012" s="110" t="str">
        <f t="shared" si="93"/>
        <v/>
      </c>
      <c r="B2012" s="55"/>
      <c r="C2012" s="129"/>
      <c r="D2012" s="55"/>
      <c r="E2012" s="56"/>
      <c r="F2012" s="133"/>
      <c r="G2012" s="56"/>
      <c r="H2012" s="84">
        <f>SUMIF('Cash Inflows'!E:E,'AR Journal'!D2012,'Cash Inflows'!F:F)</f>
        <v>0</v>
      </c>
      <c r="I2012" s="84">
        <f t="shared" si="94"/>
        <v>0</v>
      </c>
      <c r="J2012">
        <f t="shared" si="95"/>
        <v>0</v>
      </c>
      <c r="K2012" t="b">
        <f ca="1">IF(TODAY()-E2012&gt;'Data Inputs'!$B$46,TRUE,FALSE)</f>
        <v>1</v>
      </c>
    </row>
    <row r="2013" spans="1:11" x14ac:dyDescent="0.25">
      <c r="A2013" s="110" t="str">
        <f t="shared" si="93"/>
        <v/>
      </c>
      <c r="B2013" s="55"/>
      <c r="C2013" s="129"/>
      <c r="D2013" s="55"/>
      <c r="E2013" s="56"/>
      <c r="F2013" s="133"/>
      <c r="G2013" s="56"/>
      <c r="H2013" s="84">
        <f>SUMIF('Cash Inflows'!E:E,'AR Journal'!D2013,'Cash Inflows'!F:F)</f>
        <v>0</v>
      </c>
      <c r="I2013" s="84">
        <f t="shared" si="94"/>
        <v>0</v>
      </c>
      <c r="J2013">
        <f t="shared" si="95"/>
        <v>0</v>
      </c>
      <c r="K2013" t="b">
        <f ca="1">IF(TODAY()-E2013&gt;'Data Inputs'!$B$46,TRUE,FALSE)</f>
        <v>1</v>
      </c>
    </row>
    <row r="2014" spans="1:11" x14ac:dyDescent="0.25">
      <c r="A2014" s="110" t="str">
        <f t="shared" si="93"/>
        <v/>
      </c>
      <c r="B2014" s="55"/>
      <c r="C2014" s="129"/>
      <c r="D2014" s="55"/>
      <c r="E2014" s="56"/>
      <c r="F2014" s="133"/>
      <c r="G2014" s="56"/>
      <c r="H2014" s="84">
        <f>SUMIF('Cash Inflows'!E:E,'AR Journal'!D2014,'Cash Inflows'!F:F)</f>
        <v>0</v>
      </c>
      <c r="I2014" s="84">
        <f t="shared" si="94"/>
        <v>0</v>
      </c>
      <c r="J2014">
        <f t="shared" si="95"/>
        <v>0</v>
      </c>
      <c r="K2014" t="b">
        <f ca="1">IF(TODAY()-E2014&gt;'Data Inputs'!$B$46,TRUE,FALSE)</f>
        <v>1</v>
      </c>
    </row>
    <row r="2015" spans="1:11" x14ac:dyDescent="0.25">
      <c r="A2015" s="110" t="str">
        <f t="shared" si="93"/>
        <v/>
      </c>
      <c r="B2015" s="55"/>
      <c r="C2015" s="129"/>
      <c r="D2015" s="55"/>
      <c r="E2015" s="56"/>
      <c r="F2015" s="133"/>
      <c r="G2015" s="56"/>
      <c r="H2015" s="84">
        <f>SUMIF('Cash Inflows'!E:E,'AR Journal'!D2015,'Cash Inflows'!F:F)</f>
        <v>0</v>
      </c>
      <c r="I2015" s="84">
        <f t="shared" si="94"/>
        <v>0</v>
      </c>
      <c r="J2015">
        <f t="shared" si="95"/>
        <v>0</v>
      </c>
      <c r="K2015" t="b">
        <f ca="1">IF(TODAY()-E2015&gt;'Data Inputs'!$B$46,TRUE,FALSE)</f>
        <v>1</v>
      </c>
    </row>
    <row r="2016" spans="1:11" x14ac:dyDescent="0.25">
      <c r="A2016" s="110" t="str">
        <f t="shared" si="93"/>
        <v/>
      </c>
      <c r="B2016" s="55"/>
      <c r="C2016" s="129"/>
      <c r="D2016" s="55"/>
      <c r="E2016" s="56"/>
      <c r="F2016" s="133"/>
      <c r="G2016" s="56"/>
      <c r="H2016" s="84">
        <f>SUMIF('Cash Inflows'!E:E,'AR Journal'!D2016,'Cash Inflows'!F:F)</f>
        <v>0</v>
      </c>
      <c r="I2016" s="84">
        <f t="shared" si="94"/>
        <v>0</v>
      </c>
      <c r="J2016">
        <f t="shared" si="95"/>
        <v>0</v>
      </c>
      <c r="K2016" t="b">
        <f ca="1">IF(TODAY()-E2016&gt;'Data Inputs'!$B$46,TRUE,FALSE)</f>
        <v>1</v>
      </c>
    </row>
    <row r="2017" spans="1:11" x14ac:dyDescent="0.25">
      <c r="A2017" s="110" t="str">
        <f t="shared" si="93"/>
        <v/>
      </c>
      <c r="B2017" s="55"/>
      <c r="C2017" s="129"/>
      <c r="D2017" s="55"/>
      <c r="E2017" s="56"/>
      <c r="F2017" s="133"/>
      <c r="G2017" s="56"/>
      <c r="H2017" s="84">
        <f>SUMIF('Cash Inflows'!E:E,'AR Journal'!D2017,'Cash Inflows'!F:F)</f>
        <v>0</v>
      </c>
      <c r="I2017" s="84">
        <f t="shared" si="94"/>
        <v>0</v>
      </c>
      <c r="J2017">
        <f t="shared" si="95"/>
        <v>0</v>
      </c>
      <c r="K2017" t="b">
        <f ca="1">IF(TODAY()-E2017&gt;'Data Inputs'!$B$46,TRUE,FALSE)</f>
        <v>1</v>
      </c>
    </row>
    <row r="2018" spans="1:11" x14ac:dyDescent="0.25">
      <c r="A2018" s="110" t="str">
        <f t="shared" si="93"/>
        <v/>
      </c>
      <c r="B2018" s="55"/>
      <c r="C2018" s="129"/>
      <c r="D2018" s="55"/>
      <c r="E2018" s="56"/>
      <c r="F2018" s="133"/>
      <c r="G2018" s="56"/>
      <c r="H2018" s="84">
        <f>SUMIF('Cash Inflows'!E:E,'AR Journal'!D2018,'Cash Inflows'!F:F)</f>
        <v>0</v>
      </c>
      <c r="I2018" s="84">
        <f t="shared" si="94"/>
        <v>0</v>
      </c>
      <c r="J2018">
        <f t="shared" si="95"/>
        <v>0</v>
      </c>
      <c r="K2018" t="b">
        <f ca="1">IF(TODAY()-E2018&gt;'Data Inputs'!$B$46,TRUE,FALSE)</f>
        <v>1</v>
      </c>
    </row>
    <row r="2019" spans="1:11" x14ac:dyDescent="0.25">
      <c r="A2019" s="110" t="str">
        <f t="shared" si="93"/>
        <v/>
      </c>
      <c r="B2019" s="55"/>
      <c r="C2019" s="129"/>
      <c r="D2019" s="55"/>
      <c r="E2019" s="56"/>
      <c r="F2019" s="133"/>
      <c r="G2019" s="56"/>
      <c r="H2019" s="84">
        <f>SUMIF('Cash Inflows'!E:E,'AR Journal'!D2019,'Cash Inflows'!F:F)</f>
        <v>0</v>
      </c>
      <c r="I2019" s="84">
        <f t="shared" si="94"/>
        <v>0</v>
      </c>
      <c r="J2019">
        <f t="shared" si="95"/>
        <v>0</v>
      </c>
      <c r="K2019" t="b">
        <f ca="1">IF(TODAY()-E2019&gt;'Data Inputs'!$B$46,TRUE,FALSE)</f>
        <v>1</v>
      </c>
    </row>
    <row r="2020" spans="1:11" x14ac:dyDescent="0.25">
      <c r="A2020" s="110" t="str">
        <f t="shared" si="93"/>
        <v/>
      </c>
      <c r="B2020" s="55"/>
      <c r="C2020" s="129"/>
      <c r="D2020" s="55"/>
      <c r="E2020" s="56"/>
      <c r="F2020" s="133"/>
      <c r="G2020" s="56"/>
      <c r="H2020" s="84">
        <f>SUMIF('Cash Inflows'!E:E,'AR Journal'!D2020,'Cash Inflows'!F:F)</f>
        <v>0</v>
      </c>
      <c r="I2020" s="84">
        <f t="shared" si="94"/>
        <v>0</v>
      </c>
      <c r="J2020">
        <f t="shared" si="95"/>
        <v>0</v>
      </c>
      <c r="K2020" t="b">
        <f ca="1">IF(TODAY()-E2020&gt;'Data Inputs'!$B$46,TRUE,FALSE)</f>
        <v>1</v>
      </c>
    </row>
    <row r="2021" spans="1:11" x14ac:dyDescent="0.25">
      <c r="A2021" s="110" t="str">
        <f t="shared" si="93"/>
        <v/>
      </c>
      <c r="B2021" s="55"/>
      <c r="C2021" s="129"/>
      <c r="D2021" s="55"/>
      <c r="E2021" s="56"/>
      <c r="F2021" s="133"/>
      <c r="G2021" s="56"/>
      <c r="H2021" s="84">
        <f>SUMIF('Cash Inflows'!E:E,'AR Journal'!D2021,'Cash Inflows'!F:F)</f>
        <v>0</v>
      </c>
      <c r="I2021" s="84">
        <f t="shared" si="94"/>
        <v>0</v>
      </c>
      <c r="J2021">
        <f t="shared" si="95"/>
        <v>0</v>
      </c>
      <c r="K2021" t="b">
        <f ca="1">IF(TODAY()-E2021&gt;'Data Inputs'!$B$46,TRUE,FALSE)</f>
        <v>1</v>
      </c>
    </row>
    <row r="2022" spans="1:11" x14ac:dyDescent="0.25">
      <c r="A2022" s="110" t="str">
        <f t="shared" si="93"/>
        <v/>
      </c>
      <c r="B2022" s="55"/>
      <c r="C2022" s="129"/>
      <c r="D2022" s="55"/>
      <c r="E2022" s="56"/>
      <c r="F2022" s="133"/>
      <c r="G2022" s="56"/>
      <c r="H2022" s="84">
        <f>SUMIF('Cash Inflows'!E:E,'AR Journal'!D2022,'Cash Inflows'!F:F)</f>
        <v>0</v>
      </c>
      <c r="I2022" s="84">
        <f t="shared" si="94"/>
        <v>0</v>
      </c>
      <c r="J2022">
        <f t="shared" si="95"/>
        <v>0</v>
      </c>
      <c r="K2022" t="b">
        <f ca="1">IF(TODAY()-E2022&gt;'Data Inputs'!$B$46,TRUE,FALSE)</f>
        <v>1</v>
      </c>
    </row>
    <row r="2023" spans="1:11" x14ac:dyDescent="0.25">
      <c r="A2023" s="110" t="str">
        <f t="shared" si="93"/>
        <v/>
      </c>
      <c r="B2023" s="55"/>
      <c r="C2023" s="129"/>
      <c r="D2023" s="55"/>
      <c r="E2023" s="56"/>
      <c r="F2023" s="133"/>
      <c r="G2023" s="56"/>
      <c r="H2023" s="84">
        <f>SUMIF('Cash Inflows'!E:E,'AR Journal'!D2023,'Cash Inflows'!F:F)</f>
        <v>0</v>
      </c>
      <c r="I2023" s="84">
        <f t="shared" si="94"/>
        <v>0</v>
      </c>
      <c r="J2023">
        <f t="shared" si="95"/>
        <v>0</v>
      </c>
      <c r="K2023" t="b">
        <f ca="1">IF(TODAY()-E2023&gt;'Data Inputs'!$B$46,TRUE,FALSE)</f>
        <v>1</v>
      </c>
    </row>
    <row r="2024" spans="1:11" x14ac:dyDescent="0.25">
      <c r="A2024" s="110" t="str">
        <f t="shared" si="93"/>
        <v/>
      </c>
      <c r="B2024" s="55"/>
      <c r="C2024" s="129"/>
      <c r="D2024" s="55"/>
      <c r="E2024" s="56"/>
      <c r="F2024" s="133"/>
      <c r="G2024" s="56"/>
      <c r="H2024" s="84">
        <f>SUMIF('Cash Inflows'!E:E,'AR Journal'!D2024,'Cash Inflows'!F:F)</f>
        <v>0</v>
      </c>
      <c r="I2024" s="84">
        <f t="shared" si="94"/>
        <v>0</v>
      </c>
      <c r="J2024">
        <f t="shared" si="95"/>
        <v>0</v>
      </c>
      <c r="K2024" t="b">
        <f ca="1">IF(TODAY()-E2024&gt;'Data Inputs'!$B$46,TRUE,FALSE)</f>
        <v>1</v>
      </c>
    </row>
    <row r="2025" spans="1:11" x14ac:dyDescent="0.25">
      <c r="A2025" s="110" t="str">
        <f t="shared" si="93"/>
        <v/>
      </c>
      <c r="B2025" s="55"/>
      <c r="C2025" s="129"/>
      <c r="D2025" s="55"/>
      <c r="E2025" s="56"/>
      <c r="F2025" s="133"/>
      <c r="G2025" s="56"/>
      <c r="H2025" s="84">
        <f>SUMIF('Cash Inflows'!E:E,'AR Journal'!D2025,'Cash Inflows'!F:F)</f>
        <v>0</v>
      </c>
      <c r="I2025" s="84">
        <f t="shared" si="94"/>
        <v>0</v>
      </c>
      <c r="J2025">
        <f t="shared" si="95"/>
        <v>0</v>
      </c>
      <c r="K2025" t="b">
        <f ca="1">IF(TODAY()-E2025&gt;'Data Inputs'!$B$46,TRUE,FALSE)</f>
        <v>1</v>
      </c>
    </row>
    <row r="2026" spans="1:11" x14ac:dyDescent="0.25">
      <c r="A2026" s="110" t="str">
        <f t="shared" si="93"/>
        <v/>
      </c>
      <c r="B2026" s="55"/>
      <c r="C2026" s="129"/>
      <c r="D2026" s="55"/>
      <c r="E2026" s="56"/>
      <c r="F2026" s="133"/>
      <c r="G2026" s="56"/>
      <c r="H2026" s="84">
        <f>SUMIF('Cash Inflows'!E:E,'AR Journal'!D2026,'Cash Inflows'!F:F)</f>
        <v>0</v>
      </c>
      <c r="I2026" s="84">
        <f t="shared" si="94"/>
        <v>0</v>
      </c>
      <c r="J2026">
        <f t="shared" si="95"/>
        <v>0</v>
      </c>
      <c r="K2026" t="b">
        <f ca="1">IF(TODAY()-E2026&gt;'Data Inputs'!$B$46,TRUE,FALSE)</f>
        <v>1</v>
      </c>
    </row>
    <row r="2027" spans="1:11" x14ac:dyDescent="0.25">
      <c r="A2027" s="110" t="str">
        <f t="shared" si="93"/>
        <v/>
      </c>
      <c r="B2027" s="55"/>
      <c r="C2027" s="129"/>
      <c r="D2027" s="55"/>
      <c r="E2027" s="56"/>
      <c r="F2027" s="133"/>
      <c r="G2027" s="56"/>
      <c r="H2027" s="84">
        <f>SUMIF('Cash Inflows'!E:E,'AR Journal'!D2027,'Cash Inflows'!F:F)</f>
        <v>0</v>
      </c>
      <c r="I2027" s="84">
        <f t="shared" si="94"/>
        <v>0</v>
      </c>
      <c r="J2027">
        <f t="shared" si="95"/>
        <v>0</v>
      </c>
      <c r="K2027" t="b">
        <f ca="1">IF(TODAY()-E2027&gt;'Data Inputs'!$B$46,TRUE,FALSE)</f>
        <v>1</v>
      </c>
    </row>
    <row r="2028" spans="1:11" x14ac:dyDescent="0.25">
      <c r="A2028" s="110" t="str">
        <f t="shared" si="93"/>
        <v/>
      </c>
      <c r="B2028" s="55"/>
      <c r="C2028" s="129"/>
      <c r="D2028" s="55"/>
      <c r="E2028" s="56"/>
      <c r="F2028" s="133"/>
      <c r="G2028" s="56"/>
      <c r="H2028" s="84">
        <f>SUMIF('Cash Inflows'!E:E,'AR Journal'!D2028,'Cash Inflows'!F:F)</f>
        <v>0</v>
      </c>
      <c r="I2028" s="84">
        <f t="shared" si="94"/>
        <v>0</v>
      </c>
      <c r="J2028">
        <f t="shared" si="95"/>
        <v>0</v>
      </c>
      <c r="K2028" t="b">
        <f ca="1">IF(TODAY()-E2028&gt;'Data Inputs'!$B$46,TRUE,FALSE)</f>
        <v>1</v>
      </c>
    </row>
    <row r="2029" spans="1:11" x14ac:dyDescent="0.25">
      <c r="A2029" s="110" t="str">
        <f t="shared" si="93"/>
        <v/>
      </c>
      <c r="B2029" s="55"/>
      <c r="C2029" s="129"/>
      <c r="D2029" s="55"/>
      <c r="E2029" s="56"/>
      <c r="F2029" s="133"/>
      <c r="G2029" s="56"/>
      <c r="H2029" s="84">
        <f>SUMIF('Cash Inflows'!E:E,'AR Journal'!D2029,'Cash Inflows'!F:F)</f>
        <v>0</v>
      </c>
      <c r="I2029" s="84">
        <f t="shared" si="94"/>
        <v>0</v>
      </c>
      <c r="J2029">
        <f t="shared" si="95"/>
        <v>0</v>
      </c>
      <c r="K2029" t="b">
        <f ca="1">IF(TODAY()-E2029&gt;'Data Inputs'!$B$46,TRUE,FALSE)</f>
        <v>1</v>
      </c>
    </row>
    <row r="2030" spans="1:11" x14ac:dyDescent="0.25">
      <c r="A2030" s="110" t="str">
        <f t="shared" si="93"/>
        <v/>
      </c>
      <c r="B2030" s="55"/>
      <c r="C2030" s="129"/>
      <c r="D2030" s="55"/>
      <c r="E2030" s="56"/>
      <c r="F2030" s="133"/>
      <c r="G2030" s="56"/>
      <c r="H2030" s="84">
        <f>SUMIF('Cash Inflows'!E:E,'AR Journal'!D2030,'Cash Inflows'!F:F)</f>
        <v>0</v>
      </c>
      <c r="I2030" s="84">
        <f t="shared" si="94"/>
        <v>0</v>
      </c>
      <c r="J2030">
        <f t="shared" si="95"/>
        <v>0</v>
      </c>
      <c r="K2030" t="b">
        <f ca="1">IF(TODAY()-E2030&gt;'Data Inputs'!$B$46,TRUE,FALSE)</f>
        <v>1</v>
      </c>
    </row>
    <row r="2031" spans="1:11" x14ac:dyDescent="0.25">
      <c r="A2031" s="110" t="str">
        <f t="shared" si="93"/>
        <v/>
      </c>
      <c r="B2031" s="55"/>
      <c r="C2031" s="129"/>
      <c r="D2031" s="55"/>
      <c r="E2031" s="56"/>
      <c r="F2031" s="133"/>
      <c r="G2031" s="56"/>
      <c r="H2031" s="84">
        <f>SUMIF('Cash Inflows'!E:E,'AR Journal'!D2031,'Cash Inflows'!F:F)</f>
        <v>0</v>
      </c>
      <c r="I2031" s="84">
        <f t="shared" si="94"/>
        <v>0</v>
      </c>
      <c r="J2031">
        <f t="shared" si="95"/>
        <v>0</v>
      </c>
      <c r="K2031" t="b">
        <f ca="1">IF(TODAY()-E2031&gt;'Data Inputs'!$B$46,TRUE,FALSE)</f>
        <v>1</v>
      </c>
    </row>
    <row r="2032" spans="1:11" x14ac:dyDescent="0.25">
      <c r="A2032" s="110" t="str">
        <f t="shared" si="93"/>
        <v/>
      </c>
      <c r="B2032" s="55"/>
      <c r="C2032" s="129"/>
      <c r="D2032" s="55"/>
      <c r="E2032" s="56"/>
      <c r="F2032" s="133"/>
      <c r="G2032" s="56"/>
      <c r="H2032" s="84">
        <f>SUMIF('Cash Inflows'!E:E,'AR Journal'!D2032,'Cash Inflows'!F:F)</f>
        <v>0</v>
      </c>
      <c r="I2032" s="84">
        <f t="shared" si="94"/>
        <v>0</v>
      </c>
      <c r="J2032">
        <f t="shared" si="95"/>
        <v>0</v>
      </c>
      <c r="K2032" t="b">
        <f ca="1">IF(TODAY()-E2032&gt;'Data Inputs'!$B$46,TRUE,FALSE)</f>
        <v>1</v>
      </c>
    </row>
    <row r="2033" spans="1:11" x14ac:dyDescent="0.25">
      <c r="A2033" s="110" t="str">
        <f t="shared" si="93"/>
        <v/>
      </c>
      <c r="B2033" s="55"/>
      <c r="C2033" s="129"/>
      <c r="D2033" s="55"/>
      <c r="E2033" s="56"/>
      <c r="F2033" s="133"/>
      <c r="G2033" s="56"/>
      <c r="H2033" s="84">
        <f>SUMIF('Cash Inflows'!E:E,'AR Journal'!D2033,'Cash Inflows'!F:F)</f>
        <v>0</v>
      </c>
      <c r="I2033" s="84">
        <f t="shared" si="94"/>
        <v>0</v>
      </c>
      <c r="J2033">
        <f t="shared" si="95"/>
        <v>0</v>
      </c>
      <c r="K2033" t="b">
        <f ca="1">IF(TODAY()-E2033&gt;'Data Inputs'!$B$46,TRUE,FALSE)</f>
        <v>1</v>
      </c>
    </row>
    <row r="2034" spans="1:11" x14ac:dyDescent="0.25">
      <c r="A2034" s="110" t="str">
        <f t="shared" si="93"/>
        <v/>
      </c>
      <c r="B2034" s="55"/>
      <c r="C2034" s="129"/>
      <c r="D2034" s="55"/>
      <c r="E2034" s="56"/>
      <c r="F2034" s="133"/>
      <c r="G2034" s="56"/>
      <c r="H2034" s="84">
        <f>SUMIF('Cash Inflows'!E:E,'AR Journal'!D2034,'Cash Inflows'!F:F)</f>
        <v>0</v>
      </c>
      <c r="I2034" s="84">
        <f t="shared" si="94"/>
        <v>0</v>
      </c>
      <c r="J2034">
        <f t="shared" si="95"/>
        <v>0</v>
      </c>
      <c r="K2034" t="b">
        <f ca="1">IF(TODAY()-E2034&gt;'Data Inputs'!$B$46,TRUE,FALSE)</f>
        <v>1</v>
      </c>
    </row>
    <row r="2035" spans="1:11" x14ac:dyDescent="0.25">
      <c r="A2035" s="110" t="str">
        <f t="shared" si="93"/>
        <v/>
      </c>
      <c r="B2035" s="55"/>
      <c r="C2035" s="129"/>
      <c r="D2035" s="55"/>
      <c r="E2035" s="56"/>
      <c r="F2035" s="133"/>
      <c r="G2035" s="56"/>
      <c r="H2035" s="84">
        <f>SUMIF('Cash Inflows'!E:E,'AR Journal'!D2035,'Cash Inflows'!F:F)</f>
        <v>0</v>
      </c>
      <c r="I2035" s="84">
        <f t="shared" si="94"/>
        <v>0</v>
      </c>
      <c r="J2035">
        <f t="shared" si="95"/>
        <v>0</v>
      </c>
      <c r="K2035" t="b">
        <f ca="1">IF(TODAY()-E2035&gt;'Data Inputs'!$B$46,TRUE,FALSE)</f>
        <v>1</v>
      </c>
    </row>
    <row r="2036" spans="1:11" x14ac:dyDescent="0.25">
      <c r="A2036" s="110" t="str">
        <f t="shared" si="93"/>
        <v/>
      </c>
      <c r="B2036" s="55"/>
      <c r="C2036" s="129"/>
      <c r="D2036" s="55"/>
      <c r="E2036" s="56"/>
      <c r="F2036" s="133"/>
      <c r="G2036" s="56"/>
      <c r="H2036" s="84">
        <f>SUMIF('Cash Inflows'!E:E,'AR Journal'!D2036,'Cash Inflows'!F:F)</f>
        <v>0</v>
      </c>
      <c r="I2036" s="84">
        <f t="shared" si="94"/>
        <v>0</v>
      </c>
      <c r="J2036">
        <f t="shared" si="95"/>
        <v>0</v>
      </c>
      <c r="K2036" t="b">
        <f ca="1">IF(TODAY()-E2036&gt;'Data Inputs'!$B$46,TRUE,FALSE)</f>
        <v>1</v>
      </c>
    </row>
    <row r="2037" spans="1:11" x14ac:dyDescent="0.25">
      <c r="A2037" s="110" t="str">
        <f t="shared" si="93"/>
        <v/>
      </c>
      <c r="B2037" s="55"/>
      <c r="C2037" s="129"/>
      <c r="D2037" s="55"/>
      <c r="E2037" s="56"/>
      <c r="F2037" s="133"/>
      <c r="G2037" s="56"/>
      <c r="H2037" s="84">
        <f>SUMIF('Cash Inflows'!E:E,'AR Journal'!D2037,'Cash Inflows'!F:F)</f>
        <v>0</v>
      </c>
      <c r="I2037" s="84">
        <f t="shared" si="94"/>
        <v>0</v>
      </c>
      <c r="J2037">
        <f t="shared" si="95"/>
        <v>0</v>
      </c>
      <c r="K2037" t="b">
        <f ca="1">IF(TODAY()-E2037&gt;'Data Inputs'!$B$46,TRUE,FALSE)</f>
        <v>1</v>
      </c>
    </row>
    <row r="2038" spans="1:11" x14ac:dyDescent="0.25">
      <c r="A2038" s="110" t="str">
        <f t="shared" si="93"/>
        <v/>
      </c>
      <c r="B2038" s="55"/>
      <c r="C2038" s="129"/>
      <c r="D2038" s="55"/>
      <c r="E2038" s="56"/>
      <c r="F2038" s="133"/>
      <c r="G2038" s="56"/>
      <c r="H2038" s="84">
        <f>SUMIF('Cash Inflows'!E:E,'AR Journal'!D2038,'Cash Inflows'!F:F)</f>
        <v>0</v>
      </c>
      <c r="I2038" s="84">
        <f t="shared" si="94"/>
        <v>0</v>
      </c>
      <c r="J2038">
        <f t="shared" si="95"/>
        <v>0</v>
      </c>
      <c r="K2038" t="b">
        <f ca="1">IF(TODAY()-E2038&gt;'Data Inputs'!$B$46,TRUE,FALSE)</f>
        <v>1</v>
      </c>
    </row>
    <row r="2039" spans="1:11" x14ac:dyDescent="0.25">
      <c r="A2039" s="110" t="str">
        <f t="shared" si="93"/>
        <v/>
      </c>
      <c r="B2039" s="55"/>
      <c r="C2039" s="129"/>
      <c r="D2039" s="55"/>
      <c r="E2039" s="56"/>
      <c r="F2039" s="133"/>
      <c r="G2039" s="56"/>
      <c r="H2039" s="84">
        <f>SUMIF('Cash Inflows'!E:E,'AR Journal'!D2039,'Cash Inflows'!F:F)</f>
        <v>0</v>
      </c>
      <c r="I2039" s="84">
        <f t="shared" si="94"/>
        <v>0</v>
      </c>
      <c r="J2039">
        <f t="shared" si="95"/>
        <v>0</v>
      </c>
      <c r="K2039" t="b">
        <f ca="1">IF(TODAY()-E2039&gt;'Data Inputs'!$B$46,TRUE,FALSE)</f>
        <v>1</v>
      </c>
    </row>
    <row r="2040" spans="1:11" x14ac:dyDescent="0.25">
      <c r="A2040" s="110" t="str">
        <f t="shared" si="93"/>
        <v/>
      </c>
      <c r="B2040" s="55"/>
      <c r="C2040" s="129"/>
      <c r="D2040" s="55"/>
      <c r="E2040" s="56"/>
      <c r="F2040" s="133"/>
      <c r="G2040" s="56"/>
      <c r="H2040" s="84">
        <f>SUMIF('Cash Inflows'!E:E,'AR Journal'!D2040,'Cash Inflows'!F:F)</f>
        <v>0</v>
      </c>
      <c r="I2040" s="84">
        <f t="shared" si="94"/>
        <v>0</v>
      </c>
      <c r="J2040">
        <f t="shared" si="95"/>
        <v>0</v>
      </c>
      <c r="K2040" t="b">
        <f ca="1">IF(TODAY()-E2040&gt;'Data Inputs'!$B$46,TRUE,FALSE)</f>
        <v>1</v>
      </c>
    </row>
    <row r="2041" spans="1:11" x14ac:dyDescent="0.25">
      <c r="A2041" s="110" t="str">
        <f t="shared" si="93"/>
        <v/>
      </c>
      <c r="B2041" s="55"/>
      <c r="C2041" s="129"/>
      <c r="D2041" s="55"/>
      <c r="E2041" s="56"/>
      <c r="F2041" s="133"/>
      <c r="G2041" s="56"/>
      <c r="H2041" s="84">
        <f>SUMIF('Cash Inflows'!E:E,'AR Journal'!D2041,'Cash Inflows'!F:F)</f>
        <v>0</v>
      </c>
      <c r="I2041" s="84">
        <f t="shared" si="94"/>
        <v>0</v>
      </c>
      <c r="J2041">
        <f t="shared" si="95"/>
        <v>0</v>
      </c>
      <c r="K2041" t="b">
        <f ca="1">IF(TODAY()-E2041&gt;'Data Inputs'!$B$46,TRUE,FALSE)</f>
        <v>1</v>
      </c>
    </row>
    <row r="2042" spans="1:11" x14ac:dyDescent="0.25">
      <c r="A2042" s="110" t="str">
        <f t="shared" si="93"/>
        <v/>
      </c>
      <c r="B2042" s="55"/>
      <c r="C2042" s="129"/>
      <c r="D2042" s="55"/>
      <c r="E2042" s="56"/>
      <c r="F2042" s="133"/>
      <c r="G2042" s="56"/>
      <c r="H2042" s="84">
        <f>SUMIF('Cash Inflows'!E:E,'AR Journal'!D2042,'Cash Inflows'!F:F)</f>
        <v>0</v>
      </c>
      <c r="I2042" s="84">
        <f t="shared" si="94"/>
        <v>0</v>
      </c>
      <c r="J2042">
        <f t="shared" si="95"/>
        <v>0</v>
      </c>
      <c r="K2042" t="b">
        <f ca="1">IF(TODAY()-E2042&gt;'Data Inputs'!$B$46,TRUE,FALSE)</f>
        <v>1</v>
      </c>
    </row>
    <row r="2043" spans="1:11" x14ac:dyDescent="0.25">
      <c r="A2043" s="110" t="str">
        <f t="shared" si="93"/>
        <v/>
      </c>
      <c r="B2043" s="55"/>
      <c r="C2043" s="129"/>
      <c r="D2043" s="55"/>
      <c r="E2043" s="56"/>
      <c r="F2043" s="133"/>
      <c r="G2043" s="56"/>
      <c r="H2043" s="84">
        <f>SUMIF('Cash Inflows'!E:E,'AR Journal'!D2043,'Cash Inflows'!F:F)</f>
        <v>0</v>
      </c>
      <c r="I2043" s="84">
        <f t="shared" si="94"/>
        <v>0</v>
      </c>
      <c r="J2043">
        <f t="shared" si="95"/>
        <v>0</v>
      </c>
      <c r="K2043" t="b">
        <f ca="1">IF(TODAY()-E2043&gt;'Data Inputs'!$B$46,TRUE,FALSE)</f>
        <v>1</v>
      </c>
    </row>
    <row r="2044" spans="1:11" x14ac:dyDescent="0.25">
      <c r="A2044" s="110" t="str">
        <f t="shared" si="93"/>
        <v/>
      </c>
      <c r="B2044" s="55"/>
      <c r="C2044" s="129"/>
      <c r="D2044" s="55"/>
      <c r="E2044" s="56"/>
      <c r="F2044" s="133"/>
      <c r="G2044" s="56"/>
      <c r="H2044" s="84">
        <f>SUMIF('Cash Inflows'!E:E,'AR Journal'!D2044,'Cash Inflows'!F:F)</f>
        <v>0</v>
      </c>
      <c r="I2044" s="84">
        <f t="shared" si="94"/>
        <v>0</v>
      </c>
      <c r="J2044">
        <f t="shared" si="95"/>
        <v>0</v>
      </c>
      <c r="K2044" t="b">
        <f ca="1">IF(TODAY()-E2044&gt;'Data Inputs'!$B$46,TRUE,FALSE)</f>
        <v>1</v>
      </c>
    </row>
    <row r="2045" spans="1:11" x14ac:dyDescent="0.25">
      <c r="A2045" s="110" t="str">
        <f t="shared" si="93"/>
        <v/>
      </c>
      <c r="B2045" s="55"/>
      <c r="C2045" s="129"/>
      <c r="D2045" s="55"/>
      <c r="E2045" s="56"/>
      <c r="F2045" s="133"/>
      <c r="G2045" s="56"/>
      <c r="H2045" s="84">
        <f>SUMIF('Cash Inflows'!E:E,'AR Journal'!D2045,'Cash Inflows'!F:F)</f>
        <v>0</v>
      </c>
      <c r="I2045" s="84">
        <f t="shared" si="94"/>
        <v>0</v>
      </c>
      <c r="J2045">
        <f t="shared" si="95"/>
        <v>0</v>
      </c>
      <c r="K2045" t="b">
        <f ca="1">IF(TODAY()-E2045&gt;'Data Inputs'!$B$46,TRUE,FALSE)</f>
        <v>1</v>
      </c>
    </row>
    <row r="2046" spans="1:11" x14ac:dyDescent="0.25">
      <c r="A2046" s="110" t="str">
        <f t="shared" si="93"/>
        <v/>
      </c>
      <c r="B2046" s="55"/>
      <c r="C2046" s="129"/>
      <c r="D2046" s="55"/>
      <c r="E2046" s="56"/>
      <c r="F2046" s="133"/>
      <c r="G2046" s="56"/>
      <c r="H2046" s="84">
        <f>SUMIF('Cash Inflows'!E:E,'AR Journal'!D2046,'Cash Inflows'!F:F)</f>
        <v>0</v>
      </c>
      <c r="I2046" s="84">
        <f t="shared" si="94"/>
        <v>0</v>
      </c>
      <c r="J2046">
        <f t="shared" si="95"/>
        <v>0</v>
      </c>
      <c r="K2046" t="b">
        <f ca="1">IF(TODAY()-E2046&gt;'Data Inputs'!$B$46,TRUE,FALSE)</f>
        <v>1</v>
      </c>
    </row>
    <row r="2047" spans="1:11" x14ac:dyDescent="0.25">
      <c r="A2047" s="110" t="str">
        <f t="shared" si="93"/>
        <v/>
      </c>
      <c r="B2047" s="55"/>
      <c r="C2047" s="129"/>
      <c r="D2047" s="55"/>
      <c r="E2047" s="56"/>
      <c r="F2047" s="133"/>
      <c r="G2047" s="56"/>
      <c r="H2047" s="84">
        <f>SUMIF('Cash Inflows'!E:E,'AR Journal'!D2047,'Cash Inflows'!F:F)</f>
        <v>0</v>
      </c>
      <c r="I2047" s="84">
        <f t="shared" si="94"/>
        <v>0</v>
      </c>
      <c r="J2047">
        <f t="shared" si="95"/>
        <v>0</v>
      </c>
      <c r="K2047" t="b">
        <f ca="1">IF(TODAY()-E2047&gt;'Data Inputs'!$B$46,TRUE,FALSE)</f>
        <v>1</v>
      </c>
    </row>
    <row r="2048" spans="1:11" x14ac:dyDescent="0.25">
      <c r="A2048" s="110" t="str">
        <f t="shared" si="93"/>
        <v/>
      </c>
      <c r="B2048" s="55"/>
      <c r="C2048" s="129"/>
      <c r="D2048" s="55"/>
      <c r="E2048" s="56"/>
      <c r="F2048" s="133"/>
      <c r="G2048" s="56"/>
      <c r="H2048" s="84">
        <f>SUMIF('Cash Inflows'!E:E,'AR Journal'!D2048,'Cash Inflows'!F:F)</f>
        <v>0</v>
      </c>
      <c r="I2048" s="84">
        <f t="shared" si="94"/>
        <v>0</v>
      </c>
      <c r="J2048">
        <f t="shared" si="95"/>
        <v>0</v>
      </c>
      <c r="K2048" t="b">
        <f ca="1">IF(TODAY()-E2048&gt;'Data Inputs'!$B$46,TRUE,FALSE)</f>
        <v>1</v>
      </c>
    </row>
    <row r="2049" spans="1:11" x14ac:dyDescent="0.25">
      <c r="A2049" s="110" t="str">
        <f t="shared" si="93"/>
        <v/>
      </c>
      <c r="B2049" s="55"/>
      <c r="C2049" s="129"/>
      <c r="D2049" s="55"/>
      <c r="E2049" s="56"/>
      <c r="F2049" s="133"/>
      <c r="G2049" s="56"/>
      <c r="H2049" s="84">
        <f>SUMIF('Cash Inflows'!E:E,'AR Journal'!D2049,'Cash Inflows'!F:F)</f>
        <v>0</v>
      </c>
      <c r="I2049" s="84">
        <f t="shared" si="94"/>
        <v>0</v>
      </c>
      <c r="J2049">
        <f t="shared" si="95"/>
        <v>0</v>
      </c>
      <c r="K2049" t="b">
        <f ca="1">IF(TODAY()-E2049&gt;'Data Inputs'!$B$46,TRUE,FALSE)</f>
        <v>1</v>
      </c>
    </row>
    <row r="2050" spans="1:11" x14ac:dyDescent="0.25">
      <c r="A2050" s="110" t="str">
        <f t="shared" si="93"/>
        <v/>
      </c>
      <c r="B2050" s="55"/>
      <c r="C2050" s="129"/>
      <c r="D2050" s="55"/>
      <c r="E2050" s="56"/>
      <c r="F2050" s="133"/>
      <c r="G2050" s="56"/>
      <c r="H2050" s="84">
        <f>SUMIF('Cash Inflows'!E:E,'AR Journal'!D2050,'Cash Inflows'!F:F)</f>
        <v>0</v>
      </c>
      <c r="I2050" s="84">
        <f t="shared" si="94"/>
        <v>0</v>
      </c>
      <c r="J2050">
        <f t="shared" si="95"/>
        <v>0</v>
      </c>
      <c r="K2050" t="b">
        <f ca="1">IF(TODAY()-E2050&gt;'Data Inputs'!$B$46,TRUE,FALSE)</f>
        <v>1</v>
      </c>
    </row>
    <row r="2051" spans="1:11" x14ac:dyDescent="0.25">
      <c r="A2051" s="110" t="str">
        <f t="shared" ref="A2051:A2114" si="96">IF(E2051="","",E2051+(6-J2051))</f>
        <v/>
      </c>
      <c r="B2051" s="55"/>
      <c r="C2051" s="129"/>
      <c r="D2051" s="55"/>
      <c r="E2051" s="56"/>
      <c r="F2051" s="133"/>
      <c r="G2051" s="56"/>
      <c r="H2051" s="84">
        <f>SUMIF('Cash Inflows'!E:E,'AR Journal'!D2051,'Cash Inflows'!F:F)</f>
        <v>0</v>
      </c>
      <c r="I2051" s="84">
        <f t="shared" ref="I2051:I2114" si="97">F2051-H2051</f>
        <v>0</v>
      </c>
      <c r="J2051">
        <f t="shared" ref="J2051:J2114" si="98">IF(WEEKDAY(E2051)=7,0,WEEKDAY(E2051))</f>
        <v>0</v>
      </c>
      <c r="K2051" t="b">
        <f ca="1">IF(TODAY()-E2051&gt;'Data Inputs'!$B$46,TRUE,FALSE)</f>
        <v>1</v>
      </c>
    </row>
    <row r="2052" spans="1:11" x14ac:dyDescent="0.25">
      <c r="A2052" s="110" t="str">
        <f t="shared" si="96"/>
        <v/>
      </c>
      <c r="B2052" s="55"/>
      <c r="C2052" s="129"/>
      <c r="D2052" s="55"/>
      <c r="E2052" s="56"/>
      <c r="F2052" s="133"/>
      <c r="G2052" s="56"/>
      <c r="H2052" s="84">
        <f>SUMIF('Cash Inflows'!E:E,'AR Journal'!D2052,'Cash Inflows'!F:F)</f>
        <v>0</v>
      </c>
      <c r="I2052" s="84">
        <f t="shared" si="97"/>
        <v>0</v>
      </c>
      <c r="J2052">
        <f t="shared" si="98"/>
        <v>0</v>
      </c>
      <c r="K2052" t="b">
        <f ca="1">IF(TODAY()-E2052&gt;'Data Inputs'!$B$46,TRUE,FALSE)</f>
        <v>1</v>
      </c>
    </row>
    <row r="2053" spans="1:11" x14ac:dyDescent="0.25">
      <c r="A2053" s="110" t="str">
        <f t="shared" si="96"/>
        <v/>
      </c>
      <c r="B2053" s="55"/>
      <c r="C2053" s="129"/>
      <c r="D2053" s="55"/>
      <c r="E2053" s="56"/>
      <c r="F2053" s="133"/>
      <c r="G2053" s="56"/>
      <c r="H2053" s="84">
        <f>SUMIF('Cash Inflows'!E:E,'AR Journal'!D2053,'Cash Inflows'!F:F)</f>
        <v>0</v>
      </c>
      <c r="I2053" s="84">
        <f t="shared" si="97"/>
        <v>0</v>
      </c>
      <c r="J2053">
        <f t="shared" si="98"/>
        <v>0</v>
      </c>
      <c r="K2053" t="b">
        <f ca="1">IF(TODAY()-E2053&gt;'Data Inputs'!$B$46,TRUE,FALSE)</f>
        <v>1</v>
      </c>
    </row>
    <row r="2054" spans="1:11" x14ac:dyDescent="0.25">
      <c r="A2054" s="110" t="str">
        <f t="shared" si="96"/>
        <v/>
      </c>
      <c r="B2054" s="55"/>
      <c r="C2054" s="129"/>
      <c r="D2054" s="55"/>
      <c r="E2054" s="56"/>
      <c r="F2054" s="133"/>
      <c r="G2054" s="56"/>
      <c r="H2054" s="84">
        <f>SUMIF('Cash Inflows'!E:E,'AR Journal'!D2054,'Cash Inflows'!F:F)</f>
        <v>0</v>
      </c>
      <c r="I2054" s="84">
        <f t="shared" si="97"/>
        <v>0</v>
      </c>
      <c r="J2054">
        <f t="shared" si="98"/>
        <v>0</v>
      </c>
      <c r="K2054" t="b">
        <f ca="1">IF(TODAY()-E2054&gt;'Data Inputs'!$B$46,TRUE,FALSE)</f>
        <v>1</v>
      </c>
    </row>
    <row r="2055" spans="1:11" x14ac:dyDescent="0.25">
      <c r="A2055" s="110" t="str">
        <f t="shared" si="96"/>
        <v/>
      </c>
      <c r="B2055" s="55"/>
      <c r="C2055" s="129"/>
      <c r="D2055" s="55"/>
      <c r="E2055" s="56"/>
      <c r="F2055" s="133"/>
      <c r="G2055" s="56"/>
      <c r="H2055" s="84">
        <f>SUMIF('Cash Inflows'!E:E,'AR Journal'!D2055,'Cash Inflows'!F:F)</f>
        <v>0</v>
      </c>
      <c r="I2055" s="84">
        <f t="shared" si="97"/>
        <v>0</v>
      </c>
      <c r="J2055">
        <f t="shared" si="98"/>
        <v>0</v>
      </c>
      <c r="K2055" t="b">
        <f ca="1">IF(TODAY()-E2055&gt;'Data Inputs'!$B$46,TRUE,FALSE)</f>
        <v>1</v>
      </c>
    </row>
    <row r="2056" spans="1:11" x14ac:dyDescent="0.25">
      <c r="A2056" s="110" t="str">
        <f t="shared" si="96"/>
        <v/>
      </c>
      <c r="B2056" s="55"/>
      <c r="C2056" s="129"/>
      <c r="D2056" s="55"/>
      <c r="E2056" s="56"/>
      <c r="F2056" s="133"/>
      <c r="G2056" s="56"/>
      <c r="H2056" s="84">
        <f>SUMIF('Cash Inflows'!E:E,'AR Journal'!D2056,'Cash Inflows'!F:F)</f>
        <v>0</v>
      </c>
      <c r="I2056" s="84">
        <f t="shared" si="97"/>
        <v>0</v>
      </c>
      <c r="J2056">
        <f t="shared" si="98"/>
        <v>0</v>
      </c>
      <c r="K2056" t="b">
        <f ca="1">IF(TODAY()-E2056&gt;'Data Inputs'!$B$46,TRUE,FALSE)</f>
        <v>1</v>
      </c>
    </row>
    <row r="2057" spans="1:11" x14ac:dyDescent="0.25">
      <c r="A2057" s="110" t="str">
        <f t="shared" si="96"/>
        <v/>
      </c>
      <c r="B2057" s="55"/>
      <c r="C2057" s="129"/>
      <c r="D2057" s="55"/>
      <c r="E2057" s="56"/>
      <c r="F2057" s="133"/>
      <c r="G2057" s="56"/>
      <c r="H2057" s="84">
        <f>SUMIF('Cash Inflows'!E:E,'AR Journal'!D2057,'Cash Inflows'!F:F)</f>
        <v>0</v>
      </c>
      <c r="I2057" s="84">
        <f t="shared" si="97"/>
        <v>0</v>
      </c>
      <c r="J2057">
        <f t="shared" si="98"/>
        <v>0</v>
      </c>
      <c r="K2057" t="b">
        <f ca="1">IF(TODAY()-E2057&gt;'Data Inputs'!$B$46,TRUE,FALSE)</f>
        <v>1</v>
      </c>
    </row>
    <row r="2058" spans="1:11" x14ac:dyDescent="0.25">
      <c r="A2058" s="110" t="str">
        <f t="shared" si="96"/>
        <v/>
      </c>
      <c r="B2058" s="55"/>
      <c r="C2058" s="129"/>
      <c r="D2058" s="55"/>
      <c r="E2058" s="56"/>
      <c r="F2058" s="133"/>
      <c r="G2058" s="56"/>
      <c r="H2058" s="84">
        <f>SUMIF('Cash Inflows'!E:E,'AR Journal'!D2058,'Cash Inflows'!F:F)</f>
        <v>0</v>
      </c>
      <c r="I2058" s="84">
        <f t="shared" si="97"/>
        <v>0</v>
      </c>
      <c r="J2058">
        <f t="shared" si="98"/>
        <v>0</v>
      </c>
      <c r="K2058" t="b">
        <f ca="1">IF(TODAY()-E2058&gt;'Data Inputs'!$B$46,TRUE,FALSE)</f>
        <v>1</v>
      </c>
    </row>
    <row r="2059" spans="1:11" x14ac:dyDescent="0.25">
      <c r="A2059" s="110" t="str">
        <f t="shared" si="96"/>
        <v/>
      </c>
      <c r="B2059" s="55"/>
      <c r="C2059" s="129"/>
      <c r="D2059" s="55"/>
      <c r="E2059" s="56"/>
      <c r="F2059" s="133"/>
      <c r="G2059" s="56"/>
      <c r="H2059" s="84">
        <f>SUMIF('Cash Inflows'!E:E,'AR Journal'!D2059,'Cash Inflows'!F:F)</f>
        <v>0</v>
      </c>
      <c r="I2059" s="84">
        <f t="shared" si="97"/>
        <v>0</v>
      </c>
      <c r="J2059">
        <f t="shared" si="98"/>
        <v>0</v>
      </c>
      <c r="K2059" t="b">
        <f ca="1">IF(TODAY()-E2059&gt;'Data Inputs'!$B$46,TRUE,FALSE)</f>
        <v>1</v>
      </c>
    </row>
    <row r="2060" spans="1:11" x14ac:dyDescent="0.25">
      <c r="A2060" s="110" t="str">
        <f t="shared" si="96"/>
        <v/>
      </c>
      <c r="B2060" s="55"/>
      <c r="C2060" s="129"/>
      <c r="D2060" s="55"/>
      <c r="E2060" s="56"/>
      <c r="F2060" s="133"/>
      <c r="G2060" s="56"/>
      <c r="H2060" s="84">
        <f>SUMIF('Cash Inflows'!E:E,'AR Journal'!D2060,'Cash Inflows'!F:F)</f>
        <v>0</v>
      </c>
      <c r="I2060" s="84">
        <f t="shared" si="97"/>
        <v>0</v>
      </c>
      <c r="J2060">
        <f t="shared" si="98"/>
        <v>0</v>
      </c>
      <c r="K2060" t="b">
        <f ca="1">IF(TODAY()-E2060&gt;'Data Inputs'!$B$46,TRUE,FALSE)</f>
        <v>1</v>
      </c>
    </row>
    <row r="2061" spans="1:11" x14ac:dyDescent="0.25">
      <c r="A2061" s="110" t="str">
        <f t="shared" si="96"/>
        <v/>
      </c>
      <c r="B2061" s="55"/>
      <c r="C2061" s="129"/>
      <c r="D2061" s="55"/>
      <c r="E2061" s="56"/>
      <c r="F2061" s="133"/>
      <c r="G2061" s="56"/>
      <c r="H2061" s="84">
        <f>SUMIF('Cash Inflows'!E:E,'AR Journal'!D2061,'Cash Inflows'!F:F)</f>
        <v>0</v>
      </c>
      <c r="I2061" s="84">
        <f t="shared" si="97"/>
        <v>0</v>
      </c>
      <c r="J2061">
        <f t="shared" si="98"/>
        <v>0</v>
      </c>
      <c r="K2061" t="b">
        <f ca="1">IF(TODAY()-E2061&gt;'Data Inputs'!$B$46,TRUE,FALSE)</f>
        <v>1</v>
      </c>
    </row>
    <row r="2062" spans="1:11" x14ac:dyDescent="0.25">
      <c r="A2062" s="110" t="str">
        <f t="shared" si="96"/>
        <v/>
      </c>
      <c r="B2062" s="55"/>
      <c r="C2062" s="129"/>
      <c r="D2062" s="55"/>
      <c r="E2062" s="56"/>
      <c r="F2062" s="133"/>
      <c r="G2062" s="56"/>
      <c r="H2062" s="84">
        <f>SUMIF('Cash Inflows'!E:E,'AR Journal'!D2062,'Cash Inflows'!F:F)</f>
        <v>0</v>
      </c>
      <c r="I2062" s="84">
        <f t="shared" si="97"/>
        <v>0</v>
      </c>
      <c r="J2062">
        <f t="shared" si="98"/>
        <v>0</v>
      </c>
      <c r="K2062" t="b">
        <f ca="1">IF(TODAY()-E2062&gt;'Data Inputs'!$B$46,TRUE,FALSE)</f>
        <v>1</v>
      </c>
    </row>
    <row r="2063" spans="1:11" x14ac:dyDescent="0.25">
      <c r="A2063" s="110" t="str">
        <f t="shared" si="96"/>
        <v/>
      </c>
      <c r="B2063" s="55"/>
      <c r="C2063" s="129"/>
      <c r="D2063" s="55"/>
      <c r="E2063" s="56"/>
      <c r="F2063" s="133"/>
      <c r="G2063" s="56"/>
      <c r="H2063" s="84">
        <f>SUMIF('Cash Inflows'!E:E,'AR Journal'!D2063,'Cash Inflows'!F:F)</f>
        <v>0</v>
      </c>
      <c r="I2063" s="84">
        <f t="shared" si="97"/>
        <v>0</v>
      </c>
      <c r="J2063">
        <f t="shared" si="98"/>
        <v>0</v>
      </c>
      <c r="K2063" t="b">
        <f ca="1">IF(TODAY()-E2063&gt;'Data Inputs'!$B$46,TRUE,FALSE)</f>
        <v>1</v>
      </c>
    </row>
    <row r="2064" spans="1:11" x14ac:dyDescent="0.25">
      <c r="A2064" s="110" t="str">
        <f t="shared" si="96"/>
        <v/>
      </c>
      <c r="B2064" s="55"/>
      <c r="C2064" s="129"/>
      <c r="D2064" s="55"/>
      <c r="E2064" s="56"/>
      <c r="F2064" s="133"/>
      <c r="G2064" s="56"/>
      <c r="H2064" s="84">
        <f>SUMIF('Cash Inflows'!E:E,'AR Journal'!D2064,'Cash Inflows'!F:F)</f>
        <v>0</v>
      </c>
      <c r="I2064" s="84">
        <f t="shared" si="97"/>
        <v>0</v>
      </c>
      <c r="J2064">
        <f t="shared" si="98"/>
        <v>0</v>
      </c>
      <c r="K2064" t="b">
        <f ca="1">IF(TODAY()-E2064&gt;'Data Inputs'!$B$46,TRUE,FALSE)</f>
        <v>1</v>
      </c>
    </row>
    <row r="2065" spans="1:11" x14ac:dyDescent="0.25">
      <c r="A2065" s="110" t="str">
        <f t="shared" si="96"/>
        <v/>
      </c>
      <c r="B2065" s="55"/>
      <c r="C2065" s="129"/>
      <c r="D2065" s="55"/>
      <c r="E2065" s="56"/>
      <c r="F2065" s="133"/>
      <c r="G2065" s="56"/>
      <c r="H2065" s="84">
        <f>SUMIF('Cash Inflows'!E:E,'AR Journal'!D2065,'Cash Inflows'!F:F)</f>
        <v>0</v>
      </c>
      <c r="I2065" s="84">
        <f t="shared" si="97"/>
        <v>0</v>
      </c>
      <c r="J2065">
        <f t="shared" si="98"/>
        <v>0</v>
      </c>
      <c r="K2065" t="b">
        <f ca="1">IF(TODAY()-E2065&gt;'Data Inputs'!$B$46,TRUE,FALSE)</f>
        <v>1</v>
      </c>
    </row>
    <row r="2066" spans="1:11" x14ac:dyDescent="0.25">
      <c r="A2066" s="110" t="str">
        <f t="shared" si="96"/>
        <v/>
      </c>
      <c r="B2066" s="55"/>
      <c r="C2066" s="129"/>
      <c r="D2066" s="55"/>
      <c r="E2066" s="56"/>
      <c r="F2066" s="133"/>
      <c r="G2066" s="56"/>
      <c r="H2066" s="84">
        <f>SUMIF('Cash Inflows'!E:E,'AR Journal'!D2066,'Cash Inflows'!F:F)</f>
        <v>0</v>
      </c>
      <c r="I2066" s="84">
        <f t="shared" si="97"/>
        <v>0</v>
      </c>
      <c r="J2066">
        <f t="shared" si="98"/>
        <v>0</v>
      </c>
      <c r="K2066" t="b">
        <f ca="1">IF(TODAY()-E2066&gt;'Data Inputs'!$B$46,TRUE,FALSE)</f>
        <v>1</v>
      </c>
    </row>
    <row r="2067" spans="1:11" x14ac:dyDescent="0.25">
      <c r="A2067" s="110" t="str">
        <f t="shared" si="96"/>
        <v/>
      </c>
      <c r="B2067" s="55"/>
      <c r="C2067" s="129"/>
      <c r="D2067" s="55"/>
      <c r="E2067" s="56"/>
      <c r="F2067" s="133"/>
      <c r="G2067" s="56"/>
      <c r="H2067" s="84">
        <f>SUMIF('Cash Inflows'!E:E,'AR Journal'!D2067,'Cash Inflows'!F:F)</f>
        <v>0</v>
      </c>
      <c r="I2067" s="84">
        <f t="shared" si="97"/>
        <v>0</v>
      </c>
      <c r="J2067">
        <f t="shared" si="98"/>
        <v>0</v>
      </c>
      <c r="K2067" t="b">
        <f ca="1">IF(TODAY()-E2067&gt;'Data Inputs'!$B$46,TRUE,FALSE)</f>
        <v>1</v>
      </c>
    </row>
    <row r="2068" spans="1:11" x14ac:dyDescent="0.25">
      <c r="A2068" s="110" t="str">
        <f t="shared" si="96"/>
        <v/>
      </c>
      <c r="B2068" s="55"/>
      <c r="C2068" s="129"/>
      <c r="D2068" s="55"/>
      <c r="E2068" s="56"/>
      <c r="F2068" s="133"/>
      <c r="G2068" s="56"/>
      <c r="H2068" s="84">
        <f>SUMIF('Cash Inflows'!E:E,'AR Journal'!D2068,'Cash Inflows'!F:F)</f>
        <v>0</v>
      </c>
      <c r="I2068" s="84">
        <f t="shared" si="97"/>
        <v>0</v>
      </c>
      <c r="J2068">
        <f t="shared" si="98"/>
        <v>0</v>
      </c>
      <c r="K2068" t="b">
        <f ca="1">IF(TODAY()-E2068&gt;'Data Inputs'!$B$46,TRUE,FALSE)</f>
        <v>1</v>
      </c>
    </row>
    <row r="2069" spans="1:11" x14ac:dyDescent="0.25">
      <c r="A2069" s="110" t="str">
        <f t="shared" si="96"/>
        <v/>
      </c>
      <c r="B2069" s="55"/>
      <c r="C2069" s="129"/>
      <c r="D2069" s="55"/>
      <c r="E2069" s="56"/>
      <c r="F2069" s="133"/>
      <c r="G2069" s="56"/>
      <c r="H2069" s="84">
        <f>SUMIF('Cash Inflows'!E:E,'AR Journal'!D2069,'Cash Inflows'!F:F)</f>
        <v>0</v>
      </c>
      <c r="I2069" s="84">
        <f t="shared" si="97"/>
        <v>0</v>
      </c>
      <c r="J2069">
        <f t="shared" si="98"/>
        <v>0</v>
      </c>
      <c r="K2069" t="b">
        <f ca="1">IF(TODAY()-E2069&gt;'Data Inputs'!$B$46,TRUE,FALSE)</f>
        <v>1</v>
      </c>
    </row>
    <row r="2070" spans="1:11" x14ac:dyDescent="0.25">
      <c r="A2070" s="110" t="str">
        <f t="shared" si="96"/>
        <v/>
      </c>
      <c r="B2070" s="55"/>
      <c r="C2070" s="129"/>
      <c r="D2070" s="55"/>
      <c r="E2070" s="56"/>
      <c r="F2070" s="133"/>
      <c r="G2070" s="56"/>
      <c r="H2070" s="84">
        <f>SUMIF('Cash Inflows'!E:E,'AR Journal'!D2070,'Cash Inflows'!F:F)</f>
        <v>0</v>
      </c>
      <c r="I2070" s="84">
        <f t="shared" si="97"/>
        <v>0</v>
      </c>
      <c r="J2070">
        <f t="shared" si="98"/>
        <v>0</v>
      </c>
      <c r="K2070" t="b">
        <f ca="1">IF(TODAY()-E2070&gt;'Data Inputs'!$B$46,TRUE,FALSE)</f>
        <v>1</v>
      </c>
    </row>
    <row r="2071" spans="1:11" x14ac:dyDescent="0.25">
      <c r="A2071" s="110" t="str">
        <f t="shared" si="96"/>
        <v/>
      </c>
      <c r="B2071" s="55"/>
      <c r="C2071" s="129"/>
      <c r="D2071" s="55"/>
      <c r="E2071" s="56"/>
      <c r="F2071" s="133"/>
      <c r="G2071" s="56"/>
      <c r="H2071" s="84">
        <f>SUMIF('Cash Inflows'!E:E,'AR Journal'!D2071,'Cash Inflows'!F:F)</f>
        <v>0</v>
      </c>
      <c r="I2071" s="84">
        <f t="shared" si="97"/>
        <v>0</v>
      </c>
      <c r="J2071">
        <f t="shared" si="98"/>
        <v>0</v>
      </c>
      <c r="K2071" t="b">
        <f ca="1">IF(TODAY()-E2071&gt;'Data Inputs'!$B$46,TRUE,FALSE)</f>
        <v>1</v>
      </c>
    </row>
    <row r="2072" spans="1:11" x14ac:dyDescent="0.25">
      <c r="A2072" s="110" t="str">
        <f t="shared" si="96"/>
        <v/>
      </c>
      <c r="B2072" s="55"/>
      <c r="C2072" s="129"/>
      <c r="D2072" s="55"/>
      <c r="E2072" s="56"/>
      <c r="F2072" s="133"/>
      <c r="G2072" s="56"/>
      <c r="H2072" s="84">
        <f>SUMIF('Cash Inflows'!E:E,'AR Journal'!D2072,'Cash Inflows'!F:F)</f>
        <v>0</v>
      </c>
      <c r="I2072" s="84">
        <f t="shared" si="97"/>
        <v>0</v>
      </c>
      <c r="J2072">
        <f t="shared" si="98"/>
        <v>0</v>
      </c>
      <c r="K2072" t="b">
        <f ca="1">IF(TODAY()-E2072&gt;'Data Inputs'!$B$46,TRUE,FALSE)</f>
        <v>1</v>
      </c>
    </row>
    <row r="2073" spans="1:11" x14ac:dyDescent="0.25">
      <c r="A2073" s="110" t="str">
        <f t="shared" si="96"/>
        <v/>
      </c>
      <c r="B2073" s="55"/>
      <c r="C2073" s="129"/>
      <c r="D2073" s="55"/>
      <c r="E2073" s="56"/>
      <c r="F2073" s="133"/>
      <c r="G2073" s="56"/>
      <c r="H2073" s="84">
        <f>SUMIF('Cash Inflows'!E:E,'AR Journal'!D2073,'Cash Inflows'!F:F)</f>
        <v>0</v>
      </c>
      <c r="I2073" s="84">
        <f t="shared" si="97"/>
        <v>0</v>
      </c>
      <c r="J2073">
        <f t="shared" si="98"/>
        <v>0</v>
      </c>
      <c r="K2073" t="b">
        <f ca="1">IF(TODAY()-E2073&gt;'Data Inputs'!$B$46,TRUE,FALSE)</f>
        <v>1</v>
      </c>
    </row>
    <row r="2074" spans="1:11" x14ac:dyDescent="0.25">
      <c r="A2074" s="110" t="str">
        <f t="shared" si="96"/>
        <v/>
      </c>
      <c r="B2074" s="55"/>
      <c r="C2074" s="129"/>
      <c r="D2074" s="55"/>
      <c r="E2074" s="56"/>
      <c r="F2074" s="133"/>
      <c r="G2074" s="56"/>
      <c r="H2074" s="84">
        <f>SUMIF('Cash Inflows'!E:E,'AR Journal'!D2074,'Cash Inflows'!F:F)</f>
        <v>0</v>
      </c>
      <c r="I2074" s="84">
        <f t="shared" si="97"/>
        <v>0</v>
      </c>
      <c r="J2074">
        <f t="shared" si="98"/>
        <v>0</v>
      </c>
      <c r="K2074" t="b">
        <f ca="1">IF(TODAY()-E2074&gt;'Data Inputs'!$B$46,TRUE,FALSE)</f>
        <v>1</v>
      </c>
    </row>
    <row r="2075" spans="1:11" x14ac:dyDescent="0.25">
      <c r="A2075" s="110" t="str">
        <f t="shared" si="96"/>
        <v/>
      </c>
      <c r="B2075" s="55"/>
      <c r="C2075" s="129"/>
      <c r="D2075" s="55"/>
      <c r="E2075" s="56"/>
      <c r="F2075" s="133"/>
      <c r="G2075" s="56"/>
      <c r="H2075" s="84">
        <f>SUMIF('Cash Inflows'!E:E,'AR Journal'!D2075,'Cash Inflows'!F:F)</f>
        <v>0</v>
      </c>
      <c r="I2075" s="84">
        <f t="shared" si="97"/>
        <v>0</v>
      </c>
      <c r="J2075">
        <f t="shared" si="98"/>
        <v>0</v>
      </c>
      <c r="K2075" t="b">
        <f ca="1">IF(TODAY()-E2075&gt;'Data Inputs'!$B$46,TRUE,FALSE)</f>
        <v>1</v>
      </c>
    </row>
    <row r="2076" spans="1:11" x14ac:dyDescent="0.25">
      <c r="A2076" s="110" t="str">
        <f t="shared" si="96"/>
        <v/>
      </c>
      <c r="B2076" s="55"/>
      <c r="C2076" s="129"/>
      <c r="D2076" s="55"/>
      <c r="E2076" s="56"/>
      <c r="F2076" s="133"/>
      <c r="G2076" s="56"/>
      <c r="H2076" s="84">
        <f>SUMIF('Cash Inflows'!E:E,'AR Journal'!D2076,'Cash Inflows'!F:F)</f>
        <v>0</v>
      </c>
      <c r="I2076" s="84">
        <f t="shared" si="97"/>
        <v>0</v>
      </c>
      <c r="J2076">
        <f t="shared" si="98"/>
        <v>0</v>
      </c>
      <c r="K2076" t="b">
        <f ca="1">IF(TODAY()-E2076&gt;'Data Inputs'!$B$46,TRUE,FALSE)</f>
        <v>1</v>
      </c>
    </row>
    <row r="2077" spans="1:11" x14ac:dyDescent="0.25">
      <c r="A2077" s="110" t="str">
        <f t="shared" si="96"/>
        <v/>
      </c>
      <c r="B2077" s="55"/>
      <c r="C2077" s="129"/>
      <c r="D2077" s="55"/>
      <c r="E2077" s="56"/>
      <c r="F2077" s="133"/>
      <c r="G2077" s="56"/>
      <c r="H2077" s="84">
        <f>SUMIF('Cash Inflows'!E:E,'AR Journal'!D2077,'Cash Inflows'!F:F)</f>
        <v>0</v>
      </c>
      <c r="I2077" s="84">
        <f t="shared" si="97"/>
        <v>0</v>
      </c>
      <c r="J2077">
        <f t="shared" si="98"/>
        <v>0</v>
      </c>
      <c r="K2077" t="b">
        <f ca="1">IF(TODAY()-E2077&gt;'Data Inputs'!$B$46,TRUE,FALSE)</f>
        <v>1</v>
      </c>
    </row>
    <row r="2078" spans="1:11" x14ac:dyDescent="0.25">
      <c r="A2078" s="110" t="str">
        <f t="shared" si="96"/>
        <v/>
      </c>
      <c r="B2078" s="55"/>
      <c r="C2078" s="129"/>
      <c r="D2078" s="55"/>
      <c r="E2078" s="56"/>
      <c r="F2078" s="133"/>
      <c r="G2078" s="56"/>
      <c r="H2078" s="84">
        <f>SUMIF('Cash Inflows'!E:E,'AR Journal'!D2078,'Cash Inflows'!F:F)</f>
        <v>0</v>
      </c>
      <c r="I2078" s="84">
        <f t="shared" si="97"/>
        <v>0</v>
      </c>
      <c r="J2078">
        <f t="shared" si="98"/>
        <v>0</v>
      </c>
      <c r="K2078" t="b">
        <f ca="1">IF(TODAY()-E2078&gt;'Data Inputs'!$B$46,TRUE,FALSE)</f>
        <v>1</v>
      </c>
    </row>
    <row r="2079" spans="1:11" x14ac:dyDescent="0.25">
      <c r="A2079" s="110" t="str">
        <f t="shared" si="96"/>
        <v/>
      </c>
      <c r="B2079" s="55"/>
      <c r="C2079" s="129"/>
      <c r="D2079" s="55"/>
      <c r="E2079" s="56"/>
      <c r="F2079" s="133"/>
      <c r="G2079" s="56"/>
      <c r="H2079" s="84">
        <f>SUMIF('Cash Inflows'!E:E,'AR Journal'!D2079,'Cash Inflows'!F:F)</f>
        <v>0</v>
      </c>
      <c r="I2079" s="84">
        <f t="shared" si="97"/>
        <v>0</v>
      </c>
      <c r="J2079">
        <f t="shared" si="98"/>
        <v>0</v>
      </c>
      <c r="K2079" t="b">
        <f ca="1">IF(TODAY()-E2079&gt;'Data Inputs'!$B$46,TRUE,FALSE)</f>
        <v>1</v>
      </c>
    </row>
    <row r="2080" spans="1:11" x14ac:dyDescent="0.25">
      <c r="A2080" s="110" t="str">
        <f t="shared" si="96"/>
        <v/>
      </c>
      <c r="B2080" s="55"/>
      <c r="C2080" s="129"/>
      <c r="D2080" s="55"/>
      <c r="E2080" s="56"/>
      <c r="F2080" s="133"/>
      <c r="G2080" s="56"/>
      <c r="H2080" s="84">
        <f>SUMIF('Cash Inflows'!E:E,'AR Journal'!D2080,'Cash Inflows'!F:F)</f>
        <v>0</v>
      </c>
      <c r="I2080" s="84">
        <f t="shared" si="97"/>
        <v>0</v>
      </c>
      <c r="J2080">
        <f t="shared" si="98"/>
        <v>0</v>
      </c>
      <c r="K2080" t="b">
        <f ca="1">IF(TODAY()-E2080&gt;'Data Inputs'!$B$46,TRUE,FALSE)</f>
        <v>1</v>
      </c>
    </row>
    <row r="2081" spans="1:11" x14ac:dyDescent="0.25">
      <c r="A2081" s="110" t="str">
        <f t="shared" si="96"/>
        <v/>
      </c>
      <c r="B2081" s="55"/>
      <c r="C2081" s="129"/>
      <c r="D2081" s="55"/>
      <c r="E2081" s="56"/>
      <c r="F2081" s="133"/>
      <c r="G2081" s="56"/>
      <c r="H2081" s="84">
        <f>SUMIF('Cash Inflows'!E:E,'AR Journal'!D2081,'Cash Inflows'!F:F)</f>
        <v>0</v>
      </c>
      <c r="I2081" s="84">
        <f t="shared" si="97"/>
        <v>0</v>
      </c>
      <c r="J2081">
        <f t="shared" si="98"/>
        <v>0</v>
      </c>
      <c r="K2081" t="b">
        <f ca="1">IF(TODAY()-E2081&gt;'Data Inputs'!$B$46,TRUE,FALSE)</f>
        <v>1</v>
      </c>
    </row>
    <row r="2082" spans="1:11" x14ac:dyDescent="0.25">
      <c r="A2082" s="110" t="str">
        <f t="shared" si="96"/>
        <v/>
      </c>
      <c r="B2082" s="55"/>
      <c r="C2082" s="129"/>
      <c r="D2082" s="55"/>
      <c r="E2082" s="56"/>
      <c r="F2082" s="133"/>
      <c r="G2082" s="56"/>
      <c r="H2082" s="84">
        <f>SUMIF('Cash Inflows'!E:E,'AR Journal'!D2082,'Cash Inflows'!F:F)</f>
        <v>0</v>
      </c>
      <c r="I2082" s="84">
        <f t="shared" si="97"/>
        <v>0</v>
      </c>
      <c r="J2082">
        <f t="shared" si="98"/>
        <v>0</v>
      </c>
      <c r="K2082" t="b">
        <f ca="1">IF(TODAY()-E2082&gt;'Data Inputs'!$B$46,TRUE,FALSE)</f>
        <v>1</v>
      </c>
    </row>
    <row r="2083" spans="1:11" x14ac:dyDescent="0.25">
      <c r="A2083" s="110" t="str">
        <f t="shared" si="96"/>
        <v/>
      </c>
      <c r="B2083" s="55"/>
      <c r="C2083" s="129"/>
      <c r="D2083" s="55"/>
      <c r="E2083" s="56"/>
      <c r="F2083" s="133"/>
      <c r="G2083" s="56"/>
      <c r="H2083" s="84">
        <f>SUMIF('Cash Inflows'!E:E,'AR Journal'!D2083,'Cash Inflows'!F:F)</f>
        <v>0</v>
      </c>
      <c r="I2083" s="84">
        <f t="shared" si="97"/>
        <v>0</v>
      </c>
      <c r="J2083">
        <f t="shared" si="98"/>
        <v>0</v>
      </c>
      <c r="K2083" t="b">
        <f ca="1">IF(TODAY()-E2083&gt;'Data Inputs'!$B$46,TRUE,FALSE)</f>
        <v>1</v>
      </c>
    </row>
    <row r="2084" spans="1:11" x14ac:dyDescent="0.25">
      <c r="A2084" s="110" t="str">
        <f t="shared" si="96"/>
        <v/>
      </c>
      <c r="B2084" s="55"/>
      <c r="C2084" s="129"/>
      <c r="D2084" s="55"/>
      <c r="E2084" s="56"/>
      <c r="F2084" s="133"/>
      <c r="G2084" s="56"/>
      <c r="H2084" s="84">
        <f>SUMIF('Cash Inflows'!E:E,'AR Journal'!D2084,'Cash Inflows'!F:F)</f>
        <v>0</v>
      </c>
      <c r="I2084" s="84">
        <f t="shared" si="97"/>
        <v>0</v>
      </c>
      <c r="J2084">
        <f t="shared" si="98"/>
        <v>0</v>
      </c>
      <c r="K2084" t="b">
        <f ca="1">IF(TODAY()-E2084&gt;'Data Inputs'!$B$46,TRUE,FALSE)</f>
        <v>1</v>
      </c>
    </row>
    <row r="2085" spans="1:11" x14ac:dyDescent="0.25">
      <c r="A2085" s="110" t="str">
        <f t="shared" si="96"/>
        <v/>
      </c>
      <c r="B2085" s="55"/>
      <c r="C2085" s="129"/>
      <c r="D2085" s="55"/>
      <c r="E2085" s="56"/>
      <c r="F2085" s="133"/>
      <c r="G2085" s="56"/>
      <c r="H2085" s="84">
        <f>SUMIF('Cash Inflows'!E:E,'AR Journal'!D2085,'Cash Inflows'!F:F)</f>
        <v>0</v>
      </c>
      <c r="I2085" s="84">
        <f t="shared" si="97"/>
        <v>0</v>
      </c>
      <c r="J2085">
        <f t="shared" si="98"/>
        <v>0</v>
      </c>
      <c r="K2085" t="b">
        <f ca="1">IF(TODAY()-E2085&gt;'Data Inputs'!$B$46,TRUE,FALSE)</f>
        <v>1</v>
      </c>
    </row>
    <row r="2086" spans="1:11" x14ac:dyDescent="0.25">
      <c r="A2086" s="110" t="str">
        <f t="shared" si="96"/>
        <v/>
      </c>
      <c r="B2086" s="55"/>
      <c r="C2086" s="129"/>
      <c r="D2086" s="55"/>
      <c r="E2086" s="56"/>
      <c r="F2086" s="133"/>
      <c r="G2086" s="56"/>
      <c r="H2086" s="84">
        <f>SUMIF('Cash Inflows'!E:E,'AR Journal'!D2086,'Cash Inflows'!F:F)</f>
        <v>0</v>
      </c>
      <c r="I2086" s="84">
        <f t="shared" si="97"/>
        <v>0</v>
      </c>
      <c r="J2086">
        <f t="shared" si="98"/>
        <v>0</v>
      </c>
      <c r="K2086" t="b">
        <f ca="1">IF(TODAY()-E2086&gt;'Data Inputs'!$B$46,TRUE,FALSE)</f>
        <v>1</v>
      </c>
    </row>
    <row r="2087" spans="1:11" x14ac:dyDescent="0.25">
      <c r="A2087" s="110" t="str">
        <f t="shared" si="96"/>
        <v/>
      </c>
      <c r="B2087" s="55"/>
      <c r="C2087" s="129"/>
      <c r="D2087" s="55"/>
      <c r="E2087" s="56"/>
      <c r="F2087" s="133"/>
      <c r="G2087" s="56"/>
      <c r="H2087" s="84">
        <f>SUMIF('Cash Inflows'!E:E,'AR Journal'!D2087,'Cash Inflows'!F:F)</f>
        <v>0</v>
      </c>
      <c r="I2087" s="84">
        <f t="shared" si="97"/>
        <v>0</v>
      </c>
      <c r="J2087">
        <f t="shared" si="98"/>
        <v>0</v>
      </c>
      <c r="K2087" t="b">
        <f ca="1">IF(TODAY()-E2087&gt;'Data Inputs'!$B$46,TRUE,FALSE)</f>
        <v>1</v>
      </c>
    </row>
    <row r="2088" spans="1:11" x14ac:dyDescent="0.25">
      <c r="A2088" s="110" t="str">
        <f t="shared" si="96"/>
        <v/>
      </c>
      <c r="B2088" s="55"/>
      <c r="C2088" s="129"/>
      <c r="D2088" s="55"/>
      <c r="E2088" s="56"/>
      <c r="F2088" s="133"/>
      <c r="G2088" s="56"/>
      <c r="H2088" s="84">
        <f>SUMIF('Cash Inflows'!E:E,'AR Journal'!D2088,'Cash Inflows'!F:F)</f>
        <v>0</v>
      </c>
      <c r="I2088" s="84">
        <f t="shared" si="97"/>
        <v>0</v>
      </c>
      <c r="J2088">
        <f t="shared" si="98"/>
        <v>0</v>
      </c>
      <c r="K2088" t="b">
        <f ca="1">IF(TODAY()-E2088&gt;'Data Inputs'!$B$46,TRUE,FALSE)</f>
        <v>1</v>
      </c>
    </row>
    <row r="2089" spans="1:11" x14ac:dyDescent="0.25">
      <c r="A2089" s="110" t="str">
        <f t="shared" si="96"/>
        <v/>
      </c>
      <c r="B2089" s="55"/>
      <c r="C2089" s="129"/>
      <c r="D2089" s="55"/>
      <c r="E2089" s="56"/>
      <c r="F2089" s="133"/>
      <c r="G2089" s="56"/>
      <c r="H2089" s="84">
        <f>SUMIF('Cash Inflows'!E:E,'AR Journal'!D2089,'Cash Inflows'!F:F)</f>
        <v>0</v>
      </c>
      <c r="I2089" s="84">
        <f t="shared" si="97"/>
        <v>0</v>
      </c>
      <c r="J2089">
        <f t="shared" si="98"/>
        <v>0</v>
      </c>
      <c r="K2089" t="b">
        <f ca="1">IF(TODAY()-E2089&gt;'Data Inputs'!$B$46,TRUE,FALSE)</f>
        <v>1</v>
      </c>
    </row>
    <row r="2090" spans="1:11" x14ac:dyDescent="0.25">
      <c r="A2090" s="110" t="str">
        <f t="shared" si="96"/>
        <v/>
      </c>
      <c r="B2090" s="55"/>
      <c r="C2090" s="129"/>
      <c r="D2090" s="55"/>
      <c r="E2090" s="56"/>
      <c r="F2090" s="133"/>
      <c r="G2090" s="56"/>
      <c r="H2090" s="84">
        <f>SUMIF('Cash Inflows'!E:E,'AR Journal'!D2090,'Cash Inflows'!F:F)</f>
        <v>0</v>
      </c>
      <c r="I2090" s="84">
        <f t="shared" si="97"/>
        <v>0</v>
      </c>
      <c r="J2090">
        <f t="shared" si="98"/>
        <v>0</v>
      </c>
      <c r="K2090" t="b">
        <f ca="1">IF(TODAY()-E2090&gt;'Data Inputs'!$B$46,TRUE,FALSE)</f>
        <v>1</v>
      </c>
    </row>
    <row r="2091" spans="1:11" x14ac:dyDescent="0.25">
      <c r="A2091" s="110" t="str">
        <f t="shared" si="96"/>
        <v/>
      </c>
      <c r="B2091" s="55"/>
      <c r="C2091" s="129"/>
      <c r="D2091" s="55"/>
      <c r="E2091" s="56"/>
      <c r="F2091" s="133"/>
      <c r="G2091" s="56"/>
      <c r="H2091" s="84">
        <f>SUMIF('Cash Inflows'!E:E,'AR Journal'!D2091,'Cash Inflows'!F:F)</f>
        <v>0</v>
      </c>
      <c r="I2091" s="84">
        <f t="shared" si="97"/>
        <v>0</v>
      </c>
      <c r="J2091">
        <f t="shared" si="98"/>
        <v>0</v>
      </c>
      <c r="K2091" t="b">
        <f ca="1">IF(TODAY()-E2091&gt;'Data Inputs'!$B$46,TRUE,FALSE)</f>
        <v>1</v>
      </c>
    </row>
    <row r="2092" spans="1:11" x14ac:dyDescent="0.25">
      <c r="A2092" s="110" t="str">
        <f t="shared" si="96"/>
        <v/>
      </c>
      <c r="B2092" s="55"/>
      <c r="C2092" s="129"/>
      <c r="D2092" s="55"/>
      <c r="E2092" s="56"/>
      <c r="F2092" s="133"/>
      <c r="G2092" s="56"/>
      <c r="H2092" s="84">
        <f>SUMIF('Cash Inflows'!E:E,'AR Journal'!D2092,'Cash Inflows'!F:F)</f>
        <v>0</v>
      </c>
      <c r="I2092" s="84">
        <f t="shared" si="97"/>
        <v>0</v>
      </c>
      <c r="J2092">
        <f t="shared" si="98"/>
        <v>0</v>
      </c>
      <c r="K2092" t="b">
        <f ca="1">IF(TODAY()-E2092&gt;'Data Inputs'!$B$46,TRUE,FALSE)</f>
        <v>1</v>
      </c>
    </row>
    <row r="2093" spans="1:11" x14ac:dyDescent="0.25">
      <c r="A2093" s="110" t="str">
        <f t="shared" si="96"/>
        <v/>
      </c>
      <c r="B2093" s="55"/>
      <c r="C2093" s="129"/>
      <c r="D2093" s="55"/>
      <c r="E2093" s="56"/>
      <c r="F2093" s="133"/>
      <c r="G2093" s="56"/>
      <c r="H2093" s="84">
        <f>SUMIF('Cash Inflows'!E:E,'AR Journal'!D2093,'Cash Inflows'!F:F)</f>
        <v>0</v>
      </c>
      <c r="I2093" s="84">
        <f t="shared" si="97"/>
        <v>0</v>
      </c>
      <c r="J2093">
        <f t="shared" si="98"/>
        <v>0</v>
      </c>
      <c r="K2093" t="b">
        <f ca="1">IF(TODAY()-E2093&gt;'Data Inputs'!$B$46,TRUE,FALSE)</f>
        <v>1</v>
      </c>
    </row>
    <row r="2094" spans="1:11" x14ac:dyDescent="0.25">
      <c r="A2094" s="110" t="str">
        <f t="shared" si="96"/>
        <v/>
      </c>
      <c r="B2094" s="55"/>
      <c r="C2094" s="129"/>
      <c r="D2094" s="55"/>
      <c r="E2094" s="56"/>
      <c r="F2094" s="133"/>
      <c r="G2094" s="56"/>
      <c r="H2094" s="84">
        <f>SUMIF('Cash Inflows'!E:E,'AR Journal'!D2094,'Cash Inflows'!F:F)</f>
        <v>0</v>
      </c>
      <c r="I2094" s="84">
        <f t="shared" si="97"/>
        <v>0</v>
      </c>
      <c r="J2094">
        <f t="shared" si="98"/>
        <v>0</v>
      </c>
      <c r="K2094" t="b">
        <f ca="1">IF(TODAY()-E2094&gt;'Data Inputs'!$B$46,TRUE,FALSE)</f>
        <v>1</v>
      </c>
    </row>
    <row r="2095" spans="1:11" x14ac:dyDescent="0.25">
      <c r="A2095" s="110" t="str">
        <f t="shared" si="96"/>
        <v/>
      </c>
      <c r="B2095" s="55"/>
      <c r="C2095" s="129"/>
      <c r="D2095" s="55"/>
      <c r="E2095" s="56"/>
      <c r="F2095" s="133"/>
      <c r="G2095" s="56"/>
      <c r="H2095" s="84">
        <f>SUMIF('Cash Inflows'!E:E,'AR Journal'!D2095,'Cash Inflows'!F:F)</f>
        <v>0</v>
      </c>
      <c r="I2095" s="84">
        <f t="shared" si="97"/>
        <v>0</v>
      </c>
      <c r="J2095">
        <f t="shared" si="98"/>
        <v>0</v>
      </c>
      <c r="K2095" t="b">
        <f ca="1">IF(TODAY()-E2095&gt;'Data Inputs'!$B$46,TRUE,FALSE)</f>
        <v>1</v>
      </c>
    </row>
    <row r="2096" spans="1:11" x14ac:dyDescent="0.25">
      <c r="A2096" s="110" t="str">
        <f t="shared" si="96"/>
        <v/>
      </c>
      <c r="B2096" s="55"/>
      <c r="C2096" s="129"/>
      <c r="D2096" s="55"/>
      <c r="E2096" s="56"/>
      <c r="F2096" s="133"/>
      <c r="G2096" s="56"/>
      <c r="H2096" s="84">
        <f>SUMIF('Cash Inflows'!E:E,'AR Journal'!D2096,'Cash Inflows'!F:F)</f>
        <v>0</v>
      </c>
      <c r="I2096" s="84">
        <f t="shared" si="97"/>
        <v>0</v>
      </c>
      <c r="J2096">
        <f t="shared" si="98"/>
        <v>0</v>
      </c>
      <c r="K2096" t="b">
        <f ca="1">IF(TODAY()-E2096&gt;'Data Inputs'!$B$46,TRUE,FALSE)</f>
        <v>1</v>
      </c>
    </row>
    <row r="2097" spans="1:11" x14ac:dyDescent="0.25">
      <c r="A2097" s="110" t="str">
        <f t="shared" si="96"/>
        <v/>
      </c>
      <c r="B2097" s="55"/>
      <c r="C2097" s="129"/>
      <c r="D2097" s="55"/>
      <c r="E2097" s="56"/>
      <c r="F2097" s="133"/>
      <c r="G2097" s="56"/>
      <c r="H2097" s="84">
        <f>SUMIF('Cash Inflows'!E:E,'AR Journal'!D2097,'Cash Inflows'!F:F)</f>
        <v>0</v>
      </c>
      <c r="I2097" s="84">
        <f t="shared" si="97"/>
        <v>0</v>
      </c>
      <c r="J2097">
        <f t="shared" si="98"/>
        <v>0</v>
      </c>
      <c r="K2097" t="b">
        <f ca="1">IF(TODAY()-E2097&gt;'Data Inputs'!$B$46,TRUE,FALSE)</f>
        <v>1</v>
      </c>
    </row>
    <row r="2098" spans="1:11" x14ac:dyDescent="0.25">
      <c r="A2098" s="110" t="str">
        <f t="shared" si="96"/>
        <v/>
      </c>
      <c r="B2098" s="55"/>
      <c r="C2098" s="129"/>
      <c r="D2098" s="55"/>
      <c r="E2098" s="56"/>
      <c r="F2098" s="133"/>
      <c r="G2098" s="56"/>
      <c r="H2098" s="84">
        <f>SUMIF('Cash Inflows'!E:E,'AR Journal'!D2098,'Cash Inflows'!F:F)</f>
        <v>0</v>
      </c>
      <c r="I2098" s="84">
        <f t="shared" si="97"/>
        <v>0</v>
      </c>
      <c r="J2098">
        <f t="shared" si="98"/>
        <v>0</v>
      </c>
      <c r="K2098" t="b">
        <f ca="1">IF(TODAY()-E2098&gt;'Data Inputs'!$B$46,TRUE,FALSE)</f>
        <v>1</v>
      </c>
    </row>
    <row r="2099" spans="1:11" x14ac:dyDescent="0.25">
      <c r="A2099" s="110" t="str">
        <f t="shared" si="96"/>
        <v/>
      </c>
      <c r="B2099" s="55"/>
      <c r="C2099" s="129"/>
      <c r="D2099" s="55"/>
      <c r="E2099" s="56"/>
      <c r="F2099" s="133"/>
      <c r="G2099" s="56"/>
      <c r="H2099" s="84">
        <f>SUMIF('Cash Inflows'!E:E,'AR Journal'!D2099,'Cash Inflows'!F:F)</f>
        <v>0</v>
      </c>
      <c r="I2099" s="84">
        <f t="shared" si="97"/>
        <v>0</v>
      </c>
      <c r="J2099">
        <f t="shared" si="98"/>
        <v>0</v>
      </c>
      <c r="K2099" t="b">
        <f ca="1">IF(TODAY()-E2099&gt;'Data Inputs'!$B$46,TRUE,FALSE)</f>
        <v>1</v>
      </c>
    </row>
    <row r="2100" spans="1:11" x14ac:dyDescent="0.25">
      <c r="A2100" s="110" t="str">
        <f t="shared" si="96"/>
        <v/>
      </c>
      <c r="B2100" s="55"/>
      <c r="C2100" s="129"/>
      <c r="D2100" s="55"/>
      <c r="E2100" s="56"/>
      <c r="F2100" s="133"/>
      <c r="G2100" s="56"/>
      <c r="H2100" s="84">
        <f>SUMIF('Cash Inflows'!E:E,'AR Journal'!D2100,'Cash Inflows'!F:F)</f>
        <v>0</v>
      </c>
      <c r="I2100" s="84">
        <f t="shared" si="97"/>
        <v>0</v>
      </c>
      <c r="J2100">
        <f t="shared" si="98"/>
        <v>0</v>
      </c>
      <c r="K2100" t="b">
        <f ca="1">IF(TODAY()-E2100&gt;'Data Inputs'!$B$46,TRUE,FALSE)</f>
        <v>1</v>
      </c>
    </row>
    <row r="2101" spans="1:11" x14ac:dyDescent="0.25">
      <c r="A2101" s="110" t="str">
        <f t="shared" si="96"/>
        <v/>
      </c>
      <c r="B2101" s="55"/>
      <c r="C2101" s="129"/>
      <c r="D2101" s="55"/>
      <c r="E2101" s="56"/>
      <c r="F2101" s="133"/>
      <c r="G2101" s="56"/>
      <c r="H2101" s="84">
        <f>SUMIF('Cash Inflows'!E:E,'AR Journal'!D2101,'Cash Inflows'!F:F)</f>
        <v>0</v>
      </c>
      <c r="I2101" s="84">
        <f t="shared" si="97"/>
        <v>0</v>
      </c>
      <c r="J2101">
        <f t="shared" si="98"/>
        <v>0</v>
      </c>
      <c r="K2101" t="b">
        <f ca="1">IF(TODAY()-E2101&gt;'Data Inputs'!$B$46,TRUE,FALSE)</f>
        <v>1</v>
      </c>
    </row>
    <row r="2102" spans="1:11" x14ac:dyDescent="0.25">
      <c r="A2102" s="110" t="str">
        <f t="shared" si="96"/>
        <v/>
      </c>
      <c r="B2102" s="55"/>
      <c r="C2102" s="129"/>
      <c r="D2102" s="55"/>
      <c r="E2102" s="56"/>
      <c r="F2102" s="133"/>
      <c r="G2102" s="56"/>
      <c r="H2102" s="84">
        <f>SUMIF('Cash Inflows'!E:E,'AR Journal'!D2102,'Cash Inflows'!F:F)</f>
        <v>0</v>
      </c>
      <c r="I2102" s="84">
        <f t="shared" si="97"/>
        <v>0</v>
      </c>
      <c r="J2102">
        <f t="shared" si="98"/>
        <v>0</v>
      </c>
      <c r="K2102" t="b">
        <f ca="1">IF(TODAY()-E2102&gt;'Data Inputs'!$B$46,TRUE,FALSE)</f>
        <v>1</v>
      </c>
    </row>
    <row r="2103" spans="1:11" x14ac:dyDescent="0.25">
      <c r="A2103" s="110" t="str">
        <f t="shared" si="96"/>
        <v/>
      </c>
      <c r="B2103" s="55"/>
      <c r="C2103" s="129"/>
      <c r="D2103" s="55"/>
      <c r="E2103" s="56"/>
      <c r="F2103" s="133"/>
      <c r="G2103" s="56"/>
      <c r="H2103" s="84">
        <f>SUMIF('Cash Inflows'!E:E,'AR Journal'!D2103,'Cash Inflows'!F:F)</f>
        <v>0</v>
      </c>
      <c r="I2103" s="84">
        <f t="shared" si="97"/>
        <v>0</v>
      </c>
      <c r="J2103">
        <f t="shared" si="98"/>
        <v>0</v>
      </c>
      <c r="K2103" t="b">
        <f ca="1">IF(TODAY()-E2103&gt;'Data Inputs'!$B$46,TRUE,FALSE)</f>
        <v>1</v>
      </c>
    </row>
    <row r="2104" spans="1:11" x14ac:dyDescent="0.25">
      <c r="A2104" s="110" t="str">
        <f t="shared" si="96"/>
        <v/>
      </c>
      <c r="B2104" s="55"/>
      <c r="C2104" s="129"/>
      <c r="D2104" s="55"/>
      <c r="E2104" s="56"/>
      <c r="F2104" s="133"/>
      <c r="G2104" s="56"/>
      <c r="H2104" s="84">
        <f>SUMIF('Cash Inflows'!E:E,'AR Journal'!D2104,'Cash Inflows'!F:F)</f>
        <v>0</v>
      </c>
      <c r="I2104" s="84">
        <f t="shared" si="97"/>
        <v>0</v>
      </c>
      <c r="J2104">
        <f t="shared" si="98"/>
        <v>0</v>
      </c>
      <c r="K2104" t="b">
        <f ca="1">IF(TODAY()-E2104&gt;'Data Inputs'!$B$46,TRUE,FALSE)</f>
        <v>1</v>
      </c>
    </row>
    <row r="2105" spans="1:11" x14ac:dyDescent="0.25">
      <c r="A2105" s="110" t="str">
        <f t="shared" si="96"/>
        <v/>
      </c>
      <c r="B2105" s="55"/>
      <c r="C2105" s="129"/>
      <c r="D2105" s="55"/>
      <c r="E2105" s="56"/>
      <c r="F2105" s="133"/>
      <c r="G2105" s="56"/>
      <c r="H2105" s="84">
        <f>SUMIF('Cash Inflows'!E:E,'AR Journal'!D2105,'Cash Inflows'!F:F)</f>
        <v>0</v>
      </c>
      <c r="I2105" s="84">
        <f t="shared" si="97"/>
        <v>0</v>
      </c>
      <c r="J2105">
        <f t="shared" si="98"/>
        <v>0</v>
      </c>
      <c r="K2105" t="b">
        <f ca="1">IF(TODAY()-E2105&gt;'Data Inputs'!$B$46,TRUE,FALSE)</f>
        <v>1</v>
      </c>
    </row>
    <row r="2106" spans="1:11" x14ac:dyDescent="0.25">
      <c r="A2106" s="110" t="str">
        <f t="shared" si="96"/>
        <v/>
      </c>
      <c r="B2106" s="55"/>
      <c r="C2106" s="129"/>
      <c r="D2106" s="55"/>
      <c r="E2106" s="56"/>
      <c r="F2106" s="133"/>
      <c r="G2106" s="56"/>
      <c r="H2106" s="84">
        <f>SUMIF('Cash Inflows'!E:E,'AR Journal'!D2106,'Cash Inflows'!F:F)</f>
        <v>0</v>
      </c>
      <c r="I2106" s="84">
        <f t="shared" si="97"/>
        <v>0</v>
      </c>
      <c r="J2106">
        <f t="shared" si="98"/>
        <v>0</v>
      </c>
      <c r="K2106" t="b">
        <f ca="1">IF(TODAY()-E2106&gt;'Data Inputs'!$B$46,TRUE,FALSE)</f>
        <v>1</v>
      </c>
    </row>
    <row r="2107" spans="1:11" x14ac:dyDescent="0.25">
      <c r="A2107" s="110" t="str">
        <f t="shared" si="96"/>
        <v/>
      </c>
      <c r="B2107" s="55"/>
      <c r="C2107" s="129"/>
      <c r="D2107" s="55"/>
      <c r="E2107" s="56"/>
      <c r="F2107" s="133"/>
      <c r="G2107" s="56"/>
      <c r="H2107" s="84">
        <f>SUMIF('Cash Inflows'!E:E,'AR Journal'!D2107,'Cash Inflows'!F:F)</f>
        <v>0</v>
      </c>
      <c r="I2107" s="84">
        <f t="shared" si="97"/>
        <v>0</v>
      </c>
      <c r="J2107">
        <f t="shared" si="98"/>
        <v>0</v>
      </c>
      <c r="K2107" t="b">
        <f ca="1">IF(TODAY()-E2107&gt;'Data Inputs'!$B$46,TRUE,FALSE)</f>
        <v>1</v>
      </c>
    </row>
    <row r="2108" spans="1:11" x14ac:dyDescent="0.25">
      <c r="A2108" s="110" t="str">
        <f t="shared" si="96"/>
        <v/>
      </c>
      <c r="B2108" s="55"/>
      <c r="C2108" s="129"/>
      <c r="D2108" s="55"/>
      <c r="E2108" s="56"/>
      <c r="F2108" s="133"/>
      <c r="G2108" s="56"/>
      <c r="H2108" s="84">
        <f>SUMIF('Cash Inflows'!E:E,'AR Journal'!D2108,'Cash Inflows'!F:F)</f>
        <v>0</v>
      </c>
      <c r="I2108" s="84">
        <f t="shared" si="97"/>
        <v>0</v>
      </c>
      <c r="J2108">
        <f t="shared" si="98"/>
        <v>0</v>
      </c>
      <c r="K2108" t="b">
        <f ca="1">IF(TODAY()-E2108&gt;'Data Inputs'!$B$46,TRUE,FALSE)</f>
        <v>1</v>
      </c>
    </row>
    <row r="2109" spans="1:11" x14ac:dyDescent="0.25">
      <c r="A2109" s="110" t="str">
        <f t="shared" si="96"/>
        <v/>
      </c>
      <c r="B2109" s="55"/>
      <c r="C2109" s="129"/>
      <c r="D2109" s="55"/>
      <c r="E2109" s="56"/>
      <c r="F2109" s="133"/>
      <c r="G2109" s="56"/>
      <c r="H2109" s="84">
        <f>SUMIF('Cash Inflows'!E:E,'AR Journal'!D2109,'Cash Inflows'!F:F)</f>
        <v>0</v>
      </c>
      <c r="I2109" s="84">
        <f t="shared" si="97"/>
        <v>0</v>
      </c>
      <c r="J2109">
        <f t="shared" si="98"/>
        <v>0</v>
      </c>
      <c r="K2109" t="b">
        <f ca="1">IF(TODAY()-E2109&gt;'Data Inputs'!$B$46,TRUE,FALSE)</f>
        <v>1</v>
      </c>
    </row>
    <row r="2110" spans="1:11" x14ac:dyDescent="0.25">
      <c r="A2110" s="110" t="str">
        <f t="shared" si="96"/>
        <v/>
      </c>
      <c r="B2110" s="55"/>
      <c r="C2110" s="129"/>
      <c r="D2110" s="55"/>
      <c r="E2110" s="56"/>
      <c r="F2110" s="133"/>
      <c r="G2110" s="56"/>
      <c r="H2110" s="84">
        <f>SUMIF('Cash Inflows'!E:E,'AR Journal'!D2110,'Cash Inflows'!F:F)</f>
        <v>0</v>
      </c>
      <c r="I2110" s="84">
        <f t="shared" si="97"/>
        <v>0</v>
      </c>
      <c r="J2110">
        <f t="shared" si="98"/>
        <v>0</v>
      </c>
      <c r="K2110" t="b">
        <f ca="1">IF(TODAY()-E2110&gt;'Data Inputs'!$B$46,TRUE,FALSE)</f>
        <v>1</v>
      </c>
    </row>
    <row r="2111" spans="1:11" x14ac:dyDescent="0.25">
      <c r="A2111" s="110" t="str">
        <f t="shared" si="96"/>
        <v/>
      </c>
      <c r="B2111" s="55"/>
      <c r="C2111" s="129"/>
      <c r="D2111" s="55"/>
      <c r="E2111" s="56"/>
      <c r="F2111" s="133"/>
      <c r="G2111" s="56"/>
      <c r="H2111" s="84">
        <f>SUMIF('Cash Inflows'!E:E,'AR Journal'!D2111,'Cash Inflows'!F:F)</f>
        <v>0</v>
      </c>
      <c r="I2111" s="84">
        <f t="shared" si="97"/>
        <v>0</v>
      </c>
      <c r="J2111">
        <f t="shared" si="98"/>
        <v>0</v>
      </c>
      <c r="K2111" t="b">
        <f ca="1">IF(TODAY()-E2111&gt;'Data Inputs'!$B$46,TRUE,FALSE)</f>
        <v>1</v>
      </c>
    </row>
    <row r="2112" spans="1:11" x14ac:dyDescent="0.25">
      <c r="A2112" s="110" t="str">
        <f t="shared" si="96"/>
        <v/>
      </c>
      <c r="B2112" s="55"/>
      <c r="C2112" s="129"/>
      <c r="D2112" s="55"/>
      <c r="E2112" s="56"/>
      <c r="F2112" s="133"/>
      <c r="G2112" s="56"/>
      <c r="H2112" s="84">
        <f>SUMIF('Cash Inflows'!E:E,'AR Journal'!D2112,'Cash Inflows'!F:F)</f>
        <v>0</v>
      </c>
      <c r="I2112" s="84">
        <f t="shared" si="97"/>
        <v>0</v>
      </c>
      <c r="J2112">
        <f t="shared" si="98"/>
        <v>0</v>
      </c>
      <c r="K2112" t="b">
        <f ca="1">IF(TODAY()-E2112&gt;'Data Inputs'!$B$46,TRUE,FALSE)</f>
        <v>1</v>
      </c>
    </row>
    <row r="2113" spans="1:11" x14ac:dyDescent="0.25">
      <c r="A2113" s="110" t="str">
        <f t="shared" si="96"/>
        <v/>
      </c>
      <c r="B2113" s="55"/>
      <c r="C2113" s="129"/>
      <c r="D2113" s="55"/>
      <c r="E2113" s="56"/>
      <c r="F2113" s="133"/>
      <c r="G2113" s="56"/>
      <c r="H2113" s="84">
        <f>SUMIF('Cash Inflows'!E:E,'AR Journal'!D2113,'Cash Inflows'!F:F)</f>
        <v>0</v>
      </c>
      <c r="I2113" s="84">
        <f t="shared" si="97"/>
        <v>0</v>
      </c>
      <c r="J2113">
        <f t="shared" si="98"/>
        <v>0</v>
      </c>
      <c r="K2113" t="b">
        <f ca="1">IF(TODAY()-E2113&gt;'Data Inputs'!$B$46,TRUE,FALSE)</f>
        <v>1</v>
      </c>
    </row>
    <row r="2114" spans="1:11" x14ac:dyDescent="0.25">
      <c r="A2114" s="110" t="str">
        <f t="shared" si="96"/>
        <v/>
      </c>
      <c r="B2114" s="55"/>
      <c r="C2114" s="129"/>
      <c r="D2114" s="55"/>
      <c r="E2114" s="56"/>
      <c r="F2114" s="133"/>
      <c r="G2114" s="56"/>
      <c r="H2114" s="84">
        <f>SUMIF('Cash Inflows'!E:E,'AR Journal'!D2114,'Cash Inflows'!F:F)</f>
        <v>0</v>
      </c>
      <c r="I2114" s="84">
        <f t="shared" si="97"/>
        <v>0</v>
      </c>
      <c r="J2114">
        <f t="shared" si="98"/>
        <v>0</v>
      </c>
      <c r="K2114" t="b">
        <f ca="1">IF(TODAY()-E2114&gt;'Data Inputs'!$B$46,TRUE,FALSE)</f>
        <v>1</v>
      </c>
    </row>
    <row r="2115" spans="1:11" x14ac:dyDescent="0.25">
      <c r="A2115" s="110" t="str">
        <f t="shared" ref="A2115:A2178" si="99">IF(E2115="","",E2115+(6-J2115))</f>
        <v/>
      </c>
      <c r="B2115" s="55"/>
      <c r="C2115" s="129"/>
      <c r="D2115" s="55"/>
      <c r="E2115" s="56"/>
      <c r="F2115" s="133"/>
      <c r="G2115" s="56"/>
      <c r="H2115" s="84">
        <f>SUMIF('Cash Inflows'!E:E,'AR Journal'!D2115,'Cash Inflows'!F:F)</f>
        <v>0</v>
      </c>
      <c r="I2115" s="84">
        <f t="shared" ref="I2115:I2178" si="100">F2115-H2115</f>
        <v>0</v>
      </c>
      <c r="J2115">
        <f t="shared" ref="J2115:J2178" si="101">IF(WEEKDAY(E2115)=7,0,WEEKDAY(E2115))</f>
        <v>0</v>
      </c>
      <c r="K2115" t="b">
        <f ca="1">IF(TODAY()-E2115&gt;'Data Inputs'!$B$46,TRUE,FALSE)</f>
        <v>1</v>
      </c>
    </row>
    <row r="2116" spans="1:11" x14ac:dyDescent="0.25">
      <c r="A2116" s="110" t="str">
        <f t="shared" si="99"/>
        <v/>
      </c>
      <c r="B2116" s="55"/>
      <c r="C2116" s="129"/>
      <c r="D2116" s="55"/>
      <c r="E2116" s="56"/>
      <c r="F2116" s="133"/>
      <c r="G2116" s="56"/>
      <c r="H2116" s="84">
        <f>SUMIF('Cash Inflows'!E:E,'AR Journal'!D2116,'Cash Inflows'!F:F)</f>
        <v>0</v>
      </c>
      <c r="I2116" s="84">
        <f t="shared" si="100"/>
        <v>0</v>
      </c>
      <c r="J2116">
        <f t="shared" si="101"/>
        <v>0</v>
      </c>
      <c r="K2116" t="b">
        <f ca="1">IF(TODAY()-E2116&gt;'Data Inputs'!$B$46,TRUE,FALSE)</f>
        <v>1</v>
      </c>
    </row>
    <row r="2117" spans="1:11" x14ac:dyDescent="0.25">
      <c r="A2117" s="110" t="str">
        <f t="shared" si="99"/>
        <v/>
      </c>
      <c r="B2117" s="55"/>
      <c r="C2117" s="129"/>
      <c r="D2117" s="55"/>
      <c r="E2117" s="56"/>
      <c r="F2117" s="133"/>
      <c r="G2117" s="56"/>
      <c r="H2117" s="84">
        <f>SUMIF('Cash Inflows'!E:E,'AR Journal'!D2117,'Cash Inflows'!F:F)</f>
        <v>0</v>
      </c>
      <c r="I2117" s="84">
        <f t="shared" si="100"/>
        <v>0</v>
      </c>
      <c r="J2117">
        <f t="shared" si="101"/>
        <v>0</v>
      </c>
      <c r="K2117" t="b">
        <f ca="1">IF(TODAY()-E2117&gt;'Data Inputs'!$B$46,TRUE,FALSE)</f>
        <v>1</v>
      </c>
    </row>
    <row r="2118" spans="1:11" x14ac:dyDescent="0.25">
      <c r="A2118" s="110" t="str">
        <f t="shared" si="99"/>
        <v/>
      </c>
      <c r="B2118" s="55"/>
      <c r="C2118" s="129"/>
      <c r="D2118" s="55"/>
      <c r="E2118" s="56"/>
      <c r="F2118" s="133"/>
      <c r="G2118" s="56"/>
      <c r="H2118" s="84">
        <f>SUMIF('Cash Inflows'!E:E,'AR Journal'!D2118,'Cash Inflows'!F:F)</f>
        <v>0</v>
      </c>
      <c r="I2118" s="84">
        <f t="shared" si="100"/>
        <v>0</v>
      </c>
      <c r="J2118">
        <f t="shared" si="101"/>
        <v>0</v>
      </c>
      <c r="K2118" t="b">
        <f ca="1">IF(TODAY()-E2118&gt;'Data Inputs'!$B$46,TRUE,FALSE)</f>
        <v>1</v>
      </c>
    </row>
    <row r="2119" spans="1:11" x14ac:dyDescent="0.25">
      <c r="A2119" s="110" t="str">
        <f t="shared" si="99"/>
        <v/>
      </c>
      <c r="B2119" s="55"/>
      <c r="C2119" s="129"/>
      <c r="D2119" s="55"/>
      <c r="E2119" s="56"/>
      <c r="F2119" s="133"/>
      <c r="G2119" s="56"/>
      <c r="H2119" s="84">
        <f>SUMIF('Cash Inflows'!E:E,'AR Journal'!D2119,'Cash Inflows'!F:F)</f>
        <v>0</v>
      </c>
      <c r="I2119" s="84">
        <f t="shared" si="100"/>
        <v>0</v>
      </c>
      <c r="J2119">
        <f t="shared" si="101"/>
        <v>0</v>
      </c>
      <c r="K2119" t="b">
        <f ca="1">IF(TODAY()-E2119&gt;'Data Inputs'!$B$46,TRUE,FALSE)</f>
        <v>1</v>
      </c>
    </row>
    <row r="2120" spans="1:11" x14ac:dyDescent="0.25">
      <c r="A2120" s="110" t="str">
        <f t="shared" si="99"/>
        <v/>
      </c>
      <c r="B2120" s="55"/>
      <c r="C2120" s="129"/>
      <c r="D2120" s="55"/>
      <c r="E2120" s="56"/>
      <c r="F2120" s="133"/>
      <c r="G2120" s="56"/>
      <c r="H2120" s="84">
        <f>SUMIF('Cash Inflows'!E:E,'AR Journal'!D2120,'Cash Inflows'!F:F)</f>
        <v>0</v>
      </c>
      <c r="I2120" s="84">
        <f t="shared" si="100"/>
        <v>0</v>
      </c>
      <c r="J2120">
        <f t="shared" si="101"/>
        <v>0</v>
      </c>
      <c r="K2120" t="b">
        <f ca="1">IF(TODAY()-E2120&gt;'Data Inputs'!$B$46,TRUE,FALSE)</f>
        <v>1</v>
      </c>
    </row>
    <row r="2121" spans="1:11" x14ac:dyDescent="0.25">
      <c r="A2121" s="110" t="str">
        <f t="shared" si="99"/>
        <v/>
      </c>
      <c r="B2121" s="55"/>
      <c r="C2121" s="129"/>
      <c r="D2121" s="55"/>
      <c r="E2121" s="56"/>
      <c r="F2121" s="133"/>
      <c r="G2121" s="56"/>
      <c r="H2121" s="84">
        <f>SUMIF('Cash Inflows'!E:E,'AR Journal'!D2121,'Cash Inflows'!F:F)</f>
        <v>0</v>
      </c>
      <c r="I2121" s="84">
        <f t="shared" si="100"/>
        <v>0</v>
      </c>
      <c r="J2121">
        <f t="shared" si="101"/>
        <v>0</v>
      </c>
      <c r="K2121" t="b">
        <f ca="1">IF(TODAY()-E2121&gt;'Data Inputs'!$B$46,TRUE,FALSE)</f>
        <v>1</v>
      </c>
    </row>
    <row r="2122" spans="1:11" x14ac:dyDescent="0.25">
      <c r="A2122" s="110" t="str">
        <f t="shared" si="99"/>
        <v/>
      </c>
      <c r="B2122" s="55"/>
      <c r="C2122" s="129"/>
      <c r="D2122" s="55"/>
      <c r="E2122" s="56"/>
      <c r="F2122" s="133"/>
      <c r="G2122" s="56"/>
      <c r="H2122" s="84">
        <f>SUMIF('Cash Inflows'!E:E,'AR Journal'!D2122,'Cash Inflows'!F:F)</f>
        <v>0</v>
      </c>
      <c r="I2122" s="84">
        <f t="shared" si="100"/>
        <v>0</v>
      </c>
      <c r="J2122">
        <f t="shared" si="101"/>
        <v>0</v>
      </c>
      <c r="K2122" t="b">
        <f ca="1">IF(TODAY()-E2122&gt;'Data Inputs'!$B$46,TRUE,FALSE)</f>
        <v>1</v>
      </c>
    </row>
    <row r="2123" spans="1:11" x14ac:dyDescent="0.25">
      <c r="A2123" s="110" t="str">
        <f t="shared" si="99"/>
        <v/>
      </c>
      <c r="B2123" s="55"/>
      <c r="C2123" s="129"/>
      <c r="D2123" s="55"/>
      <c r="E2123" s="56"/>
      <c r="F2123" s="133"/>
      <c r="G2123" s="56"/>
      <c r="H2123" s="84">
        <f>SUMIF('Cash Inflows'!E:E,'AR Journal'!D2123,'Cash Inflows'!F:F)</f>
        <v>0</v>
      </c>
      <c r="I2123" s="84">
        <f t="shared" si="100"/>
        <v>0</v>
      </c>
      <c r="J2123">
        <f t="shared" si="101"/>
        <v>0</v>
      </c>
      <c r="K2123" t="b">
        <f ca="1">IF(TODAY()-E2123&gt;'Data Inputs'!$B$46,TRUE,FALSE)</f>
        <v>1</v>
      </c>
    </row>
    <row r="2124" spans="1:11" x14ac:dyDescent="0.25">
      <c r="A2124" s="110" t="str">
        <f t="shared" si="99"/>
        <v/>
      </c>
      <c r="B2124" s="55"/>
      <c r="C2124" s="129"/>
      <c r="D2124" s="55"/>
      <c r="E2124" s="56"/>
      <c r="F2124" s="133"/>
      <c r="G2124" s="56"/>
      <c r="H2124" s="84">
        <f>SUMIF('Cash Inflows'!E:E,'AR Journal'!D2124,'Cash Inflows'!F:F)</f>
        <v>0</v>
      </c>
      <c r="I2124" s="84">
        <f t="shared" si="100"/>
        <v>0</v>
      </c>
      <c r="J2124">
        <f t="shared" si="101"/>
        <v>0</v>
      </c>
      <c r="K2124" t="b">
        <f ca="1">IF(TODAY()-E2124&gt;'Data Inputs'!$B$46,TRUE,FALSE)</f>
        <v>1</v>
      </c>
    </row>
    <row r="2125" spans="1:11" x14ac:dyDescent="0.25">
      <c r="A2125" s="110" t="str">
        <f t="shared" si="99"/>
        <v/>
      </c>
      <c r="B2125" s="55"/>
      <c r="C2125" s="129"/>
      <c r="D2125" s="55"/>
      <c r="E2125" s="56"/>
      <c r="F2125" s="133"/>
      <c r="G2125" s="56"/>
      <c r="H2125" s="84">
        <f>SUMIF('Cash Inflows'!E:E,'AR Journal'!D2125,'Cash Inflows'!F:F)</f>
        <v>0</v>
      </c>
      <c r="I2125" s="84">
        <f t="shared" si="100"/>
        <v>0</v>
      </c>
      <c r="J2125">
        <f t="shared" si="101"/>
        <v>0</v>
      </c>
      <c r="K2125" t="b">
        <f ca="1">IF(TODAY()-E2125&gt;'Data Inputs'!$B$46,TRUE,FALSE)</f>
        <v>1</v>
      </c>
    </row>
    <row r="2126" spans="1:11" x14ac:dyDescent="0.25">
      <c r="A2126" s="110" t="str">
        <f t="shared" si="99"/>
        <v/>
      </c>
      <c r="B2126" s="55"/>
      <c r="C2126" s="129"/>
      <c r="D2126" s="55"/>
      <c r="E2126" s="56"/>
      <c r="F2126" s="133"/>
      <c r="G2126" s="56"/>
      <c r="H2126" s="84">
        <f>SUMIF('Cash Inflows'!E:E,'AR Journal'!D2126,'Cash Inflows'!F:F)</f>
        <v>0</v>
      </c>
      <c r="I2126" s="84">
        <f t="shared" si="100"/>
        <v>0</v>
      </c>
      <c r="J2126">
        <f t="shared" si="101"/>
        <v>0</v>
      </c>
      <c r="K2126" t="b">
        <f ca="1">IF(TODAY()-E2126&gt;'Data Inputs'!$B$46,TRUE,FALSE)</f>
        <v>1</v>
      </c>
    </row>
    <row r="2127" spans="1:11" x14ac:dyDescent="0.25">
      <c r="A2127" s="110" t="str">
        <f t="shared" si="99"/>
        <v/>
      </c>
      <c r="B2127" s="55"/>
      <c r="C2127" s="129"/>
      <c r="D2127" s="55"/>
      <c r="E2127" s="56"/>
      <c r="F2127" s="133"/>
      <c r="G2127" s="56"/>
      <c r="H2127" s="84">
        <f>SUMIF('Cash Inflows'!E:E,'AR Journal'!D2127,'Cash Inflows'!F:F)</f>
        <v>0</v>
      </c>
      <c r="I2127" s="84">
        <f t="shared" si="100"/>
        <v>0</v>
      </c>
      <c r="J2127">
        <f t="shared" si="101"/>
        <v>0</v>
      </c>
      <c r="K2127" t="b">
        <f ca="1">IF(TODAY()-E2127&gt;'Data Inputs'!$B$46,TRUE,FALSE)</f>
        <v>1</v>
      </c>
    </row>
    <row r="2128" spans="1:11" x14ac:dyDescent="0.25">
      <c r="A2128" s="110" t="str">
        <f t="shared" si="99"/>
        <v/>
      </c>
      <c r="B2128" s="55"/>
      <c r="C2128" s="129"/>
      <c r="D2128" s="55"/>
      <c r="E2128" s="56"/>
      <c r="F2128" s="133"/>
      <c r="G2128" s="56"/>
      <c r="H2128" s="84">
        <f>SUMIF('Cash Inflows'!E:E,'AR Journal'!D2128,'Cash Inflows'!F:F)</f>
        <v>0</v>
      </c>
      <c r="I2128" s="84">
        <f t="shared" si="100"/>
        <v>0</v>
      </c>
      <c r="J2128">
        <f t="shared" si="101"/>
        <v>0</v>
      </c>
      <c r="K2128" t="b">
        <f ca="1">IF(TODAY()-E2128&gt;'Data Inputs'!$B$46,TRUE,FALSE)</f>
        <v>1</v>
      </c>
    </row>
    <row r="2129" spans="1:11" x14ac:dyDescent="0.25">
      <c r="A2129" s="110" t="str">
        <f t="shared" si="99"/>
        <v/>
      </c>
      <c r="B2129" s="55"/>
      <c r="C2129" s="129"/>
      <c r="D2129" s="55"/>
      <c r="E2129" s="56"/>
      <c r="F2129" s="133"/>
      <c r="G2129" s="56"/>
      <c r="H2129" s="84">
        <f>SUMIF('Cash Inflows'!E:E,'AR Journal'!D2129,'Cash Inflows'!F:F)</f>
        <v>0</v>
      </c>
      <c r="I2129" s="84">
        <f t="shared" si="100"/>
        <v>0</v>
      </c>
      <c r="J2129">
        <f t="shared" si="101"/>
        <v>0</v>
      </c>
      <c r="K2129" t="b">
        <f ca="1">IF(TODAY()-E2129&gt;'Data Inputs'!$B$46,TRUE,FALSE)</f>
        <v>1</v>
      </c>
    </row>
    <row r="2130" spans="1:11" x14ac:dyDescent="0.25">
      <c r="A2130" s="110" t="str">
        <f t="shared" si="99"/>
        <v/>
      </c>
      <c r="B2130" s="55"/>
      <c r="C2130" s="129"/>
      <c r="D2130" s="55"/>
      <c r="E2130" s="56"/>
      <c r="F2130" s="133"/>
      <c r="G2130" s="56"/>
      <c r="H2130" s="84">
        <f>SUMIF('Cash Inflows'!E:E,'AR Journal'!D2130,'Cash Inflows'!F:F)</f>
        <v>0</v>
      </c>
      <c r="I2130" s="84">
        <f t="shared" si="100"/>
        <v>0</v>
      </c>
      <c r="J2130">
        <f t="shared" si="101"/>
        <v>0</v>
      </c>
      <c r="K2130" t="b">
        <f ca="1">IF(TODAY()-E2130&gt;'Data Inputs'!$B$46,TRUE,FALSE)</f>
        <v>1</v>
      </c>
    </row>
    <row r="2131" spans="1:11" x14ac:dyDescent="0.25">
      <c r="A2131" s="110" t="str">
        <f t="shared" si="99"/>
        <v/>
      </c>
      <c r="B2131" s="55"/>
      <c r="C2131" s="129"/>
      <c r="D2131" s="55"/>
      <c r="E2131" s="56"/>
      <c r="F2131" s="133"/>
      <c r="G2131" s="56"/>
      <c r="H2131" s="84">
        <f>SUMIF('Cash Inflows'!E:E,'AR Journal'!D2131,'Cash Inflows'!F:F)</f>
        <v>0</v>
      </c>
      <c r="I2131" s="84">
        <f t="shared" si="100"/>
        <v>0</v>
      </c>
      <c r="J2131">
        <f t="shared" si="101"/>
        <v>0</v>
      </c>
      <c r="K2131" t="b">
        <f ca="1">IF(TODAY()-E2131&gt;'Data Inputs'!$B$46,TRUE,FALSE)</f>
        <v>1</v>
      </c>
    </row>
    <row r="2132" spans="1:11" x14ac:dyDescent="0.25">
      <c r="A2132" s="110" t="str">
        <f t="shared" si="99"/>
        <v/>
      </c>
      <c r="B2132" s="55"/>
      <c r="C2132" s="129"/>
      <c r="D2132" s="55"/>
      <c r="E2132" s="56"/>
      <c r="F2132" s="133"/>
      <c r="G2132" s="56"/>
      <c r="H2132" s="84">
        <f>SUMIF('Cash Inflows'!E:E,'AR Journal'!D2132,'Cash Inflows'!F:F)</f>
        <v>0</v>
      </c>
      <c r="I2132" s="84">
        <f t="shared" si="100"/>
        <v>0</v>
      </c>
      <c r="J2132">
        <f t="shared" si="101"/>
        <v>0</v>
      </c>
      <c r="K2132" t="b">
        <f ca="1">IF(TODAY()-E2132&gt;'Data Inputs'!$B$46,TRUE,FALSE)</f>
        <v>1</v>
      </c>
    </row>
    <row r="2133" spans="1:11" x14ac:dyDescent="0.25">
      <c r="A2133" s="110" t="str">
        <f t="shared" si="99"/>
        <v/>
      </c>
      <c r="B2133" s="55"/>
      <c r="C2133" s="129"/>
      <c r="D2133" s="55"/>
      <c r="E2133" s="56"/>
      <c r="F2133" s="133"/>
      <c r="G2133" s="56"/>
      <c r="H2133" s="84">
        <f>SUMIF('Cash Inflows'!E:E,'AR Journal'!D2133,'Cash Inflows'!F:F)</f>
        <v>0</v>
      </c>
      <c r="I2133" s="84">
        <f t="shared" si="100"/>
        <v>0</v>
      </c>
      <c r="J2133">
        <f t="shared" si="101"/>
        <v>0</v>
      </c>
      <c r="K2133" t="b">
        <f ca="1">IF(TODAY()-E2133&gt;'Data Inputs'!$B$46,TRUE,FALSE)</f>
        <v>1</v>
      </c>
    </row>
    <row r="2134" spans="1:11" x14ac:dyDescent="0.25">
      <c r="A2134" s="110" t="str">
        <f t="shared" si="99"/>
        <v/>
      </c>
      <c r="B2134" s="55"/>
      <c r="C2134" s="129"/>
      <c r="D2134" s="55"/>
      <c r="E2134" s="56"/>
      <c r="F2134" s="133"/>
      <c r="G2134" s="56"/>
      <c r="H2134" s="84">
        <f>SUMIF('Cash Inflows'!E:E,'AR Journal'!D2134,'Cash Inflows'!F:F)</f>
        <v>0</v>
      </c>
      <c r="I2134" s="84">
        <f t="shared" si="100"/>
        <v>0</v>
      </c>
      <c r="J2134">
        <f t="shared" si="101"/>
        <v>0</v>
      </c>
      <c r="K2134" t="b">
        <f ca="1">IF(TODAY()-E2134&gt;'Data Inputs'!$B$46,TRUE,FALSE)</f>
        <v>1</v>
      </c>
    </row>
    <row r="2135" spans="1:11" x14ac:dyDescent="0.25">
      <c r="A2135" s="110" t="str">
        <f t="shared" si="99"/>
        <v/>
      </c>
      <c r="B2135" s="55"/>
      <c r="C2135" s="129"/>
      <c r="D2135" s="55"/>
      <c r="E2135" s="56"/>
      <c r="F2135" s="133"/>
      <c r="G2135" s="56"/>
      <c r="H2135" s="84">
        <f>SUMIF('Cash Inflows'!E:E,'AR Journal'!D2135,'Cash Inflows'!F:F)</f>
        <v>0</v>
      </c>
      <c r="I2135" s="84">
        <f t="shared" si="100"/>
        <v>0</v>
      </c>
      <c r="J2135">
        <f t="shared" si="101"/>
        <v>0</v>
      </c>
      <c r="K2135" t="b">
        <f ca="1">IF(TODAY()-E2135&gt;'Data Inputs'!$B$46,TRUE,FALSE)</f>
        <v>1</v>
      </c>
    </row>
    <row r="2136" spans="1:11" x14ac:dyDescent="0.25">
      <c r="A2136" s="110" t="str">
        <f t="shared" si="99"/>
        <v/>
      </c>
      <c r="B2136" s="55"/>
      <c r="C2136" s="129"/>
      <c r="D2136" s="55"/>
      <c r="E2136" s="56"/>
      <c r="F2136" s="133"/>
      <c r="G2136" s="56"/>
      <c r="H2136" s="84">
        <f>SUMIF('Cash Inflows'!E:E,'AR Journal'!D2136,'Cash Inflows'!F:F)</f>
        <v>0</v>
      </c>
      <c r="I2136" s="84">
        <f t="shared" si="100"/>
        <v>0</v>
      </c>
      <c r="J2136">
        <f t="shared" si="101"/>
        <v>0</v>
      </c>
      <c r="K2136" t="b">
        <f ca="1">IF(TODAY()-E2136&gt;'Data Inputs'!$B$46,TRUE,FALSE)</f>
        <v>1</v>
      </c>
    </row>
    <row r="2137" spans="1:11" x14ac:dyDescent="0.25">
      <c r="A2137" s="110" t="str">
        <f t="shared" si="99"/>
        <v/>
      </c>
      <c r="B2137" s="55"/>
      <c r="C2137" s="129"/>
      <c r="D2137" s="55"/>
      <c r="E2137" s="56"/>
      <c r="F2137" s="133"/>
      <c r="G2137" s="56"/>
      <c r="H2137" s="84">
        <f>SUMIF('Cash Inflows'!E:E,'AR Journal'!D2137,'Cash Inflows'!F:F)</f>
        <v>0</v>
      </c>
      <c r="I2137" s="84">
        <f t="shared" si="100"/>
        <v>0</v>
      </c>
      <c r="J2137">
        <f t="shared" si="101"/>
        <v>0</v>
      </c>
      <c r="K2137" t="b">
        <f ca="1">IF(TODAY()-E2137&gt;'Data Inputs'!$B$46,TRUE,FALSE)</f>
        <v>1</v>
      </c>
    </row>
    <row r="2138" spans="1:11" x14ac:dyDescent="0.25">
      <c r="A2138" s="110" t="str">
        <f t="shared" si="99"/>
        <v/>
      </c>
      <c r="B2138" s="55"/>
      <c r="C2138" s="129"/>
      <c r="D2138" s="55"/>
      <c r="E2138" s="56"/>
      <c r="F2138" s="133"/>
      <c r="G2138" s="56"/>
      <c r="H2138" s="84">
        <f>SUMIF('Cash Inflows'!E:E,'AR Journal'!D2138,'Cash Inflows'!F:F)</f>
        <v>0</v>
      </c>
      <c r="I2138" s="84">
        <f t="shared" si="100"/>
        <v>0</v>
      </c>
      <c r="J2138">
        <f t="shared" si="101"/>
        <v>0</v>
      </c>
      <c r="K2138" t="b">
        <f ca="1">IF(TODAY()-E2138&gt;'Data Inputs'!$B$46,TRUE,FALSE)</f>
        <v>1</v>
      </c>
    </row>
    <row r="2139" spans="1:11" x14ac:dyDescent="0.25">
      <c r="A2139" s="110" t="str">
        <f t="shared" si="99"/>
        <v/>
      </c>
      <c r="B2139" s="55"/>
      <c r="C2139" s="129"/>
      <c r="D2139" s="55"/>
      <c r="E2139" s="56"/>
      <c r="F2139" s="133"/>
      <c r="G2139" s="56"/>
      <c r="H2139" s="84">
        <f>SUMIF('Cash Inflows'!E:E,'AR Journal'!D2139,'Cash Inflows'!F:F)</f>
        <v>0</v>
      </c>
      <c r="I2139" s="84">
        <f t="shared" si="100"/>
        <v>0</v>
      </c>
      <c r="J2139">
        <f t="shared" si="101"/>
        <v>0</v>
      </c>
      <c r="K2139" t="b">
        <f ca="1">IF(TODAY()-E2139&gt;'Data Inputs'!$B$46,TRUE,FALSE)</f>
        <v>1</v>
      </c>
    </row>
    <row r="2140" spans="1:11" x14ac:dyDescent="0.25">
      <c r="A2140" s="110" t="str">
        <f t="shared" si="99"/>
        <v/>
      </c>
      <c r="B2140" s="55"/>
      <c r="C2140" s="129"/>
      <c r="D2140" s="55"/>
      <c r="E2140" s="56"/>
      <c r="F2140" s="133"/>
      <c r="G2140" s="56"/>
      <c r="H2140" s="84">
        <f>SUMIF('Cash Inflows'!E:E,'AR Journal'!D2140,'Cash Inflows'!F:F)</f>
        <v>0</v>
      </c>
      <c r="I2140" s="84">
        <f t="shared" si="100"/>
        <v>0</v>
      </c>
      <c r="J2140">
        <f t="shared" si="101"/>
        <v>0</v>
      </c>
      <c r="K2140" t="b">
        <f ca="1">IF(TODAY()-E2140&gt;'Data Inputs'!$B$46,TRUE,FALSE)</f>
        <v>1</v>
      </c>
    </row>
    <row r="2141" spans="1:11" x14ac:dyDescent="0.25">
      <c r="A2141" s="110" t="str">
        <f t="shared" si="99"/>
        <v/>
      </c>
      <c r="B2141" s="55"/>
      <c r="C2141" s="129"/>
      <c r="D2141" s="55"/>
      <c r="E2141" s="56"/>
      <c r="F2141" s="133"/>
      <c r="G2141" s="56"/>
      <c r="H2141" s="84">
        <f>SUMIF('Cash Inflows'!E:E,'AR Journal'!D2141,'Cash Inflows'!F:F)</f>
        <v>0</v>
      </c>
      <c r="I2141" s="84">
        <f t="shared" si="100"/>
        <v>0</v>
      </c>
      <c r="J2141">
        <f t="shared" si="101"/>
        <v>0</v>
      </c>
      <c r="K2141" t="b">
        <f ca="1">IF(TODAY()-E2141&gt;'Data Inputs'!$B$46,TRUE,FALSE)</f>
        <v>1</v>
      </c>
    </row>
    <row r="2142" spans="1:11" x14ac:dyDescent="0.25">
      <c r="A2142" s="110" t="str">
        <f t="shared" si="99"/>
        <v/>
      </c>
      <c r="B2142" s="55"/>
      <c r="C2142" s="129"/>
      <c r="D2142" s="55"/>
      <c r="E2142" s="56"/>
      <c r="F2142" s="133"/>
      <c r="G2142" s="56"/>
      <c r="H2142" s="84">
        <f>SUMIF('Cash Inflows'!E:E,'AR Journal'!D2142,'Cash Inflows'!F:F)</f>
        <v>0</v>
      </c>
      <c r="I2142" s="84">
        <f t="shared" si="100"/>
        <v>0</v>
      </c>
      <c r="J2142">
        <f t="shared" si="101"/>
        <v>0</v>
      </c>
      <c r="K2142" t="b">
        <f ca="1">IF(TODAY()-E2142&gt;'Data Inputs'!$B$46,TRUE,FALSE)</f>
        <v>1</v>
      </c>
    </row>
    <row r="2143" spans="1:11" x14ac:dyDescent="0.25">
      <c r="A2143" s="110" t="str">
        <f t="shared" si="99"/>
        <v/>
      </c>
      <c r="B2143" s="55"/>
      <c r="C2143" s="129"/>
      <c r="D2143" s="55"/>
      <c r="E2143" s="56"/>
      <c r="F2143" s="133"/>
      <c r="G2143" s="56"/>
      <c r="H2143" s="84">
        <f>SUMIF('Cash Inflows'!E:E,'AR Journal'!D2143,'Cash Inflows'!F:F)</f>
        <v>0</v>
      </c>
      <c r="I2143" s="84">
        <f t="shared" si="100"/>
        <v>0</v>
      </c>
      <c r="J2143">
        <f t="shared" si="101"/>
        <v>0</v>
      </c>
      <c r="K2143" t="b">
        <f ca="1">IF(TODAY()-E2143&gt;'Data Inputs'!$B$46,TRUE,FALSE)</f>
        <v>1</v>
      </c>
    </row>
    <row r="2144" spans="1:11" x14ac:dyDescent="0.25">
      <c r="A2144" s="110" t="str">
        <f t="shared" si="99"/>
        <v/>
      </c>
      <c r="B2144" s="55"/>
      <c r="C2144" s="129"/>
      <c r="D2144" s="55"/>
      <c r="E2144" s="56"/>
      <c r="F2144" s="133"/>
      <c r="G2144" s="56"/>
      <c r="H2144" s="84">
        <f>SUMIF('Cash Inflows'!E:E,'AR Journal'!D2144,'Cash Inflows'!F:F)</f>
        <v>0</v>
      </c>
      <c r="I2144" s="84">
        <f t="shared" si="100"/>
        <v>0</v>
      </c>
      <c r="J2144">
        <f t="shared" si="101"/>
        <v>0</v>
      </c>
      <c r="K2144" t="b">
        <f ca="1">IF(TODAY()-E2144&gt;'Data Inputs'!$B$46,TRUE,FALSE)</f>
        <v>1</v>
      </c>
    </row>
    <row r="2145" spans="1:11" x14ac:dyDescent="0.25">
      <c r="A2145" s="110" t="str">
        <f t="shared" si="99"/>
        <v/>
      </c>
      <c r="B2145" s="55"/>
      <c r="C2145" s="129"/>
      <c r="D2145" s="55"/>
      <c r="E2145" s="56"/>
      <c r="F2145" s="133"/>
      <c r="G2145" s="56"/>
      <c r="H2145" s="84">
        <f>SUMIF('Cash Inflows'!E:E,'AR Journal'!D2145,'Cash Inflows'!F:F)</f>
        <v>0</v>
      </c>
      <c r="I2145" s="84">
        <f t="shared" si="100"/>
        <v>0</v>
      </c>
      <c r="J2145">
        <f t="shared" si="101"/>
        <v>0</v>
      </c>
      <c r="K2145" t="b">
        <f ca="1">IF(TODAY()-E2145&gt;'Data Inputs'!$B$46,TRUE,FALSE)</f>
        <v>1</v>
      </c>
    </row>
    <row r="2146" spans="1:11" x14ac:dyDescent="0.25">
      <c r="A2146" s="110" t="str">
        <f t="shared" si="99"/>
        <v/>
      </c>
      <c r="B2146" s="55"/>
      <c r="C2146" s="129"/>
      <c r="D2146" s="55"/>
      <c r="E2146" s="56"/>
      <c r="F2146" s="133"/>
      <c r="G2146" s="56"/>
      <c r="H2146" s="84">
        <f>SUMIF('Cash Inflows'!E:E,'AR Journal'!D2146,'Cash Inflows'!F:F)</f>
        <v>0</v>
      </c>
      <c r="I2146" s="84">
        <f t="shared" si="100"/>
        <v>0</v>
      </c>
      <c r="J2146">
        <f t="shared" si="101"/>
        <v>0</v>
      </c>
      <c r="K2146" t="b">
        <f ca="1">IF(TODAY()-E2146&gt;'Data Inputs'!$B$46,TRUE,FALSE)</f>
        <v>1</v>
      </c>
    </row>
    <row r="2147" spans="1:11" x14ac:dyDescent="0.25">
      <c r="A2147" s="110" t="str">
        <f t="shared" si="99"/>
        <v/>
      </c>
      <c r="B2147" s="55"/>
      <c r="C2147" s="129"/>
      <c r="D2147" s="55"/>
      <c r="E2147" s="56"/>
      <c r="F2147" s="133"/>
      <c r="G2147" s="56"/>
      <c r="H2147" s="84">
        <f>SUMIF('Cash Inflows'!E:E,'AR Journal'!D2147,'Cash Inflows'!F:F)</f>
        <v>0</v>
      </c>
      <c r="I2147" s="84">
        <f t="shared" si="100"/>
        <v>0</v>
      </c>
      <c r="J2147">
        <f t="shared" si="101"/>
        <v>0</v>
      </c>
      <c r="K2147" t="b">
        <f ca="1">IF(TODAY()-E2147&gt;'Data Inputs'!$B$46,TRUE,FALSE)</f>
        <v>1</v>
      </c>
    </row>
    <row r="2148" spans="1:11" x14ac:dyDescent="0.25">
      <c r="A2148" s="110" t="str">
        <f t="shared" si="99"/>
        <v/>
      </c>
      <c r="B2148" s="55"/>
      <c r="C2148" s="129"/>
      <c r="D2148" s="55"/>
      <c r="E2148" s="56"/>
      <c r="F2148" s="133"/>
      <c r="G2148" s="56"/>
      <c r="H2148" s="84">
        <f>SUMIF('Cash Inflows'!E:E,'AR Journal'!D2148,'Cash Inflows'!F:F)</f>
        <v>0</v>
      </c>
      <c r="I2148" s="84">
        <f t="shared" si="100"/>
        <v>0</v>
      </c>
      <c r="J2148">
        <f t="shared" si="101"/>
        <v>0</v>
      </c>
      <c r="K2148" t="b">
        <f ca="1">IF(TODAY()-E2148&gt;'Data Inputs'!$B$46,TRUE,FALSE)</f>
        <v>1</v>
      </c>
    </row>
    <row r="2149" spans="1:11" x14ac:dyDescent="0.25">
      <c r="A2149" s="110" t="str">
        <f t="shared" si="99"/>
        <v/>
      </c>
      <c r="B2149" s="55"/>
      <c r="C2149" s="129"/>
      <c r="D2149" s="55"/>
      <c r="E2149" s="56"/>
      <c r="F2149" s="133"/>
      <c r="G2149" s="56"/>
      <c r="H2149" s="84">
        <f>SUMIF('Cash Inflows'!E:E,'AR Journal'!D2149,'Cash Inflows'!F:F)</f>
        <v>0</v>
      </c>
      <c r="I2149" s="84">
        <f t="shared" si="100"/>
        <v>0</v>
      </c>
      <c r="J2149">
        <f t="shared" si="101"/>
        <v>0</v>
      </c>
      <c r="K2149" t="b">
        <f ca="1">IF(TODAY()-E2149&gt;'Data Inputs'!$B$46,TRUE,FALSE)</f>
        <v>1</v>
      </c>
    </row>
    <row r="2150" spans="1:11" x14ac:dyDescent="0.25">
      <c r="A2150" s="110" t="str">
        <f t="shared" si="99"/>
        <v/>
      </c>
      <c r="B2150" s="55"/>
      <c r="C2150" s="129"/>
      <c r="D2150" s="55"/>
      <c r="E2150" s="56"/>
      <c r="F2150" s="133"/>
      <c r="G2150" s="56"/>
      <c r="H2150" s="84">
        <f>SUMIF('Cash Inflows'!E:E,'AR Journal'!D2150,'Cash Inflows'!F:F)</f>
        <v>0</v>
      </c>
      <c r="I2150" s="84">
        <f t="shared" si="100"/>
        <v>0</v>
      </c>
      <c r="J2150">
        <f t="shared" si="101"/>
        <v>0</v>
      </c>
      <c r="K2150" t="b">
        <f ca="1">IF(TODAY()-E2150&gt;'Data Inputs'!$B$46,TRUE,FALSE)</f>
        <v>1</v>
      </c>
    </row>
    <row r="2151" spans="1:11" x14ac:dyDescent="0.25">
      <c r="A2151" s="110" t="str">
        <f t="shared" si="99"/>
        <v/>
      </c>
      <c r="B2151" s="55"/>
      <c r="C2151" s="129"/>
      <c r="D2151" s="55"/>
      <c r="E2151" s="56"/>
      <c r="F2151" s="133"/>
      <c r="G2151" s="56"/>
      <c r="H2151" s="84">
        <f>SUMIF('Cash Inflows'!E:E,'AR Journal'!D2151,'Cash Inflows'!F:F)</f>
        <v>0</v>
      </c>
      <c r="I2151" s="84">
        <f t="shared" si="100"/>
        <v>0</v>
      </c>
      <c r="J2151">
        <f t="shared" si="101"/>
        <v>0</v>
      </c>
      <c r="K2151" t="b">
        <f ca="1">IF(TODAY()-E2151&gt;'Data Inputs'!$B$46,TRUE,FALSE)</f>
        <v>1</v>
      </c>
    </row>
    <row r="2152" spans="1:11" x14ac:dyDescent="0.25">
      <c r="A2152" s="110" t="str">
        <f t="shared" si="99"/>
        <v/>
      </c>
      <c r="B2152" s="55"/>
      <c r="C2152" s="129"/>
      <c r="D2152" s="55"/>
      <c r="E2152" s="56"/>
      <c r="F2152" s="133"/>
      <c r="G2152" s="56"/>
      <c r="H2152" s="84">
        <f>SUMIF('Cash Inflows'!E:E,'AR Journal'!D2152,'Cash Inflows'!F:F)</f>
        <v>0</v>
      </c>
      <c r="I2152" s="84">
        <f t="shared" si="100"/>
        <v>0</v>
      </c>
      <c r="J2152">
        <f t="shared" si="101"/>
        <v>0</v>
      </c>
      <c r="K2152" t="b">
        <f ca="1">IF(TODAY()-E2152&gt;'Data Inputs'!$B$46,TRUE,FALSE)</f>
        <v>1</v>
      </c>
    </row>
    <row r="2153" spans="1:11" x14ac:dyDescent="0.25">
      <c r="A2153" s="110" t="str">
        <f t="shared" si="99"/>
        <v/>
      </c>
      <c r="B2153" s="55"/>
      <c r="C2153" s="129"/>
      <c r="D2153" s="55"/>
      <c r="E2153" s="56"/>
      <c r="F2153" s="133"/>
      <c r="G2153" s="56"/>
      <c r="H2153" s="84">
        <f>SUMIF('Cash Inflows'!E:E,'AR Journal'!D2153,'Cash Inflows'!F:F)</f>
        <v>0</v>
      </c>
      <c r="I2153" s="84">
        <f t="shared" si="100"/>
        <v>0</v>
      </c>
      <c r="J2153">
        <f t="shared" si="101"/>
        <v>0</v>
      </c>
      <c r="K2153" t="b">
        <f ca="1">IF(TODAY()-E2153&gt;'Data Inputs'!$B$46,TRUE,FALSE)</f>
        <v>1</v>
      </c>
    </row>
    <row r="2154" spans="1:11" x14ac:dyDescent="0.25">
      <c r="A2154" s="110" t="str">
        <f t="shared" si="99"/>
        <v/>
      </c>
      <c r="B2154" s="55"/>
      <c r="C2154" s="129"/>
      <c r="D2154" s="55"/>
      <c r="E2154" s="56"/>
      <c r="F2154" s="133"/>
      <c r="G2154" s="56"/>
      <c r="H2154" s="84">
        <f>SUMIF('Cash Inflows'!E:E,'AR Journal'!D2154,'Cash Inflows'!F:F)</f>
        <v>0</v>
      </c>
      <c r="I2154" s="84">
        <f t="shared" si="100"/>
        <v>0</v>
      </c>
      <c r="J2154">
        <f t="shared" si="101"/>
        <v>0</v>
      </c>
      <c r="K2154" t="b">
        <f ca="1">IF(TODAY()-E2154&gt;'Data Inputs'!$B$46,TRUE,FALSE)</f>
        <v>1</v>
      </c>
    </row>
    <row r="2155" spans="1:11" x14ac:dyDescent="0.25">
      <c r="A2155" s="110" t="str">
        <f t="shared" si="99"/>
        <v/>
      </c>
      <c r="B2155" s="55"/>
      <c r="C2155" s="129"/>
      <c r="D2155" s="55"/>
      <c r="E2155" s="56"/>
      <c r="F2155" s="133"/>
      <c r="G2155" s="56"/>
      <c r="H2155" s="84">
        <f>SUMIF('Cash Inflows'!E:E,'AR Journal'!D2155,'Cash Inflows'!F:F)</f>
        <v>0</v>
      </c>
      <c r="I2155" s="84">
        <f t="shared" si="100"/>
        <v>0</v>
      </c>
      <c r="J2155">
        <f t="shared" si="101"/>
        <v>0</v>
      </c>
      <c r="K2155" t="b">
        <f ca="1">IF(TODAY()-E2155&gt;'Data Inputs'!$B$46,TRUE,FALSE)</f>
        <v>1</v>
      </c>
    </row>
    <row r="2156" spans="1:11" x14ac:dyDescent="0.25">
      <c r="A2156" s="110" t="str">
        <f t="shared" si="99"/>
        <v/>
      </c>
      <c r="B2156" s="55"/>
      <c r="C2156" s="129"/>
      <c r="D2156" s="55"/>
      <c r="E2156" s="56"/>
      <c r="F2156" s="133"/>
      <c r="G2156" s="56"/>
      <c r="H2156" s="84">
        <f>SUMIF('Cash Inflows'!E:E,'AR Journal'!D2156,'Cash Inflows'!F:F)</f>
        <v>0</v>
      </c>
      <c r="I2156" s="84">
        <f t="shared" si="100"/>
        <v>0</v>
      </c>
      <c r="J2156">
        <f t="shared" si="101"/>
        <v>0</v>
      </c>
      <c r="K2156" t="b">
        <f ca="1">IF(TODAY()-E2156&gt;'Data Inputs'!$B$46,TRUE,FALSE)</f>
        <v>1</v>
      </c>
    </row>
    <row r="2157" spans="1:11" x14ac:dyDescent="0.25">
      <c r="A2157" s="110" t="str">
        <f t="shared" si="99"/>
        <v/>
      </c>
      <c r="B2157" s="55"/>
      <c r="C2157" s="129"/>
      <c r="D2157" s="55"/>
      <c r="E2157" s="56"/>
      <c r="F2157" s="133"/>
      <c r="G2157" s="56"/>
      <c r="H2157" s="84">
        <f>SUMIF('Cash Inflows'!E:E,'AR Journal'!D2157,'Cash Inflows'!F:F)</f>
        <v>0</v>
      </c>
      <c r="I2157" s="84">
        <f t="shared" si="100"/>
        <v>0</v>
      </c>
      <c r="J2157">
        <f t="shared" si="101"/>
        <v>0</v>
      </c>
      <c r="K2157" t="b">
        <f ca="1">IF(TODAY()-E2157&gt;'Data Inputs'!$B$46,TRUE,FALSE)</f>
        <v>1</v>
      </c>
    </row>
    <row r="2158" spans="1:11" x14ac:dyDescent="0.25">
      <c r="A2158" s="110" t="str">
        <f t="shared" si="99"/>
        <v/>
      </c>
      <c r="B2158" s="55"/>
      <c r="C2158" s="129"/>
      <c r="D2158" s="55"/>
      <c r="E2158" s="56"/>
      <c r="F2158" s="133"/>
      <c r="G2158" s="56"/>
      <c r="H2158" s="84">
        <f>SUMIF('Cash Inflows'!E:E,'AR Journal'!D2158,'Cash Inflows'!F:F)</f>
        <v>0</v>
      </c>
      <c r="I2158" s="84">
        <f t="shared" si="100"/>
        <v>0</v>
      </c>
      <c r="J2158">
        <f t="shared" si="101"/>
        <v>0</v>
      </c>
      <c r="K2158" t="b">
        <f ca="1">IF(TODAY()-E2158&gt;'Data Inputs'!$B$46,TRUE,FALSE)</f>
        <v>1</v>
      </c>
    </row>
    <row r="2159" spans="1:11" x14ac:dyDescent="0.25">
      <c r="A2159" s="110" t="str">
        <f t="shared" si="99"/>
        <v/>
      </c>
      <c r="B2159" s="55"/>
      <c r="C2159" s="129"/>
      <c r="D2159" s="55"/>
      <c r="E2159" s="56"/>
      <c r="F2159" s="133"/>
      <c r="G2159" s="56"/>
      <c r="H2159" s="84">
        <f>SUMIF('Cash Inflows'!E:E,'AR Journal'!D2159,'Cash Inflows'!F:F)</f>
        <v>0</v>
      </c>
      <c r="I2159" s="84">
        <f t="shared" si="100"/>
        <v>0</v>
      </c>
      <c r="J2159">
        <f t="shared" si="101"/>
        <v>0</v>
      </c>
      <c r="K2159" t="b">
        <f ca="1">IF(TODAY()-E2159&gt;'Data Inputs'!$B$46,TRUE,FALSE)</f>
        <v>1</v>
      </c>
    </row>
    <row r="2160" spans="1:11" x14ac:dyDescent="0.25">
      <c r="A2160" s="110" t="str">
        <f t="shared" si="99"/>
        <v/>
      </c>
      <c r="B2160" s="55"/>
      <c r="C2160" s="129"/>
      <c r="D2160" s="55"/>
      <c r="E2160" s="56"/>
      <c r="F2160" s="133"/>
      <c r="G2160" s="56"/>
      <c r="H2160" s="84">
        <f>SUMIF('Cash Inflows'!E:E,'AR Journal'!D2160,'Cash Inflows'!F:F)</f>
        <v>0</v>
      </c>
      <c r="I2160" s="84">
        <f t="shared" si="100"/>
        <v>0</v>
      </c>
      <c r="J2160">
        <f t="shared" si="101"/>
        <v>0</v>
      </c>
      <c r="K2160" t="b">
        <f ca="1">IF(TODAY()-E2160&gt;'Data Inputs'!$B$46,TRUE,FALSE)</f>
        <v>1</v>
      </c>
    </row>
    <row r="2161" spans="1:11" x14ac:dyDescent="0.25">
      <c r="A2161" s="110" t="str">
        <f t="shared" si="99"/>
        <v/>
      </c>
      <c r="B2161" s="55"/>
      <c r="C2161" s="129"/>
      <c r="D2161" s="55"/>
      <c r="E2161" s="56"/>
      <c r="F2161" s="133"/>
      <c r="G2161" s="56"/>
      <c r="H2161" s="84">
        <f>SUMIF('Cash Inflows'!E:E,'AR Journal'!D2161,'Cash Inflows'!F:F)</f>
        <v>0</v>
      </c>
      <c r="I2161" s="84">
        <f t="shared" si="100"/>
        <v>0</v>
      </c>
      <c r="J2161">
        <f t="shared" si="101"/>
        <v>0</v>
      </c>
      <c r="K2161" t="b">
        <f ca="1">IF(TODAY()-E2161&gt;'Data Inputs'!$B$46,TRUE,FALSE)</f>
        <v>1</v>
      </c>
    </row>
    <row r="2162" spans="1:11" x14ac:dyDescent="0.25">
      <c r="A2162" s="110" t="str">
        <f t="shared" si="99"/>
        <v/>
      </c>
      <c r="B2162" s="55"/>
      <c r="C2162" s="129"/>
      <c r="D2162" s="55"/>
      <c r="E2162" s="56"/>
      <c r="F2162" s="133"/>
      <c r="G2162" s="56"/>
      <c r="H2162" s="84">
        <f>SUMIF('Cash Inflows'!E:E,'AR Journal'!D2162,'Cash Inflows'!F:F)</f>
        <v>0</v>
      </c>
      <c r="I2162" s="84">
        <f t="shared" si="100"/>
        <v>0</v>
      </c>
      <c r="J2162">
        <f t="shared" si="101"/>
        <v>0</v>
      </c>
      <c r="K2162" t="b">
        <f ca="1">IF(TODAY()-E2162&gt;'Data Inputs'!$B$46,TRUE,FALSE)</f>
        <v>1</v>
      </c>
    </row>
    <row r="2163" spans="1:11" x14ac:dyDescent="0.25">
      <c r="A2163" s="110" t="str">
        <f t="shared" si="99"/>
        <v/>
      </c>
      <c r="B2163" s="55"/>
      <c r="C2163" s="129"/>
      <c r="D2163" s="55"/>
      <c r="E2163" s="56"/>
      <c r="F2163" s="133"/>
      <c r="G2163" s="56"/>
      <c r="H2163" s="84">
        <f>SUMIF('Cash Inflows'!E:E,'AR Journal'!D2163,'Cash Inflows'!F:F)</f>
        <v>0</v>
      </c>
      <c r="I2163" s="84">
        <f t="shared" si="100"/>
        <v>0</v>
      </c>
      <c r="J2163">
        <f t="shared" si="101"/>
        <v>0</v>
      </c>
      <c r="K2163" t="b">
        <f ca="1">IF(TODAY()-E2163&gt;'Data Inputs'!$B$46,TRUE,FALSE)</f>
        <v>1</v>
      </c>
    </row>
    <row r="2164" spans="1:11" x14ac:dyDescent="0.25">
      <c r="A2164" s="110" t="str">
        <f t="shared" si="99"/>
        <v/>
      </c>
      <c r="B2164" s="55"/>
      <c r="C2164" s="129"/>
      <c r="D2164" s="55"/>
      <c r="E2164" s="56"/>
      <c r="F2164" s="133"/>
      <c r="G2164" s="56"/>
      <c r="H2164" s="84">
        <f>SUMIF('Cash Inflows'!E:E,'AR Journal'!D2164,'Cash Inflows'!F:F)</f>
        <v>0</v>
      </c>
      <c r="I2164" s="84">
        <f t="shared" si="100"/>
        <v>0</v>
      </c>
      <c r="J2164">
        <f t="shared" si="101"/>
        <v>0</v>
      </c>
      <c r="K2164" t="b">
        <f ca="1">IF(TODAY()-E2164&gt;'Data Inputs'!$B$46,TRUE,FALSE)</f>
        <v>1</v>
      </c>
    </row>
    <row r="2165" spans="1:11" x14ac:dyDescent="0.25">
      <c r="A2165" s="110" t="str">
        <f t="shared" si="99"/>
        <v/>
      </c>
      <c r="B2165" s="55"/>
      <c r="C2165" s="129"/>
      <c r="D2165" s="55"/>
      <c r="E2165" s="56"/>
      <c r="F2165" s="133"/>
      <c r="G2165" s="56"/>
      <c r="H2165" s="84">
        <f>SUMIF('Cash Inflows'!E:E,'AR Journal'!D2165,'Cash Inflows'!F:F)</f>
        <v>0</v>
      </c>
      <c r="I2165" s="84">
        <f t="shared" si="100"/>
        <v>0</v>
      </c>
      <c r="J2165">
        <f t="shared" si="101"/>
        <v>0</v>
      </c>
      <c r="K2165" t="b">
        <f ca="1">IF(TODAY()-E2165&gt;'Data Inputs'!$B$46,TRUE,FALSE)</f>
        <v>1</v>
      </c>
    </row>
    <row r="2166" spans="1:11" x14ac:dyDescent="0.25">
      <c r="A2166" s="110" t="str">
        <f t="shared" si="99"/>
        <v/>
      </c>
      <c r="B2166" s="55"/>
      <c r="C2166" s="129"/>
      <c r="D2166" s="55"/>
      <c r="E2166" s="56"/>
      <c r="F2166" s="133"/>
      <c r="G2166" s="56"/>
      <c r="H2166" s="84">
        <f>SUMIF('Cash Inflows'!E:E,'AR Journal'!D2166,'Cash Inflows'!F:F)</f>
        <v>0</v>
      </c>
      <c r="I2166" s="84">
        <f t="shared" si="100"/>
        <v>0</v>
      </c>
      <c r="J2166">
        <f t="shared" si="101"/>
        <v>0</v>
      </c>
      <c r="K2166" t="b">
        <f ca="1">IF(TODAY()-E2166&gt;'Data Inputs'!$B$46,TRUE,FALSE)</f>
        <v>1</v>
      </c>
    </row>
    <row r="2167" spans="1:11" x14ac:dyDescent="0.25">
      <c r="A2167" s="110" t="str">
        <f t="shared" si="99"/>
        <v/>
      </c>
      <c r="B2167" s="55"/>
      <c r="C2167" s="129"/>
      <c r="D2167" s="55"/>
      <c r="E2167" s="56"/>
      <c r="F2167" s="133"/>
      <c r="G2167" s="56"/>
      <c r="H2167" s="84">
        <f>SUMIF('Cash Inflows'!E:E,'AR Journal'!D2167,'Cash Inflows'!F:F)</f>
        <v>0</v>
      </c>
      <c r="I2167" s="84">
        <f t="shared" si="100"/>
        <v>0</v>
      </c>
      <c r="J2167">
        <f t="shared" si="101"/>
        <v>0</v>
      </c>
      <c r="K2167" t="b">
        <f ca="1">IF(TODAY()-E2167&gt;'Data Inputs'!$B$46,TRUE,FALSE)</f>
        <v>1</v>
      </c>
    </row>
    <row r="2168" spans="1:11" x14ac:dyDescent="0.25">
      <c r="A2168" s="110" t="str">
        <f t="shared" si="99"/>
        <v/>
      </c>
      <c r="B2168" s="55"/>
      <c r="C2168" s="129"/>
      <c r="D2168" s="55"/>
      <c r="E2168" s="56"/>
      <c r="F2168" s="133"/>
      <c r="G2168" s="56"/>
      <c r="H2168" s="84">
        <f>SUMIF('Cash Inflows'!E:E,'AR Journal'!D2168,'Cash Inflows'!F:F)</f>
        <v>0</v>
      </c>
      <c r="I2168" s="84">
        <f t="shared" si="100"/>
        <v>0</v>
      </c>
      <c r="J2168">
        <f t="shared" si="101"/>
        <v>0</v>
      </c>
      <c r="K2168" t="b">
        <f ca="1">IF(TODAY()-E2168&gt;'Data Inputs'!$B$46,TRUE,FALSE)</f>
        <v>1</v>
      </c>
    </row>
    <row r="2169" spans="1:11" x14ac:dyDescent="0.25">
      <c r="A2169" s="110" t="str">
        <f t="shared" si="99"/>
        <v/>
      </c>
      <c r="B2169" s="55"/>
      <c r="C2169" s="129"/>
      <c r="D2169" s="55"/>
      <c r="E2169" s="56"/>
      <c r="F2169" s="133"/>
      <c r="G2169" s="56"/>
      <c r="H2169" s="84">
        <f>SUMIF('Cash Inflows'!E:E,'AR Journal'!D2169,'Cash Inflows'!F:F)</f>
        <v>0</v>
      </c>
      <c r="I2169" s="84">
        <f t="shared" si="100"/>
        <v>0</v>
      </c>
      <c r="J2169">
        <f t="shared" si="101"/>
        <v>0</v>
      </c>
      <c r="K2169" t="b">
        <f ca="1">IF(TODAY()-E2169&gt;'Data Inputs'!$B$46,TRUE,FALSE)</f>
        <v>1</v>
      </c>
    </row>
    <row r="2170" spans="1:11" x14ac:dyDescent="0.25">
      <c r="A2170" s="110" t="str">
        <f t="shared" si="99"/>
        <v/>
      </c>
      <c r="B2170" s="55"/>
      <c r="C2170" s="129"/>
      <c r="D2170" s="55"/>
      <c r="E2170" s="56"/>
      <c r="F2170" s="133"/>
      <c r="G2170" s="56"/>
      <c r="H2170" s="84">
        <f>SUMIF('Cash Inflows'!E:E,'AR Journal'!D2170,'Cash Inflows'!F:F)</f>
        <v>0</v>
      </c>
      <c r="I2170" s="84">
        <f t="shared" si="100"/>
        <v>0</v>
      </c>
      <c r="J2170">
        <f t="shared" si="101"/>
        <v>0</v>
      </c>
      <c r="K2170" t="b">
        <f ca="1">IF(TODAY()-E2170&gt;'Data Inputs'!$B$46,TRUE,FALSE)</f>
        <v>1</v>
      </c>
    </row>
    <row r="2171" spans="1:11" x14ac:dyDescent="0.25">
      <c r="A2171" s="110" t="str">
        <f t="shared" si="99"/>
        <v/>
      </c>
      <c r="B2171" s="55"/>
      <c r="C2171" s="129"/>
      <c r="D2171" s="55"/>
      <c r="E2171" s="56"/>
      <c r="F2171" s="133"/>
      <c r="G2171" s="56"/>
      <c r="H2171" s="84">
        <f>SUMIF('Cash Inflows'!E:E,'AR Journal'!D2171,'Cash Inflows'!F:F)</f>
        <v>0</v>
      </c>
      <c r="I2171" s="84">
        <f t="shared" si="100"/>
        <v>0</v>
      </c>
      <c r="J2171">
        <f t="shared" si="101"/>
        <v>0</v>
      </c>
      <c r="K2171" t="b">
        <f ca="1">IF(TODAY()-E2171&gt;'Data Inputs'!$B$46,TRUE,FALSE)</f>
        <v>1</v>
      </c>
    </row>
    <row r="2172" spans="1:11" x14ac:dyDescent="0.25">
      <c r="A2172" s="110" t="str">
        <f t="shared" si="99"/>
        <v/>
      </c>
      <c r="B2172" s="55"/>
      <c r="C2172" s="129"/>
      <c r="D2172" s="55"/>
      <c r="E2172" s="56"/>
      <c r="F2172" s="133"/>
      <c r="G2172" s="56"/>
      <c r="H2172" s="84">
        <f>SUMIF('Cash Inflows'!E:E,'AR Journal'!D2172,'Cash Inflows'!F:F)</f>
        <v>0</v>
      </c>
      <c r="I2172" s="84">
        <f t="shared" si="100"/>
        <v>0</v>
      </c>
      <c r="J2172">
        <f t="shared" si="101"/>
        <v>0</v>
      </c>
      <c r="K2172" t="b">
        <f ca="1">IF(TODAY()-E2172&gt;'Data Inputs'!$B$46,TRUE,FALSE)</f>
        <v>1</v>
      </c>
    </row>
    <row r="2173" spans="1:11" x14ac:dyDescent="0.25">
      <c r="A2173" s="110" t="str">
        <f t="shared" si="99"/>
        <v/>
      </c>
      <c r="B2173" s="55"/>
      <c r="C2173" s="129"/>
      <c r="D2173" s="55"/>
      <c r="E2173" s="56"/>
      <c r="F2173" s="133"/>
      <c r="G2173" s="56"/>
      <c r="H2173" s="84">
        <f>SUMIF('Cash Inflows'!E:E,'AR Journal'!D2173,'Cash Inflows'!F:F)</f>
        <v>0</v>
      </c>
      <c r="I2173" s="84">
        <f t="shared" si="100"/>
        <v>0</v>
      </c>
      <c r="J2173">
        <f t="shared" si="101"/>
        <v>0</v>
      </c>
      <c r="K2173" t="b">
        <f ca="1">IF(TODAY()-E2173&gt;'Data Inputs'!$B$46,TRUE,FALSE)</f>
        <v>1</v>
      </c>
    </row>
    <row r="2174" spans="1:11" x14ac:dyDescent="0.25">
      <c r="A2174" s="110" t="str">
        <f t="shared" si="99"/>
        <v/>
      </c>
      <c r="B2174" s="55"/>
      <c r="C2174" s="129"/>
      <c r="D2174" s="55"/>
      <c r="E2174" s="56"/>
      <c r="F2174" s="133"/>
      <c r="G2174" s="56"/>
      <c r="H2174" s="84">
        <f>SUMIF('Cash Inflows'!E:E,'AR Journal'!D2174,'Cash Inflows'!F:F)</f>
        <v>0</v>
      </c>
      <c r="I2174" s="84">
        <f t="shared" si="100"/>
        <v>0</v>
      </c>
      <c r="J2174">
        <f t="shared" si="101"/>
        <v>0</v>
      </c>
      <c r="K2174" t="b">
        <f ca="1">IF(TODAY()-E2174&gt;'Data Inputs'!$B$46,TRUE,FALSE)</f>
        <v>1</v>
      </c>
    </row>
    <row r="2175" spans="1:11" x14ac:dyDescent="0.25">
      <c r="A2175" s="110" t="str">
        <f t="shared" si="99"/>
        <v/>
      </c>
      <c r="B2175" s="55"/>
      <c r="C2175" s="129"/>
      <c r="D2175" s="55"/>
      <c r="E2175" s="56"/>
      <c r="F2175" s="133"/>
      <c r="G2175" s="56"/>
      <c r="H2175" s="84">
        <f>SUMIF('Cash Inflows'!E:E,'AR Journal'!D2175,'Cash Inflows'!F:F)</f>
        <v>0</v>
      </c>
      <c r="I2175" s="84">
        <f t="shared" si="100"/>
        <v>0</v>
      </c>
      <c r="J2175">
        <f t="shared" si="101"/>
        <v>0</v>
      </c>
      <c r="K2175" t="b">
        <f ca="1">IF(TODAY()-E2175&gt;'Data Inputs'!$B$46,TRUE,FALSE)</f>
        <v>1</v>
      </c>
    </row>
    <row r="2176" spans="1:11" x14ac:dyDescent="0.25">
      <c r="A2176" s="110" t="str">
        <f t="shared" si="99"/>
        <v/>
      </c>
      <c r="B2176" s="55"/>
      <c r="C2176" s="129"/>
      <c r="D2176" s="55"/>
      <c r="E2176" s="56"/>
      <c r="F2176" s="133"/>
      <c r="G2176" s="56"/>
      <c r="H2176" s="84">
        <f>SUMIF('Cash Inflows'!E:E,'AR Journal'!D2176,'Cash Inflows'!F:F)</f>
        <v>0</v>
      </c>
      <c r="I2176" s="84">
        <f t="shared" si="100"/>
        <v>0</v>
      </c>
      <c r="J2176">
        <f t="shared" si="101"/>
        <v>0</v>
      </c>
      <c r="K2176" t="b">
        <f ca="1">IF(TODAY()-E2176&gt;'Data Inputs'!$B$46,TRUE,FALSE)</f>
        <v>1</v>
      </c>
    </row>
    <row r="2177" spans="1:11" x14ac:dyDescent="0.25">
      <c r="A2177" s="110" t="str">
        <f t="shared" si="99"/>
        <v/>
      </c>
      <c r="B2177" s="55"/>
      <c r="C2177" s="129"/>
      <c r="D2177" s="55"/>
      <c r="E2177" s="56"/>
      <c r="F2177" s="133"/>
      <c r="G2177" s="56"/>
      <c r="H2177" s="84">
        <f>SUMIF('Cash Inflows'!E:E,'AR Journal'!D2177,'Cash Inflows'!F:F)</f>
        <v>0</v>
      </c>
      <c r="I2177" s="84">
        <f t="shared" si="100"/>
        <v>0</v>
      </c>
      <c r="J2177">
        <f t="shared" si="101"/>
        <v>0</v>
      </c>
      <c r="K2177" t="b">
        <f ca="1">IF(TODAY()-E2177&gt;'Data Inputs'!$B$46,TRUE,FALSE)</f>
        <v>1</v>
      </c>
    </row>
    <row r="2178" spans="1:11" x14ac:dyDescent="0.25">
      <c r="A2178" s="110" t="str">
        <f t="shared" si="99"/>
        <v/>
      </c>
      <c r="B2178" s="55"/>
      <c r="C2178" s="129"/>
      <c r="D2178" s="55"/>
      <c r="E2178" s="56"/>
      <c r="F2178" s="133"/>
      <c r="G2178" s="56"/>
      <c r="H2178" s="84">
        <f>SUMIF('Cash Inflows'!E:E,'AR Journal'!D2178,'Cash Inflows'!F:F)</f>
        <v>0</v>
      </c>
      <c r="I2178" s="84">
        <f t="shared" si="100"/>
        <v>0</v>
      </c>
      <c r="J2178">
        <f t="shared" si="101"/>
        <v>0</v>
      </c>
      <c r="K2178" t="b">
        <f ca="1">IF(TODAY()-E2178&gt;'Data Inputs'!$B$46,TRUE,FALSE)</f>
        <v>1</v>
      </c>
    </row>
    <row r="2179" spans="1:11" x14ac:dyDescent="0.25">
      <c r="A2179" s="110" t="str">
        <f t="shared" ref="A2179:A2242" si="102">IF(E2179="","",E2179+(6-J2179))</f>
        <v/>
      </c>
      <c r="B2179" s="55"/>
      <c r="C2179" s="129"/>
      <c r="D2179" s="55"/>
      <c r="E2179" s="56"/>
      <c r="F2179" s="133"/>
      <c r="G2179" s="56"/>
      <c r="H2179" s="84">
        <f>SUMIF('Cash Inflows'!E:E,'AR Journal'!D2179,'Cash Inflows'!F:F)</f>
        <v>0</v>
      </c>
      <c r="I2179" s="84">
        <f t="shared" ref="I2179:I2242" si="103">F2179-H2179</f>
        <v>0</v>
      </c>
      <c r="J2179">
        <f t="shared" ref="J2179:J2242" si="104">IF(WEEKDAY(E2179)=7,0,WEEKDAY(E2179))</f>
        <v>0</v>
      </c>
      <c r="K2179" t="b">
        <f ca="1">IF(TODAY()-E2179&gt;'Data Inputs'!$B$46,TRUE,FALSE)</f>
        <v>1</v>
      </c>
    </row>
    <row r="2180" spans="1:11" x14ac:dyDescent="0.25">
      <c r="A2180" s="110" t="str">
        <f t="shared" si="102"/>
        <v/>
      </c>
      <c r="B2180" s="55"/>
      <c r="C2180" s="129"/>
      <c r="D2180" s="55"/>
      <c r="E2180" s="56"/>
      <c r="F2180" s="133"/>
      <c r="G2180" s="56"/>
      <c r="H2180" s="84">
        <f>SUMIF('Cash Inflows'!E:E,'AR Journal'!D2180,'Cash Inflows'!F:F)</f>
        <v>0</v>
      </c>
      <c r="I2180" s="84">
        <f t="shared" si="103"/>
        <v>0</v>
      </c>
      <c r="J2180">
        <f t="shared" si="104"/>
        <v>0</v>
      </c>
      <c r="K2180" t="b">
        <f ca="1">IF(TODAY()-E2180&gt;'Data Inputs'!$B$46,TRUE,FALSE)</f>
        <v>1</v>
      </c>
    </row>
    <row r="2181" spans="1:11" x14ac:dyDescent="0.25">
      <c r="A2181" s="110" t="str">
        <f t="shared" si="102"/>
        <v/>
      </c>
      <c r="B2181" s="55"/>
      <c r="C2181" s="129"/>
      <c r="D2181" s="55"/>
      <c r="E2181" s="56"/>
      <c r="F2181" s="133"/>
      <c r="G2181" s="56"/>
      <c r="H2181" s="84">
        <f>SUMIF('Cash Inflows'!E:E,'AR Journal'!D2181,'Cash Inflows'!F:F)</f>
        <v>0</v>
      </c>
      <c r="I2181" s="84">
        <f t="shared" si="103"/>
        <v>0</v>
      </c>
      <c r="J2181">
        <f t="shared" si="104"/>
        <v>0</v>
      </c>
      <c r="K2181" t="b">
        <f ca="1">IF(TODAY()-E2181&gt;'Data Inputs'!$B$46,TRUE,FALSE)</f>
        <v>1</v>
      </c>
    </row>
    <row r="2182" spans="1:11" x14ac:dyDescent="0.25">
      <c r="A2182" s="110" t="str">
        <f t="shared" si="102"/>
        <v/>
      </c>
      <c r="B2182" s="55"/>
      <c r="C2182" s="129"/>
      <c r="D2182" s="55"/>
      <c r="E2182" s="56"/>
      <c r="F2182" s="133"/>
      <c r="G2182" s="56"/>
      <c r="H2182" s="84">
        <f>SUMIF('Cash Inflows'!E:E,'AR Journal'!D2182,'Cash Inflows'!F:F)</f>
        <v>0</v>
      </c>
      <c r="I2182" s="84">
        <f t="shared" si="103"/>
        <v>0</v>
      </c>
      <c r="J2182">
        <f t="shared" si="104"/>
        <v>0</v>
      </c>
      <c r="K2182" t="b">
        <f ca="1">IF(TODAY()-E2182&gt;'Data Inputs'!$B$46,TRUE,FALSE)</f>
        <v>1</v>
      </c>
    </row>
    <row r="2183" spans="1:11" x14ac:dyDescent="0.25">
      <c r="A2183" s="110" t="str">
        <f t="shared" si="102"/>
        <v/>
      </c>
      <c r="B2183" s="55"/>
      <c r="C2183" s="129"/>
      <c r="D2183" s="55"/>
      <c r="E2183" s="56"/>
      <c r="F2183" s="133"/>
      <c r="G2183" s="56"/>
      <c r="H2183" s="84">
        <f>SUMIF('Cash Inflows'!E:E,'AR Journal'!D2183,'Cash Inflows'!F:F)</f>
        <v>0</v>
      </c>
      <c r="I2183" s="84">
        <f t="shared" si="103"/>
        <v>0</v>
      </c>
      <c r="J2183">
        <f t="shared" si="104"/>
        <v>0</v>
      </c>
      <c r="K2183" t="b">
        <f ca="1">IF(TODAY()-E2183&gt;'Data Inputs'!$B$46,TRUE,FALSE)</f>
        <v>1</v>
      </c>
    </row>
    <row r="2184" spans="1:11" x14ac:dyDescent="0.25">
      <c r="A2184" s="110" t="str">
        <f t="shared" si="102"/>
        <v/>
      </c>
      <c r="B2184" s="55"/>
      <c r="C2184" s="129"/>
      <c r="D2184" s="55"/>
      <c r="E2184" s="56"/>
      <c r="F2184" s="133"/>
      <c r="G2184" s="56"/>
      <c r="H2184" s="84">
        <f>SUMIF('Cash Inflows'!E:E,'AR Journal'!D2184,'Cash Inflows'!F:F)</f>
        <v>0</v>
      </c>
      <c r="I2184" s="84">
        <f t="shared" si="103"/>
        <v>0</v>
      </c>
      <c r="J2184">
        <f t="shared" si="104"/>
        <v>0</v>
      </c>
      <c r="K2184" t="b">
        <f ca="1">IF(TODAY()-E2184&gt;'Data Inputs'!$B$46,TRUE,FALSE)</f>
        <v>1</v>
      </c>
    </row>
    <row r="2185" spans="1:11" x14ac:dyDescent="0.25">
      <c r="A2185" s="110" t="str">
        <f t="shared" si="102"/>
        <v/>
      </c>
      <c r="B2185" s="55"/>
      <c r="C2185" s="129"/>
      <c r="D2185" s="55"/>
      <c r="E2185" s="56"/>
      <c r="F2185" s="133"/>
      <c r="G2185" s="56"/>
      <c r="H2185" s="84">
        <f>SUMIF('Cash Inflows'!E:E,'AR Journal'!D2185,'Cash Inflows'!F:F)</f>
        <v>0</v>
      </c>
      <c r="I2185" s="84">
        <f t="shared" si="103"/>
        <v>0</v>
      </c>
      <c r="J2185">
        <f t="shared" si="104"/>
        <v>0</v>
      </c>
      <c r="K2185" t="b">
        <f ca="1">IF(TODAY()-E2185&gt;'Data Inputs'!$B$46,TRUE,FALSE)</f>
        <v>1</v>
      </c>
    </row>
    <row r="2186" spans="1:11" x14ac:dyDescent="0.25">
      <c r="A2186" s="110" t="str">
        <f t="shared" si="102"/>
        <v/>
      </c>
      <c r="B2186" s="55"/>
      <c r="C2186" s="129"/>
      <c r="D2186" s="55"/>
      <c r="E2186" s="56"/>
      <c r="F2186" s="133"/>
      <c r="G2186" s="56"/>
      <c r="H2186" s="84">
        <f>SUMIF('Cash Inflows'!E:E,'AR Journal'!D2186,'Cash Inflows'!F:F)</f>
        <v>0</v>
      </c>
      <c r="I2186" s="84">
        <f t="shared" si="103"/>
        <v>0</v>
      </c>
      <c r="J2186">
        <f t="shared" si="104"/>
        <v>0</v>
      </c>
      <c r="K2186" t="b">
        <f ca="1">IF(TODAY()-E2186&gt;'Data Inputs'!$B$46,TRUE,FALSE)</f>
        <v>1</v>
      </c>
    </row>
    <row r="2187" spans="1:11" x14ac:dyDescent="0.25">
      <c r="A2187" s="110" t="str">
        <f t="shared" si="102"/>
        <v/>
      </c>
      <c r="B2187" s="55"/>
      <c r="C2187" s="129"/>
      <c r="D2187" s="55"/>
      <c r="E2187" s="56"/>
      <c r="F2187" s="133"/>
      <c r="G2187" s="56"/>
      <c r="H2187" s="84">
        <f>SUMIF('Cash Inflows'!E:E,'AR Journal'!D2187,'Cash Inflows'!F:F)</f>
        <v>0</v>
      </c>
      <c r="I2187" s="84">
        <f t="shared" si="103"/>
        <v>0</v>
      </c>
      <c r="J2187">
        <f t="shared" si="104"/>
        <v>0</v>
      </c>
      <c r="K2187" t="b">
        <f ca="1">IF(TODAY()-E2187&gt;'Data Inputs'!$B$46,TRUE,FALSE)</f>
        <v>1</v>
      </c>
    </row>
    <row r="2188" spans="1:11" x14ac:dyDescent="0.25">
      <c r="A2188" s="110" t="str">
        <f t="shared" si="102"/>
        <v/>
      </c>
      <c r="B2188" s="55"/>
      <c r="C2188" s="129"/>
      <c r="D2188" s="55"/>
      <c r="E2188" s="56"/>
      <c r="F2188" s="133"/>
      <c r="G2188" s="56"/>
      <c r="H2188" s="84">
        <f>SUMIF('Cash Inflows'!E:E,'AR Journal'!D2188,'Cash Inflows'!F:F)</f>
        <v>0</v>
      </c>
      <c r="I2188" s="84">
        <f t="shared" si="103"/>
        <v>0</v>
      </c>
      <c r="J2188">
        <f t="shared" si="104"/>
        <v>0</v>
      </c>
      <c r="K2188" t="b">
        <f ca="1">IF(TODAY()-E2188&gt;'Data Inputs'!$B$46,TRUE,FALSE)</f>
        <v>1</v>
      </c>
    </row>
    <row r="2189" spans="1:11" x14ac:dyDescent="0.25">
      <c r="A2189" s="110" t="str">
        <f t="shared" si="102"/>
        <v/>
      </c>
      <c r="B2189" s="55"/>
      <c r="C2189" s="129"/>
      <c r="D2189" s="55"/>
      <c r="E2189" s="56"/>
      <c r="F2189" s="133"/>
      <c r="G2189" s="56"/>
      <c r="H2189" s="84">
        <f>SUMIF('Cash Inflows'!E:E,'AR Journal'!D2189,'Cash Inflows'!F:F)</f>
        <v>0</v>
      </c>
      <c r="I2189" s="84">
        <f t="shared" si="103"/>
        <v>0</v>
      </c>
      <c r="J2189">
        <f t="shared" si="104"/>
        <v>0</v>
      </c>
      <c r="K2189" t="b">
        <f ca="1">IF(TODAY()-E2189&gt;'Data Inputs'!$B$46,TRUE,FALSE)</f>
        <v>1</v>
      </c>
    </row>
    <row r="2190" spans="1:11" x14ac:dyDescent="0.25">
      <c r="A2190" s="110" t="str">
        <f t="shared" si="102"/>
        <v/>
      </c>
      <c r="B2190" s="55"/>
      <c r="C2190" s="129"/>
      <c r="D2190" s="55"/>
      <c r="E2190" s="56"/>
      <c r="F2190" s="133"/>
      <c r="G2190" s="56"/>
      <c r="H2190" s="84">
        <f>SUMIF('Cash Inflows'!E:E,'AR Journal'!D2190,'Cash Inflows'!F:F)</f>
        <v>0</v>
      </c>
      <c r="I2190" s="84">
        <f t="shared" si="103"/>
        <v>0</v>
      </c>
      <c r="J2190">
        <f t="shared" si="104"/>
        <v>0</v>
      </c>
      <c r="K2190" t="b">
        <f ca="1">IF(TODAY()-E2190&gt;'Data Inputs'!$B$46,TRUE,FALSE)</f>
        <v>1</v>
      </c>
    </row>
    <row r="2191" spans="1:11" x14ac:dyDescent="0.25">
      <c r="A2191" s="110" t="str">
        <f t="shared" si="102"/>
        <v/>
      </c>
      <c r="B2191" s="55"/>
      <c r="C2191" s="129"/>
      <c r="D2191" s="55"/>
      <c r="E2191" s="56"/>
      <c r="F2191" s="133"/>
      <c r="G2191" s="56"/>
      <c r="H2191" s="84">
        <f>SUMIF('Cash Inflows'!E:E,'AR Journal'!D2191,'Cash Inflows'!F:F)</f>
        <v>0</v>
      </c>
      <c r="I2191" s="84">
        <f t="shared" si="103"/>
        <v>0</v>
      </c>
      <c r="J2191">
        <f t="shared" si="104"/>
        <v>0</v>
      </c>
      <c r="K2191" t="b">
        <f ca="1">IF(TODAY()-E2191&gt;'Data Inputs'!$B$46,TRUE,FALSE)</f>
        <v>1</v>
      </c>
    </row>
    <row r="2192" spans="1:11" x14ac:dyDescent="0.25">
      <c r="A2192" s="110" t="str">
        <f t="shared" si="102"/>
        <v/>
      </c>
      <c r="B2192" s="55"/>
      <c r="C2192" s="129"/>
      <c r="D2192" s="55"/>
      <c r="E2192" s="56"/>
      <c r="F2192" s="133"/>
      <c r="G2192" s="56"/>
      <c r="H2192" s="84">
        <f>SUMIF('Cash Inflows'!E:E,'AR Journal'!D2192,'Cash Inflows'!F:F)</f>
        <v>0</v>
      </c>
      <c r="I2192" s="84">
        <f t="shared" si="103"/>
        <v>0</v>
      </c>
      <c r="J2192">
        <f t="shared" si="104"/>
        <v>0</v>
      </c>
      <c r="K2192" t="b">
        <f ca="1">IF(TODAY()-E2192&gt;'Data Inputs'!$B$46,TRUE,FALSE)</f>
        <v>1</v>
      </c>
    </row>
    <row r="2193" spans="1:11" x14ac:dyDescent="0.25">
      <c r="A2193" s="110" t="str">
        <f t="shared" si="102"/>
        <v/>
      </c>
      <c r="B2193" s="55"/>
      <c r="C2193" s="129"/>
      <c r="D2193" s="55"/>
      <c r="E2193" s="56"/>
      <c r="F2193" s="133"/>
      <c r="G2193" s="56"/>
      <c r="H2193" s="84">
        <f>SUMIF('Cash Inflows'!E:E,'AR Journal'!D2193,'Cash Inflows'!F:F)</f>
        <v>0</v>
      </c>
      <c r="I2193" s="84">
        <f t="shared" si="103"/>
        <v>0</v>
      </c>
      <c r="J2193">
        <f t="shared" si="104"/>
        <v>0</v>
      </c>
      <c r="K2193" t="b">
        <f ca="1">IF(TODAY()-E2193&gt;'Data Inputs'!$B$46,TRUE,FALSE)</f>
        <v>1</v>
      </c>
    </row>
    <row r="2194" spans="1:11" x14ac:dyDescent="0.25">
      <c r="A2194" s="110" t="str">
        <f t="shared" si="102"/>
        <v/>
      </c>
      <c r="B2194" s="55"/>
      <c r="C2194" s="129"/>
      <c r="D2194" s="55"/>
      <c r="E2194" s="56"/>
      <c r="F2194" s="133"/>
      <c r="G2194" s="56"/>
      <c r="H2194" s="84">
        <f>SUMIF('Cash Inflows'!E:E,'AR Journal'!D2194,'Cash Inflows'!F:F)</f>
        <v>0</v>
      </c>
      <c r="I2194" s="84">
        <f t="shared" si="103"/>
        <v>0</v>
      </c>
      <c r="J2194">
        <f t="shared" si="104"/>
        <v>0</v>
      </c>
      <c r="K2194" t="b">
        <f ca="1">IF(TODAY()-E2194&gt;'Data Inputs'!$B$46,TRUE,FALSE)</f>
        <v>1</v>
      </c>
    </row>
    <row r="2195" spans="1:11" x14ac:dyDescent="0.25">
      <c r="A2195" s="110" t="str">
        <f t="shared" si="102"/>
        <v/>
      </c>
      <c r="B2195" s="55"/>
      <c r="C2195" s="129"/>
      <c r="D2195" s="55"/>
      <c r="E2195" s="56"/>
      <c r="F2195" s="133"/>
      <c r="G2195" s="56"/>
      <c r="H2195" s="84">
        <f>SUMIF('Cash Inflows'!E:E,'AR Journal'!D2195,'Cash Inflows'!F:F)</f>
        <v>0</v>
      </c>
      <c r="I2195" s="84">
        <f t="shared" si="103"/>
        <v>0</v>
      </c>
      <c r="J2195">
        <f t="shared" si="104"/>
        <v>0</v>
      </c>
      <c r="K2195" t="b">
        <f ca="1">IF(TODAY()-E2195&gt;'Data Inputs'!$B$46,TRUE,FALSE)</f>
        <v>1</v>
      </c>
    </row>
    <row r="2196" spans="1:11" x14ac:dyDescent="0.25">
      <c r="A2196" s="110" t="str">
        <f t="shared" si="102"/>
        <v/>
      </c>
      <c r="B2196" s="55"/>
      <c r="C2196" s="129"/>
      <c r="D2196" s="55"/>
      <c r="E2196" s="56"/>
      <c r="F2196" s="133"/>
      <c r="G2196" s="56"/>
      <c r="H2196" s="84">
        <f>SUMIF('Cash Inflows'!E:E,'AR Journal'!D2196,'Cash Inflows'!F:F)</f>
        <v>0</v>
      </c>
      <c r="I2196" s="84">
        <f t="shared" si="103"/>
        <v>0</v>
      </c>
      <c r="J2196">
        <f t="shared" si="104"/>
        <v>0</v>
      </c>
      <c r="K2196" t="b">
        <f ca="1">IF(TODAY()-E2196&gt;'Data Inputs'!$B$46,TRUE,FALSE)</f>
        <v>1</v>
      </c>
    </row>
    <row r="2197" spans="1:11" x14ac:dyDescent="0.25">
      <c r="A2197" s="110" t="str">
        <f t="shared" si="102"/>
        <v/>
      </c>
      <c r="B2197" s="55"/>
      <c r="C2197" s="129"/>
      <c r="D2197" s="55"/>
      <c r="E2197" s="56"/>
      <c r="F2197" s="133"/>
      <c r="G2197" s="56"/>
      <c r="H2197" s="84">
        <f>SUMIF('Cash Inflows'!E:E,'AR Journal'!D2197,'Cash Inflows'!F:F)</f>
        <v>0</v>
      </c>
      <c r="I2197" s="84">
        <f t="shared" si="103"/>
        <v>0</v>
      </c>
      <c r="J2197">
        <f t="shared" si="104"/>
        <v>0</v>
      </c>
      <c r="K2197" t="b">
        <f ca="1">IF(TODAY()-E2197&gt;'Data Inputs'!$B$46,TRUE,FALSE)</f>
        <v>1</v>
      </c>
    </row>
    <row r="2198" spans="1:11" x14ac:dyDescent="0.25">
      <c r="A2198" s="110" t="str">
        <f t="shared" si="102"/>
        <v/>
      </c>
      <c r="B2198" s="55"/>
      <c r="C2198" s="129"/>
      <c r="D2198" s="55"/>
      <c r="E2198" s="56"/>
      <c r="F2198" s="133"/>
      <c r="G2198" s="56"/>
      <c r="H2198" s="84">
        <f>SUMIF('Cash Inflows'!E:E,'AR Journal'!D2198,'Cash Inflows'!F:F)</f>
        <v>0</v>
      </c>
      <c r="I2198" s="84">
        <f t="shared" si="103"/>
        <v>0</v>
      </c>
      <c r="J2198">
        <f t="shared" si="104"/>
        <v>0</v>
      </c>
      <c r="K2198" t="b">
        <f ca="1">IF(TODAY()-E2198&gt;'Data Inputs'!$B$46,TRUE,FALSE)</f>
        <v>1</v>
      </c>
    </row>
    <row r="2199" spans="1:11" x14ac:dyDescent="0.25">
      <c r="A2199" s="110" t="str">
        <f t="shared" si="102"/>
        <v/>
      </c>
      <c r="B2199" s="55"/>
      <c r="C2199" s="129"/>
      <c r="D2199" s="55"/>
      <c r="E2199" s="56"/>
      <c r="F2199" s="133"/>
      <c r="G2199" s="56"/>
      <c r="H2199" s="84">
        <f>SUMIF('Cash Inflows'!E:E,'AR Journal'!D2199,'Cash Inflows'!F:F)</f>
        <v>0</v>
      </c>
      <c r="I2199" s="84">
        <f t="shared" si="103"/>
        <v>0</v>
      </c>
      <c r="J2199">
        <f t="shared" si="104"/>
        <v>0</v>
      </c>
      <c r="K2199" t="b">
        <f ca="1">IF(TODAY()-E2199&gt;'Data Inputs'!$B$46,TRUE,FALSE)</f>
        <v>1</v>
      </c>
    </row>
    <row r="2200" spans="1:11" x14ac:dyDescent="0.25">
      <c r="A2200" s="110" t="str">
        <f t="shared" si="102"/>
        <v/>
      </c>
      <c r="B2200" s="55"/>
      <c r="C2200" s="129"/>
      <c r="D2200" s="55"/>
      <c r="E2200" s="56"/>
      <c r="F2200" s="133"/>
      <c r="G2200" s="56"/>
      <c r="H2200" s="84">
        <f>SUMIF('Cash Inflows'!E:E,'AR Journal'!D2200,'Cash Inflows'!F:F)</f>
        <v>0</v>
      </c>
      <c r="I2200" s="84">
        <f t="shared" si="103"/>
        <v>0</v>
      </c>
      <c r="J2200">
        <f t="shared" si="104"/>
        <v>0</v>
      </c>
      <c r="K2200" t="b">
        <f ca="1">IF(TODAY()-E2200&gt;'Data Inputs'!$B$46,TRUE,FALSE)</f>
        <v>1</v>
      </c>
    </row>
    <row r="2201" spans="1:11" x14ac:dyDescent="0.25">
      <c r="A2201" s="110" t="str">
        <f t="shared" si="102"/>
        <v/>
      </c>
      <c r="B2201" s="55"/>
      <c r="C2201" s="129"/>
      <c r="D2201" s="55"/>
      <c r="E2201" s="56"/>
      <c r="F2201" s="133"/>
      <c r="G2201" s="56"/>
      <c r="H2201" s="84">
        <f>SUMIF('Cash Inflows'!E:E,'AR Journal'!D2201,'Cash Inflows'!F:F)</f>
        <v>0</v>
      </c>
      <c r="I2201" s="84">
        <f t="shared" si="103"/>
        <v>0</v>
      </c>
      <c r="J2201">
        <f t="shared" si="104"/>
        <v>0</v>
      </c>
      <c r="K2201" t="b">
        <f ca="1">IF(TODAY()-E2201&gt;'Data Inputs'!$B$46,TRUE,FALSE)</f>
        <v>1</v>
      </c>
    </row>
    <row r="2202" spans="1:11" x14ac:dyDescent="0.25">
      <c r="A2202" s="110" t="str">
        <f t="shared" si="102"/>
        <v/>
      </c>
      <c r="B2202" s="55"/>
      <c r="C2202" s="129"/>
      <c r="D2202" s="55"/>
      <c r="E2202" s="56"/>
      <c r="F2202" s="133"/>
      <c r="G2202" s="56"/>
      <c r="H2202" s="84">
        <f>SUMIF('Cash Inflows'!E:E,'AR Journal'!D2202,'Cash Inflows'!F:F)</f>
        <v>0</v>
      </c>
      <c r="I2202" s="84">
        <f t="shared" si="103"/>
        <v>0</v>
      </c>
      <c r="J2202">
        <f t="shared" si="104"/>
        <v>0</v>
      </c>
      <c r="K2202" t="b">
        <f ca="1">IF(TODAY()-E2202&gt;'Data Inputs'!$B$46,TRUE,FALSE)</f>
        <v>1</v>
      </c>
    </row>
    <row r="2203" spans="1:11" x14ac:dyDescent="0.25">
      <c r="A2203" s="110" t="str">
        <f t="shared" si="102"/>
        <v/>
      </c>
      <c r="B2203" s="55"/>
      <c r="C2203" s="129"/>
      <c r="D2203" s="55"/>
      <c r="E2203" s="56"/>
      <c r="F2203" s="133"/>
      <c r="G2203" s="56"/>
      <c r="H2203" s="84">
        <f>SUMIF('Cash Inflows'!E:E,'AR Journal'!D2203,'Cash Inflows'!F:F)</f>
        <v>0</v>
      </c>
      <c r="I2203" s="84">
        <f t="shared" si="103"/>
        <v>0</v>
      </c>
      <c r="J2203">
        <f t="shared" si="104"/>
        <v>0</v>
      </c>
      <c r="K2203" t="b">
        <f ca="1">IF(TODAY()-E2203&gt;'Data Inputs'!$B$46,TRUE,FALSE)</f>
        <v>1</v>
      </c>
    </row>
    <row r="2204" spans="1:11" x14ac:dyDescent="0.25">
      <c r="A2204" s="110" t="str">
        <f t="shared" si="102"/>
        <v/>
      </c>
      <c r="B2204" s="55"/>
      <c r="C2204" s="129"/>
      <c r="D2204" s="55"/>
      <c r="E2204" s="56"/>
      <c r="F2204" s="133"/>
      <c r="G2204" s="56"/>
      <c r="H2204" s="84">
        <f>SUMIF('Cash Inflows'!E:E,'AR Journal'!D2204,'Cash Inflows'!F:F)</f>
        <v>0</v>
      </c>
      <c r="I2204" s="84">
        <f t="shared" si="103"/>
        <v>0</v>
      </c>
      <c r="J2204">
        <f t="shared" si="104"/>
        <v>0</v>
      </c>
      <c r="K2204" t="b">
        <f ca="1">IF(TODAY()-E2204&gt;'Data Inputs'!$B$46,TRUE,FALSE)</f>
        <v>1</v>
      </c>
    </row>
    <row r="2205" spans="1:11" x14ac:dyDescent="0.25">
      <c r="A2205" s="110" t="str">
        <f t="shared" si="102"/>
        <v/>
      </c>
      <c r="B2205" s="55"/>
      <c r="C2205" s="129"/>
      <c r="D2205" s="55"/>
      <c r="E2205" s="56"/>
      <c r="F2205" s="133"/>
      <c r="G2205" s="56"/>
      <c r="H2205" s="84">
        <f>SUMIF('Cash Inflows'!E:E,'AR Journal'!D2205,'Cash Inflows'!F:F)</f>
        <v>0</v>
      </c>
      <c r="I2205" s="84">
        <f t="shared" si="103"/>
        <v>0</v>
      </c>
      <c r="J2205">
        <f t="shared" si="104"/>
        <v>0</v>
      </c>
      <c r="K2205" t="b">
        <f ca="1">IF(TODAY()-E2205&gt;'Data Inputs'!$B$46,TRUE,FALSE)</f>
        <v>1</v>
      </c>
    </row>
    <row r="2206" spans="1:11" x14ac:dyDescent="0.25">
      <c r="A2206" s="110" t="str">
        <f t="shared" si="102"/>
        <v/>
      </c>
      <c r="B2206" s="55"/>
      <c r="C2206" s="129"/>
      <c r="D2206" s="55"/>
      <c r="E2206" s="56"/>
      <c r="F2206" s="133"/>
      <c r="G2206" s="56"/>
      <c r="H2206" s="84">
        <f>SUMIF('Cash Inflows'!E:E,'AR Journal'!D2206,'Cash Inflows'!F:F)</f>
        <v>0</v>
      </c>
      <c r="I2206" s="84">
        <f t="shared" si="103"/>
        <v>0</v>
      </c>
      <c r="J2206">
        <f t="shared" si="104"/>
        <v>0</v>
      </c>
      <c r="K2206" t="b">
        <f ca="1">IF(TODAY()-E2206&gt;'Data Inputs'!$B$46,TRUE,FALSE)</f>
        <v>1</v>
      </c>
    </row>
    <row r="2207" spans="1:11" x14ac:dyDescent="0.25">
      <c r="A2207" s="110" t="str">
        <f t="shared" si="102"/>
        <v/>
      </c>
      <c r="B2207" s="55"/>
      <c r="C2207" s="129"/>
      <c r="D2207" s="55"/>
      <c r="E2207" s="56"/>
      <c r="F2207" s="133"/>
      <c r="G2207" s="56"/>
      <c r="H2207" s="84">
        <f>SUMIF('Cash Inflows'!E:E,'AR Journal'!D2207,'Cash Inflows'!F:F)</f>
        <v>0</v>
      </c>
      <c r="I2207" s="84">
        <f t="shared" si="103"/>
        <v>0</v>
      </c>
      <c r="J2207">
        <f t="shared" si="104"/>
        <v>0</v>
      </c>
      <c r="K2207" t="b">
        <f ca="1">IF(TODAY()-E2207&gt;'Data Inputs'!$B$46,TRUE,FALSE)</f>
        <v>1</v>
      </c>
    </row>
    <row r="2208" spans="1:11" x14ac:dyDescent="0.25">
      <c r="A2208" s="110" t="str">
        <f t="shared" si="102"/>
        <v/>
      </c>
      <c r="B2208" s="55"/>
      <c r="C2208" s="129"/>
      <c r="D2208" s="55"/>
      <c r="E2208" s="56"/>
      <c r="F2208" s="133"/>
      <c r="G2208" s="56"/>
      <c r="H2208" s="84">
        <f>SUMIF('Cash Inflows'!E:E,'AR Journal'!D2208,'Cash Inflows'!F:F)</f>
        <v>0</v>
      </c>
      <c r="I2208" s="84">
        <f t="shared" si="103"/>
        <v>0</v>
      </c>
      <c r="J2208">
        <f t="shared" si="104"/>
        <v>0</v>
      </c>
      <c r="K2208" t="b">
        <f ca="1">IF(TODAY()-E2208&gt;'Data Inputs'!$B$46,TRUE,FALSE)</f>
        <v>1</v>
      </c>
    </row>
    <row r="2209" spans="1:11" x14ac:dyDescent="0.25">
      <c r="A2209" s="110" t="str">
        <f t="shared" si="102"/>
        <v/>
      </c>
      <c r="B2209" s="55"/>
      <c r="C2209" s="129"/>
      <c r="D2209" s="55"/>
      <c r="E2209" s="56"/>
      <c r="F2209" s="133"/>
      <c r="G2209" s="56"/>
      <c r="H2209" s="84">
        <f>SUMIF('Cash Inflows'!E:E,'AR Journal'!D2209,'Cash Inflows'!F:F)</f>
        <v>0</v>
      </c>
      <c r="I2209" s="84">
        <f t="shared" si="103"/>
        <v>0</v>
      </c>
      <c r="J2209">
        <f t="shared" si="104"/>
        <v>0</v>
      </c>
      <c r="K2209" t="b">
        <f ca="1">IF(TODAY()-E2209&gt;'Data Inputs'!$B$46,TRUE,FALSE)</f>
        <v>1</v>
      </c>
    </row>
    <row r="2210" spans="1:11" x14ac:dyDescent="0.25">
      <c r="A2210" s="110" t="str">
        <f t="shared" si="102"/>
        <v/>
      </c>
      <c r="B2210" s="55"/>
      <c r="C2210" s="129"/>
      <c r="D2210" s="55"/>
      <c r="E2210" s="56"/>
      <c r="F2210" s="133"/>
      <c r="G2210" s="56"/>
      <c r="H2210" s="84">
        <f>SUMIF('Cash Inflows'!E:E,'AR Journal'!D2210,'Cash Inflows'!F:F)</f>
        <v>0</v>
      </c>
      <c r="I2210" s="84">
        <f t="shared" si="103"/>
        <v>0</v>
      </c>
      <c r="J2210">
        <f t="shared" si="104"/>
        <v>0</v>
      </c>
      <c r="K2210" t="b">
        <f ca="1">IF(TODAY()-E2210&gt;'Data Inputs'!$B$46,TRUE,FALSE)</f>
        <v>1</v>
      </c>
    </row>
    <row r="2211" spans="1:11" x14ac:dyDescent="0.25">
      <c r="A2211" s="110" t="str">
        <f t="shared" si="102"/>
        <v/>
      </c>
      <c r="B2211" s="55"/>
      <c r="C2211" s="129"/>
      <c r="D2211" s="55"/>
      <c r="E2211" s="56"/>
      <c r="F2211" s="133"/>
      <c r="G2211" s="56"/>
      <c r="H2211" s="84">
        <f>SUMIF('Cash Inflows'!E:E,'AR Journal'!D2211,'Cash Inflows'!F:F)</f>
        <v>0</v>
      </c>
      <c r="I2211" s="84">
        <f t="shared" si="103"/>
        <v>0</v>
      </c>
      <c r="J2211">
        <f t="shared" si="104"/>
        <v>0</v>
      </c>
      <c r="K2211" t="b">
        <f ca="1">IF(TODAY()-E2211&gt;'Data Inputs'!$B$46,TRUE,FALSE)</f>
        <v>1</v>
      </c>
    </row>
    <row r="2212" spans="1:11" x14ac:dyDescent="0.25">
      <c r="A2212" s="110" t="str">
        <f t="shared" si="102"/>
        <v/>
      </c>
      <c r="B2212" s="55"/>
      <c r="C2212" s="129"/>
      <c r="D2212" s="55"/>
      <c r="E2212" s="56"/>
      <c r="F2212" s="133"/>
      <c r="G2212" s="56"/>
      <c r="H2212" s="84">
        <f>SUMIF('Cash Inflows'!E:E,'AR Journal'!D2212,'Cash Inflows'!F:F)</f>
        <v>0</v>
      </c>
      <c r="I2212" s="84">
        <f t="shared" si="103"/>
        <v>0</v>
      </c>
      <c r="J2212">
        <f t="shared" si="104"/>
        <v>0</v>
      </c>
      <c r="K2212" t="b">
        <f ca="1">IF(TODAY()-E2212&gt;'Data Inputs'!$B$46,TRUE,FALSE)</f>
        <v>1</v>
      </c>
    </row>
    <row r="2213" spans="1:11" x14ac:dyDescent="0.25">
      <c r="A2213" s="110" t="str">
        <f t="shared" si="102"/>
        <v/>
      </c>
      <c r="B2213" s="55"/>
      <c r="C2213" s="129"/>
      <c r="D2213" s="55"/>
      <c r="E2213" s="56"/>
      <c r="F2213" s="133"/>
      <c r="G2213" s="56"/>
      <c r="H2213" s="84">
        <f>SUMIF('Cash Inflows'!E:E,'AR Journal'!D2213,'Cash Inflows'!F:F)</f>
        <v>0</v>
      </c>
      <c r="I2213" s="84">
        <f t="shared" si="103"/>
        <v>0</v>
      </c>
      <c r="J2213">
        <f t="shared" si="104"/>
        <v>0</v>
      </c>
      <c r="K2213" t="b">
        <f ca="1">IF(TODAY()-E2213&gt;'Data Inputs'!$B$46,TRUE,FALSE)</f>
        <v>1</v>
      </c>
    </row>
    <row r="2214" spans="1:11" x14ac:dyDescent="0.25">
      <c r="A2214" s="110" t="str">
        <f t="shared" si="102"/>
        <v/>
      </c>
      <c r="B2214" s="55"/>
      <c r="C2214" s="129"/>
      <c r="D2214" s="55"/>
      <c r="E2214" s="56"/>
      <c r="F2214" s="133"/>
      <c r="G2214" s="56"/>
      <c r="H2214" s="84">
        <f>SUMIF('Cash Inflows'!E:E,'AR Journal'!D2214,'Cash Inflows'!F:F)</f>
        <v>0</v>
      </c>
      <c r="I2214" s="84">
        <f t="shared" si="103"/>
        <v>0</v>
      </c>
      <c r="J2214">
        <f t="shared" si="104"/>
        <v>0</v>
      </c>
      <c r="K2214" t="b">
        <f ca="1">IF(TODAY()-E2214&gt;'Data Inputs'!$B$46,TRUE,FALSE)</f>
        <v>1</v>
      </c>
    </row>
    <row r="2215" spans="1:11" x14ac:dyDescent="0.25">
      <c r="A2215" s="110" t="str">
        <f t="shared" si="102"/>
        <v/>
      </c>
      <c r="B2215" s="55"/>
      <c r="C2215" s="129"/>
      <c r="D2215" s="55"/>
      <c r="E2215" s="56"/>
      <c r="F2215" s="133"/>
      <c r="G2215" s="56"/>
      <c r="H2215" s="84">
        <f>SUMIF('Cash Inflows'!E:E,'AR Journal'!D2215,'Cash Inflows'!F:F)</f>
        <v>0</v>
      </c>
      <c r="I2215" s="84">
        <f t="shared" si="103"/>
        <v>0</v>
      </c>
      <c r="J2215">
        <f t="shared" si="104"/>
        <v>0</v>
      </c>
      <c r="K2215" t="b">
        <f ca="1">IF(TODAY()-E2215&gt;'Data Inputs'!$B$46,TRUE,FALSE)</f>
        <v>1</v>
      </c>
    </row>
    <row r="2216" spans="1:11" x14ac:dyDescent="0.25">
      <c r="A2216" s="110" t="str">
        <f t="shared" si="102"/>
        <v/>
      </c>
      <c r="B2216" s="55"/>
      <c r="C2216" s="129"/>
      <c r="D2216" s="55"/>
      <c r="E2216" s="56"/>
      <c r="F2216" s="133"/>
      <c r="G2216" s="56"/>
      <c r="H2216" s="84">
        <f>SUMIF('Cash Inflows'!E:E,'AR Journal'!D2216,'Cash Inflows'!F:F)</f>
        <v>0</v>
      </c>
      <c r="I2216" s="84">
        <f t="shared" si="103"/>
        <v>0</v>
      </c>
      <c r="J2216">
        <f t="shared" si="104"/>
        <v>0</v>
      </c>
      <c r="K2216" t="b">
        <f ca="1">IF(TODAY()-E2216&gt;'Data Inputs'!$B$46,TRUE,FALSE)</f>
        <v>1</v>
      </c>
    </row>
    <row r="2217" spans="1:11" x14ac:dyDescent="0.25">
      <c r="A2217" s="110" t="str">
        <f t="shared" si="102"/>
        <v/>
      </c>
      <c r="B2217" s="55"/>
      <c r="C2217" s="129"/>
      <c r="D2217" s="55"/>
      <c r="E2217" s="56"/>
      <c r="F2217" s="133"/>
      <c r="G2217" s="56"/>
      <c r="H2217" s="84">
        <f>SUMIF('Cash Inflows'!E:E,'AR Journal'!D2217,'Cash Inflows'!F:F)</f>
        <v>0</v>
      </c>
      <c r="I2217" s="84">
        <f t="shared" si="103"/>
        <v>0</v>
      </c>
      <c r="J2217">
        <f t="shared" si="104"/>
        <v>0</v>
      </c>
      <c r="K2217" t="b">
        <f ca="1">IF(TODAY()-E2217&gt;'Data Inputs'!$B$46,TRUE,FALSE)</f>
        <v>1</v>
      </c>
    </row>
    <row r="2218" spans="1:11" x14ac:dyDescent="0.25">
      <c r="A2218" s="110" t="str">
        <f t="shared" si="102"/>
        <v/>
      </c>
      <c r="B2218" s="55"/>
      <c r="C2218" s="129"/>
      <c r="D2218" s="55"/>
      <c r="E2218" s="56"/>
      <c r="F2218" s="133"/>
      <c r="G2218" s="56"/>
      <c r="H2218" s="84">
        <f>SUMIF('Cash Inflows'!E:E,'AR Journal'!D2218,'Cash Inflows'!F:F)</f>
        <v>0</v>
      </c>
      <c r="I2218" s="84">
        <f t="shared" si="103"/>
        <v>0</v>
      </c>
      <c r="J2218">
        <f t="shared" si="104"/>
        <v>0</v>
      </c>
      <c r="K2218" t="b">
        <f ca="1">IF(TODAY()-E2218&gt;'Data Inputs'!$B$46,TRUE,FALSE)</f>
        <v>1</v>
      </c>
    </row>
    <row r="2219" spans="1:11" x14ac:dyDescent="0.25">
      <c r="A2219" s="110" t="str">
        <f t="shared" si="102"/>
        <v/>
      </c>
      <c r="B2219" s="55"/>
      <c r="C2219" s="129"/>
      <c r="D2219" s="55"/>
      <c r="E2219" s="56"/>
      <c r="F2219" s="133"/>
      <c r="G2219" s="56"/>
      <c r="H2219" s="84">
        <f>SUMIF('Cash Inflows'!E:E,'AR Journal'!D2219,'Cash Inflows'!F:F)</f>
        <v>0</v>
      </c>
      <c r="I2219" s="84">
        <f t="shared" si="103"/>
        <v>0</v>
      </c>
      <c r="J2219">
        <f t="shared" si="104"/>
        <v>0</v>
      </c>
      <c r="K2219" t="b">
        <f ca="1">IF(TODAY()-E2219&gt;'Data Inputs'!$B$46,TRUE,FALSE)</f>
        <v>1</v>
      </c>
    </row>
    <row r="2220" spans="1:11" x14ac:dyDescent="0.25">
      <c r="A2220" s="110" t="str">
        <f t="shared" si="102"/>
        <v/>
      </c>
      <c r="B2220" s="55"/>
      <c r="C2220" s="129"/>
      <c r="D2220" s="55"/>
      <c r="E2220" s="56"/>
      <c r="F2220" s="133"/>
      <c r="G2220" s="56"/>
      <c r="H2220" s="84">
        <f>SUMIF('Cash Inflows'!E:E,'AR Journal'!D2220,'Cash Inflows'!F:F)</f>
        <v>0</v>
      </c>
      <c r="I2220" s="84">
        <f t="shared" si="103"/>
        <v>0</v>
      </c>
      <c r="J2220">
        <f t="shared" si="104"/>
        <v>0</v>
      </c>
      <c r="K2220" t="b">
        <f ca="1">IF(TODAY()-E2220&gt;'Data Inputs'!$B$46,TRUE,FALSE)</f>
        <v>1</v>
      </c>
    </row>
    <row r="2221" spans="1:11" x14ac:dyDescent="0.25">
      <c r="A2221" s="110" t="str">
        <f t="shared" si="102"/>
        <v/>
      </c>
      <c r="B2221" s="55"/>
      <c r="C2221" s="129"/>
      <c r="D2221" s="55"/>
      <c r="E2221" s="56"/>
      <c r="F2221" s="133"/>
      <c r="G2221" s="56"/>
      <c r="H2221" s="84">
        <f>SUMIF('Cash Inflows'!E:E,'AR Journal'!D2221,'Cash Inflows'!F:F)</f>
        <v>0</v>
      </c>
      <c r="I2221" s="84">
        <f t="shared" si="103"/>
        <v>0</v>
      </c>
      <c r="J2221">
        <f t="shared" si="104"/>
        <v>0</v>
      </c>
      <c r="K2221" t="b">
        <f ca="1">IF(TODAY()-E2221&gt;'Data Inputs'!$B$46,TRUE,FALSE)</f>
        <v>1</v>
      </c>
    </row>
    <row r="2222" spans="1:11" x14ac:dyDescent="0.25">
      <c r="A2222" s="110" t="str">
        <f t="shared" si="102"/>
        <v/>
      </c>
      <c r="B2222" s="55"/>
      <c r="C2222" s="129"/>
      <c r="D2222" s="55"/>
      <c r="E2222" s="56"/>
      <c r="F2222" s="133"/>
      <c r="G2222" s="56"/>
      <c r="H2222" s="84">
        <f>SUMIF('Cash Inflows'!E:E,'AR Journal'!D2222,'Cash Inflows'!F:F)</f>
        <v>0</v>
      </c>
      <c r="I2222" s="84">
        <f t="shared" si="103"/>
        <v>0</v>
      </c>
      <c r="J2222">
        <f t="shared" si="104"/>
        <v>0</v>
      </c>
      <c r="K2222" t="b">
        <f ca="1">IF(TODAY()-E2222&gt;'Data Inputs'!$B$46,TRUE,FALSE)</f>
        <v>1</v>
      </c>
    </row>
    <row r="2223" spans="1:11" x14ac:dyDescent="0.25">
      <c r="A2223" s="110" t="str">
        <f t="shared" si="102"/>
        <v/>
      </c>
      <c r="B2223" s="55"/>
      <c r="C2223" s="129"/>
      <c r="D2223" s="55"/>
      <c r="E2223" s="56"/>
      <c r="F2223" s="133"/>
      <c r="G2223" s="56"/>
      <c r="H2223" s="84">
        <f>SUMIF('Cash Inflows'!E:E,'AR Journal'!D2223,'Cash Inflows'!F:F)</f>
        <v>0</v>
      </c>
      <c r="I2223" s="84">
        <f t="shared" si="103"/>
        <v>0</v>
      </c>
      <c r="J2223">
        <f t="shared" si="104"/>
        <v>0</v>
      </c>
      <c r="K2223" t="b">
        <f ca="1">IF(TODAY()-E2223&gt;'Data Inputs'!$B$46,TRUE,FALSE)</f>
        <v>1</v>
      </c>
    </row>
    <row r="2224" spans="1:11" x14ac:dyDescent="0.25">
      <c r="A2224" s="110" t="str">
        <f t="shared" si="102"/>
        <v/>
      </c>
      <c r="B2224" s="55"/>
      <c r="C2224" s="129"/>
      <c r="D2224" s="55"/>
      <c r="E2224" s="56"/>
      <c r="F2224" s="133"/>
      <c r="G2224" s="56"/>
      <c r="H2224" s="84">
        <f>SUMIF('Cash Inflows'!E:E,'AR Journal'!D2224,'Cash Inflows'!F:F)</f>
        <v>0</v>
      </c>
      <c r="I2224" s="84">
        <f t="shared" si="103"/>
        <v>0</v>
      </c>
      <c r="J2224">
        <f t="shared" si="104"/>
        <v>0</v>
      </c>
      <c r="K2224" t="b">
        <f ca="1">IF(TODAY()-E2224&gt;'Data Inputs'!$B$46,TRUE,FALSE)</f>
        <v>1</v>
      </c>
    </row>
    <row r="2225" spans="1:11" x14ac:dyDescent="0.25">
      <c r="A2225" s="110" t="str">
        <f t="shared" si="102"/>
        <v/>
      </c>
      <c r="B2225" s="55"/>
      <c r="C2225" s="129"/>
      <c r="D2225" s="55"/>
      <c r="E2225" s="56"/>
      <c r="F2225" s="133"/>
      <c r="G2225" s="56"/>
      <c r="H2225" s="84">
        <f>SUMIF('Cash Inflows'!E:E,'AR Journal'!D2225,'Cash Inflows'!F:F)</f>
        <v>0</v>
      </c>
      <c r="I2225" s="84">
        <f t="shared" si="103"/>
        <v>0</v>
      </c>
      <c r="J2225">
        <f t="shared" si="104"/>
        <v>0</v>
      </c>
      <c r="K2225" t="b">
        <f ca="1">IF(TODAY()-E2225&gt;'Data Inputs'!$B$46,TRUE,FALSE)</f>
        <v>1</v>
      </c>
    </row>
    <row r="2226" spans="1:11" x14ac:dyDescent="0.25">
      <c r="A2226" s="110" t="str">
        <f t="shared" si="102"/>
        <v/>
      </c>
      <c r="B2226" s="55"/>
      <c r="C2226" s="129"/>
      <c r="D2226" s="55"/>
      <c r="E2226" s="56"/>
      <c r="F2226" s="133"/>
      <c r="G2226" s="56"/>
      <c r="H2226" s="84">
        <f>SUMIF('Cash Inflows'!E:E,'AR Journal'!D2226,'Cash Inflows'!F:F)</f>
        <v>0</v>
      </c>
      <c r="I2226" s="84">
        <f t="shared" si="103"/>
        <v>0</v>
      </c>
      <c r="J2226">
        <f t="shared" si="104"/>
        <v>0</v>
      </c>
      <c r="K2226" t="b">
        <f ca="1">IF(TODAY()-E2226&gt;'Data Inputs'!$B$46,TRUE,FALSE)</f>
        <v>1</v>
      </c>
    </row>
    <row r="2227" spans="1:11" x14ac:dyDescent="0.25">
      <c r="A2227" s="110" t="str">
        <f t="shared" si="102"/>
        <v/>
      </c>
      <c r="B2227" s="55"/>
      <c r="C2227" s="129"/>
      <c r="D2227" s="55"/>
      <c r="E2227" s="56"/>
      <c r="F2227" s="133"/>
      <c r="G2227" s="56"/>
      <c r="H2227" s="84">
        <f>SUMIF('Cash Inflows'!E:E,'AR Journal'!D2227,'Cash Inflows'!F:F)</f>
        <v>0</v>
      </c>
      <c r="I2227" s="84">
        <f t="shared" si="103"/>
        <v>0</v>
      </c>
      <c r="J2227">
        <f t="shared" si="104"/>
        <v>0</v>
      </c>
      <c r="K2227" t="b">
        <f ca="1">IF(TODAY()-E2227&gt;'Data Inputs'!$B$46,TRUE,FALSE)</f>
        <v>1</v>
      </c>
    </row>
    <row r="2228" spans="1:11" x14ac:dyDescent="0.25">
      <c r="A2228" s="110" t="str">
        <f t="shared" si="102"/>
        <v/>
      </c>
      <c r="B2228" s="55"/>
      <c r="C2228" s="129"/>
      <c r="D2228" s="55"/>
      <c r="E2228" s="56"/>
      <c r="F2228" s="133"/>
      <c r="G2228" s="56"/>
      <c r="H2228" s="84">
        <f>SUMIF('Cash Inflows'!E:E,'AR Journal'!D2228,'Cash Inflows'!F:F)</f>
        <v>0</v>
      </c>
      <c r="I2228" s="84">
        <f t="shared" si="103"/>
        <v>0</v>
      </c>
      <c r="J2228">
        <f t="shared" si="104"/>
        <v>0</v>
      </c>
      <c r="K2228" t="b">
        <f ca="1">IF(TODAY()-E2228&gt;'Data Inputs'!$B$46,TRUE,FALSE)</f>
        <v>1</v>
      </c>
    </row>
    <row r="2229" spans="1:11" x14ac:dyDescent="0.25">
      <c r="A2229" s="110" t="str">
        <f t="shared" si="102"/>
        <v/>
      </c>
      <c r="B2229" s="55"/>
      <c r="C2229" s="129"/>
      <c r="D2229" s="55"/>
      <c r="E2229" s="56"/>
      <c r="F2229" s="133"/>
      <c r="G2229" s="56"/>
      <c r="H2229" s="84">
        <f>SUMIF('Cash Inflows'!E:E,'AR Journal'!D2229,'Cash Inflows'!F:F)</f>
        <v>0</v>
      </c>
      <c r="I2229" s="84">
        <f t="shared" si="103"/>
        <v>0</v>
      </c>
      <c r="J2229">
        <f t="shared" si="104"/>
        <v>0</v>
      </c>
      <c r="K2229" t="b">
        <f ca="1">IF(TODAY()-E2229&gt;'Data Inputs'!$B$46,TRUE,FALSE)</f>
        <v>1</v>
      </c>
    </row>
    <row r="2230" spans="1:11" x14ac:dyDescent="0.25">
      <c r="A2230" s="110" t="str">
        <f t="shared" si="102"/>
        <v/>
      </c>
      <c r="B2230" s="55"/>
      <c r="C2230" s="129"/>
      <c r="D2230" s="55"/>
      <c r="E2230" s="56"/>
      <c r="F2230" s="133"/>
      <c r="G2230" s="56"/>
      <c r="H2230" s="84">
        <f>SUMIF('Cash Inflows'!E:E,'AR Journal'!D2230,'Cash Inflows'!F:F)</f>
        <v>0</v>
      </c>
      <c r="I2230" s="84">
        <f t="shared" si="103"/>
        <v>0</v>
      </c>
      <c r="J2230">
        <f t="shared" si="104"/>
        <v>0</v>
      </c>
      <c r="K2230" t="b">
        <f ca="1">IF(TODAY()-E2230&gt;'Data Inputs'!$B$46,TRUE,FALSE)</f>
        <v>1</v>
      </c>
    </row>
    <row r="2231" spans="1:11" x14ac:dyDescent="0.25">
      <c r="A2231" s="110" t="str">
        <f t="shared" si="102"/>
        <v/>
      </c>
      <c r="B2231" s="55"/>
      <c r="C2231" s="129"/>
      <c r="D2231" s="55"/>
      <c r="E2231" s="56"/>
      <c r="F2231" s="133"/>
      <c r="G2231" s="56"/>
      <c r="H2231" s="84">
        <f>SUMIF('Cash Inflows'!E:E,'AR Journal'!D2231,'Cash Inflows'!F:F)</f>
        <v>0</v>
      </c>
      <c r="I2231" s="84">
        <f t="shared" si="103"/>
        <v>0</v>
      </c>
      <c r="J2231">
        <f t="shared" si="104"/>
        <v>0</v>
      </c>
      <c r="K2231" t="b">
        <f ca="1">IF(TODAY()-E2231&gt;'Data Inputs'!$B$46,TRUE,FALSE)</f>
        <v>1</v>
      </c>
    </row>
    <row r="2232" spans="1:11" x14ac:dyDescent="0.25">
      <c r="A2232" s="110" t="str">
        <f t="shared" si="102"/>
        <v/>
      </c>
      <c r="B2232" s="55"/>
      <c r="C2232" s="129"/>
      <c r="D2232" s="55"/>
      <c r="E2232" s="56"/>
      <c r="F2232" s="133"/>
      <c r="G2232" s="56"/>
      <c r="H2232" s="84">
        <f>SUMIF('Cash Inflows'!E:E,'AR Journal'!D2232,'Cash Inflows'!F:F)</f>
        <v>0</v>
      </c>
      <c r="I2232" s="84">
        <f t="shared" si="103"/>
        <v>0</v>
      </c>
      <c r="J2232">
        <f t="shared" si="104"/>
        <v>0</v>
      </c>
      <c r="K2232" t="b">
        <f ca="1">IF(TODAY()-E2232&gt;'Data Inputs'!$B$46,TRUE,FALSE)</f>
        <v>1</v>
      </c>
    </row>
    <row r="2233" spans="1:11" x14ac:dyDescent="0.25">
      <c r="A2233" s="110" t="str">
        <f t="shared" si="102"/>
        <v/>
      </c>
      <c r="B2233" s="55"/>
      <c r="C2233" s="129"/>
      <c r="D2233" s="55"/>
      <c r="E2233" s="56"/>
      <c r="F2233" s="133"/>
      <c r="G2233" s="56"/>
      <c r="H2233" s="84">
        <f>SUMIF('Cash Inflows'!E:E,'AR Journal'!D2233,'Cash Inflows'!F:F)</f>
        <v>0</v>
      </c>
      <c r="I2233" s="84">
        <f t="shared" si="103"/>
        <v>0</v>
      </c>
      <c r="J2233">
        <f t="shared" si="104"/>
        <v>0</v>
      </c>
      <c r="K2233" t="b">
        <f ca="1">IF(TODAY()-E2233&gt;'Data Inputs'!$B$46,TRUE,FALSE)</f>
        <v>1</v>
      </c>
    </row>
    <row r="2234" spans="1:11" x14ac:dyDescent="0.25">
      <c r="A2234" s="110" t="str">
        <f t="shared" si="102"/>
        <v/>
      </c>
      <c r="B2234" s="55"/>
      <c r="C2234" s="129"/>
      <c r="D2234" s="55"/>
      <c r="E2234" s="56"/>
      <c r="F2234" s="133"/>
      <c r="G2234" s="56"/>
      <c r="H2234" s="84">
        <f>SUMIF('Cash Inflows'!E:E,'AR Journal'!D2234,'Cash Inflows'!F:F)</f>
        <v>0</v>
      </c>
      <c r="I2234" s="84">
        <f t="shared" si="103"/>
        <v>0</v>
      </c>
      <c r="J2234">
        <f t="shared" si="104"/>
        <v>0</v>
      </c>
      <c r="K2234" t="b">
        <f ca="1">IF(TODAY()-E2234&gt;'Data Inputs'!$B$46,TRUE,FALSE)</f>
        <v>1</v>
      </c>
    </row>
    <row r="2235" spans="1:11" x14ac:dyDescent="0.25">
      <c r="A2235" s="110" t="str">
        <f t="shared" si="102"/>
        <v/>
      </c>
      <c r="B2235" s="55"/>
      <c r="C2235" s="129"/>
      <c r="D2235" s="55"/>
      <c r="E2235" s="56"/>
      <c r="F2235" s="133"/>
      <c r="G2235" s="56"/>
      <c r="H2235" s="84">
        <f>SUMIF('Cash Inflows'!E:E,'AR Journal'!D2235,'Cash Inflows'!F:F)</f>
        <v>0</v>
      </c>
      <c r="I2235" s="84">
        <f t="shared" si="103"/>
        <v>0</v>
      </c>
      <c r="J2235">
        <f t="shared" si="104"/>
        <v>0</v>
      </c>
      <c r="K2235" t="b">
        <f ca="1">IF(TODAY()-E2235&gt;'Data Inputs'!$B$46,TRUE,FALSE)</f>
        <v>1</v>
      </c>
    </row>
    <row r="2236" spans="1:11" x14ac:dyDescent="0.25">
      <c r="A2236" s="110" t="str">
        <f t="shared" si="102"/>
        <v/>
      </c>
      <c r="B2236" s="55"/>
      <c r="C2236" s="129"/>
      <c r="D2236" s="55"/>
      <c r="E2236" s="56"/>
      <c r="F2236" s="133"/>
      <c r="G2236" s="56"/>
      <c r="H2236" s="84">
        <f>SUMIF('Cash Inflows'!E:E,'AR Journal'!D2236,'Cash Inflows'!F:F)</f>
        <v>0</v>
      </c>
      <c r="I2236" s="84">
        <f t="shared" si="103"/>
        <v>0</v>
      </c>
      <c r="J2236">
        <f t="shared" si="104"/>
        <v>0</v>
      </c>
      <c r="K2236" t="b">
        <f ca="1">IF(TODAY()-E2236&gt;'Data Inputs'!$B$46,TRUE,FALSE)</f>
        <v>1</v>
      </c>
    </row>
    <row r="2237" spans="1:11" x14ac:dyDescent="0.25">
      <c r="A2237" s="110" t="str">
        <f t="shared" si="102"/>
        <v/>
      </c>
      <c r="B2237" s="55"/>
      <c r="C2237" s="129"/>
      <c r="D2237" s="55"/>
      <c r="E2237" s="56"/>
      <c r="F2237" s="133"/>
      <c r="G2237" s="56"/>
      <c r="H2237" s="84">
        <f>SUMIF('Cash Inflows'!E:E,'AR Journal'!D2237,'Cash Inflows'!F:F)</f>
        <v>0</v>
      </c>
      <c r="I2237" s="84">
        <f t="shared" si="103"/>
        <v>0</v>
      </c>
      <c r="J2237">
        <f t="shared" si="104"/>
        <v>0</v>
      </c>
      <c r="K2237" t="b">
        <f ca="1">IF(TODAY()-E2237&gt;'Data Inputs'!$B$46,TRUE,FALSE)</f>
        <v>1</v>
      </c>
    </row>
    <row r="2238" spans="1:11" x14ac:dyDescent="0.25">
      <c r="A2238" s="110" t="str">
        <f t="shared" si="102"/>
        <v/>
      </c>
      <c r="B2238" s="55"/>
      <c r="C2238" s="129"/>
      <c r="D2238" s="55"/>
      <c r="E2238" s="56"/>
      <c r="F2238" s="133"/>
      <c r="G2238" s="56"/>
      <c r="H2238" s="84">
        <f>SUMIF('Cash Inflows'!E:E,'AR Journal'!D2238,'Cash Inflows'!F:F)</f>
        <v>0</v>
      </c>
      <c r="I2238" s="84">
        <f t="shared" si="103"/>
        <v>0</v>
      </c>
      <c r="J2238">
        <f t="shared" si="104"/>
        <v>0</v>
      </c>
      <c r="K2238" t="b">
        <f ca="1">IF(TODAY()-E2238&gt;'Data Inputs'!$B$46,TRUE,FALSE)</f>
        <v>1</v>
      </c>
    </row>
    <row r="2239" spans="1:11" x14ac:dyDescent="0.25">
      <c r="A2239" s="110" t="str">
        <f t="shared" si="102"/>
        <v/>
      </c>
      <c r="B2239" s="55"/>
      <c r="C2239" s="129"/>
      <c r="D2239" s="55"/>
      <c r="E2239" s="56"/>
      <c r="F2239" s="133"/>
      <c r="G2239" s="56"/>
      <c r="H2239" s="84">
        <f>SUMIF('Cash Inflows'!E:E,'AR Journal'!D2239,'Cash Inflows'!F:F)</f>
        <v>0</v>
      </c>
      <c r="I2239" s="84">
        <f t="shared" si="103"/>
        <v>0</v>
      </c>
      <c r="J2239">
        <f t="shared" si="104"/>
        <v>0</v>
      </c>
      <c r="K2239" t="b">
        <f ca="1">IF(TODAY()-E2239&gt;'Data Inputs'!$B$46,TRUE,FALSE)</f>
        <v>1</v>
      </c>
    </row>
    <row r="2240" spans="1:11" x14ac:dyDescent="0.25">
      <c r="A2240" s="110" t="str">
        <f t="shared" si="102"/>
        <v/>
      </c>
      <c r="B2240" s="55"/>
      <c r="C2240" s="129"/>
      <c r="D2240" s="55"/>
      <c r="E2240" s="56"/>
      <c r="F2240" s="133"/>
      <c r="G2240" s="56"/>
      <c r="H2240" s="84">
        <f>SUMIF('Cash Inflows'!E:E,'AR Journal'!D2240,'Cash Inflows'!F:F)</f>
        <v>0</v>
      </c>
      <c r="I2240" s="84">
        <f t="shared" si="103"/>
        <v>0</v>
      </c>
      <c r="J2240">
        <f t="shared" si="104"/>
        <v>0</v>
      </c>
      <c r="K2240" t="b">
        <f ca="1">IF(TODAY()-E2240&gt;'Data Inputs'!$B$46,TRUE,FALSE)</f>
        <v>1</v>
      </c>
    </row>
    <row r="2241" spans="1:11" x14ac:dyDescent="0.25">
      <c r="A2241" s="110" t="str">
        <f t="shared" si="102"/>
        <v/>
      </c>
      <c r="B2241" s="55"/>
      <c r="C2241" s="129"/>
      <c r="D2241" s="55"/>
      <c r="E2241" s="56"/>
      <c r="F2241" s="133"/>
      <c r="G2241" s="56"/>
      <c r="H2241" s="84">
        <f>SUMIF('Cash Inflows'!E:E,'AR Journal'!D2241,'Cash Inflows'!F:F)</f>
        <v>0</v>
      </c>
      <c r="I2241" s="84">
        <f t="shared" si="103"/>
        <v>0</v>
      </c>
      <c r="J2241">
        <f t="shared" si="104"/>
        <v>0</v>
      </c>
      <c r="K2241" t="b">
        <f ca="1">IF(TODAY()-E2241&gt;'Data Inputs'!$B$46,TRUE,FALSE)</f>
        <v>1</v>
      </c>
    </row>
    <row r="2242" spans="1:11" x14ac:dyDescent="0.25">
      <c r="A2242" s="110" t="str">
        <f t="shared" si="102"/>
        <v/>
      </c>
      <c r="B2242" s="55"/>
      <c r="C2242" s="129"/>
      <c r="D2242" s="55"/>
      <c r="E2242" s="56"/>
      <c r="F2242" s="133"/>
      <c r="G2242" s="56"/>
      <c r="H2242" s="84">
        <f>SUMIF('Cash Inflows'!E:E,'AR Journal'!D2242,'Cash Inflows'!F:F)</f>
        <v>0</v>
      </c>
      <c r="I2242" s="84">
        <f t="shared" si="103"/>
        <v>0</v>
      </c>
      <c r="J2242">
        <f t="shared" si="104"/>
        <v>0</v>
      </c>
      <c r="K2242" t="b">
        <f ca="1">IF(TODAY()-E2242&gt;'Data Inputs'!$B$46,TRUE,FALSE)</f>
        <v>1</v>
      </c>
    </row>
    <row r="2243" spans="1:11" x14ac:dyDescent="0.25">
      <c r="A2243" s="110" t="str">
        <f t="shared" ref="A2243:A2306" si="105">IF(E2243="","",E2243+(6-J2243))</f>
        <v/>
      </c>
      <c r="B2243" s="55"/>
      <c r="C2243" s="129"/>
      <c r="D2243" s="55"/>
      <c r="E2243" s="56"/>
      <c r="F2243" s="133"/>
      <c r="G2243" s="56"/>
      <c r="H2243" s="84">
        <f>SUMIF('Cash Inflows'!E:E,'AR Journal'!D2243,'Cash Inflows'!F:F)</f>
        <v>0</v>
      </c>
      <c r="I2243" s="84">
        <f t="shared" ref="I2243:I2306" si="106">F2243-H2243</f>
        <v>0</v>
      </c>
      <c r="J2243">
        <f t="shared" ref="J2243:J2306" si="107">IF(WEEKDAY(E2243)=7,0,WEEKDAY(E2243))</f>
        <v>0</v>
      </c>
      <c r="K2243" t="b">
        <f ca="1">IF(TODAY()-E2243&gt;'Data Inputs'!$B$46,TRUE,FALSE)</f>
        <v>1</v>
      </c>
    </row>
    <row r="2244" spans="1:11" x14ac:dyDescent="0.25">
      <c r="A2244" s="110" t="str">
        <f t="shared" si="105"/>
        <v/>
      </c>
      <c r="B2244" s="55"/>
      <c r="C2244" s="129"/>
      <c r="D2244" s="55"/>
      <c r="E2244" s="56"/>
      <c r="F2244" s="133"/>
      <c r="G2244" s="56"/>
      <c r="H2244" s="84">
        <f>SUMIF('Cash Inflows'!E:E,'AR Journal'!D2244,'Cash Inflows'!F:F)</f>
        <v>0</v>
      </c>
      <c r="I2244" s="84">
        <f t="shared" si="106"/>
        <v>0</v>
      </c>
      <c r="J2244">
        <f t="shared" si="107"/>
        <v>0</v>
      </c>
      <c r="K2244" t="b">
        <f ca="1">IF(TODAY()-E2244&gt;'Data Inputs'!$B$46,TRUE,FALSE)</f>
        <v>1</v>
      </c>
    </row>
    <row r="2245" spans="1:11" x14ac:dyDescent="0.25">
      <c r="A2245" s="110" t="str">
        <f t="shared" si="105"/>
        <v/>
      </c>
      <c r="B2245" s="55"/>
      <c r="C2245" s="129"/>
      <c r="D2245" s="55"/>
      <c r="E2245" s="56"/>
      <c r="F2245" s="133"/>
      <c r="G2245" s="56"/>
      <c r="H2245" s="84">
        <f>SUMIF('Cash Inflows'!E:E,'AR Journal'!D2245,'Cash Inflows'!F:F)</f>
        <v>0</v>
      </c>
      <c r="I2245" s="84">
        <f t="shared" si="106"/>
        <v>0</v>
      </c>
      <c r="J2245">
        <f t="shared" si="107"/>
        <v>0</v>
      </c>
      <c r="K2245" t="b">
        <f ca="1">IF(TODAY()-E2245&gt;'Data Inputs'!$B$46,TRUE,FALSE)</f>
        <v>1</v>
      </c>
    </row>
    <row r="2246" spans="1:11" x14ac:dyDescent="0.25">
      <c r="A2246" s="110" t="str">
        <f t="shared" si="105"/>
        <v/>
      </c>
      <c r="B2246" s="55"/>
      <c r="C2246" s="129"/>
      <c r="D2246" s="55"/>
      <c r="E2246" s="56"/>
      <c r="F2246" s="133"/>
      <c r="G2246" s="56"/>
      <c r="H2246" s="84">
        <f>SUMIF('Cash Inflows'!E:E,'AR Journal'!D2246,'Cash Inflows'!F:F)</f>
        <v>0</v>
      </c>
      <c r="I2246" s="84">
        <f t="shared" si="106"/>
        <v>0</v>
      </c>
      <c r="J2246">
        <f t="shared" si="107"/>
        <v>0</v>
      </c>
      <c r="K2246" t="b">
        <f ca="1">IF(TODAY()-E2246&gt;'Data Inputs'!$B$46,TRUE,FALSE)</f>
        <v>1</v>
      </c>
    </row>
    <row r="2247" spans="1:11" x14ac:dyDescent="0.25">
      <c r="A2247" s="110" t="str">
        <f t="shared" si="105"/>
        <v/>
      </c>
      <c r="B2247" s="55"/>
      <c r="C2247" s="129"/>
      <c r="D2247" s="55"/>
      <c r="E2247" s="56"/>
      <c r="F2247" s="133"/>
      <c r="G2247" s="56"/>
      <c r="H2247" s="84">
        <f>SUMIF('Cash Inflows'!E:E,'AR Journal'!D2247,'Cash Inflows'!F:F)</f>
        <v>0</v>
      </c>
      <c r="I2247" s="84">
        <f t="shared" si="106"/>
        <v>0</v>
      </c>
      <c r="J2247">
        <f t="shared" si="107"/>
        <v>0</v>
      </c>
      <c r="K2247" t="b">
        <f ca="1">IF(TODAY()-E2247&gt;'Data Inputs'!$B$46,TRUE,FALSE)</f>
        <v>1</v>
      </c>
    </row>
    <row r="2248" spans="1:11" x14ac:dyDescent="0.25">
      <c r="A2248" s="110" t="str">
        <f t="shared" si="105"/>
        <v/>
      </c>
      <c r="B2248" s="55"/>
      <c r="C2248" s="129"/>
      <c r="D2248" s="55"/>
      <c r="E2248" s="56"/>
      <c r="F2248" s="133"/>
      <c r="G2248" s="56"/>
      <c r="H2248" s="84">
        <f>SUMIF('Cash Inflows'!E:E,'AR Journal'!D2248,'Cash Inflows'!F:F)</f>
        <v>0</v>
      </c>
      <c r="I2248" s="84">
        <f t="shared" si="106"/>
        <v>0</v>
      </c>
      <c r="J2248">
        <f t="shared" si="107"/>
        <v>0</v>
      </c>
      <c r="K2248" t="b">
        <f ca="1">IF(TODAY()-E2248&gt;'Data Inputs'!$B$46,TRUE,FALSE)</f>
        <v>1</v>
      </c>
    </row>
    <row r="2249" spans="1:11" x14ac:dyDescent="0.25">
      <c r="A2249" s="110" t="str">
        <f t="shared" si="105"/>
        <v/>
      </c>
      <c r="B2249" s="55"/>
      <c r="C2249" s="129"/>
      <c r="D2249" s="55"/>
      <c r="E2249" s="56"/>
      <c r="F2249" s="133"/>
      <c r="G2249" s="56"/>
      <c r="H2249" s="84">
        <f>SUMIF('Cash Inflows'!E:E,'AR Journal'!D2249,'Cash Inflows'!F:F)</f>
        <v>0</v>
      </c>
      <c r="I2249" s="84">
        <f t="shared" si="106"/>
        <v>0</v>
      </c>
      <c r="J2249">
        <f t="shared" si="107"/>
        <v>0</v>
      </c>
      <c r="K2249" t="b">
        <f ca="1">IF(TODAY()-E2249&gt;'Data Inputs'!$B$46,TRUE,FALSE)</f>
        <v>1</v>
      </c>
    </row>
    <row r="2250" spans="1:11" x14ac:dyDescent="0.25">
      <c r="A2250" s="110" t="str">
        <f t="shared" si="105"/>
        <v/>
      </c>
      <c r="B2250" s="55"/>
      <c r="C2250" s="129"/>
      <c r="D2250" s="55"/>
      <c r="E2250" s="56"/>
      <c r="F2250" s="133"/>
      <c r="G2250" s="56"/>
      <c r="H2250" s="84">
        <f>SUMIF('Cash Inflows'!E:E,'AR Journal'!D2250,'Cash Inflows'!F:F)</f>
        <v>0</v>
      </c>
      <c r="I2250" s="84">
        <f t="shared" si="106"/>
        <v>0</v>
      </c>
      <c r="J2250">
        <f t="shared" si="107"/>
        <v>0</v>
      </c>
      <c r="K2250" t="b">
        <f ca="1">IF(TODAY()-E2250&gt;'Data Inputs'!$B$46,TRUE,FALSE)</f>
        <v>1</v>
      </c>
    </row>
    <row r="2251" spans="1:11" x14ac:dyDescent="0.25">
      <c r="A2251" s="110" t="str">
        <f t="shared" si="105"/>
        <v/>
      </c>
      <c r="B2251" s="55"/>
      <c r="C2251" s="129"/>
      <c r="D2251" s="55"/>
      <c r="E2251" s="56"/>
      <c r="F2251" s="133"/>
      <c r="G2251" s="56"/>
      <c r="H2251" s="84">
        <f>SUMIF('Cash Inflows'!E:E,'AR Journal'!D2251,'Cash Inflows'!F:F)</f>
        <v>0</v>
      </c>
      <c r="I2251" s="84">
        <f t="shared" si="106"/>
        <v>0</v>
      </c>
      <c r="J2251">
        <f t="shared" si="107"/>
        <v>0</v>
      </c>
      <c r="K2251" t="b">
        <f ca="1">IF(TODAY()-E2251&gt;'Data Inputs'!$B$46,TRUE,FALSE)</f>
        <v>1</v>
      </c>
    </row>
    <row r="2252" spans="1:11" x14ac:dyDescent="0.25">
      <c r="A2252" s="110" t="str">
        <f t="shared" si="105"/>
        <v/>
      </c>
      <c r="B2252" s="55"/>
      <c r="C2252" s="129"/>
      <c r="D2252" s="55"/>
      <c r="E2252" s="56"/>
      <c r="F2252" s="133"/>
      <c r="G2252" s="56"/>
      <c r="H2252" s="84">
        <f>SUMIF('Cash Inflows'!E:E,'AR Journal'!D2252,'Cash Inflows'!F:F)</f>
        <v>0</v>
      </c>
      <c r="I2252" s="84">
        <f t="shared" si="106"/>
        <v>0</v>
      </c>
      <c r="J2252">
        <f t="shared" si="107"/>
        <v>0</v>
      </c>
      <c r="K2252" t="b">
        <f ca="1">IF(TODAY()-E2252&gt;'Data Inputs'!$B$46,TRUE,FALSE)</f>
        <v>1</v>
      </c>
    </row>
    <row r="2253" spans="1:11" x14ac:dyDescent="0.25">
      <c r="A2253" s="110" t="str">
        <f t="shared" si="105"/>
        <v/>
      </c>
      <c r="B2253" s="55"/>
      <c r="C2253" s="129"/>
      <c r="D2253" s="55"/>
      <c r="E2253" s="56"/>
      <c r="F2253" s="133"/>
      <c r="G2253" s="56"/>
      <c r="H2253" s="84">
        <f>SUMIF('Cash Inflows'!E:E,'AR Journal'!D2253,'Cash Inflows'!F:F)</f>
        <v>0</v>
      </c>
      <c r="I2253" s="84">
        <f t="shared" si="106"/>
        <v>0</v>
      </c>
      <c r="J2253">
        <f t="shared" si="107"/>
        <v>0</v>
      </c>
      <c r="K2253" t="b">
        <f ca="1">IF(TODAY()-E2253&gt;'Data Inputs'!$B$46,TRUE,FALSE)</f>
        <v>1</v>
      </c>
    </row>
    <row r="2254" spans="1:11" x14ac:dyDescent="0.25">
      <c r="A2254" s="110" t="str">
        <f t="shared" si="105"/>
        <v/>
      </c>
      <c r="B2254" s="55"/>
      <c r="C2254" s="129"/>
      <c r="D2254" s="55"/>
      <c r="E2254" s="56"/>
      <c r="F2254" s="133"/>
      <c r="G2254" s="56"/>
      <c r="H2254" s="84">
        <f>SUMIF('Cash Inflows'!E:E,'AR Journal'!D2254,'Cash Inflows'!F:F)</f>
        <v>0</v>
      </c>
      <c r="I2254" s="84">
        <f t="shared" si="106"/>
        <v>0</v>
      </c>
      <c r="J2254">
        <f t="shared" si="107"/>
        <v>0</v>
      </c>
      <c r="K2254" t="b">
        <f ca="1">IF(TODAY()-E2254&gt;'Data Inputs'!$B$46,TRUE,FALSE)</f>
        <v>1</v>
      </c>
    </row>
    <row r="2255" spans="1:11" x14ac:dyDescent="0.25">
      <c r="A2255" s="110" t="str">
        <f t="shared" si="105"/>
        <v/>
      </c>
      <c r="B2255" s="55"/>
      <c r="C2255" s="129"/>
      <c r="D2255" s="55"/>
      <c r="E2255" s="56"/>
      <c r="F2255" s="133"/>
      <c r="G2255" s="56"/>
      <c r="H2255" s="84">
        <f>SUMIF('Cash Inflows'!E:E,'AR Journal'!D2255,'Cash Inflows'!F:F)</f>
        <v>0</v>
      </c>
      <c r="I2255" s="84">
        <f t="shared" si="106"/>
        <v>0</v>
      </c>
      <c r="J2255">
        <f t="shared" si="107"/>
        <v>0</v>
      </c>
      <c r="K2255" t="b">
        <f ca="1">IF(TODAY()-E2255&gt;'Data Inputs'!$B$46,TRUE,FALSE)</f>
        <v>1</v>
      </c>
    </row>
    <row r="2256" spans="1:11" x14ac:dyDescent="0.25">
      <c r="A2256" s="110" t="str">
        <f t="shared" si="105"/>
        <v/>
      </c>
      <c r="B2256" s="55"/>
      <c r="C2256" s="129"/>
      <c r="D2256" s="55"/>
      <c r="E2256" s="56"/>
      <c r="F2256" s="133"/>
      <c r="G2256" s="56"/>
      <c r="H2256" s="84">
        <f>SUMIF('Cash Inflows'!E:E,'AR Journal'!D2256,'Cash Inflows'!F:F)</f>
        <v>0</v>
      </c>
      <c r="I2256" s="84">
        <f t="shared" si="106"/>
        <v>0</v>
      </c>
      <c r="J2256">
        <f t="shared" si="107"/>
        <v>0</v>
      </c>
      <c r="K2256" t="b">
        <f ca="1">IF(TODAY()-E2256&gt;'Data Inputs'!$B$46,TRUE,FALSE)</f>
        <v>1</v>
      </c>
    </row>
    <row r="2257" spans="1:11" x14ac:dyDescent="0.25">
      <c r="A2257" s="110" t="str">
        <f t="shared" si="105"/>
        <v/>
      </c>
      <c r="B2257" s="55"/>
      <c r="C2257" s="129"/>
      <c r="D2257" s="55"/>
      <c r="E2257" s="56"/>
      <c r="F2257" s="133"/>
      <c r="G2257" s="56"/>
      <c r="H2257" s="84">
        <f>SUMIF('Cash Inflows'!E:E,'AR Journal'!D2257,'Cash Inflows'!F:F)</f>
        <v>0</v>
      </c>
      <c r="I2257" s="84">
        <f t="shared" si="106"/>
        <v>0</v>
      </c>
      <c r="J2257">
        <f t="shared" si="107"/>
        <v>0</v>
      </c>
      <c r="K2257" t="b">
        <f ca="1">IF(TODAY()-E2257&gt;'Data Inputs'!$B$46,TRUE,FALSE)</f>
        <v>1</v>
      </c>
    </row>
    <row r="2258" spans="1:11" x14ac:dyDescent="0.25">
      <c r="A2258" s="110" t="str">
        <f t="shared" si="105"/>
        <v/>
      </c>
      <c r="B2258" s="55"/>
      <c r="C2258" s="129"/>
      <c r="D2258" s="55"/>
      <c r="E2258" s="56"/>
      <c r="F2258" s="133"/>
      <c r="G2258" s="56"/>
      <c r="H2258" s="84">
        <f>SUMIF('Cash Inflows'!E:E,'AR Journal'!D2258,'Cash Inflows'!F:F)</f>
        <v>0</v>
      </c>
      <c r="I2258" s="84">
        <f t="shared" si="106"/>
        <v>0</v>
      </c>
      <c r="J2258">
        <f t="shared" si="107"/>
        <v>0</v>
      </c>
      <c r="K2258" t="b">
        <f ca="1">IF(TODAY()-E2258&gt;'Data Inputs'!$B$46,TRUE,FALSE)</f>
        <v>1</v>
      </c>
    </row>
    <row r="2259" spans="1:11" x14ac:dyDescent="0.25">
      <c r="A2259" s="110" t="str">
        <f t="shared" si="105"/>
        <v/>
      </c>
      <c r="B2259" s="55"/>
      <c r="C2259" s="129"/>
      <c r="D2259" s="55"/>
      <c r="E2259" s="56"/>
      <c r="F2259" s="133"/>
      <c r="G2259" s="56"/>
      <c r="H2259" s="84">
        <f>SUMIF('Cash Inflows'!E:E,'AR Journal'!D2259,'Cash Inflows'!F:F)</f>
        <v>0</v>
      </c>
      <c r="I2259" s="84">
        <f t="shared" si="106"/>
        <v>0</v>
      </c>
      <c r="J2259">
        <f t="shared" si="107"/>
        <v>0</v>
      </c>
      <c r="K2259" t="b">
        <f ca="1">IF(TODAY()-E2259&gt;'Data Inputs'!$B$46,TRUE,FALSE)</f>
        <v>1</v>
      </c>
    </row>
    <row r="2260" spans="1:11" x14ac:dyDescent="0.25">
      <c r="A2260" s="110" t="str">
        <f t="shared" si="105"/>
        <v/>
      </c>
      <c r="B2260" s="55"/>
      <c r="C2260" s="129"/>
      <c r="D2260" s="55"/>
      <c r="E2260" s="56"/>
      <c r="F2260" s="133"/>
      <c r="G2260" s="56"/>
      <c r="H2260" s="84">
        <f>SUMIF('Cash Inflows'!E:E,'AR Journal'!D2260,'Cash Inflows'!F:F)</f>
        <v>0</v>
      </c>
      <c r="I2260" s="84">
        <f t="shared" si="106"/>
        <v>0</v>
      </c>
      <c r="J2260">
        <f t="shared" si="107"/>
        <v>0</v>
      </c>
      <c r="K2260" t="b">
        <f ca="1">IF(TODAY()-E2260&gt;'Data Inputs'!$B$46,TRUE,FALSE)</f>
        <v>1</v>
      </c>
    </row>
    <row r="2261" spans="1:11" x14ac:dyDescent="0.25">
      <c r="A2261" s="110" t="str">
        <f t="shared" si="105"/>
        <v/>
      </c>
      <c r="B2261" s="55"/>
      <c r="C2261" s="129"/>
      <c r="D2261" s="55"/>
      <c r="E2261" s="56"/>
      <c r="F2261" s="133"/>
      <c r="G2261" s="56"/>
      <c r="H2261" s="84">
        <f>SUMIF('Cash Inflows'!E:E,'AR Journal'!D2261,'Cash Inflows'!F:F)</f>
        <v>0</v>
      </c>
      <c r="I2261" s="84">
        <f t="shared" si="106"/>
        <v>0</v>
      </c>
      <c r="J2261">
        <f t="shared" si="107"/>
        <v>0</v>
      </c>
      <c r="K2261" t="b">
        <f ca="1">IF(TODAY()-E2261&gt;'Data Inputs'!$B$46,TRUE,FALSE)</f>
        <v>1</v>
      </c>
    </row>
    <row r="2262" spans="1:11" x14ac:dyDescent="0.25">
      <c r="A2262" s="110" t="str">
        <f t="shared" si="105"/>
        <v/>
      </c>
      <c r="B2262" s="55"/>
      <c r="C2262" s="129"/>
      <c r="D2262" s="55"/>
      <c r="E2262" s="56"/>
      <c r="F2262" s="133"/>
      <c r="G2262" s="56"/>
      <c r="H2262" s="84">
        <f>SUMIF('Cash Inflows'!E:E,'AR Journal'!D2262,'Cash Inflows'!F:F)</f>
        <v>0</v>
      </c>
      <c r="I2262" s="84">
        <f t="shared" si="106"/>
        <v>0</v>
      </c>
      <c r="J2262">
        <f t="shared" si="107"/>
        <v>0</v>
      </c>
      <c r="K2262" t="b">
        <f ca="1">IF(TODAY()-E2262&gt;'Data Inputs'!$B$46,TRUE,FALSE)</f>
        <v>1</v>
      </c>
    </row>
    <row r="2263" spans="1:11" x14ac:dyDescent="0.25">
      <c r="A2263" s="110" t="str">
        <f t="shared" si="105"/>
        <v/>
      </c>
      <c r="B2263" s="55"/>
      <c r="C2263" s="129"/>
      <c r="D2263" s="55"/>
      <c r="E2263" s="56"/>
      <c r="F2263" s="133"/>
      <c r="G2263" s="56"/>
      <c r="H2263" s="84">
        <f>SUMIF('Cash Inflows'!E:E,'AR Journal'!D2263,'Cash Inflows'!F:F)</f>
        <v>0</v>
      </c>
      <c r="I2263" s="84">
        <f t="shared" si="106"/>
        <v>0</v>
      </c>
      <c r="J2263">
        <f t="shared" si="107"/>
        <v>0</v>
      </c>
      <c r="K2263" t="b">
        <f ca="1">IF(TODAY()-E2263&gt;'Data Inputs'!$B$46,TRUE,FALSE)</f>
        <v>1</v>
      </c>
    </row>
    <row r="2264" spans="1:11" x14ac:dyDescent="0.25">
      <c r="A2264" s="110" t="str">
        <f t="shared" si="105"/>
        <v/>
      </c>
      <c r="B2264" s="55"/>
      <c r="C2264" s="129"/>
      <c r="D2264" s="55"/>
      <c r="E2264" s="56"/>
      <c r="F2264" s="133"/>
      <c r="G2264" s="56"/>
      <c r="H2264" s="84">
        <f>SUMIF('Cash Inflows'!E:E,'AR Journal'!D2264,'Cash Inflows'!F:F)</f>
        <v>0</v>
      </c>
      <c r="I2264" s="84">
        <f t="shared" si="106"/>
        <v>0</v>
      </c>
      <c r="J2264">
        <f t="shared" si="107"/>
        <v>0</v>
      </c>
      <c r="K2264" t="b">
        <f ca="1">IF(TODAY()-E2264&gt;'Data Inputs'!$B$46,TRUE,FALSE)</f>
        <v>1</v>
      </c>
    </row>
    <row r="2265" spans="1:11" x14ac:dyDescent="0.25">
      <c r="A2265" s="110" t="str">
        <f t="shared" si="105"/>
        <v/>
      </c>
      <c r="B2265" s="55"/>
      <c r="C2265" s="129"/>
      <c r="D2265" s="55"/>
      <c r="E2265" s="56"/>
      <c r="F2265" s="133"/>
      <c r="G2265" s="56"/>
      <c r="H2265" s="84">
        <f>SUMIF('Cash Inflows'!E:E,'AR Journal'!D2265,'Cash Inflows'!F:F)</f>
        <v>0</v>
      </c>
      <c r="I2265" s="84">
        <f t="shared" si="106"/>
        <v>0</v>
      </c>
      <c r="J2265">
        <f t="shared" si="107"/>
        <v>0</v>
      </c>
      <c r="K2265" t="b">
        <f ca="1">IF(TODAY()-E2265&gt;'Data Inputs'!$B$46,TRUE,FALSE)</f>
        <v>1</v>
      </c>
    </row>
    <row r="2266" spans="1:11" x14ac:dyDescent="0.25">
      <c r="A2266" s="110" t="str">
        <f t="shared" si="105"/>
        <v/>
      </c>
      <c r="B2266" s="55"/>
      <c r="C2266" s="129"/>
      <c r="D2266" s="55"/>
      <c r="E2266" s="56"/>
      <c r="F2266" s="133"/>
      <c r="G2266" s="56"/>
      <c r="H2266" s="84">
        <f>SUMIF('Cash Inflows'!E:E,'AR Journal'!D2266,'Cash Inflows'!F:F)</f>
        <v>0</v>
      </c>
      <c r="I2266" s="84">
        <f t="shared" si="106"/>
        <v>0</v>
      </c>
      <c r="J2266">
        <f t="shared" si="107"/>
        <v>0</v>
      </c>
      <c r="K2266" t="b">
        <f ca="1">IF(TODAY()-E2266&gt;'Data Inputs'!$B$46,TRUE,FALSE)</f>
        <v>1</v>
      </c>
    </row>
    <row r="2267" spans="1:11" x14ac:dyDescent="0.25">
      <c r="A2267" s="110" t="str">
        <f t="shared" si="105"/>
        <v/>
      </c>
      <c r="B2267" s="55"/>
      <c r="C2267" s="129"/>
      <c r="D2267" s="55"/>
      <c r="E2267" s="56"/>
      <c r="F2267" s="133"/>
      <c r="G2267" s="56"/>
      <c r="H2267" s="84">
        <f>SUMIF('Cash Inflows'!E:E,'AR Journal'!D2267,'Cash Inflows'!F:F)</f>
        <v>0</v>
      </c>
      <c r="I2267" s="84">
        <f t="shared" si="106"/>
        <v>0</v>
      </c>
      <c r="J2267">
        <f t="shared" si="107"/>
        <v>0</v>
      </c>
      <c r="K2267" t="b">
        <f ca="1">IF(TODAY()-E2267&gt;'Data Inputs'!$B$46,TRUE,FALSE)</f>
        <v>1</v>
      </c>
    </row>
    <row r="2268" spans="1:11" x14ac:dyDescent="0.25">
      <c r="A2268" s="110" t="str">
        <f t="shared" si="105"/>
        <v/>
      </c>
      <c r="B2268" s="55"/>
      <c r="C2268" s="129"/>
      <c r="D2268" s="55"/>
      <c r="E2268" s="56"/>
      <c r="F2268" s="133"/>
      <c r="G2268" s="56"/>
      <c r="H2268" s="84">
        <f>SUMIF('Cash Inflows'!E:E,'AR Journal'!D2268,'Cash Inflows'!F:F)</f>
        <v>0</v>
      </c>
      <c r="I2268" s="84">
        <f t="shared" si="106"/>
        <v>0</v>
      </c>
      <c r="J2268">
        <f t="shared" si="107"/>
        <v>0</v>
      </c>
      <c r="K2268" t="b">
        <f ca="1">IF(TODAY()-E2268&gt;'Data Inputs'!$B$46,TRUE,FALSE)</f>
        <v>1</v>
      </c>
    </row>
    <row r="2269" spans="1:11" x14ac:dyDescent="0.25">
      <c r="A2269" s="110" t="str">
        <f t="shared" si="105"/>
        <v/>
      </c>
      <c r="B2269" s="55"/>
      <c r="C2269" s="129"/>
      <c r="D2269" s="55"/>
      <c r="E2269" s="56"/>
      <c r="F2269" s="133"/>
      <c r="G2269" s="56"/>
      <c r="H2269" s="84">
        <f>SUMIF('Cash Inflows'!E:E,'AR Journal'!D2269,'Cash Inflows'!F:F)</f>
        <v>0</v>
      </c>
      <c r="I2269" s="84">
        <f t="shared" si="106"/>
        <v>0</v>
      </c>
      <c r="J2269">
        <f t="shared" si="107"/>
        <v>0</v>
      </c>
      <c r="K2269" t="b">
        <f ca="1">IF(TODAY()-E2269&gt;'Data Inputs'!$B$46,TRUE,FALSE)</f>
        <v>1</v>
      </c>
    </row>
    <row r="2270" spans="1:11" x14ac:dyDescent="0.25">
      <c r="A2270" s="110" t="str">
        <f t="shared" si="105"/>
        <v/>
      </c>
      <c r="B2270" s="55"/>
      <c r="C2270" s="129"/>
      <c r="D2270" s="55"/>
      <c r="E2270" s="56"/>
      <c r="F2270" s="133"/>
      <c r="G2270" s="56"/>
      <c r="H2270" s="84">
        <f>SUMIF('Cash Inflows'!E:E,'AR Journal'!D2270,'Cash Inflows'!F:F)</f>
        <v>0</v>
      </c>
      <c r="I2270" s="84">
        <f t="shared" si="106"/>
        <v>0</v>
      </c>
      <c r="J2270">
        <f t="shared" si="107"/>
        <v>0</v>
      </c>
      <c r="K2270" t="b">
        <f ca="1">IF(TODAY()-E2270&gt;'Data Inputs'!$B$46,TRUE,FALSE)</f>
        <v>1</v>
      </c>
    </row>
    <row r="2271" spans="1:11" x14ac:dyDescent="0.25">
      <c r="A2271" s="110" t="str">
        <f t="shared" si="105"/>
        <v/>
      </c>
      <c r="B2271" s="55"/>
      <c r="C2271" s="129"/>
      <c r="D2271" s="55"/>
      <c r="E2271" s="56"/>
      <c r="F2271" s="133"/>
      <c r="G2271" s="56"/>
      <c r="H2271" s="84">
        <f>SUMIF('Cash Inflows'!E:E,'AR Journal'!D2271,'Cash Inflows'!F:F)</f>
        <v>0</v>
      </c>
      <c r="I2271" s="84">
        <f t="shared" si="106"/>
        <v>0</v>
      </c>
      <c r="J2271">
        <f t="shared" si="107"/>
        <v>0</v>
      </c>
      <c r="K2271" t="b">
        <f ca="1">IF(TODAY()-E2271&gt;'Data Inputs'!$B$46,TRUE,FALSE)</f>
        <v>1</v>
      </c>
    </row>
    <row r="2272" spans="1:11" x14ac:dyDescent="0.25">
      <c r="A2272" s="110" t="str">
        <f t="shared" si="105"/>
        <v/>
      </c>
      <c r="B2272" s="55"/>
      <c r="C2272" s="129"/>
      <c r="D2272" s="55"/>
      <c r="E2272" s="56"/>
      <c r="F2272" s="133"/>
      <c r="G2272" s="56"/>
      <c r="H2272" s="84">
        <f>SUMIF('Cash Inflows'!E:E,'AR Journal'!D2272,'Cash Inflows'!F:F)</f>
        <v>0</v>
      </c>
      <c r="I2272" s="84">
        <f t="shared" si="106"/>
        <v>0</v>
      </c>
      <c r="J2272">
        <f t="shared" si="107"/>
        <v>0</v>
      </c>
      <c r="K2272" t="b">
        <f ca="1">IF(TODAY()-E2272&gt;'Data Inputs'!$B$46,TRUE,FALSE)</f>
        <v>1</v>
      </c>
    </row>
    <row r="2273" spans="1:11" x14ac:dyDescent="0.25">
      <c r="A2273" s="110" t="str">
        <f t="shared" si="105"/>
        <v/>
      </c>
      <c r="B2273" s="55"/>
      <c r="C2273" s="129"/>
      <c r="D2273" s="55"/>
      <c r="E2273" s="56"/>
      <c r="F2273" s="133"/>
      <c r="G2273" s="56"/>
      <c r="H2273" s="84">
        <f>SUMIF('Cash Inflows'!E:E,'AR Journal'!D2273,'Cash Inflows'!F:F)</f>
        <v>0</v>
      </c>
      <c r="I2273" s="84">
        <f t="shared" si="106"/>
        <v>0</v>
      </c>
      <c r="J2273">
        <f t="shared" si="107"/>
        <v>0</v>
      </c>
      <c r="K2273" t="b">
        <f ca="1">IF(TODAY()-E2273&gt;'Data Inputs'!$B$46,TRUE,FALSE)</f>
        <v>1</v>
      </c>
    </row>
    <row r="2274" spans="1:11" x14ac:dyDescent="0.25">
      <c r="A2274" s="110" t="str">
        <f t="shared" si="105"/>
        <v/>
      </c>
      <c r="B2274" s="55"/>
      <c r="C2274" s="129"/>
      <c r="D2274" s="55"/>
      <c r="E2274" s="56"/>
      <c r="F2274" s="133"/>
      <c r="G2274" s="56"/>
      <c r="H2274" s="84">
        <f>SUMIF('Cash Inflows'!E:E,'AR Journal'!D2274,'Cash Inflows'!F:F)</f>
        <v>0</v>
      </c>
      <c r="I2274" s="84">
        <f t="shared" si="106"/>
        <v>0</v>
      </c>
      <c r="J2274">
        <f t="shared" si="107"/>
        <v>0</v>
      </c>
      <c r="K2274" t="b">
        <f ca="1">IF(TODAY()-E2274&gt;'Data Inputs'!$B$46,TRUE,FALSE)</f>
        <v>1</v>
      </c>
    </row>
    <row r="2275" spans="1:11" x14ac:dyDescent="0.25">
      <c r="A2275" s="110" t="str">
        <f t="shared" si="105"/>
        <v/>
      </c>
      <c r="B2275" s="55"/>
      <c r="C2275" s="129"/>
      <c r="D2275" s="55"/>
      <c r="E2275" s="56"/>
      <c r="F2275" s="133"/>
      <c r="G2275" s="56"/>
      <c r="H2275" s="84">
        <f>SUMIF('Cash Inflows'!E:E,'AR Journal'!D2275,'Cash Inflows'!F:F)</f>
        <v>0</v>
      </c>
      <c r="I2275" s="84">
        <f t="shared" si="106"/>
        <v>0</v>
      </c>
      <c r="J2275">
        <f t="shared" si="107"/>
        <v>0</v>
      </c>
      <c r="K2275" t="b">
        <f ca="1">IF(TODAY()-E2275&gt;'Data Inputs'!$B$46,TRUE,FALSE)</f>
        <v>1</v>
      </c>
    </row>
    <row r="2276" spans="1:11" x14ac:dyDescent="0.25">
      <c r="A2276" s="110" t="str">
        <f t="shared" si="105"/>
        <v/>
      </c>
      <c r="B2276" s="55"/>
      <c r="C2276" s="129"/>
      <c r="D2276" s="55"/>
      <c r="E2276" s="56"/>
      <c r="F2276" s="133"/>
      <c r="G2276" s="56"/>
      <c r="H2276" s="84">
        <f>SUMIF('Cash Inflows'!E:E,'AR Journal'!D2276,'Cash Inflows'!F:F)</f>
        <v>0</v>
      </c>
      <c r="I2276" s="84">
        <f t="shared" si="106"/>
        <v>0</v>
      </c>
      <c r="J2276">
        <f t="shared" si="107"/>
        <v>0</v>
      </c>
      <c r="K2276" t="b">
        <f ca="1">IF(TODAY()-E2276&gt;'Data Inputs'!$B$46,TRUE,FALSE)</f>
        <v>1</v>
      </c>
    </row>
    <row r="2277" spans="1:11" x14ac:dyDescent="0.25">
      <c r="A2277" s="110" t="str">
        <f t="shared" si="105"/>
        <v/>
      </c>
      <c r="B2277" s="55"/>
      <c r="C2277" s="129"/>
      <c r="D2277" s="55"/>
      <c r="E2277" s="56"/>
      <c r="F2277" s="133"/>
      <c r="G2277" s="56"/>
      <c r="H2277" s="84">
        <f>SUMIF('Cash Inflows'!E:E,'AR Journal'!D2277,'Cash Inflows'!F:F)</f>
        <v>0</v>
      </c>
      <c r="I2277" s="84">
        <f t="shared" si="106"/>
        <v>0</v>
      </c>
      <c r="J2277">
        <f t="shared" si="107"/>
        <v>0</v>
      </c>
      <c r="K2277" t="b">
        <f ca="1">IF(TODAY()-E2277&gt;'Data Inputs'!$B$46,TRUE,FALSE)</f>
        <v>1</v>
      </c>
    </row>
    <row r="2278" spans="1:11" x14ac:dyDescent="0.25">
      <c r="A2278" s="110" t="str">
        <f t="shared" si="105"/>
        <v/>
      </c>
      <c r="B2278" s="55"/>
      <c r="C2278" s="129"/>
      <c r="D2278" s="55"/>
      <c r="E2278" s="56"/>
      <c r="F2278" s="133"/>
      <c r="G2278" s="56"/>
      <c r="H2278" s="84">
        <f>SUMIF('Cash Inflows'!E:E,'AR Journal'!D2278,'Cash Inflows'!F:F)</f>
        <v>0</v>
      </c>
      <c r="I2278" s="84">
        <f t="shared" si="106"/>
        <v>0</v>
      </c>
      <c r="J2278">
        <f t="shared" si="107"/>
        <v>0</v>
      </c>
      <c r="K2278" t="b">
        <f ca="1">IF(TODAY()-E2278&gt;'Data Inputs'!$B$46,TRUE,FALSE)</f>
        <v>1</v>
      </c>
    </row>
    <row r="2279" spans="1:11" x14ac:dyDescent="0.25">
      <c r="A2279" s="110" t="str">
        <f t="shared" si="105"/>
        <v/>
      </c>
      <c r="B2279" s="55"/>
      <c r="C2279" s="129"/>
      <c r="D2279" s="55"/>
      <c r="E2279" s="56"/>
      <c r="F2279" s="133"/>
      <c r="G2279" s="56"/>
      <c r="H2279" s="84">
        <f>SUMIF('Cash Inflows'!E:E,'AR Journal'!D2279,'Cash Inflows'!F:F)</f>
        <v>0</v>
      </c>
      <c r="I2279" s="84">
        <f t="shared" si="106"/>
        <v>0</v>
      </c>
      <c r="J2279">
        <f t="shared" si="107"/>
        <v>0</v>
      </c>
      <c r="K2279" t="b">
        <f ca="1">IF(TODAY()-E2279&gt;'Data Inputs'!$B$46,TRUE,FALSE)</f>
        <v>1</v>
      </c>
    </row>
    <row r="2280" spans="1:11" x14ac:dyDescent="0.25">
      <c r="A2280" s="110" t="str">
        <f t="shared" si="105"/>
        <v/>
      </c>
      <c r="B2280" s="55"/>
      <c r="C2280" s="129"/>
      <c r="D2280" s="55"/>
      <c r="E2280" s="56"/>
      <c r="F2280" s="133"/>
      <c r="G2280" s="56"/>
      <c r="H2280" s="84">
        <f>SUMIF('Cash Inflows'!E:E,'AR Journal'!D2280,'Cash Inflows'!F:F)</f>
        <v>0</v>
      </c>
      <c r="I2280" s="84">
        <f t="shared" si="106"/>
        <v>0</v>
      </c>
      <c r="J2280">
        <f t="shared" si="107"/>
        <v>0</v>
      </c>
      <c r="K2280" t="b">
        <f ca="1">IF(TODAY()-E2280&gt;'Data Inputs'!$B$46,TRUE,FALSE)</f>
        <v>1</v>
      </c>
    </row>
    <row r="2281" spans="1:11" x14ac:dyDescent="0.25">
      <c r="A2281" s="110" t="str">
        <f t="shared" si="105"/>
        <v/>
      </c>
      <c r="B2281" s="55"/>
      <c r="C2281" s="129"/>
      <c r="D2281" s="55"/>
      <c r="E2281" s="56"/>
      <c r="F2281" s="133"/>
      <c r="G2281" s="56"/>
      <c r="H2281" s="84">
        <f>SUMIF('Cash Inflows'!E:E,'AR Journal'!D2281,'Cash Inflows'!F:F)</f>
        <v>0</v>
      </c>
      <c r="I2281" s="84">
        <f t="shared" si="106"/>
        <v>0</v>
      </c>
      <c r="J2281">
        <f t="shared" si="107"/>
        <v>0</v>
      </c>
      <c r="K2281" t="b">
        <f ca="1">IF(TODAY()-E2281&gt;'Data Inputs'!$B$46,TRUE,FALSE)</f>
        <v>1</v>
      </c>
    </row>
    <row r="2282" spans="1:11" x14ac:dyDescent="0.25">
      <c r="A2282" s="110" t="str">
        <f t="shared" si="105"/>
        <v/>
      </c>
      <c r="B2282" s="55"/>
      <c r="C2282" s="129"/>
      <c r="D2282" s="55"/>
      <c r="E2282" s="56"/>
      <c r="F2282" s="133"/>
      <c r="G2282" s="56"/>
      <c r="H2282" s="84">
        <f>SUMIF('Cash Inflows'!E:E,'AR Journal'!D2282,'Cash Inflows'!F:F)</f>
        <v>0</v>
      </c>
      <c r="I2282" s="84">
        <f t="shared" si="106"/>
        <v>0</v>
      </c>
      <c r="J2282">
        <f t="shared" si="107"/>
        <v>0</v>
      </c>
      <c r="K2282" t="b">
        <f ca="1">IF(TODAY()-E2282&gt;'Data Inputs'!$B$46,TRUE,FALSE)</f>
        <v>1</v>
      </c>
    </row>
    <row r="2283" spans="1:11" x14ac:dyDescent="0.25">
      <c r="A2283" s="110" t="str">
        <f t="shared" si="105"/>
        <v/>
      </c>
      <c r="B2283" s="55"/>
      <c r="C2283" s="129"/>
      <c r="D2283" s="55"/>
      <c r="E2283" s="56"/>
      <c r="F2283" s="133"/>
      <c r="G2283" s="56"/>
      <c r="H2283" s="84">
        <f>SUMIF('Cash Inflows'!E:E,'AR Journal'!D2283,'Cash Inflows'!F:F)</f>
        <v>0</v>
      </c>
      <c r="I2283" s="84">
        <f t="shared" si="106"/>
        <v>0</v>
      </c>
      <c r="J2283">
        <f t="shared" si="107"/>
        <v>0</v>
      </c>
      <c r="K2283" t="b">
        <f ca="1">IF(TODAY()-E2283&gt;'Data Inputs'!$B$46,TRUE,FALSE)</f>
        <v>1</v>
      </c>
    </row>
    <row r="2284" spans="1:11" x14ac:dyDescent="0.25">
      <c r="A2284" s="110" t="str">
        <f t="shared" si="105"/>
        <v/>
      </c>
      <c r="B2284" s="55"/>
      <c r="C2284" s="129"/>
      <c r="D2284" s="55"/>
      <c r="E2284" s="56"/>
      <c r="F2284" s="133"/>
      <c r="G2284" s="56"/>
      <c r="H2284" s="84">
        <f>SUMIF('Cash Inflows'!E:E,'AR Journal'!D2284,'Cash Inflows'!F:F)</f>
        <v>0</v>
      </c>
      <c r="I2284" s="84">
        <f t="shared" si="106"/>
        <v>0</v>
      </c>
      <c r="J2284">
        <f t="shared" si="107"/>
        <v>0</v>
      </c>
      <c r="K2284" t="b">
        <f ca="1">IF(TODAY()-E2284&gt;'Data Inputs'!$B$46,TRUE,FALSE)</f>
        <v>1</v>
      </c>
    </row>
    <row r="2285" spans="1:11" x14ac:dyDescent="0.25">
      <c r="A2285" s="110" t="str">
        <f t="shared" si="105"/>
        <v/>
      </c>
      <c r="B2285" s="55"/>
      <c r="C2285" s="129"/>
      <c r="D2285" s="55"/>
      <c r="E2285" s="56"/>
      <c r="F2285" s="133"/>
      <c r="G2285" s="56"/>
      <c r="H2285" s="84">
        <f>SUMIF('Cash Inflows'!E:E,'AR Journal'!D2285,'Cash Inflows'!F:F)</f>
        <v>0</v>
      </c>
      <c r="I2285" s="84">
        <f t="shared" si="106"/>
        <v>0</v>
      </c>
      <c r="J2285">
        <f t="shared" si="107"/>
        <v>0</v>
      </c>
      <c r="K2285" t="b">
        <f ca="1">IF(TODAY()-E2285&gt;'Data Inputs'!$B$46,TRUE,FALSE)</f>
        <v>1</v>
      </c>
    </row>
    <row r="2286" spans="1:11" x14ac:dyDescent="0.25">
      <c r="A2286" s="110" t="str">
        <f t="shared" si="105"/>
        <v/>
      </c>
      <c r="B2286" s="55"/>
      <c r="C2286" s="129"/>
      <c r="D2286" s="55"/>
      <c r="E2286" s="56"/>
      <c r="F2286" s="133"/>
      <c r="G2286" s="56"/>
      <c r="H2286" s="84">
        <f>SUMIF('Cash Inflows'!E:E,'AR Journal'!D2286,'Cash Inflows'!F:F)</f>
        <v>0</v>
      </c>
      <c r="I2286" s="84">
        <f t="shared" si="106"/>
        <v>0</v>
      </c>
      <c r="J2286">
        <f t="shared" si="107"/>
        <v>0</v>
      </c>
      <c r="K2286" t="b">
        <f ca="1">IF(TODAY()-E2286&gt;'Data Inputs'!$B$46,TRUE,FALSE)</f>
        <v>1</v>
      </c>
    </row>
    <row r="2287" spans="1:11" x14ac:dyDescent="0.25">
      <c r="A2287" s="110" t="str">
        <f t="shared" si="105"/>
        <v/>
      </c>
      <c r="B2287" s="55"/>
      <c r="C2287" s="129"/>
      <c r="D2287" s="55"/>
      <c r="E2287" s="56"/>
      <c r="F2287" s="133"/>
      <c r="G2287" s="56"/>
      <c r="H2287" s="84">
        <f>SUMIF('Cash Inflows'!E:E,'AR Journal'!D2287,'Cash Inflows'!F:F)</f>
        <v>0</v>
      </c>
      <c r="I2287" s="84">
        <f t="shared" si="106"/>
        <v>0</v>
      </c>
      <c r="J2287">
        <f t="shared" si="107"/>
        <v>0</v>
      </c>
      <c r="K2287" t="b">
        <f ca="1">IF(TODAY()-E2287&gt;'Data Inputs'!$B$46,TRUE,FALSE)</f>
        <v>1</v>
      </c>
    </row>
    <row r="2288" spans="1:11" x14ac:dyDescent="0.25">
      <c r="A2288" s="110" t="str">
        <f t="shared" si="105"/>
        <v/>
      </c>
      <c r="B2288" s="55"/>
      <c r="C2288" s="129"/>
      <c r="D2288" s="55"/>
      <c r="E2288" s="56"/>
      <c r="F2288" s="133"/>
      <c r="G2288" s="56"/>
      <c r="H2288" s="84">
        <f>SUMIF('Cash Inflows'!E:E,'AR Journal'!D2288,'Cash Inflows'!F:F)</f>
        <v>0</v>
      </c>
      <c r="I2288" s="84">
        <f t="shared" si="106"/>
        <v>0</v>
      </c>
      <c r="J2288">
        <f t="shared" si="107"/>
        <v>0</v>
      </c>
      <c r="K2288" t="b">
        <f ca="1">IF(TODAY()-E2288&gt;'Data Inputs'!$B$46,TRUE,FALSE)</f>
        <v>1</v>
      </c>
    </row>
    <row r="2289" spans="1:11" x14ac:dyDescent="0.25">
      <c r="A2289" s="110" t="str">
        <f t="shared" si="105"/>
        <v/>
      </c>
      <c r="B2289" s="55"/>
      <c r="C2289" s="129"/>
      <c r="D2289" s="55"/>
      <c r="E2289" s="56"/>
      <c r="F2289" s="133"/>
      <c r="G2289" s="56"/>
      <c r="H2289" s="84">
        <f>SUMIF('Cash Inflows'!E:E,'AR Journal'!D2289,'Cash Inflows'!F:F)</f>
        <v>0</v>
      </c>
      <c r="I2289" s="84">
        <f t="shared" si="106"/>
        <v>0</v>
      </c>
      <c r="J2289">
        <f t="shared" si="107"/>
        <v>0</v>
      </c>
      <c r="K2289" t="b">
        <f ca="1">IF(TODAY()-E2289&gt;'Data Inputs'!$B$46,TRUE,FALSE)</f>
        <v>1</v>
      </c>
    </row>
    <row r="2290" spans="1:11" x14ac:dyDescent="0.25">
      <c r="A2290" s="110" t="str">
        <f t="shared" si="105"/>
        <v/>
      </c>
      <c r="B2290" s="55"/>
      <c r="C2290" s="129"/>
      <c r="D2290" s="55"/>
      <c r="E2290" s="56"/>
      <c r="F2290" s="133"/>
      <c r="G2290" s="56"/>
      <c r="H2290" s="84">
        <f>SUMIF('Cash Inflows'!E:E,'AR Journal'!D2290,'Cash Inflows'!F:F)</f>
        <v>0</v>
      </c>
      <c r="I2290" s="84">
        <f t="shared" si="106"/>
        <v>0</v>
      </c>
      <c r="J2290">
        <f t="shared" si="107"/>
        <v>0</v>
      </c>
      <c r="K2290" t="b">
        <f ca="1">IF(TODAY()-E2290&gt;'Data Inputs'!$B$46,TRUE,FALSE)</f>
        <v>1</v>
      </c>
    </row>
    <row r="2291" spans="1:11" x14ac:dyDescent="0.25">
      <c r="A2291" s="110" t="str">
        <f t="shared" si="105"/>
        <v/>
      </c>
      <c r="B2291" s="55"/>
      <c r="C2291" s="129"/>
      <c r="D2291" s="55"/>
      <c r="E2291" s="56"/>
      <c r="F2291" s="133"/>
      <c r="G2291" s="56"/>
      <c r="H2291" s="84">
        <f>SUMIF('Cash Inflows'!E:E,'AR Journal'!D2291,'Cash Inflows'!F:F)</f>
        <v>0</v>
      </c>
      <c r="I2291" s="84">
        <f t="shared" si="106"/>
        <v>0</v>
      </c>
      <c r="J2291">
        <f t="shared" si="107"/>
        <v>0</v>
      </c>
      <c r="K2291" t="b">
        <f ca="1">IF(TODAY()-E2291&gt;'Data Inputs'!$B$46,TRUE,FALSE)</f>
        <v>1</v>
      </c>
    </row>
    <row r="2292" spans="1:11" x14ac:dyDescent="0.25">
      <c r="A2292" s="110" t="str">
        <f t="shared" si="105"/>
        <v/>
      </c>
      <c r="B2292" s="55"/>
      <c r="C2292" s="129"/>
      <c r="D2292" s="55"/>
      <c r="E2292" s="56"/>
      <c r="F2292" s="133"/>
      <c r="G2292" s="56"/>
      <c r="H2292" s="84">
        <f>SUMIF('Cash Inflows'!E:E,'AR Journal'!D2292,'Cash Inflows'!F:F)</f>
        <v>0</v>
      </c>
      <c r="I2292" s="84">
        <f t="shared" si="106"/>
        <v>0</v>
      </c>
      <c r="J2292">
        <f t="shared" si="107"/>
        <v>0</v>
      </c>
      <c r="K2292" t="b">
        <f ca="1">IF(TODAY()-E2292&gt;'Data Inputs'!$B$46,TRUE,FALSE)</f>
        <v>1</v>
      </c>
    </row>
    <row r="2293" spans="1:11" x14ac:dyDescent="0.25">
      <c r="A2293" s="110" t="str">
        <f t="shared" si="105"/>
        <v/>
      </c>
      <c r="B2293" s="55"/>
      <c r="C2293" s="129"/>
      <c r="D2293" s="55"/>
      <c r="E2293" s="56"/>
      <c r="F2293" s="133"/>
      <c r="G2293" s="56"/>
      <c r="H2293" s="84">
        <f>SUMIF('Cash Inflows'!E:E,'AR Journal'!D2293,'Cash Inflows'!F:F)</f>
        <v>0</v>
      </c>
      <c r="I2293" s="84">
        <f t="shared" si="106"/>
        <v>0</v>
      </c>
      <c r="J2293">
        <f t="shared" si="107"/>
        <v>0</v>
      </c>
      <c r="K2293" t="b">
        <f ca="1">IF(TODAY()-E2293&gt;'Data Inputs'!$B$46,TRUE,FALSE)</f>
        <v>1</v>
      </c>
    </row>
    <row r="2294" spans="1:11" x14ac:dyDescent="0.25">
      <c r="A2294" s="110" t="str">
        <f t="shared" si="105"/>
        <v/>
      </c>
      <c r="B2294" s="55"/>
      <c r="C2294" s="129"/>
      <c r="D2294" s="55"/>
      <c r="E2294" s="56"/>
      <c r="F2294" s="133"/>
      <c r="G2294" s="56"/>
      <c r="H2294" s="84">
        <f>SUMIF('Cash Inflows'!E:E,'AR Journal'!D2294,'Cash Inflows'!F:F)</f>
        <v>0</v>
      </c>
      <c r="I2294" s="84">
        <f t="shared" si="106"/>
        <v>0</v>
      </c>
      <c r="J2294">
        <f t="shared" si="107"/>
        <v>0</v>
      </c>
      <c r="K2294" t="b">
        <f ca="1">IF(TODAY()-E2294&gt;'Data Inputs'!$B$46,TRUE,FALSE)</f>
        <v>1</v>
      </c>
    </row>
    <row r="2295" spans="1:11" x14ac:dyDescent="0.25">
      <c r="A2295" s="110" t="str">
        <f t="shared" si="105"/>
        <v/>
      </c>
      <c r="B2295" s="55"/>
      <c r="C2295" s="129"/>
      <c r="D2295" s="55"/>
      <c r="E2295" s="56"/>
      <c r="F2295" s="133"/>
      <c r="G2295" s="56"/>
      <c r="H2295" s="84">
        <f>SUMIF('Cash Inflows'!E:E,'AR Journal'!D2295,'Cash Inflows'!F:F)</f>
        <v>0</v>
      </c>
      <c r="I2295" s="84">
        <f t="shared" si="106"/>
        <v>0</v>
      </c>
      <c r="J2295">
        <f t="shared" si="107"/>
        <v>0</v>
      </c>
      <c r="K2295" t="b">
        <f ca="1">IF(TODAY()-E2295&gt;'Data Inputs'!$B$46,TRUE,FALSE)</f>
        <v>1</v>
      </c>
    </row>
    <row r="2296" spans="1:11" x14ac:dyDescent="0.25">
      <c r="A2296" s="110" t="str">
        <f t="shared" si="105"/>
        <v/>
      </c>
      <c r="B2296" s="55"/>
      <c r="C2296" s="129"/>
      <c r="D2296" s="55"/>
      <c r="E2296" s="56"/>
      <c r="F2296" s="133"/>
      <c r="G2296" s="56"/>
      <c r="H2296" s="84">
        <f>SUMIF('Cash Inflows'!E:E,'AR Journal'!D2296,'Cash Inflows'!F:F)</f>
        <v>0</v>
      </c>
      <c r="I2296" s="84">
        <f t="shared" si="106"/>
        <v>0</v>
      </c>
      <c r="J2296">
        <f t="shared" si="107"/>
        <v>0</v>
      </c>
      <c r="K2296" t="b">
        <f ca="1">IF(TODAY()-E2296&gt;'Data Inputs'!$B$46,TRUE,FALSE)</f>
        <v>1</v>
      </c>
    </row>
    <row r="2297" spans="1:11" x14ac:dyDescent="0.25">
      <c r="A2297" s="110" t="str">
        <f t="shared" si="105"/>
        <v/>
      </c>
      <c r="B2297" s="55"/>
      <c r="C2297" s="129"/>
      <c r="D2297" s="55"/>
      <c r="E2297" s="56"/>
      <c r="F2297" s="133"/>
      <c r="G2297" s="56"/>
      <c r="H2297" s="84">
        <f>SUMIF('Cash Inflows'!E:E,'AR Journal'!D2297,'Cash Inflows'!F:F)</f>
        <v>0</v>
      </c>
      <c r="I2297" s="84">
        <f t="shared" si="106"/>
        <v>0</v>
      </c>
      <c r="J2297">
        <f t="shared" si="107"/>
        <v>0</v>
      </c>
      <c r="K2297" t="b">
        <f ca="1">IF(TODAY()-E2297&gt;'Data Inputs'!$B$46,TRUE,FALSE)</f>
        <v>1</v>
      </c>
    </row>
    <row r="2298" spans="1:11" x14ac:dyDescent="0.25">
      <c r="A2298" s="110" t="str">
        <f t="shared" si="105"/>
        <v/>
      </c>
      <c r="B2298" s="55"/>
      <c r="C2298" s="129"/>
      <c r="D2298" s="55"/>
      <c r="E2298" s="56"/>
      <c r="F2298" s="133"/>
      <c r="G2298" s="56"/>
      <c r="H2298" s="84">
        <f>SUMIF('Cash Inflows'!E:E,'AR Journal'!D2298,'Cash Inflows'!F:F)</f>
        <v>0</v>
      </c>
      <c r="I2298" s="84">
        <f t="shared" si="106"/>
        <v>0</v>
      </c>
      <c r="J2298">
        <f t="shared" si="107"/>
        <v>0</v>
      </c>
      <c r="K2298" t="b">
        <f ca="1">IF(TODAY()-E2298&gt;'Data Inputs'!$B$46,TRUE,FALSE)</f>
        <v>1</v>
      </c>
    </row>
    <row r="2299" spans="1:11" x14ac:dyDescent="0.25">
      <c r="A2299" s="110" t="str">
        <f t="shared" si="105"/>
        <v/>
      </c>
      <c r="B2299" s="55"/>
      <c r="C2299" s="129"/>
      <c r="D2299" s="55"/>
      <c r="E2299" s="56"/>
      <c r="F2299" s="133"/>
      <c r="G2299" s="56"/>
      <c r="H2299" s="84">
        <f>SUMIF('Cash Inflows'!E:E,'AR Journal'!D2299,'Cash Inflows'!F:F)</f>
        <v>0</v>
      </c>
      <c r="I2299" s="84">
        <f t="shared" si="106"/>
        <v>0</v>
      </c>
      <c r="J2299">
        <f t="shared" si="107"/>
        <v>0</v>
      </c>
      <c r="K2299" t="b">
        <f ca="1">IF(TODAY()-E2299&gt;'Data Inputs'!$B$46,TRUE,FALSE)</f>
        <v>1</v>
      </c>
    </row>
    <row r="2300" spans="1:11" x14ac:dyDescent="0.25">
      <c r="A2300" s="110" t="str">
        <f t="shared" si="105"/>
        <v/>
      </c>
      <c r="B2300" s="55"/>
      <c r="C2300" s="129"/>
      <c r="D2300" s="55"/>
      <c r="E2300" s="56"/>
      <c r="F2300" s="133"/>
      <c r="G2300" s="56"/>
      <c r="H2300" s="84">
        <f>SUMIF('Cash Inflows'!E:E,'AR Journal'!D2300,'Cash Inflows'!F:F)</f>
        <v>0</v>
      </c>
      <c r="I2300" s="84">
        <f t="shared" si="106"/>
        <v>0</v>
      </c>
      <c r="J2300">
        <f t="shared" si="107"/>
        <v>0</v>
      </c>
      <c r="K2300" t="b">
        <f ca="1">IF(TODAY()-E2300&gt;'Data Inputs'!$B$46,TRUE,FALSE)</f>
        <v>1</v>
      </c>
    </row>
    <row r="2301" spans="1:11" x14ac:dyDescent="0.25">
      <c r="A2301" s="110" t="str">
        <f t="shared" si="105"/>
        <v/>
      </c>
      <c r="B2301" s="55"/>
      <c r="C2301" s="129"/>
      <c r="D2301" s="55"/>
      <c r="E2301" s="56"/>
      <c r="F2301" s="133"/>
      <c r="G2301" s="56"/>
      <c r="H2301" s="84">
        <f>SUMIF('Cash Inflows'!E:E,'AR Journal'!D2301,'Cash Inflows'!F:F)</f>
        <v>0</v>
      </c>
      <c r="I2301" s="84">
        <f t="shared" si="106"/>
        <v>0</v>
      </c>
      <c r="J2301">
        <f t="shared" si="107"/>
        <v>0</v>
      </c>
      <c r="K2301" t="b">
        <f ca="1">IF(TODAY()-E2301&gt;'Data Inputs'!$B$46,TRUE,FALSE)</f>
        <v>1</v>
      </c>
    </row>
    <row r="2302" spans="1:11" x14ac:dyDescent="0.25">
      <c r="A2302" s="110" t="str">
        <f t="shared" si="105"/>
        <v/>
      </c>
      <c r="B2302" s="55"/>
      <c r="C2302" s="129"/>
      <c r="D2302" s="55"/>
      <c r="E2302" s="56"/>
      <c r="F2302" s="133"/>
      <c r="G2302" s="56"/>
      <c r="H2302" s="84">
        <f>SUMIF('Cash Inflows'!E:E,'AR Journal'!D2302,'Cash Inflows'!F:F)</f>
        <v>0</v>
      </c>
      <c r="I2302" s="84">
        <f t="shared" si="106"/>
        <v>0</v>
      </c>
      <c r="J2302">
        <f t="shared" si="107"/>
        <v>0</v>
      </c>
      <c r="K2302" t="b">
        <f ca="1">IF(TODAY()-E2302&gt;'Data Inputs'!$B$46,TRUE,FALSE)</f>
        <v>1</v>
      </c>
    </row>
    <row r="2303" spans="1:11" x14ac:dyDescent="0.25">
      <c r="A2303" s="110" t="str">
        <f t="shared" si="105"/>
        <v/>
      </c>
      <c r="B2303" s="55"/>
      <c r="C2303" s="129"/>
      <c r="D2303" s="55"/>
      <c r="E2303" s="56"/>
      <c r="F2303" s="133"/>
      <c r="G2303" s="56"/>
      <c r="H2303" s="84">
        <f>SUMIF('Cash Inflows'!E:E,'AR Journal'!D2303,'Cash Inflows'!F:F)</f>
        <v>0</v>
      </c>
      <c r="I2303" s="84">
        <f t="shared" si="106"/>
        <v>0</v>
      </c>
      <c r="J2303">
        <f t="shared" si="107"/>
        <v>0</v>
      </c>
      <c r="K2303" t="b">
        <f ca="1">IF(TODAY()-E2303&gt;'Data Inputs'!$B$46,TRUE,FALSE)</f>
        <v>1</v>
      </c>
    </row>
    <row r="2304" spans="1:11" x14ac:dyDescent="0.25">
      <c r="A2304" s="110" t="str">
        <f t="shared" si="105"/>
        <v/>
      </c>
      <c r="B2304" s="55"/>
      <c r="C2304" s="129"/>
      <c r="D2304" s="55"/>
      <c r="E2304" s="56"/>
      <c r="F2304" s="133"/>
      <c r="G2304" s="56"/>
      <c r="H2304" s="84">
        <f>SUMIF('Cash Inflows'!E:E,'AR Journal'!D2304,'Cash Inflows'!F:F)</f>
        <v>0</v>
      </c>
      <c r="I2304" s="84">
        <f t="shared" si="106"/>
        <v>0</v>
      </c>
      <c r="J2304">
        <f t="shared" si="107"/>
        <v>0</v>
      </c>
      <c r="K2304" t="b">
        <f ca="1">IF(TODAY()-E2304&gt;'Data Inputs'!$B$46,TRUE,FALSE)</f>
        <v>1</v>
      </c>
    </row>
    <row r="2305" spans="1:11" x14ac:dyDescent="0.25">
      <c r="A2305" s="110" t="str">
        <f t="shared" si="105"/>
        <v/>
      </c>
      <c r="B2305" s="55"/>
      <c r="C2305" s="129"/>
      <c r="D2305" s="55"/>
      <c r="E2305" s="56"/>
      <c r="F2305" s="133"/>
      <c r="G2305" s="56"/>
      <c r="H2305" s="84">
        <f>SUMIF('Cash Inflows'!E:E,'AR Journal'!D2305,'Cash Inflows'!F:F)</f>
        <v>0</v>
      </c>
      <c r="I2305" s="84">
        <f t="shared" si="106"/>
        <v>0</v>
      </c>
      <c r="J2305">
        <f t="shared" si="107"/>
        <v>0</v>
      </c>
      <c r="K2305" t="b">
        <f ca="1">IF(TODAY()-E2305&gt;'Data Inputs'!$B$46,TRUE,FALSE)</f>
        <v>1</v>
      </c>
    </row>
    <row r="2306" spans="1:11" x14ac:dyDescent="0.25">
      <c r="A2306" s="110" t="str">
        <f t="shared" si="105"/>
        <v/>
      </c>
      <c r="B2306" s="55"/>
      <c r="C2306" s="129"/>
      <c r="D2306" s="55"/>
      <c r="E2306" s="56"/>
      <c r="F2306" s="133"/>
      <c r="G2306" s="56"/>
      <c r="H2306" s="84">
        <f>SUMIF('Cash Inflows'!E:E,'AR Journal'!D2306,'Cash Inflows'!F:F)</f>
        <v>0</v>
      </c>
      <c r="I2306" s="84">
        <f t="shared" si="106"/>
        <v>0</v>
      </c>
      <c r="J2306">
        <f t="shared" si="107"/>
        <v>0</v>
      </c>
      <c r="K2306" t="b">
        <f ca="1">IF(TODAY()-E2306&gt;'Data Inputs'!$B$46,TRUE,FALSE)</f>
        <v>1</v>
      </c>
    </row>
    <row r="2307" spans="1:11" x14ac:dyDescent="0.25">
      <c r="A2307" s="110" t="str">
        <f t="shared" ref="A2307:A2370" si="108">IF(E2307="","",E2307+(6-J2307))</f>
        <v/>
      </c>
      <c r="B2307" s="55"/>
      <c r="C2307" s="129"/>
      <c r="D2307" s="55"/>
      <c r="E2307" s="56"/>
      <c r="F2307" s="133"/>
      <c r="G2307" s="56"/>
      <c r="H2307" s="84">
        <f>SUMIF('Cash Inflows'!E:E,'AR Journal'!D2307,'Cash Inflows'!F:F)</f>
        <v>0</v>
      </c>
      <c r="I2307" s="84">
        <f t="shared" ref="I2307:I2312" si="109">F2307-H2307</f>
        <v>0</v>
      </c>
      <c r="J2307">
        <f t="shared" ref="J2307:J2370" si="110">IF(WEEKDAY(E2307)=7,0,WEEKDAY(E2307))</f>
        <v>0</v>
      </c>
      <c r="K2307" t="b">
        <f ca="1">IF(TODAY()-E2307&gt;'Data Inputs'!$B$46,TRUE,FALSE)</f>
        <v>1</v>
      </c>
    </row>
    <row r="2308" spans="1:11" x14ac:dyDescent="0.25">
      <c r="A2308" s="110" t="str">
        <f t="shared" si="108"/>
        <v/>
      </c>
      <c r="B2308" s="55"/>
      <c r="C2308" s="129"/>
      <c r="D2308" s="55"/>
      <c r="E2308" s="56"/>
      <c r="F2308" s="133"/>
      <c r="G2308" s="56"/>
      <c r="H2308" s="84">
        <f>SUMIF('Cash Inflows'!E:E,'AR Journal'!D2308,'Cash Inflows'!F:F)</f>
        <v>0</v>
      </c>
      <c r="I2308" s="84">
        <f t="shared" si="109"/>
        <v>0</v>
      </c>
      <c r="J2308">
        <f t="shared" si="110"/>
        <v>0</v>
      </c>
      <c r="K2308" t="b">
        <f ca="1">IF(TODAY()-E2308&gt;'Data Inputs'!$B$46,TRUE,FALSE)</f>
        <v>1</v>
      </c>
    </row>
    <row r="2309" spans="1:11" x14ac:dyDescent="0.25">
      <c r="A2309" s="110" t="str">
        <f t="shared" si="108"/>
        <v/>
      </c>
      <c r="B2309" s="55"/>
      <c r="C2309" s="129"/>
      <c r="D2309" s="55"/>
      <c r="E2309" s="56"/>
      <c r="F2309" s="133"/>
      <c r="G2309" s="56"/>
      <c r="H2309" s="84">
        <f>SUMIF('Cash Inflows'!E:E,'AR Journal'!D2309,'Cash Inflows'!F:F)</f>
        <v>0</v>
      </c>
      <c r="I2309" s="84">
        <f t="shared" si="109"/>
        <v>0</v>
      </c>
      <c r="J2309">
        <f t="shared" si="110"/>
        <v>0</v>
      </c>
      <c r="K2309" t="b">
        <f ca="1">IF(TODAY()-E2309&gt;'Data Inputs'!$B$46,TRUE,FALSE)</f>
        <v>1</v>
      </c>
    </row>
    <row r="2310" spans="1:11" x14ac:dyDescent="0.25">
      <c r="A2310" s="110" t="str">
        <f t="shared" si="108"/>
        <v/>
      </c>
      <c r="B2310" s="55"/>
      <c r="C2310" s="129"/>
      <c r="D2310" s="55"/>
      <c r="E2310" s="56"/>
      <c r="F2310" s="133"/>
      <c r="G2310" s="56"/>
      <c r="H2310" s="84">
        <f>SUMIF('Cash Inflows'!E:E,'AR Journal'!D2310,'Cash Inflows'!F:F)</f>
        <v>0</v>
      </c>
      <c r="I2310" s="84">
        <f t="shared" si="109"/>
        <v>0</v>
      </c>
      <c r="J2310">
        <f t="shared" si="110"/>
        <v>0</v>
      </c>
      <c r="K2310" t="b">
        <f ca="1">IF(TODAY()-E2310&gt;'Data Inputs'!$B$46,TRUE,FALSE)</f>
        <v>1</v>
      </c>
    </row>
    <row r="2311" spans="1:11" x14ac:dyDescent="0.25">
      <c r="A2311" s="110" t="str">
        <f t="shared" si="108"/>
        <v/>
      </c>
      <c r="B2311" s="55"/>
      <c r="C2311" s="129"/>
      <c r="D2311" s="55"/>
      <c r="E2311" s="56"/>
      <c r="F2311" s="133"/>
      <c r="G2311" s="56"/>
      <c r="H2311" s="84">
        <f>SUMIF('Cash Inflows'!E:E,'AR Journal'!D2311,'Cash Inflows'!F:F)</f>
        <v>0</v>
      </c>
      <c r="I2311" s="84">
        <f t="shared" si="109"/>
        <v>0</v>
      </c>
      <c r="J2311">
        <f t="shared" si="110"/>
        <v>0</v>
      </c>
      <c r="K2311" t="b">
        <f ca="1">IF(TODAY()-E2311&gt;'Data Inputs'!$B$46,TRUE,FALSE)</f>
        <v>1</v>
      </c>
    </row>
    <row r="2312" spans="1:11" x14ac:dyDescent="0.25">
      <c r="A2312" s="110" t="str">
        <f t="shared" si="108"/>
        <v/>
      </c>
      <c r="B2312" s="55"/>
      <c r="C2312" s="129"/>
      <c r="D2312" s="55"/>
      <c r="E2312" s="56"/>
      <c r="F2312" s="133"/>
      <c r="G2312" s="56"/>
      <c r="H2312" s="84">
        <f>SUMIF('Cash Inflows'!E:E,'AR Journal'!D2312,'Cash Inflows'!F:F)</f>
        <v>0</v>
      </c>
      <c r="I2312" s="84">
        <f t="shared" si="109"/>
        <v>0</v>
      </c>
      <c r="J2312">
        <f t="shared" si="110"/>
        <v>0</v>
      </c>
      <c r="K2312" t="b">
        <f ca="1">IF(TODAY()-E2312&gt;'Data Inputs'!$B$46,TRUE,FALSE)</f>
        <v>1</v>
      </c>
    </row>
    <row r="2313" spans="1:11" x14ac:dyDescent="0.25">
      <c r="A2313" s="110" t="str">
        <f t="shared" si="108"/>
        <v/>
      </c>
      <c r="B2313" s="55"/>
      <c r="C2313" s="129"/>
      <c r="D2313" s="55"/>
      <c r="E2313" s="56"/>
      <c r="F2313" s="133"/>
      <c r="G2313" s="56"/>
      <c r="H2313" s="84">
        <f>SUMIF('Cash Inflows'!E:E,'AR Journal'!D2313,'Cash Inflows'!F:F)</f>
        <v>0</v>
      </c>
      <c r="I2313" s="84">
        <f t="shared" ref="I2313:I2371" si="111">F2313-H2313</f>
        <v>0</v>
      </c>
      <c r="J2313">
        <f t="shared" si="110"/>
        <v>0</v>
      </c>
      <c r="K2313" t="b">
        <f ca="1">IF(TODAY()-E2313&gt;'Data Inputs'!$B$46,TRUE,FALSE)</f>
        <v>1</v>
      </c>
    </row>
    <row r="2314" spans="1:11" x14ac:dyDescent="0.25">
      <c r="A2314" s="110" t="str">
        <f t="shared" si="108"/>
        <v/>
      </c>
      <c r="B2314" s="55"/>
      <c r="C2314" s="129"/>
      <c r="D2314" s="55"/>
      <c r="E2314" s="56"/>
      <c r="F2314" s="133"/>
      <c r="G2314" s="56"/>
      <c r="H2314" s="84">
        <f>SUMIF('Cash Inflows'!E:E,'AR Journal'!D2314,'Cash Inflows'!F:F)</f>
        <v>0</v>
      </c>
      <c r="I2314" s="84">
        <f t="shared" si="111"/>
        <v>0</v>
      </c>
      <c r="J2314">
        <f t="shared" si="110"/>
        <v>0</v>
      </c>
      <c r="K2314" t="b">
        <f ca="1">IF(TODAY()-E2314&gt;'Data Inputs'!$B$46,TRUE,FALSE)</f>
        <v>1</v>
      </c>
    </row>
    <row r="2315" spans="1:11" x14ac:dyDescent="0.25">
      <c r="A2315" s="110" t="str">
        <f t="shared" si="108"/>
        <v/>
      </c>
      <c r="B2315" s="55"/>
      <c r="C2315" s="129"/>
      <c r="D2315" s="55"/>
      <c r="E2315" s="56"/>
      <c r="F2315" s="133"/>
      <c r="G2315" s="56"/>
      <c r="H2315" s="84">
        <f>SUMIF('Cash Inflows'!E:E,'AR Journal'!D2315,'Cash Inflows'!F:F)</f>
        <v>0</v>
      </c>
      <c r="I2315" s="84">
        <f t="shared" si="111"/>
        <v>0</v>
      </c>
      <c r="J2315">
        <f t="shared" si="110"/>
        <v>0</v>
      </c>
      <c r="K2315" t="b">
        <f ca="1">IF(TODAY()-E2315&gt;'Data Inputs'!$B$46,TRUE,FALSE)</f>
        <v>1</v>
      </c>
    </row>
    <row r="2316" spans="1:11" x14ac:dyDescent="0.25">
      <c r="A2316" s="110" t="str">
        <f t="shared" si="108"/>
        <v/>
      </c>
      <c r="B2316" s="55"/>
      <c r="C2316" s="129"/>
      <c r="D2316" s="55"/>
      <c r="E2316" s="56"/>
      <c r="F2316" s="133"/>
      <c r="G2316" s="56"/>
      <c r="H2316" s="84">
        <f>SUMIF('Cash Inflows'!E:E,'AR Journal'!D2316,'Cash Inflows'!F:F)</f>
        <v>0</v>
      </c>
      <c r="I2316" s="84">
        <f t="shared" si="111"/>
        <v>0</v>
      </c>
      <c r="J2316">
        <f t="shared" si="110"/>
        <v>0</v>
      </c>
      <c r="K2316" t="b">
        <f ca="1">IF(TODAY()-E2316&gt;'Data Inputs'!$B$46,TRUE,FALSE)</f>
        <v>1</v>
      </c>
    </row>
    <row r="2317" spans="1:11" x14ac:dyDescent="0.25">
      <c r="A2317" s="110" t="str">
        <f t="shared" si="108"/>
        <v/>
      </c>
      <c r="B2317" s="55"/>
      <c r="C2317" s="129"/>
      <c r="D2317" s="55"/>
      <c r="E2317" s="56"/>
      <c r="F2317" s="133"/>
      <c r="G2317" s="56"/>
      <c r="H2317" s="84">
        <f>SUMIF('Cash Inflows'!E:E,'AR Journal'!D2317,'Cash Inflows'!F:F)</f>
        <v>0</v>
      </c>
      <c r="I2317" s="84">
        <f t="shared" si="111"/>
        <v>0</v>
      </c>
      <c r="J2317">
        <f t="shared" si="110"/>
        <v>0</v>
      </c>
      <c r="K2317" t="b">
        <f ca="1">IF(TODAY()-E2317&gt;'Data Inputs'!$B$46,TRUE,FALSE)</f>
        <v>1</v>
      </c>
    </row>
    <row r="2318" spans="1:11" x14ac:dyDescent="0.25">
      <c r="A2318" s="110" t="str">
        <f t="shared" si="108"/>
        <v/>
      </c>
      <c r="B2318" s="55"/>
      <c r="C2318" s="129"/>
      <c r="D2318" s="55"/>
      <c r="E2318" s="56"/>
      <c r="F2318" s="133"/>
      <c r="G2318" s="56"/>
      <c r="H2318" s="84">
        <f>SUMIF('Cash Inflows'!E:E,'AR Journal'!D2318,'Cash Inflows'!F:F)</f>
        <v>0</v>
      </c>
      <c r="I2318" s="84">
        <f t="shared" si="111"/>
        <v>0</v>
      </c>
      <c r="J2318">
        <f t="shared" si="110"/>
        <v>0</v>
      </c>
      <c r="K2318" t="b">
        <f ca="1">IF(TODAY()-E2318&gt;'Data Inputs'!$B$46,TRUE,FALSE)</f>
        <v>1</v>
      </c>
    </row>
    <row r="2319" spans="1:11" x14ac:dyDescent="0.25">
      <c r="A2319" s="110" t="str">
        <f t="shared" si="108"/>
        <v/>
      </c>
      <c r="B2319" s="55"/>
      <c r="C2319" s="129"/>
      <c r="D2319" s="55"/>
      <c r="E2319" s="56"/>
      <c r="F2319" s="133"/>
      <c r="G2319" s="56"/>
      <c r="H2319" s="84">
        <f>SUMIF('Cash Inflows'!E:E,'AR Journal'!D2319,'Cash Inflows'!F:F)</f>
        <v>0</v>
      </c>
      <c r="I2319" s="84">
        <f t="shared" si="111"/>
        <v>0</v>
      </c>
      <c r="J2319">
        <f t="shared" si="110"/>
        <v>0</v>
      </c>
      <c r="K2319" t="b">
        <f ca="1">IF(TODAY()-E2319&gt;'Data Inputs'!$B$46,TRUE,FALSE)</f>
        <v>1</v>
      </c>
    </row>
    <row r="2320" spans="1:11" x14ac:dyDescent="0.25">
      <c r="A2320" s="110" t="str">
        <f t="shared" si="108"/>
        <v/>
      </c>
      <c r="B2320" s="55"/>
      <c r="C2320" s="129"/>
      <c r="D2320" s="55"/>
      <c r="E2320" s="56"/>
      <c r="F2320" s="133"/>
      <c r="G2320" s="56"/>
      <c r="H2320" s="84">
        <f>SUMIF('Cash Inflows'!E:E,'AR Journal'!D2320,'Cash Inflows'!F:F)</f>
        <v>0</v>
      </c>
      <c r="I2320" s="84">
        <f t="shared" si="111"/>
        <v>0</v>
      </c>
      <c r="J2320">
        <f t="shared" si="110"/>
        <v>0</v>
      </c>
      <c r="K2320" t="b">
        <f ca="1">IF(TODAY()-E2320&gt;'Data Inputs'!$B$46,TRUE,FALSE)</f>
        <v>1</v>
      </c>
    </row>
    <row r="2321" spans="1:11" x14ac:dyDescent="0.25">
      <c r="A2321" s="110" t="str">
        <f t="shared" si="108"/>
        <v/>
      </c>
      <c r="B2321" s="55"/>
      <c r="C2321" s="129"/>
      <c r="D2321" s="55"/>
      <c r="E2321" s="56"/>
      <c r="F2321" s="133"/>
      <c r="G2321" s="56"/>
      <c r="H2321" s="84">
        <f>SUMIF('Cash Inflows'!E:E,'AR Journal'!D2321,'Cash Inflows'!F:F)</f>
        <v>0</v>
      </c>
      <c r="I2321" s="84">
        <f t="shared" si="111"/>
        <v>0</v>
      </c>
      <c r="J2321">
        <f t="shared" si="110"/>
        <v>0</v>
      </c>
      <c r="K2321" t="b">
        <f ca="1">IF(TODAY()-E2321&gt;'Data Inputs'!$B$46,TRUE,FALSE)</f>
        <v>1</v>
      </c>
    </row>
    <row r="2322" spans="1:11" x14ac:dyDescent="0.25">
      <c r="A2322" s="110" t="str">
        <f t="shared" si="108"/>
        <v/>
      </c>
      <c r="B2322" s="55"/>
      <c r="C2322" s="129"/>
      <c r="D2322" s="55"/>
      <c r="E2322" s="56"/>
      <c r="F2322" s="133"/>
      <c r="G2322" s="56"/>
      <c r="H2322" s="84">
        <f>SUMIF('Cash Inflows'!E:E,'AR Journal'!D2322,'Cash Inflows'!F:F)</f>
        <v>0</v>
      </c>
      <c r="I2322" s="84">
        <f t="shared" si="111"/>
        <v>0</v>
      </c>
      <c r="J2322">
        <f t="shared" si="110"/>
        <v>0</v>
      </c>
      <c r="K2322" t="b">
        <f ca="1">IF(TODAY()-E2322&gt;'Data Inputs'!$B$46,TRUE,FALSE)</f>
        <v>1</v>
      </c>
    </row>
    <row r="2323" spans="1:11" x14ac:dyDescent="0.25">
      <c r="A2323" s="110" t="str">
        <f t="shared" si="108"/>
        <v/>
      </c>
      <c r="B2323" s="55"/>
      <c r="C2323" s="129"/>
      <c r="D2323" s="55"/>
      <c r="E2323" s="56"/>
      <c r="F2323" s="133"/>
      <c r="G2323" s="56"/>
      <c r="H2323" s="84">
        <f>SUMIF('Cash Inflows'!E:E,'AR Journal'!D2323,'Cash Inflows'!F:F)</f>
        <v>0</v>
      </c>
      <c r="I2323" s="84">
        <f t="shared" si="111"/>
        <v>0</v>
      </c>
      <c r="J2323">
        <f t="shared" si="110"/>
        <v>0</v>
      </c>
      <c r="K2323" t="b">
        <f ca="1">IF(TODAY()-E2323&gt;'Data Inputs'!$B$46,TRUE,FALSE)</f>
        <v>1</v>
      </c>
    </row>
    <row r="2324" spans="1:11" x14ac:dyDescent="0.25">
      <c r="A2324" s="110" t="str">
        <f t="shared" si="108"/>
        <v/>
      </c>
      <c r="B2324" s="55"/>
      <c r="C2324" s="129"/>
      <c r="D2324" s="55"/>
      <c r="E2324" s="56"/>
      <c r="F2324" s="133"/>
      <c r="G2324" s="56"/>
      <c r="H2324" s="84">
        <f>SUMIF('Cash Inflows'!E:E,'AR Journal'!D2324,'Cash Inflows'!F:F)</f>
        <v>0</v>
      </c>
      <c r="I2324" s="84">
        <f t="shared" si="111"/>
        <v>0</v>
      </c>
      <c r="J2324">
        <f t="shared" si="110"/>
        <v>0</v>
      </c>
      <c r="K2324" t="b">
        <f ca="1">IF(TODAY()-E2324&gt;'Data Inputs'!$B$46,TRUE,FALSE)</f>
        <v>1</v>
      </c>
    </row>
    <row r="2325" spans="1:11" x14ac:dyDescent="0.25">
      <c r="A2325" s="110" t="str">
        <f t="shared" si="108"/>
        <v/>
      </c>
      <c r="B2325" s="55"/>
      <c r="C2325" s="129"/>
      <c r="D2325" s="55"/>
      <c r="E2325" s="56"/>
      <c r="F2325" s="133"/>
      <c r="G2325" s="56"/>
      <c r="H2325" s="84">
        <f>SUMIF('Cash Inflows'!E:E,'AR Journal'!D2325,'Cash Inflows'!F:F)</f>
        <v>0</v>
      </c>
      <c r="I2325" s="84">
        <f t="shared" si="111"/>
        <v>0</v>
      </c>
      <c r="J2325">
        <f t="shared" si="110"/>
        <v>0</v>
      </c>
      <c r="K2325" t="b">
        <f ca="1">IF(TODAY()-E2325&gt;'Data Inputs'!$B$46,TRUE,FALSE)</f>
        <v>1</v>
      </c>
    </row>
    <row r="2326" spans="1:11" x14ac:dyDescent="0.25">
      <c r="A2326" s="110" t="str">
        <f t="shared" si="108"/>
        <v/>
      </c>
      <c r="B2326" s="55"/>
      <c r="C2326" s="129"/>
      <c r="D2326" s="55"/>
      <c r="E2326" s="56"/>
      <c r="F2326" s="133"/>
      <c r="G2326" s="56"/>
      <c r="H2326" s="84">
        <f>SUMIF('Cash Inflows'!E:E,'AR Journal'!D2326,'Cash Inflows'!F:F)</f>
        <v>0</v>
      </c>
      <c r="I2326" s="84">
        <f t="shared" si="111"/>
        <v>0</v>
      </c>
      <c r="J2326">
        <f t="shared" si="110"/>
        <v>0</v>
      </c>
      <c r="K2326" t="b">
        <f ca="1">IF(TODAY()-E2326&gt;'Data Inputs'!$B$46,TRUE,FALSE)</f>
        <v>1</v>
      </c>
    </row>
    <row r="2327" spans="1:11" x14ac:dyDescent="0.25">
      <c r="A2327" s="110" t="str">
        <f t="shared" si="108"/>
        <v/>
      </c>
      <c r="B2327" s="55"/>
      <c r="C2327" s="129"/>
      <c r="D2327" s="55"/>
      <c r="E2327" s="56"/>
      <c r="F2327" s="133"/>
      <c r="G2327" s="56"/>
      <c r="H2327" s="84">
        <f>SUMIF('Cash Inflows'!E:E,'AR Journal'!D2327,'Cash Inflows'!F:F)</f>
        <v>0</v>
      </c>
      <c r="I2327" s="84">
        <f t="shared" si="111"/>
        <v>0</v>
      </c>
      <c r="J2327">
        <f t="shared" si="110"/>
        <v>0</v>
      </c>
      <c r="K2327" t="b">
        <f ca="1">IF(TODAY()-E2327&gt;'Data Inputs'!$B$46,TRUE,FALSE)</f>
        <v>1</v>
      </c>
    </row>
    <row r="2328" spans="1:11" x14ac:dyDescent="0.25">
      <c r="A2328" s="110" t="str">
        <f t="shared" si="108"/>
        <v/>
      </c>
      <c r="B2328" s="55"/>
      <c r="C2328" s="129"/>
      <c r="D2328" s="55"/>
      <c r="E2328" s="56"/>
      <c r="F2328" s="133"/>
      <c r="G2328" s="56"/>
      <c r="H2328" s="84">
        <f>SUMIF('Cash Inflows'!E:E,'AR Journal'!D2328,'Cash Inflows'!F:F)</f>
        <v>0</v>
      </c>
      <c r="I2328" s="84">
        <f t="shared" si="111"/>
        <v>0</v>
      </c>
      <c r="J2328">
        <f t="shared" si="110"/>
        <v>0</v>
      </c>
      <c r="K2328" t="b">
        <f ca="1">IF(TODAY()-E2328&gt;'Data Inputs'!$B$46,TRUE,FALSE)</f>
        <v>1</v>
      </c>
    </row>
    <row r="2329" spans="1:11" x14ac:dyDescent="0.25">
      <c r="A2329" s="110" t="str">
        <f t="shared" si="108"/>
        <v/>
      </c>
      <c r="B2329" s="55"/>
      <c r="C2329" s="129"/>
      <c r="D2329" s="55"/>
      <c r="E2329" s="56"/>
      <c r="F2329" s="133"/>
      <c r="G2329" s="56"/>
      <c r="H2329" s="84">
        <f>SUMIF('Cash Inflows'!E:E,'AR Journal'!D2329,'Cash Inflows'!F:F)</f>
        <v>0</v>
      </c>
      <c r="I2329" s="84">
        <f t="shared" si="111"/>
        <v>0</v>
      </c>
      <c r="J2329">
        <f t="shared" si="110"/>
        <v>0</v>
      </c>
      <c r="K2329" t="b">
        <f ca="1">IF(TODAY()-E2329&gt;'Data Inputs'!$B$46,TRUE,FALSE)</f>
        <v>1</v>
      </c>
    </row>
    <row r="2330" spans="1:11" x14ac:dyDescent="0.25">
      <c r="A2330" s="110" t="str">
        <f t="shared" si="108"/>
        <v/>
      </c>
      <c r="B2330" s="55"/>
      <c r="C2330" s="129"/>
      <c r="D2330" s="55"/>
      <c r="E2330" s="56"/>
      <c r="F2330" s="133"/>
      <c r="G2330" s="56"/>
      <c r="H2330" s="84">
        <f>SUMIF('Cash Inflows'!E:E,'AR Journal'!D2330,'Cash Inflows'!F:F)</f>
        <v>0</v>
      </c>
      <c r="I2330" s="84">
        <f t="shared" si="111"/>
        <v>0</v>
      </c>
      <c r="J2330">
        <f t="shared" si="110"/>
        <v>0</v>
      </c>
      <c r="K2330" t="b">
        <f ca="1">IF(TODAY()-E2330&gt;'Data Inputs'!$B$46,TRUE,FALSE)</f>
        <v>1</v>
      </c>
    </row>
    <row r="2331" spans="1:11" x14ac:dyDescent="0.25">
      <c r="A2331" s="110" t="str">
        <f t="shared" si="108"/>
        <v/>
      </c>
      <c r="B2331" s="55"/>
      <c r="C2331" s="129"/>
      <c r="D2331" s="55"/>
      <c r="E2331" s="56"/>
      <c r="F2331" s="133"/>
      <c r="G2331" s="56"/>
      <c r="H2331" s="84">
        <f>SUMIF('Cash Inflows'!E:E,'AR Journal'!D2331,'Cash Inflows'!F:F)</f>
        <v>0</v>
      </c>
      <c r="I2331" s="84">
        <f t="shared" si="111"/>
        <v>0</v>
      </c>
      <c r="J2331">
        <f t="shared" si="110"/>
        <v>0</v>
      </c>
      <c r="K2331" t="b">
        <f ca="1">IF(TODAY()-E2331&gt;'Data Inputs'!$B$46,TRUE,FALSE)</f>
        <v>1</v>
      </c>
    </row>
    <row r="2332" spans="1:11" x14ac:dyDescent="0.25">
      <c r="A2332" s="110" t="str">
        <f t="shared" si="108"/>
        <v/>
      </c>
      <c r="B2332" s="55"/>
      <c r="C2332" s="129"/>
      <c r="D2332" s="55"/>
      <c r="E2332" s="56"/>
      <c r="F2332" s="133"/>
      <c r="G2332" s="56"/>
      <c r="H2332" s="84">
        <f>SUMIF('Cash Inflows'!E:E,'AR Journal'!D2332,'Cash Inflows'!F:F)</f>
        <v>0</v>
      </c>
      <c r="I2332" s="84">
        <f t="shared" si="111"/>
        <v>0</v>
      </c>
      <c r="J2332">
        <f t="shared" si="110"/>
        <v>0</v>
      </c>
      <c r="K2332" t="b">
        <f ca="1">IF(TODAY()-E2332&gt;'Data Inputs'!$B$46,TRUE,FALSE)</f>
        <v>1</v>
      </c>
    </row>
    <row r="2333" spans="1:11" x14ac:dyDescent="0.25">
      <c r="A2333" s="110" t="str">
        <f t="shared" si="108"/>
        <v/>
      </c>
      <c r="B2333" s="55"/>
      <c r="C2333" s="129"/>
      <c r="D2333" s="55"/>
      <c r="E2333" s="56"/>
      <c r="F2333" s="133"/>
      <c r="G2333" s="56"/>
      <c r="H2333" s="84">
        <f>SUMIF('Cash Inflows'!E:E,'AR Journal'!D2333,'Cash Inflows'!F:F)</f>
        <v>0</v>
      </c>
      <c r="I2333" s="84">
        <f t="shared" si="111"/>
        <v>0</v>
      </c>
      <c r="J2333">
        <f t="shared" si="110"/>
        <v>0</v>
      </c>
      <c r="K2333" t="b">
        <f ca="1">IF(TODAY()-E2333&gt;'Data Inputs'!$B$46,TRUE,FALSE)</f>
        <v>1</v>
      </c>
    </row>
    <row r="2334" spans="1:11" x14ac:dyDescent="0.25">
      <c r="A2334" s="110" t="str">
        <f t="shared" si="108"/>
        <v/>
      </c>
      <c r="B2334" s="55"/>
      <c r="C2334" s="129"/>
      <c r="D2334" s="55"/>
      <c r="E2334" s="56"/>
      <c r="F2334" s="133"/>
      <c r="G2334" s="56"/>
      <c r="H2334" s="84">
        <f>SUMIF('Cash Inflows'!E:E,'AR Journal'!D2334,'Cash Inflows'!F:F)</f>
        <v>0</v>
      </c>
      <c r="I2334" s="84">
        <f t="shared" si="111"/>
        <v>0</v>
      </c>
      <c r="J2334">
        <f t="shared" si="110"/>
        <v>0</v>
      </c>
      <c r="K2334" t="b">
        <f ca="1">IF(TODAY()-E2334&gt;'Data Inputs'!$B$46,TRUE,FALSE)</f>
        <v>1</v>
      </c>
    </row>
    <row r="2335" spans="1:11" x14ac:dyDescent="0.25">
      <c r="A2335" s="110" t="str">
        <f t="shared" si="108"/>
        <v/>
      </c>
      <c r="B2335" s="55"/>
      <c r="C2335" s="129"/>
      <c r="D2335" s="55"/>
      <c r="E2335" s="56"/>
      <c r="F2335" s="133"/>
      <c r="G2335" s="56"/>
      <c r="H2335" s="84">
        <f>SUMIF('Cash Inflows'!E:E,'AR Journal'!D2335,'Cash Inflows'!F:F)</f>
        <v>0</v>
      </c>
      <c r="I2335" s="84">
        <f t="shared" si="111"/>
        <v>0</v>
      </c>
      <c r="J2335">
        <f t="shared" si="110"/>
        <v>0</v>
      </c>
      <c r="K2335" t="b">
        <f ca="1">IF(TODAY()-E2335&gt;'Data Inputs'!$B$46,TRUE,FALSE)</f>
        <v>1</v>
      </c>
    </row>
    <row r="2336" spans="1:11" x14ac:dyDescent="0.25">
      <c r="A2336" s="110" t="str">
        <f t="shared" si="108"/>
        <v/>
      </c>
      <c r="B2336" s="55"/>
      <c r="C2336" s="129"/>
      <c r="D2336" s="55"/>
      <c r="E2336" s="56"/>
      <c r="F2336" s="133"/>
      <c r="G2336" s="56"/>
      <c r="H2336" s="84">
        <f>SUMIF('Cash Inflows'!E:E,'AR Journal'!D2336,'Cash Inflows'!F:F)</f>
        <v>0</v>
      </c>
      <c r="I2336" s="84">
        <f t="shared" si="111"/>
        <v>0</v>
      </c>
      <c r="J2336">
        <f t="shared" si="110"/>
        <v>0</v>
      </c>
      <c r="K2336" t="b">
        <f ca="1">IF(TODAY()-E2336&gt;'Data Inputs'!$B$46,TRUE,FALSE)</f>
        <v>1</v>
      </c>
    </row>
    <row r="2337" spans="1:11" x14ac:dyDescent="0.25">
      <c r="A2337" s="110" t="str">
        <f t="shared" si="108"/>
        <v/>
      </c>
      <c r="B2337" s="55"/>
      <c r="C2337" s="129"/>
      <c r="D2337" s="55"/>
      <c r="E2337" s="56"/>
      <c r="F2337" s="133"/>
      <c r="G2337" s="56"/>
      <c r="H2337" s="84">
        <f>SUMIF('Cash Inflows'!E:E,'AR Journal'!D2337,'Cash Inflows'!F:F)</f>
        <v>0</v>
      </c>
      <c r="I2337" s="84">
        <f t="shared" si="111"/>
        <v>0</v>
      </c>
      <c r="J2337">
        <f t="shared" si="110"/>
        <v>0</v>
      </c>
      <c r="K2337" t="b">
        <f ca="1">IF(TODAY()-E2337&gt;'Data Inputs'!$B$46,TRUE,FALSE)</f>
        <v>1</v>
      </c>
    </row>
    <row r="2338" spans="1:11" x14ac:dyDescent="0.25">
      <c r="A2338" s="110" t="str">
        <f t="shared" si="108"/>
        <v/>
      </c>
      <c r="B2338" s="55"/>
      <c r="C2338" s="129"/>
      <c r="D2338" s="55"/>
      <c r="E2338" s="56"/>
      <c r="F2338" s="133"/>
      <c r="G2338" s="56"/>
      <c r="H2338" s="84">
        <f>SUMIF('Cash Inflows'!E:E,'AR Journal'!D2338,'Cash Inflows'!F:F)</f>
        <v>0</v>
      </c>
      <c r="I2338" s="84">
        <f t="shared" si="111"/>
        <v>0</v>
      </c>
      <c r="J2338">
        <f t="shared" si="110"/>
        <v>0</v>
      </c>
      <c r="K2338" t="b">
        <f ca="1">IF(TODAY()-E2338&gt;'Data Inputs'!$B$46,TRUE,FALSE)</f>
        <v>1</v>
      </c>
    </row>
    <row r="2339" spans="1:11" x14ac:dyDescent="0.25">
      <c r="A2339" s="110" t="str">
        <f t="shared" si="108"/>
        <v/>
      </c>
      <c r="B2339" s="55"/>
      <c r="C2339" s="129"/>
      <c r="D2339" s="55"/>
      <c r="E2339" s="56"/>
      <c r="F2339" s="133"/>
      <c r="G2339" s="56"/>
      <c r="H2339" s="84">
        <f>SUMIF('Cash Inflows'!E:E,'AR Journal'!D2339,'Cash Inflows'!F:F)</f>
        <v>0</v>
      </c>
      <c r="I2339" s="84">
        <f t="shared" si="111"/>
        <v>0</v>
      </c>
      <c r="J2339">
        <f t="shared" si="110"/>
        <v>0</v>
      </c>
      <c r="K2339" t="b">
        <f ca="1">IF(TODAY()-E2339&gt;'Data Inputs'!$B$46,TRUE,FALSE)</f>
        <v>1</v>
      </c>
    </row>
    <row r="2340" spans="1:11" x14ac:dyDescent="0.25">
      <c r="A2340" s="110" t="str">
        <f t="shared" si="108"/>
        <v/>
      </c>
      <c r="B2340" s="55"/>
      <c r="C2340" s="129"/>
      <c r="D2340" s="55"/>
      <c r="E2340" s="56"/>
      <c r="F2340" s="133"/>
      <c r="G2340" s="56"/>
      <c r="H2340" s="84">
        <f>SUMIF('Cash Inflows'!E:E,'AR Journal'!D2340,'Cash Inflows'!F:F)</f>
        <v>0</v>
      </c>
      <c r="I2340" s="84">
        <f t="shared" si="111"/>
        <v>0</v>
      </c>
      <c r="J2340">
        <f t="shared" si="110"/>
        <v>0</v>
      </c>
      <c r="K2340" t="b">
        <f ca="1">IF(TODAY()-E2340&gt;'Data Inputs'!$B$46,TRUE,FALSE)</f>
        <v>1</v>
      </c>
    </row>
    <row r="2341" spans="1:11" x14ac:dyDescent="0.25">
      <c r="A2341" s="110" t="str">
        <f t="shared" si="108"/>
        <v/>
      </c>
      <c r="B2341" s="55"/>
      <c r="C2341" s="129"/>
      <c r="D2341" s="55"/>
      <c r="E2341" s="56"/>
      <c r="F2341" s="133"/>
      <c r="G2341" s="56"/>
      <c r="H2341" s="84">
        <f>SUMIF('Cash Inflows'!E:E,'AR Journal'!D2341,'Cash Inflows'!F:F)</f>
        <v>0</v>
      </c>
      <c r="I2341" s="84">
        <f t="shared" si="111"/>
        <v>0</v>
      </c>
      <c r="J2341">
        <f t="shared" si="110"/>
        <v>0</v>
      </c>
      <c r="K2341" t="b">
        <f ca="1">IF(TODAY()-E2341&gt;'Data Inputs'!$B$46,TRUE,FALSE)</f>
        <v>1</v>
      </c>
    </row>
    <row r="2342" spans="1:11" x14ac:dyDescent="0.25">
      <c r="A2342" s="110" t="str">
        <f t="shared" si="108"/>
        <v/>
      </c>
      <c r="B2342" s="55"/>
      <c r="C2342" s="129"/>
      <c r="D2342" s="55"/>
      <c r="E2342" s="56"/>
      <c r="F2342" s="133"/>
      <c r="G2342" s="56"/>
      <c r="H2342" s="84">
        <f>SUMIF('Cash Inflows'!E:E,'AR Journal'!D2342,'Cash Inflows'!F:F)</f>
        <v>0</v>
      </c>
      <c r="I2342" s="84">
        <f t="shared" si="111"/>
        <v>0</v>
      </c>
      <c r="J2342">
        <f t="shared" si="110"/>
        <v>0</v>
      </c>
      <c r="K2342" t="b">
        <f ca="1">IF(TODAY()-E2342&gt;'Data Inputs'!$B$46,TRUE,FALSE)</f>
        <v>1</v>
      </c>
    </row>
    <row r="2343" spans="1:11" x14ac:dyDescent="0.25">
      <c r="A2343" s="110" t="str">
        <f t="shared" si="108"/>
        <v/>
      </c>
      <c r="B2343" s="55"/>
      <c r="C2343" s="129"/>
      <c r="D2343" s="55"/>
      <c r="E2343" s="56"/>
      <c r="F2343" s="133"/>
      <c r="G2343" s="56"/>
      <c r="H2343" s="84">
        <f>SUMIF('Cash Inflows'!E:E,'AR Journal'!D2343,'Cash Inflows'!F:F)</f>
        <v>0</v>
      </c>
      <c r="I2343" s="84">
        <f t="shared" si="111"/>
        <v>0</v>
      </c>
      <c r="J2343">
        <f t="shared" si="110"/>
        <v>0</v>
      </c>
      <c r="K2343" t="b">
        <f ca="1">IF(TODAY()-E2343&gt;'Data Inputs'!$B$46,TRUE,FALSE)</f>
        <v>1</v>
      </c>
    </row>
    <row r="2344" spans="1:11" x14ac:dyDescent="0.25">
      <c r="A2344" s="110" t="str">
        <f t="shared" si="108"/>
        <v/>
      </c>
      <c r="B2344" s="55"/>
      <c r="C2344" s="129"/>
      <c r="D2344" s="55"/>
      <c r="E2344" s="56"/>
      <c r="F2344" s="133"/>
      <c r="G2344" s="56"/>
      <c r="H2344" s="84">
        <f>SUMIF('Cash Inflows'!E:E,'AR Journal'!D2344,'Cash Inflows'!F:F)</f>
        <v>0</v>
      </c>
      <c r="I2344" s="84">
        <f t="shared" si="111"/>
        <v>0</v>
      </c>
      <c r="J2344">
        <f t="shared" si="110"/>
        <v>0</v>
      </c>
      <c r="K2344" t="b">
        <f ca="1">IF(TODAY()-E2344&gt;'Data Inputs'!$B$46,TRUE,FALSE)</f>
        <v>1</v>
      </c>
    </row>
    <row r="2345" spans="1:11" x14ac:dyDescent="0.25">
      <c r="A2345" s="110" t="str">
        <f t="shared" si="108"/>
        <v/>
      </c>
      <c r="B2345" s="55"/>
      <c r="C2345" s="129"/>
      <c r="D2345" s="55"/>
      <c r="E2345" s="56"/>
      <c r="F2345" s="133"/>
      <c r="G2345" s="56"/>
      <c r="H2345" s="84">
        <f>SUMIF('Cash Inflows'!E:E,'AR Journal'!D2345,'Cash Inflows'!F:F)</f>
        <v>0</v>
      </c>
      <c r="I2345" s="84">
        <f t="shared" si="111"/>
        <v>0</v>
      </c>
      <c r="J2345">
        <f t="shared" si="110"/>
        <v>0</v>
      </c>
      <c r="K2345" t="b">
        <f ca="1">IF(TODAY()-E2345&gt;'Data Inputs'!$B$46,TRUE,FALSE)</f>
        <v>1</v>
      </c>
    </row>
    <row r="2346" spans="1:11" x14ac:dyDescent="0.25">
      <c r="A2346" s="110" t="str">
        <f t="shared" si="108"/>
        <v/>
      </c>
      <c r="B2346" s="55"/>
      <c r="C2346" s="129"/>
      <c r="D2346" s="55"/>
      <c r="E2346" s="56"/>
      <c r="F2346" s="133"/>
      <c r="G2346" s="56"/>
      <c r="H2346" s="84">
        <f>SUMIF('Cash Inflows'!E:E,'AR Journal'!D2346,'Cash Inflows'!F:F)</f>
        <v>0</v>
      </c>
      <c r="I2346" s="84">
        <f t="shared" si="111"/>
        <v>0</v>
      </c>
      <c r="J2346">
        <f t="shared" si="110"/>
        <v>0</v>
      </c>
      <c r="K2346" t="b">
        <f ca="1">IF(TODAY()-E2346&gt;'Data Inputs'!$B$46,TRUE,FALSE)</f>
        <v>1</v>
      </c>
    </row>
    <row r="2347" spans="1:11" x14ac:dyDescent="0.25">
      <c r="A2347" s="110" t="str">
        <f t="shared" si="108"/>
        <v/>
      </c>
      <c r="B2347" s="55"/>
      <c r="C2347" s="129"/>
      <c r="D2347" s="55"/>
      <c r="E2347" s="56"/>
      <c r="F2347" s="133"/>
      <c r="G2347" s="56"/>
      <c r="H2347" s="84">
        <f>SUMIF('Cash Inflows'!E:E,'AR Journal'!D2347,'Cash Inflows'!F:F)</f>
        <v>0</v>
      </c>
      <c r="I2347" s="84">
        <f t="shared" si="111"/>
        <v>0</v>
      </c>
      <c r="J2347">
        <f t="shared" si="110"/>
        <v>0</v>
      </c>
      <c r="K2347" t="b">
        <f ca="1">IF(TODAY()-E2347&gt;'Data Inputs'!$B$46,TRUE,FALSE)</f>
        <v>1</v>
      </c>
    </row>
    <row r="2348" spans="1:11" x14ac:dyDescent="0.25">
      <c r="A2348" s="110" t="str">
        <f t="shared" si="108"/>
        <v/>
      </c>
      <c r="B2348" s="55"/>
      <c r="C2348" s="129"/>
      <c r="D2348" s="55"/>
      <c r="E2348" s="56"/>
      <c r="F2348" s="133"/>
      <c r="G2348" s="56"/>
      <c r="H2348" s="84">
        <f>SUMIF('Cash Inflows'!E:E,'AR Journal'!D2348,'Cash Inflows'!F:F)</f>
        <v>0</v>
      </c>
      <c r="I2348" s="84">
        <f t="shared" si="111"/>
        <v>0</v>
      </c>
      <c r="J2348">
        <f t="shared" si="110"/>
        <v>0</v>
      </c>
      <c r="K2348" t="b">
        <f ca="1">IF(TODAY()-E2348&gt;'Data Inputs'!$B$46,TRUE,FALSE)</f>
        <v>1</v>
      </c>
    </row>
    <row r="2349" spans="1:11" x14ac:dyDescent="0.25">
      <c r="A2349" s="110" t="str">
        <f t="shared" si="108"/>
        <v/>
      </c>
      <c r="B2349" s="55"/>
      <c r="C2349" s="129"/>
      <c r="D2349" s="55"/>
      <c r="E2349" s="56"/>
      <c r="F2349" s="133"/>
      <c r="G2349" s="56"/>
      <c r="H2349" s="84">
        <f>SUMIF('Cash Inflows'!E:E,'AR Journal'!D2349,'Cash Inflows'!F:F)</f>
        <v>0</v>
      </c>
      <c r="I2349" s="84">
        <f t="shared" si="111"/>
        <v>0</v>
      </c>
      <c r="J2349">
        <f t="shared" si="110"/>
        <v>0</v>
      </c>
      <c r="K2349" t="b">
        <f ca="1">IF(TODAY()-E2349&gt;'Data Inputs'!$B$46,TRUE,FALSE)</f>
        <v>1</v>
      </c>
    </row>
    <row r="2350" spans="1:11" x14ac:dyDescent="0.25">
      <c r="A2350" s="110" t="str">
        <f t="shared" si="108"/>
        <v/>
      </c>
      <c r="B2350" s="55"/>
      <c r="C2350" s="129"/>
      <c r="D2350" s="55"/>
      <c r="E2350" s="56"/>
      <c r="F2350" s="133"/>
      <c r="G2350" s="56"/>
      <c r="H2350" s="84">
        <f>SUMIF('Cash Inflows'!E:E,'AR Journal'!D2350,'Cash Inflows'!F:F)</f>
        <v>0</v>
      </c>
      <c r="I2350" s="84">
        <f t="shared" si="111"/>
        <v>0</v>
      </c>
      <c r="J2350">
        <f t="shared" si="110"/>
        <v>0</v>
      </c>
      <c r="K2350" t="b">
        <f ca="1">IF(TODAY()-E2350&gt;'Data Inputs'!$B$46,TRUE,FALSE)</f>
        <v>1</v>
      </c>
    </row>
    <row r="2351" spans="1:11" x14ac:dyDescent="0.25">
      <c r="A2351" s="110" t="str">
        <f t="shared" si="108"/>
        <v/>
      </c>
      <c r="B2351" s="55"/>
      <c r="C2351" s="129"/>
      <c r="D2351" s="55"/>
      <c r="E2351" s="56"/>
      <c r="F2351" s="133"/>
      <c r="G2351" s="56"/>
      <c r="H2351" s="84">
        <f>SUMIF('Cash Inflows'!E:E,'AR Journal'!D2351,'Cash Inflows'!F:F)</f>
        <v>0</v>
      </c>
      <c r="I2351" s="84">
        <f t="shared" si="111"/>
        <v>0</v>
      </c>
      <c r="J2351">
        <f t="shared" si="110"/>
        <v>0</v>
      </c>
      <c r="K2351" t="b">
        <f ca="1">IF(TODAY()-E2351&gt;'Data Inputs'!$B$46,TRUE,FALSE)</f>
        <v>1</v>
      </c>
    </row>
    <row r="2352" spans="1:11" x14ac:dyDescent="0.25">
      <c r="A2352" s="110" t="str">
        <f t="shared" si="108"/>
        <v/>
      </c>
      <c r="B2352" s="55"/>
      <c r="C2352" s="129"/>
      <c r="D2352" s="55"/>
      <c r="E2352" s="56"/>
      <c r="F2352" s="133"/>
      <c r="G2352" s="56"/>
      <c r="H2352" s="84">
        <f>SUMIF('Cash Inflows'!E:E,'AR Journal'!D2352,'Cash Inflows'!F:F)</f>
        <v>0</v>
      </c>
      <c r="I2352" s="84">
        <f t="shared" si="111"/>
        <v>0</v>
      </c>
      <c r="J2352">
        <f t="shared" si="110"/>
        <v>0</v>
      </c>
      <c r="K2352" t="b">
        <f ca="1">IF(TODAY()-E2352&gt;'Data Inputs'!$B$46,TRUE,FALSE)</f>
        <v>1</v>
      </c>
    </row>
    <row r="2353" spans="1:11" x14ac:dyDescent="0.25">
      <c r="A2353" s="110" t="str">
        <f t="shared" si="108"/>
        <v/>
      </c>
      <c r="B2353" s="55"/>
      <c r="C2353" s="129"/>
      <c r="D2353" s="55"/>
      <c r="E2353" s="56"/>
      <c r="F2353" s="133"/>
      <c r="G2353" s="56"/>
      <c r="H2353" s="84">
        <f>SUMIF('Cash Inflows'!E:E,'AR Journal'!D2353,'Cash Inflows'!F:F)</f>
        <v>0</v>
      </c>
      <c r="I2353" s="84">
        <f t="shared" si="111"/>
        <v>0</v>
      </c>
      <c r="J2353">
        <f t="shared" si="110"/>
        <v>0</v>
      </c>
      <c r="K2353" t="b">
        <f ca="1">IF(TODAY()-E2353&gt;'Data Inputs'!$B$46,TRUE,FALSE)</f>
        <v>1</v>
      </c>
    </row>
    <row r="2354" spans="1:11" x14ac:dyDescent="0.25">
      <c r="A2354" s="110" t="str">
        <f t="shared" si="108"/>
        <v/>
      </c>
      <c r="B2354" s="55"/>
      <c r="C2354" s="129"/>
      <c r="D2354" s="55"/>
      <c r="E2354" s="56"/>
      <c r="F2354" s="133"/>
      <c r="G2354" s="56"/>
      <c r="H2354" s="84">
        <f>SUMIF('Cash Inflows'!E:E,'AR Journal'!D2354,'Cash Inflows'!F:F)</f>
        <v>0</v>
      </c>
      <c r="I2354" s="84">
        <f t="shared" si="111"/>
        <v>0</v>
      </c>
      <c r="J2354">
        <f t="shared" si="110"/>
        <v>0</v>
      </c>
      <c r="K2354" t="b">
        <f ca="1">IF(TODAY()-E2354&gt;'Data Inputs'!$B$46,TRUE,FALSE)</f>
        <v>1</v>
      </c>
    </row>
    <row r="2355" spans="1:11" x14ac:dyDescent="0.25">
      <c r="A2355" s="110" t="str">
        <f t="shared" si="108"/>
        <v/>
      </c>
      <c r="B2355" s="55"/>
      <c r="C2355" s="129"/>
      <c r="D2355" s="55"/>
      <c r="E2355" s="56"/>
      <c r="F2355" s="133"/>
      <c r="G2355" s="56"/>
      <c r="H2355" s="84">
        <f>SUMIF('Cash Inflows'!E:E,'AR Journal'!D2355,'Cash Inflows'!F:F)</f>
        <v>0</v>
      </c>
      <c r="I2355" s="84">
        <f t="shared" si="111"/>
        <v>0</v>
      </c>
      <c r="J2355">
        <f t="shared" si="110"/>
        <v>0</v>
      </c>
      <c r="K2355" t="b">
        <f ca="1">IF(TODAY()-E2355&gt;'Data Inputs'!$B$46,TRUE,FALSE)</f>
        <v>1</v>
      </c>
    </row>
    <row r="2356" spans="1:11" x14ac:dyDescent="0.25">
      <c r="A2356" s="110" t="str">
        <f t="shared" si="108"/>
        <v/>
      </c>
      <c r="B2356" s="55"/>
      <c r="C2356" s="129"/>
      <c r="D2356" s="55"/>
      <c r="E2356" s="56"/>
      <c r="F2356" s="133"/>
      <c r="G2356" s="56"/>
      <c r="H2356" s="84">
        <f>SUMIF('Cash Inflows'!E:E,'AR Journal'!D2356,'Cash Inflows'!F:F)</f>
        <v>0</v>
      </c>
      <c r="I2356" s="84">
        <f t="shared" si="111"/>
        <v>0</v>
      </c>
      <c r="J2356">
        <f t="shared" si="110"/>
        <v>0</v>
      </c>
      <c r="K2356" t="b">
        <f ca="1">IF(TODAY()-E2356&gt;'Data Inputs'!$B$46,TRUE,FALSE)</f>
        <v>1</v>
      </c>
    </row>
    <row r="2357" spans="1:11" x14ac:dyDescent="0.25">
      <c r="A2357" s="110" t="str">
        <f t="shared" si="108"/>
        <v/>
      </c>
      <c r="B2357" s="55"/>
      <c r="C2357" s="129"/>
      <c r="D2357" s="55"/>
      <c r="E2357" s="56"/>
      <c r="F2357" s="133"/>
      <c r="G2357" s="56"/>
      <c r="H2357" s="84">
        <f>SUMIF('Cash Inflows'!E:E,'AR Journal'!D2357,'Cash Inflows'!F:F)</f>
        <v>0</v>
      </c>
      <c r="I2357" s="84">
        <f t="shared" si="111"/>
        <v>0</v>
      </c>
      <c r="J2357">
        <f t="shared" si="110"/>
        <v>0</v>
      </c>
      <c r="K2357" t="b">
        <f ca="1">IF(TODAY()-E2357&gt;'Data Inputs'!$B$46,TRUE,FALSE)</f>
        <v>1</v>
      </c>
    </row>
    <row r="2358" spans="1:11" x14ac:dyDescent="0.25">
      <c r="A2358" s="110" t="str">
        <f t="shared" si="108"/>
        <v/>
      </c>
      <c r="B2358" s="55"/>
      <c r="C2358" s="129"/>
      <c r="D2358" s="55"/>
      <c r="E2358" s="56"/>
      <c r="F2358" s="133"/>
      <c r="G2358" s="56"/>
      <c r="H2358" s="84">
        <f>SUMIF('Cash Inflows'!E:E,'AR Journal'!D2358,'Cash Inflows'!F:F)</f>
        <v>0</v>
      </c>
      <c r="I2358" s="84">
        <f t="shared" si="111"/>
        <v>0</v>
      </c>
      <c r="J2358">
        <f t="shared" si="110"/>
        <v>0</v>
      </c>
      <c r="K2358" t="b">
        <f ca="1">IF(TODAY()-E2358&gt;'Data Inputs'!$B$46,TRUE,FALSE)</f>
        <v>1</v>
      </c>
    </row>
    <row r="2359" spans="1:11" x14ac:dyDescent="0.25">
      <c r="A2359" s="110" t="str">
        <f t="shared" si="108"/>
        <v/>
      </c>
      <c r="B2359" s="55"/>
      <c r="C2359" s="129"/>
      <c r="D2359" s="55"/>
      <c r="E2359" s="56"/>
      <c r="F2359" s="133"/>
      <c r="G2359" s="56"/>
      <c r="H2359" s="84">
        <f>SUMIF('Cash Inflows'!E:E,'AR Journal'!D2359,'Cash Inflows'!F:F)</f>
        <v>0</v>
      </c>
      <c r="I2359" s="84">
        <f t="shared" si="111"/>
        <v>0</v>
      </c>
      <c r="J2359">
        <f t="shared" si="110"/>
        <v>0</v>
      </c>
      <c r="K2359" t="b">
        <f ca="1">IF(TODAY()-E2359&gt;'Data Inputs'!$B$46,TRUE,FALSE)</f>
        <v>1</v>
      </c>
    </row>
    <row r="2360" spans="1:11" x14ac:dyDescent="0.25">
      <c r="A2360" s="110" t="str">
        <f t="shared" si="108"/>
        <v/>
      </c>
      <c r="B2360" s="55"/>
      <c r="C2360" s="129"/>
      <c r="D2360" s="55"/>
      <c r="E2360" s="56"/>
      <c r="F2360" s="133"/>
      <c r="G2360" s="56"/>
      <c r="H2360" s="84">
        <f>SUMIF('Cash Inflows'!E:E,'AR Journal'!D2360,'Cash Inflows'!F:F)</f>
        <v>0</v>
      </c>
      <c r="I2360" s="84">
        <f t="shared" si="111"/>
        <v>0</v>
      </c>
      <c r="J2360">
        <f t="shared" si="110"/>
        <v>0</v>
      </c>
      <c r="K2360" t="b">
        <f ca="1">IF(TODAY()-E2360&gt;'Data Inputs'!$B$46,TRUE,FALSE)</f>
        <v>1</v>
      </c>
    </row>
    <row r="2361" spans="1:11" x14ac:dyDescent="0.25">
      <c r="A2361" s="110" t="str">
        <f t="shared" si="108"/>
        <v/>
      </c>
      <c r="B2361" s="55"/>
      <c r="C2361" s="129"/>
      <c r="D2361" s="55"/>
      <c r="E2361" s="56"/>
      <c r="F2361" s="133"/>
      <c r="G2361" s="56"/>
      <c r="H2361" s="84">
        <f>SUMIF('Cash Inflows'!E:E,'AR Journal'!D2361,'Cash Inflows'!F:F)</f>
        <v>0</v>
      </c>
      <c r="I2361" s="84">
        <f t="shared" si="111"/>
        <v>0</v>
      </c>
      <c r="J2361">
        <f t="shared" si="110"/>
        <v>0</v>
      </c>
      <c r="K2361" t="b">
        <f ca="1">IF(TODAY()-E2361&gt;'Data Inputs'!$B$46,TRUE,FALSE)</f>
        <v>1</v>
      </c>
    </row>
    <row r="2362" spans="1:11" x14ac:dyDescent="0.25">
      <c r="A2362" s="110" t="str">
        <f t="shared" si="108"/>
        <v/>
      </c>
      <c r="B2362" s="55"/>
      <c r="C2362" s="129"/>
      <c r="D2362" s="55"/>
      <c r="E2362" s="56"/>
      <c r="F2362" s="133"/>
      <c r="G2362" s="56"/>
      <c r="H2362" s="84">
        <f>SUMIF('Cash Inflows'!E:E,'AR Journal'!D2362,'Cash Inflows'!F:F)</f>
        <v>0</v>
      </c>
      <c r="I2362" s="84">
        <f t="shared" si="111"/>
        <v>0</v>
      </c>
      <c r="J2362">
        <f t="shared" si="110"/>
        <v>0</v>
      </c>
      <c r="K2362" t="b">
        <f ca="1">IF(TODAY()-E2362&gt;'Data Inputs'!$B$46,TRUE,FALSE)</f>
        <v>1</v>
      </c>
    </row>
    <row r="2363" spans="1:11" x14ac:dyDescent="0.25">
      <c r="A2363" s="110" t="str">
        <f t="shared" si="108"/>
        <v/>
      </c>
      <c r="B2363" s="55"/>
      <c r="C2363" s="129"/>
      <c r="D2363" s="55"/>
      <c r="E2363" s="56"/>
      <c r="F2363" s="133"/>
      <c r="G2363" s="56"/>
      <c r="H2363" s="84">
        <f>SUMIF('Cash Inflows'!E:E,'AR Journal'!D2363,'Cash Inflows'!F:F)</f>
        <v>0</v>
      </c>
      <c r="I2363" s="84">
        <f t="shared" si="111"/>
        <v>0</v>
      </c>
      <c r="J2363">
        <f t="shared" si="110"/>
        <v>0</v>
      </c>
      <c r="K2363" t="b">
        <f ca="1">IF(TODAY()-E2363&gt;'Data Inputs'!$B$46,TRUE,FALSE)</f>
        <v>1</v>
      </c>
    </row>
    <row r="2364" spans="1:11" x14ac:dyDescent="0.25">
      <c r="A2364" s="110" t="str">
        <f t="shared" si="108"/>
        <v/>
      </c>
      <c r="B2364" s="55"/>
      <c r="C2364" s="129"/>
      <c r="D2364" s="55"/>
      <c r="E2364" s="56"/>
      <c r="F2364" s="133"/>
      <c r="G2364" s="56"/>
      <c r="H2364" s="84">
        <f>SUMIF('Cash Inflows'!E:E,'AR Journal'!D2364,'Cash Inflows'!F:F)</f>
        <v>0</v>
      </c>
      <c r="I2364" s="84">
        <f t="shared" si="111"/>
        <v>0</v>
      </c>
      <c r="J2364">
        <f t="shared" si="110"/>
        <v>0</v>
      </c>
      <c r="K2364" t="b">
        <f ca="1">IF(TODAY()-E2364&gt;'Data Inputs'!$B$46,TRUE,FALSE)</f>
        <v>1</v>
      </c>
    </row>
    <row r="2365" spans="1:11" x14ac:dyDescent="0.25">
      <c r="A2365" s="110" t="str">
        <f t="shared" si="108"/>
        <v/>
      </c>
      <c r="B2365" s="55"/>
      <c r="C2365" s="129"/>
      <c r="D2365" s="55"/>
      <c r="E2365" s="56"/>
      <c r="F2365" s="133"/>
      <c r="G2365" s="56"/>
      <c r="H2365" s="84">
        <f>SUMIF('Cash Inflows'!E:E,'AR Journal'!D2365,'Cash Inflows'!F:F)</f>
        <v>0</v>
      </c>
      <c r="I2365" s="84">
        <f t="shared" si="111"/>
        <v>0</v>
      </c>
      <c r="J2365">
        <f t="shared" si="110"/>
        <v>0</v>
      </c>
      <c r="K2365" t="b">
        <f ca="1">IF(TODAY()-E2365&gt;'Data Inputs'!$B$46,TRUE,FALSE)</f>
        <v>1</v>
      </c>
    </row>
    <row r="2366" spans="1:11" x14ac:dyDescent="0.25">
      <c r="A2366" s="110" t="str">
        <f t="shared" si="108"/>
        <v/>
      </c>
      <c r="B2366" s="55"/>
      <c r="C2366" s="129"/>
      <c r="D2366" s="55"/>
      <c r="E2366" s="56"/>
      <c r="F2366" s="133"/>
      <c r="G2366" s="56"/>
      <c r="H2366" s="84">
        <f>SUMIF('Cash Inflows'!E:E,'AR Journal'!D2366,'Cash Inflows'!F:F)</f>
        <v>0</v>
      </c>
      <c r="I2366" s="84">
        <f t="shared" si="111"/>
        <v>0</v>
      </c>
      <c r="J2366">
        <f t="shared" si="110"/>
        <v>0</v>
      </c>
      <c r="K2366" t="b">
        <f ca="1">IF(TODAY()-E2366&gt;'Data Inputs'!$B$46,TRUE,FALSE)</f>
        <v>1</v>
      </c>
    </row>
    <row r="2367" spans="1:11" x14ac:dyDescent="0.25">
      <c r="A2367" s="110" t="str">
        <f t="shared" si="108"/>
        <v/>
      </c>
      <c r="B2367" s="55"/>
      <c r="C2367" s="129"/>
      <c r="D2367" s="55"/>
      <c r="E2367" s="56"/>
      <c r="F2367" s="133"/>
      <c r="G2367" s="56"/>
      <c r="H2367" s="84">
        <f>SUMIF('Cash Inflows'!E:E,'AR Journal'!D2367,'Cash Inflows'!F:F)</f>
        <v>0</v>
      </c>
      <c r="I2367" s="84">
        <f t="shared" si="111"/>
        <v>0</v>
      </c>
      <c r="J2367">
        <f t="shared" si="110"/>
        <v>0</v>
      </c>
      <c r="K2367" t="b">
        <f ca="1">IF(TODAY()-E2367&gt;'Data Inputs'!$B$46,TRUE,FALSE)</f>
        <v>1</v>
      </c>
    </row>
    <row r="2368" spans="1:11" x14ac:dyDescent="0.25">
      <c r="A2368" s="110" t="str">
        <f t="shared" si="108"/>
        <v/>
      </c>
      <c r="B2368" s="55"/>
      <c r="C2368" s="129"/>
      <c r="D2368" s="55"/>
      <c r="E2368" s="56"/>
      <c r="F2368" s="133"/>
      <c r="G2368" s="56"/>
      <c r="H2368" s="84">
        <f>SUMIF('Cash Inflows'!E:E,'AR Journal'!D2368,'Cash Inflows'!F:F)</f>
        <v>0</v>
      </c>
      <c r="I2368" s="84">
        <f t="shared" si="111"/>
        <v>0</v>
      </c>
      <c r="J2368">
        <f t="shared" si="110"/>
        <v>0</v>
      </c>
      <c r="K2368" t="b">
        <f ca="1">IF(TODAY()-E2368&gt;'Data Inputs'!$B$46,TRUE,FALSE)</f>
        <v>1</v>
      </c>
    </row>
    <row r="2369" spans="1:11" x14ac:dyDescent="0.25">
      <c r="A2369" s="110" t="str">
        <f t="shared" si="108"/>
        <v/>
      </c>
      <c r="B2369" s="55"/>
      <c r="C2369" s="129"/>
      <c r="D2369" s="55"/>
      <c r="E2369" s="56"/>
      <c r="F2369" s="133"/>
      <c r="G2369" s="56"/>
      <c r="H2369" s="84">
        <f>SUMIF('Cash Inflows'!E:E,'AR Journal'!D2369,'Cash Inflows'!F:F)</f>
        <v>0</v>
      </c>
      <c r="I2369" s="84">
        <f t="shared" si="111"/>
        <v>0</v>
      </c>
      <c r="J2369">
        <f t="shared" si="110"/>
        <v>0</v>
      </c>
      <c r="K2369" t="b">
        <f ca="1">IF(TODAY()-E2369&gt;'Data Inputs'!$B$46,TRUE,FALSE)</f>
        <v>1</v>
      </c>
    </row>
    <row r="2370" spans="1:11" x14ac:dyDescent="0.25">
      <c r="A2370" s="110" t="str">
        <f t="shared" si="108"/>
        <v/>
      </c>
      <c r="B2370" s="55"/>
      <c r="C2370" s="129"/>
      <c r="D2370" s="55"/>
      <c r="E2370" s="56"/>
      <c r="F2370" s="133"/>
      <c r="G2370" s="56"/>
      <c r="H2370" s="84">
        <f>SUMIF('Cash Inflows'!E:E,'AR Journal'!D2370,'Cash Inflows'!F:F)</f>
        <v>0</v>
      </c>
      <c r="I2370" s="84">
        <f t="shared" si="111"/>
        <v>0</v>
      </c>
      <c r="J2370">
        <f t="shared" si="110"/>
        <v>0</v>
      </c>
      <c r="K2370" t="b">
        <f ca="1">IF(TODAY()-E2370&gt;'Data Inputs'!$B$46,TRUE,FALSE)</f>
        <v>1</v>
      </c>
    </row>
    <row r="2371" spans="1:11" x14ac:dyDescent="0.25">
      <c r="A2371" s="110" t="str">
        <f t="shared" ref="A2371:A2434" si="112">IF(E2371="","",E2371+(6-J2371))</f>
        <v/>
      </c>
      <c r="B2371" s="55"/>
      <c r="C2371" s="129"/>
      <c r="D2371" s="55"/>
      <c r="E2371" s="56"/>
      <c r="F2371" s="133"/>
      <c r="G2371" s="56"/>
      <c r="H2371" s="84">
        <f>SUMIF('Cash Inflows'!E:E,'AR Journal'!D2371,'Cash Inflows'!F:F)</f>
        <v>0</v>
      </c>
      <c r="I2371" s="84">
        <f t="shared" si="111"/>
        <v>0</v>
      </c>
      <c r="J2371">
        <f t="shared" ref="J2371:J2434" si="113">IF(WEEKDAY(E2371)=7,0,WEEKDAY(E2371))</f>
        <v>0</v>
      </c>
      <c r="K2371" t="b">
        <f ca="1">IF(TODAY()-E2371&gt;'Data Inputs'!$B$46,TRUE,FALSE)</f>
        <v>1</v>
      </c>
    </row>
    <row r="2372" spans="1:11" x14ac:dyDescent="0.25">
      <c r="A2372" s="110" t="str">
        <f t="shared" si="112"/>
        <v/>
      </c>
      <c r="B2372" s="55"/>
      <c r="C2372" s="129"/>
      <c r="D2372" s="55"/>
      <c r="E2372" s="56"/>
      <c r="F2372" s="133"/>
      <c r="G2372" s="56"/>
      <c r="H2372" s="84">
        <f>SUMIF('Cash Inflows'!E:E,'AR Journal'!D2372,'Cash Inflows'!F:F)</f>
        <v>0</v>
      </c>
      <c r="I2372" s="84">
        <f t="shared" ref="I2372:I2435" si="114">F2372-H2372</f>
        <v>0</v>
      </c>
      <c r="J2372">
        <f t="shared" si="113"/>
        <v>0</v>
      </c>
      <c r="K2372" t="b">
        <f ca="1">IF(TODAY()-E2372&gt;'Data Inputs'!$B$46,TRUE,FALSE)</f>
        <v>1</v>
      </c>
    </row>
    <row r="2373" spans="1:11" x14ac:dyDescent="0.25">
      <c r="A2373" s="110" t="str">
        <f t="shared" si="112"/>
        <v/>
      </c>
      <c r="B2373" s="55"/>
      <c r="C2373" s="129"/>
      <c r="D2373" s="55"/>
      <c r="E2373" s="56"/>
      <c r="F2373" s="133"/>
      <c r="G2373" s="56"/>
      <c r="H2373" s="84">
        <f>SUMIF('Cash Inflows'!E:E,'AR Journal'!D2373,'Cash Inflows'!F:F)</f>
        <v>0</v>
      </c>
      <c r="I2373" s="84">
        <f t="shared" si="114"/>
        <v>0</v>
      </c>
      <c r="J2373">
        <f t="shared" si="113"/>
        <v>0</v>
      </c>
      <c r="K2373" t="b">
        <f ca="1">IF(TODAY()-E2373&gt;'Data Inputs'!$B$46,TRUE,FALSE)</f>
        <v>1</v>
      </c>
    </row>
    <row r="2374" spans="1:11" x14ac:dyDescent="0.25">
      <c r="A2374" s="110" t="str">
        <f t="shared" si="112"/>
        <v/>
      </c>
      <c r="B2374" s="55"/>
      <c r="C2374" s="129"/>
      <c r="D2374" s="55"/>
      <c r="E2374" s="56"/>
      <c r="F2374" s="133"/>
      <c r="G2374" s="56"/>
      <c r="H2374" s="84">
        <f>SUMIF('Cash Inflows'!E:E,'AR Journal'!D2374,'Cash Inflows'!F:F)</f>
        <v>0</v>
      </c>
      <c r="I2374" s="84">
        <f t="shared" si="114"/>
        <v>0</v>
      </c>
      <c r="J2374">
        <f t="shared" si="113"/>
        <v>0</v>
      </c>
      <c r="K2374" t="b">
        <f ca="1">IF(TODAY()-E2374&gt;'Data Inputs'!$B$46,TRUE,FALSE)</f>
        <v>1</v>
      </c>
    </row>
    <row r="2375" spans="1:11" x14ac:dyDescent="0.25">
      <c r="A2375" s="110" t="str">
        <f t="shared" si="112"/>
        <v/>
      </c>
      <c r="B2375" s="55"/>
      <c r="C2375" s="129"/>
      <c r="D2375" s="55"/>
      <c r="E2375" s="56"/>
      <c r="F2375" s="133"/>
      <c r="G2375" s="56"/>
      <c r="H2375" s="84">
        <f>SUMIF('Cash Inflows'!E:E,'AR Journal'!D2375,'Cash Inflows'!F:F)</f>
        <v>0</v>
      </c>
      <c r="I2375" s="84">
        <f t="shared" si="114"/>
        <v>0</v>
      </c>
      <c r="J2375">
        <f t="shared" si="113"/>
        <v>0</v>
      </c>
      <c r="K2375" t="b">
        <f ca="1">IF(TODAY()-E2375&gt;'Data Inputs'!$B$46,TRUE,FALSE)</f>
        <v>1</v>
      </c>
    </row>
    <row r="2376" spans="1:11" x14ac:dyDescent="0.25">
      <c r="A2376" s="110" t="str">
        <f t="shared" si="112"/>
        <v/>
      </c>
      <c r="B2376" s="55"/>
      <c r="C2376" s="129"/>
      <c r="D2376" s="55"/>
      <c r="E2376" s="56"/>
      <c r="F2376" s="133"/>
      <c r="G2376" s="56"/>
      <c r="H2376" s="84">
        <f>SUMIF('Cash Inflows'!E:E,'AR Journal'!D2376,'Cash Inflows'!F:F)</f>
        <v>0</v>
      </c>
      <c r="I2376" s="84">
        <f t="shared" si="114"/>
        <v>0</v>
      </c>
      <c r="J2376">
        <f t="shared" si="113"/>
        <v>0</v>
      </c>
      <c r="K2376" t="b">
        <f ca="1">IF(TODAY()-E2376&gt;'Data Inputs'!$B$46,TRUE,FALSE)</f>
        <v>1</v>
      </c>
    </row>
    <row r="2377" spans="1:11" x14ac:dyDescent="0.25">
      <c r="A2377" s="110" t="str">
        <f t="shared" si="112"/>
        <v/>
      </c>
      <c r="B2377" s="55"/>
      <c r="C2377" s="129"/>
      <c r="D2377" s="55"/>
      <c r="E2377" s="56"/>
      <c r="F2377" s="133"/>
      <c r="G2377" s="56"/>
      <c r="H2377" s="84">
        <f>SUMIF('Cash Inflows'!E:E,'AR Journal'!D2377,'Cash Inflows'!F:F)</f>
        <v>0</v>
      </c>
      <c r="I2377" s="84">
        <f t="shared" si="114"/>
        <v>0</v>
      </c>
      <c r="J2377">
        <f t="shared" si="113"/>
        <v>0</v>
      </c>
      <c r="K2377" t="b">
        <f ca="1">IF(TODAY()-E2377&gt;'Data Inputs'!$B$46,TRUE,FALSE)</f>
        <v>1</v>
      </c>
    </row>
    <row r="2378" spans="1:11" x14ac:dyDescent="0.25">
      <c r="A2378" s="110" t="str">
        <f t="shared" si="112"/>
        <v/>
      </c>
      <c r="B2378" s="55"/>
      <c r="C2378" s="129"/>
      <c r="D2378" s="55"/>
      <c r="E2378" s="56"/>
      <c r="F2378" s="133"/>
      <c r="G2378" s="56"/>
      <c r="H2378" s="84">
        <f>SUMIF('Cash Inflows'!E:E,'AR Journal'!D2378,'Cash Inflows'!F:F)</f>
        <v>0</v>
      </c>
      <c r="I2378" s="84">
        <f t="shared" si="114"/>
        <v>0</v>
      </c>
      <c r="J2378">
        <f t="shared" si="113"/>
        <v>0</v>
      </c>
      <c r="K2378" t="b">
        <f ca="1">IF(TODAY()-E2378&gt;'Data Inputs'!$B$46,TRUE,FALSE)</f>
        <v>1</v>
      </c>
    </row>
    <row r="2379" spans="1:11" x14ac:dyDescent="0.25">
      <c r="A2379" s="110" t="str">
        <f t="shared" si="112"/>
        <v/>
      </c>
      <c r="B2379" s="55"/>
      <c r="C2379" s="129"/>
      <c r="D2379" s="55"/>
      <c r="E2379" s="56"/>
      <c r="F2379" s="133"/>
      <c r="G2379" s="56"/>
      <c r="H2379" s="84">
        <f>SUMIF('Cash Inflows'!E:E,'AR Journal'!D2379,'Cash Inflows'!F:F)</f>
        <v>0</v>
      </c>
      <c r="I2379" s="84">
        <f t="shared" si="114"/>
        <v>0</v>
      </c>
      <c r="J2379">
        <f t="shared" si="113"/>
        <v>0</v>
      </c>
      <c r="K2379" t="b">
        <f ca="1">IF(TODAY()-E2379&gt;'Data Inputs'!$B$46,TRUE,FALSE)</f>
        <v>1</v>
      </c>
    </row>
    <row r="2380" spans="1:11" x14ac:dyDescent="0.25">
      <c r="A2380" s="110" t="str">
        <f t="shared" si="112"/>
        <v/>
      </c>
      <c r="B2380" s="55"/>
      <c r="C2380" s="129"/>
      <c r="D2380" s="55"/>
      <c r="E2380" s="56"/>
      <c r="F2380" s="133"/>
      <c r="G2380" s="56"/>
      <c r="H2380" s="84">
        <f>SUMIF('Cash Inflows'!E:E,'AR Journal'!D2380,'Cash Inflows'!F:F)</f>
        <v>0</v>
      </c>
      <c r="I2380" s="84">
        <f t="shared" si="114"/>
        <v>0</v>
      </c>
      <c r="J2380">
        <f t="shared" si="113"/>
        <v>0</v>
      </c>
      <c r="K2380" t="b">
        <f ca="1">IF(TODAY()-E2380&gt;'Data Inputs'!$B$46,TRUE,FALSE)</f>
        <v>1</v>
      </c>
    </row>
    <row r="2381" spans="1:11" x14ac:dyDescent="0.25">
      <c r="A2381" s="110" t="str">
        <f t="shared" si="112"/>
        <v/>
      </c>
      <c r="B2381" s="55"/>
      <c r="C2381" s="129"/>
      <c r="D2381" s="55"/>
      <c r="E2381" s="56"/>
      <c r="F2381" s="133"/>
      <c r="G2381" s="56"/>
      <c r="H2381" s="84">
        <f>SUMIF('Cash Inflows'!E:E,'AR Journal'!D2381,'Cash Inflows'!F:F)</f>
        <v>0</v>
      </c>
      <c r="I2381" s="84">
        <f t="shared" si="114"/>
        <v>0</v>
      </c>
      <c r="J2381">
        <f t="shared" si="113"/>
        <v>0</v>
      </c>
      <c r="K2381" t="b">
        <f ca="1">IF(TODAY()-E2381&gt;'Data Inputs'!$B$46,TRUE,FALSE)</f>
        <v>1</v>
      </c>
    </row>
    <row r="2382" spans="1:11" x14ac:dyDescent="0.25">
      <c r="A2382" s="110" t="str">
        <f t="shared" si="112"/>
        <v/>
      </c>
      <c r="B2382" s="55"/>
      <c r="C2382" s="129"/>
      <c r="D2382" s="55"/>
      <c r="E2382" s="56"/>
      <c r="F2382" s="133"/>
      <c r="G2382" s="56"/>
      <c r="H2382" s="84">
        <f>SUMIF('Cash Inflows'!E:E,'AR Journal'!D2382,'Cash Inflows'!F:F)</f>
        <v>0</v>
      </c>
      <c r="I2382" s="84">
        <f t="shared" si="114"/>
        <v>0</v>
      </c>
      <c r="J2382">
        <f t="shared" si="113"/>
        <v>0</v>
      </c>
      <c r="K2382" t="b">
        <f ca="1">IF(TODAY()-E2382&gt;'Data Inputs'!$B$46,TRUE,FALSE)</f>
        <v>1</v>
      </c>
    </row>
    <row r="2383" spans="1:11" x14ac:dyDescent="0.25">
      <c r="A2383" s="110" t="str">
        <f t="shared" si="112"/>
        <v/>
      </c>
      <c r="B2383" s="55"/>
      <c r="C2383" s="129"/>
      <c r="D2383" s="55"/>
      <c r="E2383" s="56"/>
      <c r="F2383" s="133"/>
      <c r="G2383" s="56"/>
      <c r="H2383" s="84">
        <f>SUMIF('Cash Inflows'!E:E,'AR Journal'!D2383,'Cash Inflows'!F:F)</f>
        <v>0</v>
      </c>
      <c r="I2383" s="84">
        <f t="shared" si="114"/>
        <v>0</v>
      </c>
      <c r="J2383">
        <f t="shared" si="113"/>
        <v>0</v>
      </c>
      <c r="K2383" t="b">
        <f ca="1">IF(TODAY()-E2383&gt;'Data Inputs'!$B$46,TRUE,FALSE)</f>
        <v>1</v>
      </c>
    </row>
    <row r="2384" spans="1:11" x14ac:dyDescent="0.25">
      <c r="A2384" s="110" t="str">
        <f t="shared" si="112"/>
        <v/>
      </c>
      <c r="B2384" s="55"/>
      <c r="C2384" s="129"/>
      <c r="D2384" s="55"/>
      <c r="E2384" s="56"/>
      <c r="F2384" s="133"/>
      <c r="G2384" s="56"/>
      <c r="H2384" s="84">
        <f>SUMIF('Cash Inflows'!E:E,'AR Journal'!D2384,'Cash Inflows'!F:F)</f>
        <v>0</v>
      </c>
      <c r="I2384" s="84">
        <f t="shared" si="114"/>
        <v>0</v>
      </c>
      <c r="J2384">
        <f t="shared" si="113"/>
        <v>0</v>
      </c>
      <c r="K2384" t="b">
        <f ca="1">IF(TODAY()-E2384&gt;'Data Inputs'!$B$46,TRUE,FALSE)</f>
        <v>1</v>
      </c>
    </row>
    <row r="2385" spans="1:11" x14ac:dyDescent="0.25">
      <c r="A2385" s="110" t="str">
        <f t="shared" si="112"/>
        <v/>
      </c>
      <c r="B2385" s="55"/>
      <c r="C2385" s="129"/>
      <c r="D2385" s="55"/>
      <c r="E2385" s="56"/>
      <c r="F2385" s="133"/>
      <c r="G2385" s="56"/>
      <c r="H2385" s="84">
        <f>SUMIF('Cash Inflows'!E:E,'AR Journal'!D2385,'Cash Inflows'!F:F)</f>
        <v>0</v>
      </c>
      <c r="I2385" s="84">
        <f t="shared" si="114"/>
        <v>0</v>
      </c>
      <c r="J2385">
        <f t="shared" si="113"/>
        <v>0</v>
      </c>
      <c r="K2385" t="b">
        <f ca="1">IF(TODAY()-E2385&gt;'Data Inputs'!$B$46,TRUE,FALSE)</f>
        <v>1</v>
      </c>
    </row>
    <row r="2386" spans="1:11" x14ac:dyDescent="0.25">
      <c r="A2386" s="110" t="str">
        <f t="shared" si="112"/>
        <v/>
      </c>
      <c r="B2386" s="55"/>
      <c r="C2386" s="129"/>
      <c r="D2386" s="55"/>
      <c r="E2386" s="56"/>
      <c r="F2386" s="133"/>
      <c r="G2386" s="56"/>
      <c r="H2386" s="84">
        <f>SUMIF('Cash Inflows'!E:E,'AR Journal'!D2386,'Cash Inflows'!F:F)</f>
        <v>0</v>
      </c>
      <c r="I2386" s="84">
        <f t="shared" si="114"/>
        <v>0</v>
      </c>
      <c r="J2386">
        <f t="shared" si="113"/>
        <v>0</v>
      </c>
      <c r="K2386" t="b">
        <f ca="1">IF(TODAY()-E2386&gt;'Data Inputs'!$B$46,TRUE,FALSE)</f>
        <v>1</v>
      </c>
    </row>
    <row r="2387" spans="1:11" x14ac:dyDescent="0.25">
      <c r="A2387" s="110" t="str">
        <f t="shared" si="112"/>
        <v/>
      </c>
      <c r="B2387" s="55"/>
      <c r="C2387" s="129"/>
      <c r="D2387" s="55"/>
      <c r="E2387" s="56"/>
      <c r="F2387" s="133"/>
      <c r="G2387" s="56"/>
      <c r="H2387" s="84">
        <f>SUMIF('Cash Inflows'!E:E,'AR Journal'!D2387,'Cash Inflows'!F:F)</f>
        <v>0</v>
      </c>
      <c r="I2387" s="84">
        <f t="shared" si="114"/>
        <v>0</v>
      </c>
      <c r="J2387">
        <f t="shared" si="113"/>
        <v>0</v>
      </c>
      <c r="K2387" t="b">
        <f ca="1">IF(TODAY()-E2387&gt;'Data Inputs'!$B$46,TRUE,FALSE)</f>
        <v>1</v>
      </c>
    </row>
    <row r="2388" spans="1:11" x14ac:dyDescent="0.25">
      <c r="A2388" s="110" t="str">
        <f t="shared" si="112"/>
        <v/>
      </c>
      <c r="B2388" s="55"/>
      <c r="C2388" s="129"/>
      <c r="D2388" s="55"/>
      <c r="E2388" s="56"/>
      <c r="F2388" s="133"/>
      <c r="G2388" s="56"/>
      <c r="H2388" s="84">
        <f>SUMIF('Cash Inflows'!E:E,'AR Journal'!D2388,'Cash Inflows'!F:F)</f>
        <v>0</v>
      </c>
      <c r="I2388" s="84">
        <f t="shared" si="114"/>
        <v>0</v>
      </c>
      <c r="J2388">
        <f t="shared" si="113"/>
        <v>0</v>
      </c>
      <c r="K2388" t="b">
        <f ca="1">IF(TODAY()-E2388&gt;'Data Inputs'!$B$46,TRUE,FALSE)</f>
        <v>1</v>
      </c>
    </row>
    <row r="2389" spans="1:11" x14ac:dyDescent="0.25">
      <c r="A2389" s="110" t="str">
        <f t="shared" si="112"/>
        <v/>
      </c>
      <c r="B2389" s="55"/>
      <c r="C2389" s="129"/>
      <c r="D2389" s="55"/>
      <c r="E2389" s="56"/>
      <c r="F2389" s="133"/>
      <c r="G2389" s="56"/>
      <c r="H2389" s="84">
        <f>SUMIF('Cash Inflows'!E:E,'AR Journal'!D2389,'Cash Inflows'!F:F)</f>
        <v>0</v>
      </c>
      <c r="I2389" s="84">
        <f t="shared" si="114"/>
        <v>0</v>
      </c>
      <c r="J2389">
        <f t="shared" si="113"/>
        <v>0</v>
      </c>
      <c r="K2389" t="b">
        <f ca="1">IF(TODAY()-E2389&gt;'Data Inputs'!$B$46,TRUE,FALSE)</f>
        <v>1</v>
      </c>
    </row>
    <row r="2390" spans="1:11" x14ac:dyDescent="0.25">
      <c r="A2390" s="110" t="str">
        <f t="shared" si="112"/>
        <v/>
      </c>
      <c r="B2390" s="55"/>
      <c r="C2390" s="129"/>
      <c r="D2390" s="55"/>
      <c r="E2390" s="56"/>
      <c r="F2390" s="133"/>
      <c r="G2390" s="56"/>
      <c r="H2390" s="84">
        <f>SUMIF('Cash Inflows'!E:E,'AR Journal'!D2390,'Cash Inflows'!F:F)</f>
        <v>0</v>
      </c>
      <c r="I2390" s="84">
        <f t="shared" si="114"/>
        <v>0</v>
      </c>
      <c r="J2390">
        <f t="shared" si="113"/>
        <v>0</v>
      </c>
      <c r="K2390" t="b">
        <f ca="1">IF(TODAY()-E2390&gt;'Data Inputs'!$B$46,TRUE,FALSE)</f>
        <v>1</v>
      </c>
    </row>
    <row r="2391" spans="1:11" x14ac:dyDescent="0.25">
      <c r="A2391" s="110" t="str">
        <f t="shared" si="112"/>
        <v/>
      </c>
      <c r="B2391" s="55"/>
      <c r="C2391" s="129"/>
      <c r="D2391" s="55"/>
      <c r="E2391" s="56"/>
      <c r="F2391" s="133"/>
      <c r="G2391" s="56"/>
      <c r="H2391" s="84">
        <f>SUMIF('Cash Inflows'!E:E,'AR Journal'!D2391,'Cash Inflows'!F:F)</f>
        <v>0</v>
      </c>
      <c r="I2391" s="84">
        <f t="shared" si="114"/>
        <v>0</v>
      </c>
      <c r="J2391">
        <f t="shared" si="113"/>
        <v>0</v>
      </c>
      <c r="K2391" t="b">
        <f ca="1">IF(TODAY()-E2391&gt;'Data Inputs'!$B$46,TRUE,FALSE)</f>
        <v>1</v>
      </c>
    </row>
    <row r="2392" spans="1:11" x14ac:dyDescent="0.25">
      <c r="A2392" s="110" t="str">
        <f t="shared" si="112"/>
        <v/>
      </c>
      <c r="B2392" s="55"/>
      <c r="C2392" s="129"/>
      <c r="D2392" s="55"/>
      <c r="E2392" s="56"/>
      <c r="F2392" s="133"/>
      <c r="G2392" s="56"/>
      <c r="H2392" s="84">
        <f>SUMIF('Cash Inflows'!E:E,'AR Journal'!D2392,'Cash Inflows'!F:F)</f>
        <v>0</v>
      </c>
      <c r="I2392" s="84">
        <f t="shared" si="114"/>
        <v>0</v>
      </c>
      <c r="J2392">
        <f t="shared" si="113"/>
        <v>0</v>
      </c>
      <c r="K2392" t="b">
        <f ca="1">IF(TODAY()-E2392&gt;'Data Inputs'!$B$46,TRUE,FALSE)</f>
        <v>1</v>
      </c>
    </row>
    <row r="2393" spans="1:11" x14ac:dyDescent="0.25">
      <c r="A2393" s="110" t="str">
        <f t="shared" si="112"/>
        <v/>
      </c>
      <c r="B2393" s="55"/>
      <c r="C2393" s="129"/>
      <c r="D2393" s="55"/>
      <c r="E2393" s="56"/>
      <c r="F2393" s="133"/>
      <c r="G2393" s="56"/>
      <c r="H2393" s="84">
        <f>SUMIF('Cash Inflows'!E:E,'AR Journal'!D2393,'Cash Inflows'!F:F)</f>
        <v>0</v>
      </c>
      <c r="I2393" s="84">
        <f t="shared" si="114"/>
        <v>0</v>
      </c>
      <c r="J2393">
        <f t="shared" si="113"/>
        <v>0</v>
      </c>
      <c r="K2393" t="b">
        <f ca="1">IF(TODAY()-E2393&gt;'Data Inputs'!$B$46,TRUE,FALSE)</f>
        <v>1</v>
      </c>
    </row>
    <row r="2394" spans="1:11" x14ac:dyDescent="0.25">
      <c r="A2394" s="110" t="str">
        <f t="shared" si="112"/>
        <v/>
      </c>
      <c r="B2394" s="55"/>
      <c r="C2394" s="129"/>
      <c r="D2394" s="55"/>
      <c r="E2394" s="56"/>
      <c r="F2394" s="133"/>
      <c r="G2394" s="56"/>
      <c r="H2394" s="84">
        <f>SUMIF('Cash Inflows'!E:E,'AR Journal'!D2394,'Cash Inflows'!F:F)</f>
        <v>0</v>
      </c>
      <c r="I2394" s="84">
        <f t="shared" si="114"/>
        <v>0</v>
      </c>
      <c r="J2394">
        <f t="shared" si="113"/>
        <v>0</v>
      </c>
      <c r="K2394" t="b">
        <f ca="1">IF(TODAY()-E2394&gt;'Data Inputs'!$B$46,TRUE,FALSE)</f>
        <v>1</v>
      </c>
    </row>
    <row r="2395" spans="1:11" x14ac:dyDescent="0.25">
      <c r="A2395" s="110" t="str">
        <f t="shared" si="112"/>
        <v/>
      </c>
      <c r="B2395" s="55"/>
      <c r="C2395" s="129"/>
      <c r="D2395" s="55"/>
      <c r="E2395" s="56"/>
      <c r="F2395" s="133"/>
      <c r="G2395" s="56"/>
      <c r="H2395" s="84">
        <f>SUMIF('Cash Inflows'!E:E,'AR Journal'!D2395,'Cash Inflows'!F:F)</f>
        <v>0</v>
      </c>
      <c r="I2395" s="84">
        <f t="shared" si="114"/>
        <v>0</v>
      </c>
      <c r="J2395">
        <f t="shared" si="113"/>
        <v>0</v>
      </c>
      <c r="K2395" t="b">
        <f ca="1">IF(TODAY()-E2395&gt;'Data Inputs'!$B$46,TRUE,FALSE)</f>
        <v>1</v>
      </c>
    </row>
    <row r="2396" spans="1:11" x14ac:dyDescent="0.25">
      <c r="A2396" s="110" t="str">
        <f t="shared" si="112"/>
        <v/>
      </c>
      <c r="B2396" s="55"/>
      <c r="C2396" s="129"/>
      <c r="D2396" s="55"/>
      <c r="E2396" s="56"/>
      <c r="F2396" s="133"/>
      <c r="G2396" s="56"/>
      <c r="H2396" s="84">
        <f>SUMIF('Cash Inflows'!E:E,'AR Journal'!D2396,'Cash Inflows'!F:F)</f>
        <v>0</v>
      </c>
      <c r="I2396" s="84">
        <f t="shared" si="114"/>
        <v>0</v>
      </c>
      <c r="J2396">
        <f t="shared" si="113"/>
        <v>0</v>
      </c>
      <c r="K2396" t="b">
        <f ca="1">IF(TODAY()-E2396&gt;'Data Inputs'!$B$46,TRUE,FALSE)</f>
        <v>1</v>
      </c>
    </row>
    <row r="2397" spans="1:11" x14ac:dyDescent="0.25">
      <c r="A2397" s="110" t="str">
        <f t="shared" si="112"/>
        <v/>
      </c>
      <c r="B2397" s="55"/>
      <c r="C2397" s="129"/>
      <c r="D2397" s="55"/>
      <c r="E2397" s="56"/>
      <c r="F2397" s="133"/>
      <c r="G2397" s="56"/>
      <c r="H2397" s="84">
        <f>SUMIF('Cash Inflows'!E:E,'AR Journal'!D2397,'Cash Inflows'!F:F)</f>
        <v>0</v>
      </c>
      <c r="I2397" s="84">
        <f t="shared" si="114"/>
        <v>0</v>
      </c>
      <c r="J2397">
        <f t="shared" si="113"/>
        <v>0</v>
      </c>
      <c r="K2397" t="b">
        <f ca="1">IF(TODAY()-E2397&gt;'Data Inputs'!$B$46,TRUE,FALSE)</f>
        <v>1</v>
      </c>
    </row>
    <row r="2398" spans="1:11" x14ac:dyDescent="0.25">
      <c r="A2398" s="110" t="str">
        <f t="shared" si="112"/>
        <v/>
      </c>
      <c r="B2398" s="55"/>
      <c r="C2398" s="129"/>
      <c r="D2398" s="55"/>
      <c r="E2398" s="56"/>
      <c r="F2398" s="133"/>
      <c r="G2398" s="56"/>
      <c r="H2398" s="84">
        <f>SUMIF('Cash Inflows'!E:E,'AR Journal'!D2398,'Cash Inflows'!F:F)</f>
        <v>0</v>
      </c>
      <c r="I2398" s="84">
        <f t="shared" si="114"/>
        <v>0</v>
      </c>
      <c r="J2398">
        <f t="shared" si="113"/>
        <v>0</v>
      </c>
      <c r="K2398" t="b">
        <f ca="1">IF(TODAY()-E2398&gt;'Data Inputs'!$B$46,TRUE,FALSE)</f>
        <v>1</v>
      </c>
    </row>
    <row r="2399" spans="1:11" x14ac:dyDescent="0.25">
      <c r="A2399" s="110" t="str">
        <f t="shared" si="112"/>
        <v/>
      </c>
      <c r="B2399" s="55"/>
      <c r="C2399" s="129"/>
      <c r="D2399" s="55"/>
      <c r="E2399" s="56"/>
      <c r="F2399" s="133"/>
      <c r="G2399" s="56"/>
      <c r="H2399" s="84">
        <f>SUMIF('Cash Inflows'!E:E,'AR Journal'!D2399,'Cash Inflows'!F:F)</f>
        <v>0</v>
      </c>
      <c r="I2399" s="84">
        <f t="shared" si="114"/>
        <v>0</v>
      </c>
      <c r="J2399">
        <f t="shared" si="113"/>
        <v>0</v>
      </c>
      <c r="K2399" t="b">
        <f ca="1">IF(TODAY()-E2399&gt;'Data Inputs'!$B$46,TRUE,FALSE)</f>
        <v>1</v>
      </c>
    </row>
    <row r="2400" spans="1:11" x14ac:dyDescent="0.25">
      <c r="A2400" s="110" t="str">
        <f t="shared" si="112"/>
        <v/>
      </c>
      <c r="B2400" s="55"/>
      <c r="C2400" s="129"/>
      <c r="D2400" s="55"/>
      <c r="E2400" s="56"/>
      <c r="F2400" s="133"/>
      <c r="G2400" s="56"/>
      <c r="H2400" s="84">
        <f>SUMIF('Cash Inflows'!E:E,'AR Journal'!D2400,'Cash Inflows'!F:F)</f>
        <v>0</v>
      </c>
      <c r="I2400" s="84">
        <f t="shared" si="114"/>
        <v>0</v>
      </c>
      <c r="J2400">
        <f t="shared" si="113"/>
        <v>0</v>
      </c>
      <c r="K2400" t="b">
        <f ca="1">IF(TODAY()-E2400&gt;'Data Inputs'!$B$46,TRUE,FALSE)</f>
        <v>1</v>
      </c>
    </row>
    <row r="2401" spans="1:11" x14ac:dyDescent="0.25">
      <c r="A2401" s="110" t="str">
        <f t="shared" si="112"/>
        <v/>
      </c>
      <c r="B2401" s="55"/>
      <c r="C2401" s="129"/>
      <c r="D2401" s="55"/>
      <c r="E2401" s="56"/>
      <c r="F2401" s="133"/>
      <c r="G2401" s="56"/>
      <c r="H2401" s="84">
        <f>SUMIF('Cash Inflows'!E:E,'AR Journal'!D2401,'Cash Inflows'!F:F)</f>
        <v>0</v>
      </c>
      <c r="I2401" s="84">
        <f t="shared" si="114"/>
        <v>0</v>
      </c>
      <c r="J2401">
        <f t="shared" si="113"/>
        <v>0</v>
      </c>
      <c r="K2401" t="b">
        <f ca="1">IF(TODAY()-E2401&gt;'Data Inputs'!$B$46,TRUE,FALSE)</f>
        <v>1</v>
      </c>
    </row>
    <row r="2402" spans="1:11" x14ac:dyDescent="0.25">
      <c r="A2402" s="110" t="str">
        <f t="shared" si="112"/>
        <v/>
      </c>
      <c r="B2402" s="55"/>
      <c r="C2402" s="129"/>
      <c r="D2402" s="55"/>
      <c r="E2402" s="56"/>
      <c r="F2402" s="133"/>
      <c r="G2402" s="56"/>
      <c r="H2402" s="84">
        <f>SUMIF('Cash Inflows'!E:E,'AR Journal'!D2402,'Cash Inflows'!F:F)</f>
        <v>0</v>
      </c>
      <c r="I2402" s="84">
        <f t="shared" si="114"/>
        <v>0</v>
      </c>
      <c r="J2402">
        <f t="shared" si="113"/>
        <v>0</v>
      </c>
      <c r="K2402" t="b">
        <f ca="1">IF(TODAY()-E2402&gt;'Data Inputs'!$B$46,TRUE,FALSE)</f>
        <v>1</v>
      </c>
    </row>
    <row r="2403" spans="1:11" x14ac:dyDescent="0.25">
      <c r="A2403" s="110" t="str">
        <f t="shared" si="112"/>
        <v/>
      </c>
      <c r="B2403" s="55"/>
      <c r="C2403" s="129"/>
      <c r="D2403" s="55"/>
      <c r="E2403" s="56"/>
      <c r="F2403" s="133"/>
      <c r="G2403" s="56"/>
      <c r="H2403" s="84">
        <f>SUMIF('Cash Inflows'!E:E,'AR Journal'!D2403,'Cash Inflows'!F:F)</f>
        <v>0</v>
      </c>
      <c r="I2403" s="84">
        <f t="shared" si="114"/>
        <v>0</v>
      </c>
      <c r="J2403">
        <f t="shared" si="113"/>
        <v>0</v>
      </c>
      <c r="K2403" t="b">
        <f ca="1">IF(TODAY()-E2403&gt;'Data Inputs'!$B$46,TRUE,FALSE)</f>
        <v>1</v>
      </c>
    </row>
    <row r="2404" spans="1:11" x14ac:dyDescent="0.25">
      <c r="A2404" s="110" t="str">
        <f t="shared" si="112"/>
        <v/>
      </c>
      <c r="B2404" s="55"/>
      <c r="C2404" s="129"/>
      <c r="D2404" s="55"/>
      <c r="E2404" s="56"/>
      <c r="F2404" s="133"/>
      <c r="G2404" s="56"/>
      <c r="H2404" s="84">
        <f>SUMIF('Cash Inflows'!E:E,'AR Journal'!D2404,'Cash Inflows'!F:F)</f>
        <v>0</v>
      </c>
      <c r="I2404" s="84">
        <f t="shared" si="114"/>
        <v>0</v>
      </c>
      <c r="J2404">
        <f t="shared" si="113"/>
        <v>0</v>
      </c>
      <c r="K2404" t="b">
        <f ca="1">IF(TODAY()-E2404&gt;'Data Inputs'!$B$46,TRUE,FALSE)</f>
        <v>1</v>
      </c>
    </row>
    <row r="2405" spans="1:11" x14ac:dyDescent="0.25">
      <c r="A2405" s="110" t="str">
        <f t="shared" si="112"/>
        <v/>
      </c>
      <c r="B2405" s="55"/>
      <c r="C2405" s="129"/>
      <c r="D2405" s="55"/>
      <c r="E2405" s="56"/>
      <c r="F2405" s="133"/>
      <c r="G2405" s="56"/>
      <c r="H2405" s="84">
        <f>SUMIF('Cash Inflows'!E:E,'AR Journal'!D2405,'Cash Inflows'!F:F)</f>
        <v>0</v>
      </c>
      <c r="I2405" s="84">
        <f t="shared" si="114"/>
        <v>0</v>
      </c>
      <c r="J2405">
        <f t="shared" si="113"/>
        <v>0</v>
      </c>
      <c r="K2405" t="b">
        <f ca="1">IF(TODAY()-E2405&gt;'Data Inputs'!$B$46,TRUE,FALSE)</f>
        <v>1</v>
      </c>
    </row>
    <row r="2406" spans="1:11" x14ac:dyDescent="0.25">
      <c r="A2406" s="110" t="str">
        <f t="shared" si="112"/>
        <v/>
      </c>
      <c r="B2406" s="55"/>
      <c r="C2406" s="129"/>
      <c r="D2406" s="55"/>
      <c r="E2406" s="56"/>
      <c r="F2406" s="133"/>
      <c r="G2406" s="56"/>
      <c r="H2406" s="84">
        <f>SUMIF('Cash Inflows'!E:E,'AR Journal'!D2406,'Cash Inflows'!F:F)</f>
        <v>0</v>
      </c>
      <c r="I2406" s="84">
        <f t="shared" si="114"/>
        <v>0</v>
      </c>
      <c r="J2406">
        <f t="shared" si="113"/>
        <v>0</v>
      </c>
      <c r="K2406" t="b">
        <f ca="1">IF(TODAY()-E2406&gt;'Data Inputs'!$B$46,TRUE,FALSE)</f>
        <v>1</v>
      </c>
    </row>
    <row r="2407" spans="1:11" x14ac:dyDescent="0.25">
      <c r="A2407" s="110" t="str">
        <f t="shared" si="112"/>
        <v/>
      </c>
      <c r="B2407" s="55"/>
      <c r="C2407" s="129"/>
      <c r="D2407" s="55"/>
      <c r="E2407" s="56"/>
      <c r="F2407" s="133"/>
      <c r="G2407" s="56"/>
      <c r="H2407" s="84">
        <f>SUMIF('Cash Inflows'!E:E,'AR Journal'!D2407,'Cash Inflows'!F:F)</f>
        <v>0</v>
      </c>
      <c r="I2407" s="84">
        <f t="shared" si="114"/>
        <v>0</v>
      </c>
      <c r="J2407">
        <f t="shared" si="113"/>
        <v>0</v>
      </c>
      <c r="K2407" t="b">
        <f ca="1">IF(TODAY()-E2407&gt;'Data Inputs'!$B$46,TRUE,FALSE)</f>
        <v>1</v>
      </c>
    </row>
    <row r="2408" spans="1:11" x14ac:dyDescent="0.25">
      <c r="A2408" s="110" t="str">
        <f t="shared" si="112"/>
        <v/>
      </c>
      <c r="B2408" s="55"/>
      <c r="C2408" s="129"/>
      <c r="D2408" s="55"/>
      <c r="E2408" s="56"/>
      <c r="F2408" s="133"/>
      <c r="G2408" s="56"/>
      <c r="H2408" s="84">
        <f>SUMIF('Cash Inflows'!E:E,'AR Journal'!D2408,'Cash Inflows'!F:F)</f>
        <v>0</v>
      </c>
      <c r="I2408" s="84">
        <f t="shared" si="114"/>
        <v>0</v>
      </c>
      <c r="J2408">
        <f t="shared" si="113"/>
        <v>0</v>
      </c>
      <c r="K2408" t="b">
        <f ca="1">IF(TODAY()-E2408&gt;'Data Inputs'!$B$46,TRUE,FALSE)</f>
        <v>1</v>
      </c>
    </row>
    <row r="2409" spans="1:11" x14ac:dyDescent="0.25">
      <c r="A2409" s="110" t="str">
        <f t="shared" si="112"/>
        <v/>
      </c>
      <c r="B2409" s="55"/>
      <c r="C2409" s="129"/>
      <c r="D2409" s="55"/>
      <c r="E2409" s="56"/>
      <c r="F2409" s="133"/>
      <c r="G2409" s="56"/>
      <c r="H2409" s="84">
        <f>SUMIF('Cash Inflows'!E:E,'AR Journal'!D2409,'Cash Inflows'!F:F)</f>
        <v>0</v>
      </c>
      <c r="I2409" s="84">
        <f t="shared" si="114"/>
        <v>0</v>
      </c>
      <c r="J2409">
        <f t="shared" si="113"/>
        <v>0</v>
      </c>
      <c r="K2409" t="b">
        <f ca="1">IF(TODAY()-E2409&gt;'Data Inputs'!$B$46,TRUE,FALSE)</f>
        <v>1</v>
      </c>
    </row>
    <row r="2410" spans="1:11" x14ac:dyDescent="0.25">
      <c r="A2410" s="110" t="str">
        <f t="shared" si="112"/>
        <v/>
      </c>
      <c r="B2410" s="55"/>
      <c r="C2410" s="129"/>
      <c r="D2410" s="55"/>
      <c r="E2410" s="56"/>
      <c r="F2410" s="133"/>
      <c r="G2410" s="56"/>
      <c r="H2410" s="84">
        <f>SUMIF('Cash Inflows'!E:E,'AR Journal'!D2410,'Cash Inflows'!F:F)</f>
        <v>0</v>
      </c>
      <c r="I2410" s="84">
        <f t="shared" si="114"/>
        <v>0</v>
      </c>
      <c r="J2410">
        <f t="shared" si="113"/>
        <v>0</v>
      </c>
      <c r="K2410" t="b">
        <f ca="1">IF(TODAY()-E2410&gt;'Data Inputs'!$B$46,TRUE,FALSE)</f>
        <v>1</v>
      </c>
    </row>
    <row r="2411" spans="1:11" x14ac:dyDescent="0.25">
      <c r="A2411" s="110" t="str">
        <f t="shared" si="112"/>
        <v/>
      </c>
      <c r="B2411" s="55"/>
      <c r="C2411" s="129"/>
      <c r="D2411" s="55"/>
      <c r="E2411" s="56"/>
      <c r="F2411" s="133"/>
      <c r="G2411" s="56"/>
      <c r="H2411" s="84">
        <f>SUMIF('Cash Inflows'!E:E,'AR Journal'!D2411,'Cash Inflows'!F:F)</f>
        <v>0</v>
      </c>
      <c r="I2411" s="84">
        <f t="shared" si="114"/>
        <v>0</v>
      </c>
      <c r="J2411">
        <f t="shared" si="113"/>
        <v>0</v>
      </c>
      <c r="K2411" t="b">
        <f ca="1">IF(TODAY()-E2411&gt;'Data Inputs'!$B$46,TRUE,FALSE)</f>
        <v>1</v>
      </c>
    </row>
    <row r="2412" spans="1:11" x14ac:dyDescent="0.25">
      <c r="A2412" s="110" t="str">
        <f t="shared" si="112"/>
        <v/>
      </c>
      <c r="B2412" s="55"/>
      <c r="C2412" s="129"/>
      <c r="D2412" s="55"/>
      <c r="E2412" s="56"/>
      <c r="F2412" s="133"/>
      <c r="G2412" s="56"/>
      <c r="H2412" s="84">
        <f>SUMIF('Cash Inflows'!E:E,'AR Journal'!D2412,'Cash Inflows'!F:F)</f>
        <v>0</v>
      </c>
      <c r="I2412" s="84">
        <f t="shared" si="114"/>
        <v>0</v>
      </c>
      <c r="J2412">
        <f t="shared" si="113"/>
        <v>0</v>
      </c>
      <c r="K2412" t="b">
        <f ca="1">IF(TODAY()-E2412&gt;'Data Inputs'!$B$46,TRUE,FALSE)</f>
        <v>1</v>
      </c>
    </row>
    <row r="2413" spans="1:11" x14ac:dyDescent="0.25">
      <c r="A2413" s="110" t="str">
        <f t="shared" si="112"/>
        <v/>
      </c>
      <c r="B2413" s="55"/>
      <c r="C2413" s="129"/>
      <c r="D2413" s="55"/>
      <c r="E2413" s="56"/>
      <c r="F2413" s="133"/>
      <c r="G2413" s="56"/>
      <c r="H2413" s="84">
        <f>SUMIF('Cash Inflows'!E:E,'AR Journal'!D2413,'Cash Inflows'!F:F)</f>
        <v>0</v>
      </c>
      <c r="I2413" s="84">
        <f t="shared" si="114"/>
        <v>0</v>
      </c>
      <c r="J2413">
        <f t="shared" si="113"/>
        <v>0</v>
      </c>
      <c r="K2413" t="b">
        <f ca="1">IF(TODAY()-E2413&gt;'Data Inputs'!$B$46,TRUE,FALSE)</f>
        <v>1</v>
      </c>
    </row>
    <row r="2414" spans="1:11" x14ac:dyDescent="0.25">
      <c r="A2414" s="110" t="str">
        <f t="shared" si="112"/>
        <v/>
      </c>
      <c r="B2414" s="55"/>
      <c r="C2414" s="129"/>
      <c r="D2414" s="55"/>
      <c r="E2414" s="56"/>
      <c r="F2414" s="133"/>
      <c r="G2414" s="56"/>
      <c r="H2414" s="84">
        <f>SUMIF('Cash Inflows'!E:E,'AR Journal'!D2414,'Cash Inflows'!F:F)</f>
        <v>0</v>
      </c>
      <c r="I2414" s="84">
        <f t="shared" si="114"/>
        <v>0</v>
      </c>
      <c r="J2414">
        <f t="shared" si="113"/>
        <v>0</v>
      </c>
      <c r="K2414" t="b">
        <f ca="1">IF(TODAY()-E2414&gt;'Data Inputs'!$B$46,TRUE,FALSE)</f>
        <v>1</v>
      </c>
    </row>
    <row r="2415" spans="1:11" x14ac:dyDescent="0.25">
      <c r="A2415" s="110" t="str">
        <f t="shared" si="112"/>
        <v/>
      </c>
      <c r="B2415" s="55"/>
      <c r="C2415" s="129"/>
      <c r="D2415" s="55"/>
      <c r="E2415" s="56"/>
      <c r="F2415" s="133"/>
      <c r="G2415" s="56"/>
      <c r="H2415" s="84">
        <f>SUMIF('Cash Inflows'!E:E,'AR Journal'!D2415,'Cash Inflows'!F:F)</f>
        <v>0</v>
      </c>
      <c r="I2415" s="84">
        <f t="shared" si="114"/>
        <v>0</v>
      </c>
      <c r="J2415">
        <f t="shared" si="113"/>
        <v>0</v>
      </c>
      <c r="K2415" t="b">
        <f ca="1">IF(TODAY()-E2415&gt;'Data Inputs'!$B$46,TRUE,FALSE)</f>
        <v>1</v>
      </c>
    </row>
    <row r="2416" spans="1:11" x14ac:dyDescent="0.25">
      <c r="A2416" s="110" t="str">
        <f t="shared" si="112"/>
        <v/>
      </c>
      <c r="B2416" s="55"/>
      <c r="C2416" s="129"/>
      <c r="D2416" s="55"/>
      <c r="E2416" s="56"/>
      <c r="F2416" s="133"/>
      <c r="G2416" s="56"/>
      <c r="H2416" s="84">
        <f>SUMIF('Cash Inflows'!E:E,'AR Journal'!D2416,'Cash Inflows'!F:F)</f>
        <v>0</v>
      </c>
      <c r="I2416" s="84">
        <f t="shared" si="114"/>
        <v>0</v>
      </c>
      <c r="J2416">
        <f t="shared" si="113"/>
        <v>0</v>
      </c>
      <c r="K2416" t="b">
        <f ca="1">IF(TODAY()-E2416&gt;'Data Inputs'!$B$46,TRUE,FALSE)</f>
        <v>1</v>
      </c>
    </row>
    <row r="2417" spans="1:11" x14ac:dyDescent="0.25">
      <c r="A2417" s="110" t="str">
        <f t="shared" si="112"/>
        <v/>
      </c>
      <c r="B2417" s="55"/>
      <c r="C2417" s="129"/>
      <c r="D2417" s="55"/>
      <c r="E2417" s="56"/>
      <c r="F2417" s="133"/>
      <c r="G2417" s="56"/>
      <c r="H2417" s="84">
        <f>SUMIF('Cash Inflows'!E:E,'AR Journal'!D2417,'Cash Inflows'!F:F)</f>
        <v>0</v>
      </c>
      <c r="I2417" s="84">
        <f t="shared" si="114"/>
        <v>0</v>
      </c>
      <c r="J2417">
        <f t="shared" si="113"/>
        <v>0</v>
      </c>
      <c r="K2417" t="b">
        <f ca="1">IF(TODAY()-E2417&gt;'Data Inputs'!$B$46,TRUE,FALSE)</f>
        <v>1</v>
      </c>
    </row>
    <row r="2418" spans="1:11" x14ac:dyDescent="0.25">
      <c r="A2418" s="110" t="str">
        <f t="shared" si="112"/>
        <v/>
      </c>
      <c r="B2418" s="55"/>
      <c r="C2418" s="129"/>
      <c r="D2418" s="55"/>
      <c r="E2418" s="56"/>
      <c r="F2418" s="133"/>
      <c r="G2418" s="56"/>
      <c r="H2418" s="84">
        <f>SUMIF('Cash Inflows'!E:E,'AR Journal'!D2418,'Cash Inflows'!F:F)</f>
        <v>0</v>
      </c>
      <c r="I2418" s="84">
        <f t="shared" si="114"/>
        <v>0</v>
      </c>
      <c r="J2418">
        <f t="shared" si="113"/>
        <v>0</v>
      </c>
      <c r="K2418" t="b">
        <f ca="1">IF(TODAY()-E2418&gt;'Data Inputs'!$B$46,TRUE,FALSE)</f>
        <v>1</v>
      </c>
    </row>
    <row r="2419" spans="1:11" x14ac:dyDescent="0.25">
      <c r="A2419" s="110" t="str">
        <f t="shared" si="112"/>
        <v/>
      </c>
      <c r="B2419" s="55"/>
      <c r="C2419" s="129"/>
      <c r="D2419" s="55"/>
      <c r="E2419" s="56"/>
      <c r="F2419" s="133"/>
      <c r="G2419" s="56"/>
      <c r="H2419" s="84">
        <f>SUMIF('Cash Inflows'!E:E,'AR Journal'!D2419,'Cash Inflows'!F:F)</f>
        <v>0</v>
      </c>
      <c r="I2419" s="84">
        <f t="shared" si="114"/>
        <v>0</v>
      </c>
      <c r="J2419">
        <f t="shared" si="113"/>
        <v>0</v>
      </c>
      <c r="K2419" t="b">
        <f ca="1">IF(TODAY()-E2419&gt;'Data Inputs'!$B$46,TRUE,FALSE)</f>
        <v>1</v>
      </c>
    </row>
    <row r="2420" spans="1:11" x14ac:dyDescent="0.25">
      <c r="A2420" s="110" t="str">
        <f t="shared" si="112"/>
        <v/>
      </c>
      <c r="B2420" s="55"/>
      <c r="C2420" s="129"/>
      <c r="D2420" s="55"/>
      <c r="E2420" s="56"/>
      <c r="F2420" s="133"/>
      <c r="G2420" s="56"/>
      <c r="H2420" s="84">
        <f>SUMIF('Cash Inflows'!E:E,'AR Journal'!D2420,'Cash Inflows'!F:F)</f>
        <v>0</v>
      </c>
      <c r="I2420" s="84">
        <f t="shared" si="114"/>
        <v>0</v>
      </c>
      <c r="J2420">
        <f t="shared" si="113"/>
        <v>0</v>
      </c>
      <c r="K2420" t="b">
        <f ca="1">IF(TODAY()-E2420&gt;'Data Inputs'!$B$46,TRUE,FALSE)</f>
        <v>1</v>
      </c>
    </row>
    <row r="2421" spans="1:11" x14ac:dyDescent="0.25">
      <c r="A2421" s="110" t="str">
        <f t="shared" si="112"/>
        <v/>
      </c>
      <c r="B2421" s="55"/>
      <c r="C2421" s="129"/>
      <c r="D2421" s="55"/>
      <c r="E2421" s="56"/>
      <c r="F2421" s="133"/>
      <c r="G2421" s="56"/>
      <c r="H2421" s="84">
        <f>SUMIF('Cash Inflows'!E:E,'AR Journal'!D2421,'Cash Inflows'!F:F)</f>
        <v>0</v>
      </c>
      <c r="I2421" s="84">
        <f t="shared" si="114"/>
        <v>0</v>
      </c>
      <c r="J2421">
        <f t="shared" si="113"/>
        <v>0</v>
      </c>
      <c r="K2421" t="b">
        <f ca="1">IF(TODAY()-E2421&gt;'Data Inputs'!$B$46,TRUE,FALSE)</f>
        <v>1</v>
      </c>
    </row>
    <row r="2422" spans="1:11" x14ac:dyDescent="0.25">
      <c r="A2422" s="110" t="str">
        <f t="shared" si="112"/>
        <v/>
      </c>
      <c r="B2422" s="55"/>
      <c r="C2422" s="129"/>
      <c r="D2422" s="55"/>
      <c r="E2422" s="56"/>
      <c r="F2422" s="133"/>
      <c r="G2422" s="56"/>
      <c r="H2422" s="84">
        <f>SUMIF('Cash Inflows'!E:E,'AR Journal'!D2422,'Cash Inflows'!F:F)</f>
        <v>0</v>
      </c>
      <c r="I2422" s="84">
        <f t="shared" si="114"/>
        <v>0</v>
      </c>
      <c r="J2422">
        <f t="shared" si="113"/>
        <v>0</v>
      </c>
      <c r="K2422" t="b">
        <f ca="1">IF(TODAY()-E2422&gt;'Data Inputs'!$B$46,TRUE,FALSE)</f>
        <v>1</v>
      </c>
    </row>
    <row r="2423" spans="1:11" x14ac:dyDescent="0.25">
      <c r="A2423" s="110" t="str">
        <f t="shared" si="112"/>
        <v/>
      </c>
      <c r="B2423" s="55"/>
      <c r="C2423" s="129"/>
      <c r="D2423" s="55"/>
      <c r="E2423" s="56"/>
      <c r="F2423" s="133"/>
      <c r="G2423" s="56"/>
      <c r="H2423" s="84">
        <f>SUMIF('Cash Inflows'!E:E,'AR Journal'!D2423,'Cash Inflows'!F:F)</f>
        <v>0</v>
      </c>
      <c r="I2423" s="84">
        <f t="shared" si="114"/>
        <v>0</v>
      </c>
      <c r="J2423">
        <f t="shared" si="113"/>
        <v>0</v>
      </c>
      <c r="K2423" t="b">
        <f ca="1">IF(TODAY()-E2423&gt;'Data Inputs'!$B$46,TRUE,FALSE)</f>
        <v>1</v>
      </c>
    </row>
    <row r="2424" spans="1:11" x14ac:dyDescent="0.25">
      <c r="A2424" s="110" t="str">
        <f t="shared" si="112"/>
        <v/>
      </c>
      <c r="B2424" s="55"/>
      <c r="C2424" s="129"/>
      <c r="D2424" s="55"/>
      <c r="E2424" s="56"/>
      <c r="F2424" s="133"/>
      <c r="G2424" s="56"/>
      <c r="H2424" s="84">
        <f>SUMIF('Cash Inflows'!E:E,'AR Journal'!D2424,'Cash Inflows'!F:F)</f>
        <v>0</v>
      </c>
      <c r="I2424" s="84">
        <f t="shared" si="114"/>
        <v>0</v>
      </c>
      <c r="J2424">
        <f t="shared" si="113"/>
        <v>0</v>
      </c>
      <c r="K2424" t="b">
        <f ca="1">IF(TODAY()-E2424&gt;'Data Inputs'!$B$46,TRUE,FALSE)</f>
        <v>1</v>
      </c>
    </row>
    <row r="2425" spans="1:11" x14ac:dyDescent="0.25">
      <c r="A2425" s="110" t="str">
        <f t="shared" si="112"/>
        <v/>
      </c>
      <c r="B2425" s="55"/>
      <c r="C2425" s="129"/>
      <c r="D2425" s="55"/>
      <c r="E2425" s="56"/>
      <c r="F2425" s="133"/>
      <c r="G2425" s="56"/>
      <c r="H2425" s="84">
        <f>SUMIF('Cash Inflows'!E:E,'AR Journal'!D2425,'Cash Inflows'!F:F)</f>
        <v>0</v>
      </c>
      <c r="I2425" s="84">
        <f t="shared" si="114"/>
        <v>0</v>
      </c>
      <c r="J2425">
        <f t="shared" si="113"/>
        <v>0</v>
      </c>
      <c r="K2425" t="b">
        <f ca="1">IF(TODAY()-E2425&gt;'Data Inputs'!$B$46,TRUE,FALSE)</f>
        <v>1</v>
      </c>
    </row>
    <row r="2426" spans="1:11" x14ac:dyDescent="0.25">
      <c r="A2426" s="110" t="str">
        <f t="shared" si="112"/>
        <v/>
      </c>
      <c r="B2426" s="55"/>
      <c r="C2426" s="129"/>
      <c r="D2426" s="55"/>
      <c r="E2426" s="56"/>
      <c r="F2426" s="133"/>
      <c r="G2426" s="56"/>
      <c r="H2426" s="84">
        <f>SUMIF('Cash Inflows'!E:E,'AR Journal'!D2426,'Cash Inflows'!F:F)</f>
        <v>0</v>
      </c>
      <c r="I2426" s="84">
        <f t="shared" si="114"/>
        <v>0</v>
      </c>
      <c r="J2426">
        <f t="shared" si="113"/>
        <v>0</v>
      </c>
      <c r="K2426" t="b">
        <f ca="1">IF(TODAY()-E2426&gt;'Data Inputs'!$B$46,TRUE,FALSE)</f>
        <v>1</v>
      </c>
    </row>
    <row r="2427" spans="1:11" x14ac:dyDescent="0.25">
      <c r="A2427" s="110" t="str">
        <f t="shared" si="112"/>
        <v/>
      </c>
      <c r="B2427" s="55"/>
      <c r="C2427" s="129"/>
      <c r="D2427" s="55"/>
      <c r="E2427" s="56"/>
      <c r="F2427" s="133"/>
      <c r="G2427" s="56"/>
      <c r="H2427" s="84">
        <f>SUMIF('Cash Inflows'!E:E,'AR Journal'!D2427,'Cash Inflows'!F:F)</f>
        <v>0</v>
      </c>
      <c r="I2427" s="84">
        <f t="shared" si="114"/>
        <v>0</v>
      </c>
      <c r="J2427">
        <f t="shared" si="113"/>
        <v>0</v>
      </c>
      <c r="K2427" t="b">
        <f ca="1">IF(TODAY()-E2427&gt;'Data Inputs'!$B$46,TRUE,FALSE)</f>
        <v>1</v>
      </c>
    </row>
    <row r="2428" spans="1:11" x14ac:dyDescent="0.25">
      <c r="A2428" s="110" t="str">
        <f t="shared" si="112"/>
        <v/>
      </c>
      <c r="B2428" s="55"/>
      <c r="C2428" s="129"/>
      <c r="D2428" s="55"/>
      <c r="E2428" s="56"/>
      <c r="F2428" s="133"/>
      <c r="G2428" s="56"/>
      <c r="H2428" s="84">
        <f>SUMIF('Cash Inflows'!E:E,'AR Journal'!D2428,'Cash Inflows'!F:F)</f>
        <v>0</v>
      </c>
      <c r="I2428" s="84">
        <f t="shared" si="114"/>
        <v>0</v>
      </c>
      <c r="J2428">
        <f t="shared" si="113"/>
        <v>0</v>
      </c>
      <c r="K2428" t="b">
        <f ca="1">IF(TODAY()-E2428&gt;'Data Inputs'!$B$46,TRUE,FALSE)</f>
        <v>1</v>
      </c>
    </row>
    <row r="2429" spans="1:11" x14ac:dyDescent="0.25">
      <c r="A2429" s="110" t="str">
        <f t="shared" si="112"/>
        <v/>
      </c>
      <c r="B2429" s="55"/>
      <c r="C2429" s="129"/>
      <c r="D2429" s="55"/>
      <c r="E2429" s="56"/>
      <c r="F2429" s="133"/>
      <c r="G2429" s="56"/>
      <c r="H2429" s="84">
        <f>SUMIF('Cash Inflows'!E:E,'AR Journal'!D2429,'Cash Inflows'!F:F)</f>
        <v>0</v>
      </c>
      <c r="I2429" s="84">
        <f t="shared" si="114"/>
        <v>0</v>
      </c>
      <c r="J2429">
        <f t="shared" si="113"/>
        <v>0</v>
      </c>
      <c r="K2429" t="b">
        <f ca="1">IF(TODAY()-E2429&gt;'Data Inputs'!$B$46,TRUE,FALSE)</f>
        <v>1</v>
      </c>
    </row>
    <row r="2430" spans="1:11" x14ac:dyDescent="0.25">
      <c r="A2430" s="110" t="str">
        <f t="shared" si="112"/>
        <v/>
      </c>
      <c r="B2430" s="55"/>
      <c r="C2430" s="129"/>
      <c r="D2430" s="55"/>
      <c r="E2430" s="56"/>
      <c r="F2430" s="133"/>
      <c r="G2430" s="56"/>
      <c r="H2430" s="84">
        <f>SUMIF('Cash Inflows'!E:E,'AR Journal'!D2430,'Cash Inflows'!F:F)</f>
        <v>0</v>
      </c>
      <c r="I2430" s="84">
        <f t="shared" si="114"/>
        <v>0</v>
      </c>
      <c r="J2430">
        <f t="shared" si="113"/>
        <v>0</v>
      </c>
      <c r="K2430" t="b">
        <f ca="1">IF(TODAY()-E2430&gt;'Data Inputs'!$B$46,TRUE,FALSE)</f>
        <v>1</v>
      </c>
    </row>
    <row r="2431" spans="1:11" x14ac:dyDescent="0.25">
      <c r="A2431" s="110" t="str">
        <f t="shared" si="112"/>
        <v/>
      </c>
      <c r="B2431" s="55"/>
      <c r="C2431" s="129"/>
      <c r="D2431" s="55"/>
      <c r="E2431" s="56"/>
      <c r="F2431" s="133"/>
      <c r="G2431" s="56"/>
      <c r="H2431" s="84">
        <f>SUMIF('Cash Inflows'!E:E,'AR Journal'!D2431,'Cash Inflows'!F:F)</f>
        <v>0</v>
      </c>
      <c r="I2431" s="84">
        <f t="shared" si="114"/>
        <v>0</v>
      </c>
      <c r="J2431">
        <f t="shared" si="113"/>
        <v>0</v>
      </c>
      <c r="K2431" t="b">
        <f ca="1">IF(TODAY()-E2431&gt;'Data Inputs'!$B$46,TRUE,FALSE)</f>
        <v>1</v>
      </c>
    </row>
    <row r="2432" spans="1:11" x14ac:dyDescent="0.25">
      <c r="A2432" s="110" t="str">
        <f t="shared" si="112"/>
        <v/>
      </c>
      <c r="B2432" s="55"/>
      <c r="C2432" s="129"/>
      <c r="D2432" s="55"/>
      <c r="E2432" s="56"/>
      <c r="F2432" s="133"/>
      <c r="G2432" s="56"/>
      <c r="H2432" s="84">
        <f>SUMIF('Cash Inflows'!E:E,'AR Journal'!D2432,'Cash Inflows'!F:F)</f>
        <v>0</v>
      </c>
      <c r="I2432" s="84">
        <f t="shared" si="114"/>
        <v>0</v>
      </c>
      <c r="J2432">
        <f t="shared" si="113"/>
        <v>0</v>
      </c>
      <c r="K2432" t="b">
        <f ca="1">IF(TODAY()-E2432&gt;'Data Inputs'!$B$46,TRUE,FALSE)</f>
        <v>1</v>
      </c>
    </row>
    <row r="2433" spans="1:11" x14ac:dyDescent="0.25">
      <c r="A2433" s="110" t="str">
        <f t="shared" si="112"/>
        <v/>
      </c>
      <c r="B2433" s="55"/>
      <c r="C2433" s="129"/>
      <c r="D2433" s="55"/>
      <c r="E2433" s="56"/>
      <c r="F2433" s="133"/>
      <c r="G2433" s="56"/>
      <c r="H2433" s="84">
        <f>SUMIF('Cash Inflows'!E:E,'AR Journal'!D2433,'Cash Inflows'!F:F)</f>
        <v>0</v>
      </c>
      <c r="I2433" s="84">
        <f t="shared" si="114"/>
        <v>0</v>
      </c>
      <c r="J2433">
        <f t="shared" si="113"/>
        <v>0</v>
      </c>
      <c r="K2433" t="b">
        <f ca="1">IF(TODAY()-E2433&gt;'Data Inputs'!$B$46,TRUE,FALSE)</f>
        <v>1</v>
      </c>
    </row>
    <row r="2434" spans="1:11" x14ac:dyDescent="0.25">
      <c r="A2434" s="110" t="str">
        <f t="shared" si="112"/>
        <v/>
      </c>
      <c r="B2434" s="55"/>
      <c r="C2434" s="129"/>
      <c r="D2434" s="55"/>
      <c r="E2434" s="56"/>
      <c r="F2434" s="133"/>
      <c r="G2434" s="56"/>
      <c r="H2434" s="84">
        <f>SUMIF('Cash Inflows'!E:E,'AR Journal'!D2434,'Cash Inflows'!F:F)</f>
        <v>0</v>
      </c>
      <c r="I2434" s="84">
        <f t="shared" si="114"/>
        <v>0</v>
      </c>
      <c r="J2434">
        <f t="shared" si="113"/>
        <v>0</v>
      </c>
      <c r="K2434" t="b">
        <f ca="1">IF(TODAY()-E2434&gt;'Data Inputs'!$B$46,TRUE,FALSE)</f>
        <v>1</v>
      </c>
    </row>
    <row r="2435" spans="1:11" x14ac:dyDescent="0.25">
      <c r="A2435" s="110" t="str">
        <f t="shared" ref="A2435:A2455" si="115">IF(E2435="","",E2435+(6-J2435))</f>
        <v/>
      </c>
      <c r="B2435" s="55"/>
      <c r="C2435" s="129"/>
      <c r="D2435" s="55"/>
      <c r="E2435" s="56"/>
      <c r="F2435" s="133"/>
      <c r="G2435" s="56"/>
      <c r="H2435" s="84">
        <f>SUMIF('Cash Inflows'!E:E,'AR Journal'!D2435,'Cash Inflows'!F:F)</f>
        <v>0</v>
      </c>
      <c r="I2435" s="84">
        <f t="shared" si="114"/>
        <v>0</v>
      </c>
      <c r="J2435">
        <f t="shared" ref="J2435:J2472" si="116">IF(WEEKDAY(E2435)=7,0,WEEKDAY(E2435))</f>
        <v>0</v>
      </c>
      <c r="K2435" t="b">
        <f ca="1">IF(TODAY()-E2435&gt;'Data Inputs'!$B$46,TRUE,FALSE)</f>
        <v>1</v>
      </c>
    </row>
    <row r="2436" spans="1:11" x14ac:dyDescent="0.25">
      <c r="A2436" s="110" t="str">
        <f t="shared" si="115"/>
        <v/>
      </c>
      <c r="B2436" s="55"/>
      <c r="C2436" s="129"/>
      <c r="D2436" s="55"/>
      <c r="E2436" s="56"/>
      <c r="F2436" s="133"/>
      <c r="G2436" s="56"/>
      <c r="H2436" s="84">
        <f>SUMIF('Cash Inflows'!E:E,'AR Journal'!D2436,'Cash Inflows'!F:F)</f>
        <v>0</v>
      </c>
      <c r="I2436" s="84">
        <f t="shared" ref="I2436:I2472" si="117">F2436-H2436</f>
        <v>0</v>
      </c>
      <c r="J2436">
        <f t="shared" si="116"/>
        <v>0</v>
      </c>
      <c r="K2436" t="b">
        <f ca="1">IF(TODAY()-E2436&gt;'Data Inputs'!$B$46,TRUE,FALSE)</f>
        <v>1</v>
      </c>
    </row>
    <row r="2437" spans="1:11" x14ac:dyDescent="0.25">
      <c r="A2437" s="110" t="str">
        <f t="shared" si="115"/>
        <v/>
      </c>
      <c r="B2437" s="55"/>
      <c r="C2437" s="129"/>
      <c r="D2437" s="55"/>
      <c r="E2437" s="56"/>
      <c r="F2437" s="133"/>
      <c r="G2437" s="56"/>
      <c r="H2437" s="84">
        <f>SUMIF('Cash Inflows'!E:E,'AR Journal'!D2437,'Cash Inflows'!F:F)</f>
        <v>0</v>
      </c>
      <c r="I2437" s="84">
        <f t="shared" si="117"/>
        <v>0</v>
      </c>
      <c r="J2437">
        <f t="shared" si="116"/>
        <v>0</v>
      </c>
      <c r="K2437" t="b">
        <f ca="1">IF(TODAY()-E2437&gt;'Data Inputs'!$B$46,TRUE,FALSE)</f>
        <v>1</v>
      </c>
    </row>
    <row r="2438" spans="1:11" x14ac:dyDescent="0.25">
      <c r="A2438" s="110" t="str">
        <f t="shared" si="115"/>
        <v/>
      </c>
      <c r="B2438" s="55"/>
      <c r="C2438" s="129"/>
      <c r="D2438" s="55"/>
      <c r="E2438" s="56"/>
      <c r="F2438" s="133"/>
      <c r="G2438" s="56"/>
      <c r="H2438" s="84">
        <f>SUMIF('Cash Inflows'!E:E,'AR Journal'!D2438,'Cash Inflows'!F:F)</f>
        <v>0</v>
      </c>
      <c r="I2438" s="84">
        <f t="shared" si="117"/>
        <v>0</v>
      </c>
      <c r="J2438">
        <f t="shared" si="116"/>
        <v>0</v>
      </c>
      <c r="K2438" t="b">
        <f ca="1">IF(TODAY()-E2438&gt;'Data Inputs'!$B$46,TRUE,FALSE)</f>
        <v>1</v>
      </c>
    </row>
    <row r="2439" spans="1:11" x14ac:dyDescent="0.25">
      <c r="A2439" s="110" t="str">
        <f t="shared" si="115"/>
        <v/>
      </c>
      <c r="B2439" s="55"/>
      <c r="C2439" s="129"/>
      <c r="D2439" s="55"/>
      <c r="E2439" s="56"/>
      <c r="F2439" s="133"/>
      <c r="G2439" s="56"/>
      <c r="H2439" s="84">
        <f>SUMIF('Cash Inflows'!E:E,'AR Journal'!D2439,'Cash Inflows'!F:F)</f>
        <v>0</v>
      </c>
      <c r="I2439" s="84">
        <f t="shared" si="117"/>
        <v>0</v>
      </c>
      <c r="J2439">
        <f t="shared" si="116"/>
        <v>0</v>
      </c>
      <c r="K2439" t="b">
        <f ca="1">IF(TODAY()-E2439&gt;'Data Inputs'!$B$46,TRUE,FALSE)</f>
        <v>1</v>
      </c>
    </row>
    <row r="2440" spans="1:11" x14ac:dyDescent="0.25">
      <c r="A2440" s="110" t="str">
        <f t="shared" si="115"/>
        <v/>
      </c>
      <c r="B2440" s="55"/>
      <c r="C2440" s="129"/>
      <c r="D2440" s="55"/>
      <c r="E2440" s="56"/>
      <c r="F2440" s="133"/>
      <c r="G2440" s="56"/>
      <c r="H2440" s="84">
        <f>SUMIF('Cash Inflows'!E:E,'AR Journal'!D2440,'Cash Inflows'!F:F)</f>
        <v>0</v>
      </c>
      <c r="I2440" s="84">
        <f t="shared" si="117"/>
        <v>0</v>
      </c>
      <c r="J2440">
        <f t="shared" si="116"/>
        <v>0</v>
      </c>
      <c r="K2440" t="b">
        <f ca="1">IF(TODAY()-E2440&gt;'Data Inputs'!$B$46,TRUE,FALSE)</f>
        <v>1</v>
      </c>
    </row>
    <row r="2441" spans="1:11" x14ac:dyDescent="0.25">
      <c r="A2441" s="110" t="str">
        <f t="shared" si="115"/>
        <v/>
      </c>
      <c r="B2441" s="55"/>
      <c r="C2441" s="129"/>
      <c r="D2441" s="55"/>
      <c r="E2441" s="56"/>
      <c r="F2441" s="133"/>
      <c r="G2441" s="56"/>
      <c r="H2441" s="84">
        <f>SUMIF('Cash Inflows'!E:E,'AR Journal'!D2441,'Cash Inflows'!F:F)</f>
        <v>0</v>
      </c>
      <c r="I2441" s="84">
        <f t="shared" si="117"/>
        <v>0</v>
      </c>
      <c r="J2441">
        <f t="shared" si="116"/>
        <v>0</v>
      </c>
      <c r="K2441" t="b">
        <f ca="1">IF(TODAY()-E2441&gt;'Data Inputs'!$B$46,TRUE,FALSE)</f>
        <v>1</v>
      </c>
    </row>
    <row r="2442" spans="1:11" x14ac:dyDescent="0.25">
      <c r="A2442" s="110" t="str">
        <f t="shared" si="115"/>
        <v/>
      </c>
      <c r="B2442" s="55"/>
      <c r="C2442" s="129"/>
      <c r="D2442" s="55"/>
      <c r="E2442" s="56"/>
      <c r="F2442" s="133"/>
      <c r="G2442" s="56"/>
      <c r="H2442" s="84">
        <f>SUMIF('Cash Inflows'!E:E,'AR Journal'!D2442,'Cash Inflows'!F:F)</f>
        <v>0</v>
      </c>
      <c r="I2442" s="84">
        <f t="shared" si="117"/>
        <v>0</v>
      </c>
      <c r="J2442">
        <f t="shared" si="116"/>
        <v>0</v>
      </c>
      <c r="K2442" t="b">
        <f ca="1">IF(TODAY()-E2442&gt;'Data Inputs'!$B$46,TRUE,FALSE)</f>
        <v>1</v>
      </c>
    </row>
    <row r="2443" spans="1:11" x14ac:dyDescent="0.25">
      <c r="A2443" s="110" t="str">
        <f t="shared" si="115"/>
        <v/>
      </c>
      <c r="B2443" s="55"/>
      <c r="C2443" s="129"/>
      <c r="D2443" s="55"/>
      <c r="E2443" s="56"/>
      <c r="F2443" s="133"/>
      <c r="G2443" s="56"/>
      <c r="H2443" s="84">
        <f>SUMIF('Cash Inflows'!E:E,'AR Journal'!D2443,'Cash Inflows'!F:F)</f>
        <v>0</v>
      </c>
      <c r="I2443" s="84">
        <f t="shared" si="117"/>
        <v>0</v>
      </c>
      <c r="J2443">
        <f t="shared" si="116"/>
        <v>0</v>
      </c>
      <c r="K2443" t="b">
        <f ca="1">IF(TODAY()-E2443&gt;'Data Inputs'!$B$46,TRUE,FALSE)</f>
        <v>1</v>
      </c>
    </row>
    <row r="2444" spans="1:11" x14ac:dyDescent="0.25">
      <c r="A2444" s="110" t="str">
        <f t="shared" si="115"/>
        <v/>
      </c>
      <c r="B2444" s="55"/>
      <c r="C2444" s="129"/>
      <c r="D2444" s="55"/>
      <c r="E2444" s="56"/>
      <c r="F2444" s="133"/>
      <c r="G2444" s="56"/>
      <c r="H2444" s="84">
        <f>SUMIF('Cash Inflows'!E:E,'AR Journal'!D2444,'Cash Inflows'!F:F)</f>
        <v>0</v>
      </c>
      <c r="I2444" s="84">
        <f t="shared" si="117"/>
        <v>0</v>
      </c>
      <c r="J2444">
        <f t="shared" si="116"/>
        <v>0</v>
      </c>
      <c r="K2444" t="b">
        <f ca="1">IF(TODAY()-E2444&gt;'Data Inputs'!$B$46,TRUE,FALSE)</f>
        <v>1</v>
      </c>
    </row>
    <row r="2445" spans="1:11" x14ac:dyDescent="0.25">
      <c r="A2445" s="110" t="str">
        <f t="shared" si="115"/>
        <v/>
      </c>
      <c r="B2445" s="55"/>
      <c r="C2445" s="129"/>
      <c r="D2445" s="55"/>
      <c r="E2445" s="56"/>
      <c r="F2445" s="133"/>
      <c r="G2445" s="56"/>
      <c r="H2445" s="84">
        <f>SUMIF('Cash Inflows'!E:E,'AR Journal'!D2445,'Cash Inflows'!F:F)</f>
        <v>0</v>
      </c>
      <c r="I2445" s="84">
        <f t="shared" si="117"/>
        <v>0</v>
      </c>
      <c r="J2445">
        <f t="shared" si="116"/>
        <v>0</v>
      </c>
      <c r="K2445" t="b">
        <f ca="1">IF(TODAY()-E2445&gt;'Data Inputs'!$B$46,TRUE,FALSE)</f>
        <v>1</v>
      </c>
    </row>
    <row r="2446" spans="1:11" x14ac:dyDescent="0.25">
      <c r="A2446" s="110" t="str">
        <f t="shared" si="115"/>
        <v/>
      </c>
      <c r="B2446" s="55"/>
      <c r="C2446" s="129"/>
      <c r="D2446" s="55"/>
      <c r="E2446" s="56"/>
      <c r="F2446" s="133"/>
      <c r="G2446" s="56"/>
      <c r="H2446" s="84">
        <f>SUMIF('Cash Inflows'!E:E,'AR Journal'!D2446,'Cash Inflows'!F:F)</f>
        <v>0</v>
      </c>
      <c r="I2446" s="84">
        <f t="shared" si="117"/>
        <v>0</v>
      </c>
      <c r="J2446">
        <f t="shared" si="116"/>
        <v>0</v>
      </c>
      <c r="K2446" t="b">
        <f ca="1">IF(TODAY()-E2446&gt;'Data Inputs'!$B$46,TRUE,FALSE)</f>
        <v>1</v>
      </c>
    </row>
    <row r="2447" spans="1:11" x14ac:dyDescent="0.25">
      <c r="A2447" s="110" t="str">
        <f t="shared" si="115"/>
        <v/>
      </c>
      <c r="B2447" s="55"/>
      <c r="C2447" s="129"/>
      <c r="D2447" s="55"/>
      <c r="E2447" s="56"/>
      <c r="F2447" s="133"/>
      <c r="G2447" s="56"/>
      <c r="H2447" s="84">
        <f>SUMIF('Cash Inflows'!E:E,'AR Journal'!D2447,'Cash Inflows'!F:F)</f>
        <v>0</v>
      </c>
      <c r="I2447" s="84">
        <f t="shared" si="117"/>
        <v>0</v>
      </c>
      <c r="J2447">
        <f t="shared" si="116"/>
        <v>0</v>
      </c>
      <c r="K2447" t="b">
        <f ca="1">IF(TODAY()-E2447&gt;'Data Inputs'!$B$46,TRUE,FALSE)</f>
        <v>1</v>
      </c>
    </row>
    <row r="2448" spans="1:11" x14ac:dyDescent="0.25">
      <c r="A2448" s="110" t="str">
        <f t="shared" si="115"/>
        <v/>
      </c>
      <c r="B2448" s="55"/>
      <c r="C2448" s="129"/>
      <c r="D2448" s="55"/>
      <c r="E2448" s="56"/>
      <c r="F2448" s="133"/>
      <c r="G2448" s="56"/>
      <c r="H2448" s="84">
        <f>SUMIF('Cash Inflows'!E:E,'AR Journal'!D2448,'Cash Inflows'!F:F)</f>
        <v>0</v>
      </c>
      <c r="I2448" s="84">
        <f t="shared" si="117"/>
        <v>0</v>
      </c>
      <c r="J2448">
        <f t="shared" si="116"/>
        <v>0</v>
      </c>
      <c r="K2448" t="b">
        <f ca="1">IF(TODAY()-E2448&gt;'Data Inputs'!$B$46,TRUE,FALSE)</f>
        <v>1</v>
      </c>
    </row>
    <row r="2449" spans="1:11" x14ac:dyDescent="0.25">
      <c r="A2449" s="110" t="str">
        <f t="shared" si="115"/>
        <v/>
      </c>
      <c r="B2449" s="55"/>
      <c r="C2449" s="129"/>
      <c r="D2449" s="55"/>
      <c r="E2449" s="56"/>
      <c r="F2449" s="133"/>
      <c r="G2449" s="56"/>
      <c r="H2449" s="84">
        <f>SUMIF('Cash Inflows'!E:E,'AR Journal'!D2449,'Cash Inflows'!F:F)</f>
        <v>0</v>
      </c>
      <c r="I2449" s="84">
        <f t="shared" si="117"/>
        <v>0</v>
      </c>
      <c r="J2449">
        <f t="shared" si="116"/>
        <v>0</v>
      </c>
      <c r="K2449" t="b">
        <f ca="1">IF(TODAY()-E2449&gt;'Data Inputs'!$B$46,TRUE,FALSE)</f>
        <v>1</v>
      </c>
    </row>
    <row r="2450" spans="1:11" x14ac:dyDescent="0.25">
      <c r="A2450" s="110" t="str">
        <f t="shared" si="115"/>
        <v/>
      </c>
      <c r="B2450" s="55"/>
      <c r="C2450" s="129"/>
      <c r="D2450" s="55"/>
      <c r="E2450" s="56"/>
      <c r="F2450" s="133"/>
      <c r="G2450" s="56"/>
      <c r="H2450" s="84">
        <f>SUMIF('Cash Inflows'!E:E,'AR Journal'!D2450,'Cash Inflows'!F:F)</f>
        <v>0</v>
      </c>
      <c r="I2450" s="84">
        <f t="shared" si="117"/>
        <v>0</v>
      </c>
      <c r="J2450">
        <f t="shared" si="116"/>
        <v>0</v>
      </c>
      <c r="K2450" t="b">
        <f ca="1">IF(TODAY()-E2450&gt;'Data Inputs'!$B$46,TRUE,FALSE)</f>
        <v>1</v>
      </c>
    </row>
    <row r="2451" spans="1:11" x14ac:dyDescent="0.25">
      <c r="A2451" s="110" t="str">
        <f t="shared" si="115"/>
        <v/>
      </c>
      <c r="B2451" s="55"/>
      <c r="C2451" s="129"/>
      <c r="D2451" s="55"/>
      <c r="E2451" s="56"/>
      <c r="F2451" s="133"/>
      <c r="G2451" s="56"/>
      <c r="H2451" s="84">
        <f>SUMIF('Cash Inflows'!E:E,'AR Journal'!D2451,'Cash Inflows'!F:F)</f>
        <v>0</v>
      </c>
      <c r="I2451" s="84">
        <f t="shared" si="117"/>
        <v>0</v>
      </c>
      <c r="J2451">
        <f t="shared" si="116"/>
        <v>0</v>
      </c>
      <c r="K2451" t="b">
        <f ca="1">IF(TODAY()-E2451&gt;'Data Inputs'!$B$46,TRUE,FALSE)</f>
        <v>1</v>
      </c>
    </row>
    <row r="2452" spans="1:11" x14ac:dyDescent="0.25">
      <c r="A2452" s="110" t="str">
        <f t="shared" si="115"/>
        <v/>
      </c>
      <c r="B2452" s="55"/>
      <c r="C2452" s="129"/>
      <c r="D2452" s="55"/>
      <c r="E2452" s="56"/>
      <c r="F2452" s="133"/>
      <c r="G2452" s="56"/>
      <c r="H2452" s="84">
        <f>SUMIF('Cash Inflows'!E:E,'AR Journal'!D2452,'Cash Inflows'!F:F)</f>
        <v>0</v>
      </c>
      <c r="I2452" s="84">
        <f t="shared" si="117"/>
        <v>0</v>
      </c>
      <c r="J2452">
        <f t="shared" si="116"/>
        <v>0</v>
      </c>
      <c r="K2452" t="b">
        <f ca="1">IF(TODAY()-E2452&gt;'Data Inputs'!$B$46,TRUE,FALSE)</f>
        <v>1</v>
      </c>
    </row>
    <row r="2453" spans="1:11" x14ac:dyDescent="0.25">
      <c r="A2453" s="110" t="str">
        <f t="shared" si="115"/>
        <v/>
      </c>
      <c r="B2453" s="55"/>
      <c r="C2453" s="129"/>
      <c r="D2453" s="55"/>
      <c r="E2453" s="56"/>
      <c r="F2453" s="133"/>
      <c r="G2453" s="56"/>
      <c r="H2453" s="84">
        <f>SUMIF('Cash Inflows'!E:E,'AR Journal'!D2453,'Cash Inflows'!F:F)</f>
        <v>0</v>
      </c>
      <c r="I2453" s="84">
        <f t="shared" si="117"/>
        <v>0</v>
      </c>
      <c r="J2453">
        <f t="shared" si="116"/>
        <v>0</v>
      </c>
      <c r="K2453" t="b">
        <f ca="1">IF(TODAY()-E2453&gt;'Data Inputs'!$B$46,TRUE,FALSE)</f>
        <v>1</v>
      </c>
    </row>
    <row r="2454" spans="1:11" x14ac:dyDescent="0.25">
      <c r="A2454" s="110" t="str">
        <f t="shared" si="115"/>
        <v/>
      </c>
      <c r="B2454" s="55"/>
      <c r="C2454" s="129"/>
      <c r="D2454" s="55"/>
      <c r="E2454" s="56"/>
      <c r="F2454" s="133"/>
      <c r="G2454" s="56"/>
      <c r="H2454" s="84">
        <f>SUMIF('Cash Inflows'!E:E,'AR Journal'!D2454,'Cash Inflows'!F:F)</f>
        <v>0</v>
      </c>
      <c r="I2454" s="84">
        <f t="shared" si="117"/>
        <v>0</v>
      </c>
      <c r="J2454">
        <f t="shared" si="116"/>
        <v>0</v>
      </c>
      <c r="K2454" t="b">
        <f ca="1">IF(TODAY()-E2454&gt;'Data Inputs'!$B$46,TRUE,FALSE)</f>
        <v>1</v>
      </c>
    </row>
    <row r="2455" spans="1:11" x14ac:dyDescent="0.25">
      <c r="A2455" s="110" t="str">
        <f t="shared" si="115"/>
        <v/>
      </c>
      <c r="B2455" s="55"/>
      <c r="C2455" s="129"/>
      <c r="D2455" s="55"/>
      <c r="E2455" s="56"/>
      <c r="F2455" s="133"/>
      <c r="G2455" s="56"/>
      <c r="H2455" s="84">
        <f>SUMIF('Cash Inflows'!E:E,'AR Journal'!D2455,'Cash Inflows'!F:F)</f>
        <v>0</v>
      </c>
      <c r="I2455" s="84">
        <f t="shared" si="117"/>
        <v>0</v>
      </c>
      <c r="J2455">
        <f t="shared" si="116"/>
        <v>0</v>
      </c>
      <c r="K2455" t="b">
        <f ca="1">IF(TODAY()-E2455&gt;'Data Inputs'!$B$46,TRUE,FALSE)</f>
        <v>1</v>
      </c>
    </row>
    <row r="2456" spans="1:11" x14ac:dyDescent="0.25">
      <c r="A2456" s="110" t="str">
        <f t="shared" ref="A2456:A2472" si="118">IF(E2456="","",E2456+(6-J2456))</f>
        <v/>
      </c>
      <c r="B2456" s="55"/>
      <c r="C2456" s="129"/>
      <c r="D2456" s="55"/>
      <c r="E2456" s="56"/>
      <c r="F2456" s="133"/>
      <c r="G2456" s="56"/>
      <c r="H2456" s="84">
        <f>SUMIF('Cash Inflows'!E:E,'AR Journal'!D2456,'Cash Inflows'!F:F)</f>
        <v>0</v>
      </c>
      <c r="I2456" s="84">
        <f t="shared" si="117"/>
        <v>0</v>
      </c>
      <c r="J2456">
        <f t="shared" si="116"/>
        <v>0</v>
      </c>
      <c r="K2456" t="b">
        <f ca="1">IF(TODAY()-E2456&gt;'Data Inputs'!$B$46,TRUE,FALSE)</f>
        <v>1</v>
      </c>
    </row>
    <row r="2457" spans="1:11" x14ac:dyDescent="0.25">
      <c r="A2457" s="110" t="str">
        <f t="shared" si="118"/>
        <v/>
      </c>
      <c r="B2457" s="55"/>
      <c r="C2457" s="129"/>
      <c r="D2457" s="55"/>
      <c r="E2457" s="56"/>
      <c r="F2457" s="133"/>
      <c r="G2457" s="56"/>
      <c r="H2457" s="84">
        <f>SUMIF('Cash Inflows'!E:E,'AR Journal'!D2457,'Cash Inflows'!F:F)</f>
        <v>0</v>
      </c>
      <c r="I2457" s="84">
        <f t="shared" si="117"/>
        <v>0</v>
      </c>
      <c r="J2457">
        <f t="shared" si="116"/>
        <v>0</v>
      </c>
      <c r="K2457" t="b">
        <f ca="1">IF(TODAY()-E2457&gt;'Data Inputs'!$B$46,TRUE,FALSE)</f>
        <v>1</v>
      </c>
    </row>
    <row r="2458" spans="1:11" x14ac:dyDescent="0.25">
      <c r="A2458" s="110" t="str">
        <f t="shared" si="118"/>
        <v/>
      </c>
      <c r="B2458" s="55"/>
      <c r="C2458" s="129"/>
      <c r="D2458" s="55"/>
      <c r="E2458" s="56"/>
      <c r="F2458" s="133"/>
      <c r="G2458" s="56"/>
      <c r="H2458" s="84">
        <f>SUMIF('Cash Inflows'!E:E,'AR Journal'!D2458,'Cash Inflows'!F:F)</f>
        <v>0</v>
      </c>
      <c r="I2458" s="84">
        <f t="shared" si="117"/>
        <v>0</v>
      </c>
      <c r="J2458">
        <f t="shared" si="116"/>
        <v>0</v>
      </c>
      <c r="K2458" t="b">
        <f ca="1">IF(TODAY()-E2458&gt;'Data Inputs'!$B$46,TRUE,FALSE)</f>
        <v>1</v>
      </c>
    </row>
    <row r="2459" spans="1:11" x14ac:dyDescent="0.25">
      <c r="A2459" s="110" t="str">
        <f t="shared" si="118"/>
        <v/>
      </c>
      <c r="B2459" s="55"/>
      <c r="C2459" s="129"/>
      <c r="D2459" s="55"/>
      <c r="E2459" s="56"/>
      <c r="F2459" s="133"/>
      <c r="G2459" s="56"/>
      <c r="H2459" s="84">
        <f>SUMIF('Cash Inflows'!E:E,'AR Journal'!D2459,'Cash Inflows'!F:F)</f>
        <v>0</v>
      </c>
      <c r="I2459" s="84">
        <f t="shared" si="117"/>
        <v>0</v>
      </c>
      <c r="J2459">
        <f t="shared" si="116"/>
        <v>0</v>
      </c>
      <c r="K2459" t="b">
        <f ca="1">IF(TODAY()-E2459&gt;'Data Inputs'!$B$46,TRUE,FALSE)</f>
        <v>1</v>
      </c>
    </row>
    <row r="2460" spans="1:11" x14ac:dyDescent="0.25">
      <c r="A2460" s="110" t="str">
        <f t="shared" si="118"/>
        <v/>
      </c>
      <c r="B2460" s="55"/>
      <c r="C2460" s="129"/>
      <c r="D2460" s="55"/>
      <c r="E2460" s="56"/>
      <c r="F2460" s="133"/>
      <c r="G2460" s="56"/>
      <c r="H2460" s="84">
        <f>SUMIF('Cash Inflows'!E:E,'AR Journal'!D2460,'Cash Inflows'!F:F)</f>
        <v>0</v>
      </c>
      <c r="I2460" s="84">
        <f t="shared" si="117"/>
        <v>0</v>
      </c>
      <c r="J2460">
        <f t="shared" si="116"/>
        <v>0</v>
      </c>
      <c r="K2460" t="b">
        <f ca="1">IF(TODAY()-E2460&gt;'Data Inputs'!$B$46,TRUE,FALSE)</f>
        <v>1</v>
      </c>
    </row>
    <row r="2461" spans="1:11" x14ac:dyDescent="0.25">
      <c r="A2461" s="110" t="str">
        <f t="shared" si="118"/>
        <v/>
      </c>
      <c r="B2461" s="55"/>
      <c r="C2461" s="129"/>
      <c r="D2461" s="55"/>
      <c r="E2461" s="56"/>
      <c r="F2461" s="133"/>
      <c r="G2461" s="56"/>
      <c r="H2461" s="84">
        <f>SUMIF('Cash Inflows'!E:E,'AR Journal'!D2461,'Cash Inflows'!F:F)</f>
        <v>0</v>
      </c>
      <c r="I2461" s="84">
        <f t="shared" si="117"/>
        <v>0</v>
      </c>
      <c r="J2461">
        <f t="shared" si="116"/>
        <v>0</v>
      </c>
      <c r="K2461" t="b">
        <f ca="1">IF(TODAY()-E2461&gt;'Data Inputs'!$B$46,TRUE,FALSE)</f>
        <v>1</v>
      </c>
    </row>
    <row r="2462" spans="1:11" x14ac:dyDescent="0.25">
      <c r="A2462" s="110" t="str">
        <f t="shared" si="118"/>
        <v/>
      </c>
      <c r="B2462" s="55"/>
      <c r="C2462" s="129"/>
      <c r="D2462" s="55"/>
      <c r="E2462" s="56"/>
      <c r="F2462" s="133"/>
      <c r="G2462" s="56"/>
      <c r="H2462" s="84">
        <f>SUMIF('Cash Inflows'!E:E,'AR Journal'!D2462,'Cash Inflows'!F:F)</f>
        <v>0</v>
      </c>
      <c r="I2462" s="84">
        <f t="shared" si="117"/>
        <v>0</v>
      </c>
      <c r="J2462">
        <f t="shared" si="116"/>
        <v>0</v>
      </c>
      <c r="K2462" t="b">
        <f ca="1">IF(TODAY()-E2462&gt;'Data Inputs'!$B$46,TRUE,FALSE)</f>
        <v>1</v>
      </c>
    </row>
    <row r="2463" spans="1:11" x14ac:dyDescent="0.25">
      <c r="A2463" s="110" t="str">
        <f t="shared" si="118"/>
        <v/>
      </c>
      <c r="B2463" s="55"/>
      <c r="C2463" s="129"/>
      <c r="D2463" s="55"/>
      <c r="E2463" s="56"/>
      <c r="F2463" s="133"/>
      <c r="G2463" s="56"/>
      <c r="H2463" s="84">
        <f>SUMIF('Cash Inflows'!E:E,'AR Journal'!D2463,'Cash Inflows'!F:F)</f>
        <v>0</v>
      </c>
      <c r="I2463" s="84">
        <f t="shared" si="117"/>
        <v>0</v>
      </c>
      <c r="J2463">
        <f t="shared" si="116"/>
        <v>0</v>
      </c>
      <c r="K2463" t="b">
        <f ca="1">IF(TODAY()-E2463&gt;'Data Inputs'!$B$46,TRUE,FALSE)</f>
        <v>1</v>
      </c>
    </row>
    <row r="2464" spans="1:11" x14ac:dyDescent="0.25">
      <c r="A2464" s="110" t="str">
        <f t="shared" si="118"/>
        <v/>
      </c>
      <c r="B2464" s="55"/>
      <c r="C2464" s="129"/>
      <c r="D2464" s="55"/>
      <c r="E2464" s="56"/>
      <c r="F2464" s="133"/>
      <c r="G2464" s="56"/>
      <c r="H2464" s="84">
        <f>SUMIF('Cash Inflows'!E:E,'AR Journal'!D2464,'Cash Inflows'!F:F)</f>
        <v>0</v>
      </c>
      <c r="I2464" s="84">
        <f t="shared" si="117"/>
        <v>0</v>
      </c>
      <c r="J2464">
        <f t="shared" si="116"/>
        <v>0</v>
      </c>
      <c r="K2464" t="b">
        <f ca="1">IF(TODAY()-E2464&gt;'Data Inputs'!$B$46,TRUE,FALSE)</f>
        <v>1</v>
      </c>
    </row>
    <row r="2465" spans="1:11" x14ac:dyDescent="0.25">
      <c r="A2465" s="110" t="str">
        <f t="shared" si="118"/>
        <v/>
      </c>
      <c r="B2465" s="55"/>
      <c r="C2465" s="129"/>
      <c r="D2465" s="55"/>
      <c r="E2465" s="56"/>
      <c r="F2465" s="133"/>
      <c r="G2465" s="56"/>
      <c r="H2465" s="84">
        <f>SUMIF('Cash Inflows'!E:E,'AR Journal'!D2465,'Cash Inflows'!F:F)</f>
        <v>0</v>
      </c>
      <c r="I2465" s="84">
        <f t="shared" si="117"/>
        <v>0</v>
      </c>
      <c r="J2465">
        <f t="shared" si="116"/>
        <v>0</v>
      </c>
      <c r="K2465" t="b">
        <f ca="1">IF(TODAY()-E2465&gt;'Data Inputs'!$B$46,TRUE,FALSE)</f>
        <v>1</v>
      </c>
    </row>
    <row r="2466" spans="1:11" x14ac:dyDescent="0.25">
      <c r="A2466" s="110" t="str">
        <f t="shared" si="118"/>
        <v/>
      </c>
      <c r="B2466" s="55"/>
      <c r="C2466" s="129"/>
      <c r="D2466" s="55"/>
      <c r="E2466" s="56"/>
      <c r="F2466" s="133"/>
      <c r="G2466" s="56"/>
      <c r="H2466" s="84">
        <f>SUMIF('Cash Inflows'!E:E,'AR Journal'!D2466,'Cash Inflows'!F:F)</f>
        <v>0</v>
      </c>
      <c r="I2466" s="84">
        <f t="shared" si="117"/>
        <v>0</v>
      </c>
      <c r="J2466">
        <f t="shared" si="116"/>
        <v>0</v>
      </c>
      <c r="K2466" t="b">
        <f ca="1">IF(TODAY()-E2466&gt;'Data Inputs'!$B$46,TRUE,FALSE)</f>
        <v>1</v>
      </c>
    </row>
    <row r="2467" spans="1:11" x14ac:dyDescent="0.25">
      <c r="A2467" s="110" t="str">
        <f t="shared" si="118"/>
        <v/>
      </c>
      <c r="B2467" s="55"/>
      <c r="C2467" s="129"/>
      <c r="D2467" s="55"/>
      <c r="E2467" s="56"/>
      <c r="F2467" s="133"/>
      <c r="G2467" s="56"/>
      <c r="H2467" s="84">
        <f>SUMIF('Cash Inflows'!E:E,'AR Journal'!D2467,'Cash Inflows'!F:F)</f>
        <v>0</v>
      </c>
      <c r="I2467" s="84">
        <f t="shared" si="117"/>
        <v>0</v>
      </c>
      <c r="J2467">
        <f t="shared" si="116"/>
        <v>0</v>
      </c>
      <c r="K2467" t="b">
        <f ca="1">IF(TODAY()-E2467&gt;'Data Inputs'!$B$46,TRUE,FALSE)</f>
        <v>1</v>
      </c>
    </row>
    <row r="2468" spans="1:11" x14ac:dyDescent="0.25">
      <c r="A2468" s="110" t="str">
        <f t="shared" si="118"/>
        <v/>
      </c>
      <c r="B2468" s="55"/>
      <c r="C2468" s="129"/>
      <c r="D2468" s="55"/>
      <c r="E2468" s="56"/>
      <c r="F2468" s="133"/>
      <c r="G2468" s="56"/>
      <c r="H2468" s="84">
        <f>SUMIF('Cash Inflows'!E:E,'AR Journal'!D2468,'Cash Inflows'!F:F)</f>
        <v>0</v>
      </c>
      <c r="I2468" s="84">
        <f t="shared" si="117"/>
        <v>0</v>
      </c>
      <c r="J2468">
        <f t="shared" si="116"/>
        <v>0</v>
      </c>
      <c r="K2468" t="b">
        <f ca="1">IF(TODAY()-E2468&gt;'Data Inputs'!$B$46,TRUE,FALSE)</f>
        <v>1</v>
      </c>
    </row>
    <row r="2469" spans="1:11" x14ac:dyDescent="0.25">
      <c r="A2469" s="110" t="str">
        <f t="shared" si="118"/>
        <v/>
      </c>
      <c r="B2469" s="55"/>
      <c r="C2469" s="129"/>
      <c r="D2469" s="55"/>
      <c r="E2469" s="56"/>
      <c r="F2469" s="133"/>
      <c r="G2469" s="56"/>
      <c r="H2469" s="84">
        <f>SUMIF('Cash Inflows'!E:E,'AR Journal'!D2469,'Cash Inflows'!F:F)</f>
        <v>0</v>
      </c>
      <c r="I2469" s="84">
        <f t="shared" si="117"/>
        <v>0</v>
      </c>
      <c r="J2469">
        <f t="shared" si="116"/>
        <v>0</v>
      </c>
      <c r="K2469" t="b">
        <f ca="1">IF(TODAY()-E2469&gt;'Data Inputs'!$B$46,TRUE,FALSE)</f>
        <v>1</v>
      </c>
    </row>
    <row r="2470" spans="1:11" x14ac:dyDescent="0.25">
      <c r="A2470" s="110" t="str">
        <f t="shared" si="118"/>
        <v/>
      </c>
      <c r="B2470" s="55"/>
      <c r="C2470" s="129"/>
      <c r="D2470" s="55"/>
      <c r="E2470" s="56"/>
      <c r="F2470" s="133"/>
      <c r="G2470" s="56"/>
      <c r="H2470" s="84">
        <f>SUMIF('Cash Inflows'!E:E,'AR Journal'!D2470,'Cash Inflows'!F:F)</f>
        <v>0</v>
      </c>
      <c r="I2470" s="84">
        <f t="shared" si="117"/>
        <v>0</v>
      </c>
      <c r="J2470">
        <f t="shared" si="116"/>
        <v>0</v>
      </c>
      <c r="K2470" t="b">
        <f ca="1">IF(TODAY()-E2470&gt;'Data Inputs'!$B$46,TRUE,FALSE)</f>
        <v>1</v>
      </c>
    </row>
    <row r="2471" spans="1:11" x14ac:dyDescent="0.25">
      <c r="A2471" s="110" t="str">
        <f t="shared" si="118"/>
        <v/>
      </c>
      <c r="B2471" s="55"/>
      <c r="C2471" s="129"/>
      <c r="D2471" s="55"/>
      <c r="E2471" s="56"/>
      <c r="F2471" s="133"/>
      <c r="G2471" s="56"/>
      <c r="H2471" s="84">
        <f>SUMIF('Cash Inflows'!E:E,'AR Journal'!D2471,'Cash Inflows'!F:F)</f>
        <v>0</v>
      </c>
      <c r="I2471" s="84">
        <f t="shared" si="117"/>
        <v>0</v>
      </c>
      <c r="J2471">
        <f t="shared" si="116"/>
        <v>0</v>
      </c>
      <c r="K2471" t="b">
        <f ca="1">IF(TODAY()-E2471&gt;'Data Inputs'!$B$46,TRUE,FALSE)</f>
        <v>1</v>
      </c>
    </row>
    <row r="2472" spans="1:11" x14ac:dyDescent="0.25">
      <c r="A2472" s="110" t="str">
        <f t="shared" si="118"/>
        <v/>
      </c>
      <c r="B2472" s="55"/>
      <c r="C2472" s="129"/>
      <c r="D2472" s="55"/>
      <c r="E2472" s="56"/>
      <c r="F2472" s="133"/>
      <c r="G2472" s="56"/>
      <c r="H2472" s="84">
        <f>SUMIF('Cash Inflows'!E:E,'AR Journal'!D2472,'Cash Inflows'!F:F)</f>
        <v>0</v>
      </c>
      <c r="I2472" s="84">
        <f t="shared" si="117"/>
        <v>0</v>
      </c>
      <c r="J2472">
        <f t="shared" si="116"/>
        <v>0</v>
      </c>
      <c r="K2472" t="b">
        <f ca="1">IF(TODAY()-E2472&gt;'Data Inputs'!$B$46,TRUE,FALSE)</f>
        <v>1</v>
      </c>
    </row>
    <row r="2473" spans="1:11" x14ac:dyDescent="0.25">
      <c r="A2473" s="110"/>
      <c r="B2473" s="129"/>
      <c r="C2473" s="129"/>
      <c r="D2473" s="129"/>
      <c r="E2473" s="56"/>
      <c r="F2473" s="133"/>
      <c r="G2473" s="56"/>
      <c r="H2473" s="84"/>
      <c r="I2473" s="84"/>
      <c r="J2473" s="125"/>
      <c r="K2473" s="125"/>
    </row>
    <row r="2474" spans="1:11" x14ac:dyDescent="0.25">
      <c r="A2474" s="110"/>
      <c r="B2474" s="129"/>
      <c r="C2474" s="129"/>
      <c r="D2474" s="129"/>
      <c r="E2474" s="56"/>
      <c r="F2474" s="133"/>
      <c r="G2474" s="56"/>
      <c r="H2474" s="84"/>
      <c r="I2474" s="84"/>
      <c r="J2474" s="125"/>
      <c r="K2474" s="125"/>
    </row>
    <row r="2475" spans="1:11" x14ac:dyDescent="0.25">
      <c r="A2475" s="110"/>
      <c r="B2475" s="129"/>
      <c r="C2475" s="129"/>
      <c r="D2475" s="129"/>
      <c r="E2475" s="56"/>
      <c r="F2475" s="133"/>
      <c r="G2475" s="56"/>
      <c r="H2475" s="84"/>
      <c r="I2475" s="84"/>
      <c r="J2475" s="125"/>
      <c r="K2475" s="125"/>
    </row>
    <row r="2476" spans="1:11" x14ac:dyDescent="0.25">
      <c r="A2476" s="110"/>
      <c r="B2476" s="129"/>
      <c r="C2476" s="129"/>
      <c r="D2476" s="129"/>
      <c r="E2476" s="56"/>
      <c r="F2476" s="133"/>
      <c r="G2476" s="56"/>
      <c r="H2476" s="84"/>
      <c r="I2476" s="84"/>
      <c r="J2476" s="125"/>
      <c r="K2476" s="125"/>
    </row>
    <row r="2477" spans="1:11" x14ac:dyDescent="0.25">
      <c r="A2477" s="110"/>
      <c r="B2477" s="129"/>
      <c r="C2477" s="129"/>
      <c r="D2477" s="129"/>
      <c r="E2477" s="56"/>
      <c r="F2477" s="133"/>
      <c r="G2477" s="56"/>
      <c r="H2477" s="84"/>
      <c r="I2477" s="84"/>
      <c r="J2477" s="125"/>
      <c r="K2477" s="125"/>
    </row>
    <row r="2478" spans="1:11" x14ac:dyDescent="0.25">
      <c r="A2478" s="110"/>
      <c r="B2478" s="129"/>
      <c r="C2478" s="129"/>
      <c r="D2478" s="129"/>
      <c r="E2478" s="56"/>
      <c r="F2478" s="133"/>
      <c r="G2478" s="56"/>
      <c r="H2478" s="84"/>
      <c r="I2478" s="84"/>
      <c r="J2478" s="125"/>
      <c r="K2478" s="125"/>
    </row>
    <row r="2479" spans="1:11" x14ac:dyDescent="0.25">
      <c r="A2479" s="110"/>
      <c r="B2479" s="129"/>
      <c r="C2479" s="129"/>
      <c r="D2479" s="129"/>
      <c r="E2479" s="56"/>
      <c r="F2479" s="133"/>
      <c r="G2479" s="56"/>
      <c r="H2479" s="84"/>
      <c r="I2479" s="84"/>
      <c r="J2479" s="125"/>
      <c r="K2479" s="125"/>
    </row>
    <row r="2480" spans="1:11" x14ac:dyDescent="0.25">
      <c r="A2480" s="110"/>
      <c r="B2480" s="129"/>
      <c r="C2480" s="129"/>
      <c r="D2480" s="129"/>
      <c r="E2480" s="56"/>
      <c r="F2480" s="133"/>
      <c r="G2480" s="56"/>
      <c r="H2480" s="84"/>
      <c r="I2480" s="84"/>
      <c r="J2480" s="125"/>
      <c r="K2480" s="125"/>
    </row>
    <row r="2481" spans="1:11" x14ac:dyDescent="0.25">
      <c r="A2481" s="110"/>
      <c r="B2481" s="129"/>
      <c r="C2481" s="129"/>
      <c r="D2481" s="129"/>
      <c r="E2481" s="56"/>
      <c r="F2481" s="133"/>
      <c r="G2481" s="56"/>
      <c r="H2481" s="84"/>
      <c r="I2481" s="84"/>
      <c r="J2481" s="125"/>
      <c r="K2481" s="125"/>
    </row>
    <row r="2482" spans="1:11" x14ac:dyDescent="0.25">
      <c r="A2482" s="110"/>
      <c r="B2482" s="129"/>
      <c r="C2482" s="129"/>
      <c r="D2482" s="129"/>
      <c r="E2482" s="56"/>
      <c r="F2482" s="133"/>
      <c r="G2482" s="56"/>
      <c r="H2482" s="84"/>
      <c r="I2482" s="84"/>
      <c r="J2482" s="125"/>
      <c r="K2482" s="125"/>
    </row>
    <row r="2483" spans="1:11" x14ac:dyDescent="0.25">
      <c r="A2483" s="110"/>
      <c r="B2483" s="129"/>
      <c r="C2483" s="129"/>
      <c r="D2483" s="129"/>
      <c r="E2483" s="56"/>
      <c r="F2483" s="133"/>
      <c r="G2483" s="56"/>
      <c r="H2483" s="84"/>
      <c r="I2483" s="84"/>
      <c r="J2483" s="125"/>
      <c r="K2483" s="125"/>
    </row>
    <row r="2484" spans="1:11" x14ac:dyDescent="0.25">
      <c r="A2484" s="110"/>
      <c r="B2484" s="129"/>
      <c r="C2484" s="129"/>
      <c r="D2484" s="129"/>
      <c r="E2484" s="56"/>
      <c r="F2484" s="133"/>
      <c r="G2484" s="56"/>
      <c r="H2484" s="84"/>
      <c r="I2484" s="84"/>
      <c r="J2484" s="125"/>
      <c r="K2484" s="125"/>
    </row>
    <row r="2485" spans="1:11" x14ac:dyDescent="0.25">
      <c r="A2485" s="110"/>
      <c r="B2485" s="129"/>
      <c r="C2485" s="129"/>
      <c r="D2485" s="129"/>
      <c r="E2485" s="56"/>
      <c r="F2485" s="133"/>
      <c r="G2485" s="56"/>
      <c r="H2485" s="84"/>
      <c r="I2485" s="84"/>
      <c r="J2485" s="125"/>
      <c r="K2485" s="125"/>
    </row>
    <row r="2486" spans="1:11" x14ac:dyDescent="0.25">
      <c r="A2486" s="110"/>
      <c r="B2486" s="129"/>
      <c r="C2486" s="129"/>
      <c r="D2486" s="129"/>
      <c r="E2486" s="56"/>
      <c r="F2486" s="133"/>
      <c r="G2486" s="56"/>
      <c r="H2486" s="84"/>
      <c r="I2486" s="84"/>
      <c r="J2486" s="125"/>
      <c r="K2486" s="125"/>
    </row>
    <row r="2487" spans="1:11" x14ac:dyDescent="0.25">
      <c r="A2487" s="110"/>
      <c r="B2487" s="129"/>
      <c r="C2487" s="129"/>
      <c r="D2487" s="129"/>
      <c r="E2487" s="56"/>
      <c r="F2487" s="133"/>
      <c r="G2487" s="56"/>
      <c r="H2487" s="84"/>
      <c r="I2487" s="84"/>
      <c r="J2487" s="125"/>
      <c r="K2487" s="125"/>
    </row>
    <row r="2488" spans="1:11" x14ac:dyDescent="0.25">
      <c r="A2488" s="110"/>
      <c r="B2488" s="129"/>
      <c r="C2488" s="129"/>
      <c r="D2488" s="129"/>
      <c r="E2488" s="56"/>
      <c r="F2488" s="133"/>
      <c r="G2488" s="56"/>
      <c r="H2488" s="84"/>
      <c r="I2488" s="84"/>
      <c r="J2488" s="125"/>
      <c r="K2488" s="125"/>
    </row>
    <row r="2489" spans="1:11" x14ac:dyDescent="0.25">
      <c r="A2489" s="110"/>
      <c r="B2489" s="129"/>
      <c r="C2489" s="129"/>
      <c r="D2489" s="129"/>
      <c r="E2489" s="56"/>
      <c r="F2489" s="133"/>
      <c r="G2489" s="56"/>
      <c r="H2489" s="84"/>
      <c r="I2489" s="84"/>
      <c r="J2489" s="125"/>
      <c r="K2489" s="125"/>
    </row>
    <row r="2490" spans="1:11" x14ac:dyDescent="0.25">
      <c r="A2490" s="110"/>
      <c r="B2490" s="129"/>
      <c r="C2490" s="129"/>
      <c r="D2490" s="129"/>
      <c r="E2490" s="56"/>
      <c r="F2490" s="133"/>
      <c r="G2490" s="56"/>
      <c r="H2490" s="84"/>
      <c r="I2490" s="84"/>
      <c r="J2490" s="125"/>
      <c r="K2490" s="125"/>
    </row>
    <row r="2491" spans="1:11" x14ac:dyDescent="0.25">
      <c r="A2491" s="110"/>
      <c r="B2491" s="129"/>
      <c r="C2491" s="129"/>
      <c r="D2491" s="129"/>
      <c r="E2491" s="56"/>
      <c r="F2491" s="133"/>
      <c r="G2491" s="56"/>
      <c r="H2491" s="84"/>
      <c r="I2491" s="84"/>
      <c r="J2491" s="125"/>
      <c r="K2491" s="125"/>
    </row>
    <row r="2492" spans="1:11" x14ac:dyDescent="0.25">
      <c r="A2492" s="110"/>
      <c r="B2492" s="129"/>
      <c r="C2492" s="129"/>
      <c r="D2492" s="129"/>
      <c r="E2492" s="56"/>
      <c r="F2492" s="133"/>
      <c r="G2492" s="56"/>
      <c r="H2492" s="84"/>
      <c r="I2492" s="84"/>
      <c r="J2492" s="125"/>
      <c r="K2492" s="125"/>
    </row>
    <row r="2493" spans="1:11" x14ac:dyDescent="0.25">
      <c r="A2493" s="110"/>
      <c r="B2493" s="129"/>
      <c r="C2493" s="129"/>
      <c r="D2493" s="129"/>
      <c r="E2493" s="56"/>
      <c r="F2493" s="133"/>
      <c r="G2493" s="56"/>
      <c r="H2493" s="84"/>
      <c r="I2493" s="84"/>
      <c r="J2493" s="125"/>
      <c r="K2493" s="125"/>
    </row>
    <row r="2494" spans="1:11" x14ac:dyDescent="0.25">
      <c r="A2494" s="110"/>
      <c r="B2494" s="129"/>
      <c r="C2494" s="129"/>
      <c r="D2494" s="129"/>
      <c r="E2494" s="56"/>
      <c r="F2494" s="133"/>
      <c r="G2494" s="56"/>
      <c r="H2494" s="84"/>
      <c r="I2494" s="84"/>
      <c r="J2494" s="125"/>
      <c r="K2494" s="125"/>
    </row>
    <row r="2495" spans="1:11" x14ac:dyDescent="0.25">
      <c r="A2495" s="110"/>
      <c r="B2495" s="129"/>
      <c r="C2495" s="129"/>
      <c r="D2495" s="129"/>
      <c r="E2495" s="56"/>
      <c r="F2495" s="133"/>
      <c r="G2495" s="56"/>
      <c r="H2495" s="84"/>
      <c r="I2495" s="84"/>
      <c r="J2495" s="125"/>
      <c r="K2495" s="125"/>
    </row>
    <row r="2496" spans="1:11" x14ac:dyDescent="0.25">
      <c r="A2496" s="110"/>
      <c r="B2496" s="129"/>
      <c r="C2496" s="129"/>
      <c r="D2496" s="129"/>
      <c r="E2496" s="56"/>
      <c r="F2496" s="133"/>
      <c r="G2496" s="56"/>
      <c r="H2496" s="84"/>
      <c r="I2496" s="84"/>
      <c r="J2496" s="125"/>
      <c r="K2496" s="125"/>
    </row>
    <row r="2497" spans="1:11" x14ac:dyDescent="0.25">
      <c r="A2497" s="110"/>
      <c r="B2497" s="129"/>
      <c r="C2497" s="129"/>
      <c r="D2497" s="129"/>
      <c r="E2497" s="56"/>
      <c r="F2497" s="133"/>
      <c r="G2497" s="56"/>
      <c r="H2497" s="84"/>
      <c r="I2497" s="84"/>
      <c r="J2497" s="125"/>
      <c r="K2497" s="125"/>
    </row>
    <row r="2498" spans="1:11" x14ac:dyDescent="0.25">
      <c r="A2498" s="110"/>
      <c r="B2498" s="129"/>
      <c r="C2498" s="129"/>
      <c r="D2498" s="129"/>
      <c r="E2498" s="56"/>
      <c r="F2498" s="133"/>
      <c r="G2498" s="56"/>
      <c r="H2498" s="84"/>
      <c r="I2498" s="84"/>
      <c r="J2498" s="125"/>
      <c r="K2498" s="125"/>
    </row>
    <row r="2499" spans="1:11" x14ac:dyDescent="0.25">
      <c r="A2499" s="110"/>
      <c r="B2499" s="129"/>
      <c r="C2499" s="129"/>
      <c r="D2499" s="129"/>
      <c r="E2499" s="56"/>
      <c r="F2499" s="133"/>
      <c r="G2499" s="56"/>
      <c r="H2499" s="84"/>
      <c r="I2499" s="84"/>
      <c r="J2499" s="125"/>
      <c r="K2499" s="125"/>
    </row>
    <row r="2500" spans="1:11" x14ac:dyDescent="0.25">
      <c r="A2500" s="110"/>
      <c r="B2500" s="129"/>
      <c r="C2500" s="129"/>
      <c r="D2500" s="129"/>
      <c r="E2500" s="56"/>
      <c r="F2500" s="133"/>
      <c r="G2500" s="56"/>
      <c r="H2500" s="84"/>
      <c r="I2500" s="84"/>
      <c r="J2500" s="125"/>
      <c r="K2500" s="125"/>
    </row>
    <row r="2501" spans="1:11" x14ac:dyDescent="0.25">
      <c r="A2501" s="110"/>
      <c r="B2501" s="129"/>
      <c r="C2501" s="129"/>
      <c r="D2501" s="129"/>
      <c r="E2501" s="56"/>
      <c r="F2501" s="133"/>
      <c r="G2501" s="56"/>
      <c r="H2501" s="84"/>
      <c r="I2501" s="84"/>
      <c r="J2501" s="125"/>
      <c r="K2501" s="125"/>
    </row>
    <row r="2502" spans="1:11" x14ac:dyDescent="0.25">
      <c r="A2502" s="110"/>
      <c r="B2502" s="129"/>
      <c r="C2502" s="129"/>
      <c r="D2502" s="129"/>
      <c r="E2502" s="56"/>
      <c r="F2502" s="133"/>
      <c r="G2502" s="56"/>
      <c r="H2502" s="84"/>
      <c r="I2502" s="84"/>
      <c r="J2502" s="125"/>
      <c r="K2502" s="125"/>
    </row>
    <row r="2503" spans="1:11" x14ac:dyDescent="0.25">
      <c r="A2503" s="110"/>
      <c r="B2503" s="129"/>
      <c r="C2503" s="129"/>
      <c r="D2503" s="129"/>
      <c r="E2503" s="56"/>
      <c r="F2503" s="133"/>
      <c r="G2503" s="56"/>
      <c r="H2503" s="84"/>
      <c r="I2503" s="84"/>
      <c r="J2503" s="125"/>
      <c r="K2503" s="125"/>
    </row>
    <row r="2504" spans="1:11" x14ac:dyDescent="0.25">
      <c r="A2504" s="110"/>
      <c r="B2504" s="129"/>
      <c r="C2504" s="129"/>
      <c r="D2504" s="129"/>
      <c r="E2504" s="56"/>
      <c r="F2504" s="133"/>
      <c r="G2504" s="56"/>
      <c r="H2504" s="84"/>
      <c r="I2504" s="84"/>
      <c r="J2504" s="125"/>
      <c r="K2504" s="125"/>
    </row>
    <row r="2505" spans="1:11" x14ac:dyDescent="0.25">
      <c r="A2505" s="110"/>
      <c r="B2505" s="129"/>
      <c r="C2505" s="129"/>
      <c r="D2505" s="129"/>
      <c r="E2505" s="56"/>
      <c r="F2505" s="133"/>
      <c r="G2505" s="56"/>
      <c r="H2505" s="84"/>
      <c r="I2505" s="84"/>
      <c r="J2505" s="125"/>
      <c r="K2505" s="125"/>
    </row>
    <row r="2506" spans="1:11" x14ac:dyDescent="0.25">
      <c r="A2506" s="110"/>
      <c r="B2506" s="129"/>
      <c r="C2506" s="129"/>
      <c r="D2506" s="129"/>
      <c r="E2506" s="56"/>
      <c r="F2506" s="133"/>
      <c r="G2506" s="56"/>
      <c r="H2506" s="84"/>
      <c r="I2506" s="84"/>
      <c r="J2506" s="125"/>
      <c r="K2506" s="125"/>
    </row>
    <row r="2507" spans="1:11" x14ac:dyDescent="0.25">
      <c r="A2507" s="110"/>
      <c r="B2507" s="129"/>
      <c r="C2507" s="129"/>
      <c r="D2507" s="129"/>
      <c r="E2507" s="56"/>
      <c r="F2507" s="133"/>
      <c r="G2507" s="56"/>
      <c r="H2507" s="84"/>
      <c r="I2507" s="84"/>
      <c r="J2507" s="125"/>
      <c r="K2507" s="125"/>
    </row>
    <row r="2508" spans="1:11" x14ac:dyDescent="0.25">
      <c r="A2508" s="110"/>
      <c r="B2508" s="129"/>
      <c r="C2508" s="129"/>
      <c r="D2508" s="129"/>
      <c r="E2508" s="56"/>
      <c r="F2508" s="133"/>
      <c r="G2508" s="56"/>
      <c r="H2508" s="84"/>
      <c r="I2508" s="84"/>
      <c r="J2508" s="125"/>
      <c r="K2508" s="125"/>
    </row>
    <row r="2509" spans="1:11" x14ac:dyDescent="0.25">
      <c r="A2509" s="110"/>
      <c r="B2509" s="129"/>
      <c r="C2509" s="129"/>
      <c r="D2509" s="129"/>
      <c r="E2509" s="56"/>
      <c r="F2509" s="133"/>
      <c r="G2509" s="56"/>
      <c r="H2509" s="84"/>
      <c r="I2509" s="84"/>
      <c r="J2509" s="125"/>
      <c r="K2509" s="125"/>
    </row>
    <row r="2510" spans="1:11" x14ac:dyDescent="0.25">
      <c r="A2510" s="110"/>
      <c r="B2510" s="129"/>
      <c r="C2510" s="129"/>
      <c r="D2510" s="129"/>
      <c r="E2510" s="56"/>
      <c r="F2510" s="133"/>
      <c r="G2510" s="56"/>
      <c r="H2510" s="84"/>
      <c r="I2510" s="84"/>
      <c r="J2510" s="125"/>
      <c r="K2510" s="125"/>
    </row>
    <row r="2511" spans="1:11" x14ac:dyDescent="0.25">
      <c r="A2511" s="110"/>
      <c r="B2511" s="129"/>
      <c r="C2511" s="129"/>
      <c r="D2511" s="129"/>
      <c r="E2511" s="56"/>
      <c r="F2511" s="133"/>
      <c r="G2511" s="56"/>
      <c r="H2511" s="84"/>
      <c r="I2511" s="84"/>
      <c r="J2511" s="125"/>
      <c r="K2511" s="125"/>
    </row>
    <row r="2512" spans="1:11" x14ac:dyDescent="0.25">
      <c r="A2512" s="110"/>
      <c r="B2512" s="129"/>
      <c r="C2512" s="129"/>
      <c r="D2512" s="129"/>
      <c r="E2512" s="56"/>
      <c r="F2512" s="133"/>
      <c r="G2512" s="56"/>
      <c r="H2512" s="84"/>
      <c r="I2512" s="84"/>
      <c r="J2512" s="125"/>
      <c r="K2512" s="125"/>
    </row>
    <row r="2513" spans="1:11" x14ac:dyDescent="0.25">
      <c r="A2513" s="110"/>
      <c r="B2513" s="129"/>
      <c r="C2513" s="129"/>
      <c r="D2513" s="129"/>
      <c r="E2513" s="56"/>
      <c r="F2513" s="133"/>
      <c r="G2513" s="56"/>
      <c r="H2513" s="84"/>
      <c r="I2513" s="84"/>
      <c r="J2513" s="125"/>
      <c r="K2513" s="125"/>
    </row>
    <row r="2514" spans="1:11" x14ac:dyDescent="0.25">
      <c r="A2514" s="110"/>
      <c r="B2514" s="129"/>
      <c r="C2514" s="129"/>
      <c r="D2514" s="129"/>
      <c r="E2514" s="56"/>
      <c r="F2514" s="133"/>
      <c r="G2514" s="56"/>
      <c r="H2514" s="84"/>
      <c r="I2514" s="84"/>
      <c r="J2514" s="125"/>
      <c r="K2514" s="125"/>
    </row>
    <row r="2515" spans="1:11" x14ac:dyDescent="0.25">
      <c r="A2515" s="110"/>
      <c r="B2515" s="129"/>
      <c r="C2515" s="129"/>
      <c r="D2515" s="129"/>
      <c r="E2515" s="56"/>
      <c r="F2515" s="133"/>
      <c r="G2515" s="56"/>
      <c r="H2515" s="84"/>
      <c r="I2515" s="84"/>
      <c r="J2515" s="125"/>
      <c r="K2515" s="125"/>
    </row>
    <row r="2516" spans="1:11" x14ac:dyDescent="0.25">
      <c r="A2516" s="110"/>
      <c r="B2516" s="129"/>
      <c r="C2516" s="129"/>
      <c r="D2516" s="129"/>
      <c r="E2516" s="56"/>
      <c r="F2516" s="133"/>
      <c r="G2516" s="56"/>
      <c r="H2516" s="84"/>
      <c r="I2516" s="84"/>
      <c r="J2516" s="125"/>
      <c r="K2516" s="125"/>
    </row>
    <row r="2517" spans="1:11" x14ac:dyDescent="0.25">
      <c r="A2517" s="110"/>
      <c r="B2517" s="129"/>
      <c r="C2517" s="129"/>
      <c r="D2517" s="129"/>
      <c r="E2517" s="56"/>
      <c r="F2517" s="133"/>
      <c r="G2517" s="56"/>
      <c r="H2517" s="84"/>
      <c r="I2517" s="84"/>
      <c r="J2517" s="125"/>
      <c r="K2517" s="125"/>
    </row>
    <row r="2518" spans="1:11" x14ac:dyDescent="0.25">
      <c r="A2518" s="110"/>
      <c r="B2518" s="129"/>
      <c r="C2518" s="129"/>
      <c r="D2518" s="129"/>
      <c r="E2518" s="56"/>
      <c r="F2518" s="133"/>
      <c r="G2518" s="56"/>
      <c r="H2518" s="84"/>
      <c r="I2518" s="84"/>
      <c r="J2518" s="125"/>
      <c r="K2518" s="125"/>
    </row>
    <row r="2519" spans="1:11" x14ac:dyDescent="0.25">
      <c r="A2519" s="110"/>
      <c r="B2519" s="129"/>
      <c r="C2519" s="129"/>
      <c r="D2519" s="129"/>
      <c r="E2519" s="56"/>
      <c r="F2519" s="133"/>
      <c r="G2519" s="56"/>
      <c r="H2519" s="84"/>
      <c r="I2519" s="84"/>
      <c r="J2519" s="125"/>
      <c r="K2519" s="125"/>
    </row>
    <row r="2520" spans="1:11" x14ac:dyDescent="0.25">
      <c r="A2520" s="110"/>
      <c r="B2520" s="129"/>
      <c r="C2520" s="129"/>
      <c r="D2520" s="129"/>
      <c r="E2520" s="56"/>
      <c r="F2520" s="133"/>
      <c r="G2520" s="56"/>
      <c r="H2520" s="84"/>
      <c r="I2520" s="84"/>
      <c r="J2520" s="125"/>
      <c r="K2520" s="125"/>
    </row>
    <row r="2521" spans="1:11" x14ac:dyDescent="0.25">
      <c r="A2521" s="110"/>
      <c r="B2521" s="129"/>
      <c r="C2521" s="129"/>
      <c r="D2521" s="129"/>
      <c r="E2521" s="56"/>
      <c r="F2521" s="133"/>
      <c r="G2521" s="56"/>
      <c r="H2521" s="84"/>
      <c r="I2521" s="84"/>
      <c r="J2521" s="125"/>
      <c r="K2521" s="125"/>
    </row>
    <row r="2522" spans="1:11" x14ac:dyDescent="0.25">
      <c r="A2522" s="110"/>
      <c r="B2522" s="129"/>
      <c r="C2522" s="129"/>
      <c r="D2522" s="129"/>
      <c r="E2522" s="56"/>
      <c r="F2522" s="133"/>
      <c r="G2522" s="56"/>
      <c r="H2522" s="84"/>
      <c r="I2522" s="84"/>
      <c r="J2522" s="125"/>
      <c r="K2522" s="125"/>
    </row>
    <row r="2523" spans="1:11" x14ac:dyDescent="0.25">
      <c r="A2523" s="110"/>
      <c r="B2523" s="129"/>
      <c r="C2523" s="129"/>
      <c r="D2523" s="129"/>
      <c r="E2523" s="56"/>
      <c r="F2523" s="133"/>
      <c r="G2523" s="56"/>
      <c r="H2523" s="84"/>
      <c r="I2523" s="84"/>
      <c r="J2523" s="125"/>
      <c r="K2523" s="125"/>
    </row>
    <row r="2524" spans="1:11" x14ac:dyDescent="0.25">
      <c r="A2524" s="110"/>
      <c r="B2524" s="129"/>
      <c r="C2524" s="129"/>
      <c r="D2524" s="129"/>
      <c r="E2524" s="56"/>
      <c r="F2524" s="133"/>
      <c r="G2524" s="56"/>
      <c r="H2524" s="84"/>
      <c r="I2524" s="84"/>
      <c r="J2524" s="125"/>
      <c r="K2524" s="125"/>
    </row>
    <row r="2525" spans="1:11" x14ac:dyDescent="0.25">
      <c r="A2525" s="110"/>
      <c r="B2525" s="129"/>
      <c r="C2525" s="129"/>
      <c r="D2525" s="129"/>
      <c r="E2525" s="56"/>
      <c r="F2525" s="133"/>
      <c r="G2525" s="56"/>
      <c r="H2525" s="84"/>
      <c r="I2525" s="84"/>
      <c r="J2525" s="125"/>
      <c r="K2525" s="125"/>
    </row>
    <row r="2526" spans="1:11" x14ac:dyDescent="0.25">
      <c r="A2526" s="110"/>
      <c r="B2526" s="129"/>
      <c r="C2526" s="129"/>
      <c r="D2526" s="129"/>
      <c r="E2526" s="56"/>
      <c r="F2526" s="133"/>
      <c r="G2526" s="56"/>
      <c r="H2526" s="84"/>
      <c r="I2526" s="84"/>
      <c r="J2526" s="125"/>
      <c r="K2526" s="125"/>
    </row>
    <row r="2527" spans="1:11" x14ac:dyDescent="0.25">
      <c r="A2527" s="110"/>
      <c r="B2527" s="129"/>
      <c r="C2527" s="129"/>
      <c r="D2527" s="129"/>
      <c r="E2527" s="56"/>
      <c r="F2527" s="133"/>
      <c r="G2527" s="56"/>
      <c r="H2527" s="84"/>
      <c r="I2527" s="84"/>
      <c r="J2527" s="125"/>
      <c r="K2527" s="125"/>
    </row>
    <row r="2528" spans="1:11" x14ac:dyDescent="0.25">
      <c r="A2528" s="110"/>
      <c r="B2528" s="129"/>
      <c r="C2528" s="129"/>
      <c r="D2528" s="129"/>
      <c r="E2528" s="56"/>
      <c r="F2528" s="133"/>
      <c r="G2528" s="56"/>
      <c r="H2528" s="84"/>
      <c r="I2528" s="84"/>
      <c r="J2528" s="125"/>
      <c r="K2528" s="125"/>
    </row>
    <row r="2529" spans="1:11" x14ac:dyDescent="0.25">
      <c r="A2529" s="110"/>
      <c r="B2529" s="129"/>
      <c r="C2529" s="129"/>
      <c r="D2529" s="129"/>
      <c r="E2529" s="56"/>
      <c r="F2529" s="133"/>
      <c r="G2529" s="56"/>
      <c r="H2529" s="84"/>
      <c r="I2529" s="84"/>
      <c r="J2529" s="125"/>
      <c r="K2529" s="125"/>
    </row>
    <row r="2530" spans="1:11" x14ac:dyDescent="0.25">
      <c r="A2530" s="110"/>
      <c r="B2530" s="129"/>
      <c r="C2530" s="129"/>
      <c r="D2530" s="129"/>
      <c r="E2530" s="56"/>
      <c r="F2530" s="133"/>
      <c r="G2530" s="56"/>
      <c r="H2530" s="84"/>
      <c r="I2530" s="84"/>
      <c r="J2530" s="125"/>
      <c r="K2530" s="125"/>
    </row>
    <row r="2531" spans="1:11" x14ac:dyDescent="0.25">
      <c r="A2531" s="110"/>
      <c r="B2531" s="129"/>
      <c r="C2531" s="129"/>
      <c r="D2531" s="129"/>
      <c r="E2531" s="56"/>
      <c r="F2531" s="133"/>
      <c r="G2531" s="56"/>
      <c r="H2531" s="84"/>
      <c r="I2531" s="84"/>
      <c r="J2531" s="125"/>
      <c r="K2531" s="125"/>
    </row>
    <row r="2532" spans="1:11" x14ac:dyDescent="0.25">
      <c r="A2532" s="110"/>
      <c r="B2532" s="129"/>
      <c r="C2532" s="129"/>
      <c r="D2532" s="129"/>
      <c r="E2532" s="56"/>
      <c r="F2532" s="133"/>
      <c r="G2532" s="56"/>
      <c r="H2532" s="84"/>
      <c r="I2532" s="84"/>
      <c r="J2532" s="125"/>
      <c r="K2532" s="125"/>
    </row>
    <row r="2533" spans="1:11" x14ac:dyDescent="0.25">
      <c r="A2533" s="110"/>
      <c r="B2533" s="129"/>
      <c r="C2533" s="129"/>
      <c r="D2533" s="129"/>
      <c r="E2533" s="56"/>
      <c r="F2533" s="133"/>
      <c r="G2533" s="56"/>
      <c r="H2533" s="84"/>
      <c r="I2533" s="84"/>
      <c r="J2533" s="125"/>
      <c r="K2533" s="125"/>
    </row>
    <row r="2534" spans="1:11" x14ac:dyDescent="0.25">
      <c r="A2534" s="110"/>
      <c r="B2534" s="129"/>
      <c r="C2534" s="129"/>
      <c r="D2534" s="129"/>
      <c r="E2534" s="56"/>
      <c r="F2534" s="133"/>
      <c r="G2534" s="56"/>
      <c r="H2534" s="84"/>
      <c r="I2534" s="84"/>
      <c r="J2534" s="125"/>
      <c r="K2534" s="125"/>
    </row>
    <row r="2535" spans="1:11" x14ac:dyDescent="0.25">
      <c r="A2535" s="110"/>
      <c r="B2535" s="129"/>
      <c r="C2535" s="129"/>
      <c r="D2535" s="129"/>
      <c r="E2535" s="56"/>
      <c r="F2535" s="133"/>
      <c r="G2535" s="56"/>
      <c r="H2535" s="84"/>
      <c r="I2535" s="84"/>
      <c r="J2535" s="125"/>
      <c r="K2535" s="125"/>
    </row>
    <row r="2536" spans="1:11" x14ac:dyDescent="0.25">
      <c r="A2536" s="110"/>
      <c r="B2536" s="129"/>
      <c r="C2536" s="129"/>
      <c r="D2536" s="129"/>
      <c r="E2536" s="56"/>
      <c r="F2536" s="133"/>
      <c r="G2536" s="56"/>
      <c r="H2536" s="84"/>
      <c r="I2536" s="84"/>
      <c r="J2536" s="125"/>
      <c r="K2536" s="125"/>
    </row>
    <row r="2537" spans="1:11" x14ac:dyDescent="0.25">
      <c r="A2537" s="110"/>
      <c r="B2537" s="129"/>
      <c r="C2537" s="129"/>
      <c r="D2537" s="129"/>
      <c r="E2537" s="56"/>
      <c r="F2537" s="133"/>
      <c r="G2537" s="56"/>
      <c r="H2537" s="84"/>
      <c r="I2537" s="84"/>
      <c r="J2537" s="125"/>
      <c r="K2537" s="125"/>
    </row>
    <row r="2538" spans="1:11" x14ac:dyDescent="0.25">
      <c r="A2538" s="110"/>
      <c r="B2538" s="129"/>
      <c r="C2538" s="129"/>
      <c r="D2538" s="129"/>
      <c r="E2538" s="56"/>
      <c r="F2538" s="133"/>
      <c r="G2538" s="56"/>
      <c r="H2538" s="84"/>
      <c r="I2538" s="84"/>
      <c r="J2538" s="125"/>
      <c r="K2538" s="125"/>
    </row>
    <row r="2539" spans="1:11" x14ac:dyDescent="0.25">
      <c r="A2539" s="110"/>
      <c r="B2539" s="129"/>
      <c r="C2539" s="129"/>
      <c r="D2539" s="129"/>
      <c r="E2539" s="56"/>
      <c r="F2539" s="133"/>
      <c r="G2539" s="56"/>
      <c r="H2539" s="84"/>
      <c r="I2539" s="84"/>
      <c r="J2539" s="125"/>
      <c r="K2539" s="125"/>
    </row>
    <row r="2540" spans="1:11" x14ac:dyDescent="0.25">
      <c r="A2540" s="110"/>
      <c r="B2540" s="129"/>
      <c r="C2540" s="129"/>
      <c r="D2540" s="129"/>
      <c r="E2540" s="56"/>
      <c r="F2540" s="133"/>
      <c r="G2540" s="56"/>
      <c r="H2540" s="84"/>
      <c r="I2540" s="84"/>
      <c r="J2540" s="125"/>
      <c r="K2540" s="125"/>
    </row>
    <row r="2541" spans="1:11" x14ac:dyDescent="0.25">
      <c r="A2541" s="110"/>
      <c r="B2541" s="129"/>
      <c r="C2541" s="129"/>
      <c r="D2541" s="129"/>
      <c r="E2541" s="56"/>
      <c r="F2541" s="133"/>
      <c r="G2541" s="56"/>
      <c r="H2541" s="84"/>
      <c r="I2541" s="84"/>
      <c r="J2541" s="125"/>
      <c r="K2541" s="125"/>
    </row>
    <row r="2542" spans="1:11" x14ac:dyDescent="0.25">
      <c r="A2542" s="110"/>
      <c r="B2542" s="129"/>
      <c r="C2542" s="129"/>
      <c r="D2542" s="129"/>
      <c r="E2542" s="56"/>
      <c r="F2542" s="133"/>
      <c r="G2542" s="56"/>
      <c r="H2542" s="84"/>
      <c r="I2542" s="84"/>
      <c r="J2542" s="125"/>
      <c r="K2542" s="125"/>
    </row>
    <row r="2543" spans="1:11" x14ac:dyDescent="0.25">
      <c r="A2543" s="110"/>
      <c r="B2543" s="129"/>
      <c r="C2543" s="129"/>
      <c r="D2543" s="129"/>
      <c r="E2543" s="56"/>
      <c r="F2543" s="133"/>
      <c r="G2543" s="56"/>
      <c r="H2543" s="84"/>
      <c r="I2543" s="84"/>
      <c r="J2543" s="125"/>
      <c r="K2543" s="125"/>
    </row>
    <row r="2544" spans="1:11" x14ac:dyDescent="0.25">
      <c r="A2544" s="110"/>
      <c r="B2544" s="129"/>
      <c r="C2544" s="129"/>
      <c r="D2544" s="129"/>
      <c r="E2544" s="56"/>
      <c r="F2544" s="133"/>
      <c r="G2544" s="56"/>
      <c r="H2544" s="84"/>
      <c r="I2544" s="84"/>
      <c r="J2544" s="125"/>
      <c r="K2544" s="125"/>
    </row>
    <row r="2545" spans="1:11" x14ac:dyDescent="0.25">
      <c r="A2545" s="110"/>
      <c r="B2545" s="129"/>
      <c r="C2545" s="129"/>
      <c r="D2545" s="129"/>
      <c r="E2545" s="56"/>
      <c r="F2545" s="133"/>
      <c r="G2545" s="56"/>
      <c r="H2545" s="84"/>
      <c r="I2545" s="84"/>
      <c r="J2545" s="125"/>
      <c r="K2545" s="125"/>
    </row>
    <row r="2546" spans="1:11" x14ac:dyDescent="0.25">
      <c r="A2546" s="110"/>
      <c r="B2546" s="129"/>
      <c r="C2546" s="129"/>
      <c r="D2546" s="129"/>
      <c r="E2546" s="56"/>
      <c r="F2546" s="133"/>
      <c r="G2546" s="56"/>
      <c r="H2546" s="84"/>
      <c r="I2546" s="84"/>
      <c r="J2546" s="125"/>
      <c r="K2546" s="125"/>
    </row>
    <row r="2547" spans="1:11" x14ac:dyDescent="0.25">
      <c r="A2547" s="110"/>
      <c r="B2547" s="129"/>
      <c r="C2547" s="129"/>
      <c r="D2547" s="129"/>
      <c r="E2547" s="56"/>
      <c r="F2547" s="133"/>
      <c r="G2547" s="56"/>
      <c r="H2547" s="84"/>
      <c r="I2547" s="84"/>
      <c r="J2547" s="125"/>
      <c r="K2547" s="125"/>
    </row>
    <row r="2548" spans="1:11" x14ac:dyDescent="0.25">
      <c r="A2548" s="110"/>
      <c r="B2548" s="129"/>
      <c r="C2548" s="129"/>
      <c r="D2548" s="129"/>
      <c r="E2548" s="56"/>
      <c r="F2548" s="133"/>
      <c r="G2548" s="56"/>
      <c r="H2548" s="84"/>
      <c r="I2548" s="84"/>
      <c r="J2548" s="125"/>
      <c r="K2548" s="125"/>
    </row>
    <row r="2549" spans="1:11" x14ac:dyDescent="0.25">
      <c r="A2549" s="110"/>
      <c r="B2549" s="129"/>
      <c r="C2549" s="129"/>
      <c r="D2549" s="129"/>
      <c r="E2549" s="56"/>
      <c r="F2549" s="133"/>
      <c r="G2549" s="56"/>
      <c r="H2549" s="84"/>
      <c r="I2549" s="84"/>
      <c r="J2549" s="125"/>
      <c r="K2549" s="125"/>
    </row>
    <row r="2550" spans="1:11" x14ac:dyDescent="0.25">
      <c r="A2550" s="110"/>
      <c r="B2550" s="129"/>
      <c r="C2550" s="129"/>
      <c r="D2550" s="129"/>
      <c r="E2550" s="56"/>
      <c r="F2550" s="133"/>
      <c r="G2550" s="56"/>
      <c r="H2550" s="84"/>
      <c r="I2550" s="84"/>
      <c r="J2550" s="125"/>
      <c r="K2550" s="125"/>
    </row>
    <row r="2551" spans="1:11" x14ac:dyDescent="0.25">
      <c r="A2551" s="110"/>
      <c r="B2551" s="129"/>
      <c r="C2551" s="129"/>
      <c r="D2551" s="129"/>
      <c r="E2551" s="56"/>
      <c r="F2551" s="133"/>
      <c r="G2551" s="56"/>
      <c r="H2551" s="84"/>
      <c r="I2551" s="84"/>
      <c r="J2551" s="125"/>
      <c r="K2551" s="125"/>
    </row>
    <row r="2552" spans="1:11" x14ac:dyDescent="0.25">
      <c r="A2552" s="110"/>
      <c r="B2552" s="129"/>
      <c r="C2552" s="129"/>
      <c r="D2552" s="129"/>
      <c r="E2552" s="56"/>
      <c r="F2552" s="133"/>
      <c r="G2552" s="56"/>
      <c r="H2552" s="84"/>
      <c r="I2552" s="84"/>
      <c r="J2552" s="125"/>
      <c r="K2552" s="125"/>
    </row>
    <row r="2553" spans="1:11" x14ac:dyDescent="0.25">
      <c r="A2553" s="110"/>
      <c r="B2553" s="129"/>
      <c r="C2553" s="129"/>
      <c r="D2553" s="129"/>
      <c r="E2553" s="56"/>
      <c r="F2553" s="133"/>
      <c r="G2553" s="56"/>
      <c r="H2553" s="84"/>
      <c r="I2553" s="84"/>
      <c r="J2553" s="125"/>
      <c r="K2553" s="125"/>
    </row>
    <row r="2554" spans="1:11" x14ac:dyDescent="0.25">
      <c r="A2554" s="110"/>
      <c r="B2554" s="129"/>
      <c r="C2554" s="129"/>
      <c r="D2554" s="129"/>
      <c r="E2554" s="56"/>
      <c r="F2554" s="133"/>
      <c r="G2554" s="56"/>
      <c r="H2554" s="84"/>
      <c r="I2554" s="84"/>
      <c r="J2554" s="125"/>
      <c r="K2554" s="125"/>
    </row>
    <row r="2555" spans="1:11" x14ac:dyDescent="0.25">
      <c r="A2555" s="110"/>
      <c r="B2555" s="129"/>
      <c r="C2555" s="129"/>
      <c r="D2555" s="129"/>
      <c r="E2555" s="56"/>
      <c r="F2555" s="133"/>
      <c r="G2555" s="56"/>
      <c r="H2555" s="84"/>
      <c r="I2555" s="84"/>
      <c r="J2555" s="125"/>
      <c r="K2555" s="125"/>
    </row>
    <row r="2556" spans="1:11" x14ac:dyDescent="0.25">
      <c r="A2556" s="110"/>
      <c r="B2556" s="129"/>
      <c r="C2556" s="129"/>
      <c r="D2556" s="129"/>
      <c r="E2556" s="56"/>
      <c r="F2556" s="133"/>
      <c r="G2556" s="56"/>
      <c r="H2556" s="84"/>
      <c r="I2556" s="84"/>
      <c r="J2556" s="125"/>
      <c r="K2556" s="125"/>
    </row>
    <row r="2557" spans="1:11" x14ac:dyDescent="0.25">
      <c r="A2557" s="110"/>
      <c r="B2557" s="129"/>
      <c r="C2557" s="129"/>
      <c r="D2557" s="129"/>
      <c r="E2557" s="56"/>
      <c r="F2557" s="133"/>
      <c r="G2557" s="56"/>
      <c r="H2557" s="84"/>
      <c r="I2557" s="84"/>
      <c r="J2557" s="125"/>
      <c r="K2557" s="125"/>
    </row>
    <row r="2558" spans="1:11" x14ac:dyDescent="0.25">
      <c r="A2558" s="110"/>
      <c r="B2558" s="129"/>
      <c r="C2558" s="129"/>
      <c r="D2558" s="129"/>
      <c r="E2558" s="56"/>
      <c r="F2558" s="133"/>
      <c r="G2558" s="56"/>
      <c r="H2558" s="84"/>
      <c r="I2558" s="84"/>
      <c r="J2558" s="125"/>
      <c r="K2558" s="125"/>
    </row>
    <row r="2559" spans="1:11" x14ac:dyDescent="0.25">
      <c r="A2559" s="110"/>
      <c r="B2559" s="129"/>
      <c r="C2559" s="129"/>
      <c r="D2559" s="129"/>
      <c r="E2559" s="56"/>
      <c r="F2559" s="133"/>
      <c r="G2559" s="56"/>
      <c r="H2559" s="84"/>
      <c r="I2559" s="84"/>
      <c r="J2559" s="125"/>
      <c r="K2559" s="125"/>
    </row>
    <row r="2560" spans="1:11" x14ac:dyDescent="0.25">
      <c r="A2560" s="110"/>
      <c r="B2560" s="129"/>
      <c r="C2560" s="129"/>
      <c r="D2560" s="129"/>
      <c r="E2560" s="56"/>
      <c r="F2560" s="133"/>
      <c r="G2560" s="56"/>
      <c r="H2560" s="84"/>
      <c r="I2560" s="84"/>
      <c r="J2560" s="125"/>
      <c r="K2560" s="125"/>
    </row>
    <row r="2561" spans="1:11" x14ac:dyDescent="0.25">
      <c r="A2561" s="110"/>
      <c r="B2561" s="129"/>
      <c r="C2561" s="129"/>
      <c r="D2561" s="129"/>
      <c r="E2561" s="56"/>
      <c r="F2561" s="133"/>
      <c r="G2561" s="56"/>
      <c r="H2561" s="84"/>
      <c r="I2561" s="84"/>
      <c r="J2561" s="125"/>
      <c r="K2561" s="125"/>
    </row>
    <row r="2562" spans="1:11" x14ac:dyDescent="0.25">
      <c r="A2562" s="110"/>
      <c r="B2562" s="129"/>
      <c r="C2562" s="129"/>
      <c r="D2562" s="129"/>
      <c r="E2562" s="56"/>
      <c r="F2562" s="133"/>
      <c r="G2562" s="56"/>
      <c r="H2562" s="84"/>
      <c r="I2562" s="84"/>
      <c r="J2562" s="125"/>
      <c r="K2562" s="125"/>
    </row>
    <row r="2563" spans="1:11" x14ac:dyDescent="0.25">
      <c r="A2563" s="110"/>
      <c r="B2563" s="129"/>
      <c r="C2563" s="129"/>
      <c r="D2563" s="129"/>
      <c r="E2563" s="56"/>
      <c r="F2563" s="133"/>
      <c r="G2563" s="56"/>
      <c r="H2563" s="84"/>
      <c r="I2563" s="84"/>
      <c r="J2563" s="125"/>
      <c r="K2563" s="125"/>
    </row>
    <row r="2564" spans="1:11" x14ac:dyDescent="0.25">
      <c r="A2564" s="110"/>
      <c r="B2564" s="129"/>
      <c r="C2564" s="129"/>
      <c r="D2564" s="129"/>
      <c r="E2564" s="56"/>
      <c r="F2564" s="133"/>
      <c r="G2564" s="56"/>
      <c r="H2564" s="84"/>
      <c r="I2564" s="84"/>
      <c r="J2564" s="125"/>
      <c r="K2564" s="125"/>
    </row>
    <row r="2565" spans="1:11" x14ac:dyDescent="0.25">
      <c r="A2565" s="110"/>
      <c r="B2565" s="129"/>
      <c r="C2565" s="129"/>
      <c r="D2565" s="129"/>
      <c r="E2565" s="56"/>
      <c r="F2565" s="133"/>
      <c r="G2565" s="56"/>
      <c r="H2565" s="84"/>
      <c r="I2565" s="84"/>
      <c r="J2565" s="125"/>
      <c r="K2565" s="125"/>
    </row>
    <row r="2566" spans="1:11" x14ac:dyDescent="0.25">
      <c r="A2566" s="110"/>
      <c r="B2566" s="129"/>
      <c r="C2566" s="129"/>
      <c r="D2566" s="129"/>
      <c r="E2566" s="56"/>
      <c r="F2566" s="133"/>
      <c r="G2566" s="56"/>
      <c r="H2566" s="84"/>
      <c r="I2566" s="84"/>
      <c r="J2566" s="125"/>
      <c r="K2566" s="125"/>
    </row>
    <row r="2567" spans="1:11" x14ac:dyDescent="0.25">
      <c r="A2567" s="110"/>
      <c r="B2567" s="129"/>
      <c r="C2567" s="129"/>
      <c r="D2567" s="129"/>
      <c r="E2567" s="56"/>
      <c r="F2567" s="133"/>
      <c r="G2567" s="56"/>
      <c r="H2567" s="84"/>
      <c r="I2567" s="84"/>
      <c r="J2567" s="125"/>
      <c r="K2567" s="125"/>
    </row>
    <row r="2568" spans="1:11" x14ac:dyDescent="0.25">
      <c r="A2568" s="110"/>
      <c r="B2568" s="129"/>
      <c r="C2568" s="129"/>
      <c r="D2568" s="129"/>
      <c r="E2568" s="56"/>
      <c r="F2568" s="133"/>
      <c r="G2568" s="56"/>
      <c r="H2568" s="84"/>
      <c r="I2568" s="84"/>
      <c r="J2568" s="125"/>
      <c r="K2568" s="125"/>
    </row>
    <row r="2569" spans="1:11" x14ac:dyDescent="0.25">
      <c r="A2569" s="110"/>
      <c r="B2569" s="129"/>
      <c r="C2569" s="129"/>
      <c r="D2569" s="129"/>
      <c r="E2569" s="56"/>
      <c r="F2569" s="133"/>
      <c r="G2569" s="56"/>
      <c r="H2569" s="84"/>
      <c r="I2569" s="84"/>
      <c r="J2569" s="125"/>
      <c r="K2569" s="125"/>
    </row>
    <row r="2570" spans="1:11" x14ac:dyDescent="0.25">
      <c r="A2570" s="110"/>
      <c r="B2570" s="129"/>
      <c r="C2570" s="129"/>
      <c r="D2570" s="129"/>
      <c r="E2570" s="56"/>
      <c r="F2570" s="133"/>
      <c r="G2570" s="56"/>
      <c r="H2570" s="84"/>
      <c r="I2570" s="84"/>
      <c r="J2570" s="125"/>
      <c r="K2570" s="125"/>
    </row>
    <row r="2571" spans="1:11" x14ac:dyDescent="0.25">
      <c r="A2571" s="110"/>
      <c r="B2571" s="129"/>
      <c r="C2571" s="129"/>
      <c r="D2571" s="129"/>
      <c r="E2571" s="56"/>
      <c r="F2571" s="133"/>
      <c r="G2571" s="56"/>
      <c r="H2571" s="84"/>
      <c r="I2571" s="84"/>
      <c r="J2571" s="125"/>
      <c r="K2571" s="125"/>
    </row>
    <row r="2572" spans="1:11" x14ac:dyDescent="0.25">
      <c r="A2572" s="110"/>
      <c r="B2572" s="129"/>
      <c r="C2572" s="129"/>
      <c r="D2572" s="129"/>
      <c r="E2572" s="56"/>
      <c r="F2572" s="133"/>
      <c r="G2572" s="56"/>
      <c r="H2572" s="84"/>
      <c r="I2572" s="84"/>
      <c r="J2572" s="125"/>
      <c r="K2572" s="125"/>
    </row>
    <row r="2573" spans="1:11" x14ac:dyDescent="0.25">
      <c r="A2573" s="110"/>
      <c r="B2573" s="129"/>
      <c r="C2573" s="129"/>
      <c r="D2573" s="129"/>
      <c r="E2573" s="56"/>
      <c r="F2573" s="133"/>
      <c r="G2573" s="56"/>
      <c r="H2573" s="84"/>
      <c r="I2573" s="84"/>
      <c r="J2573" s="125"/>
      <c r="K2573" s="125"/>
    </row>
    <row r="2574" spans="1:11" x14ac:dyDescent="0.25">
      <c r="A2574" s="110"/>
      <c r="B2574" s="129"/>
      <c r="C2574" s="129"/>
      <c r="D2574" s="129"/>
      <c r="E2574" s="56"/>
      <c r="F2574" s="133"/>
      <c r="G2574" s="56"/>
      <c r="H2574" s="84"/>
      <c r="I2574" s="84"/>
      <c r="J2574" s="125"/>
      <c r="K2574" s="125"/>
    </row>
    <row r="2575" spans="1:11" x14ac:dyDescent="0.25">
      <c r="A2575" s="110"/>
      <c r="B2575" s="129"/>
      <c r="C2575" s="129"/>
      <c r="D2575" s="129"/>
      <c r="E2575" s="56"/>
      <c r="F2575" s="133"/>
      <c r="G2575" s="56"/>
      <c r="H2575" s="84"/>
      <c r="I2575" s="84"/>
      <c r="J2575" s="125"/>
      <c r="K2575" s="125"/>
    </row>
    <row r="2576" spans="1:11" x14ac:dyDescent="0.25">
      <c r="A2576" s="110"/>
      <c r="B2576" s="129"/>
      <c r="C2576" s="129"/>
      <c r="D2576" s="129"/>
      <c r="E2576" s="56"/>
      <c r="F2576" s="133"/>
      <c r="G2576" s="56"/>
      <c r="H2576" s="84"/>
      <c r="I2576" s="84"/>
      <c r="J2576" s="125"/>
      <c r="K2576" s="125"/>
    </row>
    <row r="2577" spans="1:11" x14ac:dyDescent="0.25">
      <c r="A2577" s="110"/>
      <c r="B2577" s="129"/>
      <c r="C2577" s="129"/>
      <c r="D2577" s="129"/>
      <c r="E2577" s="56"/>
      <c r="F2577" s="133"/>
      <c r="G2577" s="56"/>
      <c r="H2577" s="84"/>
      <c r="I2577" s="84"/>
      <c r="J2577" s="125"/>
      <c r="K2577" s="125"/>
    </row>
    <row r="2578" spans="1:11" x14ac:dyDescent="0.25">
      <c r="A2578" s="110"/>
      <c r="B2578" s="129"/>
      <c r="C2578" s="129"/>
      <c r="D2578" s="129"/>
      <c r="E2578" s="56"/>
      <c r="F2578" s="133"/>
      <c r="G2578" s="56"/>
      <c r="H2578" s="84"/>
      <c r="I2578" s="84"/>
      <c r="J2578" s="125"/>
      <c r="K2578" s="125"/>
    </row>
    <row r="2579" spans="1:11" x14ac:dyDescent="0.25">
      <c r="A2579" s="110"/>
      <c r="B2579" s="129"/>
      <c r="C2579" s="129"/>
      <c r="D2579" s="129"/>
      <c r="E2579" s="56"/>
      <c r="F2579" s="133"/>
      <c r="G2579" s="56"/>
      <c r="H2579" s="84"/>
      <c r="I2579" s="84"/>
      <c r="J2579" s="125"/>
      <c r="K2579" s="125"/>
    </row>
    <row r="2580" spans="1:11" x14ac:dyDescent="0.25">
      <c r="A2580" s="110"/>
      <c r="B2580" s="129"/>
      <c r="C2580" s="129"/>
      <c r="D2580" s="129"/>
      <c r="E2580" s="56"/>
      <c r="F2580" s="133"/>
      <c r="G2580" s="56"/>
      <c r="H2580" s="84"/>
      <c r="I2580" s="84"/>
      <c r="J2580" s="125"/>
      <c r="K2580" s="125"/>
    </row>
    <row r="2581" spans="1:11" x14ac:dyDescent="0.25">
      <c r="A2581" s="110"/>
      <c r="B2581" s="129"/>
      <c r="C2581" s="129"/>
      <c r="D2581" s="129"/>
      <c r="E2581" s="56"/>
      <c r="F2581" s="133"/>
      <c r="G2581" s="56"/>
      <c r="H2581" s="84"/>
      <c r="I2581" s="84"/>
      <c r="J2581" s="125"/>
      <c r="K2581" s="125"/>
    </row>
    <row r="2582" spans="1:11" x14ac:dyDescent="0.25">
      <c r="A2582" s="110"/>
      <c r="B2582" s="129"/>
      <c r="C2582" s="129"/>
      <c r="D2582" s="129"/>
      <c r="E2582" s="56"/>
      <c r="F2582" s="133"/>
      <c r="G2582" s="56"/>
      <c r="H2582" s="84"/>
      <c r="I2582" s="84"/>
      <c r="J2582" s="125"/>
      <c r="K2582" s="125"/>
    </row>
    <row r="2583" spans="1:11" x14ac:dyDescent="0.25">
      <c r="A2583" s="110"/>
      <c r="B2583" s="129"/>
      <c r="C2583" s="129"/>
      <c r="D2583" s="129"/>
      <c r="E2583" s="56"/>
      <c r="F2583" s="133"/>
      <c r="G2583" s="56"/>
      <c r="H2583" s="84"/>
      <c r="I2583" s="84"/>
      <c r="J2583" s="125"/>
      <c r="K2583" s="125"/>
    </row>
    <row r="2584" spans="1:11" x14ac:dyDescent="0.25">
      <c r="A2584" s="110"/>
      <c r="B2584" s="129"/>
      <c r="C2584" s="129"/>
      <c r="D2584" s="129"/>
      <c r="E2584" s="56"/>
      <c r="F2584" s="133"/>
      <c r="G2584" s="56"/>
      <c r="H2584" s="84"/>
      <c r="I2584" s="84"/>
      <c r="J2584" s="125"/>
      <c r="K2584" s="125"/>
    </row>
    <row r="2585" spans="1:11" x14ac:dyDescent="0.25">
      <c r="A2585" s="110"/>
      <c r="B2585" s="129"/>
      <c r="C2585" s="129"/>
      <c r="D2585" s="129"/>
      <c r="E2585" s="56"/>
      <c r="F2585" s="133"/>
      <c r="G2585" s="56"/>
      <c r="H2585" s="84"/>
      <c r="I2585" s="84"/>
      <c r="J2585" s="125"/>
      <c r="K2585" s="125"/>
    </row>
    <row r="2586" spans="1:11" x14ac:dyDescent="0.25">
      <c r="A2586" s="110"/>
      <c r="B2586" s="129"/>
      <c r="C2586" s="129"/>
      <c r="D2586" s="129"/>
      <c r="E2586" s="56"/>
      <c r="F2586" s="133"/>
      <c r="G2586" s="56"/>
      <c r="H2586" s="84"/>
      <c r="I2586" s="84"/>
      <c r="J2586" s="125"/>
      <c r="K2586" s="125"/>
    </row>
    <row r="2587" spans="1:11" x14ac:dyDescent="0.25">
      <c r="A2587" s="110"/>
      <c r="B2587" s="129"/>
      <c r="C2587" s="129"/>
      <c r="D2587" s="129"/>
      <c r="E2587" s="56"/>
      <c r="F2587" s="133"/>
      <c r="G2587" s="56"/>
      <c r="H2587" s="84"/>
      <c r="I2587" s="84"/>
      <c r="J2587" s="125"/>
      <c r="K2587" s="125"/>
    </row>
    <row r="2588" spans="1:11" x14ac:dyDescent="0.25">
      <c r="A2588" s="110"/>
      <c r="B2588" s="129"/>
      <c r="C2588" s="129"/>
      <c r="D2588" s="129"/>
      <c r="E2588" s="56"/>
      <c r="F2588" s="133"/>
      <c r="G2588" s="56"/>
      <c r="H2588" s="84"/>
      <c r="I2588" s="84"/>
      <c r="J2588" s="125"/>
      <c r="K2588" s="125"/>
    </row>
    <row r="2589" spans="1:11" x14ac:dyDescent="0.25">
      <c r="A2589" s="110"/>
      <c r="B2589" s="129"/>
      <c r="C2589" s="129"/>
      <c r="D2589" s="129"/>
      <c r="E2589" s="56"/>
      <c r="F2589" s="133"/>
      <c r="G2589" s="56"/>
      <c r="H2589" s="84"/>
      <c r="I2589" s="84"/>
      <c r="J2589" s="125"/>
      <c r="K2589" s="125"/>
    </row>
    <row r="2590" spans="1:11" x14ac:dyDescent="0.25">
      <c r="A2590" s="110"/>
      <c r="B2590" s="129"/>
      <c r="C2590" s="129"/>
      <c r="D2590" s="129"/>
      <c r="E2590" s="56"/>
      <c r="F2590" s="133"/>
      <c r="G2590" s="56"/>
      <c r="H2590" s="84"/>
      <c r="I2590" s="84"/>
      <c r="J2590" s="125"/>
      <c r="K2590" s="125"/>
    </row>
    <row r="2591" spans="1:11" x14ac:dyDescent="0.25">
      <c r="A2591" s="110"/>
      <c r="B2591" s="129"/>
      <c r="C2591" s="129"/>
      <c r="D2591" s="129"/>
      <c r="E2591" s="56"/>
      <c r="F2591" s="133"/>
      <c r="G2591" s="56"/>
      <c r="H2591" s="84"/>
      <c r="I2591" s="84"/>
      <c r="J2591" s="125"/>
      <c r="K2591" s="125"/>
    </row>
    <row r="2592" spans="1:11" x14ac:dyDescent="0.25">
      <c r="A2592" s="110"/>
      <c r="B2592" s="129"/>
      <c r="C2592" s="129"/>
      <c r="D2592" s="129"/>
      <c r="E2592" s="56"/>
      <c r="F2592" s="133"/>
      <c r="G2592" s="56"/>
      <c r="H2592" s="84"/>
      <c r="I2592" s="84"/>
      <c r="J2592" s="125"/>
      <c r="K2592" s="125"/>
    </row>
    <row r="2593" spans="1:11" x14ac:dyDescent="0.25">
      <c r="A2593" s="110"/>
      <c r="B2593" s="129"/>
      <c r="C2593" s="129"/>
      <c r="D2593" s="129"/>
      <c r="E2593" s="56"/>
      <c r="F2593" s="133"/>
      <c r="G2593" s="56"/>
      <c r="H2593" s="84"/>
      <c r="I2593" s="84"/>
      <c r="J2593" s="125"/>
      <c r="K2593" s="125"/>
    </row>
    <row r="2594" spans="1:11" x14ac:dyDescent="0.25">
      <c r="A2594" s="110"/>
      <c r="B2594" s="129"/>
      <c r="C2594" s="129"/>
      <c r="D2594" s="129"/>
      <c r="E2594" s="56"/>
      <c r="F2594" s="133"/>
      <c r="G2594" s="56"/>
      <c r="H2594" s="84"/>
      <c r="I2594" s="84"/>
      <c r="J2594" s="125"/>
      <c r="K2594" s="125"/>
    </row>
    <row r="2595" spans="1:11" x14ac:dyDescent="0.25">
      <c r="A2595" s="110"/>
      <c r="B2595" s="129"/>
      <c r="C2595" s="129"/>
      <c r="D2595" s="129"/>
      <c r="E2595" s="56"/>
      <c r="F2595" s="133"/>
      <c r="G2595" s="56"/>
      <c r="H2595" s="84"/>
      <c r="I2595" s="84"/>
      <c r="J2595" s="125"/>
      <c r="K2595" s="125"/>
    </row>
    <row r="2596" spans="1:11" x14ac:dyDescent="0.25">
      <c r="A2596" s="110"/>
      <c r="B2596" s="129"/>
      <c r="C2596" s="129"/>
      <c r="D2596" s="129"/>
      <c r="E2596" s="56"/>
      <c r="F2596" s="133"/>
      <c r="G2596" s="56"/>
      <c r="H2596" s="84"/>
      <c r="I2596" s="84"/>
      <c r="J2596" s="125"/>
      <c r="K2596" s="125"/>
    </row>
    <row r="2597" spans="1:11" x14ac:dyDescent="0.25">
      <c r="A2597" s="110"/>
      <c r="B2597" s="129"/>
      <c r="C2597" s="129"/>
      <c r="D2597" s="129"/>
      <c r="E2597" s="56"/>
      <c r="F2597" s="133"/>
      <c r="G2597" s="56"/>
      <c r="H2597" s="84"/>
      <c r="I2597" s="84"/>
      <c r="J2597" s="125"/>
      <c r="K2597" s="125"/>
    </row>
    <row r="2598" spans="1:11" x14ac:dyDescent="0.25">
      <c r="A2598" s="110"/>
      <c r="B2598" s="129"/>
      <c r="C2598" s="129"/>
      <c r="D2598" s="129"/>
      <c r="E2598" s="56"/>
      <c r="F2598" s="133"/>
      <c r="G2598" s="56"/>
      <c r="H2598" s="84"/>
      <c r="I2598" s="84"/>
      <c r="J2598" s="125"/>
      <c r="K2598" s="125"/>
    </row>
    <row r="2599" spans="1:11" x14ac:dyDescent="0.25">
      <c r="A2599" s="110"/>
      <c r="B2599" s="129"/>
      <c r="C2599" s="129"/>
      <c r="D2599" s="129"/>
      <c r="E2599" s="56"/>
      <c r="F2599" s="133"/>
      <c r="G2599" s="56"/>
      <c r="H2599" s="84"/>
      <c r="I2599" s="84"/>
      <c r="J2599" s="125"/>
      <c r="K2599" s="125"/>
    </row>
    <row r="2600" spans="1:11" x14ac:dyDescent="0.25">
      <c r="A2600" s="110"/>
      <c r="B2600" s="129"/>
      <c r="C2600" s="129"/>
      <c r="D2600" s="129"/>
      <c r="E2600" s="56"/>
      <c r="F2600" s="133"/>
      <c r="G2600" s="56"/>
      <c r="H2600" s="84"/>
      <c r="I2600" s="84"/>
      <c r="J2600" s="125"/>
      <c r="K2600" s="125"/>
    </row>
    <row r="2601" spans="1:11" x14ac:dyDescent="0.25">
      <c r="A2601" s="110"/>
      <c r="B2601" s="129"/>
      <c r="C2601" s="129"/>
      <c r="D2601" s="129"/>
      <c r="E2601" s="56"/>
      <c r="F2601" s="133"/>
      <c r="G2601" s="56"/>
      <c r="H2601" s="84"/>
      <c r="I2601" s="84"/>
      <c r="J2601" s="125"/>
      <c r="K2601" s="125"/>
    </row>
    <row r="2602" spans="1:11" x14ac:dyDescent="0.25">
      <c r="A2602" s="110"/>
      <c r="B2602" s="129"/>
      <c r="C2602" s="129"/>
      <c r="D2602" s="129"/>
      <c r="E2602" s="56"/>
      <c r="F2602" s="133"/>
      <c r="G2602" s="56"/>
      <c r="H2602" s="84"/>
      <c r="I2602" s="84"/>
      <c r="J2602" s="125"/>
      <c r="K2602" s="125"/>
    </row>
    <row r="2603" spans="1:11" x14ac:dyDescent="0.25">
      <c r="A2603" s="110"/>
      <c r="B2603" s="129"/>
      <c r="C2603" s="129"/>
      <c r="D2603" s="129"/>
      <c r="E2603" s="56"/>
      <c r="F2603" s="133"/>
      <c r="G2603" s="56"/>
      <c r="H2603" s="84"/>
      <c r="I2603" s="84"/>
      <c r="J2603" s="125"/>
      <c r="K2603" s="125"/>
    </row>
    <row r="2604" spans="1:11" x14ac:dyDescent="0.25">
      <c r="A2604" s="110"/>
      <c r="B2604" s="129"/>
      <c r="C2604" s="129"/>
      <c r="D2604" s="129"/>
      <c r="E2604" s="56"/>
      <c r="F2604" s="133"/>
      <c r="G2604" s="56"/>
      <c r="H2604" s="84"/>
      <c r="I2604" s="84"/>
      <c r="J2604" s="125"/>
      <c r="K2604" s="125"/>
    </row>
    <row r="2605" spans="1:11" x14ac:dyDescent="0.25">
      <c r="A2605" s="110"/>
      <c r="B2605" s="129"/>
      <c r="C2605" s="129"/>
      <c r="D2605" s="129"/>
      <c r="E2605" s="56"/>
      <c r="F2605" s="133"/>
      <c r="G2605" s="56"/>
      <c r="H2605" s="84"/>
      <c r="I2605" s="84"/>
      <c r="J2605" s="125"/>
      <c r="K2605" s="125"/>
    </row>
    <row r="2606" spans="1:11" x14ac:dyDescent="0.25">
      <c r="A2606" s="110"/>
      <c r="B2606" s="129"/>
      <c r="C2606" s="129"/>
      <c r="D2606" s="129"/>
      <c r="E2606" s="56"/>
      <c r="F2606" s="133"/>
      <c r="G2606" s="56"/>
      <c r="H2606" s="84"/>
      <c r="I2606" s="84"/>
      <c r="J2606" s="125"/>
      <c r="K2606" s="125"/>
    </row>
    <row r="2607" spans="1:11" x14ac:dyDescent="0.25">
      <c r="A2607" s="110"/>
      <c r="B2607" s="129"/>
      <c r="C2607" s="129"/>
      <c r="D2607" s="129"/>
      <c r="E2607" s="56"/>
      <c r="F2607" s="133"/>
      <c r="G2607" s="56"/>
      <c r="H2607" s="84"/>
      <c r="I2607" s="84"/>
      <c r="J2607" s="125"/>
      <c r="K2607" s="125"/>
    </row>
    <row r="2608" spans="1:11" x14ac:dyDescent="0.25">
      <c r="A2608" s="110"/>
      <c r="B2608" s="129"/>
      <c r="C2608" s="129"/>
      <c r="D2608" s="129"/>
      <c r="E2608" s="56"/>
      <c r="F2608" s="133"/>
      <c r="G2608" s="56"/>
      <c r="H2608" s="84"/>
      <c r="I2608" s="84"/>
      <c r="J2608" s="125"/>
      <c r="K2608" s="125"/>
    </row>
    <row r="2609" spans="1:11" x14ac:dyDescent="0.25">
      <c r="A2609" s="110"/>
      <c r="B2609" s="129"/>
      <c r="C2609" s="129"/>
      <c r="D2609" s="129"/>
      <c r="E2609" s="56"/>
      <c r="F2609" s="133"/>
      <c r="G2609" s="56"/>
      <c r="H2609" s="84"/>
      <c r="I2609" s="84"/>
      <c r="J2609" s="125"/>
      <c r="K2609" s="125"/>
    </row>
    <row r="2610" spans="1:11" x14ac:dyDescent="0.25">
      <c r="A2610" s="110"/>
      <c r="B2610" s="129"/>
      <c r="C2610" s="129"/>
      <c r="D2610" s="129"/>
      <c r="E2610" s="56"/>
      <c r="F2610" s="133"/>
      <c r="G2610" s="56"/>
      <c r="H2610" s="84"/>
      <c r="I2610" s="84"/>
      <c r="J2610" s="125"/>
      <c r="K2610" s="125"/>
    </row>
    <row r="2611" spans="1:11" x14ac:dyDescent="0.25">
      <c r="A2611" s="110"/>
      <c r="B2611" s="129"/>
      <c r="C2611" s="129"/>
      <c r="D2611" s="129"/>
      <c r="E2611" s="56"/>
      <c r="F2611" s="133"/>
      <c r="G2611" s="56"/>
      <c r="H2611" s="84"/>
      <c r="I2611" s="84"/>
      <c r="J2611" s="125"/>
      <c r="K2611" s="125"/>
    </row>
    <row r="2612" spans="1:11" x14ac:dyDescent="0.25">
      <c r="A2612" s="110"/>
      <c r="B2612" s="129"/>
      <c r="C2612" s="129"/>
      <c r="D2612" s="129"/>
      <c r="E2612" s="56"/>
      <c r="F2612" s="133"/>
      <c r="G2612" s="56"/>
      <c r="H2612" s="84"/>
      <c r="I2612" s="84"/>
      <c r="J2612" s="125"/>
      <c r="K2612" s="125"/>
    </row>
    <row r="2613" spans="1:11" x14ac:dyDescent="0.25">
      <c r="A2613" s="110"/>
      <c r="B2613" s="129"/>
      <c r="C2613" s="129"/>
      <c r="D2613" s="129"/>
      <c r="E2613" s="56"/>
      <c r="F2613" s="133"/>
      <c r="G2613" s="56"/>
      <c r="H2613" s="84"/>
      <c r="I2613" s="84"/>
      <c r="J2613" s="125"/>
      <c r="K2613" s="125"/>
    </row>
    <row r="2614" spans="1:11" x14ac:dyDescent="0.25">
      <c r="A2614" s="110"/>
      <c r="B2614" s="129"/>
      <c r="C2614" s="129"/>
      <c r="D2614" s="129"/>
      <c r="E2614" s="56"/>
      <c r="F2614" s="133"/>
      <c r="G2614" s="56"/>
      <c r="H2614" s="84"/>
      <c r="I2614" s="84"/>
      <c r="J2614" s="125"/>
      <c r="K2614" s="125"/>
    </row>
    <row r="2615" spans="1:11" x14ac:dyDescent="0.25">
      <c r="A2615" s="110"/>
      <c r="B2615" s="129"/>
      <c r="C2615" s="129"/>
      <c r="D2615" s="129"/>
      <c r="E2615" s="56"/>
      <c r="F2615" s="133"/>
      <c r="G2615" s="56"/>
      <c r="H2615" s="84"/>
      <c r="I2615" s="84"/>
      <c r="J2615" s="125"/>
      <c r="K2615" s="125"/>
    </row>
    <row r="2616" spans="1:11" x14ac:dyDescent="0.25">
      <c r="A2616" s="110"/>
      <c r="B2616" s="129"/>
      <c r="C2616" s="129"/>
      <c r="D2616" s="129"/>
      <c r="E2616" s="56"/>
      <c r="F2616" s="133"/>
      <c r="G2616" s="56"/>
      <c r="H2616" s="84"/>
      <c r="I2616" s="84"/>
      <c r="J2616" s="125"/>
      <c r="K2616" s="125"/>
    </row>
    <row r="2617" spans="1:11" x14ac:dyDescent="0.25">
      <c r="A2617" s="110"/>
      <c r="B2617" s="129"/>
      <c r="C2617" s="129"/>
      <c r="D2617" s="129"/>
      <c r="E2617" s="56"/>
      <c r="F2617" s="133"/>
      <c r="G2617" s="56"/>
      <c r="H2617" s="84"/>
      <c r="I2617" s="84"/>
      <c r="J2617" s="125"/>
      <c r="K2617" s="125"/>
    </row>
    <row r="2618" spans="1:11" x14ac:dyDescent="0.25">
      <c r="A2618" s="110"/>
      <c r="B2618" s="129"/>
      <c r="C2618" s="129"/>
      <c r="D2618" s="129"/>
      <c r="E2618" s="56"/>
      <c r="F2618" s="133"/>
      <c r="G2618" s="56"/>
      <c r="H2618" s="84"/>
      <c r="I2618" s="84"/>
      <c r="J2618" s="125"/>
      <c r="K2618" s="125"/>
    </row>
    <row r="2619" spans="1:11" x14ac:dyDescent="0.25">
      <c r="A2619" s="110"/>
      <c r="B2619" s="129"/>
      <c r="C2619" s="129"/>
      <c r="D2619" s="129"/>
      <c r="E2619" s="56"/>
      <c r="F2619" s="133"/>
      <c r="G2619" s="56"/>
      <c r="H2619" s="84"/>
      <c r="I2619" s="84"/>
      <c r="J2619" s="125"/>
      <c r="K2619" s="125"/>
    </row>
    <row r="2620" spans="1:11" x14ac:dyDescent="0.25">
      <c r="A2620" s="110"/>
      <c r="B2620" s="129"/>
      <c r="C2620" s="129"/>
      <c r="D2620" s="129"/>
      <c r="E2620" s="56"/>
      <c r="F2620" s="133"/>
      <c r="G2620" s="56"/>
      <c r="H2620" s="84"/>
      <c r="I2620" s="84"/>
      <c r="J2620" s="125"/>
      <c r="K2620" s="125"/>
    </row>
    <row r="2621" spans="1:11" x14ac:dyDescent="0.25">
      <c r="A2621" s="110"/>
      <c r="B2621" s="129"/>
      <c r="C2621" s="129"/>
      <c r="D2621" s="129"/>
      <c r="E2621" s="56"/>
      <c r="F2621" s="133"/>
      <c r="G2621" s="56"/>
      <c r="H2621" s="84"/>
      <c r="I2621" s="84"/>
      <c r="J2621" s="125"/>
      <c r="K2621" s="125"/>
    </row>
    <row r="2622" spans="1:11" x14ac:dyDescent="0.25">
      <c r="A2622" s="110"/>
      <c r="B2622" s="129"/>
      <c r="C2622" s="129"/>
      <c r="D2622" s="129"/>
      <c r="E2622" s="56"/>
      <c r="F2622" s="133"/>
      <c r="G2622" s="56"/>
      <c r="H2622" s="84"/>
      <c r="I2622" s="84"/>
      <c r="J2622" s="125"/>
      <c r="K2622" s="125"/>
    </row>
    <row r="2623" spans="1:11" x14ac:dyDescent="0.25">
      <c r="A2623" s="110"/>
      <c r="B2623" s="129"/>
      <c r="C2623" s="129"/>
      <c r="D2623" s="129"/>
      <c r="E2623" s="56"/>
      <c r="F2623" s="133"/>
      <c r="G2623" s="56"/>
      <c r="H2623" s="84"/>
      <c r="I2623" s="84"/>
      <c r="J2623" s="125"/>
      <c r="K2623" s="125"/>
    </row>
    <row r="2624" spans="1:11" x14ac:dyDescent="0.25">
      <c r="A2624" s="110"/>
      <c r="B2624" s="129"/>
      <c r="C2624" s="129"/>
      <c r="D2624" s="129"/>
      <c r="E2624" s="56"/>
      <c r="F2624" s="133"/>
      <c r="G2624" s="56"/>
      <c r="H2624" s="84"/>
      <c r="I2624" s="84"/>
      <c r="J2624" s="125"/>
      <c r="K2624" s="125"/>
    </row>
    <row r="2625" spans="1:11" x14ac:dyDescent="0.25">
      <c r="A2625" s="110"/>
      <c r="B2625" s="129"/>
      <c r="C2625" s="129"/>
      <c r="D2625" s="129"/>
      <c r="E2625" s="56"/>
      <c r="F2625" s="133"/>
      <c r="G2625" s="56"/>
      <c r="H2625" s="84"/>
      <c r="I2625" s="84"/>
      <c r="J2625" s="125"/>
      <c r="K2625" s="125"/>
    </row>
    <row r="2626" spans="1:11" x14ac:dyDescent="0.25">
      <c r="A2626" s="110"/>
      <c r="B2626" s="129"/>
      <c r="C2626" s="129"/>
      <c r="D2626" s="129"/>
      <c r="E2626" s="56"/>
      <c r="F2626" s="133"/>
      <c r="G2626" s="56"/>
      <c r="H2626" s="84"/>
      <c r="I2626" s="84"/>
      <c r="J2626" s="125"/>
      <c r="K2626" s="125"/>
    </row>
    <row r="2627" spans="1:11" x14ac:dyDescent="0.25">
      <c r="A2627" s="110"/>
      <c r="B2627" s="129"/>
      <c r="C2627" s="129"/>
      <c r="D2627" s="129"/>
      <c r="E2627" s="56"/>
      <c r="F2627" s="133"/>
      <c r="G2627" s="56"/>
      <c r="H2627" s="84"/>
      <c r="I2627" s="84"/>
      <c r="J2627" s="125"/>
      <c r="K2627" s="125"/>
    </row>
    <row r="2628" spans="1:11" x14ac:dyDescent="0.25">
      <c r="A2628" s="110"/>
      <c r="B2628" s="129"/>
      <c r="C2628" s="129"/>
      <c r="D2628" s="129"/>
      <c r="E2628" s="56"/>
      <c r="F2628" s="133"/>
      <c r="G2628" s="56"/>
      <c r="H2628" s="84"/>
      <c r="I2628" s="84"/>
      <c r="J2628" s="125"/>
      <c r="K2628" s="125"/>
    </row>
    <row r="2629" spans="1:11" x14ac:dyDescent="0.25">
      <c r="A2629" s="110"/>
      <c r="B2629" s="129"/>
      <c r="C2629" s="129"/>
      <c r="D2629" s="129"/>
      <c r="E2629" s="56"/>
      <c r="F2629" s="133"/>
      <c r="G2629" s="56"/>
      <c r="H2629" s="84"/>
      <c r="I2629" s="84"/>
      <c r="J2629" s="125"/>
      <c r="K2629" s="125"/>
    </row>
    <row r="2630" spans="1:11" x14ac:dyDescent="0.25">
      <c r="A2630" s="110"/>
      <c r="B2630" s="129"/>
      <c r="C2630" s="129"/>
      <c r="D2630" s="129"/>
      <c r="E2630" s="56"/>
      <c r="F2630" s="133"/>
      <c r="G2630" s="56"/>
      <c r="H2630" s="84"/>
      <c r="I2630" s="84"/>
      <c r="J2630" s="125"/>
      <c r="K2630" s="125"/>
    </row>
    <row r="2631" spans="1:11" x14ac:dyDescent="0.25">
      <c r="A2631" s="110"/>
      <c r="B2631" s="129"/>
      <c r="C2631" s="129"/>
      <c r="D2631" s="129"/>
      <c r="E2631" s="56"/>
      <c r="F2631" s="133"/>
      <c r="G2631" s="56"/>
      <c r="H2631" s="84"/>
      <c r="I2631" s="84"/>
      <c r="J2631" s="125"/>
      <c r="K2631" s="125"/>
    </row>
    <row r="2632" spans="1:11" x14ac:dyDescent="0.25">
      <c r="A2632" s="110"/>
      <c r="B2632" s="129"/>
      <c r="C2632" s="129"/>
      <c r="D2632" s="129"/>
      <c r="E2632" s="56"/>
      <c r="F2632" s="133"/>
      <c r="G2632" s="56"/>
      <c r="H2632" s="84"/>
      <c r="I2632" s="84"/>
      <c r="J2632" s="125"/>
      <c r="K2632" s="125"/>
    </row>
    <row r="2633" spans="1:11" x14ac:dyDescent="0.25">
      <c r="A2633" s="110"/>
      <c r="B2633" s="129"/>
      <c r="C2633" s="129"/>
      <c r="D2633" s="129"/>
      <c r="E2633" s="56"/>
      <c r="F2633" s="133"/>
      <c r="G2633" s="56"/>
      <c r="H2633" s="84"/>
      <c r="I2633" s="84"/>
      <c r="J2633" s="125"/>
      <c r="K2633" s="125"/>
    </row>
    <row r="2634" spans="1:11" x14ac:dyDescent="0.25">
      <c r="A2634" s="110"/>
      <c r="B2634" s="129"/>
      <c r="C2634" s="129"/>
      <c r="D2634" s="129"/>
      <c r="E2634" s="56"/>
      <c r="F2634" s="133"/>
      <c r="G2634" s="56"/>
      <c r="H2634" s="84"/>
      <c r="I2634" s="84"/>
      <c r="J2634" s="125"/>
      <c r="K2634" s="125"/>
    </row>
    <row r="2635" spans="1:11" x14ac:dyDescent="0.25">
      <c r="A2635" s="110"/>
      <c r="B2635" s="129"/>
      <c r="C2635" s="129"/>
      <c r="D2635" s="129"/>
      <c r="E2635" s="56"/>
      <c r="F2635" s="133"/>
      <c r="G2635" s="56"/>
      <c r="H2635" s="84"/>
      <c r="I2635" s="84"/>
      <c r="J2635" s="125"/>
      <c r="K2635" s="125"/>
    </row>
    <row r="2636" spans="1:11" x14ac:dyDescent="0.25">
      <c r="A2636" s="110"/>
      <c r="B2636" s="129"/>
      <c r="C2636" s="129"/>
      <c r="D2636" s="129"/>
      <c r="E2636" s="56"/>
      <c r="F2636" s="133"/>
      <c r="G2636" s="56"/>
      <c r="H2636" s="84"/>
      <c r="I2636" s="84"/>
      <c r="J2636" s="125"/>
      <c r="K2636" s="125"/>
    </row>
    <row r="2637" spans="1:11" x14ac:dyDescent="0.25">
      <c r="A2637" s="110"/>
      <c r="B2637" s="129"/>
      <c r="C2637" s="129"/>
      <c r="D2637" s="129"/>
      <c r="E2637" s="56"/>
      <c r="F2637" s="133"/>
      <c r="G2637" s="56"/>
      <c r="H2637" s="84"/>
      <c r="I2637" s="84"/>
      <c r="J2637" s="125"/>
      <c r="K2637" s="125"/>
    </row>
    <row r="2638" spans="1:11" x14ac:dyDescent="0.25">
      <c r="A2638" s="110"/>
      <c r="B2638" s="129"/>
      <c r="C2638" s="129"/>
      <c r="D2638" s="129"/>
      <c r="E2638" s="56"/>
      <c r="F2638" s="133"/>
      <c r="G2638" s="56"/>
      <c r="H2638" s="84"/>
      <c r="I2638" s="84"/>
      <c r="J2638" s="125"/>
      <c r="K2638" s="125"/>
    </row>
    <row r="2639" spans="1:11" x14ac:dyDescent="0.25">
      <c r="A2639" s="110"/>
      <c r="B2639" s="129"/>
      <c r="C2639" s="129"/>
      <c r="D2639" s="129"/>
      <c r="E2639" s="56"/>
      <c r="F2639" s="133"/>
      <c r="G2639" s="56"/>
      <c r="H2639" s="84"/>
      <c r="I2639" s="84"/>
      <c r="J2639" s="125"/>
      <c r="K2639" s="125"/>
    </row>
    <row r="2640" spans="1:11" x14ac:dyDescent="0.25">
      <c r="A2640" s="110"/>
      <c r="B2640" s="129"/>
      <c r="C2640" s="129"/>
      <c r="D2640" s="129"/>
      <c r="E2640" s="56"/>
      <c r="F2640" s="133"/>
      <c r="G2640" s="56"/>
      <c r="H2640" s="84"/>
      <c r="I2640" s="84"/>
      <c r="J2640" s="125"/>
      <c r="K2640" s="125"/>
    </row>
    <row r="2641" spans="1:11" x14ac:dyDescent="0.25">
      <c r="A2641" s="110"/>
      <c r="B2641" s="129"/>
      <c r="C2641" s="129"/>
      <c r="D2641" s="129"/>
      <c r="E2641" s="56"/>
      <c r="F2641" s="133"/>
      <c r="G2641" s="56"/>
      <c r="H2641" s="84"/>
      <c r="I2641" s="84"/>
      <c r="J2641" s="125"/>
      <c r="K2641" s="125"/>
    </row>
    <row r="2642" spans="1:11" x14ac:dyDescent="0.25">
      <c r="A2642" s="110"/>
      <c r="B2642" s="129"/>
      <c r="C2642" s="129"/>
      <c r="D2642" s="129"/>
      <c r="E2642" s="56"/>
      <c r="F2642" s="133"/>
      <c r="G2642" s="56"/>
      <c r="H2642" s="84"/>
      <c r="I2642" s="84"/>
      <c r="J2642" s="125"/>
      <c r="K2642" s="125"/>
    </row>
    <row r="2643" spans="1:11" x14ac:dyDescent="0.25">
      <c r="A2643" s="110"/>
      <c r="B2643" s="129"/>
      <c r="C2643" s="129"/>
      <c r="D2643" s="129"/>
      <c r="E2643" s="56"/>
      <c r="F2643" s="133"/>
      <c r="G2643" s="56"/>
      <c r="H2643" s="84"/>
      <c r="I2643" s="84"/>
      <c r="J2643" s="125"/>
      <c r="K2643" s="125"/>
    </row>
    <row r="2644" spans="1:11" x14ac:dyDescent="0.25">
      <c r="A2644" s="110"/>
      <c r="B2644" s="129"/>
      <c r="C2644" s="129"/>
      <c r="D2644" s="129"/>
      <c r="E2644" s="56"/>
      <c r="F2644" s="133"/>
      <c r="G2644" s="56"/>
      <c r="H2644" s="84"/>
      <c r="I2644" s="84"/>
      <c r="J2644" s="125"/>
      <c r="K2644" s="125"/>
    </row>
    <row r="2645" spans="1:11" x14ac:dyDescent="0.25">
      <c r="A2645" s="110"/>
      <c r="B2645" s="129"/>
      <c r="C2645" s="129"/>
      <c r="D2645" s="129"/>
      <c r="E2645" s="56"/>
      <c r="F2645" s="133"/>
      <c r="G2645" s="56"/>
      <c r="H2645" s="84"/>
      <c r="I2645" s="84"/>
      <c r="J2645" s="125"/>
      <c r="K2645" s="125"/>
    </row>
    <row r="2646" spans="1:11" x14ac:dyDescent="0.25">
      <c r="A2646" s="110"/>
      <c r="B2646" s="129"/>
      <c r="C2646" s="129"/>
      <c r="D2646" s="129"/>
      <c r="E2646" s="56"/>
      <c r="F2646" s="133"/>
      <c r="G2646" s="56"/>
      <c r="H2646" s="84"/>
      <c r="I2646" s="84"/>
      <c r="J2646" s="125"/>
      <c r="K2646" s="125"/>
    </row>
    <row r="2647" spans="1:11" x14ac:dyDescent="0.25">
      <c r="A2647" s="110"/>
      <c r="B2647" s="129"/>
      <c r="C2647" s="129"/>
      <c r="D2647" s="129"/>
      <c r="E2647" s="56"/>
      <c r="F2647" s="133"/>
      <c r="G2647" s="56"/>
      <c r="H2647" s="84"/>
      <c r="I2647" s="84"/>
      <c r="J2647" s="125"/>
      <c r="K2647" s="125"/>
    </row>
    <row r="2648" spans="1:11" x14ac:dyDescent="0.25">
      <c r="A2648" s="110"/>
      <c r="B2648" s="129"/>
      <c r="C2648" s="129"/>
      <c r="D2648" s="129"/>
      <c r="E2648" s="56"/>
      <c r="F2648" s="133"/>
      <c r="G2648" s="56"/>
      <c r="H2648" s="84"/>
      <c r="I2648" s="84"/>
      <c r="J2648" s="125"/>
      <c r="K2648" s="125"/>
    </row>
    <row r="2649" spans="1:11" x14ac:dyDescent="0.25">
      <c r="A2649" s="110"/>
      <c r="B2649" s="129"/>
      <c r="C2649" s="129"/>
      <c r="D2649" s="129"/>
      <c r="E2649" s="56"/>
      <c r="F2649" s="133"/>
      <c r="G2649" s="56"/>
      <c r="H2649" s="84"/>
      <c r="I2649" s="84"/>
      <c r="J2649" s="125"/>
      <c r="K2649" s="125"/>
    </row>
    <row r="2650" spans="1:11" x14ac:dyDescent="0.25">
      <c r="A2650" s="110"/>
      <c r="B2650" s="129"/>
      <c r="C2650" s="129"/>
      <c r="D2650" s="129"/>
      <c r="E2650" s="56"/>
      <c r="F2650" s="133"/>
      <c r="G2650" s="56"/>
      <c r="H2650" s="84"/>
      <c r="I2650" s="84"/>
      <c r="J2650" s="125"/>
      <c r="K2650" s="125"/>
    </row>
    <row r="2651" spans="1:11" x14ac:dyDescent="0.25">
      <c r="A2651" s="110"/>
      <c r="B2651" s="129"/>
      <c r="C2651" s="129"/>
      <c r="D2651" s="129"/>
      <c r="E2651" s="56"/>
      <c r="F2651" s="133"/>
      <c r="G2651" s="56"/>
      <c r="H2651" s="84"/>
      <c r="I2651" s="84"/>
      <c r="J2651" s="125"/>
      <c r="K2651" s="125"/>
    </row>
    <row r="2652" spans="1:11" x14ac:dyDescent="0.25">
      <c r="A2652" s="110"/>
      <c r="B2652" s="129"/>
      <c r="C2652" s="129"/>
      <c r="D2652" s="129"/>
      <c r="E2652" s="56"/>
      <c r="F2652" s="133"/>
      <c r="G2652" s="56"/>
      <c r="H2652" s="84"/>
      <c r="I2652" s="84"/>
      <c r="J2652" s="125"/>
      <c r="K2652" s="125"/>
    </row>
    <row r="2653" spans="1:11" x14ac:dyDescent="0.25">
      <c r="A2653" s="110"/>
      <c r="B2653" s="129"/>
      <c r="C2653" s="129"/>
      <c r="D2653" s="129"/>
      <c r="E2653" s="56"/>
      <c r="F2653" s="133"/>
      <c r="G2653" s="56"/>
      <c r="H2653" s="84"/>
      <c r="I2653" s="84"/>
      <c r="J2653" s="125"/>
      <c r="K2653" s="125"/>
    </row>
    <row r="2654" spans="1:11" x14ac:dyDescent="0.25">
      <c r="A2654" s="110"/>
      <c r="B2654" s="129"/>
      <c r="C2654" s="129"/>
      <c r="D2654" s="129"/>
      <c r="E2654" s="56"/>
      <c r="F2654" s="133"/>
      <c r="G2654" s="56"/>
      <c r="H2654" s="84"/>
      <c r="I2654" s="84"/>
      <c r="J2654" s="125"/>
      <c r="K2654" s="125"/>
    </row>
    <row r="2655" spans="1:11" x14ac:dyDescent="0.25">
      <c r="A2655" s="110"/>
      <c r="B2655" s="129"/>
      <c r="C2655" s="129"/>
      <c r="D2655" s="129"/>
      <c r="E2655" s="56"/>
      <c r="F2655" s="133"/>
      <c r="G2655" s="56"/>
      <c r="H2655" s="84"/>
      <c r="I2655" s="84"/>
      <c r="J2655" s="125"/>
      <c r="K2655" s="125"/>
    </row>
    <row r="2656" spans="1:11" x14ac:dyDescent="0.25">
      <c r="A2656" s="110"/>
      <c r="B2656" s="129"/>
      <c r="C2656" s="129"/>
      <c r="D2656" s="129"/>
      <c r="E2656" s="56"/>
      <c r="F2656" s="133"/>
      <c r="G2656" s="56"/>
      <c r="H2656" s="84"/>
      <c r="I2656" s="84"/>
      <c r="J2656" s="125"/>
      <c r="K2656" s="125"/>
    </row>
    <row r="2657" spans="1:11" x14ac:dyDescent="0.25">
      <c r="A2657" s="110"/>
      <c r="B2657" s="129"/>
      <c r="C2657" s="129"/>
      <c r="D2657" s="129"/>
      <c r="E2657" s="56"/>
      <c r="F2657" s="133"/>
      <c r="G2657" s="56"/>
      <c r="H2657" s="84"/>
      <c r="I2657" s="84"/>
      <c r="J2657" s="125"/>
      <c r="K2657" s="125"/>
    </row>
    <row r="2658" spans="1:11" x14ac:dyDescent="0.25">
      <c r="A2658" s="110"/>
      <c r="B2658" s="129"/>
      <c r="C2658" s="129"/>
      <c r="D2658" s="129"/>
      <c r="E2658" s="56"/>
      <c r="F2658" s="133"/>
      <c r="G2658" s="56"/>
      <c r="H2658" s="84"/>
      <c r="I2658" s="84"/>
      <c r="J2658" s="125"/>
      <c r="K2658" s="125"/>
    </row>
    <row r="2659" spans="1:11" x14ac:dyDescent="0.25">
      <c r="A2659" s="110"/>
      <c r="B2659" s="129"/>
      <c r="C2659" s="129"/>
      <c r="D2659" s="129"/>
      <c r="E2659" s="56"/>
      <c r="F2659" s="133"/>
      <c r="G2659" s="56"/>
      <c r="H2659" s="84"/>
      <c r="I2659" s="84"/>
      <c r="J2659" s="125"/>
      <c r="K2659" s="125"/>
    </row>
    <row r="2660" spans="1:11" x14ac:dyDescent="0.25">
      <c r="A2660" s="110"/>
      <c r="B2660" s="129"/>
      <c r="C2660" s="129"/>
      <c r="D2660" s="129"/>
      <c r="E2660" s="56"/>
      <c r="F2660" s="133"/>
      <c r="G2660" s="56"/>
      <c r="H2660" s="84"/>
      <c r="I2660" s="84"/>
      <c r="J2660" s="125"/>
      <c r="K2660" s="125"/>
    </row>
    <row r="2661" spans="1:11" x14ac:dyDescent="0.25">
      <c r="A2661" s="110"/>
      <c r="B2661" s="129"/>
      <c r="C2661" s="129"/>
      <c r="D2661" s="129"/>
      <c r="E2661" s="56"/>
      <c r="F2661" s="133"/>
      <c r="G2661" s="56"/>
      <c r="H2661" s="84"/>
      <c r="I2661" s="84"/>
      <c r="J2661" s="125"/>
      <c r="K2661" s="125"/>
    </row>
    <row r="2662" spans="1:11" x14ac:dyDescent="0.25">
      <c r="A2662" s="110"/>
      <c r="B2662" s="129"/>
      <c r="C2662" s="129"/>
      <c r="D2662" s="129"/>
      <c r="E2662" s="56"/>
      <c r="F2662" s="133"/>
      <c r="G2662" s="56"/>
      <c r="H2662" s="84"/>
      <c r="I2662" s="84"/>
      <c r="J2662" s="125"/>
      <c r="K2662" s="125"/>
    </row>
    <row r="2663" spans="1:11" x14ac:dyDescent="0.25">
      <c r="A2663" s="110"/>
      <c r="B2663" s="129"/>
      <c r="C2663" s="129"/>
      <c r="D2663" s="129"/>
      <c r="E2663" s="56"/>
      <c r="F2663" s="133"/>
      <c r="G2663" s="56"/>
      <c r="H2663" s="84"/>
      <c r="I2663" s="84"/>
      <c r="J2663" s="125"/>
      <c r="K2663" s="125"/>
    </row>
    <row r="2664" spans="1:11" x14ac:dyDescent="0.25">
      <c r="A2664" s="110"/>
      <c r="B2664" s="129"/>
      <c r="C2664" s="129"/>
      <c r="D2664" s="129"/>
      <c r="E2664" s="56"/>
      <c r="F2664" s="133"/>
      <c r="G2664" s="56"/>
      <c r="H2664" s="84"/>
      <c r="I2664" s="84"/>
      <c r="J2664" s="125"/>
      <c r="K2664" s="125"/>
    </row>
    <row r="2665" spans="1:11" x14ac:dyDescent="0.25">
      <c r="A2665" s="110"/>
      <c r="B2665" s="129"/>
      <c r="C2665" s="129"/>
      <c r="D2665" s="129"/>
      <c r="E2665" s="56"/>
      <c r="F2665" s="133"/>
      <c r="G2665" s="56"/>
      <c r="H2665" s="84"/>
      <c r="I2665" s="84"/>
      <c r="J2665" s="125"/>
      <c r="K2665" s="125"/>
    </row>
    <row r="2666" spans="1:11" x14ac:dyDescent="0.25">
      <c r="A2666" s="110"/>
      <c r="B2666" s="129"/>
      <c r="C2666" s="129"/>
      <c r="D2666" s="129"/>
      <c r="E2666" s="56"/>
      <c r="F2666" s="133"/>
      <c r="G2666" s="56"/>
      <c r="H2666" s="84"/>
      <c r="I2666" s="84"/>
      <c r="J2666" s="125"/>
      <c r="K2666" s="125"/>
    </row>
    <row r="2667" spans="1:11" x14ac:dyDescent="0.25">
      <c r="A2667" s="110"/>
      <c r="B2667" s="129"/>
      <c r="C2667" s="129"/>
      <c r="D2667" s="129"/>
      <c r="E2667" s="56"/>
      <c r="F2667" s="133"/>
      <c r="G2667" s="56"/>
      <c r="H2667" s="84"/>
      <c r="I2667" s="84"/>
      <c r="J2667" s="125"/>
      <c r="K2667" s="125"/>
    </row>
    <row r="2668" spans="1:11" x14ac:dyDescent="0.25">
      <c r="A2668" s="110"/>
      <c r="B2668" s="129"/>
      <c r="C2668" s="129"/>
      <c r="D2668" s="129"/>
      <c r="E2668" s="56"/>
      <c r="F2668" s="133"/>
      <c r="G2668" s="56"/>
      <c r="H2668" s="84"/>
      <c r="I2668" s="84"/>
      <c r="J2668" s="125"/>
      <c r="K2668" s="125"/>
    </row>
    <row r="2669" spans="1:11" x14ac:dyDescent="0.25">
      <c r="A2669" s="110"/>
      <c r="B2669" s="129"/>
      <c r="C2669" s="129"/>
      <c r="D2669" s="129"/>
      <c r="E2669" s="56"/>
      <c r="F2669" s="133"/>
      <c r="G2669" s="56"/>
      <c r="H2669" s="84"/>
      <c r="I2669" s="84"/>
      <c r="J2669" s="125"/>
      <c r="K2669" s="125"/>
    </row>
    <row r="2670" spans="1:11" x14ac:dyDescent="0.25">
      <c r="A2670" s="110"/>
      <c r="B2670" s="129"/>
      <c r="C2670" s="129"/>
      <c r="D2670" s="129"/>
      <c r="E2670" s="56"/>
      <c r="F2670" s="133"/>
      <c r="G2670" s="56"/>
      <c r="H2670" s="84"/>
      <c r="I2670" s="84"/>
      <c r="J2670" s="125"/>
      <c r="K2670" s="125"/>
    </row>
    <row r="2671" spans="1:11" x14ac:dyDescent="0.25">
      <c r="A2671" s="110"/>
      <c r="B2671" s="129"/>
      <c r="C2671" s="129"/>
      <c r="D2671" s="129"/>
      <c r="E2671" s="56"/>
      <c r="F2671" s="133"/>
      <c r="G2671" s="56"/>
      <c r="H2671" s="84"/>
      <c r="I2671" s="84"/>
      <c r="J2671" s="125"/>
      <c r="K2671" s="125"/>
    </row>
    <row r="2672" spans="1:11" x14ac:dyDescent="0.25">
      <c r="A2672" s="110"/>
      <c r="B2672" s="129"/>
      <c r="C2672" s="129"/>
      <c r="D2672" s="129"/>
      <c r="E2672" s="56"/>
      <c r="F2672" s="133"/>
      <c r="G2672" s="56"/>
      <c r="H2672" s="84"/>
      <c r="I2672" s="84"/>
      <c r="J2672" s="125"/>
      <c r="K2672" s="125"/>
    </row>
    <row r="2673" spans="1:11" x14ac:dyDescent="0.25">
      <c r="A2673" s="110"/>
      <c r="B2673" s="129"/>
      <c r="C2673" s="129"/>
      <c r="D2673" s="129"/>
      <c r="E2673" s="56"/>
      <c r="F2673" s="133"/>
      <c r="G2673" s="56"/>
      <c r="H2673" s="84"/>
      <c r="I2673" s="84"/>
      <c r="J2673" s="125"/>
      <c r="K2673" s="125"/>
    </row>
    <row r="2674" spans="1:11" x14ac:dyDescent="0.25">
      <c r="A2674" s="110"/>
      <c r="B2674" s="129"/>
      <c r="C2674" s="129"/>
      <c r="D2674" s="129"/>
      <c r="E2674" s="56"/>
      <c r="F2674" s="133"/>
      <c r="G2674" s="56"/>
      <c r="H2674" s="84"/>
      <c r="I2674" s="84"/>
      <c r="J2674" s="125"/>
      <c r="K2674" s="125"/>
    </row>
    <row r="2675" spans="1:11" x14ac:dyDescent="0.25">
      <c r="A2675" s="110"/>
      <c r="B2675" s="129"/>
      <c r="C2675" s="129"/>
      <c r="D2675" s="129"/>
      <c r="E2675" s="56"/>
      <c r="F2675" s="133"/>
      <c r="G2675" s="56"/>
      <c r="H2675" s="84"/>
      <c r="I2675" s="84"/>
      <c r="J2675" s="125"/>
      <c r="K2675" s="125"/>
    </row>
    <row r="2676" spans="1:11" x14ac:dyDescent="0.25">
      <c r="A2676" s="110"/>
      <c r="B2676" s="129"/>
      <c r="C2676" s="129"/>
      <c r="D2676" s="129"/>
      <c r="E2676" s="56"/>
      <c r="F2676" s="133"/>
      <c r="G2676" s="56"/>
      <c r="H2676" s="84"/>
      <c r="I2676" s="84"/>
      <c r="J2676" s="125"/>
      <c r="K2676" s="125"/>
    </row>
    <row r="2677" spans="1:11" x14ac:dyDescent="0.25">
      <c r="A2677" s="110"/>
      <c r="B2677" s="129"/>
      <c r="C2677" s="129"/>
      <c r="D2677" s="129"/>
      <c r="E2677" s="56"/>
      <c r="F2677" s="133"/>
      <c r="G2677" s="56"/>
      <c r="H2677" s="84"/>
      <c r="I2677" s="84"/>
      <c r="J2677" s="125"/>
      <c r="K2677" s="125"/>
    </row>
    <row r="2678" spans="1:11" x14ac:dyDescent="0.25">
      <c r="A2678" s="110"/>
      <c r="B2678" s="129"/>
      <c r="C2678" s="129"/>
      <c r="D2678" s="129"/>
      <c r="E2678" s="56"/>
      <c r="F2678" s="133"/>
      <c r="G2678" s="56"/>
      <c r="H2678" s="84"/>
      <c r="I2678" s="84"/>
      <c r="J2678" s="125"/>
      <c r="K2678" s="125"/>
    </row>
    <row r="2679" spans="1:11" x14ac:dyDescent="0.25">
      <c r="A2679" s="110"/>
      <c r="B2679" s="129"/>
      <c r="C2679" s="129"/>
      <c r="D2679" s="129"/>
      <c r="E2679" s="56"/>
      <c r="F2679" s="133"/>
      <c r="G2679" s="56"/>
      <c r="H2679" s="84"/>
      <c r="I2679" s="84"/>
      <c r="J2679" s="125"/>
      <c r="K2679" s="125"/>
    </row>
    <row r="2680" spans="1:11" x14ac:dyDescent="0.25">
      <c r="A2680" s="110"/>
      <c r="B2680" s="129"/>
      <c r="C2680" s="129"/>
      <c r="D2680" s="129"/>
      <c r="E2680" s="56"/>
      <c r="F2680" s="133"/>
      <c r="G2680" s="56"/>
      <c r="H2680" s="84"/>
      <c r="I2680" s="84"/>
      <c r="J2680" s="125"/>
      <c r="K2680" s="125"/>
    </row>
    <row r="2681" spans="1:11" x14ac:dyDescent="0.25">
      <c r="A2681" s="110"/>
      <c r="B2681" s="129"/>
      <c r="C2681" s="129"/>
      <c r="D2681" s="129"/>
      <c r="E2681" s="56"/>
      <c r="F2681" s="133"/>
      <c r="G2681" s="56"/>
      <c r="H2681" s="84"/>
      <c r="I2681" s="84"/>
      <c r="J2681" s="125"/>
      <c r="K2681" s="125"/>
    </row>
    <row r="2682" spans="1:11" x14ac:dyDescent="0.25">
      <c r="A2682" s="110"/>
      <c r="B2682" s="129"/>
      <c r="C2682" s="129"/>
      <c r="D2682" s="129"/>
      <c r="E2682" s="56"/>
      <c r="F2682" s="133"/>
      <c r="G2682" s="56"/>
      <c r="H2682" s="84"/>
      <c r="I2682" s="84"/>
      <c r="J2682" s="125"/>
      <c r="K2682" s="125"/>
    </row>
    <row r="2683" spans="1:11" x14ac:dyDescent="0.25">
      <c r="A2683" s="110"/>
      <c r="B2683" s="129"/>
      <c r="C2683" s="129"/>
      <c r="D2683" s="129"/>
      <c r="E2683" s="56"/>
      <c r="F2683" s="133"/>
      <c r="G2683" s="56"/>
      <c r="H2683" s="84"/>
      <c r="I2683" s="84"/>
      <c r="J2683" s="125"/>
      <c r="K2683" s="125"/>
    </row>
    <row r="2684" spans="1:11" x14ac:dyDescent="0.25">
      <c r="A2684" s="110"/>
      <c r="B2684" s="129"/>
      <c r="C2684" s="129"/>
      <c r="D2684" s="129"/>
      <c r="E2684" s="56"/>
      <c r="F2684" s="133"/>
      <c r="G2684" s="56"/>
      <c r="H2684" s="84"/>
      <c r="I2684" s="84"/>
      <c r="J2684" s="125"/>
      <c r="K2684" s="125"/>
    </row>
    <row r="2685" spans="1:11" x14ac:dyDescent="0.25">
      <c r="A2685" s="110"/>
      <c r="B2685" s="129"/>
      <c r="C2685" s="129"/>
      <c r="D2685" s="129"/>
      <c r="E2685" s="56"/>
      <c r="F2685" s="133"/>
      <c r="G2685" s="56"/>
      <c r="H2685" s="84"/>
      <c r="I2685" s="84"/>
      <c r="J2685" s="125"/>
      <c r="K2685" s="125"/>
    </row>
    <row r="2686" spans="1:11" x14ac:dyDescent="0.25">
      <c r="A2686" s="110"/>
      <c r="B2686" s="129"/>
      <c r="C2686" s="129"/>
      <c r="D2686" s="129"/>
      <c r="E2686" s="56"/>
      <c r="F2686" s="133"/>
      <c r="G2686" s="56"/>
      <c r="H2686" s="84"/>
      <c r="I2686" s="84"/>
      <c r="J2686" s="125"/>
      <c r="K2686" s="125"/>
    </row>
    <row r="2687" spans="1:11" x14ac:dyDescent="0.25">
      <c r="A2687" s="110"/>
      <c r="B2687" s="129"/>
      <c r="C2687" s="129"/>
      <c r="D2687" s="129"/>
      <c r="E2687" s="56"/>
      <c r="F2687" s="133"/>
      <c r="G2687" s="56"/>
      <c r="H2687" s="84"/>
      <c r="I2687" s="84"/>
      <c r="J2687" s="125"/>
      <c r="K2687" s="125"/>
    </row>
    <row r="2688" spans="1:11" x14ac:dyDescent="0.25">
      <c r="A2688" s="110"/>
      <c r="B2688" s="129"/>
      <c r="C2688" s="129"/>
      <c r="D2688" s="129"/>
      <c r="E2688" s="56"/>
      <c r="F2688" s="133"/>
      <c r="G2688" s="56"/>
      <c r="H2688" s="84"/>
      <c r="I2688" s="84"/>
      <c r="J2688" s="125"/>
      <c r="K2688" s="125"/>
    </row>
    <row r="2689" spans="1:11" x14ac:dyDescent="0.25">
      <c r="A2689" s="110"/>
      <c r="B2689" s="129"/>
      <c r="C2689" s="129"/>
      <c r="D2689" s="129"/>
      <c r="E2689" s="56"/>
      <c r="F2689" s="133"/>
      <c r="G2689" s="56"/>
      <c r="H2689" s="84"/>
      <c r="I2689" s="84"/>
      <c r="J2689" s="125"/>
      <c r="K2689" s="125"/>
    </row>
    <row r="2690" spans="1:11" x14ac:dyDescent="0.25">
      <c r="A2690" s="110"/>
      <c r="B2690" s="129"/>
      <c r="C2690" s="129"/>
      <c r="D2690" s="129"/>
      <c r="E2690" s="56"/>
      <c r="F2690" s="133"/>
      <c r="G2690" s="56"/>
      <c r="H2690" s="84"/>
      <c r="I2690" s="84"/>
      <c r="J2690" s="125"/>
      <c r="K2690" s="125"/>
    </row>
    <row r="2691" spans="1:11" x14ac:dyDescent="0.25">
      <c r="A2691" s="110"/>
      <c r="B2691" s="129"/>
      <c r="C2691" s="129"/>
      <c r="D2691" s="129"/>
      <c r="E2691" s="56"/>
      <c r="F2691" s="133"/>
      <c r="G2691" s="56"/>
      <c r="H2691" s="84"/>
      <c r="I2691" s="84"/>
      <c r="J2691" s="125"/>
      <c r="K2691" s="125"/>
    </row>
    <row r="2692" spans="1:11" x14ac:dyDescent="0.25">
      <c r="A2692" s="110"/>
      <c r="B2692" s="129"/>
      <c r="C2692" s="129"/>
      <c r="D2692" s="129"/>
      <c r="E2692" s="56"/>
      <c r="F2692" s="133"/>
      <c r="G2692" s="56"/>
      <c r="H2692" s="84"/>
      <c r="I2692" s="84"/>
      <c r="J2692" s="125"/>
      <c r="K2692" s="125"/>
    </row>
    <row r="2693" spans="1:11" x14ac:dyDescent="0.25">
      <c r="A2693" s="110"/>
      <c r="B2693" s="129"/>
      <c r="C2693" s="129"/>
      <c r="D2693" s="129"/>
      <c r="E2693" s="56"/>
      <c r="F2693" s="133"/>
      <c r="G2693" s="56"/>
      <c r="H2693" s="84"/>
      <c r="I2693" s="84"/>
      <c r="J2693" s="125"/>
      <c r="K2693" s="125"/>
    </row>
    <row r="2694" spans="1:11" x14ac:dyDescent="0.25">
      <c r="A2694" s="110"/>
      <c r="B2694" s="129"/>
      <c r="C2694" s="129"/>
      <c r="D2694" s="129"/>
      <c r="E2694" s="56"/>
      <c r="F2694" s="133"/>
      <c r="G2694" s="56"/>
      <c r="H2694" s="84"/>
      <c r="I2694" s="84"/>
      <c r="J2694" s="125"/>
      <c r="K2694" s="125"/>
    </row>
    <row r="2695" spans="1:11" x14ac:dyDescent="0.25">
      <c r="A2695" s="110"/>
      <c r="B2695" s="129"/>
      <c r="C2695" s="129"/>
      <c r="D2695" s="129"/>
      <c r="E2695" s="56"/>
      <c r="F2695" s="133"/>
      <c r="G2695" s="56"/>
      <c r="H2695" s="84"/>
      <c r="I2695" s="84"/>
      <c r="J2695" s="125"/>
      <c r="K2695" s="125"/>
    </row>
    <row r="2696" spans="1:11" x14ac:dyDescent="0.25">
      <c r="A2696" s="110"/>
      <c r="B2696" s="129"/>
      <c r="C2696" s="129"/>
      <c r="D2696" s="129"/>
      <c r="E2696" s="56"/>
      <c r="F2696" s="133"/>
      <c r="G2696" s="56"/>
      <c r="H2696" s="84"/>
      <c r="I2696" s="84"/>
      <c r="J2696" s="125"/>
      <c r="K2696" s="125"/>
    </row>
    <row r="2697" spans="1:11" x14ac:dyDescent="0.25">
      <c r="A2697" s="110"/>
      <c r="B2697" s="129"/>
      <c r="C2697" s="129"/>
      <c r="D2697" s="129"/>
      <c r="E2697" s="56"/>
      <c r="F2697" s="133"/>
      <c r="G2697" s="56"/>
      <c r="H2697" s="84"/>
      <c r="I2697" s="84"/>
      <c r="J2697" s="125"/>
      <c r="K2697" s="125"/>
    </row>
    <row r="2698" spans="1:11" x14ac:dyDescent="0.25">
      <c r="A2698" s="110"/>
      <c r="B2698" s="129"/>
      <c r="C2698" s="129"/>
      <c r="D2698" s="129"/>
      <c r="E2698" s="56"/>
      <c r="F2698" s="133"/>
      <c r="G2698" s="56"/>
      <c r="H2698" s="84"/>
      <c r="I2698" s="84"/>
      <c r="J2698" s="125"/>
      <c r="K2698" s="125"/>
    </row>
    <row r="2699" spans="1:11" x14ac:dyDescent="0.25">
      <c r="A2699" s="110"/>
      <c r="B2699" s="129"/>
      <c r="C2699" s="129"/>
      <c r="D2699" s="129"/>
      <c r="E2699" s="56"/>
      <c r="F2699" s="133"/>
      <c r="G2699" s="56"/>
      <c r="H2699" s="84"/>
      <c r="I2699" s="84"/>
      <c r="J2699" s="125"/>
      <c r="K2699" s="125"/>
    </row>
    <row r="2700" spans="1:11" x14ac:dyDescent="0.25">
      <c r="A2700" s="110"/>
      <c r="B2700" s="129"/>
      <c r="C2700" s="129"/>
      <c r="D2700" s="129"/>
      <c r="E2700" s="56"/>
      <c r="F2700" s="133"/>
      <c r="G2700" s="56"/>
      <c r="H2700" s="84"/>
      <c r="I2700" s="84"/>
      <c r="J2700" s="125"/>
      <c r="K2700" s="125"/>
    </row>
    <row r="2701" spans="1:11" x14ac:dyDescent="0.25">
      <c r="A2701" s="110"/>
      <c r="B2701" s="129"/>
      <c r="C2701" s="129"/>
      <c r="D2701" s="129"/>
      <c r="E2701" s="56"/>
      <c r="F2701" s="133"/>
      <c r="G2701" s="56"/>
      <c r="H2701" s="84"/>
      <c r="I2701" s="84"/>
      <c r="J2701" s="125"/>
      <c r="K2701" s="125"/>
    </row>
    <row r="2702" spans="1:11" x14ac:dyDescent="0.25">
      <c r="A2702" s="110"/>
      <c r="B2702" s="129"/>
      <c r="C2702" s="129"/>
      <c r="D2702" s="129"/>
      <c r="E2702" s="56"/>
      <c r="F2702" s="133"/>
      <c r="G2702" s="56"/>
      <c r="H2702" s="84"/>
      <c r="I2702" s="84"/>
      <c r="J2702" s="125"/>
      <c r="K2702" s="125"/>
    </row>
    <row r="2703" spans="1:11" x14ac:dyDescent="0.25">
      <c r="A2703" s="110"/>
      <c r="B2703" s="129"/>
      <c r="C2703" s="129"/>
      <c r="D2703" s="129"/>
      <c r="E2703" s="56"/>
      <c r="F2703" s="133"/>
      <c r="G2703" s="56"/>
      <c r="H2703" s="84"/>
      <c r="I2703" s="84"/>
      <c r="J2703" s="125"/>
      <c r="K2703" s="125"/>
    </row>
    <row r="2704" spans="1:11" x14ac:dyDescent="0.25">
      <c r="A2704" s="110"/>
      <c r="B2704" s="129"/>
      <c r="C2704" s="129"/>
      <c r="D2704" s="129"/>
      <c r="E2704" s="56"/>
      <c r="F2704" s="133"/>
      <c r="G2704" s="56"/>
      <c r="H2704" s="84"/>
      <c r="I2704" s="84"/>
      <c r="J2704" s="125"/>
      <c r="K2704" s="125"/>
    </row>
    <row r="2705" spans="1:11" x14ac:dyDescent="0.25">
      <c r="A2705" s="110"/>
      <c r="B2705" s="129"/>
      <c r="C2705" s="129"/>
      <c r="D2705" s="129"/>
      <c r="E2705" s="56"/>
      <c r="F2705" s="133"/>
      <c r="G2705" s="56"/>
      <c r="H2705" s="84"/>
      <c r="I2705" s="84"/>
      <c r="J2705" s="125"/>
      <c r="K2705" s="125"/>
    </row>
    <row r="2706" spans="1:11" x14ac:dyDescent="0.25">
      <c r="A2706" s="110"/>
      <c r="B2706" s="129"/>
      <c r="C2706" s="129"/>
      <c r="D2706" s="129"/>
      <c r="E2706" s="56"/>
      <c r="F2706" s="133"/>
      <c r="G2706" s="56"/>
      <c r="H2706" s="84"/>
      <c r="I2706" s="84"/>
      <c r="J2706" s="125"/>
      <c r="K2706" s="125"/>
    </row>
    <row r="2707" spans="1:11" x14ac:dyDescent="0.25">
      <c r="A2707" s="110"/>
      <c r="B2707" s="129"/>
      <c r="C2707" s="129"/>
      <c r="D2707" s="129"/>
      <c r="E2707" s="56"/>
      <c r="F2707" s="133"/>
      <c r="G2707" s="56"/>
      <c r="H2707" s="84"/>
      <c r="I2707" s="84"/>
      <c r="J2707" s="125"/>
      <c r="K2707" s="125"/>
    </row>
    <row r="2708" spans="1:11" x14ac:dyDescent="0.25">
      <c r="A2708" s="110"/>
      <c r="B2708" s="129"/>
      <c r="C2708" s="129"/>
      <c r="D2708" s="129"/>
      <c r="E2708" s="56"/>
      <c r="F2708" s="133"/>
      <c r="G2708" s="56"/>
      <c r="H2708" s="84"/>
      <c r="I2708" s="84"/>
      <c r="J2708" s="125"/>
      <c r="K2708" s="125"/>
    </row>
    <row r="2709" spans="1:11" x14ac:dyDescent="0.25">
      <c r="A2709" s="110"/>
      <c r="B2709" s="129"/>
      <c r="C2709" s="129"/>
      <c r="D2709" s="129"/>
      <c r="E2709" s="56"/>
      <c r="F2709" s="133"/>
      <c r="G2709" s="56"/>
      <c r="H2709" s="84"/>
      <c r="I2709" s="84"/>
      <c r="J2709" s="125"/>
      <c r="K2709" s="125"/>
    </row>
    <row r="2710" spans="1:11" x14ac:dyDescent="0.25">
      <c r="A2710" s="110"/>
      <c r="B2710" s="129"/>
      <c r="C2710" s="129"/>
      <c r="D2710" s="129"/>
      <c r="E2710" s="56"/>
      <c r="F2710" s="133"/>
      <c r="G2710" s="56"/>
      <c r="H2710" s="84"/>
      <c r="I2710" s="84"/>
      <c r="J2710" s="125"/>
      <c r="K2710" s="125"/>
    </row>
    <row r="2711" spans="1:11" x14ac:dyDescent="0.25">
      <c r="A2711" s="110"/>
      <c r="B2711" s="129"/>
      <c r="C2711" s="129"/>
      <c r="D2711" s="129"/>
      <c r="E2711" s="56"/>
      <c r="F2711" s="133"/>
      <c r="G2711" s="56"/>
      <c r="H2711" s="84"/>
      <c r="I2711" s="84"/>
      <c r="J2711" s="125"/>
      <c r="K2711" s="125"/>
    </row>
    <row r="2712" spans="1:11" x14ac:dyDescent="0.25">
      <c r="A2712" s="110"/>
      <c r="B2712" s="129"/>
      <c r="C2712" s="129"/>
      <c r="D2712" s="129"/>
      <c r="E2712" s="56"/>
      <c r="F2712" s="133"/>
      <c r="G2712" s="56"/>
      <c r="H2712" s="84"/>
      <c r="I2712" s="84"/>
      <c r="J2712" s="125"/>
      <c r="K2712" s="125"/>
    </row>
    <row r="2713" spans="1:11" x14ac:dyDescent="0.25">
      <c r="A2713" s="110"/>
      <c r="B2713" s="129"/>
      <c r="C2713" s="129"/>
      <c r="D2713" s="129"/>
      <c r="E2713" s="56"/>
      <c r="F2713" s="133"/>
      <c r="G2713" s="56"/>
      <c r="H2713" s="84"/>
      <c r="I2713" s="84"/>
      <c r="J2713" s="125"/>
      <c r="K2713" s="125"/>
    </row>
    <row r="2714" spans="1:11" x14ac:dyDescent="0.25">
      <c r="A2714" s="110"/>
      <c r="B2714" s="129"/>
      <c r="C2714" s="129"/>
      <c r="D2714" s="129"/>
      <c r="E2714" s="56"/>
      <c r="F2714" s="133"/>
      <c r="G2714" s="56"/>
      <c r="H2714" s="84"/>
      <c r="I2714" s="84"/>
      <c r="J2714" s="125"/>
      <c r="K2714" s="125"/>
    </row>
    <row r="2715" spans="1:11" x14ac:dyDescent="0.25">
      <c r="A2715" s="110"/>
      <c r="B2715" s="129"/>
      <c r="C2715" s="129"/>
      <c r="D2715" s="129"/>
      <c r="E2715" s="56"/>
      <c r="F2715" s="133"/>
      <c r="G2715" s="56"/>
      <c r="H2715" s="84"/>
      <c r="I2715" s="84"/>
      <c r="J2715" s="125"/>
      <c r="K2715" s="125"/>
    </row>
    <row r="2716" spans="1:11" x14ac:dyDescent="0.25">
      <c r="A2716" s="110"/>
      <c r="B2716" s="129"/>
      <c r="C2716" s="129"/>
      <c r="D2716" s="129"/>
      <c r="E2716" s="56"/>
      <c r="F2716" s="133"/>
      <c r="G2716" s="56"/>
      <c r="H2716" s="84"/>
      <c r="I2716" s="84"/>
      <c r="J2716" s="125"/>
      <c r="K2716" s="125"/>
    </row>
    <row r="2717" spans="1:11" x14ac:dyDescent="0.25">
      <c r="A2717" s="110"/>
      <c r="B2717" s="129"/>
      <c r="C2717" s="129"/>
      <c r="D2717" s="129"/>
      <c r="E2717" s="56"/>
      <c r="F2717" s="133"/>
      <c r="G2717" s="56"/>
      <c r="H2717" s="84"/>
      <c r="I2717" s="84"/>
      <c r="J2717" s="125"/>
      <c r="K2717" s="125"/>
    </row>
    <row r="2718" spans="1:11" x14ac:dyDescent="0.25">
      <c r="A2718" s="110"/>
      <c r="B2718" s="129"/>
      <c r="C2718" s="129"/>
      <c r="D2718" s="129"/>
      <c r="E2718" s="56"/>
      <c r="F2718" s="133"/>
      <c r="G2718" s="56"/>
      <c r="H2718" s="84"/>
      <c r="I2718" s="84"/>
      <c r="J2718" s="125"/>
      <c r="K2718" s="125"/>
    </row>
    <row r="2719" spans="1:11" x14ac:dyDescent="0.25">
      <c r="A2719" s="110"/>
      <c r="B2719" s="129"/>
      <c r="C2719" s="129"/>
      <c r="D2719" s="129"/>
      <c r="E2719" s="56"/>
      <c r="F2719" s="133"/>
      <c r="G2719" s="56"/>
      <c r="H2719" s="84"/>
      <c r="I2719" s="84"/>
      <c r="J2719" s="125"/>
      <c r="K2719" s="125"/>
    </row>
    <row r="2720" spans="1:11" x14ac:dyDescent="0.25">
      <c r="A2720" s="110"/>
      <c r="B2720" s="129"/>
      <c r="C2720" s="129"/>
      <c r="D2720" s="129"/>
      <c r="E2720" s="56"/>
      <c r="F2720" s="133"/>
      <c r="G2720" s="56"/>
      <c r="H2720" s="84"/>
      <c r="I2720" s="84"/>
      <c r="J2720" s="125"/>
      <c r="K2720" s="125"/>
    </row>
    <row r="2721" spans="1:11" x14ac:dyDescent="0.25">
      <c r="A2721" s="110"/>
      <c r="B2721" s="129"/>
      <c r="C2721" s="129"/>
      <c r="D2721" s="129"/>
      <c r="E2721" s="56"/>
      <c r="F2721" s="133"/>
      <c r="G2721" s="56"/>
      <c r="H2721" s="84"/>
      <c r="I2721" s="84"/>
      <c r="J2721" s="125"/>
      <c r="K2721" s="125"/>
    </row>
    <row r="2722" spans="1:11" x14ac:dyDescent="0.25">
      <c r="A2722" s="110"/>
      <c r="B2722" s="129"/>
      <c r="C2722" s="129"/>
      <c r="D2722" s="129"/>
      <c r="E2722" s="56"/>
      <c r="F2722" s="133"/>
      <c r="G2722" s="56"/>
      <c r="H2722" s="84"/>
      <c r="I2722" s="84"/>
      <c r="J2722" s="125"/>
      <c r="K2722" s="125"/>
    </row>
    <row r="2723" spans="1:11" x14ac:dyDescent="0.25">
      <c r="A2723" s="110"/>
      <c r="B2723" s="129"/>
      <c r="C2723" s="129"/>
      <c r="D2723" s="129"/>
      <c r="E2723" s="56"/>
      <c r="F2723" s="133"/>
      <c r="G2723" s="56"/>
      <c r="H2723" s="84"/>
      <c r="I2723" s="84"/>
      <c r="J2723" s="125"/>
      <c r="K2723" s="125"/>
    </row>
    <row r="2724" spans="1:11" x14ac:dyDescent="0.25">
      <c r="A2724" s="110"/>
      <c r="B2724" s="129"/>
      <c r="C2724" s="129"/>
      <c r="D2724" s="129"/>
      <c r="E2724" s="56"/>
      <c r="F2724" s="133"/>
      <c r="G2724" s="56"/>
      <c r="H2724" s="84"/>
      <c r="I2724" s="84"/>
      <c r="J2724" s="125"/>
      <c r="K2724" s="125"/>
    </row>
    <row r="2725" spans="1:11" x14ac:dyDescent="0.25">
      <c r="A2725" s="110"/>
      <c r="B2725" s="129"/>
      <c r="C2725" s="129"/>
      <c r="D2725" s="129"/>
      <c r="E2725" s="56"/>
      <c r="F2725" s="133"/>
      <c r="G2725" s="56"/>
      <c r="H2725" s="84"/>
      <c r="I2725" s="84"/>
      <c r="J2725" s="125"/>
      <c r="K2725" s="125"/>
    </row>
    <row r="2726" spans="1:11" x14ac:dyDescent="0.25">
      <c r="A2726" s="110"/>
      <c r="B2726" s="129"/>
      <c r="C2726" s="129"/>
      <c r="D2726" s="129"/>
      <c r="E2726" s="56"/>
      <c r="F2726" s="133"/>
      <c r="G2726" s="56"/>
      <c r="H2726" s="84"/>
      <c r="I2726" s="84"/>
      <c r="J2726" s="125"/>
      <c r="K2726" s="125"/>
    </row>
    <row r="2727" spans="1:11" x14ac:dyDescent="0.25">
      <c r="A2727" s="110"/>
      <c r="B2727" s="129"/>
      <c r="C2727" s="129"/>
      <c r="D2727" s="129"/>
      <c r="E2727" s="56"/>
      <c r="F2727" s="133"/>
      <c r="G2727" s="56"/>
      <c r="H2727" s="84"/>
      <c r="I2727" s="84"/>
      <c r="J2727" s="125"/>
      <c r="K2727" s="125"/>
    </row>
    <row r="2728" spans="1:11" x14ac:dyDescent="0.25">
      <c r="A2728" s="110"/>
      <c r="B2728" s="129"/>
      <c r="C2728" s="129"/>
      <c r="D2728" s="129"/>
      <c r="E2728" s="56"/>
      <c r="F2728" s="133"/>
      <c r="G2728" s="56"/>
      <c r="H2728" s="84"/>
      <c r="I2728" s="84"/>
      <c r="J2728" s="125"/>
      <c r="K2728" s="125"/>
    </row>
    <row r="2729" spans="1:11" x14ac:dyDescent="0.25">
      <c r="A2729" s="110"/>
      <c r="B2729" s="129"/>
      <c r="C2729" s="129"/>
      <c r="D2729" s="129"/>
      <c r="E2729" s="56"/>
      <c r="F2729" s="133"/>
      <c r="G2729" s="56"/>
      <c r="H2729" s="84"/>
      <c r="I2729" s="84"/>
      <c r="J2729" s="125"/>
      <c r="K2729" s="125"/>
    </row>
    <row r="2730" spans="1:11" x14ac:dyDescent="0.25">
      <c r="A2730" s="110"/>
      <c r="B2730" s="129"/>
      <c r="C2730" s="129"/>
      <c r="D2730" s="129"/>
      <c r="E2730" s="56"/>
      <c r="F2730" s="133"/>
      <c r="G2730" s="56"/>
      <c r="H2730" s="84"/>
      <c r="I2730" s="84"/>
      <c r="J2730" s="125"/>
      <c r="K2730" s="125"/>
    </row>
    <row r="2731" spans="1:11" x14ac:dyDescent="0.25">
      <c r="A2731" s="110"/>
      <c r="B2731" s="129"/>
      <c r="C2731" s="129"/>
      <c r="D2731" s="129"/>
      <c r="E2731" s="56"/>
      <c r="F2731" s="133"/>
      <c r="G2731" s="56"/>
      <c r="H2731" s="84"/>
      <c r="I2731" s="84"/>
      <c r="J2731" s="125"/>
      <c r="K2731" s="125"/>
    </row>
    <row r="2732" spans="1:11" x14ac:dyDescent="0.25">
      <c r="A2732" s="110"/>
      <c r="B2732" s="129"/>
      <c r="C2732" s="129"/>
      <c r="D2732" s="129"/>
      <c r="E2732" s="56"/>
      <c r="F2732" s="133"/>
      <c r="G2732" s="56"/>
      <c r="H2732" s="84"/>
      <c r="I2732" s="84"/>
      <c r="J2732" s="125"/>
      <c r="K2732" s="125"/>
    </row>
    <row r="2733" spans="1:11" x14ac:dyDescent="0.25">
      <c r="A2733" s="110"/>
      <c r="B2733" s="129"/>
      <c r="C2733" s="129"/>
      <c r="D2733" s="129"/>
      <c r="E2733" s="56"/>
      <c r="F2733" s="133"/>
      <c r="G2733" s="56"/>
      <c r="H2733" s="84"/>
      <c r="I2733" s="84"/>
      <c r="J2733" s="125"/>
      <c r="K2733" s="125"/>
    </row>
    <row r="2734" spans="1:11" x14ac:dyDescent="0.25">
      <c r="A2734" s="110"/>
      <c r="B2734" s="129"/>
      <c r="C2734" s="129"/>
      <c r="D2734" s="129"/>
      <c r="E2734" s="56"/>
      <c r="F2734" s="133"/>
      <c r="G2734" s="56"/>
      <c r="H2734" s="84"/>
      <c r="I2734" s="84"/>
      <c r="J2734" s="125"/>
      <c r="K2734" s="125"/>
    </row>
    <row r="2735" spans="1:11" x14ac:dyDescent="0.25">
      <c r="A2735" s="110"/>
      <c r="B2735" s="129"/>
      <c r="C2735" s="129"/>
      <c r="D2735" s="129"/>
      <c r="E2735" s="56"/>
      <c r="F2735" s="133"/>
      <c r="G2735" s="56"/>
      <c r="H2735" s="84"/>
      <c r="I2735" s="84"/>
      <c r="J2735" s="125"/>
      <c r="K2735" s="125"/>
    </row>
    <row r="2736" spans="1:11" x14ac:dyDescent="0.25">
      <c r="A2736" s="110"/>
      <c r="B2736" s="129"/>
      <c r="C2736" s="129"/>
      <c r="D2736" s="129"/>
      <c r="E2736" s="56"/>
      <c r="F2736" s="133"/>
      <c r="G2736" s="56"/>
      <c r="H2736" s="84"/>
      <c r="I2736" s="84"/>
      <c r="J2736" s="125"/>
      <c r="K2736" s="125"/>
    </row>
    <row r="2737" spans="1:11" x14ac:dyDescent="0.25">
      <c r="A2737" s="110"/>
      <c r="B2737" s="129"/>
      <c r="C2737" s="129"/>
      <c r="D2737" s="129"/>
      <c r="E2737" s="56"/>
      <c r="F2737" s="133"/>
      <c r="G2737" s="56"/>
      <c r="H2737" s="84"/>
      <c r="I2737" s="84"/>
      <c r="J2737" s="125"/>
      <c r="K2737" s="125"/>
    </row>
    <row r="2738" spans="1:11" x14ac:dyDescent="0.25">
      <c r="A2738" s="110"/>
      <c r="B2738" s="129"/>
      <c r="C2738" s="129"/>
      <c r="D2738" s="129"/>
      <c r="E2738" s="56"/>
      <c r="F2738" s="133"/>
      <c r="G2738" s="56"/>
      <c r="H2738" s="84"/>
      <c r="I2738" s="84"/>
      <c r="J2738" s="125"/>
      <c r="K2738" s="125"/>
    </row>
    <row r="2739" spans="1:11" x14ac:dyDescent="0.25">
      <c r="A2739" s="110"/>
      <c r="B2739" s="129"/>
      <c r="C2739" s="129"/>
      <c r="D2739" s="129"/>
      <c r="E2739" s="56"/>
      <c r="F2739" s="133"/>
      <c r="G2739" s="56"/>
      <c r="H2739" s="84"/>
      <c r="I2739" s="84"/>
      <c r="J2739" s="125"/>
      <c r="K2739" s="125"/>
    </row>
    <row r="2740" spans="1:11" x14ac:dyDescent="0.25">
      <c r="A2740" s="110"/>
      <c r="B2740" s="129"/>
      <c r="C2740" s="129"/>
      <c r="D2740" s="129"/>
      <c r="E2740" s="56"/>
      <c r="F2740" s="133"/>
      <c r="G2740" s="56"/>
      <c r="H2740" s="84"/>
      <c r="I2740" s="84"/>
      <c r="J2740" s="125"/>
      <c r="K2740" s="125"/>
    </row>
    <row r="2741" spans="1:11" x14ac:dyDescent="0.25">
      <c r="A2741" s="110"/>
      <c r="B2741" s="129"/>
      <c r="C2741" s="129"/>
      <c r="D2741" s="129"/>
      <c r="E2741" s="56"/>
      <c r="F2741" s="133"/>
      <c r="G2741" s="56"/>
      <c r="H2741" s="84"/>
      <c r="I2741" s="84"/>
      <c r="J2741" s="125"/>
      <c r="K2741" s="125"/>
    </row>
    <row r="2742" spans="1:11" x14ac:dyDescent="0.25">
      <c r="A2742" s="110"/>
      <c r="B2742" s="129"/>
      <c r="C2742" s="129"/>
      <c r="D2742" s="129"/>
      <c r="E2742" s="56"/>
      <c r="F2742" s="133"/>
      <c r="G2742" s="56"/>
      <c r="H2742" s="84"/>
      <c r="I2742" s="84"/>
      <c r="J2742" s="125"/>
      <c r="K2742" s="125"/>
    </row>
    <row r="2743" spans="1:11" x14ac:dyDescent="0.25">
      <c r="A2743" s="110"/>
      <c r="B2743" s="129"/>
      <c r="C2743" s="129"/>
      <c r="D2743" s="129"/>
      <c r="E2743" s="56"/>
      <c r="F2743" s="133"/>
      <c r="G2743" s="56"/>
      <c r="H2743" s="84"/>
      <c r="I2743" s="84"/>
      <c r="J2743" s="125"/>
      <c r="K2743" s="125"/>
    </row>
    <row r="2744" spans="1:11" x14ac:dyDescent="0.25">
      <c r="A2744" s="110"/>
      <c r="B2744" s="129"/>
      <c r="C2744" s="129"/>
      <c r="D2744" s="129"/>
      <c r="E2744" s="56"/>
      <c r="F2744" s="133"/>
      <c r="G2744" s="56"/>
      <c r="H2744" s="84"/>
      <c r="I2744" s="84"/>
      <c r="J2744" s="125"/>
      <c r="K2744" s="125"/>
    </row>
    <row r="2745" spans="1:11" x14ac:dyDescent="0.25">
      <c r="A2745" s="110"/>
      <c r="B2745" s="129"/>
      <c r="C2745" s="129"/>
      <c r="D2745" s="129"/>
      <c r="E2745" s="56"/>
      <c r="F2745" s="133"/>
      <c r="G2745" s="56"/>
      <c r="H2745" s="84"/>
      <c r="I2745" s="84"/>
      <c r="J2745" s="125"/>
      <c r="K2745" s="125"/>
    </row>
    <row r="2746" spans="1:11" x14ac:dyDescent="0.25">
      <c r="A2746" s="110"/>
      <c r="B2746" s="129"/>
      <c r="C2746" s="129"/>
      <c r="D2746" s="129"/>
      <c r="E2746" s="56"/>
      <c r="F2746" s="133"/>
      <c r="G2746" s="56"/>
      <c r="H2746" s="84"/>
      <c r="I2746" s="84"/>
      <c r="J2746" s="125"/>
      <c r="K2746" s="125"/>
    </row>
    <row r="2747" spans="1:11" x14ac:dyDescent="0.25">
      <c r="A2747" s="110"/>
      <c r="B2747" s="129"/>
      <c r="C2747" s="129"/>
      <c r="D2747" s="129"/>
      <c r="E2747" s="56"/>
      <c r="F2747" s="133"/>
      <c r="G2747" s="56"/>
      <c r="H2747" s="84"/>
      <c r="I2747" s="84"/>
      <c r="J2747" s="125"/>
      <c r="K2747" s="125"/>
    </row>
    <row r="2748" spans="1:11" x14ac:dyDescent="0.25">
      <c r="A2748" s="110"/>
      <c r="B2748" s="129"/>
      <c r="C2748" s="129"/>
      <c r="D2748" s="129"/>
      <c r="E2748" s="56"/>
      <c r="F2748" s="133"/>
      <c r="G2748" s="56"/>
      <c r="H2748" s="84"/>
      <c r="I2748" s="84"/>
      <c r="J2748" s="125"/>
      <c r="K2748" s="125"/>
    </row>
    <row r="2749" spans="1:11" x14ac:dyDescent="0.25">
      <c r="A2749" s="110"/>
      <c r="B2749" s="129"/>
      <c r="C2749" s="129"/>
      <c r="D2749" s="129"/>
      <c r="E2749" s="56"/>
      <c r="F2749" s="133"/>
      <c r="G2749" s="56"/>
      <c r="H2749" s="84"/>
      <c r="I2749" s="84"/>
      <c r="J2749" s="125"/>
      <c r="K2749" s="125"/>
    </row>
    <row r="2750" spans="1:11" x14ac:dyDescent="0.25">
      <c r="A2750" s="110"/>
      <c r="B2750" s="129"/>
      <c r="C2750" s="129"/>
      <c r="D2750" s="129"/>
      <c r="E2750" s="56"/>
      <c r="F2750" s="133"/>
      <c r="G2750" s="56"/>
      <c r="H2750" s="84"/>
      <c r="I2750" s="84"/>
      <c r="J2750" s="125"/>
      <c r="K2750" s="125"/>
    </row>
    <row r="2751" spans="1:11" x14ac:dyDescent="0.25">
      <c r="A2751" s="110"/>
      <c r="B2751" s="129"/>
      <c r="C2751" s="129"/>
      <c r="D2751" s="129"/>
      <c r="E2751" s="56"/>
      <c r="F2751" s="133"/>
      <c r="G2751" s="56"/>
      <c r="H2751" s="84"/>
      <c r="I2751" s="84"/>
      <c r="J2751" s="125"/>
      <c r="K2751" s="125"/>
    </row>
    <row r="2752" spans="1:11" x14ac:dyDescent="0.25">
      <c r="A2752" s="110"/>
      <c r="B2752" s="129"/>
      <c r="C2752" s="129"/>
      <c r="D2752" s="129"/>
      <c r="E2752" s="56"/>
      <c r="F2752" s="133"/>
      <c r="G2752" s="56"/>
      <c r="H2752" s="84"/>
      <c r="I2752" s="84"/>
      <c r="J2752" s="125"/>
      <c r="K2752" s="125"/>
    </row>
    <row r="2753" spans="1:11" x14ac:dyDescent="0.25">
      <c r="A2753" s="110"/>
      <c r="B2753" s="129"/>
      <c r="C2753" s="129"/>
      <c r="D2753" s="129"/>
      <c r="E2753" s="56"/>
      <c r="F2753" s="133"/>
      <c r="G2753" s="56"/>
      <c r="H2753" s="84"/>
      <c r="I2753" s="84"/>
      <c r="J2753" s="125"/>
      <c r="K2753" s="125"/>
    </row>
    <row r="2754" spans="1:11" x14ac:dyDescent="0.25">
      <c r="A2754" s="110"/>
      <c r="B2754" s="129"/>
      <c r="C2754" s="129"/>
      <c r="D2754" s="129"/>
      <c r="E2754" s="56"/>
      <c r="F2754" s="133"/>
      <c r="G2754" s="56"/>
      <c r="H2754" s="84"/>
      <c r="I2754" s="84"/>
      <c r="J2754" s="125"/>
      <c r="K2754" s="125"/>
    </row>
    <row r="2755" spans="1:11" x14ac:dyDescent="0.25">
      <c r="A2755" s="110"/>
      <c r="B2755" s="129"/>
      <c r="C2755" s="129"/>
      <c r="D2755" s="129"/>
      <c r="E2755" s="56"/>
      <c r="F2755" s="133"/>
      <c r="G2755" s="56"/>
      <c r="H2755" s="84"/>
      <c r="I2755" s="84"/>
      <c r="J2755" s="125"/>
      <c r="K2755" s="125"/>
    </row>
    <row r="2756" spans="1:11" x14ac:dyDescent="0.25">
      <c r="A2756" s="110"/>
      <c r="B2756" s="129"/>
      <c r="C2756" s="129"/>
      <c r="D2756" s="129"/>
      <c r="E2756" s="56"/>
      <c r="F2756" s="133"/>
      <c r="G2756" s="56"/>
      <c r="H2756" s="84"/>
      <c r="I2756" s="84"/>
      <c r="J2756" s="125"/>
      <c r="K2756" s="125"/>
    </row>
    <row r="2757" spans="1:11" x14ac:dyDescent="0.25">
      <c r="A2757" s="110"/>
      <c r="B2757" s="129"/>
      <c r="C2757" s="129"/>
      <c r="D2757" s="129"/>
      <c r="E2757" s="56"/>
      <c r="F2757" s="133"/>
      <c r="G2757" s="56"/>
      <c r="H2757" s="84"/>
      <c r="I2757" s="84"/>
      <c r="J2757" s="125"/>
      <c r="K2757" s="125"/>
    </row>
    <row r="2758" spans="1:11" x14ac:dyDescent="0.25">
      <c r="A2758" s="110"/>
      <c r="B2758" s="129"/>
      <c r="C2758" s="129"/>
      <c r="D2758" s="129"/>
      <c r="E2758" s="56"/>
      <c r="F2758" s="133"/>
      <c r="G2758" s="56"/>
      <c r="H2758" s="84"/>
      <c r="I2758" s="84"/>
      <c r="J2758" s="125"/>
      <c r="K2758" s="125"/>
    </row>
    <row r="2759" spans="1:11" x14ac:dyDescent="0.25">
      <c r="A2759" s="110"/>
      <c r="B2759" s="129"/>
      <c r="C2759" s="129"/>
      <c r="D2759" s="129"/>
      <c r="E2759" s="56"/>
      <c r="F2759" s="133"/>
      <c r="G2759" s="56"/>
      <c r="H2759" s="84"/>
      <c r="I2759" s="84"/>
      <c r="J2759" s="125"/>
      <c r="K2759" s="125"/>
    </row>
    <row r="2760" spans="1:11" x14ac:dyDescent="0.25">
      <c r="A2760" s="110"/>
      <c r="B2760" s="129"/>
      <c r="C2760" s="129"/>
      <c r="D2760" s="129"/>
      <c r="E2760" s="56"/>
      <c r="F2760" s="133"/>
      <c r="G2760" s="56"/>
      <c r="H2760" s="84"/>
      <c r="I2760" s="84"/>
      <c r="J2760" s="125"/>
      <c r="K2760" s="125"/>
    </row>
    <row r="2761" spans="1:11" x14ac:dyDescent="0.25">
      <c r="A2761" s="110"/>
      <c r="B2761" s="129"/>
      <c r="C2761" s="129"/>
      <c r="D2761" s="129"/>
      <c r="E2761" s="56"/>
      <c r="F2761" s="133"/>
      <c r="G2761" s="56"/>
      <c r="H2761" s="84"/>
      <c r="I2761" s="84"/>
      <c r="J2761" s="125"/>
      <c r="K2761" s="125"/>
    </row>
    <row r="2762" spans="1:11" x14ac:dyDescent="0.25">
      <c r="A2762" s="110"/>
      <c r="B2762" s="129"/>
      <c r="C2762" s="129"/>
      <c r="D2762" s="129"/>
      <c r="E2762" s="56"/>
      <c r="F2762" s="133"/>
      <c r="G2762" s="56"/>
      <c r="H2762" s="84"/>
      <c r="I2762" s="84"/>
      <c r="J2762" s="125"/>
      <c r="K2762" s="125"/>
    </row>
    <row r="2763" spans="1:11" x14ac:dyDescent="0.25">
      <c r="A2763" s="110"/>
      <c r="B2763" s="129"/>
      <c r="C2763" s="129"/>
      <c r="D2763" s="129"/>
      <c r="E2763" s="56"/>
      <c r="F2763" s="133"/>
      <c r="G2763" s="56"/>
      <c r="H2763" s="84"/>
      <c r="I2763" s="84"/>
      <c r="J2763" s="125"/>
      <c r="K2763" s="125"/>
    </row>
    <row r="2764" spans="1:11" x14ac:dyDescent="0.25">
      <c r="A2764" s="110"/>
      <c r="B2764" s="129"/>
      <c r="C2764" s="129"/>
      <c r="D2764" s="129"/>
      <c r="E2764" s="56"/>
      <c r="F2764" s="133"/>
      <c r="G2764" s="56"/>
      <c r="H2764" s="84"/>
      <c r="I2764" s="84"/>
      <c r="J2764" s="125"/>
      <c r="K2764" s="125"/>
    </row>
    <row r="2765" spans="1:11" x14ac:dyDescent="0.25">
      <c r="A2765" s="110"/>
      <c r="B2765" s="129"/>
      <c r="C2765" s="129"/>
      <c r="D2765" s="129"/>
      <c r="E2765" s="56"/>
      <c r="F2765" s="133"/>
      <c r="G2765" s="56"/>
      <c r="H2765" s="84"/>
      <c r="I2765" s="84"/>
      <c r="J2765" s="125"/>
      <c r="K2765" s="125"/>
    </row>
    <row r="2766" spans="1:11" x14ac:dyDescent="0.25">
      <c r="A2766" s="110"/>
      <c r="B2766" s="129"/>
      <c r="C2766" s="129"/>
      <c r="D2766" s="129"/>
      <c r="E2766" s="56"/>
      <c r="F2766" s="133"/>
      <c r="G2766" s="56"/>
      <c r="H2766" s="84"/>
      <c r="I2766" s="84"/>
      <c r="J2766" s="125"/>
      <c r="K2766" s="125"/>
    </row>
    <row r="2767" spans="1:11" x14ac:dyDescent="0.25">
      <c r="A2767" s="110"/>
      <c r="B2767" s="129"/>
      <c r="C2767" s="129"/>
      <c r="D2767" s="129"/>
      <c r="E2767" s="56"/>
      <c r="F2767" s="133"/>
      <c r="G2767" s="56"/>
      <c r="H2767" s="84"/>
      <c r="I2767" s="84"/>
      <c r="J2767" s="125"/>
      <c r="K2767" s="125"/>
    </row>
    <row r="2768" spans="1:11" x14ac:dyDescent="0.25">
      <c r="A2768" s="110"/>
      <c r="B2768" s="129"/>
      <c r="C2768" s="129"/>
      <c r="D2768" s="129"/>
      <c r="E2768" s="56"/>
      <c r="F2768" s="133"/>
      <c r="G2768" s="56"/>
      <c r="H2768" s="84"/>
      <c r="I2768" s="84"/>
      <c r="J2768" s="125"/>
      <c r="K2768" s="125"/>
    </row>
    <row r="2769" spans="1:11" x14ac:dyDescent="0.25">
      <c r="A2769" s="110"/>
      <c r="B2769" s="129"/>
      <c r="C2769" s="129"/>
      <c r="D2769" s="129"/>
      <c r="E2769" s="56"/>
      <c r="F2769" s="133"/>
      <c r="G2769" s="56"/>
      <c r="H2769" s="84"/>
      <c r="I2769" s="84"/>
      <c r="J2769" s="125"/>
      <c r="K2769" s="125"/>
    </row>
    <row r="2770" spans="1:11" x14ac:dyDescent="0.25">
      <c r="A2770" s="110"/>
      <c r="B2770" s="129"/>
      <c r="C2770" s="129"/>
      <c r="D2770" s="129"/>
      <c r="E2770" s="56"/>
      <c r="F2770" s="133"/>
      <c r="G2770" s="56"/>
      <c r="H2770" s="84"/>
      <c r="I2770" s="84"/>
      <c r="J2770" s="125"/>
      <c r="K2770" s="125"/>
    </row>
    <row r="2771" spans="1:11" x14ac:dyDescent="0.25">
      <c r="A2771" s="110"/>
      <c r="B2771" s="129"/>
      <c r="C2771" s="129"/>
      <c r="D2771" s="129"/>
      <c r="E2771" s="56"/>
      <c r="F2771" s="133"/>
      <c r="G2771" s="56"/>
      <c r="H2771" s="84"/>
      <c r="I2771" s="84"/>
      <c r="J2771" s="125"/>
      <c r="K2771" s="125"/>
    </row>
    <row r="2772" spans="1:11" x14ac:dyDescent="0.25">
      <c r="A2772" s="110"/>
      <c r="B2772" s="129"/>
      <c r="C2772" s="129"/>
      <c r="D2772" s="129"/>
      <c r="E2772" s="56"/>
      <c r="F2772" s="133"/>
      <c r="G2772" s="56"/>
      <c r="H2772" s="84"/>
      <c r="I2772" s="84"/>
      <c r="J2772" s="125"/>
      <c r="K2772" s="125"/>
    </row>
    <row r="2773" spans="1:11" x14ac:dyDescent="0.25">
      <c r="A2773" s="110"/>
      <c r="B2773" s="129"/>
      <c r="C2773" s="129"/>
      <c r="D2773" s="129"/>
      <c r="E2773" s="56"/>
      <c r="F2773" s="133"/>
      <c r="G2773" s="56"/>
      <c r="H2773" s="84"/>
      <c r="I2773" s="84"/>
      <c r="J2773" s="125"/>
      <c r="K2773" s="125"/>
    </row>
    <row r="2774" spans="1:11" x14ac:dyDescent="0.25">
      <c r="A2774" s="110"/>
      <c r="B2774" s="129"/>
      <c r="C2774" s="129"/>
      <c r="D2774" s="129"/>
      <c r="E2774" s="56"/>
      <c r="F2774" s="133"/>
      <c r="G2774" s="56"/>
      <c r="H2774" s="84"/>
      <c r="I2774" s="84"/>
      <c r="J2774" s="125"/>
      <c r="K2774" s="125"/>
    </row>
    <row r="2775" spans="1:11" x14ac:dyDescent="0.25">
      <c r="A2775" s="110"/>
      <c r="B2775" s="129"/>
      <c r="C2775" s="129"/>
      <c r="D2775" s="129"/>
      <c r="E2775" s="56"/>
      <c r="F2775" s="133"/>
      <c r="G2775" s="56"/>
      <c r="H2775" s="84"/>
      <c r="I2775" s="84"/>
      <c r="J2775" s="125"/>
      <c r="K2775" s="125"/>
    </row>
    <row r="2776" spans="1:11" x14ac:dyDescent="0.25">
      <c r="A2776" s="110"/>
      <c r="B2776" s="129"/>
      <c r="C2776" s="129"/>
      <c r="D2776" s="129"/>
      <c r="E2776" s="56"/>
      <c r="F2776" s="133"/>
      <c r="G2776" s="56"/>
      <c r="H2776" s="84"/>
      <c r="I2776" s="84"/>
      <c r="J2776" s="125"/>
      <c r="K2776" s="125"/>
    </row>
    <row r="2777" spans="1:11" x14ac:dyDescent="0.25">
      <c r="A2777" s="110"/>
      <c r="B2777" s="129"/>
      <c r="C2777" s="129"/>
      <c r="D2777" s="129"/>
      <c r="E2777" s="56"/>
      <c r="F2777" s="133"/>
      <c r="G2777" s="56"/>
      <c r="H2777" s="84"/>
      <c r="I2777" s="84"/>
      <c r="J2777" s="125"/>
      <c r="K2777" s="125"/>
    </row>
    <row r="2778" spans="1:11" x14ac:dyDescent="0.25">
      <c r="A2778" s="110"/>
      <c r="B2778" s="129"/>
      <c r="C2778" s="129"/>
      <c r="D2778" s="129"/>
      <c r="E2778" s="56"/>
      <c r="F2778" s="133"/>
      <c r="G2778" s="56"/>
      <c r="H2778" s="84"/>
      <c r="I2778" s="84"/>
      <c r="J2778" s="125"/>
      <c r="K2778" s="125"/>
    </row>
    <row r="2779" spans="1:11" x14ac:dyDescent="0.25">
      <c r="A2779" s="110"/>
      <c r="B2779" s="129"/>
      <c r="C2779" s="129"/>
      <c r="D2779" s="129"/>
      <c r="E2779" s="56"/>
      <c r="F2779" s="133"/>
      <c r="G2779" s="56"/>
      <c r="H2779" s="84"/>
      <c r="I2779" s="84"/>
      <c r="J2779" s="125"/>
      <c r="K2779" s="125"/>
    </row>
    <row r="2780" spans="1:11" x14ac:dyDescent="0.25">
      <c r="A2780" s="110"/>
      <c r="B2780" s="129"/>
      <c r="C2780" s="129"/>
      <c r="D2780" s="129"/>
      <c r="E2780" s="56"/>
      <c r="F2780" s="133"/>
      <c r="G2780" s="56"/>
      <c r="H2780" s="84"/>
      <c r="I2780" s="84"/>
      <c r="J2780" s="125"/>
      <c r="K2780" s="125"/>
    </row>
    <row r="2781" spans="1:11" x14ac:dyDescent="0.25">
      <c r="A2781" s="110"/>
      <c r="B2781" s="129"/>
      <c r="C2781" s="129"/>
      <c r="D2781" s="129"/>
      <c r="E2781" s="56"/>
      <c r="F2781" s="133"/>
      <c r="G2781" s="56"/>
      <c r="H2781" s="84"/>
      <c r="I2781" s="84"/>
      <c r="J2781" s="125"/>
      <c r="K2781" s="125"/>
    </row>
    <row r="2782" spans="1:11" x14ac:dyDescent="0.25">
      <c r="A2782" s="110"/>
      <c r="B2782" s="129"/>
      <c r="C2782" s="129"/>
      <c r="D2782" s="129"/>
      <c r="E2782" s="56"/>
      <c r="F2782" s="133"/>
      <c r="G2782" s="56"/>
      <c r="H2782" s="84"/>
      <c r="I2782" s="84"/>
      <c r="J2782" s="125"/>
      <c r="K2782" s="125"/>
    </row>
    <row r="2783" spans="1:11" x14ac:dyDescent="0.25">
      <c r="A2783" s="110"/>
      <c r="B2783" s="129"/>
      <c r="C2783" s="129"/>
      <c r="D2783" s="129"/>
      <c r="E2783" s="56"/>
      <c r="F2783" s="133"/>
      <c r="G2783" s="56"/>
      <c r="H2783" s="84"/>
      <c r="I2783" s="84"/>
      <c r="J2783" s="125"/>
      <c r="K2783" s="125"/>
    </row>
    <row r="2784" spans="1:11" x14ac:dyDescent="0.25">
      <c r="A2784" s="110"/>
      <c r="B2784" s="129"/>
      <c r="C2784" s="129"/>
      <c r="D2784" s="129"/>
      <c r="E2784" s="56"/>
      <c r="F2784" s="133"/>
      <c r="G2784" s="56"/>
      <c r="H2784" s="84"/>
      <c r="I2784" s="84"/>
      <c r="J2784" s="125"/>
      <c r="K2784" s="125"/>
    </row>
    <row r="2785" spans="1:11" x14ac:dyDescent="0.25">
      <c r="A2785" s="110"/>
      <c r="B2785" s="129"/>
      <c r="C2785" s="129"/>
      <c r="D2785" s="129"/>
      <c r="E2785" s="56"/>
      <c r="F2785" s="133"/>
      <c r="G2785" s="56"/>
      <c r="H2785" s="84"/>
      <c r="I2785" s="84"/>
      <c r="J2785" s="125"/>
      <c r="K2785" s="125"/>
    </row>
    <row r="2786" spans="1:11" x14ac:dyDescent="0.25">
      <c r="A2786" s="110"/>
      <c r="B2786" s="129"/>
      <c r="C2786" s="129"/>
      <c r="D2786" s="129"/>
      <c r="E2786" s="56"/>
      <c r="F2786" s="133"/>
      <c r="G2786" s="56"/>
      <c r="H2786" s="84"/>
      <c r="I2786" s="84"/>
      <c r="J2786" s="125"/>
      <c r="K2786" s="125"/>
    </row>
    <row r="2787" spans="1:11" x14ac:dyDescent="0.25">
      <c r="A2787" s="110"/>
      <c r="B2787" s="129"/>
      <c r="C2787" s="129"/>
      <c r="D2787" s="129"/>
      <c r="E2787" s="56"/>
      <c r="F2787" s="133"/>
      <c r="G2787" s="56"/>
      <c r="H2787" s="84"/>
      <c r="I2787" s="84"/>
      <c r="J2787" s="125"/>
      <c r="K2787" s="125"/>
    </row>
    <row r="2788" spans="1:11" x14ac:dyDescent="0.25">
      <c r="A2788" s="110"/>
      <c r="B2788" s="129"/>
      <c r="C2788" s="129"/>
      <c r="D2788" s="129"/>
      <c r="E2788" s="56"/>
      <c r="F2788" s="133"/>
      <c r="G2788" s="56"/>
      <c r="H2788" s="84"/>
      <c r="I2788" s="84"/>
      <c r="J2788" s="125"/>
      <c r="K2788" s="125"/>
    </row>
    <row r="2789" spans="1:11" x14ac:dyDescent="0.25">
      <c r="A2789" s="110"/>
      <c r="B2789" s="129"/>
      <c r="C2789" s="129"/>
      <c r="D2789" s="129"/>
      <c r="E2789" s="56"/>
      <c r="F2789" s="133"/>
      <c r="G2789" s="56"/>
      <c r="H2789" s="84"/>
      <c r="I2789" s="84"/>
      <c r="J2789" s="125"/>
      <c r="K2789" s="125"/>
    </row>
    <row r="2790" spans="1:11" x14ac:dyDescent="0.25">
      <c r="A2790" s="110"/>
      <c r="B2790" s="129"/>
      <c r="C2790" s="129"/>
      <c r="D2790" s="129"/>
      <c r="E2790" s="56"/>
      <c r="F2790" s="133"/>
      <c r="G2790" s="56"/>
      <c r="H2790" s="84"/>
      <c r="I2790" s="84"/>
      <c r="J2790" s="125"/>
      <c r="K2790" s="125"/>
    </row>
    <row r="2791" spans="1:11" x14ac:dyDescent="0.25">
      <c r="A2791" s="110"/>
      <c r="B2791" s="129"/>
      <c r="C2791" s="129"/>
      <c r="D2791" s="129"/>
      <c r="E2791" s="56"/>
      <c r="F2791" s="133"/>
      <c r="G2791" s="56"/>
      <c r="H2791" s="84"/>
      <c r="I2791" s="84"/>
      <c r="J2791" s="125"/>
      <c r="K2791" s="125"/>
    </row>
    <row r="2792" spans="1:11" x14ac:dyDescent="0.25">
      <c r="A2792" s="110"/>
      <c r="B2792" s="129"/>
      <c r="C2792" s="129"/>
      <c r="D2792" s="129"/>
      <c r="E2792" s="56"/>
      <c r="F2792" s="133"/>
      <c r="G2792" s="56"/>
      <c r="H2792" s="84"/>
      <c r="I2792" s="84"/>
      <c r="J2792" s="125"/>
      <c r="K2792" s="125"/>
    </row>
    <row r="2793" spans="1:11" x14ac:dyDescent="0.25">
      <c r="A2793" s="110"/>
      <c r="B2793" s="129"/>
      <c r="C2793" s="129"/>
      <c r="D2793" s="129"/>
      <c r="E2793" s="56"/>
      <c r="F2793" s="133"/>
      <c r="G2793" s="56"/>
      <c r="H2793" s="84"/>
      <c r="I2793" s="84"/>
      <c r="J2793" s="125"/>
      <c r="K2793" s="125"/>
    </row>
    <row r="2794" spans="1:11" x14ac:dyDescent="0.25">
      <c r="A2794" s="110"/>
      <c r="B2794" s="129"/>
      <c r="C2794" s="129"/>
      <c r="D2794" s="129"/>
      <c r="E2794" s="56"/>
      <c r="F2794" s="133"/>
      <c r="G2794" s="56"/>
      <c r="H2794" s="84"/>
      <c r="I2794" s="84"/>
      <c r="J2794" s="125"/>
      <c r="K2794" s="125"/>
    </row>
    <row r="2795" spans="1:11" x14ac:dyDescent="0.25">
      <c r="A2795" s="110"/>
      <c r="B2795" s="129"/>
      <c r="C2795" s="129"/>
      <c r="D2795" s="129"/>
      <c r="E2795" s="56"/>
      <c r="F2795" s="133"/>
      <c r="G2795" s="56"/>
      <c r="H2795" s="84"/>
      <c r="I2795" s="84"/>
      <c r="J2795" s="125"/>
      <c r="K2795" s="125"/>
    </row>
    <row r="2796" spans="1:11" x14ac:dyDescent="0.25">
      <c r="A2796" s="110"/>
      <c r="B2796" s="129"/>
      <c r="C2796" s="129"/>
      <c r="D2796" s="129"/>
      <c r="E2796" s="56"/>
      <c r="F2796" s="133"/>
      <c r="G2796" s="56"/>
      <c r="H2796" s="84"/>
      <c r="I2796" s="84"/>
      <c r="J2796" s="125"/>
      <c r="K2796" s="125"/>
    </row>
    <row r="2797" spans="1:11" x14ac:dyDescent="0.25">
      <c r="A2797" s="110"/>
      <c r="B2797" s="129"/>
      <c r="C2797" s="129"/>
      <c r="D2797" s="129"/>
      <c r="E2797" s="56"/>
      <c r="F2797" s="133"/>
      <c r="G2797" s="56"/>
      <c r="H2797" s="84"/>
      <c r="I2797" s="84"/>
      <c r="J2797" s="125"/>
      <c r="K2797" s="125"/>
    </row>
    <row r="2798" spans="1:11" x14ac:dyDescent="0.25">
      <c r="A2798" s="110"/>
      <c r="B2798" s="129"/>
      <c r="C2798" s="129"/>
      <c r="D2798" s="129"/>
      <c r="E2798" s="56"/>
      <c r="F2798" s="133"/>
      <c r="G2798" s="56"/>
      <c r="H2798" s="84"/>
      <c r="I2798" s="84"/>
      <c r="J2798" s="125"/>
      <c r="K2798" s="125"/>
    </row>
    <row r="2799" spans="1:11" x14ac:dyDescent="0.25">
      <c r="A2799" s="110"/>
      <c r="B2799" s="129"/>
      <c r="C2799" s="129"/>
      <c r="D2799" s="129"/>
      <c r="E2799" s="56"/>
      <c r="F2799" s="133"/>
      <c r="G2799" s="56"/>
      <c r="H2799" s="84"/>
      <c r="I2799" s="84"/>
      <c r="J2799" s="125"/>
      <c r="K2799" s="125"/>
    </row>
    <row r="2800" spans="1:11" x14ac:dyDescent="0.25">
      <c r="A2800" s="110"/>
      <c r="B2800" s="129"/>
      <c r="C2800" s="129"/>
      <c r="D2800" s="129"/>
      <c r="E2800" s="56"/>
      <c r="F2800" s="133"/>
      <c r="G2800" s="56"/>
      <c r="H2800" s="84"/>
      <c r="I2800" s="84"/>
      <c r="J2800" s="125"/>
      <c r="K2800" s="125"/>
    </row>
    <row r="2801" spans="1:11" x14ac:dyDescent="0.25">
      <c r="A2801" s="110"/>
      <c r="B2801" s="129"/>
      <c r="C2801" s="129"/>
      <c r="D2801" s="129"/>
      <c r="E2801" s="56"/>
      <c r="F2801" s="133"/>
      <c r="G2801" s="56"/>
      <c r="H2801" s="84"/>
      <c r="I2801" s="84"/>
      <c r="J2801" s="125"/>
      <c r="K2801" s="125"/>
    </row>
    <row r="2802" spans="1:11" x14ac:dyDescent="0.25">
      <c r="A2802" s="110"/>
      <c r="B2802" s="129"/>
      <c r="C2802" s="129"/>
      <c r="D2802" s="129"/>
      <c r="E2802" s="56"/>
      <c r="F2802" s="133"/>
      <c r="G2802" s="56"/>
      <c r="H2802" s="84"/>
      <c r="I2802" s="84"/>
      <c r="J2802" s="125"/>
      <c r="K2802" s="125"/>
    </row>
    <row r="2803" spans="1:11" x14ac:dyDescent="0.25">
      <c r="A2803" s="110"/>
      <c r="B2803" s="129"/>
      <c r="C2803" s="129"/>
      <c r="D2803" s="129"/>
      <c r="E2803" s="56"/>
      <c r="F2803" s="133"/>
      <c r="G2803" s="56"/>
      <c r="H2803" s="84"/>
      <c r="I2803" s="84"/>
      <c r="J2803" s="125"/>
      <c r="K2803" s="125"/>
    </row>
    <row r="2804" spans="1:11" x14ac:dyDescent="0.25">
      <c r="A2804" s="110"/>
      <c r="B2804" s="129"/>
      <c r="C2804" s="129"/>
      <c r="D2804" s="129"/>
      <c r="E2804" s="56"/>
      <c r="F2804" s="133"/>
      <c r="G2804" s="56"/>
      <c r="H2804" s="84"/>
      <c r="I2804" s="84"/>
      <c r="J2804" s="125"/>
      <c r="K2804" s="125"/>
    </row>
    <row r="2805" spans="1:11" x14ac:dyDescent="0.25">
      <c r="A2805" s="110"/>
      <c r="B2805" s="129"/>
      <c r="C2805" s="129"/>
      <c r="D2805" s="129"/>
      <c r="E2805" s="56"/>
      <c r="F2805" s="133"/>
      <c r="G2805" s="56"/>
      <c r="H2805" s="84"/>
      <c r="I2805" s="84"/>
      <c r="J2805" s="125"/>
      <c r="K2805" s="125"/>
    </row>
    <row r="2806" spans="1:11" x14ac:dyDescent="0.25">
      <c r="A2806" s="110"/>
      <c r="B2806" s="129"/>
      <c r="C2806" s="129"/>
      <c r="D2806" s="129"/>
      <c r="E2806" s="56"/>
      <c r="F2806" s="133"/>
      <c r="G2806" s="56"/>
      <c r="H2806" s="84"/>
      <c r="I2806" s="84"/>
      <c r="J2806" s="125"/>
      <c r="K2806" s="125"/>
    </row>
    <row r="2807" spans="1:11" x14ac:dyDescent="0.25">
      <c r="A2807" s="110"/>
      <c r="B2807" s="129"/>
      <c r="C2807" s="129"/>
      <c r="D2807" s="129"/>
      <c r="E2807" s="56"/>
      <c r="F2807" s="133"/>
      <c r="G2807" s="56"/>
      <c r="H2807" s="84"/>
      <c r="I2807" s="84"/>
      <c r="J2807" s="125"/>
      <c r="K2807" s="125"/>
    </row>
    <row r="2808" spans="1:11" x14ac:dyDescent="0.25">
      <c r="A2808" s="110"/>
      <c r="B2808" s="129"/>
      <c r="C2808" s="129"/>
      <c r="D2808" s="129"/>
      <c r="E2808" s="56"/>
      <c r="F2808" s="133"/>
      <c r="G2808" s="56"/>
      <c r="H2808" s="84"/>
      <c r="I2808" s="84"/>
      <c r="J2808" s="125"/>
      <c r="K2808" s="125"/>
    </row>
    <row r="2809" spans="1:11" x14ac:dyDescent="0.25">
      <c r="A2809" s="110"/>
      <c r="B2809" s="129"/>
      <c r="C2809" s="129"/>
      <c r="D2809" s="129"/>
      <c r="E2809" s="56"/>
      <c r="F2809" s="133"/>
      <c r="G2809" s="56"/>
      <c r="H2809" s="84"/>
      <c r="I2809" s="84"/>
      <c r="J2809" s="125"/>
      <c r="K2809" s="125"/>
    </row>
    <row r="2810" spans="1:11" x14ac:dyDescent="0.25">
      <c r="A2810" s="110"/>
      <c r="B2810" s="129"/>
      <c r="C2810" s="129"/>
      <c r="D2810" s="129"/>
      <c r="E2810" s="56"/>
      <c r="F2810" s="133"/>
      <c r="G2810" s="56"/>
      <c r="H2810" s="84"/>
      <c r="I2810" s="84"/>
      <c r="J2810" s="125"/>
      <c r="K2810" s="125"/>
    </row>
    <row r="2811" spans="1:11" x14ac:dyDescent="0.25">
      <c r="A2811" s="110"/>
      <c r="B2811" s="129"/>
      <c r="C2811" s="129"/>
      <c r="D2811" s="129"/>
      <c r="E2811" s="56"/>
      <c r="F2811" s="133"/>
      <c r="G2811" s="56"/>
      <c r="H2811" s="84"/>
      <c r="I2811" s="84"/>
      <c r="J2811" s="125"/>
      <c r="K2811" s="125"/>
    </row>
    <row r="2812" spans="1:11" x14ac:dyDescent="0.25">
      <c r="A2812" s="110"/>
      <c r="B2812" s="129"/>
      <c r="C2812" s="129"/>
      <c r="D2812" s="129"/>
      <c r="E2812" s="56"/>
      <c r="F2812" s="133"/>
      <c r="G2812" s="56"/>
      <c r="H2812" s="84"/>
      <c r="I2812" s="84"/>
      <c r="J2812" s="125"/>
      <c r="K2812" s="125"/>
    </row>
    <row r="2813" spans="1:11" x14ac:dyDescent="0.25">
      <c r="A2813" s="110"/>
      <c r="B2813" s="129"/>
      <c r="C2813" s="129"/>
      <c r="D2813" s="129"/>
      <c r="E2813" s="56"/>
      <c r="F2813" s="133"/>
      <c r="G2813" s="56"/>
      <c r="H2813" s="84"/>
      <c r="I2813" s="84"/>
      <c r="J2813" s="125"/>
      <c r="K2813" s="125"/>
    </row>
    <row r="2814" spans="1:11" x14ac:dyDescent="0.25">
      <c r="A2814" s="110"/>
      <c r="B2814" s="129"/>
      <c r="C2814" s="129"/>
      <c r="D2814" s="129"/>
      <c r="E2814" s="56"/>
      <c r="F2814" s="133"/>
      <c r="G2814" s="56"/>
      <c r="H2814" s="84"/>
      <c r="I2814" s="84"/>
      <c r="J2814" s="125"/>
      <c r="K2814" s="125"/>
    </row>
    <row r="2815" spans="1:11" x14ac:dyDescent="0.25">
      <c r="A2815" s="110"/>
      <c r="B2815" s="129"/>
      <c r="C2815" s="129"/>
      <c r="D2815" s="129"/>
      <c r="E2815" s="56"/>
      <c r="F2815" s="133"/>
      <c r="G2815" s="56"/>
      <c r="H2815" s="84"/>
      <c r="I2815" s="84"/>
      <c r="J2815" s="125"/>
      <c r="K2815" s="125"/>
    </row>
    <row r="2816" spans="1:11" x14ac:dyDescent="0.25">
      <c r="A2816" s="110"/>
      <c r="B2816" s="129"/>
      <c r="C2816" s="129"/>
      <c r="D2816" s="129"/>
      <c r="E2816" s="56"/>
      <c r="F2816" s="133"/>
      <c r="G2816" s="56"/>
      <c r="H2816" s="84"/>
      <c r="I2816" s="84"/>
      <c r="J2816" s="125"/>
      <c r="K2816" s="125"/>
    </row>
    <row r="2817" spans="1:11" x14ac:dyDescent="0.25">
      <c r="A2817" s="110"/>
      <c r="B2817" s="129"/>
      <c r="C2817" s="129"/>
      <c r="D2817" s="129"/>
      <c r="E2817" s="56"/>
      <c r="F2817" s="133"/>
      <c r="G2817" s="56"/>
      <c r="H2817" s="84"/>
      <c r="I2817" s="84"/>
      <c r="J2817" s="125"/>
      <c r="K2817" s="125"/>
    </row>
    <row r="2818" spans="1:11" x14ac:dyDescent="0.25">
      <c r="A2818" s="110"/>
      <c r="B2818" s="129"/>
      <c r="C2818" s="129"/>
      <c r="D2818" s="129"/>
      <c r="E2818" s="56"/>
      <c r="F2818" s="133"/>
      <c r="G2818" s="56"/>
      <c r="H2818" s="84"/>
      <c r="I2818" s="84"/>
      <c r="J2818" s="125"/>
      <c r="K2818" s="125"/>
    </row>
    <row r="2819" spans="1:11" x14ac:dyDescent="0.25">
      <c r="A2819" s="110"/>
      <c r="B2819" s="129"/>
      <c r="C2819" s="129"/>
      <c r="D2819" s="129"/>
      <c r="E2819" s="56"/>
      <c r="F2819" s="133"/>
      <c r="G2819" s="56"/>
      <c r="H2819" s="84"/>
      <c r="I2819" s="84"/>
      <c r="J2819" s="125"/>
      <c r="K2819" s="125"/>
    </row>
    <row r="2820" spans="1:11" x14ac:dyDescent="0.25">
      <c r="A2820" s="110"/>
      <c r="B2820" s="129"/>
      <c r="C2820" s="129"/>
      <c r="D2820" s="129"/>
      <c r="E2820" s="56"/>
      <c r="F2820" s="133"/>
      <c r="G2820" s="56"/>
      <c r="H2820" s="84"/>
      <c r="I2820" s="84"/>
      <c r="J2820" s="125"/>
      <c r="K2820" s="125"/>
    </row>
    <row r="2821" spans="1:11" x14ac:dyDescent="0.25">
      <c r="A2821" s="110"/>
      <c r="B2821" s="129"/>
      <c r="C2821" s="129"/>
      <c r="D2821" s="129"/>
      <c r="E2821" s="56"/>
      <c r="F2821" s="133"/>
      <c r="G2821" s="56"/>
      <c r="H2821" s="84"/>
      <c r="I2821" s="84"/>
      <c r="J2821" s="125"/>
      <c r="K2821" s="125"/>
    </row>
    <row r="2822" spans="1:11" x14ac:dyDescent="0.25">
      <c r="A2822" s="110"/>
      <c r="B2822" s="129"/>
      <c r="C2822" s="129"/>
      <c r="D2822" s="129"/>
      <c r="E2822" s="56"/>
      <c r="F2822" s="133"/>
      <c r="G2822" s="56"/>
      <c r="H2822" s="84"/>
      <c r="I2822" s="84"/>
      <c r="J2822" s="125"/>
      <c r="K2822" s="125"/>
    </row>
    <row r="2823" spans="1:11" x14ac:dyDescent="0.25">
      <c r="A2823" s="110"/>
      <c r="B2823" s="129"/>
      <c r="C2823" s="129"/>
      <c r="D2823" s="129"/>
      <c r="E2823" s="56"/>
      <c r="F2823" s="133"/>
      <c r="G2823" s="56"/>
      <c r="H2823" s="84"/>
      <c r="I2823" s="84"/>
      <c r="J2823" s="125"/>
      <c r="K2823" s="125"/>
    </row>
    <row r="2824" spans="1:11" x14ac:dyDescent="0.25">
      <c r="A2824" s="110"/>
      <c r="B2824" s="129"/>
      <c r="C2824" s="129"/>
      <c r="D2824" s="129"/>
      <c r="E2824" s="56"/>
      <c r="F2824" s="133"/>
      <c r="G2824" s="56"/>
      <c r="H2824" s="84"/>
      <c r="I2824" s="84"/>
      <c r="J2824" s="125"/>
      <c r="K2824" s="125"/>
    </row>
    <row r="2825" spans="1:11" x14ac:dyDescent="0.25">
      <c r="A2825" s="110"/>
      <c r="B2825" s="129"/>
      <c r="C2825" s="129"/>
      <c r="D2825" s="129"/>
      <c r="E2825" s="56"/>
      <c r="F2825" s="133"/>
      <c r="G2825" s="56"/>
      <c r="H2825" s="84"/>
      <c r="I2825" s="84"/>
      <c r="J2825" s="125"/>
      <c r="K2825" s="125"/>
    </row>
    <row r="2826" spans="1:11" x14ac:dyDescent="0.25">
      <c r="A2826" s="110"/>
      <c r="B2826" s="129"/>
      <c r="C2826" s="129"/>
      <c r="D2826" s="129"/>
      <c r="E2826" s="56"/>
      <c r="F2826" s="133"/>
      <c r="G2826" s="56"/>
      <c r="H2826" s="84"/>
      <c r="I2826" s="84"/>
      <c r="J2826" s="125"/>
      <c r="K2826" s="125"/>
    </row>
    <row r="2827" spans="1:11" x14ac:dyDescent="0.25">
      <c r="A2827" s="110"/>
      <c r="B2827" s="129"/>
      <c r="C2827" s="129"/>
      <c r="D2827" s="129"/>
      <c r="E2827" s="56"/>
      <c r="F2827" s="133"/>
      <c r="G2827" s="56"/>
      <c r="H2827" s="84"/>
      <c r="I2827" s="84"/>
      <c r="J2827" s="125"/>
      <c r="K2827" s="125"/>
    </row>
    <row r="2828" spans="1:11" x14ac:dyDescent="0.25">
      <c r="A2828" s="110"/>
      <c r="B2828" s="129"/>
      <c r="C2828" s="129"/>
      <c r="D2828" s="129"/>
      <c r="E2828" s="56"/>
      <c r="F2828" s="133"/>
      <c r="G2828" s="56"/>
      <c r="H2828" s="84"/>
      <c r="I2828" s="84"/>
      <c r="J2828" s="125"/>
      <c r="K2828" s="125"/>
    </row>
    <row r="2829" spans="1:11" x14ac:dyDescent="0.25">
      <c r="A2829" s="110"/>
      <c r="B2829" s="129"/>
      <c r="C2829" s="129"/>
      <c r="D2829" s="129"/>
      <c r="E2829" s="56"/>
      <c r="F2829" s="133"/>
      <c r="G2829" s="56"/>
      <c r="H2829" s="84"/>
      <c r="I2829" s="84"/>
      <c r="J2829" s="125"/>
      <c r="K2829" s="125"/>
    </row>
    <row r="2830" spans="1:11" x14ac:dyDescent="0.25">
      <c r="A2830" s="110"/>
      <c r="B2830" s="129"/>
      <c r="C2830" s="129"/>
      <c r="D2830" s="129"/>
      <c r="E2830" s="56"/>
      <c r="F2830" s="133"/>
      <c r="G2830" s="56"/>
      <c r="H2830" s="84"/>
      <c r="I2830" s="84"/>
      <c r="J2830" s="125"/>
      <c r="K2830" s="125"/>
    </row>
    <row r="2831" spans="1:11" x14ac:dyDescent="0.25">
      <c r="A2831" s="110"/>
      <c r="B2831" s="129"/>
      <c r="C2831" s="129"/>
      <c r="D2831" s="129"/>
      <c r="E2831" s="56"/>
      <c r="F2831" s="133"/>
      <c r="G2831" s="56"/>
      <c r="H2831" s="84"/>
      <c r="I2831" s="84"/>
      <c r="J2831" s="125"/>
      <c r="K2831" s="125"/>
    </row>
    <row r="2832" spans="1:11" x14ac:dyDescent="0.25">
      <c r="A2832" s="110"/>
      <c r="B2832" s="129"/>
      <c r="C2832" s="129"/>
      <c r="D2832" s="129"/>
      <c r="E2832" s="56"/>
      <c r="F2832" s="133"/>
      <c r="G2832" s="56"/>
      <c r="H2832" s="84"/>
      <c r="I2832" s="84"/>
      <c r="J2832" s="125"/>
      <c r="K2832" s="125"/>
    </row>
    <row r="2833" spans="1:11" x14ac:dyDescent="0.25">
      <c r="A2833" s="110"/>
      <c r="B2833" s="129"/>
      <c r="C2833" s="129"/>
      <c r="D2833" s="129"/>
      <c r="E2833" s="56"/>
      <c r="F2833" s="133"/>
      <c r="G2833" s="56"/>
      <c r="H2833" s="84"/>
      <c r="I2833" s="84"/>
      <c r="J2833" s="125"/>
      <c r="K2833" s="125"/>
    </row>
    <row r="2834" spans="1:11" x14ac:dyDescent="0.25">
      <c r="A2834" s="110"/>
      <c r="B2834" s="129"/>
      <c r="C2834" s="129"/>
      <c r="D2834" s="129"/>
      <c r="E2834" s="56"/>
      <c r="F2834" s="133"/>
      <c r="G2834" s="56"/>
      <c r="H2834" s="84"/>
      <c r="I2834" s="84"/>
      <c r="J2834" s="125"/>
      <c r="K2834" s="125"/>
    </row>
    <row r="2835" spans="1:11" x14ac:dyDescent="0.25">
      <c r="A2835" s="110"/>
      <c r="B2835" s="129"/>
      <c r="C2835" s="129"/>
      <c r="D2835" s="129"/>
      <c r="E2835" s="56"/>
      <c r="F2835" s="133"/>
      <c r="G2835" s="56"/>
      <c r="H2835" s="84"/>
      <c r="I2835" s="84"/>
      <c r="J2835" s="125"/>
      <c r="K2835" s="125"/>
    </row>
    <row r="2836" spans="1:11" x14ac:dyDescent="0.25">
      <c r="A2836" s="110"/>
      <c r="B2836" s="129"/>
      <c r="C2836" s="129"/>
      <c r="D2836" s="129"/>
      <c r="E2836" s="56"/>
      <c r="F2836" s="133"/>
      <c r="G2836" s="56"/>
      <c r="H2836" s="84"/>
      <c r="I2836" s="84"/>
      <c r="J2836" s="125"/>
      <c r="K2836" s="125"/>
    </row>
    <row r="2837" spans="1:11" x14ac:dyDescent="0.25">
      <c r="A2837" s="110"/>
      <c r="B2837" s="129"/>
      <c r="C2837" s="129"/>
      <c r="D2837" s="129"/>
      <c r="E2837" s="56"/>
      <c r="F2837" s="133"/>
      <c r="G2837" s="56"/>
      <c r="H2837" s="84"/>
      <c r="I2837" s="84"/>
      <c r="J2837" s="125"/>
      <c r="K2837" s="125"/>
    </row>
    <row r="2838" spans="1:11" x14ac:dyDescent="0.25">
      <c r="A2838" s="110"/>
      <c r="B2838" s="129"/>
      <c r="C2838" s="129"/>
      <c r="D2838" s="129"/>
      <c r="E2838" s="56"/>
      <c r="F2838" s="133"/>
      <c r="G2838" s="56"/>
      <c r="H2838" s="84"/>
      <c r="I2838" s="84"/>
      <c r="J2838" s="125"/>
      <c r="K2838" s="125"/>
    </row>
    <row r="2839" spans="1:11" x14ac:dyDescent="0.25">
      <c r="A2839" s="110"/>
      <c r="B2839" s="129"/>
      <c r="C2839" s="129"/>
      <c r="D2839" s="129"/>
      <c r="E2839" s="56"/>
      <c r="F2839" s="133"/>
      <c r="G2839" s="56"/>
      <c r="H2839" s="84"/>
      <c r="I2839" s="84"/>
      <c r="J2839" s="125"/>
      <c r="K2839" s="125"/>
    </row>
    <row r="2840" spans="1:11" x14ac:dyDescent="0.25">
      <c r="A2840" s="110"/>
      <c r="B2840" s="129"/>
      <c r="C2840" s="129"/>
      <c r="D2840" s="129"/>
      <c r="E2840" s="56"/>
      <c r="F2840" s="133"/>
      <c r="G2840" s="56"/>
      <c r="H2840" s="84"/>
      <c r="I2840" s="84"/>
      <c r="J2840" s="125"/>
      <c r="K2840" s="125"/>
    </row>
    <row r="2841" spans="1:11" x14ac:dyDescent="0.25">
      <c r="A2841" s="110"/>
      <c r="B2841" s="129"/>
      <c r="C2841" s="129"/>
      <c r="D2841" s="129"/>
      <c r="E2841" s="56"/>
      <c r="F2841" s="133"/>
      <c r="G2841" s="56"/>
      <c r="H2841" s="84"/>
      <c r="I2841" s="84"/>
      <c r="J2841" s="125"/>
      <c r="K2841" s="125"/>
    </row>
    <row r="2842" spans="1:11" x14ac:dyDescent="0.25">
      <c r="A2842" s="110"/>
      <c r="B2842" s="129"/>
      <c r="C2842" s="129"/>
      <c r="D2842" s="129"/>
      <c r="E2842" s="56"/>
      <c r="F2842" s="133"/>
      <c r="G2842" s="56"/>
      <c r="H2842" s="84"/>
      <c r="I2842" s="84"/>
      <c r="J2842" s="125"/>
      <c r="K2842" s="125"/>
    </row>
    <row r="2843" spans="1:11" x14ac:dyDescent="0.25">
      <c r="A2843" s="110"/>
      <c r="B2843" s="129"/>
      <c r="C2843" s="129"/>
      <c r="D2843" s="129"/>
      <c r="E2843" s="56"/>
      <c r="F2843" s="133"/>
      <c r="G2843" s="56"/>
      <c r="H2843" s="84"/>
      <c r="I2843" s="84"/>
      <c r="J2843" s="125"/>
      <c r="K2843" s="125"/>
    </row>
    <row r="2844" spans="1:11" x14ac:dyDescent="0.25">
      <c r="A2844" s="110"/>
      <c r="B2844" s="129"/>
      <c r="C2844" s="129"/>
      <c r="D2844" s="129"/>
      <c r="E2844" s="56"/>
      <c r="F2844" s="133"/>
      <c r="G2844" s="56"/>
      <c r="H2844" s="84"/>
      <c r="I2844" s="84"/>
      <c r="J2844" s="125"/>
      <c r="K2844" s="125"/>
    </row>
    <row r="2845" spans="1:11" x14ac:dyDescent="0.25">
      <c r="A2845" s="110"/>
      <c r="B2845" s="129"/>
      <c r="C2845" s="129"/>
      <c r="D2845" s="129"/>
      <c r="E2845" s="56"/>
      <c r="F2845" s="133"/>
      <c r="G2845" s="56"/>
      <c r="H2845" s="84"/>
      <c r="I2845" s="84"/>
      <c r="J2845" s="125"/>
      <c r="K2845" s="125"/>
    </row>
    <row r="2846" spans="1:11" x14ac:dyDescent="0.25">
      <c r="A2846" s="110"/>
      <c r="B2846" s="129"/>
      <c r="C2846" s="129"/>
      <c r="D2846" s="129"/>
      <c r="E2846" s="56"/>
      <c r="F2846" s="133"/>
      <c r="G2846" s="56"/>
      <c r="H2846" s="84"/>
      <c r="I2846" s="84"/>
      <c r="J2846" s="125"/>
      <c r="K2846" s="125"/>
    </row>
    <row r="2847" spans="1:11" x14ac:dyDescent="0.25">
      <c r="A2847" s="110"/>
      <c r="B2847" s="129"/>
      <c r="C2847" s="129"/>
      <c r="D2847" s="129"/>
      <c r="E2847" s="56"/>
      <c r="F2847" s="133"/>
      <c r="G2847" s="56"/>
      <c r="H2847" s="84"/>
      <c r="I2847" s="84"/>
      <c r="J2847" s="125"/>
      <c r="K2847" s="125"/>
    </row>
    <row r="2848" spans="1:11" x14ac:dyDescent="0.25">
      <c r="A2848" s="110"/>
      <c r="B2848" s="129"/>
      <c r="C2848" s="129"/>
      <c r="D2848" s="129"/>
      <c r="E2848" s="56"/>
      <c r="F2848" s="133"/>
      <c r="G2848" s="56"/>
      <c r="H2848" s="84"/>
      <c r="I2848" s="84"/>
      <c r="J2848" s="125"/>
      <c r="K2848" s="125"/>
    </row>
    <row r="2849" spans="1:11" x14ac:dyDescent="0.25">
      <c r="A2849" s="110"/>
      <c r="B2849" s="129"/>
      <c r="C2849" s="129"/>
      <c r="D2849" s="129"/>
      <c r="E2849" s="56"/>
      <c r="F2849" s="133"/>
      <c r="G2849" s="56"/>
      <c r="H2849" s="84"/>
      <c r="I2849" s="84"/>
      <c r="J2849" s="125"/>
      <c r="K2849" s="125"/>
    </row>
    <row r="2850" spans="1:11" x14ac:dyDescent="0.25">
      <c r="A2850" s="110"/>
      <c r="B2850" s="129"/>
      <c r="C2850" s="129"/>
      <c r="D2850" s="129"/>
      <c r="E2850" s="56"/>
      <c r="F2850" s="133"/>
      <c r="G2850" s="56"/>
      <c r="H2850" s="84"/>
      <c r="I2850" s="84"/>
      <c r="J2850" s="125"/>
      <c r="K2850" s="125"/>
    </row>
    <row r="2851" spans="1:11" x14ac:dyDescent="0.25">
      <c r="A2851" s="110"/>
      <c r="B2851" s="129"/>
      <c r="C2851" s="129"/>
      <c r="D2851" s="129"/>
      <c r="E2851" s="56"/>
      <c r="F2851" s="133"/>
      <c r="G2851" s="56"/>
      <c r="H2851" s="84"/>
      <c r="I2851" s="84"/>
      <c r="J2851" s="125"/>
      <c r="K2851" s="125"/>
    </row>
    <row r="2852" spans="1:11" x14ac:dyDescent="0.25">
      <c r="A2852" s="110"/>
      <c r="B2852" s="129"/>
      <c r="C2852" s="129"/>
      <c r="D2852" s="129"/>
      <c r="E2852" s="56"/>
      <c r="F2852" s="133"/>
      <c r="G2852" s="56"/>
      <c r="H2852" s="84"/>
      <c r="I2852" s="84"/>
      <c r="J2852" s="125"/>
      <c r="K2852" s="125"/>
    </row>
    <row r="2853" spans="1:11" x14ac:dyDescent="0.25">
      <c r="A2853" s="110"/>
      <c r="B2853" s="129"/>
      <c r="C2853" s="129"/>
      <c r="D2853" s="129"/>
      <c r="E2853" s="56"/>
      <c r="F2853" s="133"/>
      <c r="G2853" s="56"/>
      <c r="H2853" s="84"/>
      <c r="I2853" s="84"/>
      <c r="J2853" s="125"/>
      <c r="K2853" s="125"/>
    </row>
    <row r="2854" spans="1:11" x14ac:dyDescent="0.25">
      <c r="A2854" s="110"/>
      <c r="B2854" s="129"/>
      <c r="C2854" s="129"/>
      <c r="D2854" s="129"/>
      <c r="E2854" s="56"/>
      <c r="F2854" s="133"/>
      <c r="G2854" s="56"/>
      <c r="H2854" s="84"/>
      <c r="I2854" s="84"/>
      <c r="J2854" s="125"/>
      <c r="K2854" s="125"/>
    </row>
    <row r="2855" spans="1:11" x14ac:dyDescent="0.25">
      <c r="A2855" s="110"/>
      <c r="B2855" s="129"/>
      <c r="C2855" s="129"/>
      <c r="D2855" s="129"/>
      <c r="E2855" s="56"/>
      <c r="F2855" s="133"/>
      <c r="G2855" s="56"/>
      <c r="H2855" s="84"/>
      <c r="I2855" s="84"/>
      <c r="J2855" s="125"/>
      <c r="K2855" s="125"/>
    </row>
    <row r="2856" spans="1:11" x14ac:dyDescent="0.25">
      <c r="A2856" s="110"/>
      <c r="B2856" s="129"/>
      <c r="C2856" s="129"/>
      <c r="D2856" s="129"/>
      <c r="E2856" s="56"/>
      <c r="F2856" s="133"/>
      <c r="G2856" s="56"/>
      <c r="H2856" s="84"/>
      <c r="I2856" s="84"/>
      <c r="J2856" s="125"/>
      <c r="K2856" s="125"/>
    </row>
    <row r="2857" spans="1:11" x14ac:dyDescent="0.25">
      <c r="A2857" s="110"/>
      <c r="B2857" s="129"/>
      <c r="C2857" s="129"/>
      <c r="D2857" s="129"/>
      <c r="E2857" s="56"/>
      <c r="F2857" s="133"/>
      <c r="G2857" s="56"/>
      <c r="H2857" s="84"/>
      <c r="I2857" s="84"/>
      <c r="J2857" s="125"/>
      <c r="K2857" s="125"/>
    </row>
    <row r="2858" spans="1:11" x14ac:dyDescent="0.25">
      <c r="A2858" s="110"/>
      <c r="B2858" s="129"/>
      <c r="C2858" s="129"/>
      <c r="D2858" s="129"/>
      <c r="E2858" s="56"/>
      <c r="F2858" s="133"/>
      <c r="G2858" s="56"/>
      <c r="H2858" s="84"/>
      <c r="I2858" s="84"/>
      <c r="J2858" s="125"/>
      <c r="K2858" s="125"/>
    </row>
    <row r="2859" spans="1:11" x14ac:dyDescent="0.25">
      <c r="A2859" s="110"/>
      <c r="B2859" s="129"/>
      <c r="C2859" s="129"/>
      <c r="D2859" s="129"/>
      <c r="E2859" s="56"/>
      <c r="F2859" s="133"/>
      <c r="G2859" s="56"/>
      <c r="H2859" s="84"/>
      <c r="I2859" s="84"/>
      <c r="J2859" s="125"/>
      <c r="K2859" s="125"/>
    </row>
    <row r="2860" spans="1:11" x14ac:dyDescent="0.25">
      <c r="A2860" s="110"/>
      <c r="B2860" s="129"/>
      <c r="C2860" s="129"/>
      <c r="D2860" s="129"/>
      <c r="E2860" s="56"/>
      <c r="F2860" s="133"/>
      <c r="G2860" s="56"/>
      <c r="H2860" s="84"/>
      <c r="I2860" s="84"/>
      <c r="J2860" s="125"/>
      <c r="K2860" s="125"/>
    </row>
    <row r="2861" spans="1:11" x14ac:dyDescent="0.25">
      <c r="A2861" s="110"/>
      <c r="B2861" s="129"/>
      <c r="C2861" s="129"/>
      <c r="D2861" s="129"/>
      <c r="E2861" s="56"/>
      <c r="F2861" s="133"/>
      <c r="G2861" s="56"/>
      <c r="H2861" s="84"/>
      <c r="I2861" s="84"/>
      <c r="J2861" s="125"/>
      <c r="K2861" s="125"/>
    </row>
    <row r="2862" spans="1:11" x14ac:dyDescent="0.25">
      <c r="A2862" s="110"/>
      <c r="B2862" s="129"/>
      <c r="C2862" s="129"/>
      <c r="D2862" s="129"/>
      <c r="E2862" s="56"/>
      <c r="F2862" s="133"/>
      <c r="G2862" s="56"/>
      <c r="H2862" s="84"/>
      <c r="I2862" s="84"/>
      <c r="J2862" s="125"/>
      <c r="K2862" s="125"/>
    </row>
    <row r="2863" spans="1:11" x14ac:dyDescent="0.25">
      <c r="A2863" s="110"/>
      <c r="B2863" s="129"/>
      <c r="C2863" s="129"/>
      <c r="D2863" s="129"/>
      <c r="E2863" s="56"/>
      <c r="F2863" s="133"/>
      <c r="G2863" s="56"/>
      <c r="H2863" s="84"/>
      <c r="I2863" s="84"/>
      <c r="J2863" s="125"/>
      <c r="K2863" s="125"/>
    </row>
    <row r="2864" spans="1:11" x14ac:dyDescent="0.25">
      <c r="A2864" s="110"/>
      <c r="B2864" s="129"/>
      <c r="C2864" s="129"/>
      <c r="D2864" s="129"/>
      <c r="E2864" s="56"/>
      <c r="F2864" s="133"/>
      <c r="G2864" s="56"/>
      <c r="H2864" s="84"/>
      <c r="I2864" s="84"/>
      <c r="J2864" s="125"/>
      <c r="K2864" s="125"/>
    </row>
    <row r="2865" spans="1:11" x14ac:dyDescent="0.25">
      <c r="A2865" s="110"/>
      <c r="B2865" s="129"/>
      <c r="C2865" s="129"/>
      <c r="D2865" s="129"/>
      <c r="E2865" s="56"/>
      <c r="F2865" s="133"/>
      <c r="G2865" s="56"/>
      <c r="H2865" s="84"/>
      <c r="I2865" s="84"/>
      <c r="J2865" s="125"/>
      <c r="K2865" s="125"/>
    </row>
    <row r="2866" spans="1:11" x14ac:dyDescent="0.25">
      <c r="A2866" s="110"/>
      <c r="B2866" s="129"/>
      <c r="C2866" s="129"/>
      <c r="D2866" s="129"/>
      <c r="E2866" s="56"/>
      <c r="F2866" s="133"/>
      <c r="G2866" s="56"/>
      <c r="H2866" s="84"/>
      <c r="I2866" s="84"/>
      <c r="J2866" s="125"/>
      <c r="K2866" s="125"/>
    </row>
    <row r="2867" spans="1:11" x14ac:dyDescent="0.25">
      <c r="A2867" s="110"/>
      <c r="B2867" s="129"/>
      <c r="C2867" s="129"/>
      <c r="D2867" s="129"/>
      <c r="E2867" s="56"/>
      <c r="F2867" s="133"/>
      <c r="G2867" s="56"/>
      <c r="H2867" s="84"/>
      <c r="I2867" s="84"/>
      <c r="J2867" s="125"/>
      <c r="K2867" s="125"/>
    </row>
    <row r="2868" spans="1:11" x14ac:dyDescent="0.25">
      <c r="A2868" s="110"/>
      <c r="B2868" s="129"/>
      <c r="C2868" s="129"/>
      <c r="D2868" s="129"/>
      <c r="E2868" s="56"/>
      <c r="F2868" s="133"/>
      <c r="G2868" s="56"/>
      <c r="H2868" s="84"/>
      <c r="I2868" s="84"/>
      <c r="J2868" s="125"/>
      <c r="K2868" s="125"/>
    </row>
    <row r="2869" spans="1:11" x14ac:dyDescent="0.25">
      <c r="A2869" s="110"/>
      <c r="B2869" s="129"/>
      <c r="C2869" s="129"/>
      <c r="D2869" s="129"/>
      <c r="E2869" s="56"/>
      <c r="F2869" s="133"/>
      <c r="G2869" s="56"/>
      <c r="H2869" s="84"/>
      <c r="I2869" s="84"/>
      <c r="J2869" s="125"/>
      <c r="K2869" s="125"/>
    </row>
    <row r="2870" spans="1:11" x14ac:dyDescent="0.25">
      <c r="A2870" s="110"/>
      <c r="B2870" s="129"/>
      <c r="C2870" s="129"/>
      <c r="D2870" s="129"/>
      <c r="E2870" s="56"/>
      <c r="F2870" s="133"/>
      <c r="G2870" s="56"/>
      <c r="H2870" s="84"/>
      <c r="I2870" s="84"/>
      <c r="J2870" s="125"/>
      <c r="K2870" s="125"/>
    </row>
    <row r="2871" spans="1:11" x14ac:dyDescent="0.25">
      <c r="A2871" s="110"/>
      <c r="B2871" s="129"/>
      <c r="C2871" s="129"/>
      <c r="D2871" s="129"/>
      <c r="E2871" s="56"/>
      <c r="F2871" s="133"/>
      <c r="G2871" s="56"/>
      <c r="H2871" s="84"/>
      <c r="I2871" s="84"/>
      <c r="J2871" s="125"/>
      <c r="K2871" s="125"/>
    </row>
    <row r="2872" spans="1:11" x14ac:dyDescent="0.25">
      <c r="A2872" s="110"/>
      <c r="B2872" s="129"/>
      <c r="C2872" s="129"/>
      <c r="D2872" s="129"/>
      <c r="E2872" s="56"/>
      <c r="F2872" s="133"/>
      <c r="G2872" s="56"/>
      <c r="H2872" s="84"/>
      <c r="I2872" s="84"/>
      <c r="J2872" s="125"/>
      <c r="K2872" s="125"/>
    </row>
    <row r="2873" spans="1:11" x14ac:dyDescent="0.25">
      <c r="A2873" s="110"/>
      <c r="B2873" s="129"/>
      <c r="C2873" s="129"/>
      <c r="D2873" s="129"/>
      <c r="E2873" s="56"/>
      <c r="F2873" s="133"/>
      <c r="G2873" s="56"/>
      <c r="H2873" s="84"/>
      <c r="I2873" s="84"/>
      <c r="J2873" s="125"/>
      <c r="K2873" s="125"/>
    </row>
    <row r="2874" spans="1:11" x14ac:dyDescent="0.25">
      <c r="A2874" s="110"/>
      <c r="B2874" s="129"/>
      <c r="C2874" s="129"/>
      <c r="D2874" s="129"/>
      <c r="E2874" s="56"/>
      <c r="F2874" s="133"/>
      <c r="G2874" s="56"/>
      <c r="H2874" s="84"/>
      <c r="I2874" s="84"/>
      <c r="J2874" s="125"/>
      <c r="K2874" s="125"/>
    </row>
    <row r="2875" spans="1:11" x14ac:dyDescent="0.25">
      <c r="A2875" s="110"/>
      <c r="B2875" s="129"/>
      <c r="C2875" s="129"/>
      <c r="D2875" s="129"/>
      <c r="E2875" s="56"/>
      <c r="F2875" s="133"/>
      <c r="G2875" s="56"/>
      <c r="H2875" s="84"/>
      <c r="I2875" s="84"/>
      <c r="J2875" s="125"/>
      <c r="K2875" s="125"/>
    </row>
    <row r="2876" spans="1:11" x14ac:dyDescent="0.25">
      <c r="A2876" s="110"/>
      <c r="B2876" s="129"/>
      <c r="C2876" s="129"/>
      <c r="D2876" s="129"/>
      <c r="E2876" s="56"/>
      <c r="F2876" s="133"/>
      <c r="G2876" s="56"/>
      <c r="H2876" s="84"/>
      <c r="I2876" s="84"/>
      <c r="J2876" s="125"/>
      <c r="K2876" s="125"/>
    </row>
    <row r="2877" spans="1:11" x14ac:dyDescent="0.25">
      <c r="A2877" s="110"/>
      <c r="B2877" s="129"/>
      <c r="C2877" s="129"/>
      <c r="D2877" s="129"/>
      <c r="E2877" s="56"/>
      <c r="F2877" s="133"/>
      <c r="G2877" s="56"/>
      <c r="H2877" s="84"/>
      <c r="I2877" s="84"/>
      <c r="J2877" s="125"/>
      <c r="K2877" s="125"/>
    </row>
    <row r="2878" spans="1:11" x14ac:dyDescent="0.25">
      <c r="A2878" s="110"/>
      <c r="B2878" s="129"/>
      <c r="C2878" s="129"/>
      <c r="D2878" s="129"/>
      <c r="E2878" s="56"/>
      <c r="F2878" s="133"/>
      <c r="G2878" s="56"/>
      <c r="H2878" s="84"/>
      <c r="I2878" s="84"/>
      <c r="J2878" s="125"/>
      <c r="K2878" s="125"/>
    </row>
    <row r="2879" spans="1:11" x14ac:dyDescent="0.25">
      <c r="A2879" s="110"/>
      <c r="B2879" s="129"/>
      <c r="C2879" s="129"/>
      <c r="D2879" s="129"/>
      <c r="E2879" s="56"/>
      <c r="F2879" s="133"/>
      <c r="G2879" s="56"/>
      <c r="H2879" s="84"/>
      <c r="I2879" s="84"/>
      <c r="J2879" s="125"/>
      <c r="K2879" s="125"/>
    </row>
    <row r="2880" spans="1:11" x14ac:dyDescent="0.25">
      <c r="A2880" s="110"/>
      <c r="B2880" s="129"/>
      <c r="C2880" s="129"/>
      <c r="D2880" s="129"/>
      <c r="E2880" s="56"/>
      <c r="F2880" s="133"/>
      <c r="G2880" s="56"/>
      <c r="H2880" s="84"/>
      <c r="I2880" s="84"/>
      <c r="J2880" s="125"/>
      <c r="K2880" s="125"/>
    </row>
    <row r="2881" spans="1:11" x14ac:dyDescent="0.25">
      <c r="A2881" s="110"/>
      <c r="B2881" s="129"/>
      <c r="C2881" s="129"/>
      <c r="D2881" s="129"/>
      <c r="E2881" s="56"/>
      <c r="F2881" s="133"/>
      <c r="G2881" s="56"/>
      <c r="H2881" s="84"/>
      <c r="I2881" s="84"/>
      <c r="J2881" s="125"/>
      <c r="K2881" s="125"/>
    </row>
    <row r="2882" spans="1:11" x14ac:dyDescent="0.25">
      <c r="A2882" s="110"/>
      <c r="B2882" s="129"/>
      <c r="C2882" s="129"/>
      <c r="D2882" s="129"/>
      <c r="E2882" s="56"/>
      <c r="F2882" s="133"/>
      <c r="G2882" s="56"/>
      <c r="H2882" s="84"/>
      <c r="I2882" s="84"/>
      <c r="J2882" s="125"/>
      <c r="K2882" s="125"/>
    </row>
    <row r="2883" spans="1:11" x14ac:dyDescent="0.25">
      <c r="A2883" s="110"/>
      <c r="B2883" s="129"/>
      <c r="C2883" s="129"/>
      <c r="D2883" s="129"/>
      <c r="E2883" s="56"/>
      <c r="F2883" s="133"/>
      <c r="G2883" s="56"/>
      <c r="H2883" s="84"/>
      <c r="I2883" s="84"/>
      <c r="J2883" s="125"/>
      <c r="K2883" s="125"/>
    </row>
    <row r="2884" spans="1:11" x14ac:dyDescent="0.25">
      <c r="A2884" s="110"/>
      <c r="B2884" s="129"/>
      <c r="C2884" s="129"/>
      <c r="D2884" s="129"/>
      <c r="E2884" s="56"/>
      <c r="F2884" s="133"/>
      <c r="G2884" s="56"/>
      <c r="H2884" s="84"/>
      <c r="I2884" s="84"/>
      <c r="J2884" s="125"/>
      <c r="K2884" s="125"/>
    </row>
    <row r="2885" spans="1:11" x14ac:dyDescent="0.25">
      <c r="A2885" s="110"/>
      <c r="B2885" s="129"/>
      <c r="C2885" s="129"/>
      <c r="D2885" s="129"/>
      <c r="E2885" s="56"/>
      <c r="F2885" s="133"/>
      <c r="G2885" s="56"/>
      <c r="H2885" s="84"/>
      <c r="I2885" s="84"/>
      <c r="J2885" s="125"/>
      <c r="K2885" s="125"/>
    </row>
    <row r="2886" spans="1:11" x14ac:dyDescent="0.25">
      <c r="A2886" s="110"/>
      <c r="B2886" s="129"/>
      <c r="C2886" s="129"/>
      <c r="D2886" s="129"/>
      <c r="E2886" s="56"/>
      <c r="F2886" s="133"/>
      <c r="G2886" s="56"/>
      <c r="H2886" s="84"/>
      <c r="I2886" s="84"/>
      <c r="J2886" s="125"/>
      <c r="K2886" s="125"/>
    </row>
    <row r="2887" spans="1:11" x14ac:dyDescent="0.25">
      <c r="A2887" s="110"/>
      <c r="B2887" s="129"/>
      <c r="C2887" s="129"/>
      <c r="D2887" s="129"/>
      <c r="E2887" s="56"/>
      <c r="F2887" s="133"/>
      <c r="G2887" s="56"/>
      <c r="H2887" s="84"/>
      <c r="I2887" s="84"/>
      <c r="J2887" s="125"/>
      <c r="K2887" s="125"/>
    </row>
    <row r="2888" spans="1:11" x14ac:dyDescent="0.25">
      <c r="A2888" s="110"/>
      <c r="B2888" s="129"/>
      <c r="C2888" s="129"/>
      <c r="D2888" s="129"/>
      <c r="E2888" s="56"/>
      <c r="F2888" s="133"/>
      <c r="G2888" s="56"/>
      <c r="H2888" s="84"/>
      <c r="I2888" s="84"/>
      <c r="J2888" s="125"/>
      <c r="K2888" s="125"/>
    </row>
    <row r="2889" spans="1:11" x14ac:dyDescent="0.25">
      <c r="A2889" s="110"/>
      <c r="B2889" s="129"/>
      <c r="C2889" s="129"/>
      <c r="D2889" s="129"/>
      <c r="E2889" s="56"/>
      <c r="F2889" s="133"/>
      <c r="G2889" s="56"/>
      <c r="H2889" s="84"/>
      <c r="I2889" s="84"/>
      <c r="J2889" s="125"/>
      <c r="K2889" s="125"/>
    </row>
    <row r="2890" spans="1:11" x14ac:dyDescent="0.25">
      <c r="A2890" s="110"/>
      <c r="B2890" s="129"/>
      <c r="C2890" s="129"/>
      <c r="D2890" s="129"/>
      <c r="E2890" s="56"/>
      <c r="F2890" s="133"/>
      <c r="G2890" s="56"/>
      <c r="H2890" s="84"/>
      <c r="I2890" s="84"/>
      <c r="J2890" s="125"/>
      <c r="K2890" s="125"/>
    </row>
    <row r="2891" spans="1:11" x14ac:dyDescent="0.25">
      <c r="A2891" s="110"/>
      <c r="B2891" s="129"/>
      <c r="C2891" s="129"/>
      <c r="D2891" s="129"/>
      <c r="E2891" s="56"/>
      <c r="F2891" s="133"/>
      <c r="G2891" s="56"/>
      <c r="H2891" s="84"/>
      <c r="I2891" s="84"/>
      <c r="J2891" s="125"/>
      <c r="K2891" s="125"/>
    </row>
    <row r="2892" spans="1:11" x14ac:dyDescent="0.25">
      <c r="A2892" s="110"/>
      <c r="B2892" s="129"/>
      <c r="C2892" s="129"/>
      <c r="D2892" s="129"/>
      <c r="E2892" s="56"/>
      <c r="F2892" s="133"/>
      <c r="G2892" s="56"/>
      <c r="H2892" s="84"/>
      <c r="I2892" s="84"/>
      <c r="J2892" s="125"/>
      <c r="K2892" s="125"/>
    </row>
    <row r="2893" spans="1:11" x14ac:dyDescent="0.25">
      <c r="A2893" s="110"/>
      <c r="B2893" s="129"/>
      <c r="C2893" s="129"/>
      <c r="D2893" s="129"/>
      <c r="E2893" s="56"/>
      <c r="F2893" s="133"/>
      <c r="G2893" s="56"/>
      <c r="H2893" s="84"/>
      <c r="I2893" s="84"/>
      <c r="J2893" s="125"/>
      <c r="K2893" s="125"/>
    </row>
    <row r="2894" spans="1:11" x14ac:dyDescent="0.25">
      <c r="A2894" s="110"/>
      <c r="B2894" s="129"/>
      <c r="C2894" s="129"/>
      <c r="D2894" s="129"/>
      <c r="E2894" s="56"/>
      <c r="F2894" s="133"/>
      <c r="G2894" s="56"/>
      <c r="H2894" s="84"/>
      <c r="I2894" s="84"/>
      <c r="J2894" s="125"/>
      <c r="K2894" s="125"/>
    </row>
    <row r="2895" spans="1:11" x14ac:dyDescent="0.25">
      <c r="A2895" s="110"/>
      <c r="B2895" s="129"/>
      <c r="C2895" s="129"/>
      <c r="D2895" s="129"/>
      <c r="E2895" s="56"/>
      <c r="F2895" s="133"/>
      <c r="G2895" s="56"/>
      <c r="H2895" s="84"/>
      <c r="I2895" s="84"/>
      <c r="J2895" s="125"/>
      <c r="K2895" s="125"/>
    </row>
    <row r="2896" spans="1:11" x14ac:dyDescent="0.25">
      <c r="A2896" s="110"/>
      <c r="B2896" s="129"/>
      <c r="C2896" s="129"/>
      <c r="D2896" s="129"/>
      <c r="E2896" s="56"/>
      <c r="F2896" s="133"/>
      <c r="G2896" s="56"/>
      <c r="H2896" s="84"/>
      <c r="I2896" s="84"/>
      <c r="J2896" s="125"/>
      <c r="K2896" s="125"/>
    </row>
    <row r="2897" spans="1:11" x14ac:dyDescent="0.25">
      <c r="A2897" s="110"/>
      <c r="B2897" s="129"/>
      <c r="C2897" s="129"/>
      <c r="D2897" s="129"/>
      <c r="E2897" s="56"/>
      <c r="F2897" s="133"/>
      <c r="G2897" s="56"/>
      <c r="H2897" s="84"/>
      <c r="I2897" s="84"/>
      <c r="J2897" s="125"/>
      <c r="K2897" s="125"/>
    </row>
    <row r="2898" spans="1:11" x14ac:dyDescent="0.25">
      <c r="A2898" s="110"/>
      <c r="B2898" s="129"/>
      <c r="C2898" s="129"/>
      <c r="D2898" s="129"/>
      <c r="E2898" s="56"/>
      <c r="F2898" s="133"/>
      <c r="G2898" s="56"/>
      <c r="H2898" s="84"/>
      <c r="I2898" s="84"/>
      <c r="J2898" s="125"/>
      <c r="K2898" s="125"/>
    </row>
    <row r="2899" spans="1:11" x14ac:dyDescent="0.25">
      <c r="A2899" s="110"/>
      <c r="B2899" s="129"/>
      <c r="C2899" s="129"/>
      <c r="D2899" s="129"/>
      <c r="E2899" s="56"/>
      <c r="F2899" s="133"/>
      <c r="G2899" s="56"/>
      <c r="H2899" s="84"/>
      <c r="I2899" s="84"/>
      <c r="J2899" s="125"/>
      <c r="K2899" s="125"/>
    </row>
    <row r="2900" spans="1:11" x14ac:dyDescent="0.25">
      <c r="A2900" s="110"/>
      <c r="B2900" s="129"/>
      <c r="C2900" s="129"/>
      <c r="D2900" s="129"/>
      <c r="E2900" s="56"/>
      <c r="F2900" s="133"/>
      <c r="G2900" s="56"/>
      <c r="H2900" s="84"/>
      <c r="I2900" s="84"/>
      <c r="J2900" s="125"/>
      <c r="K2900" s="125"/>
    </row>
    <row r="2901" spans="1:11" x14ac:dyDescent="0.25">
      <c r="A2901" s="110"/>
      <c r="B2901" s="129"/>
      <c r="C2901" s="129"/>
      <c r="D2901" s="129"/>
      <c r="E2901" s="56"/>
      <c r="F2901" s="133"/>
      <c r="G2901" s="56"/>
      <c r="H2901" s="84"/>
      <c r="I2901" s="84"/>
      <c r="J2901" s="125"/>
      <c r="K2901" s="125"/>
    </row>
    <row r="2902" spans="1:11" x14ac:dyDescent="0.25">
      <c r="A2902" s="110"/>
      <c r="B2902" s="129"/>
      <c r="C2902" s="129"/>
      <c r="D2902" s="129"/>
      <c r="E2902" s="56"/>
      <c r="F2902" s="133"/>
      <c r="G2902" s="56"/>
      <c r="H2902" s="84"/>
      <c r="I2902" s="84"/>
      <c r="J2902" s="125"/>
      <c r="K2902" s="125"/>
    </row>
    <row r="2903" spans="1:11" x14ac:dyDescent="0.25">
      <c r="A2903" s="110"/>
      <c r="B2903" s="129"/>
      <c r="C2903" s="129"/>
      <c r="D2903" s="129"/>
      <c r="E2903" s="56"/>
      <c r="F2903" s="133"/>
      <c r="G2903" s="56"/>
      <c r="H2903" s="84"/>
      <c r="I2903" s="84"/>
      <c r="J2903" s="125"/>
      <c r="K2903" s="125"/>
    </row>
    <row r="2904" spans="1:11" x14ac:dyDescent="0.25">
      <c r="A2904" s="110"/>
      <c r="B2904" s="129"/>
      <c r="C2904" s="129"/>
      <c r="D2904" s="129"/>
      <c r="E2904" s="56"/>
      <c r="F2904" s="133"/>
      <c r="G2904" s="56"/>
      <c r="H2904" s="84"/>
      <c r="I2904" s="84"/>
      <c r="J2904" s="125"/>
      <c r="K2904" s="125"/>
    </row>
    <row r="2905" spans="1:11" x14ac:dyDescent="0.25">
      <c r="A2905" s="110"/>
      <c r="B2905" s="129"/>
      <c r="C2905" s="129"/>
      <c r="D2905" s="129"/>
      <c r="E2905" s="56"/>
      <c r="F2905" s="133"/>
      <c r="G2905" s="56"/>
      <c r="H2905" s="84"/>
      <c r="I2905" s="84"/>
      <c r="J2905" s="125"/>
      <c r="K2905" s="125"/>
    </row>
    <row r="2906" spans="1:11" x14ac:dyDescent="0.25">
      <c r="A2906" s="110"/>
      <c r="B2906" s="129"/>
      <c r="C2906" s="129"/>
      <c r="D2906" s="129"/>
      <c r="E2906" s="56"/>
      <c r="F2906" s="133"/>
      <c r="G2906" s="56"/>
      <c r="H2906" s="84"/>
      <c r="I2906" s="84"/>
      <c r="J2906" s="125"/>
      <c r="K2906" s="125"/>
    </row>
    <row r="2907" spans="1:11" x14ac:dyDescent="0.25">
      <c r="A2907" s="110"/>
      <c r="B2907" s="129"/>
      <c r="C2907" s="129"/>
      <c r="D2907" s="129"/>
      <c r="E2907" s="56"/>
      <c r="F2907" s="133"/>
      <c r="G2907" s="56"/>
      <c r="H2907" s="84"/>
      <c r="I2907" s="84"/>
      <c r="J2907" s="125"/>
      <c r="K2907" s="125"/>
    </row>
    <row r="2908" spans="1:11" x14ac:dyDescent="0.25">
      <c r="A2908" s="110"/>
      <c r="B2908" s="129"/>
      <c r="C2908" s="129"/>
      <c r="D2908" s="129"/>
      <c r="E2908" s="56"/>
      <c r="F2908" s="133"/>
      <c r="G2908" s="56"/>
      <c r="H2908" s="84"/>
      <c r="I2908" s="84"/>
      <c r="J2908" s="125"/>
      <c r="K2908" s="125"/>
    </row>
    <row r="2909" spans="1:11" x14ac:dyDescent="0.25">
      <c r="A2909" s="110"/>
      <c r="B2909" s="129"/>
      <c r="C2909" s="129"/>
      <c r="D2909" s="129"/>
      <c r="E2909" s="56"/>
      <c r="F2909" s="133"/>
      <c r="G2909" s="56"/>
      <c r="H2909" s="84"/>
      <c r="I2909" s="84"/>
      <c r="J2909" s="125"/>
      <c r="K2909" s="125"/>
    </row>
    <row r="2910" spans="1:11" x14ac:dyDescent="0.25">
      <c r="A2910" s="110"/>
      <c r="B2910" s="129"/>
      <c r="C2910" s="129"/>
      <c r="D2910" s="129"/>
      <c r="E2910" s="56"/>
      <c r="F2910" s="133"/>
      <c r="G2910" s="56"/>
      <c r="H2910" s="84"/>
      <c r="I2910" s="84"/>
      <c r="J2910" s="125"/>
      <c r="K2910" s="125"/>
    </row>
    <row r="2911" spans="1:11" x14ac:dyDescent="0.25">
      <c r="A2911" s="110"/>
      <c r="B2911" s="129"/>
      <c r="C2911" s="129"/>
      <c r="D2911" s="129"/>
      <c r="E2911" s="56"/>
      <c r="F2911" s="133"/>
      <c r="G2911" s="56"/>
      <c r="H2911" s="84"/>
      <c r="I2911" s="84"/>
      <c r="J2911" s="125"/>
      <c r="K2911" s="125"/>
    </row>
    <row r="2912" spans="1:11" x14ac:dyDescent="0.25">
      <c r="A2912" s="110"/>
      <c r="B2912" s="129"/>
      <c r="C2912" s="129"/>
      <c r="D2912" s="129"/>
      <c r="E2912" s="56"/>
      <c r="F2912" s="133"/>
      <c r="G2912" s="56"/>
      <c r="H2912" s="84"/>
      <c r="I2912" s="84"/>
      <c r="J2912" s="125"/>
      <c r="K2912" s="125"/>
    </row>
    <row r="2913" spans="1:11" x14ac:dyDescent="0.25">
      <c r="A2913" s="110"/>
      <c r="B2913" s="129"/>
      <c r="C2913" s="129"/>
      <c r="D2913" s="129"/>
      <c r="E2913" s="56"/>
      <c r="F2913" s="133"/>
      <c r="G2913" s="56"/>
      <c r="H2913" s="84"/>
      <c r="I2913" s="84"/>
      <c r="J2913" s="125"/>
      <c r="K2913" s="125"/>
    </row>
    <row r="2914" spans="1:11" x14ac:dyDescent="0.25">
      <c r="A2914" s="110"/>
      <c r="B2914" s="129"/>
      <c r="C2914" s="129"/>
      <c r="D2914" s="129"/>
      <c r="E2914" s="56"/>
      <c r="F2914" s="133"/>
      <c r="G2914" s="56"/>
      <c r="H2914" s="84"/>
      <c r="I2914" s="84"/>
      <c r="J2914" s="125"/>
      <c r="K2914" s="125"/>
    </row>
    <row r="2915" spans="1:11" x14ac:dyDescent="0.25">
      <c r="A2915" s="110"/>
      <c r="B2915" s="129"/>
      <c r="C2915" s="129"/>
      <c r="D2915" s="129"/>
      <c r="E2915" s="56"/>
      <c r="F2915" s="133"/>
      <c r="G2915" s="56"/>
      <c r="H2915" s="84"/>
      <c r="I2915" s="84"/>
      <c r="J2915" s="125"/>
      <c r="K2915" s="125"/>
    </row>
    <row r="2916" spans="1:11" x14ac:dyDescent="0.25">
      <c r="A2916" s="110"/>
      <c r="B2916" s="129"/>
      <c r="C2916" s="129"/>
      <c r="D2916" s="129"/>
      <c r="E2916" s="56"/>
      <c r="F2916" s="133"/>
      <c r="G2916" s="56"/>
      <c r="H2916" s="84"/>
      <c r="I2916" s="84"/>
      <c r="J2916" s="125"/>
      <c r="K2916" s="125"/>
    </row>
    <row r="2917" spans="1:11" x14ac:dyDescent="0.25">
      <c r="A2917" s="110"/>
      <c r="B2917" s="129"/>
      <c r="C2917" s="129"/>
      <c r="D2917" s="129"/>
      <c r="E2917" s="56"/>
      <c r="F2917" s="133"/>
      <c r="G2917" s="56"/>
      <c r="H2917" s="84"/>
      <c r="I2917" s="84"/>
      <c r="J2917" s="125"/>
      <c r="K2917" s="125"/>
    </row>
    <row r="2918" spans="1:11" x14ac:dyDescent="0.25">
      <c r="A2918" s="110"/>
      <c r="B2918" s="129"/>
      <c r="C2918" s="129"/>
      <c r="D2918" s="129"/>
      <c r="E2918" s="56"/>
      <c r="F2918" s="133"/>
      <c r="G2918" s="56"/>
      <c r="H2918" s="84"/>
      <c r="I2918" s="84"/>
      <c r="J2918" s="125"/>
      <c r="K2918" s="125"/>
    </row>
    <row r="2919" spans="1:11" x14ac:dyDescent="0.25">
      <c r="A2919" s="110"/>
      <c r="B2919" s="129"/>
      <c r="C2919" s="129"/>
      <c r="D2919" s="129"/>
      <c r="E2919" s="56"/>
      <c r="F2919" s="133"/>
      <c r="G2919" s="56"/>
      <c r="H2919" s="84"/>
      <c r="I2919" s="84"/>
      <c r="J2919" s="125"/>
      <c r="K2919" s="125"/>
    </row>
    <row r="2920" spans="1:11" x14ac:dyDescent="0.25">
      <c r="A2920" s="110"/>
      <c r="B2920" s="129"/>
      <c r="C2920" s="129"/>
      <c r="D2920" s="129"/>
      <c r="E2920" s="56"/>
      <c r="F2920" s="133"/>
      <c r="G2920" s="56"/>
      <c r="H2920" s="84"/>
      <c r="I2920" s="84"/>
      <c r="J2920" s="125"/>
      <c r="K2920" s="125"/>
    </row>
    <row r="2921" spans="1:11" x14ac:dyDescent="0.25">
      <c r="A2921" s="110"/>
      <c r="B2921" s="129"/>
      <c r="C2921" s="129"/>
      <c r="D2921" s="129"/>
      <c r="E2921" s="56"/>
      <c r="F2921" s="133"/>
      <c r="G2921" s="56"/>
      <c r="H2921" s="84"/>
      <c r="I2921" s="84"/>
      <c r="J2921" s="125"/>
      <c r="K2921" s="125"/>
    </row>
    <row r="2922" spans="1:11" x14ac:dyDescent="0.25">
      <c r="A2922" s="110"/>
      <c r="B2922" s="129"/>
      <c r="C2922" s="129"/>
      <c r="D2922" s="129"/>
      <c r="E2922" s="56"/>
      <c r="F2922" s="133"/>
      <c r="G2922" s="56"/>
      <c r="H2922" s="84"/>
      <c r="I2922" s="84"/>
      <c r="J2922" s="125"/>
      <c r="K2922" s="125"/>
    </row>
    <row r="2923" spans="1:11" x14ac:dyDescent="0.25">
      <c r="A2923" s="110"/>
      <c r="B2923" s="129"/>
      <c r="C2923" s="129"/>
      <c r="D2923" s="129"/>
      <c r="E2923" s="56"/>
      <c r="F2923" s="133"/>
      <c r="G2923" s="56"/>
      <c r="H2923" s="84"/>
      <c r="I2923" s="84"/>
      <c r="J2923" s="125"/>
      <c r="K2923" s="125"/>
    </row>
    <row r="2924" spans="1:11" x14ac:dyDescent="0.25">
      <c r="A2924" s="110"/>
      <c r="B2924" s="129"/>
      <c r="C2924" s="129"/>
      <c r="D2924" s="129"/>
      <c r="E2924" s="56"/>
      <c r="F2924" s="133"/>
      <c r="G2924" s="56"/>
      <c r="H2924" s="84"/>
      <c r="I2924" s="84"/>
      <c r="J2924" s="125"/>
      <c r="K2924" s="125"/>
    </row>
    <row r="2925" spans="1:11" x14ac:dyDescent="0.25">
      <c r="A2925" s="110"/>
      <c r="B2925" s="129"/>
      <c r="C2925" s="129"/>
      <c r="D2925" s="129"/>
      <c r="E2925" s="56"/>
      <c r="F2925" s="133"/>
      <c r="G2925" s="56"/>
      <c r="H2925" s="84"/>
      <c r="I2925" s="84"/>
      <c r="J2925" s="125"/>
      <c r="K2925" s="125"/>
    </row>
    <row r="2926" spans="1:11" x14ac:dyDescent="0.25">
      <c r="A2926" s="110"/>
      <c r="B2926" s="129"/>
      <c r="C2926" s="129"/>
      <c r="D2926" s="129"/>
      <c r="E2926" s="56"/>
      <c r="F2926" s="133"/>
      <c r="G2926" s="56"/>
      <c r="H2926" s="84"/>
      <c r="I2926" s="84"/>
      <c r="J2926" s="125"/>
      <c r="K2926" s="125"/>
    </row>
    <row r="2927" spans="1:11" x14ac:dyDescent="0.25">
      <c r="A2927" s="110"/>
      <c r="B2927" s="129"/>
      <c r="C2927" s="129"/>
      <c r="D2927" s="129"/>
      <c r="E2927" s="56"/>
      <c r="F2927" s="133"/>
      <c r="G2927" s="56"/>
      <c r="H2927" s="84"/>
      <c r="I2927" s="84"/>
      <c r="J2927" s="125"/>
      <c r="K2927" s="125"/>
    </row>
    <row r="2928" spans="1:11" x14ac:dyDescent="0.25">
      <c r="A2928" s="110"/>
      <c r="B2928" s="129"/>
      <c r="C2928" s="129"/>
      <c r="D2928" s="129"/>
      <c r="E2928" s="56"/>
      <c r="F2928" s="133"/>
      <c r="G2928" s="56"/>
      <c r="H2928" s="84"/>
      <c r="I2928" s="84"/>
      <c r="J2928" s="125"/>
      <c r="K2928" s="125"/>
    </row>
    <row r="2929" spans="1:11" x14ac:dyDescent="0.25">
      <c r="A2929" s="110"/>
      <c r="B2929" s="129"/>
      <c r="C2929" s="129"/>
      <c r="D2929" s="129"/>
      <c r="E2929" s="56"/>
      <c r="F2929" s="133"/>
      <c r="G2929" s="56"/>
      <c r="H2929" s="84"/>
      <c r="I2929" s="84"/>
      <c r="J2929" s="125"/>
      <c r="K2929" s="125"/>
    </row>
    <row r="2930" spans="1:11" x14ac:dyDescent="0.25">
      <c r="A2930" s="110"/>
      <c r="B2930" s="129"/>
      <c r="C2930" s="129"/>
      <c r="D2930" s="129"/>
      <c r="E2930" s="56"/>
      <c r="F2930" s="133"/>
      <c r="G2930" s="56"/>
      <c r="H2930" s="84"/>
      <c r="I2930" s="84"/>
      <c r="J2930" s="125"/>
      <c r="K2930" s="125"/>
    </row>
    <row r="2931" spans="1:11" x14ac:dyDescent="0.25">
      <c r="A2931" s="110"/>
      <c r="B2931" s="129"/>
      <c r="C2931" s="129"/>
      <c r="D2931" s="129"/>
      <c r="E2931" s="56"/>
      <c r="F2931" s="133"/>
      <c r="G2931" s="56"/>
      <c r="H2931" s="84"/>
      <c r="I2931" s="84"/>
      <c r="J2931" s="125"/>
      <c r="K2931" s="125"/>
    </row>
    <row r="2932" spans="1:11" x14ac:dyDescent="0.25">
      <c r="A2932" s="110"/>
      <c r="B2932" s="129"/>
      <c r="C2932" s="129"/>
      <c r="D2932" s="129"/>
      <c r="E2932" s="56"/>
      <c r="F2932" s="133"/>
      <c r="G2932" s="56"/>
      <c r="H2932" s="84"/>
      <c r="I2932" s="84"/>
      <c r="J2932" s="125"/>
      <c r="K2932" s="125"/>
    </row>
    <row r="2933" spans="1:11" x14ac:dyDescent="0.25">
      <c r="A2933" s="110"/>
      <c r="B2933" s="129"/>
      <c r="C2933" s="129"/>
      <c r="D2933" s="129"/>
      <c r="E2933" s="56"/>
      <c r="F2933" s="133"/>
      <c r="G2933" s="56"/>
      <c r="H2933" s="84"/>
      <c r="I2933" s="84"/>
      <c r="J2933" s="125"/>
      <c r="K2933" s="125"/>
    </row>
    <row r="2934" spans="1:11" x14ac:dyDescent="0.25">
      <c r="A2934" s="110"/>
      <c r="B2934" s="129"/>
      <c r="C2934" s="129"/>
      <c r="D2934" s="129"/>
      <c r="E2934" s="56"/>
      <c r="F2934" s="133"/>
      <c r="G2934" s="56"/>
      <c r="H2934" s="84"/>
      <c r="I2934" s="84"/>
      <c r="J2934" s="125"/>
      <c r="K2934" s="125"/>
    </row>
    <row r="2935" spans="1:11" x14ac:dyDescent="0.25">
      <c r="A2935" s="110"/>
      <c r="B2935" s="129"/>
      <c r="C2935" s="129"/>
      <c r="D2935" s="129"/>
      <c r="E2935" s="56"/>
      <c r="F2935" s="133"/>
      <c r="G2935" s="56"/>
      <c r="H2935" s="84"/>
      <c r="I2935" s="84"/>
      <c r="J2935" s="125"/>
      <c r="K2935" s="125"/>
    </row>
    <row r="2936" spans="1:11" x14ac:dyDescent="0.25">
      <c r="A2936" s="110"/>
      <c r="B2936" s="129"/>
      <c r="C2936" s="129"/>
      <c r="D2936" s="129"/>
      <c r="E2936" s="56"/>
      <c r="F2936" s="133"/>
      <c r="G2936" s="56"/>
      <c r="H2936" s="84"/>
      <c r="I2936" s="84"/>
      <c r="J2936" s="125"/>
      <c r="K2936" s="125"/>
    </row>
    <row r="2937" spans="1:11" x14ac:dyDescent="0.25">
      <c r="A2937" s="110"/>
      <c r="B2937" s="129"/>
      <c r="C2937" s="129"/>
      <c r="D2937" s="129"/>
      <c r="E2937" s="56"/>
      <c r="F2937" s="133"/>
      <c r="G2937" s="56"/>
      <c r="H2937" s="84"/>
      <c r="I2937" s="84"/>
      <c r="J2937" s="125"/>
      <c r="K2937" s="125"/>
    </row>
    <row r="2938" spans="1:11" x14ac:dyDescent="0.25">
      <c r="A2938" s="110"/>
      <c r="B2938" s="129"/>
      <c r="C2938" s="129"/>
      <c r="D2938" s="129"/>
      <c r="E2938" s="56"/>
      <c r="F2938" s="133"/>
      <c r="G2938" s="56"/>
      <c r="H2938" s="84"/>
      <c r="I2938" s="84"/>
      <c r="J2938" s="125"/>
      <c r="K2938" s="125"/>
    </row>
    <row r="2939" spans="1:11" x14ac:dyDescent="0.25">
      <c r="A2939" s="110"/>
      <c r="B2939" s="129"/>
      <c r="C2939" s="129"/>
      <c r="D2939" s="129"/>
      <c r="E2939" s="56"/>
      <c r="F2939" s="133"/>
      <c r="G2939" s="56"/>
      <c r="H2939" s="84"/>
      <c r="I2939" s="84"/>
      <c r="J2939" s="125"/>
      <c r="K2939" s="125"/>
    </row>
    <row r="2940" spans="1:11" x14ac:dyDescent="0.25">
      <c r="A2940" s="110"/>
      <c r="B2940" s="129"/>
      <c r="C2940" s="129"/>
      <c r="D2940" s="129"/>
      <c r="E2940" s="56"/>
      <c r="F2940" s="133"/>
      <c r="G2940" s="56"/>
      <c r="H2940" s="84"/>
      <c r="I2940" s="84"/>
      <c r="J2940" s="125"/>
      <c r="K2940" s="125"/>
    </row>
    <row r="2941" spans="1:11" x14ac:dyDescent="0.25">
      <c r="A2941" s="110"/>
      <c r="B2941" s="129"/>
      <c r="C2941" s="129"/>
      <c r="D2941" s="129"/>
      <c r="E2941" s="56"/>
      <c r="F2941" s="133"/>
      <c r="G2941" s="56"/>
      <c r="H2941" s="84"/>
      <c r="I2941" s="84"/>
      <c r="J2941" s="125"/>
      <c r="K2941" s="125"/>
    </row>
    <row r="2942" spans="1:11" x14ac:dyDescent="0.25">
      <c r="A2942" s="110"/>
      <c r="B2942" s="129"/>
      <c r="C2942" s="129"/>
      <c r="D2942" s="129"/>
      <c r="E2942" s="56"/>
      <c r="F2942" s="133"/>
      <c r="G2942" s="56"/>
      <c r="H2942" s="84"/>
      <c r="I2942" s="84"/>
      <c r="J2942" s="125"/>
      <c r="K2942" s="125"/>
    </row>
    <row r="2943" spans="1:11" x14ac:dyDescent="0.25">
      <c r="A2943" s="110"/>
      <c r="B2943" s="129"/>
      <c r="C2943" s="129"/>
      <c r="D2943" s="129"/>
      <c r="E2943" s="56"/>
      <c r="F2943" s="133"/>
      <c r="G2943" s="56"/>
      <c r="H2943" s="84"/>
      <c r="I2943" s="84"/>
      <c r="J2943" s="125"/>
      <c r="K2943" s="125"/>
    </row>
    <row r="2944" spans="1:11" x14ac:dyDescent="0.25">
      <c r="A2944" s="110"/>
      <c r="B2944" s="129"/>
      <c r="C2944" s="129"/>
      <c r="D2944" s="129"/>
      <c r="E2944" s="56"/>
      <c r="F2944" s="133"/>
      <c r="G2944" s="56"/>
      <c r="H2944" s="84"/>
      <c r="I2944" s="84"/>
      <c r="J2944" s="125"/>
      <c r="K2944" s="125"/>
    </row>
    <row r="2945" spans="1:11" x14ac:dyDescent="0.25">
      <c r="A2945" s="110"/>
      <c r="B2945" s="129"/>
      <c r="C2945" s="129"/>
      <c r="D2945" s="129"/>
      <c r="E2945" s="56"/>
      <c r="F2945" s="133"/>
      <c r="G2945" s="56"/>
      <c r="H2945" s="84"/>
      <c r="I2945" s="84"/>
      <c r="J2945" s="125"/>
      <c r="K2945" s="125"/>
    </row>
    <row r="2946" spans="1:11" x14ac:dyDescent="0.25">
      <c r="A2946" s="110"/>
      <c r="B2946" s="129"/>
      <c r="C2946" s="129"/>
      <c r="D2946" s="129"/>
      <c r="E2946" s="56"/>
      <c r="F2946" s="133"/>
      <c r="G2946" s="56"/>
      <c r="H2946" s="84"/>
      <c r="I2946" s="84"/>
      <c r="J2946" s="125"/>
      <c r="K2946" s="125"/>
    </row>
    <row r="2947" spans="1:11" x14ac:dyDescent="0.25">
      <c r="A2947" s="110"/>
      <c r="B2947" s="129"/>
      <c r="C2947" s="129"/>
      <c r="D2947" s="129"/>
      <c r="E2947" s="56"/>
      <c r="F2947" s="133"/>
      <c r="G2947" s="56"/>
      <c r="H2947" s="84"/>
      <c r="I2947" s="84"/>
      <c r="J2947" s="125"/>
      <c r="K2947" s="125"/>
    </row>
    <row r="2948" spans="1:11" x14ac:dyDescent="0.25">
      <c r="A2948" s="110"/>
      <c r="B2948" s="129"/>
      <c r="C2948" s="129"/>
      <c r="D2948" s="129"/>
      <c r="E2948" s="56"/>
      <c r="F2948" s="133"/>
      <c r="G2948" s="56"/>
      <c r="H2948" s="84"/>
      <c r="I2948" s="84"/>
      <c r="J2948" s="125"/>
      <c r="K2948" s="125"/>
    </row>
    <row r="2949" spans="1:11" x14ac:dyDescent="0.25">
      <c r="A2949" s="110"/>
      <c r="B2949" s="129"/>
      <c r="C2949" s="129"/>
      <c r="D2949" s="129"/>
      <c r="E2949" s="56"/>
      <c r="F2949" s="133"/>
      <c r="G2949" s="56"/>
      <c r="H2949" s="84"/>
      <c r="I2949" s="84"/>
      <c r="J2949" s="125"/>
      <c r="K2949" s="125"/>
    </row>
    <row r="2950" spans="1:11" x14ac:dyDescent="0.25">
      <c r="A2950" s="110"/>
      <c r="B2950" s="129"/>
      <c r="C2950" s="129"/>
      <c r="D2950" s="129"/>
      <c r="E2950" s="56"/>
      <c r="F2950" s="133"/>
      <c r="G2950" s="56"/>
      <c r="H2950" s="84"/>
      <c r="I2950" s="84"/>
      <c r="J2950" s="125"/>
      <c r="K2950" s="125"/>
    </row>
    <row r="2951" spans="1:11" x14ac:dyDescent="0.25">
      <c r="A2951" s="110"/>
      <c r="B2951" s="129"/>
      <c r="C2951" s="129"/>
      <c r="D2951" s="129"/>
      <c r="E2951" s="56"/>
      <c r="F2951" s="133"/>
      <c r="G2951" s="56"/>
      <c r="H2951" s="84"/>
      <c r="I2951" s="84"/>
      <c r="J2951" s="125"/>
      <c r="K2951" s="125"/>
    </row>
    <row r="2952" spans="1:11" x14ac:dyDescent="0.25">
      <c r="A2952" s="110"/>
      <c r="B2952" s="129"/>
      <c r="C2952" s="129"/>
      <c r="D2952" s="129"/>
      <c r="E2952" s="56"/>
      <c r="F2952" s="133"/>
      <c r="G2952" s="56"/>
      <c r="H2952" s="84"/>
      <c r="I2952" s="84"/>
      <c r="J2952" s="125"/>
      <c r="K2952" s="125"/>
    </row>
    <row r="2953" spans="1:11" x14ac:dyDescent="0.25">
      <c r="A2953" s="110"/>
      <c r="B2953" s="129"/>
      <c r="C2953" s="129"/>
      <c r="D2953" s="129"/>
      <c r="E2953" s="56"/>
      <c r="F2953" s="133"/>
      <c r="G2953" s="56"/>
      <c r="H2953" s="84"/>
      <c r="I2953" s="84"/>
      <c r="J2953" s="125"/>
      <c r="K2953" s="125"/>
    </row>
    <row r="2954" spans="1:11" x14ac:dyDescent="0.25">
      <c r="A2954" s="110"/>
      <c r="B2954" s="129"/>
      <c r="C2954" s="129"/>
      <c r="D2954" s="129"/>
      <c r="E2954" s="56"/>
      <c r="F2954" s="133"/>
      <c r="G2954" s="56"/>
      <c r="H2954" s="84"/>
      <c r="I2954" s="84"/>
      <c r="J2954" s="125"/>
      <c r="K2954" s="125"/>
    </row>
    <row r="2955" spans="1:11" x14ac:dyDescent="0.25">
      <c r="A2955" s="110"/>
      <c r="B2955" s="129"/>
      <c r="C2955" s="129"/>
      <c r="D2955" s="129"/>
      <c r="E2955" s="56"/>
      <c r="F2955" s="133"/>
      <c r="G2955" s="56"/>
      <c r="H2955" s="84"/>
      <c r="I2955" s="84"/>
      <c r="J2955" s="125"/>
      <c r="K2955" s="125"/>
    </row>
    <row r="2956" spans="1:11" x14ac:dyDescent="0.25">
      <c r="A2956" s="110"/>
      <c r="B2956" s="129"/>
      <c r="C2956" s="129"/>
      <c r="D2956" s="129"/>
      <c r="E2956" s="56"/>
      <c r="F2956" s="133"/>
      <c r="G2956" s="56"/>
      <c r="H2956" s="84"/>
      <c r="I2956" s="84"/>
      <c r="J2956" s="125"/>
      <c r="K2956" s="125"/>
    </row>
    <row r="2957" spans="1:11" x14ac:dyDescent="0.25">
      <c r="A2957" s="110"/>
      <c r="B2957" s="129"/>
      <c r="C2957" s="129"/>
      <c r="D2957" s="129"/>
      <c r="E2957" s="56"/>
      <c r="F2957" s="133"/>
      <c r="G2957" s="56"/>
      <c r="H2957" s="84"/>
      <c r="I2957" s="84"/>
      <c r="J2957" s="125"/>
      <c r="K2957" s="125"/>
    </row>
    <row r="2958" spans="1:11" x14ac:dyDescent="0.25">
      <c r="A2958" s="110"/>
      <c r="B2958" s="129"/>
      <c r="C2958" s="129"/>
      <c r="D2958" s="129"/>
      <c r="E2958" s="56"/>
      <c r="F2958" s="133"/>
      <c r="G2958" s="56"/>
      <c r="H2958" s="84"/>
      <c r="I2958" s="84"/>
      <c r="J2958" s="125"/>
      <c r="K2958" s="125"/>
    </row>
    <row r="2959" spans="1:11" x14ac:dyDescent="0.25">
      <c r="A2959" s="110"/>
      <c r="B2959" s="129"/>
      <c r="C2959" s="129"/>
      <c r="D2959" s="129"/>
      <c r="E2959" s="56"/>
      <c r="F2959" s="133"/>
      <c r="G2959" s="56"/>
      <c r="H2959" s="84"/>
      <c r="I2959" s="84"/>
      <c r="J2959" s="125"/>
      <c r="K2959" s="125"/>
    </row>
    <row r="2960" spans="1:11" x14ac:dyDescent="0.25">
      <c r="A2960" s="110"/>
      <c r="B2960" s="129"/>
      <c r="C2960" s="129"/>
      <c r="D2960" s="129"/>
      <c r="E2960" s="56"/>
      <c r="F2960" s="133"/>
      <c r="G2960" s="56"/>
      <c r="H2960" s="84"/>
      <c r="I2960" s="84"/>
      <c r="J2960" s="125"/>
      <c r="K2960" s="125"/>
    </row>
    <row r="2961" spans="1:11" x14ac:dyDescent="0.25">
      <c r="A2961" s="110"/>
      <c r="B2961" s="129"/>
      <c r="C2961" s="129"/>
      <c r="D2961" s="129"/>
      <c r="E2961" s="56"/>
      <c r="F2961" s="133"/>
      <c r="G2961" s="56"/>
      <c r="H2961" s="84"/>
      <c r="I2961" s="84"/>
      <c r="J2961" s="125"/>
      <c r="K2961" s="125"/>
    </row>
    <row r="2962" spans="1:11" x14ac:dyDescent="0.25">
      <c r="A2962" s="110"/>
      <c r="B2962" s="129"/>
      <c r="C2962" s="129"/>
      <c r="D2962" s="129"/>
      <c r="E2962" s="56"/>
      <c r="F2962" s="133"/>
      <c r="G2962" s="56"/>
      <c r="H2962" s="84"/>
      <c r="I2962" s="84"/>
      <c r="J2962" s="125"/>
      <c r="K2962" s="125"/>
    </row>
    <row r="2963" spans="1:11" x14ac:dyDescent="0.25">
      <c r="A2963" s="110"/>
      <c r="B2963" s="129"/>
      <c r="C2963" s="129"/>
      <c r="D2963" s="129"/>
      <c r="E2963" s="56"/>
      <c r="F2963" s="133"/>
      <c r="G2963" s="56"/>
      <c r="H2963" s="84"/>
      <c r="I2963" s="84"/>
      <c r="J2963" s="125"/>
      <c r="K2963" s="125"/>
    </row>
    <row r="2964" spans="1:11" x14ac:dyDescent="0.25">
      <c r="A2964" s="110"/>
      <c r="B2964" s="129"/>
      <c r="C2964" s="129"/>
      <c r="D2964" s="129"/>
      <c r="E2964" s="56"/>
      <c r="F2964" s="133"/>
      <c r="G2964" s="56"/>
      <c r="H2964" s="84"/>
      <c r="I2964" s="84"/>
      <c r="J2964" s="125"/>
      <c r="K2964" s="125"/>
    </row>
    <row r="2965" spans="1:11" x14ac:dyDescent="0.25">
      <c r="A2965" s="110"/>
      <c r="B2965" s="129"/>
      <c r="C2965" s="129"/>
      <c r="D2965" s="129"/>
      <c r="E2965" s="56"/>
      <c r="F2965" s="133"/>
      <c r="G2965" s="56"/>
      <c r="H2965" s="84"/>
      <c r="I2965" s="84"/>
      <c r="J2965" s="125"/>
      <c r="K2965" s="125"/>
    </row>
    <row r="2966" spans="1:11" x14ac:dyDescent="0.25">
      <c r="A2966" s="110"/>
      <c r="B2966" s="129"/>
      <c r="C2966" s="129"/>
      <c r="D2966" s="129"/>
      <c r="E2966" s="56"/>
      <c r="F2966" s="133"/>
      <c r="G2966" s="56"/>
      <c r="H2966" s="84"/>
      <c r="I2966" s="84"/>
      <c r="J2966" s="125"/>
      <c r="K2966" s="125"/>
    </row>
    <row r="2967" spans="1:11" x14ac:dyDescent="0.25">
      <c r="A2967" s="110"/>
      <c r="B2967" s="129"/>
      <c r="C2967" s="129"/>
      <c r="D2967" s="129"/>
      <c r="E2967" s="56"/>
      <c r="F2967" s="133"/>
      <c r="G2967" s="56"/>
      <c r="H2967" s="84"/>
      <c r="I2967" s="84"/>
      <c r="J2967" s="125"/>
      <c r="K2967" s="125"/>
    </row>
    <row r="2968" spans="1:11" x14ac:dyDescent="0.25">
      <c r="A2968" s="110"/>
      <c r="B2968" s="129"/>
      <c r="C2968" s="129"/>
      <c r="D2968" s="129"/>
      <c r="E2968" s="56"/>
      <c r="F2968" s="133"/>
      <c r="G2968" s="56"/>
      <c r="H2968" s="84"/>
      <c r="I2968" s="84"/>
      <c r="J2968" s="125"/>
      <c r="K2968" s="125"/>
    </row>
    <row r="2969" spans="1:11" x14ac:dyDescent="0.25">
      <c r="A2969" s="110"/>
      <c r="B2969" s="129"/>
      <c r="C2969" s="129"/>
      <c r="D2969" s="129"/>
      <c r="E2969" s="56"/>
      <c r="F2969" s="133"/>
      <c r="G2969" s="56"/>
      <c r="H2969" s="84"/>
      <c r="I2969" s="84"/>
      <c r="J2969" s="125"/>
      <c r="K2969" s="125"/>
    </row>
    <row r="2970" spans="1:11" x14ac:dyDescent="0.25">
      <c r="A2970" s="110"/>
      <c r="B2970" s="129"/>
      <c r="C2970" s="129"/>
      <c r="D2970" s="129"/>
      <c r="E2970" s="56"/>
      <c r="F2970" s="133"/>
      <c r="G2970" s="56"/>
      <c r="H2970" s="84"/>
      <c r="I2970" s="84"/>
      <c r="J2970" s="125"/>
      <c r="K2970" s="125"/>
    </row>
    <row r="2971" spans="1:11" x14ac:dyDescent="0.25">
      <c r="A2971" s="110"/>
      <c r="B2971" s="129"/>
      <c r="C2971" s="129"/>
      <c r="D2971" s="129"/>
      <c r="E2971" s="56"/>
      <c r="F2971" s="133"/>
      <c r="G2971" s="56"/>
      <c r="H2971" s="84"/>
      <c r="I2971" s="84"/>
      <c r="J2971" s="125"/>
      <c r="K2971" s="125"/>
    </row>
    <row r="2972" spans="1:11" x14ac:dyDescent="0.25">
      <c r="A2972" s="110"/>
      <c r="B2972" s="129"/>
      <c r="C2972" s="129"/>
      <c r="D2972" s="129"/>
      <c r="E2972" s="56"/>
      <c r="F2972" s="133"/>
      <c r="G2972" s="56"/>
      <c r="H2972" s="84"/>
      <c r="I2972" s="84"/>
      <c r="J2972" s="125"/>
      <c r="K2972" s="125"/>
    </row>
    <row r="2973" spans="1:11" x14ac:dyDescent="0.25">
      <c r="A2973" s="110"/>
      <c r="B2973" s="129"/>
      <c r="C2973" s="129"/>
      <c r="D2973" s="129"/>
      <c r="E2973" s="56"/>
      <c r="F2973" s="133"/>
      <c r="G2973" s="56"/>
      <c r="H2973" s="84"/>
      <c r="I2973" s="84"/>
      <c r="J2973" s="125"/>
      <c r="K2973" s="125"/>
    </row>
    <row r="2974" spans="1:11" x14ac:dyDescent="0.25">
      <c r="A2974" s="110"/>
      <c r="B2974" s="129"/>
      <c r="C2974" s="129"/>
      <c r="D2974" s="129"/>
      <c r="E2974" s="56"/>
      <c r="F2974" s="133"/>
      <c r="G2974" s="56"/>
      <c r="H2974" s="84"/>
      <c r="I2974" s="84"/>
      <c r="J2974" s="125"/>
      <c r="K2974" s="125"/>
    </row>
    <row r="2975" spans="1:11" x14ac:dyDescent="0.25">
      <c r="A2975" s="110"/>
      <c r="B2975" s="129"/>
      <c r="C2975" s="129"/>
      <c r="D2975" s="129"/>
      <c r="E2975" s="56"/>
      <c r="F2975" s="133"/>
      <c r="G2975" s="56"/>
      <c r="H2975" s="84"/>
      <c r="I2975" s="84"/>
      <c r="J2975" s="125"/>
      <c r="K2975" s="125"/>
    </row>
    <row r="2976" spans="1:11" x14ac:dyDescent="0.25">
      <c r="A2976" s="110"/>
      <c r="B2976" s="129"/>
      <c r="C2976" s="129"/>
      <c r="D2976" s="129"/>
      <c r="E2976" s="56"/>
      <c r="F2976" s="133"/>
      <c r="G2976" s="56"/>
      <c r="H2976" s="84"/>
      <c r="I2976" s="84"/>
      <c r="J2976" s="125"/>
      <c r="K2976" s="125"/>
    </row>
    <row r="2977" spans="1:11" x14ac:dyDescent="0.25">
      <c r="A2977" s="110"/>
      <c r="B2977" s="129"/>
      <c r="C2977" s="129"/>
      <c r="D2977" s="129"/>
      <c r="E2977" s="56"/>
      <c r="F2977" s="133"/>
      <c r="G2977" s="56"/>
      <c r="H2977" s="84"/>
      <c r="I2977" s="84"/>
      <c r="J2977" s="125"/>
      <c r="K2977" s="125"/>
    </row>
    <row r="2978" spans="1:11" x14ac:dyDescent="0.25">
      <c r="A2978" s="110"/>
      <c r="B2978" s="129"/>
      <c r="C2978" s="129"/>
      <c r="D2978" s="129"/>
      <c r="E2978" s="56"/>
      <c r="F2978" s="133"/>
      <c r="G2978" s="56"/>
      <c r="H2978" s="84"/>
      <c r="I2978" s="84"/>
      <c r="J2978" s="125"/>
      <c r="K2978" s="125"/>
    </row>
    <row r="2979" spans="1:11" x14ac:dyDescent="0.25">
      <c r="A2979" s="110"/>
      <c r="B2979" s="129"/>
      <c r="C2979" s="129"/>
      <c r="D2979" s="129"/>
      <c r="E2979" s="56"/>
      <c r="F2979" s="133"/>
      <c r="G2979" s="56"/>
      <c r="H2979" s="84"/>
      <c r="I2979" s="84"/>
      <c r="J2979" s="125"/>
      <c r="K2979" s="125"/>
    </row>
    <row r="2980" spans="1:11" x14ac:dyDescent="0.25">
      <c r="A2980" s="110"/>
      <c r="B2980" s="129"/>
      <c r="C2980" s="129"/>
      <c r="D2980" s="129"/>
      <c r="E2980" s="56"/>
      <c r="F2980" s="133"/>
      <c r="G2980" s="56"/>
      <c r="H2980" s="84"/>
      <c r="I2980" s="84"/>
      <c r="J2980" s="125"/>
      <c r="K2980" s="125"/>
    </row>
    <row r="2981" spans="1:11" x14ac:dyDescent="0.25">
      <c r="A2981" s="110"/>
      <c r="B2981" s="129"/>
      <c r="C2981" s="129"/>
      <c r="D2981" s="129"/>
      <c r="E2981" s="56"/>
      <c r="F2981" s="133"/>
      <c r="G2981" s="56"/>
      <c r="H2981" s="84"/>
      <c r="I2981" s="84"/>
      <c r="J2981" s="125"/>
      <c r="K2981" s="125"/>
    </row>
    <row r="2982" spans="1:11" x14ac:dyDescent="0.25">
      <c r="A2982" s="110"/>
      <c r="B2982" s="129"/>
      <c r="C2982" s="129"/>
      <c r="D2982" s="129"/>
      <c r="E2982" s="56"/>
      <c r="F2982" s="133"/>
      <c r="G2982" s="56"/>
      <c r="H2982" s="84"/>
      <c r="I2982" s="84"/>
      <c r="J2982" s="125"/>
      <c r="K2982" s="125"/>
    </row>
    <row r="2983" spans="1:11" x14ac:dyDescent="0.25">
      <c r="A2983" s="110"/>
      <c r="B2983" s="129"/>
      <c r="C2983" s="129"/>
      <c r="D2983" s="129"/>
      <c r="E2983" s="56"/>
      <c r="F2983" s="133"/>
      <c r="G2983" s="56"/>
      <c r="H2983" s="84"/>
      <c r="I2983" s="84"/>
      <c r="J2983" s="125"/>
      <c r="K2983" s="125"/>
    </row>
    <row r="2984" spans="1:11" x14ac:dyDescent="0.25">
      <c r="A2984" s="110"/>
      <c r="B2984" s="129"/>
      <c r="C2984" s="129"/>
      <c r="D2984" s="129"/>
      <c r="E2984" s="56"/>
      <c r="F2984" s="133"/>
      <c r="G2984" s="56"/>
      <c r="H2984" s="84"/>
      <c r="I2984" s="84"/>
      <c r="J2984" s="125"/>
      <c r="K2984" s="125"/>
    </row>
    <row r="2985" spans="1:11" x14ac:dyDescent="0.25">
      <c r="A2985" s="110"/>
      <c r="B2985" s="129"/>
      <c r="C2985" s="129"/>
      <c r="D2985" s="129"/>
      <c r="E2985" s="56"/>
      <c r="F2985" s="133"/>
      <c r="G2985" s="56"/>
      <c r="H2985" s="84"/>
      <c r="I2985" s="84"/>
      <c r="J2985" s="125"/>
      <c r="K2985" s="125"/>
    </row>
    <row r="2986" spans="1:11" x14ac:dyDescent="0.25">
      <c r="A2986" s="110"/>
      <c r="B2986" s="129"/>
      <c r="C2986" s="129"/>
      <c r="D2986" s="129"/>
      <c r="E2986" s="56"/>
      <c r="F2986" s="133"/>
      <c r="G2986" s="56"/>
      <c r="H2986" s="84"/>
      <c r="I2986" s="84"/>
      <c r="J2986" s="125"/>
      <c r="K2986" s="125"/>
    </row>
    <row r="2987" spans="1:11" x14ac:dyDescent="0.25">
      <c r="A2987" s="110"/>
      <c r="B2987" s="129"/>
      <c r="C2987" s="129"/>
      <c r="D2987" s="129"/>
      <c r="E2987" s="56"/>
      <c r="F2987" s="133"/>
      <c r="G2987" s="56"/>
      <c r="H2987" s="84"/>
      <c r="I2987" s="84"/>
      <c r="J2987" s="125"/>
      <c r="K2987" s="125"/>
    </row>
    <row r="2988" spans="1:11" x14ac:dyDescent="0.25">
      <c r="A2988" s="110"/>
      <c r="B2988" s="129"/>
      <c r="C2988" s="129"/>
      <c r="D2988" s="129"/>
      <c r="E2988" s="56"/>
      <c r="F2988" s="133"/>
      <c r="G2988" s="56"/>
      <c r="H2988" s="84"/>
      <c r="I2988" s="84"/>
      <c r="J2988" s="125"/>
      <c r="K2988" s="125"/>
    </row>
    <row r="2989" spans="1:11" x14ac:dyDescent="0.25">
      <c r="A2989" s="110"/>
      <c r="B2989" s="129"/>
      <c r="C2989" s="129"/>
      <c r="D2989" s="129"/>
      <c r="E2989" s="56"/>
      <c r="F2989" s="133"/>
      <c r="G2989" s="56"/>
      <c r="H2989" s="84"/>
      <c r="I2989" s="84"/>
      <c r="J2989" s="125"/>
      <c r="K2989" s="125"/>
    </row>
    <row r="2990" spans="1:11" x14ac:dyDescent="0.25">
      <c r="A2990" s="110"/>
      <c r="B2990" s="129"/>
      <c r="C2990" s="129"/>
      <c r="D2990" s="129"/>
      <c r="E2990" s="56"/>
      <c r="F2990" s="133"/>
      <c r="G2990" s="56"/>
      <c r="H2990" s="84"/>
      <c r="I2990" s="84"/>
      <c r="J2990" s="125"/>
      <c r="K2990" s="125"/>
    </row>
    <row r="2991" spans="1:11" x14ac:dyDescent="0.25">
      <c r="A2991" s="110"/>
      <c r="B2991" s="129"/>
      <c r="C2991" s="129"/>
      <c r="D2991" s="129"/>
      <c r="E2991" s="56"/>
      <c r="F2991" s="133"/>
      <c r="G2991" s="56"/>
      <c r="H2991" s="84"/>
      <c r="I2991" s="84"/>
      <c r="J2991" s="125"/>
      <c r="K2991" s="125"/>
    </row>
    <row r="2992" spans="1:11" x14ac:dyDescent="0.25">
      <c r="A2992" s="110"/>
      <c r="B2992" s="129"/>
      <c r="C2992" s="129"/>
      <c r="D2992" s="129"/>
      <c r="E2992" s="56"/>
      <c r="F2992" s="133"/>
      <c r="G2992" s="56"/>
      <c r="H2992" s="84"/>
      <c r="I2992" s="84"/>
      <c r="J2992" s="125"/>
      <c r="K2992" s="125"/>
    </row>
    <row r="2993" spans="1:11" x14ac:dyDescent="0.25">
      <c r="A2993" s="110"/>
      <c r="B2993" s="129"/>
      <c r="C2993" s="129"/>
      <c r="D2993" s="129"/>
      <c r="E2993" s="56"/>
      <c r="F2993" s="133"/>
      <c r="G2993" s="56"/>
      <c r="H2993" s="84"/>
      <c r="I2993" s="84"/>
      <c r="J2993" s="125"/>
      <c r="K2993" s="125"/>
    </row>
    <row r="2994" spans="1:11" x14ac:dyDescent="0.25">
      <c r="A2994" s="110"/>
      <c r="B2994" s="129"/>
      <c r="C2994" s="129"/>
      <c r="D2994" s="129"/>
      <c r="E2994" s="56"/>
      <c r="F2994" s="133"/>
      <c r="G2994" s="56"/>
      <c r="H2994" s="84"/>
      <c r="I2994" s="84"/>
      <c r="J2994" s="125"/>
      <c r="K2994" s="125"/>
    </row>
    <row r="2995" spans="1:11" x14ac:dyDescent="0.25">
      <c r="A2995" s="110"/>
      <c r="B2995" s="129"/>
      <c r="C2995" s="129"/>
      <c r="D2995" s="129"/>
      <c r="E2995" s="56"/>
      <c r="F2995" s="133"/>
      <c r="G2995" s="56"/>
      <c r="H2995" s="84"/>
      <c r="I2995" s="84"/>
      <c r="J2995" s="125"/>
      <c r="K2995" s="125"/>
    </row>
    <row r="2996" spans="1:11" x14ac:dyDescent="0.25">
      <c r="A2996" s="110"/>
      <c r="B2996" s="129"/>
      <c r="C2996" s="129"/>
      <c r="D2996" s="129"/>
      <c r="E2996" s="56"/>
      <c r="F2996" s="133"/>
      <c r="G2996" s="56"/>
      <c r="H2996" s="84"/>
      <c r="I2996" s="84"/>
      <c r="J2996" s="125"/>
      <c r="K2996" s="125"/>
    </row>
    <row r="2997" spans="1:11" x14ac:dyDescent="0.25">
      <c r="A2997" s="110"/>
      <c r="B2997" s="129"/>
      <c r="C2997" s="129"/>
      <c r="D2997" s="129"/>
      <c r="E2997" s="56"/>
      <c r="F2997" s="133"/>
      <c r="G2997" s="56"/>
      <c r="H2997" s="84"/>
      <c r="I2997" s="84"/>
      <c r="J2997" s="125"/>
      <c r="K2997" s="125"/>
    </row>
    <row r="2998" spans="1:11" x14ac:dyDescent="0.25">
      <c r="A2998" s="110"/>
      <c r="B2998" s="129"/>
      <c r="C2998" s="129"/>
      <c r="D2998" s="129"/>
      <c r="E2998" s="56"/>
      <c r="F2998" s="133"/>
      <c r="G2998" s="56"/>
      <c r="H2998" s="84"/>
      <c r="I2998" s="84"/>
      <c r="J2998" s="125"/>
      <c r="K2998" s="125"/>
    </row>
    <row r="2999" spans="1:11" x14ac:dyDescent="0.25">
      <c r="A2999" s="110"/>
      <c r="B2999" s="129"/>
      <c r="C2999" s="129"/>
      <c r="D2999" s="129"/>
      <c r="E2999" s="56"/>
      <c r="F2999" s="133"/>
      <c r="G2999" s="56"/>
      <c r="H2999" s="84"/>
      <c r="I2999" s="84"/>
      <c r="J2999" s="125"/>
      <c r="K2999" s="125"/>
    </row>
    <row r="3000" spans="1:11" x14ac:dyDescent="0.25">
      <c r="A3000" s="110"/>
      <c r="B3000" s="129"/>
      <c r="C3000" s="129"/>
      <c r="D3000" s="129"/>
      <c r="E3000" s="56"/>
      <c r="F3000" s="133"/>
      <c r="G3000" s="56"/>
      <c r="H3000" s="84"/>
      <c r="I3000" s="84"/>
      <c r="J3000" s="125"/>
      <c r="K3000" s="125"/>
    </row>
    <row r="3001" spans="1:11" x14ac:dyDescent="0.25">
      <c r="A3001" s="110"/>
      <c r="B3001" s="129"/>
      <c r="C3001" s="129"/>
      <c r="D3001" s="129"/>
      <c r="E3001" s="56"/>
      <c r="F3001" s="133"/>
      <c r="G3001" s="56"/>
      <c r="H3001" s="84"/>
      <c r="I3001" s="84"/>
      <c r="J3001" s="125"/>
      <c r="K3001" s="125"/>
    </row>
    <row r="3002" spans="1:11" x14ac:dyDescent="0.25">
      <c r="A3002" s="110"/>
      <c r="B3002" s="129"/>
      <c r="C3002" s="129"/>
      <c r="D3002" s="129"/>
      <c r="E3002" s="56"/>
      <c r="F3002" s="133"/>
      <c r="G3002" s="56"/>
      <c r="H3002" s="84"/>
      <c r="I3002" s="84"/>
      <c r="J3002" s="125"/>
      <c r="K3002" s="125"/>
    </row>
    <row r="3003" spans="1:11" x14ac:dyDescent="0.25">
      <c r="A3003" s="110"/>
      <c r="B3003" s="129"/>
      <c r="C3003" s="129"/>
      <c r="D3003" s="129"/>
      <c r="E3003" s="56"/>
      <c r="F3003" s="133"/>
      <c r="G3003" s="56"/>
      <c r="H3003" s="84"/>
      <c r="I3003" s="84"/>
      <c r="J3003" s="125"/>
      <c r="K3003" s="125"/>
    </row>
    <row r="3004" spans="1:11" x14ac:dyDescent="0.25">
      <c r="A3004" s="110"/>
      <c r="B3004" s="129"/>
      <c r="C3004" s="129"/>
      <c r="D3004" s="129"/>
      <c r="E3004" s="56"/>
      <c r="F3004" s="133"/>
      <c r="G3004" s="56"/>
      <c r="H3004" s="84"/>
      <c r="I3004" s="84"/>
      <c r="J3004" s="125"/>
      <c r="K3004" s="125"/>
    </row>
    <row r="3005" spans="1:11" x14ac:dyDescent="0.25">
      <c r="A3005" s="110"/>
      <c r="B3005" s="129"/>
      <c r="C3005" s="129"/>
      <c r="D3005" s="129"/>
      <c r="E3005" s="56"/>
      <c r="F3005" s="133"/>
      <c r="G3005" s="56"/>
      <c r="H3005" s="84"/>
      <c r="I3005" s="84"/>
      <c r="J3005" s="125"/>
      <c r="K3005" s="125"/>
    </row>
    <row r="3006" spans="1:11" x14ac:dyDescent="0.25">
      <c r="A3006" s="110"/>
      <c r="B3006" s="129"/>
      <c r="C3006" s="129"/>
      <c r="D3006" s="129"/>
      <c r="E3006" s="56"/>
      <c r="F3006" s="133"/>
      <c r="G3006" s="56"/>
      <c r="H3006" s="84"/>
      <c r="I3006" s="84"/>
      <c r="J3006" s="125"/>
      <c r="K3006" s="125"/>
    </row>
    <row r="3007" spans="1:11" x14ac:dyDescent="0.25">
      <c r="A3007" s="110"/>
      <c r="B3007" s="129"/>
      <c r="C3007" s="129"/>
      <c r="D3007" s="129"/>
      <c r="E3007" s="56"/>
      <c r="F3007" s="133"/>
      <c r="G3007" s="56"/>
      <c r="H3007" s="84"/>
      <c r="I3007" s="84"/>
      <c r="J3007" s="125"/>
      <c r="K3007" s="125"/>
    </row>
    <row r="3008" spans="1:11" x14ac:dyDescent="0.25">
      <c r="A3008" s="110"/>
      <c r="B3008" s="129"/>
      <c r="C3008" s="129"/>
      <c r="D3008" s="129"/>
      <c r="E3008" s="56"/>
      <c r="F3008" s="133"/>
      <c r="G3008" s="56"/>
      <c r="H3008" s="84"/>
      <c r="I3008" s="84"/>
      <c r="J3008" s="125"/>
      <c r="K3008" s="125"/>
    </row>
    <row r="3009" spans="1:11" x14ac:dyDescent="0.25">
      <c r="A3009" s="110"/>
      <c r="B3009" s="129"/>
      <c r="C3009" s="129"/>
      <c r="D3009" s="129"/>
      <c r="E3009" s="56"/>
      <c r="F3009" s="133"/>
      <c r="G3009" s="56"/>
      <c r="H3009" s="84"/>
      <c r="I3009" s="84"/>
      <c r="J3009" s="125"/>
      <c r="K3009" s="125"/>
    </row>
    <row r="3010" spans="1:11" x14ac:dyDescent="0.25">
      <c r="A3010" s="110"/>
      <c r="B3010" s="129"/>
      <c r="C3010" s="129"/>
      <c r="D3010" s="129"/>
      <c r="E3010" s="56"/>
      <c r="F3010" s="133"/>
      <c r="G3010" s="56"/>
      <c r="H3010" s="84"/>
      <c r="I3010" s="84"/>
      <c r="J3010" s="125"/>
      <c r="K3010" s="125"/>
    </row>
    <row r="3011" spans="1:11" x14ac:dyDescent="0.25">
      <c r="A3011" s="110"/>
      <c r="B3011" s="129"/>
      <c r="C3011" s="129"/>
      <c r="D3011" s="129"/>
      <c r="E3011" s="56"/>
      <c r="F3011" s="133"/>
      <c r="G3011" s="56"/>
      <c r="H3011" s="84"/>
      <c r="I3011" s="84"/>
      <c r="J3011" s="125"/>
      <c r="K3011" s="125"/>
    </row>
    <row r="3012" spans="1:11" x14ac:dyDescent="0.25">
      <c r="A3012" s="110"/>
      <c r="B3012" s="129"/>
      <c r="C3012" s="129"/>
      <c r="D3012" s="129"/>
      <c r="E3012" s="56"/>
      <c r="F3012" s="133"/>
      <c r="G3012" s="56"/>
      <c r="H3012" s="84"/>
      <c r="I3012" s="84"/>
      <c r="J3012" s="125"/>
      <c r="K3012" s="125"/>
    </row>
    <row r="3013" spans="1:11" x14ac:dyDescent="0.25">
      <c r="A3013" s="110"/>
      <c r="B3013" s="129"/>
      <c r="C3013" s="129"/>
      <c r="D3013" s="129"/>
      <c r="E3013" s="56"/>
      <c r="F3013" s="133"/>
      <c r="G3013" s="56"/>
      <c r="H3013" s="84"/>
      <c r="I3013" s="84"/>
      <c r="J3013" s="125"/>
      <c r="K3013" s="125"/>
    </row>
    <row r="3014" spans="1:11" x14ac:dyDescent="0.25">
      <c r="A3014" s="110"/>
      <c r="B3014" s="129"/>
      <c r="C3014" s="129"/>
      <c r="D3014" s="129"/>
      <c r="E3014" s="56"/>
      <c r="F3014" s="133"/>
      <c r="G3014" s="56"/>
      <c r="H3014" s="84"/>
      <c r="I3014" s="84"/>
      <c r="J3014" s="125"/>
      <c r="K3014" s="125"/>
    </row>
    <row r="3015" spans="1:11" x14ac:dyDescent="0.25">
      <c r="A3015" s="110"/>
      <c r="B3015" s="129"/>
      <c r="C3015" s="129"/>
      <c r="D3015" s="129"/>
      <c r="E3015" s="56"/>
      <c r="F3015" s="133"/>
      <c r="G3015" s="56"/>
      <c r="H3015" s="84"/>
      <c r="I3015" s="84"/>
      <c r="J3015" s="125"/>
      <c r="K3015" s="125"/>
    </row>
    <row r="3016" spans="1:11" x14ac:dyDescent="0.25">
      <c r="A3016" s="110"/>
      <c r="B3016" s="129"/>
      <c r="C3016" s="129"/>
      <c r="D3016" s="129"/>
      <c r="E3016" s="56"/>
      <c r="F3016" s="133"/>
      <c r="G3016" s="56"/>
      <c r="H3016" s="84"/>
      <c r="I3016" s="84"/>
      <c r="J3016" s="125"/>
      <c r="K3016" s="125"/>
    </row>
    <row r="3017" spans="1:11" x14ac:dyDescent="0.25">
      <c r="A3017" s="110"/>
      <c r="B3017" s="129"/>
      <c r="C3017" s="129"/>
      <c r="D3017" s="129"/>
      <c r="E3017" s="56"/>
      <c r="F3017" s="133"/>
      <c r="G3017" s="56"/>
      <c r="H3017" s="84"/>
      <c r="I3017" s="84"/>
      <c r="J3017" s="125"/>
      <c r="K3017" s="125"/>
    </row>
    <row r="3018" spans="1:11" x14ac:dyDescent="0.25">
      <c r="A3018" s="110"/>
      <c r="B3018" s="129"/>
      <c r="C3018" s="129"/>
      <c r="D3018" s="129"/>
      <c r="E3018" s="56"/>
      <c r="F3018" s="133"/>
      <c r="G3018" s="56"/>
      <c r="H3018" s="84"/>
      <c r="I3018" s="84"/>
      <c r="J3018" s="125"/>
      <c r="K3018" s="125"/>
    </row>
    <row r="3019" spans="1:11" x14ac:dyDescent="0.25">
      <c r="A3019" s="110"/>
      <c r="B3019" s="129"/>
      <c r="C3019" s="129"/>
      <c r="D3019" s="129"/>
      <c r="E3019" s="56"/>
      <c r="F3019" s="133"/>
      <c r="G3019" s="56"/>
      <c r="H3019" s="84"/>
      <c r="I3019" s="84"/>
      <c r="J3019" s="125"/>
      <c r="K3019" s="125"/>
    </row>
    <row r="3020" spans="1:11" x14ac:dyDescent="0.25">
      <c r="A3020" s="110"/>
      <c r="B3020" s="129"/>
      <c r="C3020" s="129"/>
      <c r="D3020" s="129"/>
      <c r="E3020" s="56"/>
      <c r="F3020" s="133"/>
      <c r="G3020" s="56"/>
      <c r="H3020" s="84"/>
      <c r="I3020" s="84"/>
      <c r="J3020" s="125"/>
      <c r="K3020" s="125"/>
    </row>
    <row r="3021" spans="1:11" x14ac:dyDescent="0.25">
      <c r="A3021" s="110"/>
      <c r="B3021" s="129"/>
      <c r="C3021" s="129"/>
      <c r="D3021" s="129"/>
      <c r="E3021" s="56"/>
      <c r="F3021" s="133"/>
      <c r="G3021" s="56"/>
      <c r="H3021" s="84"/>
      <c r="I3021" s="84"/>
      <c r="J3021" s="125"/>
      <c r="K3021" s="125"/>
    </row>
    <row r="3022" spans="1:11" x14ac:dyDescent="0.25">
      <c r="A3022" s="110"/>
      <c r="B3022" s="129"/>
      <c r="C3022" s="129"/>
      <c r="D3022" s="129"/>
      <c r="E3022" s="56"/>
      <c r="F3022" s="133"/>
      <c r="G3022" s="56"/>
      <c r="H3022" s="84"/>
      <c r="I3022" s="84"/>
      <c r="J3022" s="125"/>
      <c r="K3022" s="125"/>
    </row>
    <row r="3023" spans="1:11" x14ac:dyDescent="0.25">
      <c r="A3023" s="110"/>
      <c r="B3023" s="129"/>
      <c r="C3023" s="129"/>
      <c r="D3023" s="129"/>
      <c r="E3023" s="56"/>
      <c r="F3023" s="133"/>
      <c r="G3023" s="56"/>
      <c r="H3023" s="84"/>
      <c r="I3023" s="84"/>
      <c r="J3023" s="125"/>
      <c r="K3023" s="125"/>
    </row>
    <row r="3024" spans="1:11" x14ac:dyDescent="0.25">
      <c r="A3024" s="110"/>
      <c r="B3024" s="129"/>
      <c r="C3024" s="129"/>
      <c r="D3024" s="129"/>
      <c r="E3024" s="56"/>
      <c r="F3024" s="133"/>
      <c r="G3024" s="56"/>
      <c r="H3024" s="84"/>
      <c r="I3024" s="84"/>
      <c r="J3024" s="125"/>
      <c r="K3024" s="125"/>
    </row>
    <row r="3025" spans="1:11" x14ac:dyDescent="0.25">
      <c r="A3025" s="110"/>
      <c r="B3025" s="129"/>
      <c r="C3025" s="129"/>
      <c r="D3025" s="129"/>
      <c r="E3025" s="56"/>
      <c r="F3025" s="133"/>
      <c r="G3025" s="56"/>
      <c r="H3025" s="84"/>
      <c r="I3025" s="84"/>
      <c r="J3025" s="125"/>
      <c r="K3025" s="125"/>
    </row>
    <row r="3026" spans="1:11" x14ac:dyDescent="0.25">
      <c r="A3026" s="110"/>
      <c r="B3026" s="129"/>
      <c r="C3026" s="129"/>
      <c r="D3026" s="129"/>
      <c r="E3026" s="56"/>
      <c r="F3026" s="133"/>
      <c r="G3026" s="56"/>
      <c r="H3026" s="84"/>
      <c r="I3026" s="84"/>
      <c r="J3026" s="125"/>
      <c r="K3026" s="125"/>
    </row>
    <row r="3027" spans="1:11" x14ac:dyDescent="0.25">
      <c r="A3027" s="110"/>
      <c r="B3027" s="129"/>
      <c r="C3027" s="129"/>
      <c r="D3027" s="129"/>
      <c r="E3027" s="56"/>
      <c r="F3027" s="133"/>
      <c r="G3027" s="56"/>
      <c r="H3027" s="84"/>
      <c r="I3027" s="84"/>
      <c r="J3027" s="125"/>
      <c r="K3027" s="125"/>
    </row>
    <row r="3028" spans="1:11" x14ac:dyDescent="0.25">
      <c r="A3028" s="110"/>
      <c r="B3028" s="129"/>
      <c r="C3028" s="129"/>
      <c r="D3028" s="129"/>
      <c r="E3028" s="56"/>
      <c r="F3028" s="133"/>
      <c r="G3028" s="56"/>
      <c r="H3028" s="84"/>
      <c r="I3028" s="84"/>
      <c r="J3028" s="125"/>
      <c r="K3028" s="125"/>
    </row>
    <row r="3029" spans="1:11" x14ac:dyDescent="0.25">
      <c r="A3029" s="110"/>
      <c r="B3029" s="129"/>
      <c r="C3029" s="129"/>
      <c r="D3029" s="129"/>
      <c r="E3029" s="56"/>
      <c r="F3029" s="133"/>
      <c r="G3029" s="56"/>
      <c r="H3029" s="84"/>
      <c r="I3029" s="84"/>
      <c r="J3029" s="125"/>
      <c r="K3029" s="125"/>
    </row>
    <row r="3030" spans="1:11" x14ac:dyDescent="0.25">
      <c r="A3030" s="110"/>
      <c r="B3030" s="129"/>
      <c r="C3030" s="129"/>
      <c r="D3030" s="129"/>
      <c r="E3030" s="56"/>
      <c r="F3030" s="133"/>
      <c r="G3030" s="56"/>
      <c r="H3030" s="84"/>
      <c r="I3030" s="84"/>
      <c r="J3030" s="125"/>
      <c r="K3030" s="125"/>
    </row>
    <row r="3031" spans="1:11" x14ac:dyDescent="0.25">
      <c r="A3031" s="110"/>
      <c r="B3031" s="129"/>
      <c r="C3031" s="129"/>
      <c r="D3031" s="129"/>
      <c r="E3031" s="56"/>
      <c r="F3031" s="133"/>
      <c r="G3031" s="56"/>
      <c r="H3031" s="84"/>
      <c r="I3031" s="84"/>
      <c r="J3031" s="125"/>
      <c r="K3031" s="125"/>
    </row>
    <row r="3032" spans="1:11" x14ac:dyDescent="0.25">
      <c r="A3032" s="110"/>
      <c r="B3032" s="129"/>
      <c r="C3032" s="129"/>
      <c r="D3032" s="129"/>
      <c r="E3032" s="56"/>
      <c r="F3032" s="133"/>
      <c r="G3032" s="56"/>
      <c r="H3032" s="84"/>
      <c r="I3032" s="84"/>
      <c r="J3032" s="125"/>
      <c r="K3032" s="125"/>
    </row>
    <row r="3033" spans="1:11" x14ac:dyDescent="0.25">
      <c r="A3033" s="110"/>
      <c r="B3033" s="129"/>
      <c r="C3033" s="129"/>
      <c r="D3033" s="129"/>
      <c r="E3033" s="56"/>
      <c r="F3033" s="133"/>
      <c r="G3033" s="56"/>
      <c r="H3033" s="84"/>
      <c r="I3033" s="84"/>
      <c r="J3033" s="125"/>
      <c r="K3033" s="125"/>
    </row>
    <row r="3034" spans="1:11" x14ac:dyDescent="0.25">
      <c r="A3034" s="110"/>
      <c r="B3034" s="129"/>
      <c r="C3034" s="129"/>
      <c r="D3034" s="129"/>
      <c r="E3034" s="56"/>
      <c r="F3034" s="133"/>
      <c r="G3034" s="56"/>
      <c r="H3034" s="84"/>
      <c r="I3034" s="84"/>
      <c r="J3034" s="125"/>
      <c r="K3034" s="125"/>
    </row>
    <row r="3035" spans="1:11" x14ac:dyDescent="0.25">
      <c r="A3035" s="110"/>
      <c r="B3035" s="129"/>
      <c r="C3035" s="129"/>
      <c r="D3035" s="129"/>
      <c r="E3035" s="56"/>
      <c r="F3035" s="133"/>
      <c r="G3035" s="56"/>
      <c r="H3035" s="84"/>
      <c r="I3035" s="84"/>
      <c r="J3035" s="125"/>
      <c r="K3035" s="125"/>
    </row>
    <row r="3036" spans="1:11" x14ac:dyDescent="0.25">
      <c r="A3036" s="110"/>
      <c r="B3036" s="129"/>
      <c r="C3036" s="129"/>
      <c r="D3036" s="129"/>
      <c r="E3036" s="56"/>
      <c r="F3036" s="133"/>
      <c r="G3036" s="56"/>
      <c r="H3036" s="84"/>
      <c r="I3036" s="84"/>
      <c r="J3036" s="125"/>
      <c r="K3036" s="125"/>
    </row>
    <row r="3037" spans="1:11" x14ac:dyDescent="0.25">
      <c r="A3037" s="110"/>
      <c r="B3037" s="129"/>
      <c r="C3037" s="129"/>
      <c r="D3037" s="129"/>
      <c r="E3037" s="56"/>
      <c r="F3037" s="133"/>
      <c r="G3037" s="56"/>
      <c r="H3037" s="84"/>
      <c r="I3037" s="84"/>
      <c r="J3037" s="125"/>
      <c r="K3037" s="125"/>
    </row>
    <row r="3038" spans="1:11" x14ac:dyDescent="0.25">
      <c r="A3038" s="110"/>
      <c r="B3038" s="129"/>
      <c r="C3038" s="129"/>
      <c r="D3038" s="129"/>
      <c r="E3038" s="56"/>
      <c r="F3038" s="133"/>
      <c r="G3038" s="56"/>
      <c r="H3038" s="84"/>
      <c r="I3038" s="84"/>
      <c r="J3038" s="125"/>
      <c r="K3038" s="125"/>
    </row>
    <row r="3039" spans="1:11" x14ac:dyDescent="0.25">
      <c r="A3039" s="110"/>
      <c r="B3039" s="129"/>
      <c r="C3039" s="129"/>
      <c r="D3039" s="129"/>
      <c r="E3039" s="56"/>
      <c r="F3039" s="133"/>
      <c r="G3039" s="56"/>
      <c r="H3039" s="84"/>
      <c r="I3039" s="84"/>
      <c r="J3039" s="125"/>
      <c r="K3039" s="125"/>
    </row>
    <row r="3040" spans="1:11" x14ac:dyDescent="0.25">
      <c r="A3040" s="110"/>
      <c r="B3040" s="129"/>
      <c r="C3040" s="129"/>
      <c r="D3040" s="129"/>
      <c r="E3040" s="56"/>
      <c r="F3040" s="133"/>
      <c r="G3040" s="56"/>
      <c r="H3040" s="84"/>
      <c r="I3040" s="84"/>
      <c r="J3040" s="125"/>
      <c r="K3040" s="125"/>
    </row>
    <row r="3041" spans="1:11" x14ac:dyDescent="0.25">
      <c r="A3041" s="110"/>
      <c r="B3041" s="129"/>
      <c r="C3041" s="129"/>
      <c r="D3041" s="129"/>
      <c r="E3041" s="56"/>
      <c r="F3041" s="133"/>
      <c r="G3041" s="56"/>
      <c r="H3041" s="84"/>
      <c r="I3041" s="84"/>
      <c r="J3041" s="125"/>
      <c r="K3041" s="125"/>
    </row>
    <row r="3042" spans="1:11" x14ac:dyDescent="0.25">
      <c r="A3042" s="110"/>
      <c r="B3042" s="129"/>
      <c r="C3042" s="129"/>
      <c r="D3042" s="129"/>
      <c r="E3042" s="56"/>
      <c r="F3042" s="133"/>
      <c r="G3042" s="56"/>
      <c r="H3042" s="84"/>
      <c r="I3042" s="84"/>
      <c r="J3042" s="125"/>
      <c r="K3042" s="125"/>
    </row>
    <row r="3043" spans="1:11" x14ac:dyDescent="0.25">
      <c r="A3043" s="110"/>
      <c r="B3043" s="129"/>
      <c r="C3043" s="129"/>
      <c r="D3043" s="129"/>
      <c r="E3043" s="56"/>
      <c r="F3043" s="133"/>
      <c r="G3043" s="56"/>
      <c r="H3043" s="84"/>
      <c r="I3043" s="84"/>
      <c r="J3043" s="125"/>
      <c r="K3043" s="125"/>
    </row>
    <row r="3044" spans="1:11" x14ac:dyDescent="0.25">
      <c r="A3044" s="110"/>
      <c r="B3044" s="129"/>
      <c r="C3044" s="129"/>
      <c r="D3044" s="129"/>
      <c r="E3044" s="56"/>
      <c r="F3044" s="133"/>
      <c r="G3044" s="56"/>
      <c r="H3044" s="84"/>
      <c r="I3044" s="84"/>
      <c r="J3044" s="125"/>
      <c r="K3044" s="125"/>
    </row>
    <row r="3045" spans="1:11" x14ac:dyDescent="0.25">
      <c r="A3045" s="110"/>
      <c r="B3045" s="129"/>
      <c r="C3045" s="129"/>
      <c r="D3045" s="129"/>
      <c r="E3045" s="56"/>
      <c r="F3045" s="133"/>
      <c r="G3045" s="56"/>
      <c r="H3045" s="84"/>
      <c r="I3045" s="84"/>
      <c r="J3045" s="125"/>
      <c r="K3045" s="125"/>
    </row>
    <row r="3046" spans="1:11" x14ac:dyDescent="0.25">
      <c r="A3046" s="110"/>
      <c r="B3046" s="129"/>
      <c r="C3046" s="129"/>
      <c r="D3046" s="129"/>
      <c r="E3046" s="56"/>
      <c r="F3046" s="133"/>
      <c r="G3046" s="56"/>
      <c r="H3046" s="84"/>
      <c r="I3046" s="84"/>
      <c r="J3046" s="125"/>
      <c r="K3046" s="125"/>
    </row>
    <row r="3047" spans="1:11" x14ac:dyDescent="0.25">
      <c r="A3047" s="110"/>
      <c r="B3047" s="129"/>
      <c r="C3047" s="129"/>
      <c r="D3047" s="129"/>
      <c r="E3047" s="56"/>
      <c r="F3047" s="133"/>
      <c r="G3047" s="56"/>
      <c r="H3047" s="84"/>
      <c r="I3047" s="84"/>
      <c r="J3047" s="125"/>
      <c r="K3047" s="125"/>
    </row>
    <row r="3048" spans="1:11" x14ac:dyDescent="0.25">
      <c r="A3048" s="110"/>
      <c r="B3048" s="129"/>
      <c r="C3048" s="129"/>
      <c r="D3048" s="129"/>
      <c r="E3048" s="56"/>
      <c r="F3048" s="133"/>
      <c r="G3048" s="56"/>
      <c r="H3048" s="84"/>
      <c r="I3048" s="84"/>
      <c r="J3048" s="125"/>
      <c r="K3048" s="125"/>
    </row>
    <row r="3049" spans="1:11" x14ac:dyDescent="0.25">
      <c r="A3049" s="110"/>
      <c r="B3049" s="129"/>
      <c r="C3049" s="129"/>
      <c r="D3049" s="129"/>
      <c r="E3049" s="56"/>
      <c r="F3049" s="133"/>
      <c r="G3049" s="56"/>
      <c r="H3049" s="84"/>
      <c r="I3049" s="84"/>
      <c r="J3049" s="125"/>
      <c r="K3049" s="125"/>
    </row>
    <row r="3050" spans="1:11" x14ac:dyDescent="0.25">
      <c r="A3050" s="110"/>
      <c r="B3050" s="129"/>
      <c r="C3050" s="129"/>
      <c r="D3050" s="129"/>
      <c r="E3050" s="56"/>
      <c r="F3050" s="133"/>
      <c r="G3050" s="56"/>
      <c r="H3050" s="84"/>
      <c r="I3050" s="84"/>
      <c r="J3050" s="125"/>
      <c r="K3050" s="125"/>
    </row>
    <row r="3051" spans="1:11" x14ac:dyDescent="0.25">
      <c r="A3051" s="110"/>
      <c r="B3051" s="129"/>
      <c r="C3051" s="129"/>
      <c r="D3051" s="129"/>
      <c r="E3051" s="56"/>
      <c r="F3051" s="133"/>
      <c r="G3051" s="56"/>
      <c r="H3051" s="84"/>
      <c r="I3051" s="84"/>
      <c r="J3051" s="125"/>
      <c r="K3051" s="125"/>
    </row>
    <row r="3052" spans="1:11" x14ac:dyDescent="0.25">
      <c r="A3052" s="110"/>
      <c r="B3052" s="129"/>
      <c r="C3052" s="129"/>
      <c r="D3052" s="129"/>
      <c r="E3052" s="56"/>
      <c r="F3052" s="133"/>
      <c r="G3052" s="56"/>
      <c r="H3052" s="84"/>
      <c r="I3052" s="84"/>
      <c r="J3052" s="125"/>
      <c r="K3052" s="125"/>
    </row>
    <row r="3053" spans="1:11" x14ac:dyDescent="0.25">
      <c r="A3053" s="110"/>
      <c r="B3053" s="129"/>
      <c r="C3053" s="129"/>
      <c r="D3053" s="129"/>
      <c r="E3053" s="56"/>
      <c r="F3053" s="133"/>
      <c r="G3053" s="56"/>
      <c r="H3053" s="84"/>
      <c r="I3053" s="84"/>
      <c r="J3053" s="125"/>
      <c r="K3053" s="125"/>
    </row>
    <row r="3054" spans="1:11" x14ac:dyDescent="0.25">
      <c r="A3054" s="110"/>
      <c r="B3054" s="129"/>
      <c r="C3054" s="129"/>
      <c r="D3054" s="129"/>
      <c r="E3054" s="56"/>
      <c r="F3054" s="133"/>
      <c r="G3054" s="56"/>
      <c r="H3054" s="84"/>
      <c r="I3054" s="84"/>
      <c r="J3054" s="125"/>
      <c r="K3054" s="125"/>
    </row>
    <row r="3055" spans="1:11" x14ac:dyDescent="0.25">
      <c r="A3055" s="110"/>
      <c r="B3055" s="129"/>
      <c r="C3055" s="129"/>
      <c r="D3055" s="129"/>
      <c r="E3055" s="56"/>
      <c r="F3055" s="133"/>
      <c r="G3055" s="56"/>
      <c r="H3055" s="84"/>
      <c r="I3055" s="84"/>
      <c r="J3055" s="125"/>
      <c r="K3055" s="125"/>
    </row>
    <row r="3056" spans="1:11" x14ac:dyDescent="0.25">
      <c r="A3056" s="110"/>
      <c r="B3056" s="129"/>
      <c r="C3056" s="129"/>
      <c r="D3056" s="129"/>
      <c r="E3056" s="56"/>
      <c r="F3056" s="133"/>
      <c r="G3056" s="56"/>
      <c r="H3056" s="84"/>
      <c r="I3056" s="84"/>
      <c r="J3056" s="125"/>
      <c r="K3056" s="125"/>
    </row>
    <row r="3057" spans="1:11" x14ac:dyDescent="0.25">
      <c r="A3057" s="110"/>
      <c r="B3057" s="129"/>
      <c r="C3057" s="129"/>
      <c r="D3057" s="129"/>
      <c r="E3057" s="56"/>
      <c r="F3057" s="133"/>
      <c r="G3057" s="56"/>
      <c r="H3057" s="84"/>
      <c r="I3057" s="84"/>
      <c r="J3057" s="125"/>
      <c r="K3057" s="125"/>
    </row>
    <row r="3058" spans="1:11" x14ac:dyDescent="0.25">
      <c r="A3058" s="110"/>
      <c r="B3058" s="129"/>
      <c r="C3058" s="129"/>
      <c r="D3058" s="129"/>
      <c r="E3058" s="56"/>
      <c r="F3058" s="133"/>
      <c r="G3058" s="56"/>
      <c r="H3058" s="84"/>
      <c r="I3058" s="84"/>
      <c r="J3058" s="125"/>
      <c r="K3058" s="125"/>
    </row>
    <row r="3059" spans="1:11" x14ac:dyDescent="0.25">
      <c r="A3059" s="110"/>
      <c r="B3059" s="129"/>
      <c r="C3059" s="129"/>
      <c r="D3059" s="129"/>
      <c r="E3059" s="56"/>
      <c r="F3059" s="133"/>
      <c r="G3059" s="56"/>
      <c r="H3059" s="84"/>
      <c r="I3059" s="84"/>
      <c r="J3059" s="125"/>
      <c r="K3059" s="125"/>
    </row>
    <row r="3060" spans="1:11" x14ac:dyDescent="0.25">
      <c r="A3060" s="110"/>
      <c r="B3060" s="129"/>
      <c r="C3060" s="129"/>
      <c r="D3060" s="129"/>
      <c r="E3060" s="56"/>
      <c r="F3060" s="133"/>
      <c r="G3060" s="56"/>
      <c r="H3060" s="84"/>
      <c r="I3060" s="84"/>
      <c r="J3060" s="125"/>
      <c r="K3060" s="125"/>
    </row>
    <row r="3061" spans="1:11" x14ac:dyDescent="0.25">
      <c r="A3061" s="110"/>
      <c r="B3061" s="129"/>
      <c r="C3061" s="129"/>
      <c r="D3061" s="129"/>
      <c r="E3061" s="56"/>
      <c r="F3061" s="133"/>
      <c r="G3061" s="56"/>
      <c r="H3061" s="84"/>
      <c r="I3061" s="84"/>
      <c r="J3061" s="125"/>
      <c r="K3061" s="125"/>
    </row>
    <row r="3062" spans="1:11" x14ac:dyDescent="0.25">
      <c r="A3062" s="110"/>
      <c r="B3062" s="129"/>
      <c r="C3062" s="129"/>
      <c r="D3062" s="129"/>
      <c r="E3062" s="56"/>
      <c r="F3062" s="133"/>
      <c r="G3062" s="56"/>
      <c r="H3062" s="84"/>
      <c r="I3062" s="84"/>
      <c r="J3062" s="125"/>
      <c r="K3062" s="125"/>
    </row>
    <row r="3063" spans="1:11" x14ac:dyDescent="0.25">
      <c r="A3063" s="110"/>
      <c r="B3063" s="129"/>
      <c r="C3063" s="129"/>
      <c r="D3063" s="129"/>
      <c r="E3063" s="56"/>
      <c r="F3063" s="133"/>
      <c r="G3063" s="56"/>
      <c r="H3063" s="84"/>
      <c r="I3063" s="84"/>
      <c r="J3063" s="125"/>
      <c r="K3063" s="125"/>
    </row>
    <row r="3064" spans="1:11" x14ac:dyDescent="0.25">
      <c r="A3064" s="110"/>
      <c r="B3064" s="129"/>
      <c r="C3064" s="129"/>
      <c r="D3064" s="129"/>
      <c r="E3064" s="56"/>
      <c r="F3064" s="133"/>
      <c r="G3064" s="56"/>
      <c r="H3064" s="84"/>
      <c r="I3064" s="84"/>
      <c r="J3064" s="125"/>
      <c r="K3064" s="125"/>
    </row>
    <row r="3065" spans="1:11" x14ac:dyDescent="0.25">
      <c r="A3065" s="110"/>
      <c r="B3065" s="129"/>
      <c r="C3065" s="129"/>
      <c r="D3065" s="129"/>
      <c r="E3065" s="56"/>
      <c r="F3065" s="133"/>
      <c r="G3065" s="56"/>
      <c r="H3065" s="84"/>
      <c r="I3065" s="84"/>
      <c r="J3065" s="125"/>
      <c r="K3065" s="125"/>
    </row>
    <row r="3066" spans="1:11" x14ac:dyDescent="0.25">
      <c r="A3066" s="110"/>
      <c r="B3066" s="129"/>
      <c r="C3066" s="129"/>
      <c r="D3066" s="129"/>
      <c r="E3066" s="56"/>
      <c r="F3066" s="133"/>
      <c r="G3066" s="56"/>
      <c r="H3066" s="84"/>
      <c r="I3066" s="84"/>
      <c r="J3066" s="125"/>
      <c r="K3066" s="125"/>
    </row>
    <row r="3067" spans="1:11" x14ac:dyDescent="0.25">
      <c r="A3067" s="110"/>
      <c r="B3067" s="129"/>
      <c r="C3067" s="129"/>
      <c r="D3067" s="129"/>
      <c r="E3067" s="56"/>
      <c r="F3067" s="133"/>
      <c r="G3067" s="56"/>
      <c r="H3067" s="84"/>
      <c r="I3067" s="84"/>
      <c r="J3067" s="125"/>
      <c r="K3067" s="125"/>
    </row>
    <row r="3068" spans="1:11" x14ac:dyDescent="0.25">
      <c r="A3068" s="110"/>
      <c r="B3068" s="129"/>
      <c r="C3068" s="129"/>
      <c r="D3068" s="129"/>
      <c r="E3068" s="56"/>
      <c r="F3068" s="133"/>
      <c r="G3068" s="56"/>
      <c r="H3068" s="84"/>
      <c r="I3068" s="84"/>
      <c r="J3068" s="125"/>
      <c r="K3068" s="125"/>
    </row>
    <row r="3069" spans="1:11" x14ac:dyDescent="0.25">
      <c r="A3069" s="110"/>
      <c r="B3069" s="129"/>
      <c r="C3069" s="129"/>
      <c r="D3069" s="129"/>
      <c r="E3069" s="56"/>
      <c r="F3069" s="133"/>
      <c r="G3069" s="56"/>
      <c r="H3069" s="84"/>
      <c r="I3069" s="84"/>
      <c r="J3069" s="125"/>
      <c r="K3069" s="125"/>
    </row>
    <row r="3070" spans="1:11" x14ac:dyDescent="0.25">
      <c r="A3070" s="110"/>
      <c r="B3070" s="129"/>
      <c r="C3070" s="129"/>
      <c r="D3070" s="129"/>
      <c r="E3070" s="56"/>
      <c r="F3070" s="133"/>
      <c r="G3070" s="56"/>
      <c r="H3070" s="84"/>
      <c r="I3070" s="84"/>
      <c r="J3070" s="125"/>
      <c r="K3070" s="125"/>
    </row>
    <row r="3071" spans="1:11" x14ac:dyDescent="0.25">
      <c r="A3071" s="110"/>
      <c r="B3071" s="129"/>
      <c r="C3071" s="129"/>
      <c r="D3071" s="129"/>
      <c r="E3071" s="56"/>
      <c r="F3071" s="133"/>
      <c r="G3071" s="56"/>
      <c r="H3071" s="84"/>
      <c r="I3071" s="84"/>
      <c r="J3071" s="125"/>
      <c r="K3071" s="125"/>
    </row>
    <row r="3072" spans="1:11" x14ac:dyDescent="0.25">
      <c r="A3072" s="110"/>
      <c r="B3072" s="129"/>
      <c r="C3072" s="129"/>
      <c r="D3072" s="129"/>
      <c r="E3072" s="56"/>
      <c r="F3072" s="133"/>
      <c r="G3072" s="56"/>
      <c r="H3072" s="84"/>
      <c r="I3072" s="84"/>
      <c r="J3072" s="125"/>
      <c r="K3072" s="125"/>
    </row>
    <row r="3073" spans="1:11" x14ac:dyDescent="0.25">
      <c r="A3073" s="110"/>
      <c r="B3073" s="129"/>
      <c r="C3073" s="129"/>
      <c r="D3073" s="129"/>
      <c r="E3073" s="56"/>
      <c r="F3073" s="133"/>
      <c r="G3073" s="56"/>
      <c r="H3073" s="84"/>
      <c r="I3073" s="84"/>
      <c r="J3073" s="125"/>
      <c r="K3073" s="125"/>
    </row>
    <row r="3074" spans="1:11" x14ac:dyDescent="0.25">
      <c r="A3074" s="110"/>
      <c r="B3074" s="129"/>
      <c r="C3074" s="129"/>
      <c r="D3074" s="129"/>
      <c r="E3074" s="56"/>
      <c r="F3074" s="133"/>
      <c r="G3074" s="56"/>
      <c r="H3074" s="84"/>
      <c r="I3074" s="84"/>
      <c r="J3074" s="125"/>
      <c r="K3074" s="125"/>
    </row>
    <row r="3075" spans="1:11" x14ac:dyDescent="0.25">
      <c r="A3075" s="110"/>
      <c r="B3075" s="129"/>
      <c r="C3075" s="129"/>
      <c r="D3075" s="129"/>
      <c r="E3075" s="56"/>
      <c r="F3075" s="133"/>
      <c r="G3075" s="56"/>
      <c r="H3075" s="84"/>
      <c r="I3075" s="84"/>
      <c r="J3075" s="125"/>
      <c r="K3075" s="125"/>
    </row>
    <row r="3076" spans="1:11" x14ac:dyDescent="0.25">
      <c r="A3076" s="110"/>
      <c r="B3076" s="129"/>
      <c r="C3076" s="129"/>
      <c r="D3076" s="129"/>
      <c r="E3076" s="56"/>
      <c r="F3076" s="133"/>
      <c r="G3076" s="56"/>
      <c r="H3076" s="84"/>
      <c r="I3076" s="84"/>
      <c r="J3076" s="125"/>
      <c r="K3076" s="125"/>
    </row>
    <row r="3077" spans="1:11" x14ac:dyDescent="0.25">
      <c r="A3077" s="110"/>
      <c r="B3077" s="129"/>
      <c r="C3077" s="129"/>
      <c r="D3077" s="129"/>
      <c r="E3077" s="56"/>
      <c r="F3077" s="133"/>
      <c r="G3077" s="56"/>
      <c r="H3077" s="84"/>
      <c r="I3077" s="84"/>
      <c r="J3077" s="125"/>
      <c r="K3077" s="125"/>
    </row>
    <row r="3078" spans="1:11" x14ac:dyDescent="0.25">
      <c r="A3078" s="110"/>
      <c r="B3078" s="129"/>
      <c r="C3078" s="129"/>
      <c r="D3078" s="129"/>
      <c r="E3078" s="56"/>
      <c r="F3078" s="133"/>
      <c r="G3078" s="56"/>
      <c r="H3078" s="84"/>
      <c r="I3078" s="84"/>
      <c r="J3078" s="125"/>
      <c r="K3078" s="125"/>
    </row>
    <row r="3079" spans="1:11" x14ac:dyDescent="0.25">
      <c r="A3079" s="110"/>
      <c r="B3079" s="129"/>
      <c r="C3079" s="129"/>
      <c r="D3079" s="129"/>
      <c r="E3079" s="56"/>
      <c r="F3079" s="133"/>
      <c r="G3079" s="56"/>
      <c r="H3079" s="84"/>
      <c r="I3079" s="84"/>
      <c r="J3079" s="125"/>
      <c r="K3079" s="125"/>
    </row>
    <row r="3080" spans="1:11" x14ac:dyDescent="0.25">
      <c r="A3080" s="110"/>
      <c r="B3080" s="129"/>
      <c r="C3080" s="129"/>
      <c r="D3080" s="129"/>
      <c r="E3080" s="56"/>
      <c r="F3080" s="133"/>
      <c r="G3080" s="56"/>
      <c r="H3080" s="84"/>
      <c r="I3080" s="84"/>
      <c r="J3080" s="125"/>
      <c r="K3080" s="125"/>
    </row>
    <row r="3081" spans="1:11" x14ac:dyDescent="0.25">
      <c r="A3081" s="110"/>
      <c r="B3081" s="129"/>
      <c r="C3081" s="129"/>
      <c r="D3081" s="129"/>
      <c r="E3081" s="56"/>
      <c r="F3081" s="133"/>
      <c r="G3081" s="56"/>
      <c r="H3081" s="84"/>
      <c r="I3081" s="84"/>
      <c r="J3081" s="125"/>
      <c r="K3081" s="125"/>
    </row>
    <row r="3082" spans="1:11" x14ac:dyDescent="0.25">
      <c r="A3082" s="110"/>
      <c r="B3082" s="129"/>
      <c r="C3082" s="129"/>
      <c r="D3082" s="129"/>
      <c r="E3082" s="56"/>
      <c r="F3082" s="133"/>
      <c r="G3082" s="56"/>
      <c r="H3082" s="84"/>
      <c r="I3082" s="84"/>
      <c r="J3082" s="125"/>
      <c r="K3082" s="125"/>
    </row>
    <row r="3083" spans="1:11" x14ac:dyDescent="0.25">
      <c r="A3083" s="110"/>
      <c r="B3083" s="129"/>
      <c r="C3083" s="129"/>
      <c r="D3083" s="129"/>
      <c r="E3083" s="56"/>
      <c r="F3083" s="133"/>
      <c r="G3083" s="56"/>
      <c r="H3083" s="84"/>
      <c r="I3083" s="84"/>
      <c r="J3083" s="125"/>
      <c r="K3083" s="125"/>
    </row>
    <row r="3084" spans="1:11" x14ac:dyDescent="0.25">
      <c r="A3084" s="110"/>
      <c r="B3084" s="129"/>
      <c r="C3084" s="129"/>
      <c r="D3084" s="129"/>
      <c r="E3084" s="56"/>
      <c r="F3084" s="133"/>
      <c r="G3084" s="56"/>
      <c r="H3084" s="84"/>
      <c r="I3084" s="84"/>
      <c r="J3084" s="125"/>
      <c r="K3084" s="125"/>
    </row>
    <row r="3085" spans="1:11" x14ac:dyDescent="0.25">
      <c r="A3085" s="110"/>
      <c r="B3085" s="129"/>
      <c r="C3085" s="129"/>
      <c r="D3085" s="129"/>
      <c r="E3085" s="56"/>
      <c r="F3085" s="133"/>
      <c r="G3085" s="56"/>
      <c r="H3085" s="84"/>
      <c r="I3085" s="84"/>
      <c r="J3085" s="125"/>
      <c r="K3085" s="125"/>
    </row>
    <row r="3086" spans="1:11" x14ac:dyDescent="0.25">
      <c r="A3086" s="110"/>
      <c r="B3086" s="129"/>
      <c r="C3086" s="129"/>
      <c r="D3086" s="129"/>
      <c r="E3086" s="56"/>
      <c r="F3086" s="133"/>
      <c r="G3086" s="56"/>
      <c r="H3086" s="84"/>
      <c r="I3086" s="84"/>
      <c r="J3086" s="125"/>
      <c r="K3086" s="125"/>
    </row>
    <row r="3087" spans="1:11" x14ac:dyDescent="0.25">
      <c r="A3087" s="110"/>
      <c r="B3087" s="129"/>
      <c r="C3087" s="129"/>
      <c r="D3087" s="129"/>
      <c r="E3087" s="56"/>
      <c r="F3087" s="133"/>
      <c r="G3087" s="56"/>
      <c r="H3087" s="84"/>
      <c r="I3087" s="84"/>
      <c r="J3087" s="125"/>
      <c r="K3087" s="125"/>
    </row>
    <row r="3088" spans="1:11" x14ac:dyDescent="0.25">
      <c r="A3088" s="110"/>
      <c r="B3088" s="129"/>
      <c r="C3088" s="129"/>
      <c r="D3088" s="129"/>
      <c r="E3088" s="56"/>
      <c r="F3088" s="133"/>
      <c r="G3088" s="56"/>
      <c r="H3088" s="84"/>
      <c r="I3088" s="84"/>
      <c r="J3088" s="125"/>
      <c r="K3088" s="125"/>
    </row>
    <row r="3089" spans="1:11" x14ac:dyDescent="0.25">
      <c r="A3089" s="110"/>
      <c r="B3089" s="129"/>
      <c r="C3089" s="129"/>
      <c r="D3089" s="129"/>
      <c r="E3089" s="56"/>
      <c r="F3089" s="133"/>
      <c r="G3089" s="56"/>
      <c r="H3089" s="84"/>
      <c r="I3089" s="84"/>
      <c r="J3089" s="125"/>
      <c r="K3089" s="125"/>
    </row>
    <row r="3090" spans="1:11" x14ac:dyDescent="0.25">
      <c r="A3090" s="110"/>
      <c r="B3090" s="129"/>
      <c r="C3090" s="129"/>
      <c r="D3090" s="129"/>
      <c r="E3090" s="56"/>
      <c r="F3090" s="133"/>
      <c r="G3090" s="56"/>
      <c r="H3090" s="84"/>
      <c r="I3090" s="84"/>
      <c r="J3090" s="125"/>
      <c r="K3090" s="125"/>
    </row>
    <row r="3091" spans="1:11" x14ac:dyDescent="0.25">
      <c r="A3091" s="110"/>
      <c r="B3091" s="129"/>
      <c r="C3091" s="129"/>
      <c r="D3091" s="129"/>
      <c r="E3091" s="56"/>
      <c r="F3091" s="133"/>
      <c r="G3091" s="56"/>
      <c r="H3091" s="84"/>
      <c r="I3091" s="84"/>
      <c r="J3091" s="125"/>
      <c r="K3091" s="125"/>
    </row>
    <row r="3092" spans="1:11" x14ac:dyDescent="0.25">
      <c r="A3092" s="110"/>
      <c r="B3092" s="129"/>
      <c r="C3092" s="129"/>
      <c r="D3092" s="129"/>
      <c r="E3092" s="56"/>
      <c r="F3092" s="133"/>
      <c r="G3092" s="56"/>
      <c r="H3092" s="84"/>
      <c r="I3092" s="84"/>
      <c r="J3092" s="125"/>
      <c r="K3092" s="125"/>
    </row>
    <row r="3093" spans="1:11" x14ac:dyDescent="0.25">
      <c r="A3093" s="110"/>
      <c r="B3093" s="129"/>
      <c r="C3093" s="129"/>
      <c r="D3093" s="129"/>
      <c r="E3093" s="56"/>
      <c r="F3093" s="133"/>
      <c r="G3093" s="56"/>
      <c r="H3093" s="84"/>
      <c r="I3093" s="84"/>
      <c r="J3093" s="125"/>
      <c r="K3093" s="125"/>
    </row>
    <row r="3094" spans="1:11" x14ac:dyDescent="0.25">
      <c r="A3094" s="110"/>
      <c r="B3094" s="129"/>
      <c r="C3094" s="129"/>
      <c r="D3094" s="129"/>
      <c r="E3094" s="56"/>
      <c r="F3094" s="133"/>
      <c r="G3094" s="56"/>
      <c r="H3094" s="84"/>
      <c r="I3094" s="84"/>
      <c r="J3094" s="125"/>
      <c r="K3094" s="125"/>
    </row>
    <row r="3095" spans="1:11" x14ac:dyDescent="0.25">
      <c r="A3095" s="110"/>
      <c r="B3095" s="129"/>
      <c r="C3095" s="129"/>
      <c r="D3095" s="129"/>
      <c r="E3095" s="56"/>
      <c r="F3095" s="133"/>
      <c r="G3095" s="56"/>
      <c r="H3095" s="84"/>
      <c r="I3095" s="84"/>
      <c r="J3095" s="125"/>
      <c r="K3095" s="125"/>
    </row>
    <row r="3096" spans="1:11" x14ac:dyDescent="0.25">
      <c r="A3096" s="110"/>
      <c r="B3096" s="129"/>
      <c r="C3096" s="129"/>
      <c r="D3096" s="129"/>
      <c r="E3096" s="56"/>
      <c r="F3096" s="133"/>
      <c r="G3096" s="56"/>
      <c r="H3096" s="84"/>
      <c r="I3096" s="84"/>
      <c r="J3096" s="125"/>
      <c r="K3096" s="125"/>
    </row>
    <row r="3097" spans="1:11" x14ac:dyDescent="0.25">
      <c r="A3097" s="110"/>
      <c r="B3097" s="129"/>
      <c r="C3097" s="129"/>
      <c r="D3097" s="129"/>
      <c r="E3097" s="56"/>
      <c r="F3097" s="133"/>
      <c r="G3097" s="56"/>
      <c r="H3097" s="84"/>
      <c r="I3097" s="84"/>
      <c r="J3097" s="125"/>
      <c r="K3097" s="125"/>
    </row>
    <row r="3098" spans="1:11" x14ac:dyDescent="0.25">
      <c r="A3098" s="110"/>
      <c r="B3098" s="129"/>
      <c r="C3098" s="129"/>
      <c r="D3098" s="129"/>
      <c r="E3098" s="56"/>
      <c r="F3098" s="133"/>
      <c r="G3098" s="56"/>
      <c r="H3098" s="84"/>
      <c r="I3098" s="84"/>
      <c r="J3098" s="125"/>
      <c r="K3098" s="125"/>
    </row>
    <row r="3099" spans="1:11" x14ac:dyDescent="0.25">
      <c r="A3099" s="110"/>
      <c r="B3099" s="129"/>
      <c r="C3099" s="129"/>
      <c r="D3099" s="129"/>
      <c r="E3099" s="56"/>
      <c r="F3099" s="133"/>
      <c r="G3099" s="56"/>
      <c r="H3099" s="84"/>
      <c r="I3099" s="84"/>
      <c r="J3099" s="125"/>
      <c r="K3099" s="125"/>
    </row>
    <row r="3100" spans="1:11" x14ac:dyDescent="0.25">
      <c r="A3100" s="110"/>
      <c r="B3100" s="129"/>
      <c r="C3100" s="129"/>
      <c r="D3100" s="129"/>
      <c r="E3100" s="56"/>
      <c r="F3100" s="133"/>
      <c r="G3100" s="56"/>
      <c r="H3100" s="84"/>
      <c r="I3100" s="84"/>
      <c r="J3100" s="125"/>
      <c r="K3100" s="125"/>
    </row>
    <row r="3101" spans="1:11" x14ac:dyDescent="0.25">
      <c r="A3101" s="110"/>
      <c r="B3101" s="129"/>
      <c r="C3101" s="129"/>
      <c r="D3101" s="129"/>
      <c r="E3101" s="56"/>
      <c r="F3101" s="133"/>
      <c r="G3101" s="56"/>
      <c r="H3101" s="84"/>
      <c r="I3101" s="84"/>
      <c r="J3101" s="125"/>
      <c r="K3101" s="125"/>
    </row>
    <row r="3102" spans="1:11" x14ac:dyDescent="0.25">
      <c r="A3102" s="110"/>
      <c r="B3102" s="129"/>
      <c r="C3102" s="129"/>
      <c r="D3102" s="129"/>
      <c r="E3102" s="56"/>
      <c r="F3102" s="133"/>
      <c r="G3102" s="56"/>
      <c r="H3102" s="84"/>
      <c r="I3102" s="84"/>
      <c r="J3102" s="125"/>
      <c r="K3102" s="125"/>
    </row>
    <row r="3103" spans="1:11" x14ac:dyDescent="0.25">
      <c r="A3103" s="110"/>
      <c r="B3103" s="129"/>
      <c r="C3103" s="129"/>
      <c r="D3103" s="129"/>
      <c r="E3103" s="56"/>
      <c r="F3103" s="133"/>
      <c r="G3103" s="56"/>
      <c r="H3103" s="84"/>
      <c r="I3103" s="84"/>
      <c r="J3103" s="125"/>
      <c r="K3103" s="125"/>
    </row>
    <row r="3104" spans="1:11" x14ac:dyDescent="0.25">
      <c r="A3104" s="110"/>
      <c r="B3104" s="129"/>
      <c r="C3104" s="129"/>
      <c r="D3104" s="129"/>
      <c r="E3104" s="56"/>
      <c r="F3104" s="133"/>
      <c r="G3104" s="56"/>
      <c r="H3104" s="84"/>
      <c r="I3104" s="84"/>
      <c r="J3104" s="125"/>
      <c r="K3104" s="125"/>
    </row>
    <row r="3105" spans="1:11" x14ac:dyDescent="0.25">
      <c r="A3105" s="110"/>
      <c r="B3105" s="129"/>
      <c r="C3105" s="129"/>
      <c r="D3105" s="129"/>
      <c r="E3105" s="56"/>
      <c r="F3105" s="133"/>
      <c r="G3105" s="56"/>
      <c r="H3105" s="84"/>
      <c r="I3105" s="84"/>
      <c r="J3105" s="125"/>
      <c r="K3105" s="125"/>
    </row>
    <row r="3106" spans="1:11" x14ac:dyDescent="0.25">
      <c r="A3106" s="110"/>
      <c r="B3106" s="129"/>
      <c r="C3106" s="129"/>
      <c r="D3106" s="129"/>
      <c r="E3106" s="56"/>
      <c r="F3106" s="133"/>
      <c r="G3106" s="56"/>
      <c r="H3106" s="84"/>
      <c r="I3106" s="84"/>
      <c r="J3106" s="125"/>
      <c r="K3106" s="125"/>
    </row>
    <row r="3107" spans="1:11" x14ac:dyDescent="0.25">
      <c r="A3107" s="110"/>
      <c r="B3107" s="129"/>
      <c r="C3107" s="129"/>
      <c r="D3107" s="129"/>
      <c r="E3107" s="56"/>
      <c r="F3107" s="133"/>
      <c r="G3107" s="56"/>
      <c r="H3107" s="84"/>
      <c r="I3107" s="84"/>
      <c r="J3107" s="125"/>
      <c r="K3107" s="125"/>
    </row>
    <row r="3108" spans="1:11" x14ac:dyDescent="0.25">
      <c r="A3108" s="110"/>
      <c r="B3108" s="129"/>
      <c r="C3108" s="129"/>
      <c r="D3108" s="129"/>
      <c r="E3108" s="56"/>
      <c r="F3108" s="133"/>
      <c r="G3108" s="56"/>
      <c r="H3108" s="84"/>
      <c r="I3108" s="84"/>
      <c r="J3108" s="125"/>
      <c r="K3108" s="125"/>
    </row>
    <row r="3109" spans="1:11" x14ac:dyDescent="0.25">
      <c r="A3109" s="110"/>
      <c r="B3109" s="129"/>
      <c r="C3109" s="129"/>
      <c r="D3109" s="129"/>
      <c r="E3109" s="56"/>
      <c r="F3109" s="133"/>
      <c r="G3109" s="56"/>
      <c r="H3109" s="84"/>
      <c r="I3109" s="84"/>
      <c r="J3109" s="125"/>
      <c r="K3109" s="125"/>
    </row>
    <row r="3110" spans="1:11" x14ac:dyDescent="0.25">
      <c r="A3110" s="110"/>
      <c r="B3110" s="129"/>
      <c r="C3110" s="129"/>
      <c r="D3110" s="129"/>
      <c r="E3110" s="56"/>
      <c r="F3110" s="133"/>
      <c r="G3110" s="56"/>
      <c r="H3110" s="84"/>
      <c r="I3110" s="84"/>
      <c r="J3110" s="125"/>
      <c r="K3110" s="125"/>
    </row>
    <row r="3111" spans="1:11" x14ac:dyDescent="0.25">
      <c r="A3111" s="110"/>
      <c r="B3111" s="129"/>
      <c r="C3111" s="129"/>
      <c r="D3111" s="129"/>
      <c r="E3111" s="56"/>
      <c r="F3111" s="133"/>
      <c r="G3111" s="56"/>
      <c r="H3111" s="84"/>
      <c r="I3111" s="84"/>
      <c r="J3111" s="125"/>
      <c r="K3111" s="125"/>
    </row>
    <row r="3112" spans="1:11" x14ac:dyDescent="0.25">
      <c r="A3112" s="110"/>
      <c r="B3112" s="129"/>
      <c r="C3112" s="129"/>
      <c r="D3112" s="129"/>
      <c r="E3112" s="56"/>
      <c r="F3112" s="133"/>
      <c r="G3112" s="56"/>
      <c r="H3112" s="84"/>
      <c r="I3112" s="84"/>
      <c r="J3112" s="125"/>
      <c r="K3112" s="125"/>
    </row>
    <row r="3113" spans="1:11" x14ac:dyDescent="0.25">
      <c r="A3113" s="110"/>
      <c r="B3113" s="129"/>
      <c r="C3113" s="129"/>
      <c r="D3113" s="129"/>
      <c r="E3113" s="56"/>
      <c r="F3113" s="133"/>
      <c r="G3113" s="56"/>
      <c r="H3113" s="84"/>
      <c r="I3113" s="84"/>
      <c r="J3113" s="125"/>
      <c r="K3113" s="125"/>
    </row>
    <row r="3114" spans="1:11" x14ac:dyDescent="0.25">
      <c r="A3114" s="110"/>
      <c r="B3114" s="129"/>
      <c r="C3114" s="129"/>
      <c r="D3114" s="129"/>
      <c r="E3114" s="56"/>
      <c r="F3114" s="133"/>
      <c r="G3114" s="56"/>
      <c r="H3114" s="84"/>
      <c r="I3114" s="84"/>
      <c r="J3114" s="125"/>
      <c r="K3114" s="125"/>
    </row>
    <row r="3115" spans="1:11" x14ac:dyDescent="0.25">
      <c r="A3115" s="110"/>
      <c r="B3115" s="129"/>
      <c r="C3115" s="129"/>
      <c r="D3115" s="129"/>
      <c r="E3115" s="56"/>
      <c r="F3115" s="133"/>
      <c r="G3115" s="56"/>
      <c r="H3115" s="84"/>
      <c r="I3115" s="84"/>
      <c r="J3115" s="125"/>
      <c r="K3115" s="125"/>
    </row>
    <row r="3116" spans="1:11" x14ac:dyDescent="0.25">
      <c r="A3116" s="110"/>
      <c r="B3116" s="129"/>
      <c r="C3116" s="129"/>
      <c r="D3116" s="129"/>
      <c r="E3116" s="56"/>
      <c r="F3116" s="133"/>
      <c r="G3116" s="56"/>
      <c r="H3116" s="84"/>
      <c r="I3116" s="84"/>
      <c r="J3116" s="125"/>
      <c r="K3116" s="125"/>
    </row>
    <row r="3117" spans="1:11" x14ac:dyDescent="0.25">
      <c r="A3117" s="110"/>
      <c r="B3117" s="129"/>
      <c r="C3117" s="129"/>
      <c r="D3117" s="129"/>
      <c r="E3117" s="56"/>
      <c r="F3117" s="133"/>
      <c r="G3117" s="56"/>
      <c r="H3117" s="84"/>
      <c r="I3117" s="84"/>
      <c r="J3117" s="125"/>
      <c r="K3117" s="125"/>
    </row>
    <row r="3118" spans="1:11" x14ac:dyDescent="0.25">
      <c r="A3118" s="110"/>
      <c r="B3118" s="129"/>
      <c r="C3118" s="129"/>
      <c r="D3118" s="129"/>
      <c r="E3118" s="56"/>
      <c r="F3118" s="133"/>
      <c r="G3118" s="56"/>
      <c r="H3118" s="84"/>
      <c r="I3118" s="84"/>
      <c r="J3118" s="125"/>
      <c r="K3118" s="125"/>
    </row>
    <row r="3119" spans="1:11" x14ac:dyDescent="0.25">
      <c r="A3119" s="110"/>
      <c r="B3119" s="129"/>
      <c r="C3119" s="129"/>
      <c r="D3119" s="129"/>
      <c r="E3119" s="56"/>
      <c r="F3119" s="133"/>
      <c r="G3119" s="56"/>
      <c r="H3119" s="84"/>
      <c r="I3119" s="84"/>
      <c r="J3119" s="125"/>
      <c r="K3119" s="125"/>
    </row>
    <row r="3120" spans="1:11" x14ac:dyDescent="0.25">
      <c r="A3120" s="110"/>
      <c r="B3120" s="129"/>
      <c r="C3120" s="129"/>
      <c r="D3120" s="129"/>
      <c r="E3120" s="56"/>
      <c r="F3120" s="133"/>
      <c r="G3120" s="56"/>
      <c r="H3120" s="84"/>
      <c r="I3120" s="84"/>
      <c r="J3120" s="125"/>
      <c r="K3120" s="125"/>
    </row>
    <row r="3121" spans="1:11" x14ac:dyDescent="0.25">
      <c r="A3121" s="110"/>
      <c r="B3121" s="129"/>
      <c r="C3121" s="129"/>
      <c r="D3121" s="129"/>
      <c r="E3121" s="56"/>
      <c r="F3121" s="133"/>
      <c r="G3121" s="56"/>
      <c r="H3121" s="84"/>
      <c r="I3121" s="84"/>
      <c r="J3121" s="125"/>
      <c r="K3121" s="125"/>
    </row>
    <row r="3122" spans="1:11" x14ac:dyDescent="0.25">
      <c r="A3122" s="110"/>
      <c r="B3122" s="129"/>
      <c r="C3122" s="129"/>
      <c r="D3122" s="129"/>
      <c r="E3122" s="56"/>
      <c r="F3122" s="133"/>
      <c r="G3122" s="56"/>
      <c r="H3122" s="84"/>
      <c r="I3122" s="84"/>
      <c r="J3122" s="125"/>
      <c r="K3122" s="125"/>
    </row>
    <row r="3123" spans="1:11" x14ac:dyDescent="0.25">
      <c r="A3123" s="110"/>
      <c r="B3123" s="129"/>
      <c r="C3123" s="129"/>
      <c r="D3123" s="129"/>
      <c r="E3123" s="56"/>
      <c r="F3123" s="133"/>
      <c r="G3123" s="56"/>
      <c r="H3123" s="84"/>
      <c r="I3123" s="84"/>
      <c r="J3123" s="125"/>
      <c r="K3123" s="125"/>
    </row>
    <row r="3124" spans="1:11" x14ac:dyDescent="0.25">
      <c r="A3124" s="110"/>
      <c r="B3124" s="129"/>
      <c r="C3124" s="129"/>
      <c r="D3124" s="129"/>
      <c r="E3124" s="56"/>
      <c r="F3124" s="133"/>
      <c r="G3124" s="56"/>
      <c r="H3124" s="84"/>
      <c r="I3124" s="84"/>
      <c r="J3124" s="125"/>
      <c r="K3124" s="125"/>
    </row>
    <row r="3125" spans="1:11" x14ac:dyDescent="0.25">
      <c r="A3125" s="110"/>
      <c r="B3125" s="129"/>
      <c r="C3125" s="129"/>
      <c r="D3125" s="129"/>
      <c r="E3125" s="56"/>
      <c r="F3125" s="133"/>
      <c r="G3125" s="56"/>
      <c r="H3125" s="84"/>
      <c r="I3125" s="84"/>
      <c r="J3125" s="125"/>
      <c r="K3125" s="125"/>
    </row>
    <row r="3126" spans="1:11" x14ac:dyDescent="0.25">
      <c r="A3126" s="110"/>
      <c r="B3126" s="129"/>
      <c r="C3126" s="129"/>
      <c r="D3126" s="129"/>
      <c r="E3126" s="56"/>
      <c r="F3126" s="133"/>
      <c r="G3126" s="56"/>
      <c r="H3126" s="84"/>
      <c r="I3126" s="84"/>
      <c r="J3126" s="125"/>
      <c r="K3126" s="125"/>
    </row>
    <row r="3127" spans="1:11" x14ac:dyDescent="0.25">
      <c r="A3127" s="110"/>
      <c r="B3127" s="129"/>
      <c r="C3127" s="129"/>
      <c r="D3127" s="129"/>
      <c r="E3127" s="56"/>
      <c r="F3127" s="133"/>
      <c r="G3127" s="56"/>
      <c r="H3127" s="84"/>
      <c r="I3127" s="84"/>
      <c r="J3127" s="125"/>
      <c r="K3127" s="125"/>
    </row>
    <row r="3128" spans="1:11" x14ac:dyDescent="0.25">
      <c r="A3128" s="110"/>
      <c r="B3128" s="129"/>
      <c r="C3128" s="129"/>
      <c r="D3128" s="129"/>
      <c r="E3128" s="56"/>
      <c r="F3128" s="133"/>
      <c r="G3128" s="56"/>
      <c r="H3128" s="84"/>
      <c r="I3128" s="84"/>
      <c r="J3128" s="125"/>
      <c r="K3128" s="125"/>
    </row>
    <row r="3129" spans="1:11" x14ac:dyDescent="0.25">
      <c r="A3129" s="110"/>
      <c r="B3129" s="129"/>
      <c r="C3129" s="129"/>
      <c r="D3129" s="129"/>
      <c r="E3129" s="56"/>
      <c r="F3129" s="133"/>
      <c r="G3129" s="56"/>
      <c r="H3129" s="84"/>
      <c r="I3129" s="84"/>
      <c r="J3129" s="125"/>
      <c r="K3129" s="125"/>
    </row>
    <row r="3130" spans="1:11" x14ac:dyDescent="0.25">
      <c r="A3130" s="110"/>
      <c r="B3130" s="129"/>
      <c r="C3130" s="129"/>
      <c r="D3130" s="129"/>
      <c r="E3130" s="56"/>
      <c r="F3130" s="133"/>
      <c r="G3130" s="56"/>
      <c r="H3130" s="84"/>
      <c r="I3130" s="84"/>
      <c r="J3130" s="125"/>
      <c r="K3130" s="125"/>
    </row>
    <row r="3131" spans="1:11" x14ac:dyDescent="0.25">
      <c r="A3131" s="110"/>
      <c r="B3131" s="129"/>
      <c r="C3131" s="129"/>
      <c r="D3131" s="129"/>
      <c r="E3131" s="56"/>
      <c r="F3131" s="133"/>
      <c r="G3131" s="56"/>
      <c r="H3131" s="84"/>
      <c r="I3131" s="84"/>
      <c r="J3131" s="125"/>
      <c r="K3131" s="125"/>
    </row>
    <row r="3132" spans="1:11" x14ac:dyDescent="0.25">
      <c r="A3132" s="110"/>
      <c r="B3132" s="129"/>
      <c r="C3132" s="129"/>
      <c r="D3132" s="129"/>
      <c r="E3132" s="56"/>
      <c r="F3132" s="133"/>
      <c r="G3132" s="56"/>
      <c r="H3132" s="84"/>
      <c r="I3132" s="84"/>
      <c r="J3132" s="125"/>
      <c r="K3132" s="125"/>
    </row>
    <row r="3133" spans="1:11" x14ac:dyDescent="0.25">
      <c r="A3133" s="110"/>
      <c r="B3133" s="129"/>
      <c r="C3133" s="129"/>
      <c r="D3133" s="129"/>
      <c r="E3133" s="56"/>
      <c r="F3133" s="133"/>
      <c r="G3133" s="56"/>
      <c r="H3133" s="84"/>
      <c r="I3133" s="84"/>
      <c r="J3133" s="125"/>
      <c r="K3133" s="125"/>
    </row>
    <row r="3134" spans="1:11" x14ac:dyDescent="0.25">
      <c r="A3134" s="110"/>
      <c r="B3134" s="129"/>
      <c r="C3134" s="129"/>
      <c r="D3134" s="129"/>
      <c r="E3134" s="56"/>
      <c r="F3134" s="133"/>
      <c r="G3134" s="56"/>
      <c r="H3134" s="84"/>
      <c r="I3134" s="84"/>
      <c r="J3134" s="125"/>
      <c r="K3134" s="125"/>
    </row>
    <row r="3135" spans="1:11" x14ac:dyDescent="0.25">
      <c r="A3135" s="110"/>
      <c r="B3135" s="129"/>
      <c r="C3135" s="129"/>
      <c r="D3135" s="129"/>
      <c r="E3135" s="56"/>
      <c r="F3135" s="133"/>
      <c r="G3135" s="56"/>
      <c r="H3135" s="84"/>
      <c r="I3135" s="84"/>
      <c r="J3135" s="125"/>
      <c r="K3135" s="125"/>
    </row>
    <row r="3136" spans="1:11" x14ac:dyDescent="0.25">
      <c r="A3136" s="110"/>
      <c r="B3136" s="129"/>
      <c r="C3136" s="129"/>
      <c r="D3136" s="129"/>
      <c r="E3136" s="56"/>
      <c r="F3136" s="133"/>
      <c r="G3136" s="56"/>
      <c r="H3136" s="84"/>
      <c r="I3136" s="84"/>
      <c r="J3136" s="125"/>
      <c r="K3136" s="125"/>
    </row>
    <row r="3137" spans="1:11" x14ac:dyDescent="0.25">
      <c r="A3137" s="110"/>
      <c r="B3137" s="129"/>
      <c r="C3137" s="129"/>
      <c r="D3137" s="129"/>
      <c r="E3137" s="56"/>
      <c r="F3137" s="133"/>
      <c r="G3137" s="56"/>
      <c r="H3137" s="84"/>
      <c r="I3137" s="84"/>
      <c r="J3137" s="125"/>
      <c r="K3137" s="125"/>
    </row>
    <row r="3138" spans="1:11" x14ac:dyDescent="0.25">
      <c r="A3138" s="110"/>
      <c r="B3138" s="129"/>
      <c r="C3138" s="129"/>
      <c r="D3138" s="129"/>
      <c r="E3138" s="56"/>
      <c r="F3138" s="133"/>
      <c r="G3138" s="56"/>
      <c r="H3138" s="84"/>
      <c r="I3138" s="84"/>
      <c r="J3138" s="125"/>
      <c r="K3138" s="125"/>
    </row>
    <row r="3139" spans="1:11" x14ac:dyDescent="0.25">
      <c r="A3139" s="110"/>
      <c r="B3139" s="129"/>
      <c r="C3139" s="129"/>
      <c r="D3139" s="129"/>
      <c r="E3139" s="56"/>
      <c r="F3139" s="133"/>
      <c r="G3139" s="56"/>
      <c r="H3139" s="84"/>
      <c r="I3139" s="84"/>
      <c r="J3139" s="125"/>
      <c r="K3139" s="125"/>
    </row>
    <row r="3140" spans="1:11" x14ac:dyDescent="0.25">
      <c r="A3140" s="110"/>
      <c r="B3140" s="129"/>
      <c r="C3140" s="129"/>
      <c r="D3140" s="129"/>
      <c r="E3140" s="56"/>
      <c r="F3140" s="133"/>
      <c r="G3140" s="56"/>
      <c r="H3140" s="84"/>
      <c r="I3140" s="84"/>
      <c r="J3140" s="125"/>
      <c r="K3140" s="125"/>
    </row>
    <row r="3141" spans="1:11" x14ac:dyDescent="0.25">
      <c r="A3141" s="110"/>
      <c r="B3141" s="129"/>
      <c r="C3141" s="129"/>
      <c r="D3141" s="129"/>
      <c r="E3141" s="56"/>
      <c r="F3141" s="133"/>
      <c r="G3141" s="56"/>
      <c r="H3141" s="84"/>
      <c r="I3141" s="84"/>
      <c r="J3141" s="125"/>
      <c r="K3141" s="125"/>
    </row>
    <row r="3142" spans="1:11" x14ac:dyDescent="0.25">
      <c r="A3142" s="110"/>
      <c r="B3142" s="129"/>
      <c r="C3142" s="129"/>
      <c r="D3142" s="129"/>
      <c r="E3142" s="56"/>
      <c r="F3142" s="133"/>
      <c r="G3142" s="56"/>
      <c r="H3142" s="84"/>
      <c r="I3142" s="84"/>
      <c r="J3142" s="125"/>
      <c r="K3142" s="125"/>
    </row>
    <row r="3143" spans="1:11" x14ac:dyDescent="0.25">
      <c r="A3143" s="110"/>
      <c r="B3143" s="129"/>
      <c r="C3143" s="129"/>
      <c r="D3143" s="129"/>
      <c r="E3143" s="56"/>
      <c r="F3143" s="133"/>
      <c r="G3143" s="56"/>
      <c r="H3143" s="84"/>
      <c r="I3143" s="84"/>
      <c r="J3143" s="125"/>
      <c r="K3143" s="125"/>
    </row>
    <row r="3144" spans="1:11" x14ac:dyDescent="0.25">
      <c r="A3144" s="110"/>
      <c r="B3144" s="129"/>
      <c r="C3144" s="129"/>
      <c r="D3144" s="129"/>
      <c r="E3144" s="56"/>
      <c r="F3144" s="133"/>
      <c r="G3144" s="56"/>
      <c r="H3144" s="84"/>
      <c r="I3144" s="84"/>
      <c r="J3144" s="125"/>
      <c r="K3144" s="125"/>
    </row>
    <row r="3145" spans="1:11" x14ac:dyDescent="0.25">
      <c r="A3145" s="110"/>
      <c r="B3145" s="129"/>
      <c r="C3145" s="129"/>
      <c r="D3145" s="129"/>
      <c r="E3145" s="56"/>
      <c r="F3145" s="133"/>
      <c r="G3145" s="56"/>
      <c r="H3145" s="84"/>
      <c r="I3145" s="84"/>
      <c r="J3145" s="125"/>
      <c r="K3145" s="125"/>
    </row>
    <row r="3146" spans="1:11" x14ac:dyDescent="0.25">
      <c r="A3146" s="110"/>
      <c r="B3146" s="129"/>
      <c r="C3146" s="129"/>
      <c r="D3146" s="129"/>
      <c r="E3146" s="56"/>
      <c r="F3146" s="133"/>
      <c r="G3146" s="56"/>
      <c r="H3146" s="84"/>
      <c r="I3146" s="84"/>
      <c r="J3146" s="125"/>
      <c r="K3146" s="125"/>
    </row>
    <row r="3147" spans="1:11" x14ac:dyDescent="0.25">
      <c r="A3147" s="110"/>
      <c r="B3147" s="129"/>
      <c r="C3147" s="129"/>
      <c r="D3147" s="129"/>
      <c r="E3147" s="56"/>
      <c r="F3147" s="133"/>
      <c r="G3147" s="56"/>
      <c r="H3147" s="84"/>
      <c r="I3147" s="84"/>
      <c r="J3147" s="125"/>
      <c r="K3147" s="125"/>
    </row>
    <row r="3148" spans="1:11" x14ac:dyDescent="0.25">
      <c r="A3148" s="110"/>
      <c r="B3148" s="129"/>
      <c r="C3148" s="129"/>
      <c r="D3148" s="129"/>
      <c r="E3148" s="56"/>
      <c r="F3148" s="133"/>
      <c r="G3148" s="56"/>
      <c r="H3148" s="84"/>
      <c r="I3148" s="84"/>
      <c r="J3148" s="125"/>
      <c r="K3148" s="125"/>
    </row>
    <row r="3149" spans="1:11" x14ac:dyDescent="0.25">
      <c r="A3149" s="110"/>
      <c r="B3149" s="129"/>
      <c r="C3149" s="129"/>
      <c r="D3149" s="129"/>
      <c r="E3149" s="56"/>
      <c r="F3149" s="133"/>
      <c r="G3149" s="56"/>
      <c r="H3149" s="84"/>
      <c r="I3149" s="84"/>
      <c r="J3149" s="125"/>
      <c r="K3149" s="125"/>
    </row>
    <row r="3150" spans="1:11" x14ac:dyDescent="0.25">
      <c r="A3150" s="110"/>
      <c r="B3150" s="129"/>
      <c r="C3150" s="129"/>
      <c r="D3150" s="129"/>
      <c r="E3150" s="56"/>
      <c r="F3150" s="133"/>
      <c r="G3150" s="56"/>
      <c r="H3150" s="84"/>
      <c r="I3150" s="84"/>
      <c r="J3150" s="125"/>
      <c r="K3150" s="125"/>
    </row>
    <row r="3151" spans="1:11" x14ac:dyDescent="0.25">
      <c r="A3151" s="110"/>
      <c r="B3151" s="129"/>
      <c r="C3151" s="129"/>
      <c r="D3151" s="129"/>
      <c r="E3151" s="56"/>
      <c r="F3151" s="133"/>
      <c r="G3151" s="56"/>
      <c r="H3151" s="84"/>
      <c r="I3151" s="84"/>
      <c r="J3151" s="125"/>
      <c r="K3151" s="125"/>
    </row>
    <row r="3152" spans="1:11" x14ac:dyDescent="0.25">
      <c r="A3152" s="110"/>
      <c r="B3152" s="129"/>
      <c r="C3152" s="129"/>
      <c r="D3152" s="129"/>
      <c r="E3152" s="56"/>
      <c r="F3152" s="133"/>
      <c r="G3152" s="56"/>
      <c r="H3152" s="84"/>
      <c r="I3152" s="84"/>
      <c r="J3152" s="125"/>
      <c r="K3152" s="125"/>
    </row>
    <row r="3153" spans="1:11" x14ac:dyDescent="0.25">
      <c r="A3153" s="110"/>
      <c r="B3153" s="129"/>
      <c r="C3153" s="129"/>
      <c r="D3153" s="129"/>
      <c r="E3153" s="56"/>
      <c r="F3153" s="133"/>
      <c r="G3153" s="56"/>
      <c r="H3153" s="84"/>
      <c r="I3153" s="84"/>
      <c r="J3153" s="125"/>
      <c r="K3153" s="125"/>
    </row>
    <row r="3154" spans="1:11" x14ac:dyDescent="0.25">
      <c r="A3154" s="110"/>
      <c r="B3154" s="129"/>
      <c r="C3154" s="129"/>
      <c r="D3154" s="129"/>
      <c r="E3154" s="56"/>
      <c r="F3154" s="133"/>
      <c r="G3154" s="56"/>
      <c r="H3154" s="84"/>
      <c r="I3154" s="84"/>
      <c r="J3154" s="125"/>
      <c r="K3154" s="125"/>
    </row>
    <row r="3155" spans="1:11" x14ac:dyDescent="0.25">
      <c r="A3155" s="110"/>
      <c r="B3155" s="129"/>
      <c r="C3155" s="129"/>
      <c r="D3155" s="129"/>
      <c r="E3155" s="56"/>
      <c r="F3155" s="133"/>
      <c r="G3155" s="56"/>
      <c r="H3155" s="84"/>
      <c r="I3155" s="84"/>
      <c r="J3155" s="125"/>
      <c r="K3155" s="125"/>
    </row>
    <row r="3156" spans="1:11" x14ac:dyDescent="0.25">
      <c r="A3156" s="110"/>
      <c r="B3156" s="129"/>
      <c r="C3156" s="129"/>
      <c r="D3156" s="129"/>
      <c r="E3156" s="56"/>
      <c r="F3156" s="133"/>
      <c r="G3156" s="56"/>
      <c r="H3156" s="84"/>
      <c r="I3156" s="84"/>
      <c r="J3156" s="125"/>
      <c r="K3156" s="125"/>
    </row>
    <row r="3157" spans="1:11" x14ac:dyDescent="0.25">
      <c r="A3157" s="110"/>
      <c r="B3157" s="129"/>
      <c r="C3157" s="129"/>
      <c r="D3157" s="129"/>
      <c r="E3157" s="56"/>
      <c r="F3157" s="133"/>
      <c r="G3157" s="56"/>
      <c r="H3157" s="84"/>
      <c r="I3157" s="84"/>
      <c r="J3157" s="125"/>
      <c r="K3157" s="125"/>
    </row>
    <row r="3158" spans="1:11" x14ac:dyDescent="0.25">
      <c r="A3158" s="110"/>
      <c r="B3158" s="129"/>
      <c r="C3158" s="129"/>
      <c r="D3158" s="129"/>
      <c r="E3158" s="56"/>
      <c r="F3158" s="133"/>
      <c r="G3158" s="56"/>
      <c r="H3158" s="84"/>
      <c r="I3158" s="84"/>
      <c r="J3158" s="125"/>
      <c r="K3158" s="125"/>
    </row>
    <row r="3159" spans="1:11" x14ac:dyDescent="0.25">
      <c r="A3159" s="110"/>
      <c r="B3159" s="129"/>
      <c r="C3159" s="129"/>
      <c r="D3159" s="129"/>
      <c r="E3159" s="56"/>
      <c r="F3159" s="133"/>
      <c r="G3159" s="56"/>
      <c r="H3159" s="84"/>
      <c r="I3159" s="84"/>
      <c r="J3159" s="125"/>
      <c r="K3159" s="125"/>
    </row>
    <row r="3160" spans="1:11" x14ac:dyDescent="0.25">
      <c r="A3160" s="110"/>
      <c r="B3160" s="129"/>
      <c r="C3160" s="129"/>
      <c r="D3160" s="129"/>
      <c r="E3160" s="56"/>
      <c r="F3160" s="133"/>
      <c r="G3160" s="56"/>
      <c r="H3160" s="84"/>
      <c r="I3160" s="84"/>
      <c r="J3160" s="125"/>
      <c r="K3160" s="125"/>
    </row>
    <row r="3161" spans="1:11" x14ac:dyDescent="0.25">
      <c r="A3161" s="110"/>
      <c r="B3161" s="129"/>
      <c r="C3161" s="129"/>
      <c r="D3161" s="129"/>
      <c r="E3161" s="56"/>
      <c r="F3161" s="133"/>
      <c r="G3161" s="56"/>
      <c r="H3161" s="84"/>
      <c r="I3161" s="84"/>
      <c r="J3161" s="125"/>
      <c r="K3161" s="125"/>
    </row>
    <row r="3162" spans="1:11" x14ac:dyDescent="0.25">
      <c r="A3162" s="110"/>
      <c r="B3162" s="129"/>
      <c r="C3162" s="129"/>
      <c r="D3162" s="129"/>
      <c r="E3162" s="56"/>
      <c r="F3162" s="133"/>
      <c r="G3162" s="56"/>
      <c r="H3162" s="84"/>
      <c r="I3162" s="84"/>
      <c r="J3162" s="125"/>
      <c r="K3162" s="125"/>
    </row>
    <row r="3163" spans="1:11" x14ac:dyDescent="0.25">
      <c r="A3163" s="110"/>
      <c r="B3163" s="129"/>
      <c r="C3163" s="129"/>
      <c r="D3163" s="129"/>
      <c r="E3163" s="56"/>
      <c r="F3163" s="133"/>
      <c r="G3163" s="56"/>
      <c r="H3163" s="84"/>
      <c r="I3163" s="84"/>
      <c r="J3163" s="125"/>
      <c r="K3163" s="125"/>
    </row>
    <row r="3164" spans="1:11" x14ac:dyDescent="0.25">
      <c r="A3164" s="110"/>
      <c r="B3164" s="129"/>
      <c r="C3164" s="129"/>
      <c r="D3164" s="129"/>
      <c r="E3164" s="56"/>
      <c r="F3164" s="133"/>
      <c r="G3164" s="56"/>
      <c r="H3164" s="84"/>
      <c r="I3164" s="84"/>
      <c r="J3164" s="125"/>
      <c r="K3164" s="125"/>
    </row>
    <row r="3165" spans="1:11" x14ac:dyDescent="0.25">
      <c r="A3165" s="110"/>
      <c r="B3165" s="129"/>
      <c r="C3165" s="129"/>
      <c r="D3165" s="129"/>
      <c r="E3165" s="56"/>
      <c r="F3165" s="133"/>
      <c r="G3165" s="56"/>
      <c r="H3165" s="84"/>
      <c r="I3165" s="84"/>
      <c r="J3165" s="125"/>
      <c r="K3165" s="125"/>
    </row>
    <row r="3166" spans="1:11" x14ac:dyDescent="0.25">
      <c r="A3166" s="110"/>
      <c r="B3166" s="129"/>
      <c r="C3166" s="129"/>
      <c r="D3166" s="129"/>
      <c r="E3166" s="56"/>
      <c r="F3166" s="133"/>
      <c r="G3166" s="56"/>
      <c r="H3166" s="84"/>
      <c r="I3166" s="84"/>
      <c r="J3166" s="125"/>
      <c r="K3166" s="125"/>
    </row>
    <row r="3167" spans="1:11" x14ac:dyDescent="0.25">
      <c r="A3167" s="110"/>
      <c r="B3167" s="129"/>
      <c r="C3167" s="129"/>
      <c r="D3167" s="129"/>
      <c r="E3167" s="56"/>
      <c r="F3167" s="133"/>
      <c r="G3167" s="56"/>
      <c r="H3167" s="84"/>
      <c r="I3167" s="84"/>
      <c r="J3167" s="125"/>
      <c r="K3167" s="125"/>
    </row>
    <row r="3168" spans="1:11" x14ac:dyDescent="0.25">
      <c r="A3168" s="110"/>
      <c r="B3168" s="129"/>
      <c r="C3168" s="129"/>
      <c r="D3168" s="129"/>
      <c r="E3168" s="56"/>
      <c r="F3168" s="133"/>
      <c r="G3168" s="56"/>
      <c r="H3168" s="84"/>
      <c r="I3168" s="84"/>
      <c r="J3168" s="125"/>
      <c r="K3168" s="125"/>
    </row>
    <row r="3169" spans="1:11" x14ac:dyDescent="0.25">
      <c r="A3169" s="110"/>
      <c r="B3169" s="129"/>
      <c r="C3169" s="129"/>
      <c r="D3169" s="129"/>
      <c r="E3169" s="56"/>
      <c r="F3169" s="133"/>
      <c r="G3169" s="56"/>
      <c r="H3169" s="84"/>
      <c r="I3169" s="84"/>
      <c r="J3169" s="125"/>
      <c r="K3169" s="125"/>
    </row>
    <row r="3170" spans="1:11" x14ac:dyDescent="0.25">
      <c r="A3170" s="110"/>
      <c r="B3170" s="129"/>
      <c r="C3170" s="129"/>
      <c r="D3170" s="129"/>
      <c r="E3170" s="56"/>
      <c r="F3170" s="133"/>
      <c r="G3170" s="56"/>
      <c r="H3170" s="84"/>
      <c r="I3170" s="84"/>
      <c r="J3170" s="125"/>
      <c r="K3170" s="125"/>
    </row>
    <row r="3171" spans="1:11" x14ac:dyDescent="0.25">
      <c r="A3171" s="110"/>
      <c r="B3171" s="129"/>
      <c r="C3171" s="129"/>
      <c r="D3171" s="129"/>
      <c r="E3171" s="56"/>
      <c r="F3171" s="133"/>
      <c r="G3171" s="56"/>
      <c r="H3171" s="84"/>
      <c r="I3171" s="84"/>
      <c r="J3171" s="125"/>
      <c r="K3171" s="125"/>
    </row>
    <row r="3172" spans="1:11" x14ac:dyDescent="0.25">
      <c r="A3172" s="110"/>
      <c r="B3172" s="129"/>
      <c r="C3172" s="129"/>
      <c r="D3172" s="129"/>
      <c r="E3172" s="56"/>
      <c r="F3172" s="133"/>
      <c r="G3172" s="56"/>
      <c r="H3172" s="84"/>
      <c r="I3172" s="84"/>
      <c r="J3172" s="125"/>
      <c r="K3172" s="125"/>
    </row>
    <row r="3173" spans="1:11" x14ac:dyDescent="0.25">
      <c r="A3173" s="110"/>
      <c r="B3173" s="129"/>
      <c r="C3173" s="129"/>
      <c r="D3173" s="129"/>
      <c r="E3173" s="56"/>
      <c r="F3173" s="133"/>
      <c r="G3173" s="56"/>
      <c r="H3173" s="84"/>
      <c r="I3173" s="84"/>
      <c r="J3173" s="125"/>
      <c r="K3173" s="125"/>
    </row>
    <row r="3174" spans="1:11" x14ac:dyDescent="0.25">
      <c r="A3174" s="110"/>
      <c r="B3174" s="129"/>
      <c r="C3174" s="129"/>
      <c r="D3174" s="129"/>
      <c r="E3174" s="56"/>
      <c r="F3174" s="133"/>
      <c r="G3174" s="56"/>
      <c r="H3174" s="84"/>
      <c r="I3174" s="84"/>
      <c r="J3174" s="125"/>
      <c r="K3174" s="125"/>
    </row>
    <row r="3175" spans="1:11" x14ac:dyDescent="0.25">
      <c r="A3175" s="110"/>
      <c r="B3175" s="129"/>
      <c r="C3175" s="129"/>
      <c r="D3175" s="129"/>
      <c r="E3175" s="56"/>
      <c r="F3175" s="133"/>
      <c r="G3175" s="56"/>
      <c r="H3175" s="84"/>
      <c r="I3175" s="84"/>
      <c r="J3175" s="125"/>
      <c r="K3175" s="125"/>
    </row>
    <row r="3176" spans="1:11" x14ac:dyDescent="0.25">
      <c r="A3176" s="110"/>
      <c r="B3176" s="129"/>
      <c r="C3176" s="129"/>
      <c r="D3176" s="129"/>
      <c r="E3176" s="56"/>
      <c r="F3176" s="133"/>
      <c r="G3176" s="56"/>
      <c r="H3176" s="84"/>
      <c r="I3176" s="84"/>
      <c r="J3176" s="125"/>
      <c r="K3176" s="125"/>
    </row>
    <row r="3177" spans="1:11" x14ac:dyDescent="0.25">
      <c r="A3177" s="110"/>
      <c r="B3177" s="129"/>
      <c r="C3177" s="129"/>
      <c r="D3177" s="129"/>
      <c r="E3177" s="56"/>
      <c r="F3177" s="133"/>
      <c r="G3177" s="56"/>
      <c r="H3177" s="84"/>
      <c r="I3177" s="84"/>
      <c r="J3177" s="125"/>
      <c r="K3177" s="125"/>
    </row>
    <row r="3178" spans="1:11" x14ac:dyDescent="0.25">
      <c r="A3178" s="110"/>
      <c r="B3178" s="129"/>
      <c r="C3178" s="129"/>
      <c r="D3178" s="129"/>
      <c r="E3178" s="56"/>
      <c r="F3178" s="133"/>
      <c r="G3178" s="56"/>
      <c r="H3178" s="84"/>
      <c r="I3178" s="84"/>
      <c r="J3178" s="125"/>
      <c r="K3178" s="125"/>
    </row>
    <row r="3179" spans="1:11" x14ac:dyDescent="0.25">
      <c r="A3179" s="110"/>
      <c r="B3179" s="129"/>
      <c r="C3179" s="129"/>
      <c r="D3179" s="129"/>
      <c r="E3179" s="56"/>
      <c r="F3179" s="133"/>
      <c r="G3179" s="56"/>
      <c r="H3179" s="84"/>
      <c r="I3179" s="84"/>
      <c r="J3179" s="125"/>
      <c r="K3179" s="125"/>
    </row>
    <row r="3180" spans="1:11" x14ac:dyDescent="0.25">
      <c r="A3180" s="110"/>
      <c r="B3180" s="129"/>
      <c r="C3180" s="129"/>
      <c r="D3180" s="129"/>
      <c r="E3180" s="56"/>
      <c r="F3180" s="133"/>
      <c r="G3180" s="56"/>
      <c r="H3180" s="84"/>
      <c r="I3180" s="84"/>
      <c r="J3180" s="125"/>
      <c r="K3180" s="125"/>
    </row>
    <row r="3181" spans="1:11" x14ac:dyDescent="0.25">
      <c r="A3181" s="110"/>
      <c r="B3181" s="129"/>
      <c r="C3181" s="129"/>
      <c r="D3181" s="129"/>
      <c r="E3181" s="56"/>
      <c r="F3181" s="133"/>
      <c r="G3181" s="56"/>
      <c r="H3181" s="84"/>
      <c r="I3181" s="84"/>
      <c r="J3181" s="125"/>
      <c r="K3181" s="125"/>
    </row>
    <row r="3182" spans="1:11" x14ac:dyDescent="0.25">
      <c r="A3182" s="110"/>
      <c r="B3182" s="129"/>
      <c r="C3182" s="129"/>
      <c r="D3182" s="129"/>
      <c r="E3182" s="56"/>
      <c r="F3182" s="133"/>
      <c r="G3182" s="56"/>
      <c r="H3182" s="84"/>
      <c r="I3182" s="84"/>
      <c r="J3182" s="125"/>
      <c r="K3182" s="125"/>
    </row>
    <row r="3183" spans="1:11" x14ac:dyDescent="0.25">
      <c r="A3183" s="110"/>
      <c r="B3183" s="129"/>
      <c r="C3183" s="129"/>
      <c r="D3183" s="129"/>
      <c r="E3183" s="56"/>
      <c r="F3183" s="133"/>
      <c r="G3183" s="56"/>
      <c r="H3183" s="84"/>
      <c r="I3183" s="84"/>
      <c r="J3183" s="125"/>
      <c r="K3183" s="125"/>
    </row>
    <row r="3184" spans="1:11" x14ac:dyDescent="0.25">
      <c r="A3184" s="110"/>
      <c r="B3184" s="129"/>
      <c r="C3184" s="129"/>
      <c r="D3184" s="129"/>
      <c r="E3184" s="56"/>
      <c r="F3184" s="133"/>
      <c r="G3184" s="56"/>
      <c r="H3184" s="84"/>
      <c r="I3184" s="84"/>
      <c r="J3184" s="125"/>
      <c r="K3184" s="125"/>
    </row>
    <row r="3185" spans="1:11" x14ac:dyDescent="0.25">
      <c r="A3185" s="110"/>
      <c r="B3185" s="129"/>
      <c r="C3185" s="129"/>
      <c r="D3185" s="129"/>
      <c r="E3185" s="56"/>
      <c r="F3185" s="133"/>
      <c r="G3185" s="56"/>
      <c r="H3185" s="84"/>
      <c r="I3185" s="84"/>
      <c r="J3185" s="125"/>
      <c r="K3185" s="125"/>
    </row>
    <row r="3186" spans="1:11" x14ac:dyDescent="0.25">
      <c r="A3186" s="110"/>
      <c r="B3186" s="129"/>
      <c r="C3186" s="129"/>
      <c r="D3186" s="129"/>
      <c r="E3186" s="56"/>
      <c r="F3186" s="133"/>
      <c r="G3186" s="56"/>
      <c r="H3186" s="84"/>
      <c r="I3186" s="84"/>
      <c r="J3186" s="125"/>
      <c r="K3186" s="125"/>
    </row>
    <row r="3187" spans="1:11" x14ac:dyDescent="0.25">
      <c r="A3187" s="110"/>
      <c r="B3187" s="129"/>
      <c r="C3187" s="129"/>
      <c r="D3187" s="129"/>
      <c r="E3187" s="56"/>
      <c r="F3187" s="133"/>
      <c r="G3187" s="56"/>
      <c r="H3187" s="84"/>
      <c r="I3187" s="84"/>
      <c r="J3187" s="125"/>
      <c r="K3187" s="125"/>
    </row>
    <row r="3188" spans="1:11" x14ac:dyDescent="0.25">
      <c r="A3188" s="110"/>
      <c r="B3188" s="129"/>
      <c r="C3188" s="129"/>
      <c r="D3188" s="129"/>
      <c r="E3188" s="56"/>
      <c r="F3188" s="133"/>
      <c r="G3188" s="56"/>
      <c r="H3188" s="84"/>
      <c r="I3188" s="84"/>
      <c r="J3188" s="125"/>
      <c r="K3188" s="125"/>
    </row>
    <row r="3189" spans="1:11" x14ac:dyDescent="0.25">
      <c r="A3189" s="110"/>
      <c r="B3189" s="129"/>
      <c r="C3189" s="129"/>
      <c r="D3189" s="129"/>
      <c r="E3189" s="56"/>
      <c r="F3189" s="133"/>
      <c r="G3189" s="56"/>
      <c r="H3189" s="84"/>
      <c r="I3189" s="84"/>
      <c r="J3189" s="125"/>
      <c r="K3189" s="125"/>
    </row>
    <row r="3190" spans="1:11" x14ac:dyDescent="0.25">
      <c r="A3190" s="110"/>
      <c r="B3190" s="129"/>
      <c r="C3190" s="129"/>
      <c r="D3190" s="129"/>
      <c r="E3190" s="56"/>
      <c r="F3190" s="133"/>
      <c r="G3190" s="56"/>
      <c r="H3190" s="84"/>
      <c r="I3190" s="84"/>
      <c r="J3190" s="125"/>
      <c r="K3190" s="125"/>
    </row>
    <row r="3191" spans="1:11" x14ac:dyDescent="0.25">
      <c r="A3191" s="110"/>
      <c r="B3191" s="129"/>
      <c r="C3191" s="129"/>
      <c r="D3191" s="129"/>
      <c r="E3191" s="56"/>
      <c r="F3191" s="133"/>
      <c r="G3191" s="56"/>
      <c r="H3191" s="84"/>
      <c r="I3191" s="84"/>
      <c r="J3191" s="125"/>
      <c r="K3191" s="125"/>
    </row>
    <row r="3192" spans="1:11" x14ac:dyDescent="0.25">
      <c r="A3192" s="110"/>
      <c r="B3192" s="129"/>
      <c r="C3192" s="129"/>
      <c r="D3192" s="129"/>
      <c r="E3192" s="56"/>
      <c r="F3192" s="133"/>
      <c r="G3192" s="56"/>
      <c r="H3192" s="84"/>
      <c r="I3192" s="84"/>
      <c r="J3192" s="125"/>
      <c r="K3192" s="125"/>
    </row>
    <row r="3193" spans="1:11" x14ac:dyDescent="0.25">
      <c r="A3193" s="110"/>
      <c r="B3193" s="129"/>
      <c r="C3193" s="129"/>
      <c r="D3193" s="129"/>
      <c r="E3193" s="56"/>
      <c r="F3193" s="133"/>
      <c r="G3193" s="56"/>
      <c r="H3193" s="84"/>
      <c r="I3193" s="84"/>
      <c r="J3193" s="125"/>
      <c r="K3193" s="125"/>
    </row>
    <row r="3194" spans="1:11" x14ac:dyDescent="0.25">
      <c r="A3194" s="110"/>
      <c r="B3194" s="129"/>
      <c r="C3194" s="129"/>
      <c r="D3194" s="129"/>
      <c r="E3194" s="56"/>
      <c r="F3194" s="133"/>
      <c r="G3194" s="56"/>
      <c r="H3194" s="84"/>
      <c r="I3194" s="84"/>
      <c r="J3194" s="125"/>
      <c r="K3194" s="125"/>
    </row>
    <row r="3195" spans="1:11" x14ac:dyDescent="0.25">
      <c r="A3195" s="110"/>
      <c r="B3195" s="129"/>
      <c r="C3195" s="129"/>
      <c r="D3195" s="129"/>
      <c r="E3195" s="56"/>
      <c r="F3195" s="133"/>
      <c r="G3195" s="56"/>
      <c r="H3195" s="84"/>
      <c r="I3195" s="84"/>
      <c r="J3195" s="125"/>
      <c r="K3195" s="125"/>
    </row>
    <row r="3196" spans="1:11" x14ac:dyDescent="0.25">
      <c r="A3196" s="110"/>
      <c r="B3196" s="129"/>
      <c r="C3196" s="129"/>
      <c r="D3196" s="129"/>
      <c r="E3196" s="56"/>
      <c r="F3196" s="133"/>
      <c r="G3196" s="56"/>
      <c r="H3196" s="84"/>
      <c r="I3196" s="84"/>
      <c r="J3196" s="125"/>
      <c r="K3196" s="125"/>
    </row>
    <row r="3197" spans="1:11" x14ac:dyDescent="0.25">
      <c r="A3197" s="110"/>
      <c r="B3197" s="129"/>
      <c r="C3197" s="129"/>
      <c r="D3197" s="129"/>
      <c r="E3197" s="56"/>
      <c r="F3197" s="133"/>
      <c r="G3197" s="56"/>
      <c r="H3197" s="84"/>
      <c r="I3197" s="84"/>
      <c r="J3197" s="125"/>
      <c r="K3197" s="125"/>
    </row>
    <row r="3198" spans="1:11" x14ac:dyDescent="0.25">
      <c r="A3198" s="110"/>
      <c r="B3198" s="129"/>
      <c r="C3198" s="129"/>
      <c r="D3198" s="129"/>
      <c r="E3198" s="56"/>
      <c r="F3198" s="133"/>
      <c r="G3198" s="56"/>
      <c r="H3198" s="84"/>
      <c r="I3198" s="84"/>
      <c r="J3198" s="125"/>
      <c r="K3198" s="125"/>
    </row>
    <row r="3199" spans="1:11" x14ac:dyDescent="0.25">
      <c r="A3199" s="110"/>
      <c r="B3199" s="129"/>
      <c r="C3199" s="129"/>
      <c r="D3199" s="129"/>
      <c r="E3199" s="56"/>
      <c r="F3199" s="133"/>
      <c r="G3199" s="56"/>
      <c r="H3199" s="84"/>
      <c r="I3199" s="84"/>
      <c r="J3199" s="125"/>
      <c r="K3199" s="125"/>
    </row>
    <row r="3200" spans="1:11" x14ac:dyDescent="0.25">
      <c r="A3200" s="110"/>
      <c r="B3200" s="129"/>
      <c r="C3200" s="129"/>
      <c r="D3200" s="129"/>
      <c r="E3200" s="56"/>
      <c r="F3200" s="133"/>
      <c r="G3200" s="56"/>
      <c r="H3200" s="84"/>
      <c r="I3200" s="84"/>
      <c r="J3200" s="125"/>
      <c r="K3200" s="125"/>
    </row>
    <row r="3201" spans="1:11" x14ac:dyDescent="0.25">
      <c r="A3201" s="110"/>
      <c r="B3201" s="129"/>
      <c r="C3201" s="129"/>
      <c r="D3201" s="129"/>
      <c r="E3201" s="56"/>
      <c r="F3201" s="133"/>
      <c r="G3201" s="56"/>
      <c r="H3201" s="84"/>
      <c r="I3201" s="84"/>
      <c r="J3201" s="125"/>
      <c r="K3201" s="125"/>
    </row>
    <row r="3202" spans="1:11" x14ac:dyDescent="0.25">
      <c r="A3202" s="110"/>
      <c r="B3202" s="129"/>
      <c r="C3202" s="129"/>
      <c r="D3202" s="129"/>
      <c r="E3202" s="56"/>
      <c r="F3202" s="133"/>
      <c r="G3202" s="56"/>
      <c r="H3202" s="84"/>
      <c r="I3202" s="84"/>
      <c r="J3202" s="125"/>
      <c r="K3202" s="125"/>
    </row>
    <row r="3203" spans="1:11" x14ac:dyDescent="0.25">
      <c r="A3203" s="110"/>
      <c r="B3203" s="129"/>
      <c r="C3203" s="129"/>
      <c r="D3203" s="129"/>
      <c r="E3203" s="56"/>
      <c r="F3203" s="133"/>
      <c r="G3203" s="56"/>
      <c r="H3203" s="84"/>
      <c r="I3203" s="84"/>
      <c r="J3203" s="125"/>
      <c r="K3203" s="125"/>
    </row>
    <row r="3204" spans="1:11" x14ac:dyDescent="0.25">
      <c r="A3204" s="110"/>
      <c r="B3204" s="129"/>
      <c r="C3204" s="129"/>
      <c r="D3204" s="129"/>
      <c r="E3204" s="56"/>
      <c r="F3204" s="133"/>
      <c r="G3204" s="56"/>
      <c r="H3204" s="84"/>
      <c r="I3204" s="84"/>
      <c r="J3204" s="125"/>
      <c r="K3204" s="125"/>
    </row>
    <row r="3205" spans="1:11" x14ac:dyDescent="0.25">
      <c r="A3205" s="110"/>
      <c r="B3205" s="129"/>
      <c r="C3205" s="129"/>
      <c r="D3205" s="129"/>
      <c r="E3205" s="56"/>
      <c r="F3205" s="133"/>
      <c r="G3205" s="56"/>
      <c r="H3205" s="84"/>
      <c r="I3205" s="84"/>
      <c r="J3205" s="125"/>
      <c r="K3205" s="125"/>
    </row>
    <row r="3206" spans="1:11" x14ac:dyDescent="0.25">
      <c r="A3206" s="110"/>
      <c r="B3206" s="129"/>
      <c r="C3206" s="129"/>
      <c r="D3206" s="129"/>
      <c r="E3206" s="56"/>
      <c r="F3206" s="133"/>
      <c r="G3206" s="56"/>
      <c r="H3206" s="84"/>
      <c r="I3206" s="84"/>
      <c r="J3206" s="125"/>
      <c r="K3206" s="125"/>
    </row>
    <row r="3207" spans="1:11" x14ac:dyDescent="0.25">
      <c r="A3207" s="110"/>
      <c r="B3207" s="129"/>
      <c r="C3207" s="129"/>
      <c r="D3207" s="129"/>
      <c r="E3207" s="56"/>
      <c r="F3207" s="133"/>
      <c r="G3207" s="56"/>
      <c r="H3207" s="84"/>
      <c r="I3207" s="84"/>
      <c r="J3207" s="125"/>
      <c r="K3207" s="125"/>
    </row>
    <row r="3208" spans="1:11" x14ac:dyDescent="0.25">
      <c r="A3208" s="110"/>
      <c r="B3208" s="129"/>
      <c r="C3208" s="129"/>
      <c r="D3208" s="129"/>
      <c r="E3208" s="56"/>
      <c r="F3208" s="133"/>
      <c r="G3208" s="56"/>
      <c r="H3208" s="84"/>
      <c r="I3208" s="84"/>
      <c r="J3208" s="125"/>
      <c r="K3208" s="125"/>
    </row>
    <row r="3209" spans="1:11" x14ac:dyDescent="0.25">
      <c r="A3209" s="110"/>
      <c r="B3209" s="129"/>
      <c r="C3209" s="129"/>
      <c r="D3209" s="129"/>
      <c r="E3209" s="56"/>
      <c r="F3209" s="133"/>
      <c r="G3209" s="56"/>
      <c r="H3209" s="84"/>
      <c r="I3209" s="84"/>
      <c r="J3209" s="125"/>
      <c r="K3209" s="125"/>
    </row>
    <row r="3210" spans="1:11" x14ac:dyDescent="0.25">
      <c r="A3210" s="110"/>
      <c r="B3210" s="129"/>
      <c r="C3210" s="129"/>
      <c r="D3210" s="129"/>
      <c r="E3210" s="56"/>
      <c r="F3210" s="133"/>
      <c r="G3210" s="56"/>
      <c r="H3210" s="84"/>
      <c r="I3210" s="84"/>
      <c r="J3210" s="125"/>
      <c r="K3210" s="125"/>
    </row>
    <row r="3211" spans="1:11" x14ac:dyDescent="0.25">
      <c r="A3211" s="110"/>
      <c r="B3211" s="129"/>
      <c r="C3211" s="129"/>
      <c r="D3211" s="129"/>
      <c r="E3211" s="56"/>
      <c r="F3211" s="133"/>
      <c r="G3211" s="56"/>
      <c r="H3211" s="84"/>
      <c r="I3211" s="84"/>
      <c r="J3211" s="125"/>
      <c r="K3211" s="125"/>
    </row>
    <row r="3212" spans="1:11" x14ac:dyDescent="0.25">
      <c r="A3212" s="110"/>
      <c r="B3212" s="129"/>
      <c r="C3212" s="129"/>
      <c r="D3212" s="129"/>
      <c r="E3212" s="56"/>
      <c r="F3212" s="133"/>
      <c r="G3212" s="56"/>
      <c r="H3212" s="84"/>
      <c r="I3212" s="84"/>
      <c r="J3212" s="125"/>
      <c r="K3212" s="125"/>
    </row>
    <row r="3213" spans="1:11" x14ac:dyDescent="0.25">
      <c r="A3213" s="110"/>
      <c r="B3213" s="129"/>
      <c r="C3213" s="129"/>
      <c r="D3213" s="129"/>
      <c r="E3213" s="56"/>
      <c r="F3213" s="133"/>
      <c r="G3213" s="56"/>
      <c r="H3213" s="84"/>
      <c r="I3213" s="84"/>
      <c r="J3213" s="125"/>
      <c r="K3213" s="125"/>
    </row>
    <row r="3214" spans="1:11" x14ac:dyDescent="0.25">
      <c r="A3214" s="110"/>
      <c r="B3214" s="129"/>
      <c r="C3214" s="129"/>
      <c r="D3214" s="129"/>
      <c r="E3214" s="56"/>
      <c r="F3214" s="133"/>
      <c r="G3214" s="56"/>
      <c r="H3214" s="84"/>
      <c r="I3214" s="84"/>
      <c r="J3214" s="125"/>
      <c r="K3214" s="125"/>
    </row>
    <row r="3215" spans="1:11" x14ac:dyDescent="0.25">
      <c r="A3215" s="110"/>
      <c r="B3215" s="129"/>
      <c r="C3215" s="129"/>
      <c r="D3215" s="129"/>
      <c r="E3215" s="56"/>
      <c r="F3215" s="133"/>
      <c r="G3215" s="56"/>
      <c r="H3215" s="84"/>
      <c r="I3215" s="84"/>
      <c r="J3215" s="125"/>
      <c r="K3215" s="125"/>
    </row>
    <row r="3216" spans="1:11" x14ac:dyDescent="0.25">
      <c r="A3216" s="110"/>
      <c r="B3216" s="129"/>
      <c r="C3216" s="129"/>
      <c r="D3216" s="129"/>
      <c r="E3216" s="56"/>
      <c r="F3216" s="133"/>
      <c r="G3216" s="56"/>
      <c r="H3216" s="84"/>
      <c r="I3216" s="84"/>
      <c r="J3216" s="125"/>
      <c r="K3216" s="125"/>
    </row>
    <row r="3217" spans="1:11" x14ac:dyDescent="0.25">
      <c r="A3217" s="110"/>
      <c r="B3217" s="129"/>
      <c r="C3217" s="129"/>
      <c r="D3217" s="129"/>
      <c r="E3217" s="56"/>
      <c r="F3217" s="133"/>
      <c r="G3217" s="56"/>
      <c r="H3217" s="84"/>
      <c r="I3217" s="84"/>
      <c r="J3217" s="125"/>
      <c r="K3217" s="125"/>
    </row>
    <row r="3218" spans="1:11" x14ac:dyDescent="0.25">
      <c r="A3218" s="110"/>
      <c r="B3218" s="129"/>
      <c r="C3218" s="129"/>
      <c r="D3218" s="129"/>
      <c r="E3218" s="56"/>
      <c r="F3218" s="133"/>
      <c r="G3218" s="56"/>
      <c r="H3218" s="84"/>
      <c r="I3218" s="84"/>
      <c r="J3218" s="125"/>
      <c r="K3218" s="125"/>
    </row>
    <row r="3219" spans="1:11" x14ac:dyDescent="0.25">
      <c r="A3219" s="110"/>
      <c r="B3219" s="129"/>
      <c r="C3219" s="129"/>
      <c r="D3219" s="129"/>
      <c r="E3219" s="56"/>
      <c r="F3219" s="133"/>
      <c r="G3219" s="56"/>
      <c r="H3219" s="84"/>
      <c r="I3219" s="84"/>
      <c r="J3219" s="125"/>
      <c r="K3219" s="125"/>
    </row>
    <row r="3220" spans="1:11" x14ac:dyDescent="0.25">
      <c r="A3220" s="110"/>
      <c r="B3220" s="129"/>
      <c r="C3220" s="129"/>
      <c r="D3220" s="129"/>
      <c r="E3220" s="56"/>
      <c r="F3220" s="133"/>
      <c r="G3220" s="56"/>
      <c r="H3220" s="84"/>
      <c r="I3220" s="84"/>
      <c r="J3220" s="125"/>
      <c r="K3220" s="125"/>
    </row>
    <row r="3221" spans="1:11" x14ac:dyDescent="0.25">
      <c r="A3221" s="110"/>
      <c r="B3221" s="129"/>
      <c r="C3221" s="129"/>
      <c r="D3221" s="129"/>
      <c r="E3221" s="56"/>
      <c r="F3221" s="133"/>
      <c r="G3221" s="56"/>
      <c r="H3221" s="84"/>
      <c r="I3221" s="84"/>
      <c r="J3221" s="125"/>
      <c r="K3221" s="125"/>
    </row>
    <row r="3222" spans="1:11" x14ac:dyDescent="0.25">
      <c r="A3222" s="110"/>
      <c r="B3222" s="129"/>
      <c r="C3222" s="129"/>
      <c r="D3222" s="129"/>
      <c r="E3222" s="56"/>
      <c r="F3222" s="133"/>
      <c r="G3222" s="56"/>
      <c r="H3222" s="84"/>
      <c r="I3222" s="84"/>
      <c r="J3222" s="125"/>
      <c r="K3222" s="125"/>
    </row>
    <row r="3223" spans="1:11" x14ac:dyDescent="0.25">
      <c r="A3223" s="110"/>
      <c r="B3223" s="129"/>
      <c r="C3223" s="129"/>
      <c r="D3223" s="129"/>
      <c r="E3223" s="56"/>
      <c r="F3223" s="133"/>
      <c r="G3223" s="56"/>
      <c r="H3223" s="84"/>
      <c r="I3223" s="84"/>
      <c r="J3223" s="125"/>
      <c r="K3223" s="125"/>
    </row>
    <row r="3224" spans="1:11" x14ac:dyDescent="0.25">
      <c r="A3224" s="110"/>
      <c r="B3224" s="129"/>
      <c r="C3224" s="129"/>
      <c r="D3224" s="129"/>
      <c r="E3224" s="56"/>
      <c r="F3224" s="133"/>
      <c r="G3224" s="56"/>
      <c r="H3224" s="84"/>
      <c r="I3224" s="84"/>
      <c r="J3224" s="125"/>
      <c r="K3224" s="125"/>
    </row>
    <row r="3225" spans="1:11" x14ac:dyDescent="0.25">
      <c r="A3225" s="110"/>
      <c r="B3225" s="129"/>
      <c r="C3225" s="129"/>
      <c r="D3225" s="129"/>
      <c r="E3225" s="56"/>
      <c r="F3225" s="133"/>
      <c r="G3225" s="56"/>
      <c r="H3225" s="84"/>
      <c r="I3225" s="84"/>
      <c r="J3225" s="125"/>
      <c r="K3225" s="125"/>
    </row>
    <row r="3226" spans="1:11" x14ac:dyDescent="0.25">
      <c r="A3226" s="110"/>
      <c r="B3226" s="129"/>
      <c r="C3226" s="129"/>
      <c r="D3226" s="129"/>
      <c r="E3226" s="56"/>
      <c r="F3226" s="133"/>
      <c r="G3226" s="56"/>
      <c r="H3226" s="84"/>
      <c r="I3226" s="84"/>
      <c r="J3226" s="125"/>
      <c r="K3226" s="125"/>
    </row>
    <row r="3227" spans="1:11" x14ac:dyDescent="0.25">
      <c r="A3227" s="110"/>
      <c r="B3227" s="129"/>
      <c r="C3227" s="129"/>
      <c r="D3227" s="129"/>
      <c r="E3227" s="56"/>
      <c r="F3227" s="133"/>
      <c r="G3227" s="56"/>
      <c r="H3227" s="84"/>
      <c r="I3227" s="84"/>
      <c r="J3227" s="125"/>
      <c r="K3227" s="125"/>
    </row>
    <row r="3228" spans="1:11" x14ac:dyDescent="0.25">
      <c r="A3228" s="110"/>
      <c r="B3228" s="129"/>
      <c r="C3228" s="129"/>
      <c r="D3228" s="129"/>
      <c r="E3228" s="56"/>
      <c r="F3228" s="133"/>
      <c r="G3228" s="56"/>
      <c r="H3228" s="84"/>
      <c r="I3228" s="84"/>
      <c r="J3228" s="125"/>
      <c r="K3228" s="125"/>
    </row>
    <row r="3229" spans="1:11" x14ac:dyDescent="0.25">
      <c r="A3229" s="110"/>
      <c r="B3229" s="129"/>
      <c r="C3229" s="129"/>
      <c r="D3229" s="129"/>
      <c r="E3229" s="56"/>
      <c r="F3229" s="133"/>
      <c r="G3229" s="56"/>
      <c r="H3229" s="84"/>
      <c r="I3229" s="84"/>
      <c r="J3229" s="125"/>
      <c r="K3229" s="125"/>
    </row>
    <row r="3230" spans="1:11" x14ac:dyDescent="0.25">
      <c r="A3230" s="110"/>
      <c r="B3230" s="129"/>
      <c r="C3230" s="129"/>
      <c r="D3230" s="129"/>
      <c r="E3230" s="56"/>
      <c r="F3230" s="133"/>
      <c r="G3230" s="56"/>
      <c r="H3230" s="84"/>
      <c r="I3230" s="84"/>
      <c r="J3230" s="125"/>
      <c r="K3230" s="125"/>
    </row>
    <row r="3231" spans="1:11" x14ac:dyDescent="0.25">
      <c r="A3231" s="110"/>
      <c r="B3231" s="129"/>
      <c r="C3231" s="129"/>
      <c r="D3231" s="129"/>
      <c r="E3231" s="56"/>
      <c r="F3231" s="133"/>
      <c r="G3231" s="56"/>
      <c r="H3231" s="84"/>
      <c r="I3231" s="84"/>
      <c r="J3231" s="125"/>
      <c r="K3231" s="125"/>
    </row>
    <row r="3232" spans="1:11" x14ac:dyDescent="0.25">
      <c r="A3232" s="110"/>
      <c r="B3232" s="129"/>
      <c r="C3232" s="129"/>
      <c r="D3232" s="129"/>
      <c r="E3232" s="56"/>
      <c r="F3232" s="133"/>
      <c r="G3232" s="56"/>
      <c r="H3232" s="84"/>
      <c r="I3232" s="84"/>
      <c r="J3232" s="125"/>
      <c r="K3232" s="125"/>
    </row>
    <row r="3233" spans="1:11" x14ac:dyDescent="0.25">
      <c r="A3233" s="110"/>
      <c r="B3233" s="129"/>
      <c r="C3233" s="129"/>
      <c r="D3233" s="129"/>
      <c r="E3233" s="56"/>
      <c r="F3233" s="133"/>
      <c r="G3233" s="56"/>
      <c r="H3233" s="84"/>
      <c r="I3233" s="84"/>
      <c r="J3233" s="125"/>
      <c r="K3233" s="125"/>
    </row>
    <row r="3234" spans="1:11" x14ac:dyDescent="0.25">
      <c r="A3234" s="110"/>
      <c r="B3234" s="129"/>
      <c r="C3234" s="129"/>
      <c r="D3234" s="129"/>
      <c r="E3234" s="56"/>
      <c r="F3234" s="133"/>
      <c r="G3234" s="56"/>
      <c r="H3234" s="84"/>
      <c r="I3234" s="84"/>
      <c r="J3234" s="125"/>
      <c r="K3234" s="125"/>
    </row>
    <row r="3235" spans="1:11" x14ac:dyDescent="0.25">
      <c r="A3235" s="110"/>
      <c r="B3235" s="129"/>
      <c r="C3235" s="129"/>
      <c r="D3235" s="129"/>
      <c r="E3235" s="56"/>
      <c r="F3235" s="133"/>
      <c r="G3235" s="56"/>
      <c r="H3235" s="84"/>
      <c r="I3235" s="84"/>
      <c r="J3235" s="125"/>
      <c r="K3235" s="125"/>
    </row>
    <row r="3236" spans="1:11" x14ac:dyDescent="0.25">
      <c r="A3236" s="110"/>
      <c r="B3236" s="129"/>
      <c r="C3236" s="129"/>
      <c r="D3236" s="129"/>
      <c r="E3236" s="56"/>
      <c r="F3236" s="133"/>
      <c r="G3236" s="56"/>
      <c r="H3236" s="84"/>
      <c r="I3236" s="84"/>
      <c r="J3236" s="125"/>
      <c r="K3236" s="125"/>
    </row>
    <row r="3237" spans="1:11" x14ac:dyDescent="0.25">
      <c r="A3237" s="110"/>
      <c r="B3237" s="129"/>
      <c r="C3237" s="129"/>
      <c r="D3237" s="129"/>
      <c r="E3237" s="56"/>
      <c r="F3237" s="133"/>
      <c r="G3237" s="56"/>
      <c r="H3237" s="84"/>
      <c r="I3237" s="84"/>
      <c r="J3237" s="125"/>
      <c r="K3237" s="125"/>
    </row>
    <row r="3238" spans="1:11" x14ac:dyDescent="0.25">
      <c r="A3238" s="110"/>
      <c r="B3238" s="129"/>
      <c r="C3238" s="129"/>
      <c r="D3238" s="129"/>
      <c r="E3238" s="56"/>
      <c r="F3238" s="133"/>
      <c r="G3238" s="56"/>
      <c r="H3238" s="84"/>
      <c r="I3238" s="84"/>
      <c r="J3238" s="125"/>
      <c r="K3238" s="125"/>
    </row>
    <row r="3239" spans="1:11" x14ac:dyDescent="0.25">
      <c r="A3239" s="110"/>
      <c r="B3239" s="129"/>
      <c r="C3239" s="129"/>
      <c r="D3239" s="129"/>
      <c r="E3239" s="56"/>
      <c r="F3239" s="133"/>
      <c r="G3239" s="56"/>
      <c r="H3239" s="84"/>
      <c r="I3239" s="84"/>
      <c r="J3239" s="125"/>
      <c r="K3239" s="125"/>
    </row>
    <row r="3240" spans="1:11" x14ac:dyDescent="0.25">
      <c r="A3240" s="110"/>
      <c r="B3240" s="129"/>
      <c r="C3240" s="129"/>
      <c r="D3240" s="129"/>
      <c r="E3240" s="56"/>
      <c r="F3240" s="133"/>
      <c r="G3240" s="56"/>
      <c r="H3240" s="84"/>
      <c r="I3240" s="84"/>
      <c r="J3240" s="125"/>
      <c r="K3240" s="125"/>
    </row>
    <row r="3241" spans="1:11" x14ac:dyDescent="0.25">
      <c r="A3241" s="110"/>
      <c r="B3241" s="129"/>
      <c r="C3241" s="129"/>
      <c r="D3241" s="129"/>
      <c r="E3241" s="56"/>
      <c r="F3241" s="133"/>
      <c r="G3241" s="56"/>
      <c r="H3241" s="84"/>
      <c r="I3241" s="84"/>
      <c r="J3241" s="125"/>
      <c r="K3241" s="125"/>
    </row>
    <row r="3242" spans="1:11" x14ac:dyDescent="0.25">
      <c r="A3242" s="110"/>
      <c r="B3242" s="129"/>
      <c r="C3242" s="129"/>
      <c r="D3242" s="129"/>
      <c r="E3242" s="56"/>
      <c r="F3242" s="133"/>
      <c r="G3242" s="56"/>
      <c r="H3242" s="84"/>
      <c r="I3242" s="84"/>
      <c r="J3242" s="125"/>
      <c r="K3242" s="125"/>
    </row>
    <row r="3243" spans="1:11" x14ac:dyDescent="0.25">
      <c r="A3243" s="110"/>
      <c r="B3243" s="129"/>
      <c r="C3243" s="129"/>
      <c r="D3243" s="129"/>
      <c r="E3243" s="56"/>
      <c r="F3243" s="133"/>
      <c r="G3243" s="56"/>
      <c r="H3243" s="84"/>
      <c r="I3243" s="84"/>
      <c r="J3243" s="125"/>
      <c r="K3243" s="125"/>
    </row>
    <row r="3244" spans="1:11" x14ac:dyDescent="0.25">
      <c r="A3244" s="110"/>
      <c r="B3244" s="129"/>
      <c r="C3244" s="129"/>
      <c r="D3244" s="129"/>
      <c r="E3244" s="56"/>
      <c r="F3244" s="133"/>
      <c r="G3244" s="56"/>
      <c r="H3244" s="84"/>
      <c r="I3244" s="84"/>
      <c r="J3244" s="125"/>
      <c r="K3244" s="125"/>
    </row>
    <row r="3245" spans="1:11" x14ac:dyDescent="0.25">
      <c r="A3245" s="110"/>
      <c r="B3245" s="129"/>
      <c r="C3245" s="129"/>
      <c r="D3245" s="129"/>
      <c r="E3245" s="56"/>
      <c r="F3245" s="133"/>
      <c r="G3245" s="56"/>
      <c r="H3245" s="84"/>
      <c r="I3245" s="84"/>
      <c r="J3245" s="125"/>
      <c r="K3245" s="125"/>
    </row>
    <row r="3246" spans="1:11" x14ac:dyDescent="0.25">
      <c r="A3246" s="110"/>
      <c r="B3246" s="129"/>
      <c r="C3246" s="129"/>
      <c r="D3246" s="129"/>
      <c r="E3246" s="56"/>
      <c r="F3246" s="133"/>
      <c r="G3246" s="56"/>
      <c r="H3246" s="84"/>
      <c r="I3246" s="84"/>
      <c r="J3246" s="125"/>
      <c r="K3246" s="125"/>
    </row>
    <row r="3247" spans="1:11" x14ac:dyDescent="0.25">
      <c r="A3247" s="110"/>
      <c r="B3247" s="129"/>
      <c r="C3247" s="129"/>
      <c r="D3247" s="129"/>
      <c r="E3247" s="56"/>
      <c r="F3247" s="133"/>
      <c r="G3247" s="56"/>
      <c r="H3247" s="84"/>
      <c r="I3247" s="84"/>
      <c r="J3247" s="125"/>
      <c r="K3247" s="125"/>
    </row>
    <row r="3248" spans="1:11" x14ac:dyDescent="0.25">
      <c r="A3248" s="110"/>
      <c r="B3248" s="129"/>
      <c r="C3248" s="129"/>
      <c r="D3248" s="129"/>
      <c r="E3248" s="56"/>
      <c r="F3248" s="133"/>
      <c r="G3248" s="56"/>
      <c r="H3248" s="84"/>
      <c r="I3248" s="84"/>
      <c r="J3248" s="125"/>
      <c r="K3248" s="125"/>
    </row>
    <row r="3249" spans="1:11" x14ac:dyDescent="0.25">
      <c r="A3249" s="110"/>
      <c r="B3249" s="129"/>
      <c r="C3249" s="129"/>
      <c r="D3249" s="129"/>
      <c r="E3249" s="56"/>
      <c r="F3249" s="133"/>
      <c r="G3249" s="56"/>
      <c r="H3249" s="84"/>
      <c r="I3249" s="84"/>
      <c r="J3249" s="125"/>
      <c r="K3249" s="125"/>
    </row>
    <row r="3250" spans="1:11" x14ac:dyDescent="0.25">
      <c r="A3250" s="110"/>
      <c r="B3250" s="129"/>
      <c r="C3250" s="129"/>
      <c r="D3250" s="129"/>
      <c r="E3250" s="56"/>
      <c r="F3250" s="133"/>
      <c r="G3250" s="56"/>
      <c r="H3250" s="84"/>
      <c r="I3250" s="84"/>
      <c r="J3250" s="125"/>
      <c r="K3250" s="125"/>
    </row>
    <row r="3251" spans="1:11" x14ac:dyDescent="0.25">
      <c r="A3251" s="110"/>
      <c r="B3251" s="129"/>
      <c r="C3251" s="129"/>
      <c r="D3251" s="129"/>
      <c r="E3251" s="56"/>
      <c r="F3251" s="133"/>
      <c r="G3251" s="56"/>
      <c r="H3251" s="84"/>
      <c r="I3251" s="84"/>
      <c r="J3251" s="125"/>
      <c r="K3251" s="125"/>
    </row>
    <row r="3252" spans="1:11" x14ac:dyDescent="0.25">
      <c r="A3252" s="110"/>
      <c r="B3252" s="129"/>
      <c r="C3252" s="129"/>
      <c r="D3252" s="129"/>
      <c r="E3252" s="56"/>
      <c r="F3252" s="133"/>
      <c r="G3252" s="56"/>
      <c r="H3252" s="84"/>
      <c r="I3252" s="84"/>
      <c r="J3252" s="125"/>
      <c r="K3252" s="125"/>
    </row>
    <row r="3253" spans="1:11" x14ac:dyDescent="0.25">
      <c r="A3253" s="110"/>
      <c r="B3253" s="129"/>
      <c r="C3253" s="129"/>
      <c r="D3253" s="129"/>
      <c r="E3253" s="56"/>
      <c r="F3253" s="133"/>
      <c r="G3253" s="56"/>
      <c r="H3253" s="84"/>
      <c r="I3253" s="84"/>
      <c r="J3253" s="125"/>
      <c r="K3253" s="125"/>
    </row>
    <row r="3254" spans="1:11" x14ac:dyDescent="0.25">
      <c r="A3254" s="110"/>
      <c r="B3254" s="129"/>
      <c r="C3254" s="129"/>
      <c r="D3254" s="129"/>
      <c r="E3254" s="56"/>
      <c r="F3254" s="133"/>
      <c r="G3254" s="56"/>
      <c r="H3254" s="84"/>
      <c r="I3254" s="84"/>
      <c r="J3254" s="125"/>
      <c r="K3254" s="125"/>
    </row>
    <row r="3255" spans="1:11" x14ac:dyDescent="0.25">
      <c r="A3255" s="110"/>
      <c r="B3255" s="129"/>
      <c r="C3255" s="129"/>
      <c r="D3255" s="129"/>
      <c r="E3255" s="56"/>
      <c r="F3255" s="133"/>
      <c r="G3255" s="56"/>
      <c r="H3255" s="84"/>
      <c r="I3255" s="84"/>
      <c r="J3255" s="125"/>
      <c r="K3255" s="125"/>
    </row>
    <row r="3256" spans="1:11" x14ac:dyDescent="0.25">
      <c r="A3256" s="110"/>
      <c r="B3256" s="129"/>
      <c r="C3256" s="129"/>
      <c r="D3256" s="129"/>
      <c r="E3256" s="56"/>
      <c r="F3256" s="133"/>
      <c r="G3256" s="56"/>
      <c r="H3256" s="84"/>
      <c r="I3256" s="84"/>
      <c r="J3256" s="125"/>
      <c r="K3256" s="125"/>
    </row>
    <row r="3257" spans="1:11" x14ac:dyDescent="0.25">
      <c r="A3257" s="110"/>
      <c r="B3257" s="129"/>
      <c r="C3257" s="129"/>
      <c r="D3257" s="129"/>
      <c r="E3257" s="56"/>
      <c r="F3257" s="133"/>
      <c r="G3257" s="56"/>
      <c r="H3257" s="84"/>
      <c r="I3257" s="84"/>
      <c r="J3257" s="125"/>
      <c r="K3257" s="125"/>
    </row>
    <row r="3258" spans="1:11" x14ac:dyDescent="0.25">
      <c r="A3258" s="110"/>
      <c r="B3258" s="129"/>
      <c r="C3258" s="129"/>
      <c r="D3258" s="129"/>
      <c r="E3258" s="56"/>
      <c r="F3258" s="133"/>
      <c r="G3258" s="56"/>
      <c r="H3258" s="84"/>
      <c r="I3258" s="84"/>
      <c r="J3258" s="125"/>
      <c r="K3258" s="125"/>
    </row>
    <row r="3259" spans="1:11" x14ac:dyDescent="0.25">
      <c r="A3259" s="110"/>
      <c r="B3259" s="129"/>
      <c r="C3259" s="129"/>
      <c r="D3259" s="129"/>
      <c r="E3259" s="56"/>
      <c r="F3259" s="133"/>
      <c r="G3259" s="56"/>
      <c r="H3259" s="84"/>
      <c r="I3259" s="84"/>
      <c r="J3259" s="125"/>
      <c r="K3259" s="125"/>
    </row>
    <row r="3260" spans="1:11" x14ac:dyDescent="0.25">
      <c r="A3260" s="110"/>
      <c r="B3260" s="129"/>
      <c r="C3260" s="129"/>
      <c r="D3260" s="129"/>
      <c r="E3260" s="56"/>
      <c r="F3260" s="133"/>
      <c r="G3260" s="56"/>
      <c r="H3260" s="84"/>
      <c r="I3260" s="84"/>
      <c r="J3260" s="125"/>
      <c r="K3260" s="125"/>
    </row>
    <row r="3261" spans="1:11" x14ac:dyDescent="0.25">
      <c r="A3261" s="110"/>
      <c r="B3261" s="129"/>
      <c r="C3261" s="129"/>
      <c r="D3261" s="129"/>
      <c r="E3261" s="56"/>
      <c r="F3261" s="133"/>
      <c r="G3261" s="56"/>
      <c r="H3261" s="84"/>
      <c r="I3261" s="84"/>
      <c r="J3261" s="125"/>
      <c r="K3261" s="125"/>
    </row>
    <row r="3262" spans="1:11" x14ac:dyDescent="0.25">
      <c r="A3262" s="110"/>
      <c r="B3262" s="129"/>
      <c r="C3262" s="129"/>
      <c r="D3262" s="129"/>
      <c r="E3262" s="56"/>
      <c r="F3262" s="133"/>
      <c r="G3262" s="56"/>
      <c r="H3262" s="84"/>
      <c r="I3262" s="84"/>
      <c r="J3262" s="125"/>
      <c r="K3262" s="125"/>
    </row>
    <row r="3263" spans="1:11" x14ac:dyDescent="0.25">
      <c r="A3263" s="110"/>
      <c r="B3263" s="129"/>
      <c r="C3263" s="129"/>
      <c r="D3263" s="129"/>
      <c r="E3263" s="56"/>
      <c r="F3263" s="133"/>
      <c r="G3263" s="56"/>
      <c r="H3263" s="84"/>
      <c r="I3263" s="84"/>
      <c r="J3263" s="125"/>
      <c r="K3263" s="125"/>
    </row>
    <row r="3264" spans="1:11" x14ac:dyDescent="0.25">
      <c r="A3264" s="110"/>
      <c r="B3264" s="129"/>
      <c r="C3264" s="129"/>
      <c r="D3264" s="129"/>
      <c r="E3264" s="56"/>
      <c r="F3264" s="133"/>
      <c r="G3264" s="56"/>
      <c r="H3264" s="84"/>
      <c r="I3264" s="84"/>
      <c r="J3264" s="125"/>
      <c r="K3264" s="125"/>
    </row>
    <row r="3265" spans="1:11" x14ac:dyDescent="0.25">
      <c r="A3265" s="110"/>
      <c r="B3265" s="129"/>
      <c r="C3265" s="129"/>
      <c r="D3265" s="129"/>
      <c r="E3265" s="56"/>
      <c r="F3265" s="133"/>
      <c r="G3265" s="56"/>
      <c r="H3265" s="84"/>
      <c r="I3265" s="84"/>
      <c r="J3265" s="125"/>
      <c r="K3265" s="125"/>
    </row>
    <row r="3266" spans="1:11" x14ac:dyDescent="0.25">
      <c r="A3266" s="110"/>
      <c r="B3266" s="129"/>
      <c r="C3266" s="129"/>
      <c r="D3266" s="129"/>
      <c r="E3266" s="56"/>
      <c r="F3266" s="133"/>
      <c r="G3266" s="56"/>
      <c r="H3266" s="84"/>
      <c r="I3266" s="84"/>
      <c r="J3266" s="125"/>
      <c r="K3266" s="125"/>
    </row>
    <row r="3267" spans="1:11" x14ac:dyDescent="0.25">
      <c r="A3267" s="110"/>
      <c r="B3267" s="129"/>
      <c r="C3267" s="129"/>
      <c r="D3267" s="129"/>
      <c r="E3267" s="56"/>
      <c r="F3267" s="133"/>
      <c r="G3267" s="56"/>
      <c r="H3267" s="84"/>
      <c r="I3267" s="84"/>
      <c r="J3267" s="125"/>
      <c r="K3267" s="125"/>
    </row>
    <row r="3268" spans="1:11" x14ac:dyDescent="0.25">
      <c r="A3268" s="110"/>
      <c r="B3268" s="129"/>
      <c r="C3268" s="129"/>
      <c r="D3268" s="129"/>
      <c r="E3268" s="56"/>
      <c r="F3268" s="133"/>
      <c r="G3268" s="56"/>
      <c r="H3268" s="84"/>
      <c r="I3268" s="84"/>
      <c r="J3268" s="125"/>
      <c r="K3268" s="125"/>
    </row>
    <row r="3269" spans="1:11" x14ac:dyDescent="0.25">
      <c r="A3269" s="110"/>
      <c r="B3269" s="129"/>
      <c r="C3269" s="129"/>
      <c r="D3269" s="129"/>
      <c r="E3269" s="56"/>
      <c r="F3269" s="133"/>
      <c r="G3269" s="56"/>
      <c r="H3269" s="84"/>
      <c r="I3269" s="84"/>
      <c r="J3269" s="125"/>
      <c r="K3269" s="125"/>
    </row>
    <row r="3270" spans="1:11" x14ac:dyDescent="0.25">
      <c r="A3270" s="110"/>
      <c r="B3270" s="129"/>
      <c r="C3270" s="129"/>
      <c r="D3270" s="129"/>
      <c r="E3270" s="56"/>
      <c r="F3270" s="133"/>
      <c r="G3270" s="56"/>
      <c r="H3270" s="84"/>
      <c r="I3270" s="84"/>
      <c r="J3270" s="125"/>
      <c r="K3270" s="125"/>
    </row>
    <row r="3271" spans="1:11" x14ac:dyDescent="0.25">
      <c r="A3271" s="110"/>
      <c r="B3271" s="129"/>
      <c r="C3271" s="129"/>
      <c r="D3271" s="129"/>
      <c r="E3271" s="56"/>
      <c r="F3271" s="133"/>
      <c r="G3271" s="56"/>
      <c r="H3271" s="84"/>
      <c r="I3271" s="84"/>
      <c r="J3271" s="125"/>
      <c r="K3271" s="125"/>
    </row>
    <row r="3272" spans="1:11" x14ac:dyDescent="0.25">
      <c r="A3272" s="110"/>
      <c r="B3272" s="129"/>
      <c r="C3272" s="129"/>
      <c r="D3272" s="129"/>
      <c r="E3272" s="56"/>
      <c r="F3272" s="133"/>
      <c r="G3272" s="56"/>
      <c r="H3272" s="84"/>
      <c r="I3272" s="84"/>
      <c r="J3272" s="125"/>
      <c r="K3272" s="125"/>
    </row>
    <row r="3273" spans="1:11" x14ac:dyDescent="0.25">
      <c r="A3273" s="110"/>
      <c r="B3273" s="129"/>
      <c r="C3273" s="129"/>
      <c r="D3273" s="129"/>
      <c r="E3273" s="56"/>
      <c r="F3273" s="133"/>
      <c r="G3273" s="56"/>
      <c r="H3273" s="84"/>
      <c r="I3273" s="84"/>
      <c r="J3273" s="125"/>
      <c r="K3273" s="125"/>
    </row>
    <row r="3274" spans="1:11" x14ac:dyDescent="0.25">
      <c r="A3274" s="110"/>
      <c r="B3274" s="129"/>
      <c r="C3274" s="129"/>
      <c r="D3274" s="129"/>
      <c r="E3274" s="56"/>
      <c r="F3274" s="133"/>
      <c r="G3274" s="56"/>
      <c r="H3274" s="84"/>
      <c r="I3274" s="84"/>
      <c r="J3274" s="125"/>
      <c r="K3274" s="125"/>
    </row>
    <row r="3275" spans="1:11" x14ac:dyDescent="0.25">
      <c r="A3275" s="110"/>
      <c r="B3275" s="129"/>
      <c r="C3275" s="129"/>
      <c r="D3275" s="129"/>
      <c r="E3275" s="56"/>
      <c r="F3275" s="133"/>
      <c r="G3275" s="56"/>
      <c r="H3275" s="84"/>
      <c r="I3275" s="84"/>
      <c r="J3275" s="125"/>
      <c r="K3275" s="125"/>
    </row>
    <row r="3276" spans="1:11" x14ac:dyDescent="0.25">
      <c r="A3276" s="110"/>
      <c r="B3276" s="129"/>
      <c r="C3276" s="129"/>
      <c r="D3276" s="129"/>
      <c r="E3276" s="56"/>
      <c r="F3276" s="133"/>
      <c r="G3276" s="56"/>
      <c r="H3276" s="84"/>
      <c r="I3276" s="84"/>
      <c r="J3276" s="125"/>
      <c r="K3276" s="125"/>
    </row>
    <row r="3277" spans="1:11" x14ac:dyDescent="0.25">
      <c r="A3277" s="110"/>
      <c r="B3277" s="129"/>
      <c r="C3277" s="129"/>
      <c r="D3277" s="129"/>
      <c r="E3277" s="56"/>
      <c r="F3277" s="133"/>
      <c r="G3277" s="56"/>
      <c r="H3277" s="84"/>
      <c r="I3277" s="84"/>
      <c r="J3277" s="125"/>
      <c r="K3277" s="125"/>
    </row>
    <row r="3278" spans="1:11" x14ac:dyDescent="0.25">
      <c r="A3278" s="110"/>
      <c r="B3278" s="129"/>
      <c r="C3278" s="129"/>
      <c r="D3278" s="129"/>
      <c r="E3278" s="56"/>
      <c r="F3278" s="133"/>
      <c r="G3278" s="56"/>
      <c r="H3278" s="84"/>
      <c r="I3278" s="84"/>
      <c r="J3278" s="125"/>
      <c r="K3278" s="125"/>
    </row>
    <row r="3279" spans="1:11" x14ac:dyDescent="0.25">
      <c r="A3279" s="110"/>
      <c r="B3279" s="129"/>
      <c r="C3279" s="129"/>
      <c r="D3279" s="129"/>
      <c r="E3279" s="56"/>
      <c r="F3279" s="133"/>
      <c r="G3279" s="56"/>
      <c r="H3279" s="84"/>
      <c r="I3279" s="84"/>
      <c r="J3279" s="125"/>
      <c r="K3279" s="125"/>
    </row>
    <row r="3280" spans="1:11" x14ac:dyDescent="0.25">
      <c r="A3280" s="110"/>
      <c r="B3280" s="129"/>
      <c r="C3280" s="129"/>
      <c r="D3280" s="129"/>
      <c r="E3280" s="56"/>
      <c r="F3280" s="133"/>
      <c r="G3280" s="56"/>
      <c r="H3280" s="84"/>
      <c r="I3280" s="84"/>
      <c r="J3280" s="125"/>
      <c r="K3280" s="125"/>
    </row>
    <row r="3281" spans="1:11" x14ac:dyDescent="0.25">
      <c r="A3281" s="110"/>
      <c r="B3281" s="129"/>
      <c r="C3281" s="129"/>
      <c r="D3281" s="129"/>
      <c r="E3281" s="56"/>
      <c r="F3281" s="133"/>
      <c r="G3281" s="56"/>
      <c r="H3281" s="84"/>
      <c r="I3281" s="84"/>
      <c r="J3281" s="125"/>
      <c r="K3281" s="125"/>
    </row>
    <row r="3282" spans="1:11" x14ac:dyDescent="0.25">
      <c r="A3282" s="110"/>
      <c r="B3282" s="129"/>
      <c r="C3282" s="129"/>
      <c r="D3282" s="129"/>
      <c r="E3282" s="56"/>
      <c r="F3282" s="133"/>
      <c r="G3282" s="56"/>
      <c r="H3282" s="84"/>
      <c r="I3282" s="84"/>
      <c r="J3282" s="125"/>
      <c r="K3282" s="125"/>
    </row>
    <row r="3283" spans="1:11" x14ac:dyDescent="0.25">
      <c r="A3283" s="110"/>
      <c r="B3283" s="129"/>
      <c r="C3283" s="129"/>
      <c r="D3283" s="129"/>
      <c r="E3283" s="56"/>
      <c r="F3283" s="133"/>
      <c r="G3283" s="56"/>
      <c r="H3283" s="84"/>
      <c r="I3283" s="84"/>
      <c r="J3283" s="125"/>
      <c r="K3283" s="125"/>
    </row>
    <row r="3284" spans="1:11" x14ac:dyDescent="0.25">
      <c r="A3284" s="110"/>
      <c r="B3284" s="129"/>
      <c r="C3284" s="129"/>
      <c r="D3284" s="129"/>
      <c r="E3284" s="56"/>
      <c r="F3284" s="133"/>
      <c r="G3284" s="56"/>
      <c r="H3284" s="84"/>
      <c r="I3284" s="84"/>
      <c r="J3284" s="125"/>
      <c r="K3284" s="125"/>
    </row>
    <row r="3285" spans="1:11" x14ac:dyDescent="0.25">
      <c r="A3285" s="110"/>
      <c r="B3285" s="129"/>
      <c r="C3285" s="129"/>
      <c r="D3285" s="129"/>
      <c r="E3285" s="56"/>
      <c r="F3285" s="133"/>
      <c r="G3285" s="56"/>
      <c r="H3285" s="84"/>
      <c r="I3285" s="84"/>
      <c r="J3285" s="125"/>
      <c r="K3285" s="125"/>
    </row>
    <row r="3286" spans="1:11" x14ac:dyDescent="0.25">
      <c r="A3286" s="110"/>
      <c r="B3286" s="129"/>
      <c r="C3286" s="129"/>
      <c r="D3286" s="129"/>
      <c r="E3286" s="56"/>
      <c r="F3286" s="133"/>
      <c r="G3286" s="56"/>
      <c r="H3286" s="84"/>
      <c r="I3286" s="84"/>
      <c r="J3286" s="125"/>
      <c r="K3286" s="125"/>
    </row>
    <row r="3287" spans="1:11" x14ac:dyDescent="0.25">
      <c r="A3287" s="110"/>
      <c r="B3287" s="129"/>
      <c r="C3287" s="129"/>
      <c r="D3287" s="129"/>
      <c r="E3287" s="56"/>
      <c r="F3287" s="133"/>
      <c r="G3287" s="56"/>
      <c r="H3287" s="84"/>
      <c r="I3287" s="84"/>
      <c r="J3287" s="125"/>
      <c r="K3287" s="125"/>
    </row>
    <row r="3288" spans="1:11" x14ac:dyDescent="0.25">
      <c r="A3288" s="110"/>
      <c r="B3288" s="129"/>
      <c r="C3288" s="129"/>
      <c r="D3288" s="129"/>
      <c r="E3288" s="56"/>
      <c r="F3288" s="133"/>
      <c r="G3288" s="56"/>
      <c r="H3288" s="84"/>
      <c r="I3288" s="84"/>
      <c r="J3288" s="125"/>
      <c r="K3288" s="125"/>
    </row>
    <row r="3289" spans="1:11" x14ac:dyDescent="0.25">
      <c r="A3289" s="110"/>
      <c r="B3289" s="129"/>
      <c r="C3289" s="129"/>
      <c r="D3289" s="129"/>
      <c r="E3289" s="56"/>
      <c r="F3289" s="133"/>
      <c r="G3289" s="56"/>
      <c r="H3289" s="84"/>
      <c r="I3289" s="84"/>
      <c r="J3289" s="125"/>
      <c r="K3289" s="125"/>
    </row>
    <row r="3290" spans="1:11" x14ac:dyDescent="0.25">
      <c r="A3290" s="110"/>
      <c r="B3290" s="129"/>
      <c r="C3290" s="129"/>
      <c r="D3290" s="129"/>
      <c r="E3290" s="56"/>
      <c r="F3290" s="133"/>
      <c r="G3290" s="56"/>
      <c r="H3290" s="84"/>
      <c r="I3290" s="84"/>
      <c r="J3290" s="125"/>
      <c r="K3290" s="125"/>
    </row>
    <row r="3291" spans="1:11" x14ac:dyDescent="0.25">
      <c r="A3291" s="110"/>
      <c r="B3291" s="129"/>
      <c r="C3291" s="129"/>
      <c r="D3291" s="129"/>
      <c r="E3291" s="56"/>
      <c r="F3291" s="133"/>
      <c r="G3291" s="56"/>
      <c r="H3291" s="84"/>
      <c r="I3291" s="84"/>
      <c r="J3291" s="125"/>
      <c r="K3291" s="125"/>
    </row>
    <row r="3292" spans="1:11" x14ac:dyDescent="0.25">
      <c r="A3292" s="110"/>
      <c r="B3292" s="129"/>
      <c r="C3292" s="129"/>
      <c r="D3292" s="129"/>
      <c r="E3292" s="56"/>
      <c r="F3292" s="133"/>
      <c r="G3292" s="56"/>
      <c r="H3292" s="84"/>
      <c r="I3292" s="84"/>
      <c r="J3292" s="125"/>
      <c r="K3292" s="125"/>
    </row>
    <row r="3293" spans="1:11" x14ac:dyDescent="0.25">
      <c r="A3293" s="110"/>
      <c r="B3293" s="129"/>
      <c r="C3293" s="129"/>
      <c r="D3293" s="129"/>
      <c r="E3293" s="56"/>
      <c r="F3293" s="133"/>
      <c r="G3293" s="56"/>
      <c r="H3293" s="84"/>
      <c r="I3293" s="84"/>
      <c r="J3293" s="125"/>
      <c r="K3293" s="125"/>
    </row>
    <row r="3294" spans="1:11" x14ac:dyDescent="0.25">
      <c r="A3294" s="110"/>
      <c r="B3294" s="129"/>
      <c r="C3294" s="129"/>
      <c r="D3294" s="129"/>
      <c r="E3294" s="56"/>
      <c r="F3294" s="133"/>
      <c r="G3294" s="56"/>
      <c r="H3294" s="84"/>
      <c r="I3294" s="84"/>
      <c r="J3294" s="125"/>
      <c r="K3294" s="125"/>
    </row>
    <row r="3295" spans="1:11" x14ac:dyDescent="0.25">
      <c r="A3295" s="110"/>
      <c r="B3295" s="129"/>
      <c r="C3295" s="129"/>
      <c r="D3295" s="129"/>
      <c r="E3295" s="56"/>
      <c r="F3295" s="133"/>
      <c r="G3295" s="56"/>
      <c r="H3295" s="84"/>
      <c r="I3295" s="84"/>
      <c r="J3295" s="125"/>
      <c r="K3295" s="125"/>
    </row>
    <row r="3296" spans="1:11" x14ac:dyDescent="0.25">
      <c r="A3296" s="110"/>
      <c r="B3296" s="129"/>
      <c r="C3296" s="129"/>
      <c r="D3296" s="129"/>
      <c r="E3296" s="56"/>
      <c r="F3296" s="133"/>
      <c r="G3296" s="56"/>
      <c r="H3296" s="84"/>
      <c r="I3296" s="84"/>
      <c r="J3296" s="125"/>
      <c r="K3296" s="125"/>
    </row>
    <row r="3297" spans="1:11" x14ac:dyDescent="0.25">
      <c r="A3297" s="110"/>
      <c r="B3297" s="129"/>
      <c r="C3297" s="129"/>
      <c r="D3297" s="129"/>
      <c r="E3297" s="56"/>
      <c r="F3297" s="133"/>
      <c r="G3297" s="56"/>
      <c r="H3297" s="84"/>
      <c r="I3297" s="84"/>
      <c r="J3297" s="125"/>
      <c r="K3297" s="125"/>
    </row>
    <row r="3298" spans="1:11" x14ac:dyDescent="0.25">
      <c r="A3298" s="110"/>
      <c r="B3298" s="129"/>
      <c r="C3298" s="129"/>
      <c r="D3298" s="129"/>
      <c r="E3298" s="56"/>
      <c r="F3298" s="133"/>
      <c r="G3298" s="56"/>
      <c r="H3298" s="84"/>
      <c r="I3298" s="84"/>
      <c r="J3298" s="125"/>
      <c r="K3298" s="125"/>
    </row>
    <row r="3299" spans="1:11" x14ac:dyDescent="0.25">
      <c r="A3299" s="110"/>
      <c r="B3299" s="129"/>
      <c r="C3299" s="129"/>
      <c r="D3299" s="129"/>
      <c r="E3299" s="56"/>
      <c r="F3299" s="133"/>
      <c r="G3299" s="56"/>
      <c r="H3299" s="84"/>
      <c r="I3299" s="84"/>
      <c r="J3299" s="125"/>
      <c r="K3299" s="125"/>
    </row>
    <row r="3300" spans="1:11" x14ac:dyDescent="0.25">
      <c r="A3300" s="110"/>
      <c r="B3300" s="129"/>
      <c r="C3300" s="129"/>
      <c r="D3300" s="129"/>
      <c r="E3300" s="56"/>
      <c r="F3300" s="133"/>
      <c r="G3300" s="56"/>
      <c r="H3300" s="84"/>
      <c r="I3300" s="84"/>
      <c r="J3300" s="125"/>
      <c r="K3300" s="125"/>
    </row>
    <row r="3301" spans="1:11" x14ac:dyDescent="0.25">
      <c r="A3301" s="110"/>
      <c r="B3301" s="129"/>
      <c r="C3301" s="129"/>
      <c r="D3301" s="129"/>
      <c r="E3301" s="56"/>
      <c r="F3301" s="133"/>
      <c r="G3301" s="56"/>
      <c r="H3301" s="84"/>
      <c r="I3301" s="84"/>
      <c r="J3301" s="125"/>
      <c r="K3301" s="125"/>
    </row>
    <row r="3302" spans="1:11" x14ac:dyDescent="0.25">
      <c r="A3302" s="110"/>
      <c r="B3302" s="129"/>
      <c r="C3302" s="129"/>
      <c r="D3302" s="129"/>
      <c r="E3302" s="56"/>
      <c r="F3302" s="133"/>
      <c r="G3302" s="56"/>
      <c r="H3302" s="84"/>
      <c r="I3302" s="84"/>
      <c r="J3302" s="125"/>
      <c r="K3302" s="125"/>
    </row>
    <row r="3303" spans="1:11" x14ac:dyDescent="0.25">
      <c r="A3303" s="110"/>
      <c r="B3303" s="129"/>
      <c r="C3303" s="129"/>
      <c r="D3303" s="129"/>
      <c r="E3303" s="56"/>
      <c r="F3303" s="133"/>
      <c r="G3303" s="56"/>
      <c r="H3303" s="84"/>
      <c r="I3303" s="84"/>
      <c r="J3303" s="125"/>
      <c r="K3303" s="125"/>
    </row>
    <row r="3304" spans="1:11" x14ac:dyDescent="0.25">
      <c r="A3304" s="110"/>
      <c r="B3304" s="129"/>
      <c r="C3304" s="129"/>
      <c r="D3304" s="129"/>
      <c r="E3304" s="56"/>
      <c r="F3304" s="133"/>
      <c r="G3304" s="56"/>
      <c r="H3304" s="84"/>
      <c r="I3304" s="84"/>
      <c r="J3304" s="125"/>
      <c r="K3304" s="125"/>
    </row>
    <row r="3305" spans="1:11" x14ac:dyDescent="0.25">
      <c r="A3305" s="110"/>
      <c r="B3305" s="129"/>
      <c r="C3305" s="129"/>
      <c r="D3305" s="129"/>
      <c r="E3305" s="56"/>
      <c r="F3305" s="133"/>
      <c r="G3305" s="56"/>
      <c r="H3305" s="84"/>
      <c r="I3305" s="84"/>
      <c r="J3305" s="125"/>
      <c r="K3305" s="125"/>
    </row>
    <row r="3306" spans="1:11" x14ac:dyDescent="0.25">
      <c r="A3306" s="110"/>
      <c r="B3306" s="129"/>
      <c r="C3306" s="129"/>
      <c r="D3306" s="129"/>
      <c r="E3306" s="56"/>
      <c r="F3306" s="133"/>
      <c r="G3306" s="56"/>
      <c r="H3306" s="84"/>
      <c r="I3306" s="84"/>
      <c r="J3306" s="125"/>
      <c r="K3306" s="125"/>
    </row>
    <row r="3307" spans="1:11" x14ac:dyDescent="0.25">
      <c r="A3307" s="110"/>
      <c r="B3307" s="129"/>
      <c r="C3307" s="129"/>
      <c r="D3307" s="129"/>
      <c r="E3307" s="56"/>
      <c r="F3307" s="133"/>
      <c r="G3307" s="56"/>
      <c r="H3307" s="84"/>
      <c r="I3307" s="84"/>
      <c r="J3307" s="125"/>
      <c r="K3307" s="125"/>
    </row>
    <row r="3308" spans="1:11" x14ac:dyDescent="0.25">
      <c r="A3308" s="110"/>
      <c r="B3308" s="129"/>
      <c r="C3308" s="129"/>
      <c r="D3308" s="129"/>
      <c r="E3308" s="56"/>
      <c r="F3308" s="133"/>
      <c r="G3308" s="56"/>
      <c r="H3308" s="84"/>
      <c r="I3308" s="84"/>
      <c r="J3308" s="125"/>
      <c r="K3308" s="125"/>
    </row>
    <row r="3309" spans="1:11" x14ac:dyDescent="0.25">
      <c r="A3309" s="110"/>
      <c r="B3309" s="129"/>
      <c r="C3309" s="129"/>
      <c r="D3309" s="129"/>
      <c r="E3309" s="56"/>
      <c r="F3309" s="133"/>
      <c r="G3309" s="56"/>
      <c r="H3309" s="84"/>
      <c r="I3309" s="84"/>
      <c r="J3309" s="125"/>
      <c r="K3309" s="125"/>
    </row>
    <row r="3310" spans="1:11" x14ac:dyDescent="0.25">
      <c r="A3310" s="110"/>
      <c r="B3310" s="129"/>
      <c r="C3310" s="129"/>
      <c r="D3310" s="129"/>
      <c r="E3310" s="56"/>
      <c r="F3310" s="133"/>
      <c r="G3310" s="56"/>
      <c r="H3310" s="84"/>
      <c r="I3310" s="84"/>
      <c r="J3310" s="125"/>
      <c r="K3310" s="125"/>
    </row>
    <row r="3311" spans="1:11" x14ac:dyDescent="0.25">
      <c r="A3311" s="110"/>
      <c r="B3311" s="129"/>
      <c r="C3311" s="129"/>
      <c r="D3311" s="129"/>
      <c r="E3311" s="56"/>
      <c r="F3311" s="133"/>
      <c r="G3311" s="56"/>
      <c r="H3311" s="84"/>
      <c r="I3311" s="84"/>
      <c r="J3311" s="125"/>
      <c r="K3311" s="125"/>
    </row>
    <row r="3312" spans="1:11" x14ac:dyDescent="0.25">
      <c r="A3312" s="110"/>
      <c r="B3312" s="129"/>
      <c r="C3312" s="129"/>
      <c r="D3312" s="129"/>
      <c r="E3312" s="56"/>
      <c r="F3312" s="133"/>
      <c r="G3312" s="56"/>
      <c r="H3312" s="84"/>
      <c r="I3312" s="84"/>
      <c r="J3312" s="125"/>
      <c r="K3312" s="125"/>
    </row>
    <row r="3313" spans="1:11" x14ac:dyDescent="0.25">
      <c r="A3313" s="110"/>
      <c r="B3313" s="129"/>
      <c r="C3313" s="129"/>
      <c r="D3313" s="129"/>
      <c r="E3313" s="56"/>
      <c r="F3313" s="133"/>
      <c r="G3313" s="56"/>
      <c r="H3313" s="84"/>
      <c r="I3313" s="84"/>
      <c r="J3313" s="125"/>
      <c r="K3313" s="125"/>
    </row>
    <row r="3314" spans="1:11" x14ac:dyDescent="0.25">
      <c r="A3314" s="110"/>
      <c r="B3314" s="129"/>
      <c r="C3314" s="129"/>
      <c r="D3314" s="129"/>
      <c r="E3314" s="56"/>
      <c r="F3314" s="133"/>
      <c r="G3314" s="56"/>
      <c r="H3314" s="84"/>
      <c r="I3314" s="84"/>
      <c r="J3314" s="125"/>
      <c r="K3314" s="125"/>
    </row>
    <row r="3315" spans="1:11" x14ac:dyDescent="0.25">
      <c r="A3315" s="110"/>
      <c r="B3315" s="129"/>
      <c r="C3315" s="129"/>
      <c r="D3315" s="129"/>
      <c r="E3315" s="56"/>
      <c r="F3315" s="133"/>
      <c r="G3315" s="56"/>
      <c r="H3315" s="84"/>
      <c r="I3315" s="84"/>
      <c r="J3315" s="125"/>
      <c r="K3315" s="125"/>
    </row>
    <row r="3316" spans="1:11" x14ac:dyDescent="0.25">
      <c r="A3316" s="110"/>
      <c r="B3316" s="129"/>
      <c r="C3316" s="129"/>
      <c r="D3316" s="129"/>
      <c r="E3316" s="56"/>
      <c r="F3316" s="133"/>
      <c r="G3316" s="56"/>
      <c r="H3316" s="84"/>
      <c r="I3316" s="84"/>
      <c r="J3316" s="125"/>
      <c r="K3316" s="125"/>
    </row>
    <row r="3317" spans="1:11" x14ac:dyDescent="0.25">
      <c r="A3317" s="110"/>
      <c r="B3317" s="129"/>
      <c r="C3317" s="129"/>
      <c r="D3317" s="129"/>
      <c r="E3317" s="56"/>
      <c r="F3317" s="133"/>
      <c r="G3317" s="56"/>
      <c r="H3317" s="84"/>
      <c r="I3317" s="84"/>
      <c r="J3317" s="125"/>
      <c r="K3317" s="125"/>
    </row>
    <row r="3318" spans="1:11" x14ac:dyDescent="0.25">
      <c r="A3318" s="110"/>
      <c r="B3318" s="129"/>
      <c r="C3318" s="129"/>
      <c r="D3318" s="129"/>
      <c r="E3318" s="56"/>
      <c r="F3318" s="133"/>
      <c r="G3318" s="56"/>
      <c r="H3318" s="84"/>
      <c r="I3318" s="84"/>
      <c r="J3318" s="125"/>
      <c r="K3318" s="125"/>
    </row>
    <row r="3319" spans="1:11" x14ac:dyDescent="0.25">
      <c r="A3319" s="110"/>
      <c r="B3319" s="129"/>
      <c r="C3319" s="129"/>
      <c r="D3319" s="129"/>
      <c r="E3319" s="56"/>
      <c r="F3319" s="133"/>
      <c r="G3319" s="56"/>
      <c r="H3319" s="84"/>
      <c r="I3319" s="84"/>
      <c r="J3319" s="125"/>
      <c r="K3319" s="125"/>
    </row>
    <row r="3320" spans="1:11" x14ac:dyDescent="0.25">
      <c r="A3320" s="110"/>
      <c r="B3320" s="129"/>
      <c r="C3320" s="129"/>
      <c r="D3320" s="129"/>
      <c r="E3320" s="56"/>
      <c r="F3320" s="133"/>
      <c r="G3320" s="56"/>
      <c r="H3320" s="84"/>
      <c r="I3320" s="84"/>
      <c r="J3320" s="125"/>
      <c r="K3320" s="125"/>
    </row>
    <row r="3321" spans="1:11" x14ac:dyDescent="0.25">
      <c r="A3321" s="110"/>
      <c r="B3321" s="129"/>
      <c r="C3321" s="129"/>
      <c r="D3321" s="129"/>
      <c r="E3321" s="56"/>
      <c r="F3321" s="133"/>
      <c r="G3321" s="56"/>
      <c r="H3321" s="84"/>
      <c r="I3321" s="84"/>
      <c r="J3321" s="125"/>
      <c r="K3321" s="125"/>
    </row>
    <row r="3322" spans="1:11" x14ac:dyDescent="0.25">
      <c r="A3322" s="110"/>
      <c r="B3322" s="129"/>
      <c r="C3322" s="129"/>
      <c r="D3322" s="129"/>
      <c r="E3322" s="56"/>
      <c r="F3322" s="133"/>
      <c r="G3322" s="56"/>
      <c r="H3322" s="84"/>
      <c r="I3322" s="84"/>
      <c r="J3322" s="125"/>
      <c r="K3322" s="125"/>
    </row>
    <row r="3323" spans="1:11" x14ac:dyDescent="0.25">
      <c r="A3323" s="110"/>
      <c r="B3323" s="129"/>
      <c r="C3323" s="129"/>
      <c r="D3323" s="129"/>
      <c r="E3323" s="56"/>
      <c r="F3323" s="133"/>
      <c r="G3323" s="56"/>
      <c r="H3323" s="84"/>
      <c r="I3323" s="84"/>
      <c r="J3323" s="125"/>
      <c r="K3323" s="125"/>
    </row>
    <row r="3324" spans="1:11" x14ac:dyDescent="0.25">
      <c r="A3324" s="110"/>
      <c r="B3324" s="129"/>
      <c r="C3324" s="129"/>
      <c r="D3324" s="129"/>
      <c r="E3324" s="56"/>
      <c r="F3324" s="133"/>
      <c r="G3324" s="56"/>
      <c r="H3324" s="84"/>
      <c r="I3324" s="84"/>
      <c r="J3324" s="125"/>
      <c r="K3324" s="125"/>
    </row>
    <row r="3325" spans="1:11" x14ac:dyDescent="0.25">
      <c r="A3325" s="110"/>
      <c r="B3325" s="129"/>
      <c r="C3325" s="129"/>
      <c r="D3325" s="129"/>
      <c r="E3325" s="56"/>
      <c r="F3325" s="133"/>
      <c r="G3325" s="56"/>
      <c r="H3325" s="84"/>
      <c r="I3325" s="84"/>
      <c r="J3325" s="125"/>
      <c r="K3325" s="125"/>
    </row>
    <row r="3326" spans="1:11" x14ac:dyDescent="0.25">
      <c r="A3326" s="110"/>
      <c r="B3326" s="129"/>
      <c r="C3326" s="129"/>
      <c r="D3326" s="129"/>
      <c r="E3326" s="56"/>
      <c r="F3326" s="133"/>
      <c r="G3326" s="56"/>
      <c r="H3326" s="84"/>
      <c r="I3326" s="84"/>
      <c r="J3326" s="125"/>
      <c r="K3326" s="125"/>
    </row>
    <row r="3327" spans="1:11" x14ac:dyDescent="0.25">
      <c r="A3327" s="110"/>
      <c r="B3327" s="129"/>
      <c r="C3327" s="129"/>
      <c r="D3327" s="129"/>
      <c r="E3327" s="56"/>
      <c r="F3327" s="133"/>
      <c r="G3327" s="56"/>
      <c r="H3327" s="84"/>
      <c r="I3327" s="84"/>
      <c r="J3327" s="125"/>
      <c r="K3327" s="125"/>
    </row>
    <row r="3328" spans="1:11" x14ac:dyDescent="0.25">
      <c r="A3328" s="110"/>
      <c r="B3328" s="129"/>
      <c r="C3328" s="129"/>
      <c r="D3328" s="129"/>
      <c r="E3328" s="56"/>
      <c r="F3328" s="133"/>
      <c r="G3328" s="56"/>
      <c r="H3328" s="84"/>
      <c r="I3328" s="84"/>
      <c r="J3328" s="125"/>
      <c r="K3328" s="125"/>
    </row>
    <row r="3329" spans="1:11" x14ac:dyDescent="0.25">
      <c r="A3329" s="110"/>
      <c r="B3329" s="129"/>
      <c r="C3329" s="129"/>
      <c r="D3329" s="129"/>
      <c r="E3329" s="56"/>
      <c r="F3329" s="133"/>
      <c r="G3329" s="56"/>
      <c r="H3329" s="84"/>
      <c r="I3329" s="84"/>
      <c r="J3329" s="125"/>
      <c r="K3329" s="125"/>
    </row>
    <row r="3330" spans="1:11" x14ac:dyDescent="0.25">
      <c r="A3330" s="110"/>
      <c r="B3330" s="129"/>
      <c r="C3330" s="129"/>
      <c r="D3330" s="129"/>
      <c r="E3330" s="56"/>
      <c r="F3330" s="133"/>
      <c r="G3330" s="56"/>
      <c r="H3330" s="84"/>
      <c r="I3330" s="84"/>
      <c r="J3330" s="125"/>
      <c r="K3330" s="125"/>
    </row>
    <row r="3331" spans="1:11" x14ac:dyDescent="0.25">
      <c r="A3331" s="110"/>
      <c r="B3331" s="129"/>
      <c r="C3331" s="129"/>
      <c r="D3331" s="129"/>
      <c r="E3331" s="56"/>
      <c r="F3331" s="133"/>
      <c r="G3331" s="56"/>
      <c r="H3331" s="84"/>
      <c r="I3331" s="84"/>
      <c r="J3331" s="125"/>
      <c r="K3331" s="125"/>
    </row>
    <row r="3332" spans="1:11" x14ac:dyDescent="0.25">
      <c r="A3332" s="110"/>
      <c r="B3332" s="129"/>
      <c r="C3332" s="129"/>
      <c r="D3332" s="129"/>
      <c r="E3332" s="56"/>
      <c r="F3332" s="133"/>
      <c r="G3332" s="56"/>
      <c r="H3332" s="84"/>
      <c r="I3332" s="84"/>
      <c r="J3332" s="125"/>
      <c r="K3332" s="125"/>
    </row>
    <row r="3333" spans="1:11" x14ac:dyDescent="0.25">
      <c r="A3333" s="110"/>
      <c r="B3333" s="129"/>
      <c r="C3333" s="129"/>
      <c r="D3333" s="129"/>
      <c r="E3333" s="56"/>
      <c r="F3333" s="133"/>
      <c r="G3333" s="56"/>
      <c r="H3333" s="84"/>
      <c r="I3333" s="84"/>
      <c r="J3333" s="125"/>
      <c r="K3333" s="125"/>
    </row>
    <row r="3334" spans="1:11" x14ac:dyDescent="0.25">
      <c r="A3334" s="110"/>
      <c r="B3334" s="129"/>
      <c r="C3334" s="129"/>
      <c r="D3334" s="129"/>
      <c r="E3334" s="56"/>
      <c r="F3334" s="133"/>
      <c r="G3334" s="56"/>
      <c r="H3334" s="84"/>
      <c r="I3334" s="84"/>
      <c r="J3334" s="125"/>
      <c r="K3334" s="125"/>
    </row>
    <row r="3335" spans="1:11" x14ac:dyDescent="0.25">
      <c r="A3335" s="110"/>
      <c r="B3335" s="129"/>
      <c r="C3335" s="129"/>
      <c r="D3335" s="129"/>
      <c r="E3335" s="56"/>
      <c r="F3335" s="133"/>
      <c r="G3335" s="56"/>
      <c r="H3335" s="84"/>
      <c r="I3335" s="84"/>
      <c r="J3335" s="125"/>
      <c r="K3335" s="125"/>
    </row>
    <row r="3336" spans="1:11" x14ac:dyDescent="0.25">
      <c r="A3336" s="110"/>
      <c r="B3336" s="129"/>
      <c r="C3336" s="129"/>
      <c r="D3336" s="129"/>
      <c r="E3336" s="56"/>
      <c r="F3336" s="133"/>
      <c r="G3336" s="56"/>
      <c r="H3336" s="84"/>
      <c r="I3336" s="84"/>
      <c r="J3336" s="125"/>
      <c r="K3336" s="125"/>
    </row>
    <row r="3337" spans="1:11" x14ac:dyDescent="0.25">
      <c r="A3337" s="110"/>
      <c r="B3337" s="129"/>
      <c r="C3337" s="129"/>
      <c r="D3337" s="129"/>
      <c r="E3337" s="56"/>
      <c r="F3337" s="133"/>
      <c r="G3337" s="56"/>
      <c r="H3337" s="84"/>
      <c r="I3337" s="84"/>
      <c r="J3337" s="125"/>
      <c r="K3337" s="125"/>
    </row>
    <row r="3338" spans="1:11" x14ac:dyDescent="0.25">
      <c r="A3338" s="110"/>
      <c r="B3338" s="129"/>
      <c r="C3338" s="129"/>
      <c r="D3338" s="129"/>
      <c r="E3338" s="56"/>
      <c r="F3338" s="133"/>
      <c r="G3338" s="56"/>
      <c r="H3338" s="84"/>
      <c r="I3338" s="84"/>
      <c r="J3338" s="125"/>
      <c r="K3338" s="125"/>
    </row>
    <row r="3339" spans="1:11" x14ac:dyDescent="0.25">
      <c r="A3339" s="110"/>
      <c r="B3339" s="129"/>
      <c r="C3339" s="129"/>
      <c r="D3339" s="129"/>
      <c r="E3339" s="56"/>
      <c r="F3339" s="133"/>
      <c r="G3339" s="56"/>
      <c r="H3339" s="84"/>
      <c r="I3339" s="84"/>
      <c r="J3339" s="125"/>
      <c r="K3339" s="125"/>
    </row>
    <row r="3340" spans="1:11" x14ac:dyDescent="0.25">
      <c r="A3340" s="110"/>
      <c r="B3340" s="129"/>
      <c r="C3340" s="129"/>
      <c r="D3340" s="129"/>
      <c r="E3340" s="56"/>
      <c r="F3340" s="133"/>
      <c r="G3340" s="56"/>
      <c r="H3340" s="84"/>
      <c r="I3340" s="84"/>
      <c r="J3340" s="125"/>
      <c r="K3340" s="125"/>
    </row>
    <row r="3341" spans="1:11" x14ac:dyDescent="0.25">
      <c r="A3341" s="110"/>
      <c r="B3341" s="129"/>
      <c r="C3341" s="129"/>
      <c r="D3341" s="129"/>
      <c r="E3341" s="56"/>
      <c r="F3341" s="133"/>
      <c r="G3341" s="56"/>
      <c r="H3341" s="84"/>
      <c r="I3341" s="84"/>
      <c r="J3341" s="125"/>
      <c r="K3341" s="125"/>
    </row>
    <row r="3342" spans="1:11" x14ac:dyDescent="0.25">
      <c r="A3342" s="110"/>
      <c r="B3342" s="129"/>
      <c r="C3342" s="129"/>
      <c r="D3342" s="129"/>
      <c r="E3342" s="56"/>
      <c r="F3342" s="133"/>
      <c r="G3342" s="56"/>
      <c r="H3342" s="84"/>
      <c r="I3342" s="84"/>
      <c r="J3342" s="125"/>
      <c r="K3342" s="125"/>
    </row>
    <row r="3343" spans="1:11" x14ac:dyDescent="0.25">
      <c r="A3343" s="110"/>
      <c r="B3343" s="129"/>
      <c r="C3343" s="129"/>
      <c r="D3343" s="129"/>
      <c r="E3343" s="56"/>
      <c r="F3343" s="133"/>
      <c r="G3343" s="56"/>
      <c r="H3343" s="84"/>
      <c r="I3343" s="84"/>
      <c r="J3343" s="125"/>
      <c r="K3343" s="125"/>
    </row>
    <row r="3344" spans="1:11" x14ac:dyDescent="0.25">
      <c r="A3344" s="110"/>
      <c r="B3344" s="129"/>
      <c r="C3344" s="129"/>
      <c r="D3344" s="129"/>
      <c r="E3344" s="56"/>
      <c r="F3344" s="133"/>
      <c r="G3344" s="56"/>
      <c r="H3344" s="84"/>
      <c r="I3344" s="84"/>
      <c r="J3344" s="125"/>
      <c r="K3344" s="125"/>
    </row>
    <row r="3345" spans="1:11" x14ac:dyDescent="0.25">
      <c r="A3345" s="110"/>
      <c r="B3345" s="129"/>
      <c r="C3345" s="129"/>
      <c r="D3345" s="129"/>
      <c r="E3345" s="56"/>
      <c r="F3345" s="133"/>
      <c r="G3345" s="56"/>
      <c r="H3345" s="84"/>
      <c r="I3345" s="84"/>
      <c r="J3345" s="125"/>
      <c r="K3345" s="125"/>
    </row>
    <row r="3346" spans="1:11" x14ac:dyDescent="0.25">
      <c r="A3346" s="110"/>
      <c r="B3346" s="129"/>
      <c r="C3346" s="129"/>
      <c r="D3346" s="129"/>
      <c r="E3346" s="56"/>
      <c r="F3346" s="133"/>
      <c r="G3346" s="56"/>
      <c r="H3346" s="84"/>
      <c r="I3346" s="84"/>
      <c r="J3346" s="125"/>
      <c r="K3346" s="125"/>
    </row>
    <row r="3347" spans="1:11" x14ac:dyDescent="0.25">
      <c r="A3347" s="110"/>
      <c r="B3347" s="129"/>
      <c r="C3347" s="129"/>
      <c r="D3347" s="129"/>
      <c r="E3347" s="56"/>
      <c r="F3347" s="133"/>
      <c r="G3347" s="56"/>
      <c r="H3347" s="84"/>
      <c r="I3347" s="84"/>
      <c r="J3347" s="125"/>
      <c r="K3347" s="125"/>
    </row>
    <row r="3348" spans="1:11" x14ac:dyDescent="0.25">
      <c r="A3348" s="110"/>
      <c r="B3348" s="129"/>
      <c r="C3348" s="129"/>
      <c r="D3348" s="129"/>
      <c r="E3348" s="56"/>
      <c r="F3348" s="133"/>
      <c r="G3348" s="56"/>
      <c r="H3348" s="84"/>
      <c r="I3348" s="84"/>
      <c r="J3348" s="125"/>
      <c r="K3348" s="125"/>
    </row>
    <row r="3349" spans="1:11" x14ac:dyDescent="0.25">
      <c r="A3349" s="110"/>
      <c r="B3349" s="129"/>
      <c r="C3349" s="129"/>
      <c r="D3349" s="129"/>
      <c r="E3349" s="56"/>
      <c r="F3349" s="133"/>
      <c r="G3349" s="56"/>
      <c r="H3349" s="84"/>
      <c r="I3349" s="84"/>
      <c r="J3349" s="125"/>
      <c r="K3349" s="125"/>
    </row>
    <row r="3350" spans="1:11" x14ac:dyDescent="0.25">
      <c r="A3350" s="110"/>
      <c r="B3350" s="129"/>
      <c r="C3350" s="129"/>
      <c r="D3350" s="129"/>
      <c r="E3350" s="56"/>
      <c r="F3350" s="133"/>
      <c r="G3350" s="56"/>
      <c r="H3350" s="84"/>
      <c r="I3350" s="84"/>
      <c r="J3350" s="125"/>
      <c r="K3350" s="125"/>
    </row>
    <row r="3351" spans="1:11" x14ac:dyDescent="0.25">
      <c r="A3351" s="110"/>
      <c r="B3351" s="129"/>
      <c r="C3351" s="129"/>
      <c r="D3351" s="129"/>
      <c r="E3351" s="56"/>
      <c r="F3351" s="133"/>
      <c r="G3351" s="56"/>
      <c r="H3351" s="84"/>
      <c r="I3351" s="84"/>
      <c r="J3351" s="125"/>
      <c r="K3351" s="125"/>
    </row>
    <row r="3352" spans="1:11" x14ac:dyDescent="0.25">
      <c r="A3352" s="110"/>
      <c r="B3352" s="129"/>
      <c r="C3352" s="129"/>
      <c r="D3352" s="129"/>
      <c r="E3352" s="56"/>
      <c r="F3352" s="133"/>
      <c r="G3352" s="56"/>
      <c r="H3352" s="84"/>
      <c r="I3352" s="84"/>
      <c r="J3352" s="125"/>
      <c r="K3352" s="125"/>
    </row>
    <row r="3353" spans="1:11" x14ac:dyDescent="0.25">
      <c r="A3353" s="110"/>
      <c r="B3353" s="129"/>
      <c r="C3353" s="129"/>
      <c r="D3353" s="129"/>
      <c r="E3353" s="56"/>
      <c r="F3353" s="133"/>
      <c r="G3353" s="56"/>
      <c r="H3353" s="84"/>
      <c r="I3353" s="84"/>
      <c r="J3353" s="125"/>
      <c r="K3353" s="125"/>
    </row>
    <row r="3354" spans="1:11" x14ac:dyDescent="0.25">
      <c r="A3354" s="110"/>
      <c r="B3354" s="129"/>
      <c r="C3354" s="129"/>
      <c r="D3354" s="129"/>
      <c r="E3354" s="56"/>
      <c r="F3354" s="133"/>
      <c r="G3354" s="56"/>
      <c r="H3354" s="84"/>
      <c r="I3354" s="84"/>
      <c r="J3354" s="125"/>
      <c r="K3354" s="125"/>
    </row>
    <row r="3355" spans="1:11" x14ac:dyDescent="0.25">
      <c r="A3355" s="110"/>
      <c r="B3355" s="129"/>
      <c r="C3355" s="129"/>
      <c r="D3355" s="129"/>
      <c r="E3355" s="56"/>
      <c r="F3355" s="133"/>
      <c r="G3355" s="56"/>
      <c r="H3355" s="84"/>
      <c r="I3355" s="84"/>
      <c r="J3355" s="125"/>
      <c r="K3355" s="125"/>
    </row>
    <row r="3356" spans="1:11" x14ac:dyDescent="0.25">
      <c r="A3356" s="110"/>
      <c r="B3356" s="129"/>
      <c r="C3356" s="129"/>
      <c r="D3356" s="129"/>
      <c r="E3356" s="56"/>
      <c r="F3356" s="133"/>
      <c r="G3356" s="56"/>
      <c r="H3356" s="84"/>
      <c r="I3356" s="84"/>
      <c r="J3356" s="125"/>
      <c r="K3356" s="125"/>
    </row>
    <row r="3357" spans="1:11" x14ac:dyDescent="0.25">
      <c r="A3357" s="110"/>
      <c r="B3357" s="129"/>
      <c r="C3357" s="129"/>
      <c r="D3357" s="129"/>
      <c r="E3357" s="56"/>
      <c r="F3357" s="133"/>
      <c r="G3357" s="56"/>
      <c r="H3357" s="84"/>
      <c r="I3357" s="84"/>
      <c r="J3357" s="125"/>
      <c r="K3357" s="125"/>
    </row>
    <row r="3358" spans="1:11" x14ac:dyDescent="0.25">
      <c r="A3358" s="110"/>
      <c r="B3358" s="129"/>
      <c r="C3358" s="129"/>
      <c r="D3358" s="129"/>
      <c r="E3358" s="56"/>
      <c r="F3358" s="133"/>
      <c r="G3358" s="56"/>
      <c r="H3358" s="84"/>
      <c r="I3358" s="84"/>
      <c r="J3358" s="125"/>
      <c r="K3358" s="125"/>
    </row>
    <row r="3359" spans="1:11" x14ac:dyDescent="0.25">
      <c r="A3359" s="110"/>
      <c r="B3359" s="129"/>
      <c r="C3359" s="129"/>
      <c r="D3359" s="129"/>
      <c r="E3359" s="56"/>
      <c r="F3359" s="133"/>
      <c r="G3359" s="56"/>
      <c r="H3359" s="84"/>
      <c r="I3359" s="84"/>
      <c r="J3359" s="125"/>
      <c r="K3359" s="125"/>
    </row>
    <row r="3360" spans="1:11" x14ac:dyDescent="0.25">
      <c r="A3360" s="110"/>
      <c r="B3360" s="129"/>
      <c r="C3360" s="129"/>
      <c r="D3360" s="129"/>
      <c r="E3360" s="56"/>
      <c r="F3360" s="133"/>
      <c r="G3360" s="56"/>
      <c r="H3360" s="84"/>
      <c r="I3360" s="84"/>
      <c r="J3360" s="125"/>
      <c r="K3360" s="125"/>
    </row>
    <row r="3361" spans="1:11" x14ac:dyDescent="0.25">
      <c r="A3361" s="110"/>
      <c r="B3361" s="129"/>
      <c r="C3361" s="129"/>
      <c r="D3361" s="129"/>
      <c r="E3361" s="56"/>
      <c r="F3361" s="133"/>
      <c r="G3361" s="56"/>
      <c r="H3361" s="84"/>
      <c r="I3361" s="84"/>
      <c r="J3361" s="125"/>
      <c r="K3361" s="125"/>
    </row>
    <row r="3362" spans="1:11" x14ac:dyDescent="0.25">
      <c r="A3362" s="110"/>
      <c r="B3362" s="129"/>
      <c r="C3362" s="129"/>
      <c r="D3362" s="129"/>
      <c r="E3362" s="56"/>
      <c r="F3362" s="133"/>
      <c r="G3362" s="56"/>
      <c r="H3362" s="84"/>
      <c r="I3362" s="84"/>
      <c r="J3362" s="125"/>
      <c r="K3362" s="125"/>
    </row>
    <row r="3363" spans="1:11" x14ac:dyDescent="0.25">
      <c r="A3363" s="110"/>
      <c r="B3363" s="129"/>
      <c r="C3363" s="129"/>
      <c r="D3363" s="129"/>
      <c r="E3363" s="56"/>
      <c r="F3363" s="133"/>
      <c r="G3363" s="56"/>
      <c r="H3363" s="84"/>
      <c r="I3363" s="84"/>
      <c r="J3363" s="125"/>
      <c r="K3363" s="125"/>
    </row>
    <row r="3364" spans="1:11" x14ac:dyDescent="0.25">
      <c r="A3364" s="110"/>
      <c r="B3364" s="129"/>
      <c r="C3364" s="129"/>
      <c r="D3364" s="129"/>
      <c r="E3364" s="56"/>
      <c r="F3364" s="133"/>
      <c r="G3364" s="56"/>
      <c r="H3364" s="84"/>
      <c r="I3364" s="84"/>
      <c r="J3364" s="125"/>
      <c r="K3364" s="125"/>
    </row>
    <row r="3365" spans="1:11" x14ac:dyDescent="0.25">
      <c r="A3365" s="110"/>
      <c r="B3365" s="129"/>
      <c r="C3365" s="129"/>
      <c r="D3365" s="129"/>
      <c r="E3365" s="56"/>
      <c r="F3365" s="133"/>
      <c r="G3365" s="56"/>
      <c r="H3365" s="84"/>
      <c r="I3365" s="84"/>
      <c r="J3365" s="125"/>
      <c r="K3365" s="125"/>
    </row>
    <row r="3366" spans="1:11" x14ac:dyDescent="0.25">
      <c r="A3366" s="110"/>
      <c r="B3366" s="129"/>
      <c r="C3366" s="129"/>
      <c r="D3366" s="129"/>
      <c r="E3366" s="56"/>
      <c r="F3366" s="133"/>
      <c r="G3366" s="56"/>
      <c r="H3366" s="84"/>
      <c r="I3366" s="84"/>
      <c r="J3366" s="125"/>
      <c r="K3366" s="125"/>
    </row>
    <row r="3367" spans="1:11" x14ac:dyDescent="0.25">
      <c r="A3367" s="110"/>
      <c r="B3367" s="129"/>
      <c r="C3367" s="129"/>
      <c r="D3367" s="129"/>
      <c r="E3367" s="56"/>
      <c r="F3367" s="133"/>
      <c r="G3367" s="56"/>
      <c r="H3367" s="84"/>
      <c r="I3367" s="84"/>
      <c r="J3367" s="125"/>
      <c r="K3367" s="125"/>
    </row>
    <row r="3368" spans="1:11" x14ac:dyDescent="0.25">
      <c r="A3368" s="110"/>
      <c r="B3368" s="129"/>
      <c r="C3368" s="129"/>
      <c r="D3368" s="129"/>
      <c r="E3368" s="56"/>
      <c r="F3368" s="133"/>
      <c r="G3368" s="56"/>
      <c r="H3368" s="84"/>
      <c r="I3368" s="84"/>
      <c r="J3368" s="125"/>
      <c r="K3368" s="125"/>
    </row>
    <row r="3369" spans="1:11" x14ac:dyDescent="0.25">
      <c r="A3369" s="110"/>
      <c r="B3369" s="129"/>
      <c r="C3369" s="129"/>
      <c r="D3369" s="129"/>
      <c r="E3369" s="56"/>
      <c r="F3369" s="133"/>
      <c r="G3369" s="56"/>
      <c r="H3369" s="84"/>
      <c r="I3369" s="84"/>
      <c r="J3369" s="125"/>
      <c r="K3369" s="125"/>
    </row>
    <row r="3370" spans="1:11" x14ac:dyDescent="0.25">
      <c r="A3370" s="110"/>
      <c r="B3370" s="129"/>
      <c r="C3370" s="129"/>
      <c r="D3370" s="129"/>
      <c r="E3370" s="56"/>
      <c r="F3370" s="133"/>
      <c r="G3370" s="56"/>
      <c r="H3370" s="84"/>
      <c r="I3370" s="84"/>
      <c r="J3370" s="125"/>
      <c r="K3370" s="125"/>
    </row>
    <row r="3371" spans="1:11" x14ac:dyDescent="0.25">
      <c r="A3371" s="110"/>
      <c r="B3371" s="129"/>
      <c r="C3371" s="129"/>
      <c r="D3371" s="129"/>
      <c r="E3371" s="56"/>
      <c r="F3371" s="133"/>
      <c r="G3371" s="56"/>
      <c r="H3371" s="84"/>
      <c r="I3371" s="84"/>
      <c r="J3371" s="125"/>
      <c r="K3371" s="125"/>
    </row>
    <row r="3372" spans="1:11" x14ac:dyDescent="0.25">
      <c r="A3372" s="110"/>
      <c r="B3372" s="129"/>
      <c r="C3372" s="129"/>
      <c r="D3372" s="129"/>
      <c r="E3372" s="56"/>
      <c r="F3372" s="133"/>
      <c r="G3372" s="56"/>
      <c r="H3372" s="84"/>
      <c r="I3372" s="84"/>
      <c r="J3372" s="125"/>
      <c r="K3372" s="125"/>
    </row>
    <row r="3373" spans="1:11" x14ac:dyDescent="0.25">
      <c r="A3373" s="110"/>
      <c r="B3373" s="129"/>
      <c r="C3373" s="129"/>
      <c r="D3373" s="129"/>
      <c r="E3373" s="56"/>
      <c r="F3373" s="133"/>
      <c r="G3373" s="56"/>
      <c r="H3373" s="84"/>
      <c r="I3373" s="84"/>
      <c r="J3373" s="125"/>
      <c r="K3373" s="125"/>
    </row>
    <row r="3374" spans="1:11" x14ac:dyDescent="0.25">
      <c r="A3374" s="110"/>
      <c r="B3374" s="129"/>
      <c r="C3374" s="129"/>
      <c r="D3374" s="129"/>
      <c r="E3374" s="56"/>
      <c r="F3374" s="133"/>
      <c r="G3374" s="56"/>
      <c r="H3374" s="84"/>
      <c r="I3374" s="84"/>
      <c r="J3374" s="125"/>
      <c r="K3374" s="125"/>
    </row>
    <row r="3375" spans="1:11" x14ac:dyDescent="0.25">
      <c r="A3375" s="110"/>
      <c r="B3375" s="129"/>
      <c r="C3375" s="129"/>
      <c r="D3375" s="129"/>
      <c r="E3375" s="56"/>
      <c r="F3375" s="133"/>
      <c r="G3375" s="56"/>
      <c r="H3375" s="84"/>
      <c r="I3375" s="84"/>
      <c r="J3375" s="125"/>
      <c r="K3375" s="125"/>
    </row>
    <row r="3376" spans="1:11" x14ac:dyDescent="0.25">
      <c r="A3376" s="110"/>
      <c r="B3376" s="129"/>
      <c r="C3376" s="129"/>
      <c r="D3376" s="129"/>
      <c r="E3376" s="56"/>
      <c r="F3376" s="133"/>
      <c r="G3376" s="56"/>
      <c r="H3376" s="84"/>
      <c r="I3376" s="84"/>
      <c r="J3376" s="125"/>
      <c r="K3376" s="125"/>
    </row>
    <row r="3377" spans="1:11" x14ac:dyDescent="0.25">
      <c r="A3377" s="110"/>
      <c r="B3377" s="129"/>
      <c r="C3377" s="129"/>
      <c r="D3377" s="129"/>
      <c r="E3377" s="56"/>
      <c r="F3377" s="133"/>
      <c r="G3377" s="56"/>
      <c r="H3377" s="84"/>
      <c r="I3377" s="84"/>
      <c r="J3377" s="125"/>
      <c r="K3377" s="125"/>
    </row>
    <row r="3378" spans="1:11" x14ac:dyDescent="0.25">
      <c r="A3378" s="110"/>
      <c r="B3378" s="129"/>
      <c r="C3378" s="129"/>
      <c r="D3378" s="129"/>
      <c r="E3378" s="56"/>
      <c r="F3378" s="133"/>
      <c r="G3378" s="56"/>
      <c r="H3378" s="84"/>
      <c r="I3378" s="84"/>
      <c r="J3378" s="125"/>
      <c r="K3378" s="125"/>
    </row>
    <row r="3379" spans="1:11" x14ac:dyDescent="0.25">
      <c r="A3379" s="110"/>
      <c r="B3379" s="129"/>
      <c r="C3379" s="129"/>
      <c r="D3379" s="129"/>
      <c r="E3379" s="56"/>
      <c r="F3379" s="133"/>
      <c r="G3379" s="56"/>
      <c r="H3379" s="84"/>
      <c r="I3379" s="84"/>
      <c r="J3379" s="125"/>
      <c r="K3379" s="125"/>
    </row>
    <row r="3380" spans="1:11" x14ac:dyDescent="0.25">
      <c r="A3380" s="110"/>
      <c r="B3380" s="129"/>
      <c r="C3380" s="129"/>
      <c r="D3380" s="129"/>
      <c r="E3380" s="56"/>
      <c r="F3380" s="133"/>
      <c r="G3380" s="56"/>
      <c r="H3380" s="84"/>
      <c r="I3380" s="84"/>
      <c r="J3380" s="125"/>
      <c r="K3380" s="125"/>
    </row>
    <row r="3381" spans="1:11" x14ac:dyDescent="0.25">
      <c r="A3381" s="110"/>
      <c r="B3381" s="129"/>
      <c r="C3381" s="129"/>
      <c r="D3381" s="129"/>
      <c r="E3381" s="56"/>
      <c r="F3381" s="133"/>
      <c r="G3381" s="56"/>
      <c r="H3381" s="84"/>
      <c r="I3381" s="84"/>
      <c r="J3381" s="125"/>
      <c r="K3381" s="125"/>
    </row>
    <row r="3382" spans="1:11" x14ac:dyDescent="0.25">
      <c r="A3382" s="110"/>
      <c r="B3382" s="129"/>
      <c r="C3382" s="129"/>
      <c r="D3382" s="129"/>
      <c r="E3382" s="56"/>
      <c r="F3382" s="133"/>
      <c r="G3382" s="56"/>
      <c r="H3382" s="84"/>
      <c r="I3382" s="84"/>
      <c r="J3382" s="125"/>
      <c r="K3382" s="125"/>
    </row>
    <row r="3383" spans="1:11" x14ac:dyDescent="0.25">
      <c r="A3383" s="110"/>
      <c r="B3383" s="129"/>
      <c r="C3383" s="129"/>
      <c r="D3383" s="129"/>
      <c r="E3383" s="56"/>
      <c r="F3383" s="133"/>
      <c r="G3383" s="56"/>
      <c r="H3383" s="84"/>
      <c r="I3383" s="84"/>
      <c r="J3383" s="125"/>
      <c r="K3383" s="125"/>
    </row>
    <row r="3384" spans="1:11" x14ac:dyDescent="0.25">
      <c r="A3384" s="110"/>
      <c r="B3384" s="129"/>
      <c r="C3384" s="129"/>
      <c r="D3384" s="129"/>
      <c r="E3384" s="56"/>
      <c r="F3384" s="133"/>
      <c r="G3384" s="56"/>
      <c r="H3384" s="84"/>
      <c r="I3384" s="84"/>
      <c r="J3384" s="125"/>
      <c r="K3384" s="125"/>
    </row>
    <row r="3385" spans="1:11" x14ac:dyDescent="0.25">
      <c r="A3385" s="110"/>
      <c r="B3385" s="129"/>
      <c r="C3385" s="129"/>
      <c r="D3385" s="129"/>
      <c r="E3385" s="56"/>
      <c r="F3385" s="133"/>
      <c r="G3385" s="56"/>
      <c r="H3385" s="84"/>
      <c r="I3385" s="84"/>
      <c r="J3385" s="125"/>
      <c r="K3385" s="125"/>
    </row>
    <row r="3386" spans="1:11" x14ac:dyDescent="0.25">
      <c r="A3386" s="110"/>
      <c r="B3386" s="129"/>
      <c r="C3386" s="129"/>
      <c r="D3386" s="129"/>
      <c r="E3386" s="56"/>
      <c r="F3386" s="133"/>
      <c r="G3386" s="56"/>
      <c r="H3386" s="84"/>
      <c r="I3386" s="84"/>
      <c r="J3386" s="125"/>
      <c r="K3386" s="125"/>
    </row>
    <row r="3387" spans="1:11" x14ac:dyDescent="0.25">
      <c r="A3387" s="110"/>
      <c r="B3387" s="129"/>
      <c r="C3387" s="129"/>
      <c r="D3387" s="129"/>
      <c r="E3387" s="56"/>
      <c r="F3387" s="133"/>
      <c r="G3387" s="56"/>
      <c r="H3387" s="84"/>
      <c r="I3387" s="84"/>
      <c r="J3387" s="125"/>
      <c r="K3387" s="125"/>
    </row>
    <row r="3388" spans="1:11" x14ac:dyDescent="0.25">
      <c r="A3388" s="110"/>
      <c r="B3388" s="129"/>
      <c r="C3388" s="129"/>
      <c r="D3388" s="129"/>
      <c r="E3388" s="56"/>
      <c r="F3388" s="133"/>
      <c r="G3388" s="56"/>
      <c r="H3388" s="84"/>
      <c r="I3388" s="84"/>
      <c r="J3388" s="125"/>
      <c r="K3388" s="125"/>
    </row>
    <row r="3389" spans="1:11" x14ac:dyDescent="0.25">
      <c r="A3389" s="110"/>
      <c r="B3389" s="129"/>
      <c r="C3389" s="129"/>
      <c r="D3389" s="129"/>
      <c r="E3389" s="56"/>
      <c r="F3389" s="133"/>
      <c r="G3389" s="56"/>
      <c r="H3389" s="84"/>
      <c r="I3389" s="84"/>
      <c r="J3389" s="125"/>
      <c r="K3389" s="125"/>
    </row>
    <row r="3390" spans="1:11" x14ac:dyDescent="0.25">
      <c r="A3390" s="110"/>
      <c r="B3390" s="129"/>
      <c r="C3390" s="129"/>
      <c r="D3390" s="129"/>
      <c r="E3390" s="56"/>
      <c r="F3390" s="133"/>
      <c r="G3390" s="56"/>
      <c r="H3390" s="84"/>
      <c r="I3390" s="84"/>
      <c r="J3390" s="125"/>
      <c r="K3390" s="125"/>
    </row>
    <row r="3391" spans="1:11" x14ac:dyDescent="0.25">
      <c r="A3391" s="110"/>
      <c r="B3391" s="129"/>
      <c r="C3391" s="129"/>
      <c r="D3391" s="129"/>
      <c r="E3391" s="56"/>
      <c r="F3391" s="133"/>
      <c r="G3391" s="56"/>
      <c r="H3391" s="84"/>
      <c r="I3391" s="84"/>
      <c r="J3391" s="125"/>
      <c r="K3391" s="125"/>
    </row>
    <row r="3392" spans="1:11" x14ac:dyDescent="0.25">
      <c r="A3392" s="110"/>
      <c r="B3392" s="129"/>
      <c r="C3392" s="129"/>
      <c r="D3392" s="129"/>
      <c r="E3392" s="56"/>
      <c r="F3392" s="133"/>
      <c r="G3392" s="56"/>
      <c r="H3392" s="84"/>
      <c r="I3392" s="84"/>
      <c r="J3392" s="125"/>
      <c r="K3392" s="125"/>
    </row>
    <row r="3393" spans="1:11" x14ac:dyDescent="0.25">
      <c r="A3393" s="110"/>
      <c r="B3393" s="129"/>
      <c r="C3393" s="129"/>
      <c r="D3393" s="129"/>
      <c r="E3393" s="56"/>
      <c r="F3393" s="133"/>
      <c r="G3393" s="56"/>
      <c r="H3393" s="84"/>
      <c r="I3393" s="84"/>
      <c r="J3393" s="125"/>
      <c r="K3393" s="125"/>
    </row>
    <row r="3394" spans="1:11" x14ac:dyDescent="0.25">
      <c r="A3394" s="110"/>
      <c r="B3394" s="129"/>
      <c r="C3394" s="129"/>
      <c r="D3394" s="129"/>
      <c r="E3394" s="56"/>
      <c r="F3394" s="133"/>
      <c r="G3394" s="56"/>
      <c r="H3394" s="84"/>
      <c r="I3394" s="84"/>
      <c r="J3394" s="125"/>
      <c r="K3394" s="125"/>
    </row>
    <row r="3395" spans="1:11" x14ac:dyDescent="0.25">
      <c r="A3395" s="110"/>
      <c r="B3395" s="129"/>
      <c r="C3395" s="129"/>
      <c r="D3395" s="129"/>
      <c r="E3395" s="56"/>
      <c r="F3395" s="133"/>
      <c r="G3395" s="56"/>
      <c r="H3395" s="84"/>
      <c r="I3395" s="84"/>
      <c r="J3395" s="125"/>
      <c r="K3395" s="125"/>
    </row>
    <row r="3396" spans="1:11" x14ac:dyDescent="0.25">
      <c r="A3396" s="110"/>
      <c r="B3396" s="129"/>
      <c r="C3396" s="129"/>
      <c r="D3396" s="129"/>
      <c r="E3396" s="56"/>
      <c r="F3396" s="133"/>
      <c r="G3396" s="56"/>
      <c r="H3396" s="84"/>
      <c r="I3396" s="84"/>
      <c r="J3396" s="125"/>
      <c r="K3396" s="125"/>
    </row>
    <row r="3397" spans="1:11" x14ac:dyDescent="0.25">
      <c r="A3397" s="110"/>
      <c r="B3397" s="129"/>
      <c r="C3397" s="129"/>
      <c r="D3397" s="129"/>
      <c r="E3397" s="56"/>
      <c r="F3397" s="133"/>
      <c r="G3397" s="56"/>
      <c r="H3397" s="84"/>
      <c r="I3397" s="84"/>
      <c r="J3397" s="125"/>
      <c r="K3397" s="125"/>
    </row>
    <row r="3398" spans="1:11" x14ac:dyDescent="0.25">
      <c r="A3398" s="110"/>
      <c r="B3398" s="129"/>
      <c r="C3398" s="129"/>
      <c r="D3398" s="129"/>
      <c r="E3398" s="56"/>
      <c r="F3398" s="133"/>
      <c r="G3398" s="56"/>
      <c r="H3398" s="84"/>
      <c r="I3398" s="84"/>
      <c r="J3398" s="125"/>
      <c r="K3398" s="125"/>
    </row>
    <row r="3399" spans="1:11" x14ac:dyDescent="0.25">
      <c r="A3399" s="110"/>
      <c r="B3399" s="129"/>
      <c r="C3399" s="129"/>
      <c r="D3399" s="129"/>
      <c r="E3399" s="56"/>
      <c r="F3399" s="133"/>
      <c r="G3399" s="56"/>
      <c r="H3399" s="84"/>
      <c r="I3399" s="84"/>
      <c r="J3399" s="125"/>
      <c r="K3399" s="125"/>
    </row>
    <row r="3400" spans="1:11" x14ac:dyDescent="0.25">
      <c r="A3400" s="110"/>
      <c r="B3400" s="129"/>
      <c r="C3400" s="129"/>
      <c r="D3400" s="129"/>
      <c r="E3400" s="56"/>
      <c r="F3400" s="133"/>
      <c r="G3400" s="56"/>
      <c r="H3400" s="84"/>
      <c r="I3400" s="84"/>
      <c r="J3400" s="125"/>
      <c r="K3400" s="125"/>
    </row>
    <row r="3401" spans="1:11" x14ac:dyDescent="0.25">
      <c r="A3401" s="110"/>
      <c r="B3401" s="129"/>
      <c r="C3401" s="129"/>
      <c r="D3401" s="129"/>
      <c r="E3401" s="56"/>
      <c r="F3401" s="133"/>
      <c r="G3401" s="56"/>
      <c r="H3401" s="84"/>
      <c r="I3401" s="84"/>
      <c r="J3401" s="125"/>
      <c r="K3401" s="125"/>
    </row>
    <row r="3402" spans="1:11" x14ac:dyDescent="0.25">
      <c r="A3402" s="110"/>
      <c r="B3402" s="129"/>
      <c r="C3402" s="129"/>
      <c r="D3402" s="129"/>
      <c r="E3402" s="56"/>
      <c r="F3402" s="133"/>
      <c r="G3402" s="56"/>
      <c r="H3402" s="84"/>
      <c r="I3402" s="84"/>
      <c r="J3402" s="125"/>
      <c r="K3402" s="125"/>
    </row>
    <row r="3403" spans="1:11" x14ac:dyDescent="0.25">
      <c r="A3403" s="110"/>
      <c r="B3403" s="129"/>
      <c r="C3403" s="129"/>
      <c r="D3403" s="129"/>
      <c r="E3403" s="56"/>
      <c r="F3403" s="133"/>
      <c r="G3403" s="56"/>
      <c r="H3403" s="84"/>
      <c r="I3403" s="84"/>
      <c r="J3403" s="125"/>
      <c r="K3403" s="125"/>
    </row>
    <row r="3404" spans="1:11" x14ac:dyDescent="0.25">
      <c r="A3404" s="110"/>
      <c r="B3404" s="129"/>
      <c r="C3404" s="129"/>
      <c r="D3404" s="129"/>
      <c r="E3404" s="56"/>
      <c r="F3404" s="133"/>
      <c r="G3404" s="56"/>
      <c r="H3404" s="84"/>
      <c r="I3404" s="84"/>
      <c r="J3404" s="125"/>
      <c r="K3404" s="125"/>
    </row>
    <row r="3405" spans="1:11" x14ac:dyDescent="0.25">
      <c r="A3405" s="110"/>
      <c r="B3405" s="129"/>
      <c r="C3405" s="129"/>
      <c r="D3405" s="129"/>
      <c r="E3405" s="56"/>
      <c r="F3405" s="133"/>
      <c r="G3405" s="56"/>
      <c r="H3405" s="84"/>
      <c r="I3405" s="84"/>
      <c r="J3405" s="125"/>
      <c r="K3405" s="125"/>
    </row>
    <row r="3406" spans="1:11" x14ac:dyDescent="0.25">
      <c r="A3406" s="110"/>
      <c r="B3406" s="129"/>
      <c r="C3406" s="129"/>
      <c r="D3406" s="129"/>
      <c r="E3406" s="56"/>
      <c r="F3406" s="133"/>
      <c r="G3406" s="56"/>
      <c r="H3406" s="84"/>
      <c r="I3406" s="84"/>
      <c r="J3406" s="125"/>
      <c r="K3406" s="125"/>
    </row>
    <row r="3407" spans="1:11" x14ac:dyDescent="0.25">
      <c r="A3407" s="110"/>
      <c r="B3407" s="129"/>
      <c r="C3407" s="129"/>
      <c r="D3407" s="129"/>
      <c r="E3407" s="56"/>
      <c r="F3407" s="133"/>
      <c r="G3407" s="56"/>
      <c r="H3407" s="84"/>
      <c r="I3407" s="84"/>
      <c r="J3407" s="125"/>
      <c r="K3407" s="125"/>
    </row>
    <row r="3408" spans="1:11" x14ac:dyDescent="0.25">
      <c r="A3408" s="110"/>
      <c r="B3408" s="129"/>
      <c r="C3408" s="129"/>
      <c r="D3408" s="129"/>
      <c r="E3408" s="56"/>
      <c r="F3408" s="133"/>
      <c r="G3408" s="56"/>
      <c r="H3408" s="84"/>
      <c r="I3408" s="84"/>
      <c r="J3408" s="125"/>
      <c r="K3408" s="125"/>
    </row>
    <row r="3409" spans="1:11" x14ac:dyDescent="0.25">
      <c r="A3409" s="110"/>
      <c r="B3409" s="129"/>
      <c r="C3409" s="129"/>
      <c r="D3409" s="129"/>
      <c r="E3409" s="56"/>
      <c r="F3409" s="133"/>
      <c r="G3409" s="56"/>
      <c r="H3409" s="84"/>
      <c r="I3409" s="84"/>
      <c r="J3409" s="125"/>
      <c r="K3409" s="125"/>
    </row>
    <row r="3410" spans="1:11" x14ac:dyDescent="0.25">
      <c r="A3410" s="110"/>
      <c r="B3410" s="129"/>
      <c r="C3410" s="129"/>
      <c r="D3410" s="129"/>
      <c r="E3410" s="56"/>
      <c r="F3410" s="133"/>
      <c r="G3410" s="56"/>
      <c r="H3410" s="84"/>
      <c r="I3410" s="84"/>
      <c r="J3410" s="125"/>
      <c r="K3410" s="125"/>
    </row>
    <row r="3411" spans="1:11" x14ac:dyDescent="0.25">
      <c r="A3411" s="110"/>
      <c r="B3411" s="129"/>
      <c r="C3411" s="129"/>
      <c r="D3411" s="129"/>
      <c r="E3411" s="56"/>
      <c r="F3411" s="133"/>
      <c r="G3411" s="56"/>
      <c r="H3411" s="84"/>
      <c r="I3411" s="84"/>
      <c r="J3411" s="125"/>
      <c r="K3411" s="125"/>
    </row>
    <row r="3412" spans="1:11" x14ac:dyDescent="0.25">
      <c r="A3412" s="110"/>
      <c r="B3412" s="129"/>
      <c r="C3412" s="129"/>
      <c r="D3412" s="129"/>
      <c r="E3412" s="56"/>
      <c r="F3412" s="133"/>
      <c r="G3412" s="56"/>
      <c r="H3412" s="84"/>
      <c r="I3412" s="84"/>
      <c r="J3412" s="125"/>
      <c r="K3412" s="125"/>
    </row>
    <row r="3413" spans="1:11" x14ac:dyDescent="0.25">
      <c r="A3413" s="110"/>
      <c r="B3413" s="129"/>
      <c r="C3413" s="129"/>
      <c r="D3413" s="129"/>
      <c r="E3413" s="56"/>
      <c r="F3413" s="133"/>
      <c r="G3413" s="56"/>
      <c r="H3413" s="84"/>
      <c r="I3413" s="84"/>
      <c r="J3413" s="125"/>
      <c r="K3413" s="125"/>
    </row>
    <row r="3414" spans="1:11" x14ac:dyDescent="0.25">
      <c r="A3414" s="110"/>
      <c r="B3414" s="129"/>
      <c r="C3414" s="129"/>
      <c r="D3414" s="129"/>
      <c r="E3414" s="56"/>
      <c r="F3414" s="133"/>
      <c r="G3414" s="56"/>
      <c r="H3414" s="84"/>
      <c r="I3414" s="84"/>
      <c r="J3414" s="125"/>
      <c r="K3414" s="125"/>
    </row>
    <row r="3415" spans="1:11" x14ac:dyDescent="0.25">
      <c r="A3415" s="110"/>
      <c r="B3415" s="129"/>
      <c r="C3415" s="129"/>
      <c r="D3415" s="129"/>
      <c r="E3415" s="56"/>
      <c r="F3415" s="133"/>
      <c r="G3415" s="56"/>
      <c r="H3415" s="84"/>
      <c r="I3415" s="84"/>
      <c r="J3415" s="125"/>
      <c r="K3415" s="125"/>
    </row>
    <row r="3416" spans="1:11" x14ac:dyDescent="0.25">
      <c r="A3416" s="110"/>
      <c r="B3416" s="129"/>
      <c r="C3416" s="129"/>
      <c r="D3416" s="129"/>
      <c r="E3416" s="56"/>
      <c r="F3416" s="133"/>
      <c r="G3416" s="56"/>
      <c r="H3416" s="84"/>
      <c r="I3416" s="84"/>
      <c r="J3416" s="125"/>
      <c r="K3416" s="125"/>
    </row>
    <row r="3417" spans="1:11" x14ac:dyDescent="0.25">
      <c r="A3417" s="110"/>
      <c r="B3417" s="129"/>
      <c r="C3417" s="129"/>
      <c r="D3417" s="129"/>
      <c r="E3417" s="56"/>
      <c r="F3417" s="133"/>
      <c r="G3417" s="56"/>
      <c r="H3417" s="84"/>
      <c r="I3417" s="84"/>
      <c r="J3417" s="125"/>
      <c r="K3417" s="125"/>
    </row>
    <row r="3418" spans="1:11" x14ac:dyDescent="0.25">
      <c r="A3418" s="110"/>
      <c r="B3418" s="129"/>
      <c r="C3418" s="129"/>
      <c r="D3418" s="129"/>
      <c r="E3418" s="56"/>
      <c r="F3418" s="133"/>
      <c r="G3418" s="56"/>
      <c r="H3418" s="84"/>
      <c r="I3418" s="84"/>
      <c r="J3418" s="125"/>
      <c r="K3418" s="125"/>
    </row>
    <row r="3419" spans="1:11" x14ac:dyDescent="0.25">
      <c r="A3419" s="110"/>
      <c r="B3419" s="129"/>
      <c r="C3419" s="129"/>
      <c r="D3419" s="129"/>
      <c r="E3419" s="56"/>
      <c r="F3419" s="133"/>
      <c r="G3419" s="56"/>
      <c r="H3419" s="84"/>
      <c r="I3419" s="84"/>
      <c r="J3419" s="125"/>
      <c r="K3419" s="125"/>
    </row>
    <row r="3420" spans="1:11" x14ac:dyDescent="0.25">
      <c r="A3420" s="110"/>
      <c r="B3420" s="129"/>
      <c r="C3420" s="129"/>
      <c r="D3420" s="129"/>
      <c r="E3420" s="56"/>
      <c r="F3420" s="133"/>
      <c r="G3420" s="56"/>
      <c r="H3420" s="84"/>
      <c r="I3420" s="84"/>
      <c r="J3420" s="125"/>
      <c r="K3420" s="125"/>
    </row>
    <row r="3421" spans="1:11" x14ac:dyDescent="0.25">
      <c r="A3421" s="110"/>
      <c r="B3421" s="129"/>
      <c r="C3421" s="129"/>
      <c r="D3421" s="129"/>
      <c r="E3421" s="56"/>
      <c r="F3421" s="133"/>
      <c r="G3421" s="56"/>
      <c r="H3421" s="84"/>
      <c r="I3421" s="84"/>
      <c r="J3421" s="125"/>
      <c r="K3421" s="125"/>
    </row>
    <row r="3422" spans="1:11" x14ac:dyDescent="0.25">
      <c r="A3422" s="110"/>
      <c r="B3422" s="129"/>
      <c r="C3422" s="129"/>
      <c r="D3422" s="129"/>
      <c r="E3422" s="56"/>
      <c r="F3422" s="133"/>
      <c r="G3422" s="56"/>
      <c r="H3422" s="84"/>
      <c r="I3422" s="84"/>
      <c r="J3422" s="125"/>
      <c r="K3422" s="125"/>
    </row>
    <row r="3423" spans="1:11" x14ac:dyDescent="0.25">
      <c r="A3423" s="110"/>
      <c r="B3423" s="129"/>
      <c r="C3423" s="129"/>
      <c r="D3423" s="129"/>
      <c r="E3423" s="56"/>
      <c r="F3423" s="133"/>
      <c r="G3423" s="56"/>
      <c r="H3423" s="84"/>
      <c r="I3423" s="84"/>
      <c r="J3423" s="125"/>
      <c r="K3423" s="125"/>
    </row>
    <row r="3424" spans="1:11" x14ac:dyDescent="0.25">
      <c r="A3424" s="110"/>
      <c r="B3424" s="129"/>
      <c r="C3424" s="129"/>
      <c r="D3424" s="129"/>
      <c r="E3424" s="56"/>
      <c r="F3424" s="133"/>
      <c r="G3424" s="56"/>
      <c r="H3424" s="84"/>
      <c r="I3424" s="84"/>
      <c r="J3424" s="125"/>
      <c r="K3424" s="125"/>
    </row>
    <row r="3425" spans="1:11" x14ac:dyDescent="0.25">
      <c r="A3425" s="110"/>
      <c r="B3425" s="129"/>
      <c r="C3425" s="129"/>
      <c r="D3425" s="129"/>
      <c r="E3425" s="56"/>
      <c r="F3425" s="133"/>
      <c r="G3425" s="56"/>
      <c r="H3425" s="84"/>
      <c r="I3425" s="84"/>
      <c r="J3425" s="125"/>
      <c r="K3425" s="125"/>
    </row>
    <row r="3426" spans="1:11" x14ac:dyDescent="0.25">
      <c r="A3426" s="110"/>
      <c r="B3426" s="129"/>
      <c r="C3426" s="129"/>
      <c r="D3426" s="129"/>
      <c r="E3426" s="56"/>
      <c r="F3426" s="133"/>
      <c r="G3426" s="56"/>
      <c r="H3426" s="84"/>
      <c r="I3426" s="84"/>
      <c r="J3426" s="125"/>
      <c r="K3426" s="125"/>
    </row>
    <row r="3427" spans="1:11" x14ac:dyDescent="0.25">
      <c r="A3427" s="110"/>
      <c r="B3427" s="129"/>
      <c r="C3427" s="129"/>
      <c r="D3427" s="129"/>
      <c r="E3427" s="56"/>
      <c r="F3427" s="133"/>
      <c r="G3427" s="56"/>
      <c r="H3427" s="84"/>
      <c r="I3427" s="84"/>
      <c r="J3427" s="125"/>
      <c r="K3427" s="125"/>
    </row>
    <row r="3428" spans="1:11" x14ac:dyDescent="0.25">
      <c r="A3428" s="110"/>
      <c r="B3428" s="129"/>
      <c r="C3428" s="129"/>
      <c r="D3428" s="129"/>
      <c r="E3428" s="56"/>
      <c r="F3428" s="133"/>
      <c r="G3428" s="56"/>
      <c r="H3428" s="84"/>
      <c r="I3428" s="84"/>
      <c r="J3428" s="125"/>
      <c r="K3428" s="125"/>
    </row>
    <row r="3429" spans="1:11" x14ac:dyDescent="0.25">
      <c r="A3429" s="110"/>
      <c r="B3429" s="129"/>
      <c r="C3429" s="129"/>
      <c r="D3429" s="129"/>
      <c r="E3429" s="56"/>
      <c r="F3429" s="133"/>
      <c r="G3429" s="56"/>
      <c r="H3429" s="84"/>
      <c r="I3429" s="84"/>
      <c r="J3429" s="125"/>
      <c r="K3429" s="125"/>
    </row>
    <row r="3430" spans="1:11" x14ac:dyDescent="0.25">
      <c r="A3430" s="110"/>
      <c r="B3430" s="129"/>
      <c r="C3430" s="129"/>
      <c r="D3430" s="129"/>
      <c r="E3430" s="56"/>
      <c r="F3430" s="133"/>
      <c r="G3430" s="56"/>
      <c r="H3430" s="84"/>
      <c r="I3430" s="84"/>
      <c r="J3430" s="125"/>
      <c r="K3430" s="125"/>
    </row>
    <row r="3431" spans="1:11" x14ac:dyDescent="0.25">
      <c r="A3431" s="110"/>
      <c r="B3431" s="129"/>
      <c r="C3431" s="129"/>
      <c r="D3431" s="129"/>
      <c r="E3431" s="56"/>
      <c r="F3431" s="133"/>
      <c r="G3431" s="56"/>
      <c r="H3431" s="84"/>
      <c r="I3431" s="84"/>
      <c r="J3431" s="125"/>
      <c r="K3431" s="125"/>
    </row>
    <row r="3432" spans="1:11" x14ac:dyDescent="0.25">
      <c r="A3432" s="110"/>
      <c r="B3432" s="129"/>
      <c r="C3432" s="129"/>
      <c r="D3432" s="129"/>
      <c r="E3432" s="56"/>
      <c r="F3432" s="133"/>
      <c r="G3432" s="56"/>
      <c r="H3432" s="84"/>
      <c r="I3432" s="84"/>
      <c r="J3432" s="125"/>
      <c r="K3432" s="125"/>
    </row>
    <row r="3433" spans="1:11" x14ac:dyDescent="0.25">
      <c r="A3433" s="110"/>
      <c r="B3433" s="129"/>
      <c r="C3433" s="129"/>
      <c r="D3433" s="129"/>
      <c r="E3433" s="56"/>
      <c r="F3433" s="133"/>
      <c r="G3433" s="56"/>
      <c r="H3433" s="84"/>
      <c r="I3433" s="84"/>
      <c r="J3433" s="125"/>
      <c r="K3433" s="125"/>
    </row>
    <row r="3434" spans="1:11" x14ac:dyDescent="0.25">
      <c r="A3434" s="110"/>
      <c r="B3434" s="129"/>
      <c r="C3434" s="129"/>
      <c r="D3434" s="129"/>
      <c r="E3434" s="56"/>
      <c r="F3434" s="133"/>
      <c r="G3434" s="56"/>
      <c r="H3434" s="84"/>
      <c r="I3434" s="84"/>
      <c r="J3434" s="125"/>
      <c r="K3434" s="125"/>
    </row>
    <row r="3435" spans="1:11" x14ac:dyDescent="0.25">
      <c r="A3435" s="110"/>
      <c r="B3435" s="129"/>
      <c r="C3435" s="129"/>
      <c r="D3435" s="129"/>
      <c r="E3435" s="56"/>
      <c r="F3435" s="133"/>
      <c r="G3435" s="56"/>
      <c r="H3435" s="84"/>
      <c r="I3435" s="84"/>
      <c r="J3435" s="125"/>
      <c r="K3435" s="125"/>
    </row>
    <row r="3436" spans="1:11" x14ac:dyDescent="0.25">
      <c r="A3436" s="110"/>
      <c r="B3436" s="129"/>
      <c r="C3436" s="129"/>
      <c r="D3436" s="129"/>
      <c r="E3436" s="56"/>
      <c r="F3436" s="133"/>
      <c r="G3436" s="56"/>
      <c r="H3436" s="84"/>
      <c r="I3436" s="84"/>
      <c r="J3436" s="125"/>
      <c r="K3436" s="125"/>
    </row>
    <row r="3437" spans="1:11" x14ac:dyDescent="0.25">
      <c r="A3437" s="110"/>
      <c r="B3437" s="129"/>
      <c r="C3437" s="129"/>
      <c r="D3437" s="129"/>
      <c r="E3437" s="56"/>
      <c r="F3437" s="133"/>
      <c r="G3437" s="56"/>
      <c r="H3437" s="84"/>
      <c r="I3437" s="84"/>
      <c r="J3437" s="125"/>
      <c r="K3437" s="125"/>
    </row>
    <row r="3438" spans="1:11" x14ac:dyDescent="0.25">
      <c r="A3438" s="110"/>
      <c r="B3438" s="129"/>
      <c r="C3438" s="129"/>
      <c r="D3438" s="129"/>
      <c r="E3438" s="56"/>
      <c r="F3438" s="133"/>
      <c r="G3438" s="56"/>
      <c r="H3438" s="84"/>
      <c r="I3438" s="84"/>
      <c r="J3438" s="125"/>
      <c r="K3438" s="125"/>
    </row>
    <row r="3439" spans="1:11" x14ac:dyDescent="0.25">
      <c r="A3439" s="110"/>
      <c r="B3439" s="129"/>
      <c r="C3439" s="129"/>
      <c r="D3439" s="129"/>
      <c r="E3439" s="56"/>
      <c r="F3439" s="133"/>
      <c r="G3439" s="56"/>
      <c r="H3439" s="84"/>
      <c r="I3439" s="84"/>
      <c r="J3439" s="125"/>
      <c r="K3439" s="125"/>
    </row>
    <row r="3440" spans="1:11" x14ac:dyDescent="0.25">
      <c r="A3440" s="110"/>
      <c r="B3440" s="129"/>
      <c r="C3440" s="129"/>
      <c r="D3440" s="129"/>
      <c r="E3440" s="56"/>
      <c r="F3440" s="133"/>
      <c r="G3440" s="56"/>
      <c r="H3440" s="84"/>
      <c r="I3440" s="84"/>
      <c r="J3440" s="125"/>
      <c r="K3440" s="125"/>
    </row>
    <row r="3441" spans="1:11" x14ac:dyDescent="0.25">
      <c r="A3441" s="110"/>
      <c r="B3441" s="129"/>
      <c r="C3441" s="129"/>
      <c r="D3441" s="129"/>
      <c r="E3441" s="56"/>
      <c r="F3441" s="133"/>
      <c r="G3441" s="56"/>
      <c r="H3441" s="84"/>
      <c r="I3441" s="84"/>
      <c r="J3441" s="125"/>
      <c r="K3441" s="125"/>
    </row>
    <row r="3442" spans="1:11" x14ac:dyDescent="0.25">
      <c r="A3442" s="110"/>
      <c r="B3442" s="129"/>
      <c r="C3442" s="129"/>
      <c r="D3442" s="129"/>
      <c r="E3442" s="56"/>
      <c r="F3442" s="133"/>
      <c r="G3442" s="56"/>
      <c r="H3442" s="84"/>
      <c r="I3442" s="84"/>
      <c r="J3442" s="125"/>
      <c r="K3442" s="125"/>
    </row>
    <row r="3443" spans="1:11" x14ac:dyDescent="0.25">
      <c r="A3443" s="110"/>
      <c r="B3443" s="129"/>
      <c r="C3443" s="129"/>
      <c r="D3443" s="129"/>
      <c r="E3443" s="56"/>
      <c r="F3443" s="133"/>
      <c r="G3443" s="56"/>
      <c r="H3443" s="84"/>
      <c r="I3443" s="84"/>
      <c r="J3443" s="125"/>
      <c r="K3443" s="125"/>
    </row>
    <row r="3444" spans="1:11" x14ac:dyDescent="0.25">
      <c r="A3444" s="110"/>
      <c r="B3444" s="129"/>
      <c r="C3444" s="129"/>
      <c r="D3444" s="129"/>
      <c r="E3444" s="56"/>
      <c r="F3444" s="133"/>
      <c r="G3444" s="56"/>
      <c r="H3444" s="84"/>
      <c r="I3444" s="84"/>
      <c r="J3444" s="125"/>
      <c r="K3444" s="125"/>
    </row>
    <row r="3445" spans="1:11" x14ac:dyDescent="0.25">
      <c r="A3445" s="110"/>
      <c r="B3445" s="129"/>
      <c r="C3445" s="129"/>
      <c r="D3445" s="129"/>
      <c r="E3445" s="56"/>
      <c r="F3445" s="133"/>
      <c r="G3445" s="56"/>
      <c r="H3445" s="84"/>
      <c r="I3445" s="84"/>
      <c r="J3445" s="125"/>
      <c r="K3445" s="125"/>
    </row>
    <row r="3446" spans="1:11" x14ac:dyDescent="0.25">
      <c r="A3446" s="110"/>
      <c r="B3446" s="129"/>
      <c r="C3446" s="129"/>
      <c r="D3446" s="129"/>
      <c r="E3446" s="56"/>
      <c r="F3446" s="133"/>
      <c r="G3446" s="56"/>
      <c r="H3446" s="84"/>
      <c r="I3446" s="84"/>
      <c r="J3446" s="125"/>
      <c r="K3446" s="125"/>
    </row>
    <row r="3447" spans="1:11" x14ac:dyDescent="0.25">
      <c r="A3447" s="110"/>
      <c r="B3447" s="129"/>
      <c r="C3447" s="129"/>
      <c r="D3447" s="129"/>
      <c r="E3447" s="56"/>
      <c r="F3447" s="133"/>
      <c r="G3447" s="56"/>
      <c r="H3447" s="84"/>
      <c r="I3447" s="84"/>
      <c r="J3447" s="125"/>
      <c r="K3447" s="125"/>
    </row>
    <row r="3448" spans="1:11" x14ac:dyDescent="0.25">
      <c r="A3448" s="110"/>
      <c r="B3448" s="129"/>
      <c r="C3448" s="129"/>
      <c r="D3448" s="129"/>
      <c r="E3448" s="56"/>
      <c r="F3448" s="133"/>
      <c r="G3448" s="56"/>
      <c r="H3448" s="84"/>
      <c r="I3448" s="84"/>
      <c r="J3448" s="125"/>
      <c r="K3448" s="125"/>
    </row>
    <row r="3449" spans="1:11" x14ac:dyDescent="0.25">
      <c r="A3449" s="110"/>
      <c r="B3449" s="129"/>
      <c r="C3449" s="129"/>
      <c r="D3449" s="129"/>
      <c r="E3449" s="56"/>
      <c r="F3449" s="133"/>
      <c r="G3449" s="56"/>
      <c r="H3449" s="84"/>
      <c r="I3449" s="84"/>
      <c r="J3449" s="125"/>
      <c r="K3449" s="125"/>
    </row>
    <row r="3450" spans="1:11" x14ac:dyDescent="0.25">
      <c r="A3450" s="110"/>
      <c r="B3450" s="129"/>
      <c r="C3450" s="129"/>
      <c r="D3450" s="129"/>
      <c r="E3450" s="56"/>
      <c r="F3450" s="133"/>
      <c r="G3450" s="56"/>
      <c r="H3450" s="84"/>
      <c r="I3450" s="84"/>
      <c r="J3450" s="125"/>
      <c r="K3450" s="125"/>
    </row>
    <row r="3451" spans="1:11" x14ac:dyDescent="0.25">
      <c r="A3451" s="110"/>
      <c r="B3451" s="129"/>
      <c r="C3451" s="129"/>
      <c r="D3451" s="129"/>
      <c r="E3451" s="56"/>
      <c r="F3451" s="133"/>
      <c r="G3451" s="56"/>
      <c r="H3451" s="84"/>
      <c r="I3451" s="84"/>
      <c r="J3451" s="125"/>
      <c r="K3451" s="125"/>
    </row>
    <row r="3452" spans="1:11" x14ac:dyDescent="0.25">
      <c r="A3452" s="110"/>
      <c r="B3452" s="129"/>
      <c r="C3452" s="129"/>
      <c r="D3452" s="129"/>
      <c r="E3452" s="56"/>
      <c r="F3452" s="133"/>
      <c r="G3452" s="56"/>
      <c r="H3452" s="84"/>
      <c r="I3452" s="84"/>
      <c r="J3452" s="125"/>
      <c r="K3452" s="125"/>
    </row>
    <row r="3453" spans="1:11" x14ac:dyDescent="0.25">
      <c r="A3453" s="110"/>
      <c r="B3453" s="129"/>
      <c r="C3453" s="129"/>
      <c r="D3453" s="129"/>
      <c r="E3453" s="56"/>
      <c r="F3453" s="133"/>
      <c r="G3453" s="56"/>
      <c r="H3453" s="84"/>
      <c r="I3453" s="84"/>
      <c r="J3453" s="125"/>
      <c r="K3453" s="125"/>
    </row>
    <row r="3454" spans="1:11" x14ac:dyDescent="0.25">
      <c r="A3454" s="110"/>
      <c r="B3454" s="129"/>
      <c r="C3454" s="129"/>
      <c r="D3454" s="129"/>
      <c r="E3454" s="56"/>
      <c r="F3454" s="133"/>
      <c r="G3454" s="56"/>
      <c r="H3454" s="84"/>
      <c r="I3454" s="84"/>
      <c r="J3454" s="125"/>
      <c r="K3454" s="125"/>
    </row>
    <row r="3455" spans="1:11" x14ac:dyDescent="0.25">
      <c r="A3455" s="110"/>
      <c r="B3455" s="129"/>
      <c r="C3455" s="129"/>
      <c r="D3455" s="129"/>
      <c r="E3455" s="56"/>
      <c r="F3455" s="133"/>
      <c r="G3455" s="56"/>
      <c r="H3455" s="84"/>
      <c r="I3455" s="84"/>
      <c r="J3455" s="125"/>
      <c r="K3455" s="125"/>
    </row>
    <row r="3456" spans="1:11" x14ac:dyDescent="0.25">
      <c r="A3456" s="110"/>
      <c r="B3456" s="129"/>
      <c r="C3456" s="129"/>
      <c r="D3456" s="129"/>
      <c r="E3456" s="56"/>
      <c r="F3456" s="133"/>
      <c r="G3456" s="56"/>
      <c r="H3456" s="84"/>
      <c r="I3456" s="84"/>
      <c r="J3456" s="125"/>
      <c r="K3456" s="125"/>
    </row>
    <row r="3457" spans="1:11" x14ac:dyDescent="0.25">
      <c r="A3457" s="110"/>
      <c r="B3457" s="129"/>
      <c r="C3457" s="129"/>
      <c r="D3457" s="129"/>
      <c r="E3457" s="56"/>
      <c r="F3457" s="133"/>
      <c r="G3457" s="56"/>
      <c r="H3457" s="84"/>
      <c r="I3457" s="84"/>
      <c r="J3457" s="125"/>
      <c r="K3457" s="125"/>
    </row>
    <row r="3458" spans="1:11" x14ac:dyDescent="0.25">
      <c r="A3458" s="110"/>
      <c r="B3458" s="129"/>
      <c r="C3458" s="129"/>
      <c r="D3458" s="129"/>
      <c r="E3458" s="56"/>
      <c r="F3458" s="133"/>
      <c r="G3458" s="56"/>
      <c r="H3458" s="84"/>
      <c r="I3458" s="84"/>
      <c r="J3458" s="125"/>
      <c r="K3458" s="125"/>
    </row>
    <row r="3459" spans="1:11" x14ac:dyDescent="0.25">
      <c r="A3459" s="110"/>
      <c r="B3459" s="129"/>
      <c r="C3459" s="129"/>
      <c r="D3459" s="129"/>
      <c r="E3459" s="56"/>
      <c r="F3459" s="133"/>
      <c r="G3459" s="56"/>
      <c r="H3459" s="84"/>
      <c r="I3459" s="84"/>
      <c r="J3459" s="125"/>
      <c r="K3459" s="125"/>
    </row>
    <row r="3460" spans="1:11" x14ac:dyDescent="0.25">
      <c r="A3460" s="110"/>
      <c r="B3460" s="129"/>
      <c r="C3460" s="129"/>
      <c r="D3460" s="129"/>
      <c r="E3460" s="56"/>
      <c r="F3460" s="133"/>
      <c r="G3460" s="56"/>
      <c r="H3460" s="84"/>
      <c r="I3460" s="84"/>
      <c r="J3460" s="125"/>
      <c r="K3460" s="125"/>
    </row>
    <row r="3461" spans="1:11" x14ac:dyDescent="0.25">
      <c r="A3461" s="110"/>
      <c r="B3461" s="129"/>
      <c r="C3461" s="129"/>
      <c r="D3461" s="129"/>
      <c r="E3461" s="56"/>
      <c r="F3461" s="133"/>
      <c r="G3461" s="56"/>
      <c r="H3461" s="84"/>
      <c r="I3461" s="84"/>
      <c r="J3461" s="125"/>
      <c r="K3461" s="125"/>
    </row>
    <row r="3462" spans="1:11" x14ac:dyDescent="0.25">
      <c r="A3462" s="110"/>
      <c r="B3462" s="129"/>
      <c r="C3462" s="129"/>
      <c r="D3462" s="129"/>
      <c r="E3462" s="56"/>
      <c r="F3462" s="133"/>
      <c r="G3462" s="56"/>
      <c r="H3462" s="84"/>
      <c r="I3462" s="84"/>
      <c r="J3462" s="125"/>
      <c r="K3462" s="125"/>
    </row>
    <row r="3463" spans="1:11" x14ac:dyDescent="0.25">
      <c r="A3463" s="110"/>
      <c r="B3463" s="129"/>
      <c r="C3463" s="129"/>
      <c r="D3463" s="129"/>
      <c r="E3463" s="56"/>
      <c r="F3463" s="133"/>
      <c r="G3463" s="56"/>
      <c r="H3463" s="84"/>
      <c r="I3463" s="84"/>
      <c r="J3463" s="125"/>
      <c r="K3463" s="125"/>
    </row>
    <row r="3464" spans="1:11" x14ac:dyDescent="0.25">
      <c r="A3464" s="110"/>
      <c r="B3464" s="129"/>
      <c r="C3464" s="129"/>
      <c r="D3464" s="129"/>
      <c r="E3464" s="56"/>
      <c r="F3464" s="133"/>
      <c r="G3464" s="56"/>
      <c r="H3464" s="84"/>
      <c r="I3464" s="84"/>
      <c r="J3464" s="125"/>
      <c r="K3464" s="125"/>
    </row>
    <row r="3465" spans="1:11" x14ac:dyDescent="0.25">
      <c r="A3465" s="110"/>
      <c r="B3465" s="129"/>
      <c r="C3465" s="129"/>
      <c r="D3465" s="129"/>
      <c r="E3465" s="56"/>
      <c r="F3465" s="133"/>
      <c r="G3465" s="56"/>
      <c r="H3465" s="84"/>
      <c r="I3465" s="84"/>
      <c r="J3465" s="125"/>
      <c r="K3465" s="125"/>
    </row>
    <row r="3466" spans="1:11" x14ac:dyDescent="0.25">
      <c r="A3466" s="110"/>
      <c r="B3466" s="129"/>
      <c r="C3466" s="129"/>
      <c r="D3466" s="129"/>
      <c r="E3466" s="56"/>
      <c r="F3466" s="133"/>
      <c r="G3466" s="56"/>
      <c r="H3466" s="84"/>
      <c r="I3466" s="84"/>
      <c r="J3466" s="125"/>
      <c r="K3466" s="125"/>
    </row>
    <row r="3467" spans="1:11" x14ac:dyDescent="0.25">
      <c r="A3467" s="110"/>
      <c r="B3467" s="129"/>
      <c r="C3467" s="129"/>
      <c r="D3467" s="129"/>
      <c r="E3467" s="56"/>
      <c r="F3467" s="133"/>
      <c r="G3467" s="56"/>
      <c r="H3467" s="84"/>
      <c r="I3467" s="84"/>
      <c r="J3467" s="125"/>
      <c r="K3467" s="125"/>
    </row>
    <row r="3468" spans="1:11" x14ac:dyDescent="0.25">
      <c r="A3468" s="110"/>
      <c r="B3468" s="129"/>
      <c r="C3468" s="129"/>
      <c r="D3468" s="129"/>
      <c r="E3468" s="56"/>
      <c r="F3468" s="133"/>
      <c r="G3468" s="56"/>
      <c r="H3468" s="84"/>
      <c r="I3468" s="84"/>
      <c r="J3468" s="125"/>
      <c r="K3468" s="125"/>
    </row>
    <row r="3469" spans="1:11" x14ac:dyDescent="0.25">
      <c r="A3469" s="110"/>
      <c r="B3469" s="129"/>
      <c r="C3469" s="129"/>
      <c r="D3469" s="129"/>
      <c r="E3469" s="56"/>
      <c r="F3469" s="133"/>
      <c r="G3469" s="56"/>
      <c r="H3469" s="84"/>
      <c r="I3469" s="84"/>
      <c r="J3469" s="125"/>
      <c r="K3469" s="125"/>
    </row>
    <row r="3470" spans="1:11" x14ac:dyDescent="0.25">
      <c r="A3470" s="110"/>
      <c r="B3470" s="129"/>
      <c r="C3470" s="129"/>
      <c r="D3470" s="129"/>
      <c r="E3470" s="56"/>
      <c r="F3470" s="133"/>
      <c r="G3470" s="56"/>
      <c r="H3470" s="84"/>
      <c r="I3470" s="84"/>
      <c r="J3470" s="125"/>
      <c r="K3470" s="125"/>
    </row>
    <row r="3471" spans="1:11" x14ac:dyDescent="0.25">
      <c r="A3471" s="110"/>
      <c r="B3471" s="129"/>
      <c r="C3471" s="129"/>
      <c r="D3471" s="129"/>
      <c r="E3471" s="56"/>
      <c r="F3471" s="133"/>
      <c r="G3471" s="56"/>
      <c r="H3471" s="84"/>
      <c r="I3471" s="84"/>
      <c r="J3471" s="125"/>
      <c r="K3471" s="125"/>
    </row>
    <row r="3472" spans="1:11" x14ac:dyDescent="0.25">
      <c r="A3472" s="110"/>
      <c r="B3472" s="129"/>
      <c r="C3472" s="129"/>
      <c r="D3472" s="129"/>
      <c r="E3472" s="56"/>
      <c r="F3472" s="133"/>
      <c r="G3472" s="56"/>
      <c r="H3472" s="84"/>
      <c r="I3472" s="84"/>
      <c r="J3472" s="125"/>
      <c r="K3472" s="125"/>
    </row>
    <row r="3473" spans="1:11" x14ac:dyDescent="0.25">
      <c r="A3473" s="110"/>
      <c r="B3473" s="129"/>
      <c r="C3473" s="129"/>
      <c r="D3473" s="129"/>
      <c r="E3473" s="56"/>
      <c r="F3473" s="133"/>
      <c r="G3473" s="56"/>
      <c r="H3473" s="84"/>
      <c r="I3473" s="84"/>
      <c r="J3473" s="125"/>
      <c r="K3473" s="125"/>
    </row>
    <row r="3474" spans="1:11" x14ac:dyDescent="0.25">
      <c r="A3474" s="110"/>
      <c r="B3474" s="129"/>
      <c r="C3474" s="129"/>
      <c r="D3474" s="129"/>
      <c r="E3474" s="56"/>
      <c r="F3474" s="133"/>
      <c r="G3474" s="56"/>
      <c r="H3474" s="84"/>
      <c r="I3474" s="84"/>
      <c r="J3474" s="125"/>
      <c r="K3474" s="125"/>
    </row>
    <row r="3475" spans="1:11" x14ac:dyDescent="0.25">
      <c r="A3475" s="110"/>
      <c r="B3475" s="129"/>
      <c r="C3475" s="129"/>
      <c r="D3475" s="129"/>
      <c r="E3475" s="56"/>
      <c r="F3475" s="133"/>
      <c r="G3475" s="56"/>
      <c r="H3475" s="84"/>
      <c r="I3475" s="84"/>
      <c r="J3475" s="125"/>
      <c r="K3475" s="125"/>
    </row>
    <row r="3476" spans="1:11" x14ac:dyDescent="0.25">
      <c r="A3476" s="110"/>
      <c r="B3476" s="129"/>
      <c r="C3476" s="129"/>
      <c r="D3476" s="129"/>
      <c r="E3476" s="56"/>
      <c r="F3476" s="133"/>
      <c r="G3476" s="56"/>
      <c r="H3476" s="84"/>
      <c r="I3476" s="84"/>
      <c r="J3476" s="125"/>
      <c r="K3476" s="125"/>
    </row>
    <row r="3477" spans="1:11" x14ac:dyDescent="0.25">
      <c r="A3477" s="110"/>
      <c r="B3477" s="129"/>
      <c r="C3477" s="129"/>
      <c r="D3477" s="129"/>
      <c r="E3477" s="56"/>
      <c r="F3477" s="133"/>
      <c r="G3477" s="56"/>
      <c r="H3477" s="84"/>
      <c r="I3477" s="84"/>
      <c r="J3477" s="125"/>
      <c r="K3477" s="125"/>
    </row>
    <row r="3478" spans="1:11" x14ac:dyDescent="0.25">
      <c r="A3478" s="110"/>
      <c r="B3478" s="129"/>
      <c r="C3478" s="129"/>
      <c r="D3478" s="129"/>
      <c r="E3478" s="56"/>
      <c r="F3478" s="133"/>
      <c r="G3478" s="56"/>
      <c r="H3478" s="84"/>
      <c r="I3478" s="84"/>
      <c r="J3478" s="125"/>
      <c r="K3478" s="125"/>
    </row>
    <row r="3479" spans="1:11" x14ac:dyDescent="0.25">
      <c r="A3479" s="110"/>
      <c r="B3479" s="129"/>
      <c r="C3479" s="129"/>
      <c r="D3479" s="129"/>
      <c r="E3479" s="56"/>
      <c r="F3479" s="133"/>
      <c r="G3479" s="56"/>
      <c r="H3479" s="84"/>
      <c r="I3479" s="84"/>
      <c r="J3479" s="125"/>
      <c r="K3479" s="125"/>
    </row>
    <row r="3480" spans="1:11" x14ac:dyDescent="0.25">
      <c r="A3480" s="110"/>
      <c r="B3480" s="129"/>
      <c r="C3480" s="129"/>
      <c r="D3480" s="129"/>
      <c r="E3480" s="56"/>
      <c r="F3480" s="133"/>
      <c r="G3480" s="56"/>
      <c r="H3480" s="84"/>
      <c r="I3480" s="84"/>
      <c r="J3480" s="125"/>
      <c r="K3480" s="125"/>
    </row>
    <row r="3481" spans="1:11" x14ac:dyDescent="0.25">
      <c r="A3481" s="110"/>
      <c r="B3481" s="129"/>
      <c r="C3481" s="129"/>
      <c r="D3481" s="129"/>
      <c r="E3481" s="56"/>
      <c r="F3481" s="133"/>
      <c r="G3481" s="56"/>
      <c r="H3481" s="84"/>
      <c r="I3481" s="84"/>
      <c r="J3481" s="125"/>
      <c r="K3481" s="125"/>
    </row>
    <row r="3482" spans="1:11" x14ac:dyDescent="0.25">
      <c r="A3482" s="110"/>
      <c r="B3482" s="129"/>
      <c r="C3482" s="129"/>
      <c r="D3482" s="129"/>
      <c r="E3482" s="56"/>
      <c r="F3482" s="133"/>
      <c r="G3482" s="56"/>
      <c r="H3482" s="84"/>
      <c r="I3482" s="84"/>
      <c r="J3482" s="125"/>
      <c r="K3482" s="125"/>
    </row>
    <row r="3483" spans="1:11" x14ac:dyDescent="0.25">
      <c r="A3483" s="110"/>
      <c r="B3483" s="129"/>
      <c r="C3483" s="129"/>
      <c r="D3483" s="129"/>
      <c r="E3483" s="56"/>
      <c r="F3483" s="133"/>
      <c r="G3483" s="56"/>
      <c r="H3483" s="84"/>
      <c r="I3483" s="84"/>
      <c r="J3483" s="125"/>
      <c r="K3483" s="125"/>
    </row>
    <row r="3484" spans="1:11" x14ac:dyDescent="0.25">
      <c r="A3484" s="110"/>
      <c r="B3484" s="129"/>
      <c r="C3484" s="129"/>
      <c r="D3484" s="129"/>
      <c r="E3484" s="56"/>
      <c r="F3484" s="133"/>
      <c r="G3484" s="56"/>
      <c r="H3484" s="84"/>
      <c r="I3484" s="84"/>
      <c r="J3484" s="125"/>
      <c r="K3484" s="125"/>
    </row>
    <row r="3485" spans="1:11" x14ac:dyDescent="0.25">
      <c r="A3485" s="110"/>
      <c r="B3485" s="129"/>
      <c r="C3485" s="129"/>
      <c r="D3485" s="129"/>
      <c r="E3485" s="56"/>
      <c r="F3485" s="133"/>
      <c r="G3485" s="56"/>
      <c r="H3485" s="84"/>
      <c r="I3485" s="84"/>
      <c r="J3485" s="125"/>
      <c r="K3485" s="125"/>
    </row>
    <row r="3486" spans="1:11" x14ac:dyDescent="0.25">
      <c r="A3486" s="110"/>
      <c r="B3486" s="129"/>
      <c r="C3486" s="129"/>
      <c r="D3486" s="129"/>
      <c r="E3486" s="56"/>
      <c r="F3486" s="133"/>
      <c r="G3486" s="56"/>
      <c r="H3486" s="84"/>
      <c r="I3486" s="84"/>
      <c r="J3486" s="125"/>
      <c r="K3486" s="125"/>
    </row>
    <row r="3487" spans="1:11" x14ac:dyDescent="0.25">
      <c r="A3487" s="110"/>
      <c r="B3487" s="129"/>
      <c r="C3487" s="129"/>
      <c r="D3487" s="129"/>
      <c r="E3487" s="56"/>
      <c r="F3487" s="133"/>
      <c r="G3487" s="56"/>
      <c r="H3487" s="84"/>
      <c r="I3487" s="84"/>
      <c r="J3487" s="125"/>
      <c r="K3487" s="125"/>
    </row>
    <row r="3488" spans="1:11" x14ac:dyDescent="0.25">
      <c r="A3488" s="110"/>
      <c r="B3488" s="129"/>
      <c r="C3488" s="129"/>
      <c r="D3488" s="129"/>
      <c r="E3488" s="56"/>
      <c r="F3488" s="133"/>
      <c r="G3488" s="56"/>
      <c r="H3488" s="84"/>
      <c r="I3488" s="84"/>
      <c r="J3488" s="125"/>
      <c r="K3488" s="125"/>
    </row>
    <row r="3489" spans="1:11" x14ac:dyDescent="0.25">
      <c r="A3489" s="110"/>
      <c r="B3489" s="129"/>
      <c r="C3489" s="129"/>
      <c r="D3489" s="129"/>
      <c r="E3489" s="56"/>
      <c r="F3489" s="133"/>
      <c r="G3489" s="56"/>
      <c r="H3489" s="84"/>
      <c r="I3489" s="84"/>
      <c r="J3489" s="125"/>
      <c r="K3489" s="125"/>
    </row>
    <row r="3490" spans="1:11" x14ac:dyDescent="0.25">
      <c r="A3490" s="110"/>
      <c r="B3490" s="129"/>
      <c r="C3490" s="129"/>
      <c r="D3490" s="129"/>
      <c r="E3490" s="56"/>
      <c r="F3490" s="133"/>
      <c r="G3490" s="56"/>
      <c r="H3490" s="84"/>
      <c r="I3490" s="84"/>
      <c r="J3490" s="125"/>
      <c r="K3490" s="125"/>
    </row>
    <row r="3491" spans="1:11" x14ac:dyDescent="0.25">
      <c r="A3491" s="110"/>
      <c r="B3491" s="129"/>
      <c r="C3491" s="129"/>
      <c r="D3491" s="129"/>
      <c r="E3491" s="56"/>
      <c r="F3491" s="133"/>
      <c r="G3491" s="56"/>
      <c r="H3491" s="84"/>
      <c r="I3491" s="84"/>
      <c r="J3491" s="125"/>
      <c r="K3491" s="125"/>
    </row>
    <row r="3492" spans="1:11" x14ac:dyDescent="0.25">
      <c r="A3492" s="110"/>
      <c r="B3492" s="129"/>
      <c r="C3492" s="129"/>
      <c r="D3492" s="129"/>
      <c r="E3492" s="56"/>
      <c r="F3492" s="133"/>
      <c r="G3492" s="56"/>
      <c r="H3492" s="84"/>
      <c r="I3492" s="84"/>
      <c r="J3492" s="125"/>
      <c r="K3492" s="125"/>
    </row>
    <row r="3493" spans="1:11" x14ac:dyDescent="0.25">
      <c r="A3493" s="110"/>
      <c r="B3493" s="129"/>
      <c r="C3493" s="129"/>
      <c r="D3493" s="129"/>
      <c r="E3493" s="56"/>
      <c r="F3493" s="133"/>
      <c r="G3493" s="56"/>
      <c r="H3493" s="84"/>
      <c r="I3493" s="84"/>
      <c r="J3493" s="125"/>
      <c r="K3493" s="125"/>
    </row>
    <row r="3494" spans="1:11" x14ac:dyDescent="0.25">
      <c r="A3494" s="110"/>
      <c r="B3494" s="129"/>
      <c r="C3494" s="129"/>
      <c r="D3494" s="129"/>
      <c r="E3494" s="56"/>
      <c r="F3494" s="133"/>
      <c r="G3494" s="56"/>
      <c r="H3494" s="84"/>
      <c r="I3494" s="84"/>
      <c r="J3494" s="125"/>
      <c r="K3494" s="125"/>
    </row>
    <row r="3495" spans="1:11" x14ac:dyDescent="0.25">
      <c r="A3495" s="110"/>
      <c r="B3495" s="129"/>
      <c r="C3495" s="129"/>
      <c r="D3495" s="129"/>
      <c r="E3495" s="56"/>
      <c r="F3495" s="133"/>
      <c r="G3495" s="56"/>
      <c r="H3495" s="84"/>
      <c r="I3495" s="84"/>
      <c r="J3495" s="125"/>
      <c r="K3495" s="125"/>
    </row>
    <row r="3496" spans="1:11" x14ac:dyDescent="0.25">
      <c r="A3496" s="110"/>
      <c r="B3496" s="129"/>
      <c r="C3496" s="129"/>
      <c r="D3496" s="129"/>
      <c r="E3496" s="56"/>
      <c r="F3496" s="133"/>
      <c r="G3496" s="56"/>
      <c r="H3496" s="84"/>
      <c r="I3496" s="84"/>
      <c r="J3496" s="125"/>
      <c r="K3496" s="125"/>
    </row>
    <row r="3497" spans="1:11" x14ac:dyDescent="0.25">
      <c r="A3497" s="110"/>
      <c r="B3497" s="129"/>
      <c r="C3497" s="129"/>
      <c r="D3497" s="129"/>
      <c r="E3497" s="56"/>
      <c r="F3497" s="133"/>
      <c r="G3497" s="56"/>
      <c r="H3497" s="84"/>
      <c r="I3497" s="84"/>
      <c r="J3497" s="125"/>
      <c r="K3497" s="125"/>
    </row>
    <row r="3498" spans="1:11" x14ac:dyDescent="0.25">
      <c r="A3498" s="110"/>
      <c r="B3498" s="129"/>
      <c r="C3498" s="129"/>
      <c r="D3498" s="129"/>
      <c r="E3498" s="56"/>
      <c r="F3498" s="133"/>
      <c r="G3498" s="56"/>
      <c r="H3498" s="84"/>
      <c r="I3498" s="84"/>
      <c r="J3498" s="125"/>
      <c r="K3498" s="125"/>
    </row>
    <row r="3499" spans="1:11" x14ac:dyDescent="0.25">
      <c r="A3499" s="110"/>
      <c r="B3499" s="129"/>
      <c r="C3499" s="129"/>
      <c r="D3499" s="129"/>
      <c r="E3499" s="56"/>
      <c r="F3499" s="133"/>
      <c r="G3499" s="56"/>
      <c r="H3499" s="84"/>
      <c r="I3499" s="84"/>
      <c r="J3499" s="125"/>
      <c r="K3499" s="125"/>
    </row>
    <row r="3500" spans="1:11" x14ac:dyDescent="0.25">
      <c r="A3500" s="110"/>
      <c r="B3500" s="129"/>
      <c r="C3500" s="129"/>
      <c r="D3500" s="129"/>
      <c r="E3500" s="56"/>
      <c r="F3500" s="133"/>
      <c r="G3500" s="56"/>
      <c r="H3500" s="84"/>
      <c r="I3500" s="84"/>
      <c r="J3500" s="125"/>
      <c r="K3500" s="125"/>
    </row>
    <row r="3501" spans="1:11" x14ac:dyDescent="0.25">
      <c r="A3501" s="110"/>
      <c r="B3501" s="129"/>
      <c r="C3501" s="129"/>
      <c r="D3501" s="129"/>
      <c r="E3501" s="56"/>
      <c r="F3501" s="133"/>
      <c r="G3501" s="56"/>
      <c r="H3501" s="84"/>
      <c r="I3501" s="84"/>
      <c r="J3501" s="125"/>
      <c r="K3501" s="125"/>
    </row>
    <row r="3502" spans="1:11" x14ac:dyDescent="0.25">
      <c r="A3502" s="110"/>
      <c r="B3502" s="129"/>
      <c r="C3502" s="129"/>
      <c r="D3502" s="129"/>
      <c r="E3502" s="56"/>
      <c r="F3502" s="133"/>
      <c r="G3502" s="56"/>
      <c r="H3502" s="84"/>
      <c r="I3502" s="84"/>
      <c r="J3502" s="125"/>
      <c r="K3502" s="125"/>
    </row>
    <row r="3503" spans="1:11" x14ac:dyDescent="0.25">
      <c r="A3503" s="110"/>
      <c r="B3503" s="129"/>
      <c r="C3503" s="129"/>
      <c r="D3503" s="129"/>
      <c r="E3503" s="56"/>
      <c r="F3503" s="133"/>
      <c r="G3503" s="56"/>
      <c r="H3503" s="84"/>
      <c r="I3503" s="84"/>
      <c r="J3503" s="125"/>
      <c r="K3503" s="125"/>
    </row>
    <row r="3504" spans="1:11" x14ac:dyDescent="0.25">
      <c r="A3504" s="110"/>
      <c r="B3504" s="129"/>
      <c r="C3504" s="129"/>
      <c r="D3504" s="129"/>
      <c r="E3504" s="56"/>
      <c r="F3504" s="133"/>
      <c r="G3504" s="56"/>
      <c r="H3504" s="84"/>
      <c r="I3504" s="84"/>
      <c r="J3504" s="125"/>
      <c r="K3504" s="125"/>
    </row>
    <row r="3505" spans="1:11" x14ac:dyDescent="0.25">
      <c r="A3505" s="110"/>
      <c r="B3505" s="129"/>
      <c r="C3505" s="129"/>
      <c r="D3505" s="129"/>
      <c r="E3505" s="56"/>
      <c r="F3505" s="133"/>
      <c r="G3505" s="56"/>
      <c r="H3505" s="84"/>
      <c r="I3505" s="84"/>
      <c r="J3505" s="125"/>
      <c r="K3505" s="125"/>
    </row>
    <row r="3506" spans="1:11" x14ac:dyDescent="0.25">
      <c r="A3506" s="110"/>
      <c r="B3506" s="129"/>
      <c r="C3506" s="129"/>
      <c r="D3506" s="129"/>
      <c r="E3506" s="56"/>
      <c r="F3506" s="133"/>
      <c r="G3506" s="56"/>
      <c r="H3506" s="84"/>
      <c r="I3506" s="84"/>
      <c r="J3506" s="125"/>
      <c r="K3506" s="125"/>
    </row>
    <row r="3507" spans="1:11" x14ac:dyDescent="0.25">
      <c r="A3507" s="110"/>
      <c r="B3507" s="129"/>
      <c r="C3507" s="129"/>
      <c r="D3507" s="129"/>
      <c r="E3507" s="56"/>
      <c r="F3507" s="133"/>
      <c r="G3507" s="56"/>
      <c r="H3507" s="84"/>
      <c r="I3507" s="84"/>
      <c r="J3507" s="125"/>
      <c r="K3507" s="125"/>
    </row>
    <row r="3508" spans="1:11" x14ac:dyDescent="0.25">
      <c r="A3508" s="110"/>
      <c r="B3508" s="129"/>
      <c r="C3508" s="129"/>
      <c r="D3508" s="129"/>
      <c r="E3508" s="56"/>
      <c r="F3508" s="133"/>
      <c r="G3508" s="56"/>
      <c r="H3508" s="84"/>
      <c r="I3508" s="84"/>
      <c r="J3508" s="125"/>
      <c r="K3508" s="125"/>
    </row>
    <row r="3509" spans="1:11" x14ac:dyDescent="0.25">
      <c r="A3509" s="110"/>
      <c r="B3509" s="129"/>
      <c r="C3509" s="129"/>
      <c r="D3509" s="129"/>
      <c r="E3509" s="56"/>
      <c r="F3509" s="133"/>
      <c r="G3509" s="56"/>
      <c r="H3509" s="84"/>
      <c r="I3509" s="84"/>
      <c r="J3509" s="125"/>
      <c r="K3509" s="125"/>
    </row>
    <row r="3510" spans="1:11" x14ac:dyDescent="0.25">
      <c r="A3510" s="110"/>
      <c r="B3510" s="129"/>
      <c r="C3510" s="129"/>
      <c r="D3510" s="129"/>
      <c r="E3510" s="56"/>
      <c r="F3510" s="133"/>
      <c r="G3510" s="56"/>
      <c r="H3510" s="84"/>
      <c r="I3510" s="84"/>
      <c r="J3510" s="125"/>
      <c r="K3510" s="125"/>
    </row>
    <row r="3511" spans="1:11" x14ac:dyDescent="0.25">
      <c r="A3511" s="110"/>
      <c r="B3511" s="129"/>
      <c r="C3511" s="129"/>
      <c r="D3511" s="129"/>
      <c r="E3511" s="56"/>
      <c r="F3511" s="133"/>
      <c r="G3511" s="56"/>
      <c r="H3511" s="84"/>
      <c r="I3511" s="84"/>
      <c r="J3511" s="125"/>
      <c r="K3511" s="125"/>
    </row>
    <row r="3512" spans="1:11" x14ac:dyDescent="0.25">
      <c r="A3512" s="110"/>
      <c r="B3512" s="129"/>
      <c r="C3512" s="129"/>
      <c r="D3512" s="129"/>
      <c r="E3512" s="56"/>
      <c r="F3512" s="133"/>
      <c r="G3512" s="56"/>
      <c r="H3512" s="84"/>
      <c r="I3512" s="84"/>
      <c r="J3512" s="125"/>
      <c r="K3512" s="125"/>
    </row>
    <row r="3513" spans="1:11" x14ac:dyDescent="0.25">
      <c r="A3513" s="110"/>
      <c r="B3513" s="129"/>
      <c r="C3513" s="129"/>
      <c r="D3513" s="129"/>
      <c r="E3513" s="56"/>
      <c r="F3513" s="133"/>
      <c r="G3513" s="56"/>
      <c r="H3513" s="84"/>
      <c r="I3513" s="84"/>
      <c r="J3513" s="125"/>
      <c r="K3513" s="125"/>
    </row>
    <row r="3514" spans="1:11" x14ac:dyDescent="0.25">
      <c r="A3514" s="110"/>
      <c r="B3514" s="129"/>
      <c r="C3514" s="129"/>
      <c r="D3514" s="129"/>
      <c r="E3514" s="56"/>
      <c r="F3514" s="133"/>
      <c r="G3514" s="56"/>
      <c r="H3514" s="84"/>
      <c r="I3514" s="84"/>
      <c r="J3514" s="125"/>
      <c r="K3514" s="125"/>
    </row>
    <row r="3515" spans="1:11" x14ac:dyDescent="0.25">
      <c r="A3515" s="110"/>
      <c r="B3515" s="129"/>
      <c r="C3515" s="129"/>
      <c r="D3515" s="129"/>
      <c r="E3515" s="56"/>
      <c r="F3515" s="133"/>
      <c r="G3515" s="56"/>
      <c r="H3515" s="84"/>
      <c r="I3515" s="84"/>
      <c r="J3515" s="125"/>
      <c r="K3515" s="125"/>
    </row>
    <row r="3516" spans="1:11" x14ac:dyDescent="0.25">
      <c r="A3516" s="110"/>
      <c r="B3516" s="129"/>
      <c r="C3516" s="129"/>
      <c r="D3516" s="129"/>
      <c r="E3516" s="56"/>
      <c r="F3516" s="133"/>
      <c r="G3516" s="56"/>
      <c r="H3516" s="84"/>
      <c r="I3516" s="84"/>
      <c r="J3516" s="125"/>
      <c r="K3516" s="125"/>
    </row>
    <row r="3517" spans="1:11" x14ac:dyDescent="0.25">
      <c r="A3517" s="110"/>
      <c r="B3517" s="129"/>
      <c r="C3517" s="129"/>
      <c r="D3517" s="129"/>
      <c r="E3517" s="56"/>
      <c r="F3517" s="133"/>
      <c r="G3517" s="56"/>
      <c r="H3517" s="84"/>
      <c r="I3517" s="84"/>
      <c r="J3517" s="125"/>
      <c r="K3517" s="125"/>
    </row>
    <row r="3518" spans="1:11" x14ac:dyDescent="0.25">
      <c r="A3518" s="110"/>
      <c r="B3518" s="129"/>
      <c r="C3518" s="129"/>
      <c r="D3518" s="129"/>
      <c r="E3518" s="56"/>
      <c r="F3518" s="133"/>
      <c r="G3518" s="56"/>
      <c r="H3518" s="84"/>
      <c r="I3518" s="84"/>
      <c r="J3518" s="125"/>
      <c r="K3518" s="125"/>
    </row>
    <row r="3519" spans="1:11" x14ac:dyDescent="0.25">
      <c r="A3519" s="110"/>
      <c r="B3519" s="129"/>
      <c r="C3519" s="129"/>
      <c r="D3519" s="129"/>
      <c r="E3519" s="56"/>
      <c r="F3519" s="133"/>
      <c r="G3519" s="56"/>
      <c r="H3519" s="84"/>
      <c r="I3519" s="84"/>
      <c r="J3519" s="125"/>
      <c r="K3519" s="125"/>
    </row>
    <row r="3520" spans="1:11" x14ac:dyDescent="0.25">
      <c r="A3520" s="110"/>
      <c r="B3520" s="129"/>
      <c r="C3520" s="129"/>
      <c r="D3520" s="129"/>
      <c r="E3520" s="56"/>
      <c r="F3520" s="133"/>
      <c r="G3520" s="56"/>
      <c r="H3520" s="84"/>
      <c r="I3520" s="84"/>
      <c r="J3520" s="125"/>
      <c r="K3520" s="125"/>
    </row>
    <row r="3521" spans="1:11" x14ac:dyDescent="0.25">
      <c r="A3521" s="110"/>
      <c r="B3521" s="129"/>
      <c r="C3521" s="129"/>
      <c r="D3521" s="129"/>
      <c r="E3521" s="56"/>
      <c r="F3521" s="133"/>
      <c r="G3521" s="56"/>
      <c r="H3521" s="84"/>
      <c r="I3521" s="84"/>
      <c r="J3521" s="125"/>
      <c r="K3521" s="125"/>
    </row>
    <row r="3522" spans="1:11" x14ac:dyDescent="0.25">
      <c r="A3522" s="110"/>
      <c r="B3522" s="129"/>
      <c r="C3522" s="129"/>
      <c r="D3522" s="129"/>
      <c r="E3522" s="56"/>
      <c r="F3522" s="133"/>
      <c r="G3522" s="56"/>
      <c r="H3522" s="84"/>
      <c r="I3522" s="84"/>
      <c r="J3522" s="125"/>
      <c r="K3522" s="125"/>
    </row>
    <row r="3523" spans="1:11" x14ac:dyDescent="0.25">
      <c r="A3523" s="110"/>
      <c r="B3523" s="129"/>
      <c r="C3523" s="129"/>
      <c r="D3523" s="129"/>
      <c r="E3523" s="56"/>
      <c r="F3523" s="133"/>
      <c r="G3523" s="56"/>
      <c r="H3523" s="84"/>
      <c r="I3523" s="84"/>
      <c r="J3523" s="125"/>
      <c r="K3523" s="125"/>
    </row>
    <row r="3524" spans="1:11" x14ac:dyDescent="0.25">
      <c r="A3524" s="110"/>
      <c r="B3524" s="129"/>
      <c r="C3524" s="129"/>
      <c r="D3524" s="129"/>
      <c r="E3524" s="56"/>
      <c r="F3524" s="133"/>
      <c r="G3524" s="56"/>
      <c r="H3524" s="84"/>
      <c r="I3524" s="84"/>
      <c r="J3524" s="125"/>
      <c r="K3524" s="125"/>
    </row>
    <row r="3525" spans="1:11" x14ac:dyDescent="0.25">
      <c r="A3525" s="110"/>
      <c r="B3525" s="129"/>
      <c r="C3525" s="129"/>
      <c r="D3525" s="129"/>
      <c r="E3525" s="56"/>
      <c r="F3525" s="133"/>
      <c r="G3525" s="56"/>
      <c r="H3525" s="84"/>
      <c r="I3525" s="84"/>
      <c r="J3525" s="125"/>
      <c r="K3525" s="125"/>
    </row>
    <row r="3526" spans="1:11" x14ac:dyDescent="0.25">
      <c r="A3526" s="110"/>
      <c r="B3526" s="129"/>
      <c r="C3526" s="129"/>
      <c r="D3526" s="129"/>
      <c r="E3526" s="56"/>
      <c r="F3526" s="133"/>
      <c r="G3526" s="56"/>
      <c r="H3526" s="84"/>
      <c r="I3526" s="84"/>
      <c r="J3526" s="125"/>
      <c r="K3526" s="125"/>
    </row>
    <row r="3527" spans="1:11" x14ac:dyDescent="0.25">
      <c r="A3527" s="110"/>
      <c r="B3527" s="129"/>
      <c r="C3527" s="129"/>
      <c r="D3527" s="129"/>
      <c r="E3527" s="56"/>
      <c r="F3527" s="133"/>
      <c r="G3527" s="56"/>
      <c r="H3527" s="84"/>
      <c r="I3527" s="84"/>
      <c r="J3527" s="125"/>
      <c r="K3527" s="125"/>
    </row>
    <row r="3528" spans="1:11" x14ac:dyDescent="0.25">
      <c r="A3528" s="110"/>
      <c r="B3528" s="129"/>
      <c r="C3528" s="129"/>
      <c r="D3528" s="129"/>
      <c r="E3528" s="56"/>
      <c r="F3528" s="133"/>
      <c r="G3528" s="56"/>
      <c r="H3528" s="84"/>
      <c r="I3528" s="84"/>
      <c r="J3528" s="125"/>
      <c r="K3528" s="125"/>
    </row>
    <row r="3529" spans="1:11" x14ac:dyDescent="0.25">
      <c r="A3529" s="110"/>
      <c r="B3529" s="129"/>
      <c r="C3529" s="129"/>
      <c r="D3529" s="129"/>
      <c r="E3529" s="56"/>
      <c r="F3529" s="133"/>
      <c r="G3529" s="56"/>
      <c r="H3529" s="84"/>
      <c r="I3529" s="84"/>
      <c r="J3529" s="125"/>
      <c r="K3529" s="125"/>
    </row>
    <row r="3530" spans="1:11" x14ac:dyDescent="0.25">
      <c r="A3530" s="110"/>
      <c r="B3530" s="129"/>
      <c r="C3530" s="129"/>
      <c r="D3530" s="129"/>
      <c r="E3530" s="56"/>
      <c r="F3530" s="133"/>
      <c r="G3530" s="56"/>
      <c r="H3530" s="84"/>
      <c r="I3530" s="84"/>
      <c r="J3530" s="125"/>
      <c r="K3530" s="125"/>
    </row>
    <row r="3531" spans="1:11" x14ac:dyDescent="0.25">
      <c r="A3531" s="110"/>
      <c r="B3531" s="129"/>
      <c r="C3531" s="129"/>
      <c r="D3531" s="129"/>
      <c r="E3531" s="56"/>
      <c r="F3531" s="133"/>
      <c r="G3531" s="56"/>
      <c r="H3531" s="84"/>
      <c r="I3531" s="84"/>
      <c r="J3531" s="125"/>
      <c r="K3531" s="125"/>
    </row>
    <row r="3532" spans="1:11" x14ac:dyDescent="0.25">
      <c r="A3532" s="110"/>
      <c r="B3532" s="129"/>
      <c r="C3532" s="129"/>
      <c r="D3532" s="129"/>
      <c r="E3532" s="56"/>
      <c r="F3532" s="133"/>
      <c r="G3532" s="56"/>
      <c r="H3532" s="84"/>
      <c r="I3532" s="84"/>
      <c r="J3532" s="125"/>
      <c r="K3532" s="125"/>
    </row>
    <row r="3533" spans="1:11" x14ac:dyDescent="0.25">
      <c r="A3533" s="110"/>
      <c r="B3533" s="129"/>
      <c r="C3533" s="129"/>
      <c r="D3533" s="129"/>
      <c r="E3533" s="56"/>
      <c r="F3533" s="133"/>
      <c r="G3533" s="56"/>
      <c r="H3533" s="84"/>
      <c r="I3533" s="84"/>
      <c r="J3533" s="125"/>
      <c r="K3533" s="125"/>
    </row>
    <row r="3534" spans="1:11" x14ac:dyDescent="0.25">
      <c r="A3534" s="110"/>
      <c r="B3534" s="129"/>
      <c r="C3534" s="129"/>
      <c r="D3534" s="129"/>
      <c r="E3534" s="56"/>
      <c r="F3534" s="133"/>
      <c r="G3534" s="56"/>
      <c r="H3534" s="84"/>
      <c r="I3534" s="84"/>
      <c r="J3534" s="125"/>
      <c r="K3534" s="125"/>
    </row>
    <row r="3535" spans="1:11" x14ac:dyDescent="0.25">
      <c r="A3535" s="110"/>
      <c r="B3535" s="129"/>
      <c r="C3535" s="129"/>
      <c r="D3535" s="129"/>
      <c r="E3535" s="56"/>
      <c r="F3535" s="133"/>
      <c r="G3535" s="56"/>
      <c r="H3535" s="84"/>
      <c r="I3535" s="84"/>
      <c r="J3535" s="125"/>
      <c r="K3535" s="125"/>
    </row>
    <row r="3536" spans="1:11" x14ac:dyDescent="0.25">
      <c r="A3536" s="110"/>
      <c r="B3536" s="129"/>
      <c r="C3536" s="129"/>
      <c r="D3536" s="129"/>
      <c r="E3536" s="56"/>
      <c r="F3536" s="133"/>
      <c r="G3536" s="56"/>
      <c r="H3536" s="84"/>
      <c r="I3536" s="84"/>
      <c r="J3536" s="125"/>
      <c r="K3536" s="125"/>
    </row>
    <row r="3537" spans="1:11" x14ac:dyDescent="0.25">
      <c r="A3537" s="110"/>
      <c r="B3537" s="129"/>
      <c r="C3537" s="129"/>
      <c r="D3537" s="129"/>
      <c r="E3537" s="56"/>
      <c r="F3537" s="133"/>
      <c r="G3537" s="56"/>
      <c r="H3537" s="84"/>
      <c r="I3537" s="84"/>
      <c r="J3537" s="125"/>
      <c r="K3537" s="125"/>
    </row>
    <row r="3538" spans="1:11" x14ac:dyDescent="0.25">
      <c r="A3538" s="110"/>
      <c r="B3538" s="129"/>
      <c r="C3538" s="129"/>
      <c r="D3538" s="129"/>
      <c r="E3538" s="56"/>
      <c r="F3538" s="133"/>
      <c r="G3538" s="56"/>
      <c r="H3538" s="84"/>
      <c r="I3538" s="84"/>
      <c r="J3538" s="125"/>
      <c r="K3538" s="125"/>
    </row>
    <row r="3539" spans="1:11" x14ac:dyDescent="0.25">
      <c r="A3539" s="110"/>
      <c r="B3539" s="129"/>
      <c r="C3539" s="129"/>
      <c r="D3539" s="129"/>
      <c r="E3539" s="56"/>
      <c r="F3539" s="133"/>
      <c r="G3539" s="56"/>
      <c r="H3539" s="84"/>
      <c r="I3539" s="84"/>
      <c r="J3539" s="125"/>
      <c r="K3539" s="125"/>
    </row>
    <row r="3540" spans="1:11" x14ac:dyDescent="0.25">
      <c r="A3540" s="110"/>
      <c r="B3540" s="129"/>
      <c r="C3540" s="129"/>
      <c r="D3540" s="129"/>
      <c r="E3540" s="56"/>
      <c r="F3540" s="133"/>
      <c r="G3540" s="56"/>
      <c r="H3540" s="84"/>
      <c r="I3540" s="84"/>
      <c r="J3540" s="125"/>
      <c r="K3540" s="125"/>
    </row>
    <row r="3541" spans="1:11" x14ac:dyDescent="0.25">
      <c r="A3541" s="110"/>
      <c r="B3541" s="129"/>
      <c r="C3541" s="129"/>
      <c r="D3541" s="129"/>
      <c r="E3541" s="56"/>
      <c r="F3541" s="133"/>
      <c r="G3541" s="56"/>
      <c r="H3541" s="84"/>
      <c r="I3541" s="84"/>
      <c r="J3541" s="125"/>
      <c r="K3541" s="125"/>
    </row>
    <row r="3542" spans="1:11" x14ac:dyDescent="0.25">
      <c r="A3542" s="110"/>
      <c r="B3542" s="129"/>
      <c r="C3542" s="129"/>
      <c r="D3542" s="129"/>
      <c r="E3542" s="56"/>
      <c r="F3542" s="133"/>
      <c r="G3542" s="56"/>
      <c r="H3542" s="84"/>
      <c r="I3542" s="84"/>
      <c r="J3542" s="125"/>
      <c r="K3542" s="125"/>
    </row>
    <row r="3543" spans="1:11" x14ac:dyDescent="0.25">
      <c r="A3543" s="110"/>
      <c r="B3543" s="129"/>
      <c r="C3543" s="129"/>
      <c r="D3543" s="129"/>
      <c r="E3543" s="56"/>
      <c r="F3543" s="133"/>
      <c r="G3543" s="56"/>
      <c r="H3543" s="84"/>
      <c r="I3543" s="84"/>
      <c r="J3543" s="125"/>
      <c r="K3543" s="125"/>
    </row>
    <row r="3544" spans="1:11" x14ac:dyDescent="0.25">
      <c r="A3544" s="110"/>
      <c r="B3544" s="129"/>
      <c r="C3544" s="129"/>
      <c r="D3544" s="129"/>
      <c r="E3544" s="56"/>
      <c r="F3544" s="133"/>
      <c r="G3544" s="56"/>
      <c r="H3544" s="84"/>
      <c r="I3544" s="84"/>
      <c r="J3544" s="125"/>
      <c r="K3544" s="125"/>
    </row>
    <row r="3545" spans="1:11" x14ac:dyDescent="0.25">
      <c r="A3545" s="110"/>
      <c r="B3545" s="129"/>
      <c r="C3545" s="129"/>
      <c r="D3545" s="129"/>
      <c r="E3545" s="56"/>
      <c r="F3545" s="133"/>
      <c r="G3545" s="56"/>
      <c r="H3545" s="84"/>
      <c r="I3545" s="84"/>
      <c r="J3545" s="125"/>
      <c r="K3545" s="125"/>
    </row>
    <row r="3546" spans="1:11" x14ac:dyDescent="0.25">
      <c r="A3546" s="110"/>
      <c r="B3546" s="129"/>
      <c r="C3546" s="129"/>
      <c r="D3546" s="129"/>
      <c r="E3546" s="56"/>
      <c r="F3546" s="133"/>
      <c r="G3546" s="56"/>
      <c r="H3546" s="84"/>
      <c r="I3546" s="84"/>
      <c r="J3546" s="125"/>
      <c r="K3546" s="125"/>
    </row>
    <row r="3547" spans="1:11" x14ac:dyDescent="0.25">
      <c r="A3547" s="110"/>
      <c r="B3547" s="129"/>
      <c r="C3547" s="129"/>
      <c r="D3547" s="129"/>
      <c r="E3547" s="56"/>
      <c r="F3547" s="133"/>
      <c r="G3547" s="56"/>
      <c r="H3547" s="84"/>
      <c r="I3547" s="84"/>
      <c r="J3547" s="125"/>
      <c r="K3547" s="125"/>
    </row>
    <row r="3548" spans="1:11" x14ac:dyDescent="0.25">
      <c r="A3548" s="110"/>
      <c r="B3548" s="129"/>
      <c r="C3548" s="129"/>
      <c r="D3548" s="129"/>
      <c r="E3548" s="56"/>
      <c r="F3548" s="133"/>
      <c r="G3548" s="56"/>
      <c r="H3548" s="84"/>
      <c r="I3548" s="84"/>
      <c r="J3548" s="125"/>
      <c r="K3548" s="125"/>
    </row>
    <row r="3549" spans="1:11" x14ac:dyDescent="0.25">
      <c r="A3549" s="110"/>
      <c r="B3549" s="129"/>
      <c r="C3549" s="129"/>
      <c r="D3549" s="129"/>
      <c r="E3549" s="56"/>
      <c r="F3549" s="133"/>
      <c r="G3549" s="56"/>
      <c r="H3549" s="84"/>
      <c r="I3549" s="84"/>
      <c r="J3549" s="125"/>
      <c r="K3549" s="125"/>
    </row>
    <row r="3550" spans="1:11" x14ac:dyDescent="0.25">
      <c r="A3550" s="110"/>
      <c r="B3550" s="129"/>
      <c r="C3550" s="129"/>
      <c r="D3550" s="129"/>
      <c r="E3550" s="56"/>
      <c r="F3550" s="133"/>
      <c r="G3550" s="56"/>
      <c r="H3550" s="84"/>
      <c r="I3550" s="84"/>
      <c r="J3550" s="125"/>
      <c r="K3550" s="125"/>
    </row>
    <row r="3551" spans="1:11" x14ac:dyDescent="0.25">
      <c r="A3551" s="110"/>
      <c r="B3551" s="129"/>
      <c r="C3551" s="129"/>
      <c r="D3551" s="129"/>
      <c r="E3551" s="56"/>
      <c r="F3551" s="133"/>
      <c r="G3551" s="56"/>
      <c r="H3551" s="84"/>
      <c r="I3551" s="84"/>
      <c r="J3551" s="125"/>
      <c r="K3551" s="125"/>
    </row>
    <row r="3552" spans="1:11" x14ac:dyDescent="0.25">
      <c r="A3552" s="110"/>
      <c r="B3552" s="129"/>
      <c r="C3552" s="129"/>
      <c r="D3552" s="129"/>
      <c r="E3552" s="56"/>
      <c r="F3552" s="133"/>
      <c r="G3552" s="56"/>
      <c r="H3552" s="84"/>
      <c r="I3552" s="84"/>
      <c r="J3552" s="125"/>
      <c r="K3552" s="125"/>
    </row>
    <row r="3553" spans="1:11" x14ac:dyDescent="0.25">
      <c r="A3553" s="110"/>
      <c r="B3553" s="129"/>
      <c r="C3553" s="129"/>
      <c r="D3553" s="129"/>
      <c r="E3553" s="56"/>
      <c r="F3553" s="133"/>
      <c r="G3553" s="56"/>
      <c r="H3553" s="84"/>
      <c r="I3553" s="84"/>
      <c r="J3553" s="125"/>
      <c r="K3553" s="125"/>
    </row>
    <row r="3554" spans="1:11" x14ac:dyDescent="0.25">
      <c r="A3554" s="110"/>
      <c r="B3554" s="129"/>
      <c r="C3554" s="129"/>
      <c r="D3554" s="129"/>
      <c r="E3554" s="56"/>
      <c r="F3554" s="133"/>
      <c r="G3554" s="56"/>
      <c r="H3554" s="84"/>
      <c r="I3554" s="84"/>
      <c r="J3554" s="125"/>
      <c r="K3554" s="125"/>
    </row>
    <row r="3555" spans="1:11" x14ac:dyDescent="0.25">
      <c r="A3555" s="110"/>
      <c r="B3555" s="129"/>
      <c r="C3555" s="129"/>
      <c r="D3555" s="129"/>
      <c r="E3555" s="56"/>
      <c r="F3555" s="133"/>
      <c r="G3555" s="56"/>
      <c r="H3555" s="84"/>
      <c r="I3555" s="84"/>
      <c r="J3555" s="125"/>
      <c r="K3555" s="125"/>
    </row>
    <row r="3556" spans="1:11" x14ac:dyDescent="0.25">
      <c r="A3556" s="110"/>
      <c r="B3556" s="129"/>
      <c r="C3556" s="129"/>
      <c r="D3556" s="129"/>
      <c r="E3556" s="56"/>
      <c r="F3556" s="133"/>
      <c r="G3556" s="56"/>
      <c r="H3556" s="84"/>
      <c r="I3556" s="84"/>
      <c r="J3556" s="125"/>
      <c r="K3556" s="125"/>
    </row>
    <row r="3557" spans="1:11" x14ac:dyDescent="0.25">
      <c r="A3557" s="110"/>
      <c r="B3557" s="129"/>
      <c r="C3557" s="129"/>
      <c r="D3557" s="129"/>
      <c r="E3557" s="56"/>
      <c r="F3557" s="133"/>
      <c r="G3557" s="56"/>
      <c r="H3557" s="84"/>
      <c r="I3557" s="84"/>
      <c r="J3557" s="125"/>
      <c r="K3557" s="125"/>
    </row>
    <row r="3558" spans="1:11" x14ac:dyDescent="0.25">
      <c r="A3558" s="110"/>
      <c r="B3558" s="129"/>
      <c r="C3558" s="129"/>
      <c r="D3558" s="129"/>
      <c r="E3558" s="56"/>
      <c r="F3558" s="133"/>
      <c r="G3558" s="56"/>
      <c r="H3558" s="84"/>
      <c r="I3558" s="84"/>
      <c r="J3558" s="125"/>
      <c r="K3558" s="125"/>
    </row>
    <row r="3559" spans="1:11" x14ac:dyDescent="0.25">
      <c r="A3559" s="110"/>
      <c r="B3559" s="129"/>
      <c r="C3559" s="129"/>
      <c r="D3559" s="129"/>
      <c r="E3559" s="56"/>
      <c r="F3559" s="133"/>
      <c r="G3559" s="56"/>
      <c r="H3559" s="84"/>
      <c r="I3559" s="84"/>
      <c r="J3559" s="125"/>
      <c r="K3559" s="125"/>
    </row>
    <row r="3560" spans="1:11" x14ac:dyDescent="0.25">
      <c r="A3560" s="110"/>
      <c r="B3560" s="129"/>
      <c r="C3560" s="129"/>
      <c r="D3560" s="129"/>
      <c r="E3560" s="56"/>
      <c r="F3560" s="133"/>
      <c r="G3560" s="56"/>
      <c r="H3560" s="84"/>
      <c r="I3560" s="84"/>
      <c r="J3560" s="125"/>
      <c r="K3560" s="125"/>
    </row>
    <row r="3561" spans="1:11" x14ac:dyDescent="0.25">
      <c r="A3561" s="110"/>
      <c r="B3561" s="129"/>
      <c r="C3561" s="129"/>
      <c r="D3561" s="129"/>
      <c r="E3561" s="56"/>
      <c r="F3561" s="133"/>
      <c r="G3561" s="56"/>
      <c r="H3561" s="84"/>
      <c r="I3561" s="84"/>
      <c r="J3561" s="125"/>
      <c r="K3561" s="125"/>
    </row>
    <row r="3562" spans="1:11" x14ac:dyDescent="0.25">
      <c r="A3562" s="110"/>
      <c r="B3562" s="129"/>
      <c r="C3562" s="129"/>
      <c r="D3562" s="129"/>
      <c r="E3562" s="56"/>
      <c r="F3562" s="133"/>
      <c r="G3562" s="56"/>
      <c r="H3562" s="84"/>
      <c r="I3562" s="84"/>
      <c r="J3562" s="125"/>
      <c r="K3562" s="125"/>
    </row>
    <row r="3563" spans="1:11" x14ac:dyDescent="0.25">
      <c r="A3563" s="110"/>
      <c r="B3563" s="129"/>
      <c r="C3563" s="129"/>
      <c r="D3563" s="129"/>
      <c r="E3563" s="56"/>
      <c r="F3563" s="133"/>
      <c r="G3563" s="56"/>
      <c r="H3563" s="84"/>
      <c r="I3563" s="84"/>
      <c r="J3563" s="125"/>
      <c r="K3563" s="125"/>
    </row>
    <row r="3564" spans="1:11" x14ac:dyDescent="0.25">
      <c r="A3564" s="110"/>
      <c r="B3564" s="129"/>
      <c r="C3564" s="129"/>
      <c r="D3564" s="129"/>
      <c r="E3564" s="56"/>
      <c r="F3564" s="133"/>
      <c r="G3564" s="56"/>
      <c r="H3564" s="84"/>
      <c r="I3564" s="84"/>
      <c r="J3564" s="125"/>
      <c r="K3564" s="125"/>
    </row>
    <row r="3565" spans="1:11" x14ac:dyDescent="0.25">
      <c r="A3565" s="110"/>
      <c r="B3565" s="129"/>
      <c r="C3565" s="129"/>
      <c r="D3565" s="129"/>
      <c r="E3565" s="56"/>
      <c r="F3565" s="133"/>
      <c r="G3565" s="56"/>
      <c r="H3565" s="84"/>
      <c r="I3565" s="84"/>
      <c r="J3565" s="125"/>
      <c r="K3565" s="125"/>
    </row>
    <row r="3566" spans="1:11" x14ac:dyDescent="0.25">
      <c r="A3566" s="110"/>
      <c r="B3566" s="129"/>
      <c r="C3566" s="129"/>
      <c r="D3566" s="129"/>
      <c r="E3566" s="56"/>
      <c r="F3566" s="133"/>
      <c r="G3566" s="56"/>
      <c r="H3566" s="84"/>
      <c r="I3566" s="84"/>
      <c r="J3566" s="125"/>
      <c r="K3566" s="125"/>
    </row>
    <row r="3567" spans="1:11" x14ac:dyDescent="0.25">
      <c r="A3567" s="110"/>
      <c r="B3567" s="129"/>
      <c r="C3567" s="129"/>
      <c r="D3567" s="129"/>
      <c r="E3567" s="56"/>
      <c r="F3567" s="133"/>
      <c r="G3567" s="56"/>
      <c r="H3567" s="84"/>
      <c r="I3567" s="84"/>
      <c r="J3567" s="125"/>
      <c r="K3567" s="125"/>
    </row>
    <row r="3568" spans="1:11" x14ac:dyDescent="0.25">
      <c r="A3568" s="110"/>
      <c r="B3568" s="129"/>
      <c r="C3568" s="129"/>
      <c r="D3568" s="129"/>
      <c r="E3568" s="56"/>
      <c r="F3568" s="133"/>
      <c r="G3568" s="56"/>
      <c r="H3568" s="84"/>
      <c r="I3568" s="84"/>
      <c r="J3568" s="125"/>
      <c r="K3568" s="125"/>
    </row>
    <row r="3569" spans="1:11" x14ac:dyDescent="0.25">
      <c r="A3569" s="110"/>
      <c r="B3569" s="129"/>
      <c r="C3569" s="129"/>
      <c r="D3569" s="129"/>
      <c r="E3569" s="56"/>
      <c r="F3569" s="133"/>
      <c r="G3569" s="56"/>
      <c r="H3569" s="84"/>
      <c r="I3569" s="84"/>
      <c r="J3569" s="125"/>
      <c r="K3569" s="125"/>
    </row>
    <row r="3570" spans="1:11" x14ac:dyDescent="0.25">
      <c r="A3570" s="110"/>
      <c r="B3570" s="129"/>
      <c r="C3570" s="129"/>
      <c r="D3570" s="129"/>
      <c r="E3570" s="56"/>
      <c r="F3570" s="133"/>
      <c r="G3570" s="56"/>
      <c r="H3570" s="84"/>
      <c r="I3570" s="84"/>
      <c r="J3570" s="125"/>
      <c r="K3570" s="125"/>
    </row>
    <row r="3571" spans="1:11" x14ac:dyDescent="0.25">
      <c r="A3571" s="110"/>
      <c r="B3571" s="129"/>
      <c r="C3571" s="129"/>
      <c r="D3571" s="129"/>
      <c r="E3571" s="56"/>
      <c r="F3571" s="133"/>
      <c r="G3571" s="56"/>
      <c r="H3571" s="84"/>
      <c r="I3571" s="84"/>
      <c r="J3571" s="125"/>
      <c r="K3571" s="125"/>
    </row>
    <row r="3572" spans="1:11" x14ac:dyDescent="0.25">
      <c r="A3572" s="110"/>
      <c r="B3572" s="129"/>
      <c r="C3572" s="129"/>
      <c r="D3572" s="129"/>
      <c r="E3572" s="56"/>
      <c r="F3572" s="133"/>
      <c r="G3572" s="56"/>
      <c r="H3572" s="84"/>
      <c r="I3572" s="84"/>
      <c r="J3572" s="125"/>
      <c r="K3572" s="125"/>
    </row>
    <row r="3573" spans="1:11" x14ac:dyDescent="0.25">
      <c r="A3573" s="110"/>
      <c r="B3573" s="129"/>
      <c r="C3573" s="129"/>
      <c r="D3573" s="129"/>
      <c r="E3573" s="56"/>
      <c r="F3573" s="133"/>
      <c r="G3573" s="56"/>
      <c r="H3573" s="84"/>
      <c r="I3573" s="84"/>
      <c r="J3573" s="125"/>
      <c r="K3573" s="125"/>
    </row>
    <row r="3574" spans="1:11" x14ac:dyDescent="0.25">
      <c r="A3574" s="110"/>
      <c r="B3574" s="129"/>
      <c r="C3574" s="129"/>
      <c r="D3574" s="129"/>
      <c r="E3574" s="56"/>
      <c r="F3574" s="133"/>
      <c r="G3574" s="56"/>
      <c r="H3574" s="84"/>
      <c r="I3574" s="84"/>
      <c r="J3574" s="125"/>
      <c r="K3574" s="125"/>
    </row>
    <row r="3575" spans="1:11" x14ac:dyDescent="0.25">
      <c r="A3575" s="110"/>
      <c r="B3575" s="129"/>
      <c r="C3575" s="129"/>
      <c r="D3575" s="129"/>
      <c r="E3575" s="56"/>
      <c r="F3575" s="133"/>
      <c r="G3575" s="56"/>
      <c r="H3575" s="84"/>
      <c r="I3575" s="84"/>
      <c r="J3575" s="125"/>
      <c r="K3575" s="125"/>
    </row>
    <row r="3576" spans="1:11" x14ac:dyDescent="0.25">
      <c r="A3576" s="110"/>
      <c r="B3576" s="129"/>
      <c r="C3576" s="129"/>
      <c r="D3576" s="129"/>
      <c r="E3576" s="56"/>
      <c r="F3576" s="133"/>
      <c r="G3576" s="56"/>
      <c r="H3576" s="84"/>
      <c r="I3576" s="84"/>
      <c r="J3576" s="125"/>
      <c r="K3576" s="125"/>
    </row>
    <row r="3577" spans="1:11" x14ac:dyDescent="0.25">
      <c r="A3577" s="110"/>
      <c r="B3577" s="129"/>
      <c r="C3577" s="129"/>
      <c r="D3577" s="129"/>
      <c r="E3577" s="56"/>
      <c r="F3577" s="133"/>
      <c r="G3577" s="56"/>
      <c r="H3577" s="84"/>
      <c r="I3577" s="84"/>
      <c r="J3577" s="125"/>
      <c r="K3577" s="125"/>
    </row>
    <row r="3578" spans="1:11" x14ac:dyDescent="0.25">
      <c r="A3578" s="110"/>
      <c r="B3578" s="129"/>
      <c r="C3578" s="129"/>
      <c r="D3578" s="129"/>
      <c r="E3578" s="56"/>
      <c r="F3578" s="133"/>
      <c r="G3578" s="56"/>
      <c r="H3578" s="84"/>
      <c r="I3578" s="84"/>
      <c r="J3578" s="125"/>
      <c r="K3578" s="125"/>
    </row>
    <row r="3579" spans="1:11" x14ac:dyDescent="0.25">
      <c r="A3579" s="110"/>
      <c r="B3579" s="129"/>
      <c r="C3579" s="129"/>
      <c r="D3579" s="129"/>
      <c r="E3579" s="56"/>
      <c r="F3579" s="133"/>
      <c r="G3579" s="56"/>
      <c r="H3579" s="84"/>
      <c r="I3579" s="84"/>
      <c r="J3579" s="125"/>
      <c r="K3579" s="125"/>
    </row>
    <row r="3580" spans="1:11" x14ac:dyDescent="0.25">
      <c r="A3580" s="110"/>
      <c r="B3580" s="129"/>
      <c r="C3580" s="129"/>
      <c r="D3580" s="129"/>
      <c r="E3580" s="56"/>
      <c r="F3580" s="133"/>
      <c r="G3580" s="56"/>
      <c r="H3580" s="84"/>
      <c r="I3580" s="84"/>
      <c r="J3580" s="125"/>
      <c r="K3580" s="125"/>
    </row>
    <row r="3581" spans="1:11" x14ac:dyDescent="0.25">
      <c r="A3581" s="110"/>
      <c r="B3581" s="129"/>
      <c r="C3581" s="129"/>
      <c r="D3581" s="129"/>
      <c r="E3581" s="56"/>
      <c r="F3581" s="133"/>
      <c r="G3581" s="56"/>
      <c r="H3581" s="84"/>
      <c r="I3581" s="84"/>
      <c r="J3581" s="125"/>
      <c r="K3581" s="125"/>
    </row>
    <row r="3582" spans="1:11" x14ac:dyDescent="0.25">
      <c r="A3582" s="110"/>
      <c r="B3582" s="129"/>
      <c r="C3582" s="129"/>
      <c r="D3582" s="129"/>
      <c r="E3582" s="56"/>
      <c r="F3582" s="133"/>
      <c r="G3582" s="56"/>
      <c r="H3582" s="84"/>
      <c r="I3582" s="84"/>
      <c r="J3582" s="125"/>
      <c r="K3582" s="125"/>
    </row>
    <row r="3583" spans="1:11" x14ac:dyDescent="0.25">
      <c r="A3583" s="110"/>
      <c r="B3583" s="129"/>
      <c r="C3583" s="129"/>
      <c r="D3583" s="129"/>
      <c r="E3583" s="56"/>
      <c r="F3583" s="133"/>
      <c r="G3583" s="56"/>
      <c r="H3583" s="84"/>
      <c r="I3583" s="84"/>
      <c r="J3583" s="125"/>
      <c r="K3583" s="125"/>
    </row>
    <row r="3584" spans="1:11" x14ac:dyDescent="0.25">
      <c r="A3584" s="110"/>
      <c r="B3584" s="129"/>
      <c r="C3584" s="129"/>
      <c r="D3584" s="129"/>
      <c r="E3584" s="56"/>
      <c r="F3584" s="133"/>
      <c r="G3584" s="56"/>
      <c r="H3584" s="84"/>
      <c r="I3584" s="84"/>
      <c r="J3584" s="125"/>
      <c r="K3584" s="125"/>
    </row>
    <row r="3585" spans="1:11" x14ac:dyDescent="0.25">
      <c r="A3585" s="110"/>
      <c r="B3585" s="129"/>
      <c r="C3585" s="129"/>
      <c r="D3585" s="129"/>
      <c r="E3585" s="56"/>
      <c r="F3585" s="133"/>
      <c r="G3585" s="56"/>
      <c r="H3585" s="84"/>
      <c r="I3585" s="84"/>
      <c r="J3585" s="125"/>
      <c r="K3585" s="125"/>
    </row>
    <row r="3586" spans="1:11" x14ac:dyDescent="0.25">
      <c r="A3586" s="110"/>
      <c r="B3586" s="129"/>
      <c r="C3586" s="129"/>
      <c r="D3586" s="129"/>
      <c r="E3586" s="56"/>
      <c r="F3586" s="133"/>
      <c r="G3586" s="56"/>
      <c r="H3586" s="84"/>
      <c r="I3586" s="84"/>
      <c r="J3586" s="125"/>
      <c r="K3586" s="125"/>
    </row>
    <row r="3587" spans="1:11" x14ac:dyDescent="0.25">
      <c r="A3587" s="110"/>
      <c r="B3587" s="129"/>
      <c r="C3587" s="129"/>
      <c r="D3587" s="129"/>
      <c r="E3587" s="56"/>
      <c r="F3587" s="133"/>
      <c r="G3587" s="56"/>
      <c r="H3587" s="84"/>
      <c r="I3587" s="84"/>
      <c r="J3587" s="125"/>
      <c r="K3587" s="125"/>
    </row>
    <row r="3588" spans="1:11" x14ac:dyDescent="0.25">
      <c r="A3588" s="110"/>
      <c r="B3588" s="129"/>
      <c r="C3588" s="129"/>
      <c r="D3588" s="129"/>
      <c r="E3588" s="56"/>
      <c r="F3588" s="133"/>
      <c r="G3588" s="56"/>
      <c r="H3588" s="84"/>
      <c r="I3588" s="84"/>
      <c r="J3588" s="125"/>
      <c r="K3588" s="125"/>
    </row>
    <row r="3589" spans="1:11" x14ac:dyDescent="0.25">
      <c r="A3589" s="110"/>
      <c r="B3589" s="129"/>
      <c r="C3589" s="129"/>
      <c r="D3589" s="129"/>
      <c r="E3589" s="56"/>
      <c r="F3589" s="133"/>
      <c r="G3589" s="56"/>
      <c r="H3589" s="84"/>
      <c r="I3589" s="84"/>
      <c r="J3589" s="125"/>
      <c r="K3589" s="125"/>
    </row>
    <row r="3590" spans="1:11" x14ac:dyDescent="0.25">
      <c r="A3590" s="110"/>
      <c r="B3590" s="129"/>
      <c r="C3590" s="129"/>
      <c r="D3590" s="129"/>
      <c r="E3590" s="56"/>
      <c r="F3590" s="133"/>
      <c r="G3590" s="56"/>
      <c r="H3590" s="84"/>
      <c r="I3590" s="84"/>
      <c r="J3590" s="125"/>
      <c r="K3590" s="125"/>
    </row>
    <row r="3591" spans="1:11" x14ac:dyDescent="0.25">
      <c r="A3591" s="110"/>
      <c r="B3591" s="129"/>
      <c r="C3591" s="129"/>
      <c r="D3591" s="129"/>
      <c r="E3591" s="56"/>
      <c r="F3591" s="133"/>
      <c r="G3591" s="56"/>
      <c r="H3591" s="84"/>
      <c r="I3591" s="84"/>
      <c r="J3591" s="125"/>
      <c r="K3591" s="125"/>
    </row>
    <row r="3592" spans="1:11" x14ac:dyDescent="0.25">
      <c r="A3592" s="110"/>
      <c r="B3592" s="129"/>
      <c r="C3592" s="129"/>
      <c r="D3592" s="129"/>
      <c r="E3592" s="56"/>
      <c r="F3592" s="133"/>
      <c r="G3592" s="56"/>
      <c r="H3592" s="84"/>
      <c r="I3592" s="84"/>
      <c r="J3592" s="125"/>
      <c r="K3592" s="125"/>
    </row>
    <row r="3593" spans="1:11" x14ac:dyDescent="0.25">
      <c r="A3593" s="110"/>
      <c r="B3593" s="129"/>
      <c r="C3593" s="129"/>
      <c r="D3593" s="129"/>
      <c r="E3593" s="56"/>
      <c r="F3593" s="133"/>
      <c r="G3593" s="56"/>
      <c r="H3593" s="84"/>
      <c r="I3593" s="84"/>
      <c r="J3593" s="125"/>
      <c r="K3593" s="125"/>
    </row>
    <row r="3594" spans="1:11" x14ac:dyDescent="0.25">
      <c r="A3594" s="110"/>
      <c r="B3594" s="129"/>
      <c r="C3594" s="129"/>
      <c r="D3594" s="129"/>
      <c r="E3594" s="56"/>
      <c r="F3594" s="133"/>
      <c r="G3594" s="56"/>
      <c r="H3594" s="84"/>
      <c r="I3594" s="84"/>
      <c r="J3594" s="125"/>
      <c r="K3594" s="125"/>
    </row>
    <row r="3595" spans="1:11" x14ac:dyDescent="0.25">
      <c r="A3595" s="110"/>
      <c r="B3595" s="129"/>
      <c r="C3595" s="129"/>
      <c r="D3595" s="129"/>
      <c r="E3595" s="56"/>
      <c r="F3595" s="133"/>
      <c r="G3595" s="56"/>
      <c r="H3595" s="84"/>
      <c r="I3595" s="84"/>
      <c r="J3595" s="125"/>
      <c r="K3595" s="125"/>
    </row>
    <row r="3596" spans="1:11" x14ac:dyDescent="0.25">
      <c r="A3596" s="110"/>
      <c r="B3596" s="129"/>
      <c r="C3596" s="129"/>
      <c r="D3596" s="129"/>
      <c r="E3596" s="56"/>
      <c r="F3596" s="133"/>
      <c r="G3596" s="56"/>
      <c r="H3596" s="84"/>
      <c r="I3596" s="84"/>
      <c r="J3596" s="125"/>
      <c r="K3596" s="125"/>
    </row>
    <row r="3597" spans="1:11" x14ac:dyDescent="0.25">
      <c r="A3597" s="110"/>
      <c r="B3597" s="129"/>
      <c r="C3597" s="129"/>
      <c r="D3597" s="129"/>
      <c r="E3597" s="56"/>
      <c r="F3597" s="133"/>
      <c r="G3597" s="56"/>
      <c r="H3597" s="84"/>
      <c r="I3597" s="84"/>
      <c r="J3597" s="125"/>
      <c r="K3597" s="125"/>
    </row>
    <row r="3598" spans="1:11" x14ac:dyDescent="0.25">
      <c r="A3598" s="110"/>
      <c r="B3598" s="129"/>
      <c r="C3598" s="129"/>
      <c r="D3598" s="129"/>
      <c r="E3598" s="56"/>
      <c r="F3598" s="133"/>
      <c r="G3598" s="56"/>
      <c r="H3598" s="84"/>
      <c r="I3598" s="84"/>
      <c r="J3598" s="125"/>
      <c r="K3598" s="125"/>
    </row>
    <row r="3599" spans="1:11" x14ac:dyDescent="0.25">
      <c r="A3599" s="110"/>
      <c r="B3599" s="129"/>
      <c r="C3599" s="129"/>
      <c r="D3599" s="129"/>
      <c r="E3599" s="56"/>
      <c r="F3599" s="133"/>
      <c r="G3599" s="56"/>
      <c r="H3599" s="84"/>
      <c r="I3599" s="84"/>
      <c r="J3599" s="125"/>
      <c r="K3599" s="125"/>
    </row>
    <row r="3600" spans="1:11" x14ac:dyDescent="0.25">
      <c r="A3600" s="110"/>
      <c r="B3600" s="129"/>
      <c r="C3600" s="129"/>
      <c r="D3600" s="129"/>
      <c r="E3600" s="56"/>
      <c r="F3600" s="133"/>
      <c r="G3600" s="56"/>
      <c r="H3600" s="84"/>
      <c r="I3600" s="84"/>
      <c r="J3600" s="125"/>
      <c r="K3600" s="125"/>
    </row>
    <row r="3601" spans="1:11" x14ac:dyDescent="0.25">
      <c r="A3601" s="110"/>
      <c r="B3601" s="129"/>
      <c r="C3601" s="129"/>
      <c r="D3601" s="129"/>
      <c r="E3601" s="56"/>
      <c r="F3601" s="133"/>
      <c r="G3601" s="56"/>
      <c r="H3601" s="84"/>
      <c r="I3601" s="84"/>
      <c r="J3601" s="125"/>
      <c r="K3601" s="125"/>
    </row>
    <row r="3602" spans="1:11" x14ac:dyDescent="0.25">
      <c r="A3602" s="110"/>
      <c r="B3602" s="129"/>
      <c r="C3602" s="129"/>
      <c r="D3602" s="129"/>
      <c r="E3602" s="56"/>
      <c r="F3602" s="133"/>
      <c r="G3602" s="56"/>
      <c r="H3602" s="84"/>
      <c r="I3602" s="84"/>
      <c r="J3602" s="125"/>
      <c r="K3602" s="125"/>
    </row>
    <row r="3603" spans="1:11" x14ac:dyDescent="0.25">
      <c r="A3603" s="110"/>
      <c r="B3603" s="129"/>
      <c r="C3603" s="129"/>
      <c r="D3603" s="129"/>
      <c r="E3603" s="56"/>
      <c r="F3603" s="133"/>
      <c r="G3603" s="56"/>
      <c r="H3603" s="84"/>
      <c r="I3603" s="84"/>
      <c r="J3603" s="125"/>
      <c r="K3603" s="125"/>
    </row>
    <row r="3604" spans="1:11" x14ac:dyDescent="0.25">
      <c r="A3604" s="110"/>
      <c r="B3604" s="129"/>
      <c r="C3604" s="129"/>
      <c r="D3604" s="129"/>
      <c r="E3604" s="56"/>
      <c r="F3604" s="133"/>
      <c r="G3604" s="56"/>
      <c r="H3604" s="84"/>
      <c r="I3604" s="84"/>
      <c r="J3604" s="125"/>
      <c r="K3604" s="125"/>
    </row>
    <row r="3605" spans="1:11" x14ac:dyDescent="0.25">
      <c r="A3605" s="110"/>
      <c r="B3605" s="129"/>
      <c r="C3605" s="129"/>
      <c r="D3605" s="129"/>
      <c r="E3605" s="56"/>
      <c r="F3605" s="133"/>
      <c r="G3605" s="56"/>
      <c r="H3605" s="84"/>
      <c r="I3605" s="84"/>
      <c r="J3605" s="125"/>
      <c r="K3605" s="125"/>
    </row>
    <row r="3606" spans="1:11" x14ac:dyDescent="0.25">
      <c r="A3606" s="110"/>
      <c r="B3606" s="129"/>
      <c r="C3606" s="129"/>
      <c r="D3606" s="129"/>
      <c r="E3606" s="56"/>
      <c r="F3606" s="133"/>
      <c r="G3606" s="56"/>
      <c r="H3606" s="84"/>
      <c r="I3606" s="84"/>
      <c r="J3606" s="125"/>
      <c r="K3606" s="125"/>
    </row>
    <row r="3607" spans="1:11" x14ac:dyDescent="0.25">
      <c r="A3607" s="110"/>
      <c r="B3607" s="129"/>
      <c r="C3607" s="129"/>
      <c r="D3607" s="129"/>
      <c r="E3607" s="56"/>
      <c r="F3607" s="133"/>
      <c r="G3607" s="56"/>
      <c r="H3607" s="84"/>
      <c r="I3607" s="84"/>
      <c r="J3607" s="125"/>
      <c r="K3607" s="125"/>
    </row>
    <row r="3608" spans="1:11" x14ac:dyDescent="0.25">
      <c r="A3608" s="110"/>
      <c r="B3608" s="129"/>
      <c r="C3608" s="129"/>
      <c r="D3608" s="129"/>
      <c r="E3608" s="56"/>
      <c r="F3608" s="133"/>
      <c r="G3608" s="56"/>
      <c r="H3608" s="84"/>
      <c r="I3608" s="84"/>
      <c r="J3608" s="125"/>
      <c r="K3608" s="125"/>
    </row>
    <row r="3609" spans="1:11" x14ac:dyDescent="0.25">
      <c r="A3609" s="110"/>
      <c r="B3609" s="129"/>
      <c r="C3609" s="129"/>
      <c r="D3609" s="129"/>
      <c r="E3609" s="56"/>
      <c r="F3609" s="133"/>
      <c r="G3609" s="56"/>
      <c r="H3609" s="84"/>
      <c r="I3609" s="84"/>
      <c r="J3609" s="125"/>
      <c r="K3609" s="125"/>
    </row>
    <row r="3610" spans="1:11" x14ac:dyDescent="0.25">
      <c r="A3610" s="110"/>
      <c r="B3610" s="129"/>
      <c r="C3610" s="129"/>
      <c r="D3610" s="129"/>
      <c r="E3610" s="56"/>
      <c r="F3610" s="133"/>
      <c r="G3610" s="56"/>
      <c r="H3610" s="84"/>
      <c r="I3610" s="84"/>
      <c r="J3610" s="125"/>
      <c r="K3610" s="125"/>
    </row>
    <row r="3611" spans="1:11" x14ac:dyDescent="0.25">
      <c r="A3611" s="110"/>
      <c r="B3611" s="129"/>
      <c r="C3611" s="129"/>
      <c r="D3611" s="129"/>
      <c r="E3611" s="56"/>
      <c r="F3611" s="133"/>
      <c r="G3611" s="56"/>
      <c r="H3611" s="84"/>
      <c r="I3611" s="84"/>
      <c r="J3611" s="125"/>
      <c r="K3611" s="125"/>
    </row>
    <row r="3612" spans="1:11" x14ac:dyDescent="0.25">
      <c r="A3612" s="110"/>
      <c r="B3612" s="129"/>
      <c r="C3612" s="129"/>
      <c r="D3612" s="129"/>
      <c r="E3612" s="56"/>
      <c r="F3612" s="133"/>
      <c r="G3612" s="56"/>
      <c r="H3612" s="84"/>
      <c r="I3612" s="84"/>
      <c r="J3612" s="125"/>
      <c r="K3612" s="125"/>
    </row>
    <row r="3613" spans="1:11" x14ac:dyDescent="0.25">
      <c r="A3613" s="110"/>
      <c r="B3613" s="129"/>
      <c r="C3613" s="129"/>
      <c r="D3613" s="129"/>
      <c r="E3613" s="56"/>
      <c r="F3613" s="133"/>
      <c r="G3613" s="56"/>
      <c r="H3613" s="84"/>
      <c r="I3613" s="84"/>
      <c r="J3613" s="125"/>
      <c r="K3613" s="125"/>
    </row>
    <row r="3614" spans="1:11" x14ac:dyDescent="0.25">
      <c r="A3614" s="110"/>
      <c r="B3614" s="129"/>
      <c r="C3614" s="129"/>
      <c r="D3614" s="129"/>
      <c r="E3614" s="56"/>
      <c r="F3614" s="133"/>
      <c r="G3614" s="56"/>
      <c r="H3614" s="84"/>
      <c r="I3614" s="84"/>
      <c r="J3614" s="125"/>
      <c r="K3614" s="125"/>
    </row>
    <row r="3615" spans="1:11" x14ac:dyDescent="0.25">
      <c r="A3615" s="110"/>
      <c r="B3615" s="129"/>
      <c r="C3615" s="129"/>
      <c r="D3615" s="129"/>
      <c r="E3615" s="56"/>
      <c r="F3615" s="133"/>
      <c r="G3615" s="56"/>
      <c r="H3615" s="84"/>
      <c r="I3615" s="84"/>
      <c r="J3615" s="125"/>
      <c r="K3615" s="125"/>
    </row>
    <row r="3616" spans="1:11" x14ac:dyDescent="0.25">
      <c r="A3616" s="110"/>
      <c r="B3616" s="129"/>
      <c r="C3616" s="129"/>
      <c r="D3616" s="129"/>
      <c r="E3616" s="56"/>
      <c r="F3616" s="133"/>
      <c r="G3616" s="56"/>
      <c r="H3616" s="84"/>
      <c r="I3616" s="84"/>
      <c r="J3616" s="125"/>
      <c r="K3616" s="125"/>
    </row>
    <row r="3617" spans="1:11" x14ac:dyDescent="0.25">
      <c r="A3617" s="110"/>
      <c r="B3617" s="129"/>
      <c r="C3617" s="129"/>
      <c r="D3617" s="129"/>
      <c r="E3617" s="56"/>
      <c r="F3617" s="133"/>
      <c r="G3617" s="56"/>
      <c r="H3617" s="84"/>
      <c r="I3617" s="84"/>
      <c r="J3617" s="125"/>
      <c r="K3617" s="125"/>
    </row>
    <row r="3618" spans="1:11" x14ac:dyDescent="0.25">
      <c r="A3618" s="110"/>
      <c r="B3618" s="129"/>
      <c r="C3618" s="129"/>
      <c r="D3618" s="129"/>
      <c r="E3618" s="56"/>
      <c r="F3618" s="133"/>
      <c r="G3618" s="56"/>
      <c r="H3618" s="84"/>
      <c r="I3618" s="84"/>
      <c r="J3618" s="125"/>
      <c r="K3618" s="125"/>
    </row>
    <row r="3619" spans="1:11" x14ac:dyDescent="0.25">
      <c r="A3619" s="110"/>
      <c r="B3619" s="129"/>
      <c r="C3619" s="129"/>
      <c r="D3619" s="129"/>
      <c r="E3619" s="56"/>
      <c r="F3619" s="133"/>
      <c r="G3619" s="56"/>
      <c r="H3619" s="84"/>
      <c r="I3619" s="84"/>
      <c r="J3619" s="125"/>
      <c r="K3619" s="125"/>
    </row>
    <row r="3620" spans="1:11" x14ac:dyDescent="0.25">
      <c r="A3620" s="110"/>
      <c r="B3620" s="129"/>
      <c r="C3620" s="129"/>
      <c r="D3620" s="129"/>
      <c r="E3620" s="56"/>
      <c r="F3620" s="133"/>
      <c r="G3620" s="56"/>
      <c r="H3620" s="84"/>
      <c r="I3620" s="84"/>
      <c r="J3620" s="125"/>
      <c r="K3620" s="125"/>
    </row>
    <row r="3621" spans="1:11" x14ac:dyDescent="0.25">
      <c r="A3621" s="110"/>
      <c r="B3621" s="129"/>
      <c r="C3621" s="129"/>
      <c r="D3621" s="129"/>
      <c r="E3621" s="56"/>
      <c r="F3621" s="133"/>
      <c r="G3621" s="56"/>
      <c r="H3621" s="84"/>
      <c r="I3621" s="84"/>
      <c r="J3621" s="125"/>
      <c r="K3621" s="125"/>
    </row>
    <row r="3622" spans="1:11" x14ac:dyDescent="0.25">
      <c r="A3622" s="110"/>
      <c r="B3622" s="129"/>
      <c r="C3622" s="129"/>
      <c r="D3622" s="129"/>
      <c r="E3622" s="56"/>
      <c r="F3622" s="133"/>
      <c r="G3622" s="56"/>
      <c r="H3622" s="84"/>
      <c r="I3622" s="84"/>
      <c r="J3622" s="125"/>
      <c r="K3622" s="125"/>
    </row>
    <row r="3623" spans="1:11" x14ac:dyDescent="0.25">
      <c r="A3623" s="110"/>
      <c r="B3623" s="129"/>
      <c r="C3623" s="129"/>
      <c r="D3623" s="129"/>
      <c r="E3623" s="56"/>
      <c r="F3623" s="133"/>
      <c r="G3623" s="56"/>
      <c r="H3623" s="84"/>
      <c r="I3623" s="84"/>
      <c r="J3623" s="125"/>
      <c r="K3623" s="125"/>
    </row>
    <row r="3624" spans="1:11" x14ac:dyDescent="0.25">
      <c r="A3624" s="110"/>
      <c r="B3624" s="129"/>
      <c r="C3624" s="129"/>
      <c r="D3624" s="129"/>
      <c r="E3624" s="56"/>
      <c r="F3624" s="133"/>
      <c r="G3624" s="56"/>
      <c r="H3624" s="84"/>
      <c r="I3624" s="84"/>
      <c r="J3624" s="125"/>
      <c r="K3624" s="125"/>
    </row>
    <row r="3625" spans="1:11" x14ac:dyDescent="0.25">
      <c r="A3625" s="110"/>
      <c r="B3625" s="129"/>
      <c r="C3625" s="129"/>
      <c r="D3625" s="129"/>
      <c r="E3625" s="56"/>
      <c r="F3625" s="133"/>
      <c r="G3625" s="56"/>
      <c r="H3625" s="84"/>
      <c r="I3625" s="84"/>
      <c r="J3625" s="125"/>
      <c r="K3625" s="125"/>
    </row>
    <row r="3626" spans="1:11" x14ac:dyDescent="0.25">
      <c r="A3626" s="110"/>
      <c r="B3626" s="129"/>
      <c r="C3626" s="129"/>
      <c r="D3626" s="129"/>
      <c r="E3626" s="56"/>
      <c r="F3626" s="133"/>
      <c r="G3626" s="56"/>
      <c r="H3626" s="84"/>
      <c r="I3626" s="84"/>
      <c r="J3626" s="125"/>
      <c r="K3626" s="125"/>
    </row>
    <row r="3627" spans="1:11" x14ac:dyDescent="0.25">
      <c r="A3627" s="110"/>
      <c r="B3627" s="129"/>
      <c r="C3627" s="129"/>
      <c r="D3627" s="129"/>
      <c r="E3627" s="56"/>
      <c r="F3627" s="133"/>
      <c r="G3627" s="56"/>
      <c r="H3627" s="84"/>
      <c r="I3627" s="84"/>
      <c r="J3627" s="125"/>
      <c r="K3627" s="125"/>
    </row>
    <row r="3628" spans="1:11" x14ac:dyDescent="0.25">
      <c r="A3628" s="110"/>
      <c r="B3628" s="129"/>
      <c r="C3628" s="129"/>
      <c r="D3628" s="129"/>
      <c r="E3628" s="56"/>
      <c r="F3628" s="133"/>
      <c r="G3628" s="56"/>
      <c r="H3628" s="84"/>
      <c r="I3628" s="84"/>
      <c r="J3628" s="125"/>
      <c r="K3628" s="125"/>
    </row>
    <row r="3629" spans="1:11" x14ac:dyDescent="0.25">
      <c r="A3629" s="110"/>
      <c r="B3629" s="129"/>
      <c r="C3629" s="129"/>
      <c r="D3629" s="129"/>
      <c r="E3629" s="56"/>
      <c r="F3629" s="133"/>
      <c r="G3629" s="56"/>
      <c r="H3629" s="84"/>
      <c r="I3629" s="84"/>
      <c r="J3629" s="125"/>
      <c r="K3629" s="125"/>
    </row>
    <row r="3630" spans="1:11" x14ac:dyDescent="0.25">
      <c r="A3630" s="110"/>
      <c r="B3630" s="129"/>
      <c r="C3630" s="129"/>
      <c r="D3630" s="129"/>
      <c r="E3630" s="56"/>
      <c r="F3630" s="133"/>
      <c r="G3630" s="56"/>
      <c r="H3630" s="84"/>
      <c r="I3630" s="84"/>
      <c r="J3630" s="125"/>
      <c r="K3630" s="125"/>
    </row>
    <row r="3631" spans="1:11" x14ac:dyDescent="0.25">
      <c r="A3631" s="110"/>
      <c r="B3631" s="129"/>
      <c r="C3631" s="129"/>
      <c r="D3631" s="129"/>
      <c r="E3631" s="56"/>
      <c r="F3631" s="133"/>
      <c r="G3631" s="56"/>
      <c r="H3631" s="84"/>
      <c r="I3631" s="84"/>
      <c r="J3631" s="125"/>
      <c r="K3631" s="125"/>
    </row>
    <row r="3632" spans="1:11" x14ac:dyDescent="0.25">
      <c r="A3632" s="110"/>
      <c r="B3632" s="129"/>
      <c r="C3632" s="129"/>
      <c r="D3632" s="129"/>
      <c r="E3632" s="56"/>
      <c r="F3632" s="133"/>
      <c r="G3632" s="56"/>
      <c r="H3632" s="84"/>
      <c r="I3632" s="84"/>
      <c r="J3632" s="125"/>
      <c r="K3632" s="125"/>
    </row>
    <row r="3633" spans="1:11" x14ac:dyDescent="0.25">
      <c r="A3633" s="110"/>
      <c r="B3633" s="129"/>
      <c r="C3633" s="129"/>
      <c r="D3633" s="129"/>
      <c r="E3633" s="56"/>
      <c r="F3633" s="133"/>
      <c r="G3633" s="56"/>
      <c r="H3633" s="84"/>
      <c r="I3633" s="84"/>
      <c r="J3633" s="125"/>
      <c r="K3633" s="125"/>
    </row>
    <row r="3634" spans="1:11" x14ac:dyDescent="0.25">
      <c r="A3634" s="110"/>
      <c r="B3634" s="129"/>
      <c r="C3634" s="129"/>
      <c r="D3634" s="129"/>
      <c r="E3634" s="56"/>
      <c r="F3634" s="133"/>
      <c r="G3634" s="56"/>
      <c r="H3634" s="84"/>
      <c r="I3634" s="84"/>
      <c r="J3634" s="125"/>
      <c r="K3634" s="125"/>
    </row>
    <row r="3635" spans="1:11" x14ac:dyDescent="0.25">
      <c r="A3635" s="110"/>
      <c r="B3635" s="129"/>
      <c r="C3635" s="129"/>
      <c r="D3635" s="129"/>
      <c r="E3635" s="56"/>
      <c r="F3635" s="133"/>
      <c r="G3635" s="56"/>
      <c r="H3635" s="84"/>
      <c r="I3635" s="84"/>
      <c r="J3635" s="125"/>
      <c r="K3635" s="125"/>
    </row>
    <row r="3636" spans="1:11" x14ac:dyDescent="0.25">
      <c r="A3636" s="110"/>
      <c r="B3636" s="129"/>
      <c r="C3636" s="129"/>
      <c r="D3636" s="129"/>
      <c r="E3636" s="56"/>
      <c r="F3636" s="133"/>
      <c r="G3636" s="56"/>
      <c r="H3636" s="84"/>
      <c r="I3636" s="84"/>
      <c r="J3636" s="125"/>
      <c r="K3636" s="125"/>
    </row>
    <row r="3637" spans="1:11" x14ac:dyDescent="0.25">
      <c r="A3637" s="110"/>
      <c r="B3637" s="129"/>
      <c r="C3637" s="129"/>
      <c r="D3637" s="129"/>
      <c r="E3637" s="56"/>
      <c r="F3637" s="133"/>
      <c r="G3637" s="56"/>
      <c r="H3637" s="84"/>
      <c r="I3637" s="84"/>
      <c r="J3637" s="125"/>
      <c r="K3637" s="125"/>
    </row>
    <row r="3638" spans="1:11" x14ac:dyDescent="0.25">
      <c r="A3638" s="110"/>
      <c r="B3638" s="129"/>
      <c r="C3638" s="129"/>
      <c r="D3638" s="129"/>
      <c r="E3638" s="56"/>
      <c r="F3638" s="133"/>
      <c r="G3638" s="56"/>
      <c r="H3638" s="84"/>
      <c r="I3638" s="84"/>
      <c r="J3638" s="125"/>
      <c r="K3638" s="125"/>
    </row>
    <row r="3639" spans="1:11" x14ac:dyDescent="0.25">
      <c r="A3639" s="110"/>
      <c r="B3639" s="129"/>
      <c r="C3639" s="129"/>
      <c r="D3639" s="129"/>
      <c r="E3639" s="56"/>
      <c r="F3639" s="133"/>
      <c r="G3639" s="56"/>
      <c r="H3639" s="84"/>
      <c r="I3639" s="84"/>
      <c r="J3639" s="125"/>
      <c r="K3639" s="125"/>
    </row>
    <row r="3640" spans="1:11" x14ac:dyDescent="0.25">
      <c r="A3640" s="110"/>
      <c r="B3640" s="129"/>
      <c r="C3640" s="129"/>
      <c r="D3640" s="129"/>
      <c r="E3640" s="56"/>
      <c r="F3640" s="133"/>
      <c r="G3640" s="56"/>
      <c r="H3640" s="84"/>
      <c r="I3640" s="84"/>
      <c r="J3640" s="125"/>
      <c r="K3640" s="125"/>
    </row>
    <row r="3641" spans="1:11" x14ac:dyDescent="0.25">
      <c r="A3641" s="110"/>
      <c r="B3641" s="129"/>
      <c r="C3641" s="129"/>
      <c r="D3641" s="129"/>
      <c r="E3641" s="56"/>
      <c r="F3641" s="133"/>
      <c r="G3641" s="56"/>
      <c r="H3641" s="84"/>
      <c r="I3641" s="84"/>
      <c r="J3641" s="125"/>
      <c r="K3641" s="125"/>
    </row>
    <row r="3642" spans="1:11" x14ac:dyDescent="0.25">
      <c r="A3642" s="110"/>
      <c r="B3642" s="129"/>
      <c r="C3642" s="129"/>
      <c r="D3642" s="129"/>
      <c r="E3642" s="56"/>
      <c r="F3642" s="133"/>
      <c r="G3642" s="56"/>
      <c r="H3642" s="84"/>
      <c r="I3642" s="84"/>
      <c r="J3642" s="125"/>
      <c r="K3642" s="125"/>
    </row>
    <row r="3643" spans="1:11" x14ac:dyDescent="0.25">
      <c r="A3643" s="110"/>
      <c r="B3643" s="129"/>
      <c r="C3643" s="129"/>
      <c r="D3643" s="129"/>
      <c r="E3643" s="56"/>
      <c r="F3643" s="133"/>
      <c r="G3643" s="56"/>
      <c r="H3643" s="84"/>
      <c r="I3643" s="84"/>
      <c r="J3643" s="125"/>
      <c r="K3643" s="125"/>
    </row>
    <row r="3644" spans="1:11" x14ac:dyDescent="0.25">
      <c r="A3644" s="110"/>
      <c r="B3644" s="129"/>
      <c r="C3644" s="129"/>
      <c r="D3644" s="129"/>
      <c r="E3644" s="56"/>
      <c r="F3644" s="133"/>
      <c r="G3644" s="56"/>
      <c r="H3644" s="84"/>
      <c r="I3644" s="84"/>
      <c r="J3644" s="125"/>
      <c r="K3644" s="125"/>
    </row>
    <row r="3645" spans="1:11" x14ac:dyDescent="0.25">
      <c r="A3645" s="110"/>
      <c r="B3645" s="129"/>
      <c r="C3645" s="129"/>
      <c r="D3645" s="129"/>
      <c r="E3645" s="56"/>
      <c r="F3645" s="133"/>
      <c r="G3645" s="56"/>
      <c r="H3645" s="84"/>
      <c r="I3645" s="84"/>
      <c r="J3645" s="125"/>
      <c r="K3645" s="125"/>
    </row>
    <row r="3646" spans="1:11" x14ac:dyDescent="0.25">
      <c r="A3646" s="110"/>
      <c r="B3646" s="129"/>
      <c r="C3646" s="129"/>
      <c r="D3646" s="129"/>
      <c r="E3646" s="56"/>
      <c r="F3646" s="133"/>
      <c r="G3646" s="56"/>
      <c r="H3646" s="84"/>
      <c r="I3646" s="84"/>
      <c r="J3646" s="125"/>
      <c r="K3646" s="125"/>
    </row>
    <row r="3647" spans="1:11" x14ac:dyDescent="0.25">
      <c r="A3647" s="110"/>
      <c r="B3647" s="129"/>
      <c r="C3647" s="129"/>
      <c r="D3647" s="129"/>
      <c r="E3647" s="56"/>
      <c r="F3647" s="133"/>
      <c r="G3647" s="56"/>
      <c r="H3647" s="84"/>
      <c r="I3647" s="84"/>
      <c r="J3647" s="125"/>
      <c r="K3647" s="125"/>
    </row>
    <row r="3648" spans="1:11" x14ac:dyDescent="0.25">
      <c r="A3648" s="110"/>
      <c r="B3648" s="129"/>
      <c r="C3648" s="129"/>
      <c r="D3648" s="129"/>
      <c r="E3648" s="56"/>
      <c r="F3648" s="133"/>
      <c r="G3648" s="56"/>
      <c r="H3648" s="84"/>
      <c r="I3648" s="84"/>
      <c r="J3648" s="125"/>
      <c r="K3648" s="125"/>
    </row>
    <row r="3649" spans="1:11" x14ac:dyDescent="0.25">
      <c r="A3649" s="110"/>
      <c r="B3649" s="129"/>
      <c r="C3649" s="129"/>
      <c r="D3649" s="129"/>
      <c r="E3649" s="56"/>
      <c r="F3649" s="133"/>
      <c r="G3649" s="56"/>
      <c r="H3649" s="84"/>
      <c r="I3649" s="84"/>
      <c r="J3649" s="125"/>
      <c r="K3649" s="125"/>
    </row>
    <row r="3650" spans="1:11" x14ac:dyDescent="0.25">
      <c r="A3650" s="110"/>
      <c r="B3650" s="129"/>
      <c r="C3650" s="129"/>
      <c r="D3650" s="129"/>
      <c r="E3650" s="56"/>
      <c r="F3650" s="133"/>
      <c r="G3650" s="56"/>
      <c r="H3650" s="84"/>
      <c r="I3650" s="84"/>
      <c r="J3650" s="125"/>
      <c r="K3650" s="125"/>
    </row>
    <row r="3651" spans="1:11" x14ac:dyDescent="0.25">
      <c r="A3651" s="110"/>
      <c r="B3651" s="129"/>
      <c r="C3651" s="129"/>
      <c r="D3651" s="129"/>
      <c r="E3651" s="56"/>
      <c r="F3651" s="133"/>
      <c r="G3651" s="56"/>
      <c r="H3651" s="84"/>
      <c r="I3651" s="84"/>
      <c r="J3651" s="125"/>
      <c r="K3651" s="125"/>
    </row>
    <row r="3652" spans="1:11" x14ac:dyDescent="0.25">
      <c r="A3652" s="110"/>
      <c r="B3652" s="129"/>
      <c r="C3652" s="129"/>
      <c r="D3652" s="129"/>
      <c r="E3652" s="56"/>
      <c r="F3652" s="133"/>
      <c r="G3652" s="56"/>
      <c r="H3652" s="84"/>
      <c r="I3652" s="84"/>
      <c r="J3652" s="125"/>
      <c r="K3652" s="125"/>
    </row>
    <row r="3653" spans="1:11" x14ac:dyDescent="0.25">
      <c r="A3653" s="110"/>
      <c r="B3653" s="129"/>
      <c r="C3653" s="129"/>
      <c r="D3653" s="129"/>
      <c r="E3653" s="56"/>
      <c r="F3653" s="133"/>
      <c r="G3653" s="56"/>
      <c r="H3653" s="84"/>
      <c r="I3653" s="84"/>
      <c r="J3653" s="125"/>
      <c r="K3653" s="125"/>
    </row>
    <row r="3654" spans="1:11" x14ac:dyDescent="0.25">
      <c r="A3654" s="110"/>
      <c r="B3654" s="129"/>
      <c r="C3654" s="129"/>
      <c r="D3654" s="129"/>
      <c r="E3654" s="56"/>
      <c r="F3654" s="133"/>
      <c r="G3654" s="56"/>
      <c r="H3654" s="84"/>
      <c r="I3654" s="84"/>
      <c r="J3654" s="125"/>
      <c r="K3654" s="125"/>
    </row>
    <row r="3655" spans="1:11" x14ac:dyDescent="0.25">
      <c r="A3655" s="110"/>
      <c r="B3655" s="129"/>
      <c r="C3655" s="129"/>
      <c r="D3655" s="129"/>
      <c r="E3655" s="56"/>
      <c r="F3655" s="133"/>
      <c r="G3655" s="56"/>
      <c r="H3655" s="84"/>
      <c r="I3655" s="84"/>
      <c r="J3655" s="125"/>
      <c r="K3655" s="125"/>
    </row>
    <row r="3656" spans="1:11" x14ac:dyDescent="0.25">
      <c r="A3656" s="110"/>
      <c r="B3656" s="129"/>
      <c r="C3656" s="129"/>
      <c r="D3656" s="129"/>
      <c r="E3656" s="56"/>
      <c r="F3656" s="133"/>
      <c r="G3656" s="56"/>
      <c r="H3656" s="84"/>
      <c r="I3656" s="84"/>
      <c r="J3656" s="125"/>
      <c r="K3656" s="125"/>
    </row>
    <row r="3657" spans="1:11" x14ac:dyDescent="0.25">
      <c r="A3657" s="110"/>
      <c r="B3657" s="129"/>
      <c r="C3657" s="129"/>
      <c r="D3657" s="129"/>
      <c r="E3657" s="56"/>
      <c r="F3657" s="133"/>
      <c r="G3657" s="56"/>
      <c r="H3657" s="84"/>
      <c r="I3657" s="84"/>
      <c r="J3657" s="125"/>
      <c r="K3657" s="125"/>
    </row>
    <row r="3658" spans="1:11" x14ac:dyDescent="0.25">
      <c r="A3658" s="110"/>
      <c r="B3658" s="129"/>
      <c r="C3658" s="129"/>
      <c r="D3658" s="129"/>
      <c r="E3658" s="56"/>
      <c r="F3658" s="133"/>
      <c r="G3658" s="56"/>
      <c r="H3658" s="84"/>
      <c r="I3658" s="84"/>
      <c r="J3658" s="125"/>
      <c r="K3658" s="125"/>
    </row>
    <row r="3659" spans="1:11" x14ac:dyDescent="0.25">
      <c r="A3659" s="110"/>
      <c r="B3659" s="129"/>
      <c r="C3659" s="129"/>
      <c r="D3659" s="129"/>
      <c r="E3659" s="56"/>
      <c r="F3659" s="133"/>
      <c r="G3659" s="56"/>
      <c r="H3659" s="84"/>
      <c r="I3659" s="84"/>
      <c r="J3659" s="125"/>
      <c r="K3659" s="125"/>
    </row>
    <row r="3660" spans="1:11" x14ac:dyDescent="0.25">
      <c r="A3660" s="110"/>
      <c r="B3660" s="129"/>
      <c r="C3660" s="129"/>
      <c r="D3660" s="129"/>
      <c r="E3660" s="56"/>
      <c r="F3660" s="133"/>
      <c r="G3660" s="56"/>
      <c r="H3660" s="84"/>
      <c r="I3660" s="84"/>
      <c r="J3660" s="125"/>
      <c r="K3660" s="125"/>
    </row>
    <row r="3661" spans="1:11" x14ac:dyDescent="0.25">
      <c r="A3661" s="110"/>
      <c r="B3661" s="129"/>
      <c r="C3661" s="129"/>
      <c r="D3661" s="129"/>
      <c r="E3661" s="56"/>
      <c r="F3661" s="133"/>
      <c r="G3661" s="56"/>
      <c r="H3661" s="84"/>
      <c r="I3661" s="84"/>
      <c r="J3661" s="125"/>
      <c r="K3661" s="125"/>
    </row>
    <row r="3662" spans="1:11" x14ac:dyDescent="0.25">
      <c r="A3662" s="110"/>
      <c r="B3662" s="129"/>
      <c r="C3662" s="129"/>
      <c r="D3662" s="129"/>
      <c r="E3662" s="56"/>
      <c r="F3662" s="133"/>
      <c r="G3662" s="56"/>
      <c r="H3662" s="84"/>
      <c r="I3662" s="84"/>
      <c r="J3662" s="125"/>
      <c r="K3662" s="125"/>
    </row>
    <row r="3663" spans="1:11" x14ac:dyDescent="0.25">
      <c r="A3663" s="110"/>
      <c r="B3663" s="129"/>
      <c r="C3663" s="129"/>
      <c r="D3663" s="129"/>
      <c r="E3663" s="56"/>
      <c r="F3663" s="133"/>
      <c r="G3663" s="56"/>
      <c r="H3663" s="84"/>
      <c r="I3663" s="84"/>
      <c r="J3663" s="125"/>
      <c r="K3663" s="125"/>
    </row>
    <row r="3664" spans="1:11" x14ac:dyDescent="0.25">
      <c r="A3664" s="110"/>
      <c r="B3664" s="129"/>
      <c r="C3664" s="129"/>
      <c r="D3664" s="129"/>
      <c r="E3664" s="56"/>
      <c r="F3664" s="133"/>
      <c r="G3664" s="56"/>
      <c r="H3664" s="84"/>
      <c r="I3664" s="84"/>
      <c r="J3664" s="125"/>
      <c r="K3664" s="125"/>
    </row>
    <row r="3665" spans="1:11" x14ac:dyDescent="0.25">
      <c r="A3665" s="110"/>
      <c r="B3665" s="129"/>
      <c r="C3665" s="129"/>
      <c r="D3665" s="129"/>
      <c r="E3665" s="56"/>
      <c r="F3665" s="133"/>
      <c r="G3665" s="56"/>
      <c r="H3665" s="84"/>
      <c r="I3665" s="84"/>
      <c r="J3665" s="125"/>
      <c r="K3665" s="125"/>
    </row>
    <row r="3666" spans="1:11" x14ac:dyDescent="0.25">
      <c r="A3666" s="110"/>
      <c r="B3666" s="129"/>
      <c r="C3666" s="129"/>
      <c r="D3666" s="129"/>
      <c r="E3666" s="56"/>
      <c r="F3666" s="133"/>
      <c r="G3666" s="56"/>
      <c r="H3666" s="84"/>
      <c r="I3666" s="84"/>
      <c r="J3666" s="125"/>
      <c r="K3666" s="125"/>
    </row>
    <row r="3667" spans="1:11" x14ac:dyDescent="0.25">
      <c r="A3667" s="110"/>
      <c r="B3667" s="129"/>
      <c r="C3667" s="129"/>
      <c r="D3667" s="129"/>
      <c r="E3667" s="56"/>
      <c r="F3667" s="133"/>
      <c r="G3667" s="56"/>
      <c r="H3667" s="84"/>
      <c r="I3667" s="84"/>
      <c r="J3667" s="125"/>
      <c r="K3667" s="125"/>
    </row>
    <row r="3668" spans="1:11" x14ac:dyDescent="0.25">
      <c r="A3668" s="110"/>
      <c r="B3668" s="129"/>
      <c r="C3668" s="129"/>
      <c r="D3668" s="129"/>
      <c r="E3668" s="56"/>
      <c r="F3668" s="133"/>
      <c r="G3668" s="56"/>
      <c r="H3668" s="84"/>
      <c r="I3668" s="84"/>
      <c r="J3668" s="125"/>
      <c r="K3668" s="125"/>
    </row>
    <row r="3669" spans="1:11" x14ac:dyDescent="0.25">
      <c r="A3669" s="110"/>
      <c r="B3669" s="129"/>
      <c r="C3669" s="129"/>
      <c r="D3669" s="129"/>
      <c r="E3669" s="56"/>
      <c r="F3669" s="133"/>
      <c r="G3669" s="56"/>
      <c r="H3669" s="84"/>
      <c r="I3669" s="84"/>
      <c r="J3669" s="125"/>
      <c r="K3669" s="125"/>
    </row>
    <row r="3670" spans="1:11" x14ac:dyDescent="0.25">
      <c r="A3670" s="110"/>
      <c r="B3670" s="129"/>
      <c r="C3670" s="129"/>
      <c r="D3670" s="129"/>
      <c r="E3670" s="56"/>
      <c r="F3670" s="133"/>
      <c r="G3670" s="56"/>
      <c r="H3670" s="84"/>
      <c r="I3670" s="84"/>
      <c r="J3670" s="125"/>
      <c r="K3670" s="125"/>
    </row>
    <row r="3671" spans="1:11" x14ac:dyDescent="0.25">
      <c r="A3671" s="110"/>
      <c r="B3671" s="129"/>
      <c r="C3671" s="129"/>
      <c r="D3671" s="129"/>
      <c r="E3671" s="56"/>
      <c r="F3671" s="133"/>
      <c r="G3671" s="56"/>
      <c r="H3671" s="84"/>
      <c r="I3671" s="84"/>
      <c r="J3671" s="125"/>
      <c r="K3671" s="125"/>
    </row>
    <row r="3672" spans="1:11" x14ac:dyDescent="0.25">
      <c r="A3672" s="110"/>
      <c r="B3672" s="129"/>
      <c r="C3672" s="129"/>
      <c r="D3672" s="129"/>
      <c r="E3672" s="56"/>
      <c r="F3672" s="133"/>
      <c r="G3672" s="56"/>
      <c r="H3672" s="84"/>
      <c r="I3672" s="84"/>
      <c r="J3672" s="125"/>
      <c r="K3672" s="125"/>
    </row>
    <row r="3673" spans="1:11" x14ac:dyDescent="0.25">
      <c r="A3673" s="110"/>
      <c r="B3673" s="129"/>
      <c r="C3673" s="129"/>
      <c r="D3673" s="129"/>
      <c r="E3673" s="56"/>
      <c r="F3673" s="133"/>
      <c r="G3673" s="56"/>
      <c r="H3673" s="84"/>
      <c r="I3673" s="84"/>
      <c r="J3673" s="125"/>
      <c r="K3673" s="125"/>
    </row>
    <row r="3674" spans="1:11" x14ac:dyDescent="0.25">
      <c r="A3674" s="110"/>
      <c r="B3674" s="129"/>
      <c r="C3674" s="129"/>
      <c r="D3674" s="129"/>
      <c r="E3674" s="56"/>
      <c r="F3674" s="133"/>
      <c r="G3674" s="56"/>
      <c r="H3674" s="84"/>
      <c r="I3674" s="84"/>
      <c r="J3674" s="125"/>
      <c r="K3674" s="125"/>
    </row>
    <row r="3675" spans="1:11" x14ac:dyDescent="0.25">
      <c r="A3675" s="110"/>
      <c r="B3675" s="129"/>
      <c r="C3675" s="129"/>
      <c r="D3675" s="129"/>
      <c r="E3675" s="56"/>
      <c r="F3675" s="133"/>
      <c r="G3675" s="56"/>
      <c r="H3675" s="84"/>
      <c r="I3675" s="84"/>
      <c r="J3675" s="125"/>
      <c r="K3675" s="125"/>
    </row>
    <row r="3676" spans="1:11" x14ac:dyDescent="0.25">
      <c r="A3676" s="110"/>
      <c r="B3676" s="129"/>
      <c r="C3676" s="129"/>
      <c r="D3676" s="129"/>
      <c r="E3676" s="56"/>
      <c r="F3676" s="133"/>
      <c r="G3676" s="56"/>
      <c r="H3676" s="84"/>
      <c r="I3676" s="84"/>
      <c r="J3676" s="125"/>
      <c r="K3676" s="125"/>
    </row>
    <row r="3677" spans="1:11" x14ac:dyDescent="0.25">
      <c r="A3677" s="110"/>
      <c r="B3677" s="129"/>
      <c r="C3677" s="129"/>
      <c r="D3677" s="129"/>
      <c r="E3677" s="56"/>
      <c r="F3677" s="133"/>
      <c r="G3677" s="56"/>
      <c r="H3677" s="84"/>
      <c r="I3677" s="84"/>
      <c r="J3677" s="125"/>
      <c r="K3677" s="125"/>
    </row>
    <row r="3678" spans="1:11" x14ac:dyDescent="0.25">
      <c r="A3678" s="110"/>
      <c r="B3678" s="129"/>
      <c r="C3678" s="129"/>
      <c r="D3678" s="129"/>
      <c r="E3678" s="56"/>
      <c r="F3678" s="133"/>
      <c r="G3678" s="56"/>
      <c r="H3678" s="84"/>
      <c r="I3678" s="84"/>
      <c r="J3678" s="125"/>
      <c r="K3678" s="125"/>
    </row>
    <row r="3679" spans="1:11" x14ac:dyDescent="0.25">
      <c r="A3679" s="110"/>
      <c r="B3679" s="129"/>
      <c r="C3679" s="129"/>
      <c r="D3679" s="129"/>
      <c r="E3679" s="56"/>
      <c r="F3679" s="133"/>
      <c r="G3679" s="56"/>
      <c r="H3679" s="84"/>
      <c r="I3679" s="84"/>
      <c r="J3679" s="125"/>
      <c r="K3679" s="125"/>
    </row>
    <row r="3680" spans="1:11" x14ac:dyDescent="0.25">
      <c r="A3680" s="110"/>
      <c r="B3680" s="129"/>
      <c r="C3680" s="129"/>
      <c r="D3680" s="129"/>
      <c r="E3680" s="56"/>
      <c r="F3680" s="133"/>
      <c r="G3680" s="56"/>
      <c r="H3680" s="84"/>
      <c r="I3680" s="84"/>
      <c r="J3680" s="125"/>
      <c r="K3680" s="125"/>
    </row>
    <row r="3681" spans="1:11" x14ac:dyDescent="0.25">
      <c r="A3681" s="110"/>
      <c r="B3681" s="129"/>
      <c r="C3681" s="129"/>
      <c r="D3681" s="129"/>
      <c r="E3681" s="56"/>
      <c r="F3681" s="133"/>
      <c r="G3681" s="56"/>
      <c r="H3681" s="84"/>
      <c r="I3681" s="84"/>
      <c r="J3681" s="125"/>
      <c r="K3681" s="125"/>
    </row>
    <row r="3682" spans="1:11" x14ac:dyDescent="0.25">
      <c r="A3682" s="110"/>
      <c r="B3682" s="129"/>
      <c r="C3682" s="129"/>
      <c r="D3682" s="129"/>
      <c r="E3682" s="56"/>
      <c r="F3682" s="133"/>
      <c r="G3682" s="56"/>
      <c r="H3682" s="84"/>
      <c r="I3682" s="84"/>
      <c r="J3682" s="125"/>
      <c r="K3682" s="125"/>
    </row>
    <row r="3683" spans="1:11" x14ac:dyDescent="0.25">
      <c r="A3683" s="110"/>
      <c r="B3683" s="129"/>
      <c r="C3683" s="129"/>
      <c r="D3683" s="129"/>
      <c r="E3683" s="56"/>
      <c r="F3683" s="133"/>
      <c r="G3683" s="56"/>
      <c r="H3683" s="84"/>
      <c r="I3683" s="84"/>
      <c r="J3683" s="125"/>
      <c r="K3683" s="125"/>
    </row>
    <row r="3684" spans="1:11" x14ac:dyDescent="0.25">
      <c r="A3684" s="110"/>
      <c r="B3684" s="129"/>
      <c r="C3684" s="129"/>
      <c r="D3684" s="129"/>
      <c r="E3684" s="56"/>
      <c r="F3684" s="133"/>
      <c r="G3684" s="56"/>
      <c r="H3684" s="84"/>
      <c r="I3684" s="84"/>
      <c r="J3684" s="125"/>
      <c r="K3684" s="125"/>
    </row>
    <row r="3685" spans="1:11" x14ac:dyDescent="0.25">
      <c r="A3685" s="110"/>
      <c r="B3685" s="129"/>
      <c r="C3685" s="129"/>
      <c r="D3685" s="129"/>
      <c r="E3685" s="56"/>
      <c r="F3685" s="133"/>
      <c r="G3685" s="56"/>
      <c r="H3685" s="84"/>
      <c r="I3685" s="84"/>
      <c r="J3685" s="125"/>
      <c r="K3685" s="125"/>
    </row>
    <row r="3686" spans="1:11" x14ac:dyDescent="0.25">
      <c r="A3686" s="110"/>
      <c r="B3686" s="129"/>
      <c r="C3686" s="129"/>
      <c r="D3686" s="129"/>
      <c r="E3686" s="56"/>
      <c r="F3686" s="133"/>
      <c r="G3686" s="56"/>
      <c r="H3686" s="84"/>
      <c r="I3686" s="84"/>
      <c r="J3686" s="125"/>
      <c r="K3686" s="125"/>
    </row>
    <row r="3687" spans="1:11" x14ac:dyDescent="0.25">
      <c r="A3687" s="110"/>
      <c r="B3687" s="129"/>
      <c r="C3687" s="129"/>
      <c r="D3687" s="129"/>
      <c r="E3687" s="56"/>
      <c r="F3687" s="133"/>
      <c r="G3687" s="56"/>
      <c r="H3687" s="84"/>
      <c r="I3687" s="84"/>
      <c r="J3687" s="125"/>
      <c r="K3687" s="125"/>
    </row>
    <row r="3688" spans="1:11" x14ac:dyDescent="0.25">
      <c r="A3688" s="110"/>
      <c r="B3688" s="129"/>
      <c r="C3688" s="129"/>
      <c r="D3688" s="129"/>
      <c r="E3688" s="56"/>
      <c r="F3688" s="133"/>
      <c r="G3688" s="56"/>
      <c r="H3688" s="84"/>
      <c r="I3688" s="84"/>
      <c r="J3688" s="125"/>
      <c r="K3688" s="125"/>
    </row>
    <row r="3689" spans="1:11" x14ac:dyDescent="0.25">
      <c r="A3689" s="110"/>
      <c r="B3689" s="129"/>
      <c r="C3689" s="129"/>
      <c r="D3689" s="129"/>
      <c r="E3689" s="56"/>
      <c r="F3689" s="133"/>
      <c r="G3689" s="56"/>
      <c r="H3689" s="84"/>
      <c r="I3689" s="84"/>
      <c r="J3689" s="125"/>
      <c r="K3689" s="125"/>
    </row>
    <row r="3690" spans="1:11" x14ac:dyDescent="0.25">
      <c r="A3690" s="110"/>
      <c r="B3690" s="129"/>
      <c r="C3690" s="129"/>
      <c r="D3690" s="129"/>
      <c r="E3690" s="56"/>
      <c r="F3690" s="133"/>
      <c r="G3690" s="56"/>
      <c r="H3690" s="84"/>
      <c r="I3690" s="84"/>
      <c r="J3690" s="125"/>
      <c r="K3690" s="125"/>
    </row>
    <row r="3691" spans="1:11" x14ac:dyDescent="0.25">
      <c r="A3691" s="110"/>
      <c r="B3691" s="129"/>
      <c r="C3691" s="129"/>
      <c r="D3691" s="129"/>
      <c r="E3691" s="56"/>
      <c r="F3691" s="133"/>
      <c r="G3691" s="56"/>
      <c r="H3691" s="84"/>
      <c r="I3691" s="84"/>
      <c r="J3691" s="125"/>
      <c r="K3691" s="125"/>
    </row>
    <row r="3692" spans="1:11" x14ac:dyDescent="0.25">
      <c r="A3692" s="110"/>
      <c r="B3692" s="129"/>
      <c r="C3692" s="129"/>
      <c r="D3692" s="129"/>
      <c r="E3692" s="56"/>
      <c r="F3692" s="133"/>
      <c r="G3692" s="56"/>
      <c r="H3692" s="84"/>
      <c r="I3692" s="84"/>
      <c r="J3692" s="125"/>
      <c r="K3692" s="125"/>
    </row>
    <row r="3693" spans="1:11" x14ac:dyDescent="0.25">
      <c r="A3693" s="110"/>
      <c r="B3693" s="129"/>
      <c r="C3693" s="129"/>
      <c r="D3693" s="129"/>
      <c r="E3693" s="56"/>
      <c r="F3693" s="133"/>
      <c r="G3693" s="56"/>
      <c r="H3693" s="84"/>
      <c r="I3693" s="84"/>
      <c r="J3693" s="125"/>
      <c r="K3693" s="125"/>
    </row>
    <row r="3694" spans="1:11" x14ac:dyDescent="0.25">
      <c r="A3694" s="110"/>
      <c r="B3694" s="129"/>
      <c r="C3694" s="129"/>
      <c r="D3694" s="129"/>
      <c r="E3694" s="56"/>
      <c r="F3694" s="133"/>
      <c r="G3694" s="56"/>
      <c r="H3694" s="84"/>
      <c r="I3694" s="84"/>
      <c r="J3694" s="125"/>
      <c r="K3694" s="125"/>
    </row>
    <row r="3695" spans="1:11" x14ac:dyDescent="0.25">
      <c r="A3695" s="110"/>
      <c r="B3695" s="129"/>
      <c r="C3695" s="129"/>
      <c r="D3695" s="129"/>
      <c r="E3695" s="56"/>
      <c r="F3695" s="133"/>
      <c r="G3695" s="56"/>
      <c r="H3695" s="84"/>
      <c r="I3695" s="84"/>
      <c r="J3695" s="125"/>
      <c r="K3695" s="125"/>
    </row>
    <row r="3696" spans="1:11" x14ac:dyDescent="0.25">
      <c r="A3696" s="110"/>
      <c r="B3696" s="129"/>
      <c r="C3696" s="129"/>
      <c r="D3696" s="129"/>
      <c r="E3696" s="56"/>
      <c r="F3696" s="133"/>
      <c r="G3696" s="56"/>
      <c r="H3696" s="84"/>
      <c r="I3696" s="84"/>
      <c r="J3696" s="125"/>
      <c r="K3696" s="125"/>
    </row>
    <row r="3697" spans="1:11" x14ac:dyDescent="0.25">
      <c r="A3697" s="110"/>
      <c r="B3697" s="129"/>
      <c r="C3697" s="129"/>
      <c r="D3697" s="129"/>
      <c r="E3697" s="56"/>
      <c r="F3697" s="133"/>
      <c r="G3697" s="56"/>
      <c r="H3697" s="84"/>
      <c r="I3697" s="84"/>
      <c r="J3697" s="125"/>
      <c r="K3697" s="125"/>
    </row>
    <row r="3698" spans="1:11" x14ac:dyDescent="0.25">
      <c r="A3698" s="110"/>
      <c r="B3698" s="129"/>
      <c r="C3698" s="129"/>
      <c r="D3698" s="129"/>
      <c r="E3698" s="56"/>
      <c r="F3698" s="133"/>
      <c r="G3698" s="56"/>
      <c r="H3698" s="84"/>
      <c r="I3698" s="84"/>
      <c r="J3698" s="125"/>
      <c r="K3698" s="125"/>
    </row>
    <row r="3699" spans="1:11" x14ac:dyDescent="0.25">
      <c r="A3699" s="110"/>
      <c r="B3699" s="129"/>
      <c r="C3699" s="129"/>
      <c r="D3699" s="129"/>
      <c r="E3699" s="56"/>
      <c r="F3699" s="133"/>
      <c r="G3699" s="56"/>
      <c r="H3699" s="84"/>
      <c r="I3699" s="84"/>
      <c r="J3699" s="125"/>
      <c r="K3699" s="125"/>
    </row>
    <row r="3700" spans="1:11" x14ac:dyDescent="0.25">
      <c r="A3700" s="110"/>
      <c r="B3700" s="129"/>
      <c r="C3700" s="129"/>
      <c r="D3700" s="129"/>
      <c r="E3700" s="56"/>
      <c r="F3700" s="133"/>
      <c r="G3700" s="56"/>
      <c r="H3700" s="84"/>
      <c r="I3700" s="84"/>
      <c r="J3700" s="125"/>
      <c r="K3700" s="125"/>
    </row>
    <row r="3701" spans="1:11" x14ac:dyDescent="0.25">
      <c r="A3701" s="110"/>
      <c r="B3701" s="129"/>
      <c r="C3701" s="129"/>
      <c r="D3701" s="129"/>
      <c r="E3701" s="56"/>
      <c r="F3701" s="133"/>
      <c r="G3701" s="56"/>
      <c r="H3701" s="84"/>
      <c r="I3701" s="84"/>
      <c r="J3701" s="125"/>
      <c r="K3701" s="125"/>
    </row>
    <row r="3702" spans="1:11" x14ac:dyDescent="0.25">
      <c r="A3702" s="110"/>
      <c r="B3702" s="129"/>
      <c r="C3702" s="129"/>
      <c r="D3702" s="129"/>
      <c r="E3702" s="56"/>
      <c r="F3702" s="133"/>
      <c r="G3702" s="56"/>
      <c r="H3702" s="84"/>
      <c r="I3702" s="84"/>
      <c r="J3702" s="125"/>
      <c r="K3702" s="125"/>
    </row>
    <row r="3703" spans="1:11" x14ac:dyDescent="0.25">
      <c r="A3703" s="110"/>
      <c r="B3703" s="129"/>
      <c r="C3703" s="129"/>
      <c r="D3703" s="129"/>
      <c r="E3703" s="56"/>
      <c r="F3703" s="133"/>
      <c r="G3703" s="56"/>
      <c r="H3703" s="84"/>
      <c r="I3703" s="84"/>
      <c r="J3703" s="125"/>
      <c r="K3703" s="125"/>
    </row>
    <row r="3704" spans="1:11" x14ac:dyDescent="0.25">
      <c r="A3704" s="110"/>
      <c r="B3704" s="129"/>
      <c r="C3704" s="129"/>
      <c r="D3704" s="129"/>
      <c r="E3704" s="56"/>
      <c r="F3704" s="133"/>
      <c r="G3704" s="56"/>
      <c r="H3704" s="84"/>
      <c r="I3704" s="84"/>
      <c r="J3704" s="125"/>
      <c r="K3704" s="125"/>
    </row>
    <row r="3705" spans="1:11" x14ac:dyDescent="0.25">
      <c r="A3705" s="110"/>
      <c r="B3705" s="129"/>
      <c r="C3705" s="129"/>
      <c r="D3705" s="129"/>
      <c r="E3705" s="56"/>
      <c r="F3705" s="133"/>
      <c r="G3705" s="56"/>
      <c r="H3705" s="84"/>
      <c r="I3705" s="84"/>
      <c r="J3705" s="125"/>
      <c r="K3705" s="125"/>
    </row>
    <row r="3706" spans="1:11" x14ac:dyDescent="0.25">
      <c r="A3706" s="110"/>
      <c r="B3706" s="129"/>
      <c r="C3706" s="129"/>
      <c r="D3706" s="129"/>
      <c r="E3706" s="56"/>
      <c r="F3706" s="133"/>
      <c r="G3706" s="56"/>
      <c r="H3706" s="84"/>
      <c r="I3706" s="84"/>
      <c r="J3706" s="125"/>
      <c r="K3706" s="125"/>
    </row>
    <row r="3707" spans="1:11" x14ac:dyDescent="0.25">
      <c r="A3707" s="110"/>
      <c r="B3707" s="129"/>
      <c r="C3707" s="129"/>
      <c r="D3707" s="129"/>
      <c r="E3707" s="56"/>
      <c r="F3707" s="133"/>
      <c r="G3707" s="56"/>
      <c r="H3707" s="84"/>
      <c r="I3707" s="84"/>
      <c r="J3707" s="125"/>
      <c r="K3707" s="125"/>
    </row>
    <row r="3708" spans="1:11" x14ac:dyDescent="0.25">
      <c r="A3708" s="110"/>
      <c r="B3708" s="129"/>
      <c r="C3708" s="129"/>
      <c r="D3708" s="129"/>
      <c r="E3708" s="56"/>
      <c r="F3708" s="133"/>
      <c r="G3708" s="56"/>
      <c r="H3708" s="84"/>
      <c r="I3708" s="84"/>
      <c r="J3708" s="125"/>
      <c r="K3708" s="125"/>
    </row>
    <row r="3709" spans="1:11" x14ac:dyDescent="0.25">
      <c r="A3709" s="110"/>
      <c r="B3709" s="129"/>
      <c r="C3709" s="129"/>
      <c r="D3709" s="129"/>
      <c r="E3709" s="56"/>
      <c r="F3709" s="133"/>
      <c r="G3709" s="56"/>
      <c r="H3709" s="84"/>
      <c r="I3709" s="84"/>
      <c r="J3709" s="125"/>
      <c r="K3709" s="125"/>
    </row>
    <row r="3710" spans="1:11" x14ac:dyDescent="0.25">
      <c r="A3710" s="110"/>
      <c r="B3710" s="129"/>
      <c r="C3710" s="129"/>
      <c r="D3710" s="129"/>
      <c r="E3710" s="56"/>
      <c r="F3710" s="133"/>
      <c r="G3710" s="56"/>
      <c r="H3710" s="84"/>
      <c r="I3710" s="84"/>
      <c r="J3710" s="125"/>
      <c r="K3710" s="125"/>
    </row>
    <row r="3711" spans="1:11" x14ac:dyDescent="0.25">
      <c r="A3711" s="110"/>
      <c r="B3711" s="129"/>
      <c r="C3711" s="129"/>
      <c r="D3711" s="129"/>
      <c r="E3711" s="56"/>
      <c r="F3711" s="133"/>
      <c r="G3711" s="56"/>
      <c r="H3711" s="84"/>
      <c r="I3711" s="84"/>
      <c r="J3711" s="125"/>
      <c r="K3711" s="125"/>
    </row>
    <row r="3712" spans="1:11" x14ac:dyDescent="0.25">
      <c r="A3712" s="110"/>
      <c r="B3712" s="129"/>
      <c r="C3712" s="129"/>
      <c r="D3712" s="129"/>
      <c r="E3712" s="56"/>
      <c r="F3712" s="133"/>
      <c r="G3712" s="56"/>
      <c r="H3712" s="84"/>
      <c r="I3712" s="84"/>
      <c r="J3712" s="125"/>
      <c r="K3712" s="125"/>
    </row>
    <row r="3713" spans="1:11" x14ac:dyDescent="0.25">
      <c r="A3713" s="110"/>
      <c r="B3713" s="129"/>
      <c r="C3713" s="129"/>
      <c r="D3713" s="129"/>
      <c r="E3713" s="56"/>
      <c r="F3713" s="133"/>
      <c r="G3713" s="56"/>
      <c r="H3713" s="84"/>
      <c r="I3713" s="84"/>
      <c r="J3713" s="125"/>
      <c r="K3713" s="125"/>
    </row>
    <row r="3714" spans="1:11" x14ac:dyDescent="0.25">
      <c r="A3714" s="110"/>
      <c r="B3714" s="129"/>
      <c r="C3714" s="129"/>
      <c r="D3714" s="129"/>
      <c r="E3714" s="56"/>
      <c r="F3714" s="133"/>
      <c r="G3714" s="56"/>
      <c r="H3714" s="84"/>
      <c r="I3714" s="84"/>
      <c r="J3714" s="125"/>
      <c r="K3714" s="125"/>
    </row>
    <row r="3715" spans="1:11" x14ac:dyDescent="0.25">
      <c r="A3715" s="110"/>
      <c r="B3715" s="129"/>
      <c r="C3715" s="129"/>
      <c r="D3715" s="129"/>
      <c r="E3715" s="56"/>
      <c r="F3715" s="133"/>
      <c r="G3715" s="56"/>
      <c r="H3715" s="84"/>
      <c r="I3715" s="84"/>
      <c r="J3715" s="125"/>
      <c r="K3715" s="125"/>
    </row>
    <row r="3716" spans="1:11" x14ac:dyDescent="0.25">
      <c r="A3716" s="110"/>
      <c r="B3716" s="129"/>
      <c r="C3716" s="129"/>
      <c r="D3716" s="129"/>
      <c r="E3716" s="56"/>
      <c r="F3716" s="133"/>
      <c r="G3716" s="56"/>
      <c r="H3716" s="84"/>
      <c r="I3716" s="84"/>
      <c r="J3716" s="125"/>
      <c r="K3716" s="125"/>
    </row>
    <row r="3717" spans="1:11" x14ac:dyDescent="0.25">
      <c r="A3717" s="110"/>
      <c r="B3717" s="129"/>
      <c r="C3717" s="129"/>
      <c r="D3717" s="129"/>
      <c r="E3717" s="56"/>
      <c r="F3717" s="133"/>
      <c r="G3717" s="56"/>
      <c r="H3717" s="84"/>
      <c r="I3717" s="84"/>
      <c r="J3717" s="125"/>
      <c r="K3717" s="125"/>
    </row>
    <row r="3718" spans="1:11" x14ac:dyDescent="0.25">
      <c r="A3718" s="110"/>
      <c r="B3718" s="129"/>
      <c r="C3718" s="129"/>
      <c r="D3718" s="129"/>
      <c r="E3718" s="56"/>
      <c r="F3718" s="133"/>
      <c r="G3718" s="56"/>
      <c r="H3718" s="84"/>
      <c r="I3718" s="84"/>
      <c r="J3718" s="125"/>
      <c r="K3718" s="125"/>
    </row>
    <row r="3719" spans="1:11" x14ac:dyDescent="0.25">
      <c r="A3719" s="110"/>
      <c r="B3719" s="129"/>
      <c r="C3719" s="129"/>
      <c r="D3719" s="129"/>
      <c r="E3719" s="56"/>
      <c r="F3719" s="133"/>
      <c r="G3719" s="56"/>
      <c r="H3719" s="84"/>
      <c r="I3719" s="84"/>
      <c r="J3719" s="125"/>
      <c r="K3719" s="125"/>
    </row>
    <row r="3720" spans="1:11" x14ac:dyDescent="0.25">
      <c r="A3720" s="110"/>
      <c r="B3720" s="129"/>
      <c r="C3720" s="129"/>
      <c r="D3720" s="129"/>
      <c r="E3720" s="56"/>
      <c r="F3720" s="133"/>
      <c r="G3720" s="56"/>
      <c r="H3720" s="84"/>
      <c r="I3720" s="84"/>
      <c r="J3720" s="125"/>
      <c r="K3720" s="125"/>
    </row>
    <row r="3721" spans="1:11" x14ac:dyDescent="0.25">
      <c r="A3721" s="110"/>
      <c r="B3721" s="129"/>
      <c r="C3721" s="129"/>
      <c r="D3721" s="129"/>
      <c r="E3721" s="56"/>
      <c r="F3721" s="133"/>
      <c r="G3721" s="56"/>
      <c r="H3721" s="84"/>
      <c r="I3721" s="84"/>
      <c r="J3721" s="125"/>
      <c r="K3721" s="125"/>
    </row>
    <row r="3722" spans="1:11" x14ac:dyDescent="0.25">
      <c r="A3722" s="110"/>
      <c r="B3722" s="129"/>
      <c r="C3722" s="129"/>
      <c r="D3722" s="129"/>
      <c r="E3722" s="56"/>
      <c r="F3722" s="133"/>
      <c r="G3722" s="56"/>
      <c r="H3722" s="84"/>
      <c r="I3722" s="84"/>
      <c r="J3722" s="125"/>
      <c r="K3722" s="125"/>
    </row>
    <row r="3723" spans="1:11" x14ac:dyDescent="0.25">
      <c r="A3723" s="110"/>
      <c r="B3723" s="129"/>
      <c r="C3723" s="129"/>
      <c r="D3723" s="129"/>
      <c r="E3723" s="56"/>
      <c r="F3723" s="133"/>
      <c r="G3723" s="56"/>
      <c r="H3723" s="84"/>
      <c r="I3723" s="84"/>
      <c r="J3723" s="125"/>
      <c r="K3723" s="125"/>
    </row>
    <row r="3724" spans="1:11" x14ac:dyDescent="0.25">
      <c r="A3724" s="110"/>
      <c r="B3724" s="129"/>
      <c r="C3724" s="129"/>
      <c r="D3724" s="129"/>
      <c r="E3724" s="56"/>
      <c r="F3724" s="133"/>
      <c r="G3724" s="56"/>
      <c r="H3724" s="84"/>
      <c r="I3724" s="84"/>
      <c r="J3724" s="125"/>
      <c r="K3724" s="125"/>
    </row>
    <row r="3725" spans="1:11" x14ac:dyDescent="0.25">
      <c r="A3725" s="110"/>
      <c r="B3725" s="129"/>
      <c r="C3725" s="129"/>
      <c r="D3725" s="129"/>
      <c r="E3725" s="56"/>
      <c r="F3725" s="133"/>
      <c r="G3725" s="56"/>
      <c r="H3725" s="84"/>
      <c r="I3725" s="84"/>
      <c r="J3725" s="125"/>
      <c r="K3725" s="125"/>
    </row>
    <row r="3726" spans="1:11" x14ac:dyDescent="0.25">
      <c r="A3726" s="110"/>
      <c r="B3726" s="129"/>
      <c r="C3726" s="129"/>
      <c r="D3726" s="129"/>
      <c r="E3726" s="56"/>
      <c r="F3726" s="133"/>
      <c r="G3726" s="56"/>
      <c r="H3726" s="84"/>
      <c r="I3726" s="84"/>
      <c r="J3726" s="125"/>
      <c r="K3726" s="125"/>
    </row>
    <row r="3727" spans="1:11" x14ac:dyDescent="0.25">
      <c r="A3727" s="110"/>
      <c r="B3727" s="129"/>
      <c r="C3727" s="129"/>
      <c r="D3727" s="129"/>
      <c r="E3727" s="56"/>
      <c r="F3727" s="133"/>
      <c r="G3727" s="56"/>
      <c r="H3727" s="84"/>
      <c r="I3727" s="84"/>
      <c r="J3727" s="125"/>
      <c r="K3727" s="125"/>
    </row>
    <row r="3728" spans="1:11" x14ac:dyDescent="0.25">
      <c r="A3728" s="110"/>
      <c r="B3728" s="129"/>
      <c r="C3728" s="129"/>
      <c r="D3728" s="129"/>
      <c r="E3728" s="56"/>
      <c r="F3728" s="133"/>
      <c r="G3728" s="56"/>
      <c r="H3728" s="84"/>
      <c r="I3728" s="84"/>
      <c r="J3728" s="125"/>
      <c r="K3728" s="125"/>
    </row>
    <row r="3729" spans="1:11" x14ac:dyDescent="0.25">
      <c r="A3729" s="110"/>
      <c r="B3729" s="129"/>
      <c r="C3729" s="129"/>
      <c r="D3729" s="129"/>
      <c r="E3729" s="56"/>
      <c r="F3729" s="133"/>
      <c r="G3729" s="56"/>
      <c r="H3729" s="84"/>
      <c r="I3729" s="84"/>
      <c r="J3729" s="125"/>
      <c r="K3729" s="125"/>
    </row>
    <row r="3730" spans="1:11" x14ac:dyDescent="0.25">
      <c r="A3730" s="110"/>
      <c r="B3730" s="129"/>
      <c r="C3730" s="129"/>
      <c r="D3730" s="129"/>
      <c r="E3730" s="56"/>
      <c r="F3730" s="133"/>
      <c r="G3730" s="56"/>
      <c r="H3730" s="84"/>
      <c r="I3730" s="84"/>
      <c r="J3730" s="125"/>
      <c r="K3730" s="125"/>
    </row>
    <row r="3731" spans="1:11" x14ac:dyDescent="0.25">
      <c r="A3731" s="110"/>
      <c r="B3731" s="129"/>
      <c r="C3731" s="129"/>
      <c r="D3731" s="129"/>
      <c r="E3731" s="56"/>
      <c r="F3731" s="133"/>
      <c r="G3731" s="56"/>
      <c r="H3731" s="84"/>
      <c r="I3731" s="84"/>
      <c r="J3731" s="125"/>
      <c r="K3731" s="125"/>
    </row>
    <row r="3732" spans="1:11" x14ac:dyDescent="0.25">
      <c r="A3732" s="110"/>
      <c r="B3732" s="129"/>
      <c r="C3732" s="129"/>
      <c r="D3732" s="129"/>
      <c r="E3732" s="56"/>
      <c r="F3732" s="133"/>
      <c r="G3732" s="56"/>
      <c r="H3732" s="84"/>
      <c r="I3732" s="84"/>
      <c r="J3732" s="125"/>
      <c r="K3732" s="125"/>
    </row>
    <row r="3733" spans="1:11" x14ac:dyDescent="0.25">
      <c r="A3733" s="110"/>
      <c r="B3733" s="129"/>
      <c r="C3733" s="129"/>
      <c r="D3733" s="129"/>
      <c r="E3733" s="56"/>
      <c r="F3733" s="133"/>
      <c r="G3733" s="56"/>
      <c r="H3733" s="84"/>
      <c r="I3733" s="84"/>
      <c r="J3733" s="125"/>
      <c r="K3733" s="125"/>
    </row>
    <row r="3734" spans="1:11" x14ac:dyDescent="0.25">
      <c r="A3734" s="110"/>
      <c r="B3734" s="129"/>
      <c r="C3734" s="129"/>
      <c r="D3734" s="129"/>
      <c r="E3734" s="56"/>
      <c r="F3734" s="133"/>
      <c r="G3734" s="56"/>
      <c r="H3734" s="84"/>
      <c r="I3734" s="84"/>
      <c r="J3734" s="125"/>
      <c r="K3734" s="125"/>
    </row>
    <row r="3735" spans="1:11" x14ac:dyDescent="0.25">
      <c r="A3735" s="110"/>
      <c r="B3735" s="129"/>
      <c r="C3735" s="129"/>
      <c r="D3735" s="129"/>
      <c r="E3735" s="56"/>
      <c r="F3735" s="133"/>
      <c r="G3735" s="56"/>
      <c r="H3735" s="84"/>
      <c r="I3735" s="84"/>
      <c r="J3735" s="125"/>
      <c r="K3735" s="125"/>
    </row>
    <row r="3736" spans="1:11" x14ac:dyDescent="0.25">
      <c r="A3736" s="110"/>
      <c r="B3736" s="129"/>
      <c r="C3736" s="129"/>
      <c r="D3736" s="129"/>
      <c r="E3736" s="56"/>
      <c r="F3736" s="133"/>
      <c r="G3736" s="56"/>
      <c r="H3736" s="84"/>
      <c r="I3736" s="84"/>
      <c r="J3736" s="125"/>
      <c r="K3736" s="125"/>
    </row>
    <row r="3737" spans="1:11" x14ac:dyDescent="0.25">
      <c r="A3737" s="110"/>
      <c r="B3737" s="129"/>
      <c r="C3737" s="129"/>
      <c r="D3737" s="129"/>
      <c r="E3737" s="56"/>
      <c r="F3737" s="133"/>
      <c r="G3737" s="56"/>
      <c r="H3737" s="84"/>
      <c r="I3737" s="84"/>
      <c r="J3737" s="125"/>
      <c r="K3737" s="125"/>
    </row>
    <row r="3738" spans="1:11" x14ac:dyDescent="0.25">
      <c r="A3738" s="110"/>
      <c r="B3738" s="129"/>
      <c r="C3738" s="129"/>
      <c r="D3738" s="129"/>
      <c r="E3738" s="56"/>
      <c r="F3738" s="133"/>
      <c r="G3738" s="56"/>
      <c r="H3738" s="84"/>
      <c r="I3738" s="84"/>
      <c r="J3738" s="125"/>
      <c r="K3738" s="125"/>
    </row>
    <row r="3739" spans="1:11" x14ac:dyDescent="0.25">
      <c r="A3739" s="110"/>
      <c r="B3739" s="129"/>
      <c r="C3739" s="129"/>
      <c r="D3739" s="129"/>
      <c r="E3739" s="56"/>
      <c r="F3739" s="133"/>
      <c r="G3739" s="56"/>
      <c r="H3739" s="84"/>
      <c r="I3739" s="84"/>
      <c r="J3739" s="125"/>
      <c r="K3739" s="125"/>
    </row>
    <row r="3740" spans="1:11" x14ac:dyDescent="0.25">
      <c r="A3740" s="110"/>
      <c r="B3740" s="129"/>
      <c r="C3740" s="129"/>
      <c r="D3740" s="129"/>
      <c r="E3740" s="56"/>
      <c r="F3740" s="133"/>
      <c r="G3740" s="56"/>
      <c r="H3740" s="84"/>
      <c r="I3740" s="84"/>
      <c r="J3740" s="125"/>
      <c r="K3740" s="125"/>
    </row>
    <row r="3741" spans="1:11" x14ac:dyDescent="0.25">
      <c r="A3741" s="110"/>
      <c r="B3741" s="129"/>
      <c r="C3741" s="129"/>
      <c r="D3741" s="129"/>
      <c r="E3741" s="56"/>
      <c r="F3741" s="133"/>
      <c r="G3741" s="56"/>
      <c r="H3741" s="84"/>
      <c r="I3741" s="84"/>
      <c r="J3741" s="125"/>
      <c r="K3741" s="125"/>
    </row>
    <row r="3742" spans="1:11" x14ac:dyDescent="0.25">
      <c r="A3742" s="110"/>
      <c r="B3742" s="129"/>
      <c r="C3742" s="129"/>
      <c r="D3742" s="129"/>
      <c r="E3742" s="56"/>
      <c r="F3742" s="133"/>
      <c r="G3742" s="56"/>
      <c r="H3742" s="84"/>
      <c r="I3742" s="84"/>
      <c r="J3742" s="125"/>
      <c r="K3742" s="125"/>
    </row>
    <row r="3743" spans="1:11" x14ac:dyDescent="0.25">
      <c r="A3743" s="110"/>
      <c r="B3743" s="129"/>
      <c r="C3743" s="129"/>
      <c r="D3743" s="129"/>
      <c r="E3743" s="56"/>
      <c r="F3743" s="133"/>
      <c r="G3743" s="56"/>
      <c r="H3743" s="84"/>
      <c r="I3743" s="84"/>
      <c r="J3743" s="125"/>
      <c r="K3743" s="125"/>
    </row>
    <row r="3744" spans="1:11" x14ac:dyDescent="0.25">
      <c r="A3744" s="110"/>
      <c r="B3744" s="129"/>
      <c r="C3744" s="129"/>
      <c r="D3744" s="129"/>
      <c r="E3744" s="56"/>
      <c r="F3744" s="133"/>
      <c r="G3744" s="56"/>
      <c r="H3744" s="84"/>
      <c r="I3744" s="84"/>
      <c r="J3744" s="125"/>
      <c r="K3744" s="125"/>
    </row>
    <row r="3745" spans="1:11" x14ac:dyDescent="0.25">
      <c r="A3745" s="110"/>
      <c r="B3745" s="129"/>
      <c r="C3745" s="129"/>
      <c r="D3745" s="129"/>
      <c r="E3745" s="56"/>
      <c r="F3745" s="133"/>
      <c r="G3745" s="56"/>
      <c r="H3745" s="84"/>
      <c r="I3745" s="84"/>
      <c r="J3745" s="125"/>
      <c r="K3745" s="125"/>
    </row>
    <row r="3746" spans="1:11" x14ac:dyDescent="0.25">
      <c r="A3746" s="110"/>
      <c r="B3746" s="129"/>
      <c r="C3746" s="129"/>
      <c r="D3746" s="129"/>
      <c r="E3746" s="56"/>
      <c r="F3746" s="133"/>
      <c r="G3746" s="56"/>
      <c r="H3746" s="84"/>
      <c r="I3746" s="84"/>
      <c r="J3746" s="125"/>
      <c r="K3746" s="125"/>
    </row>
    <row r="3747" spans="1:11" x14ac:dyDescent="0.25">
      <c r="A3747" s="110"/>
      <c r="B3747" s="129"/>
      <c r="C3747" s="129"/>
      <c r="D3747" s="129"/>
      <c r="E3747" s="56"/>
      <c r="F3747" s="133"/>
      <c r="G3747" s="56"/>
      <c r="H3747" s="84"/>
      <c r="I3747" s="84"/>
      <c r="J3747" s="125"/>
      <c r="K3747" s="125"/>
    </row>
    <row r="3748" spans="1:11" x14ac:dyDescent="0.25">
      <c r="A3748" s="110"/>
      <c r="B3748" s="129"/>
      <c r="C3748" s="129"/>
      <c r="D3748" s="129"/>
      <c r="E3748" s="56"/>
      <c r="F3748" s="133"/>
      <c r="G3748" s="56"/>
      <c r="H3748" s="84"/>
      <c r="I3748" s="84"/>
      <c r="J3748" s="125"/>
      <c r="K3748" s="125"/>
    </row>
    <row r="3749" spans="1:11" x14ac:dyDescent="0.25">
      <c r="A3749" s="110"/>
      <c r="B3749" s="129"/>
      <c r="C3749" s="129"/>
      <c r="D3749" s="129"/>
      <c r="E3749" s="56"/>
      <c r="F3749" s="133"/>
      <c r="G3749" s="56"/>
      <c r="H3749" s="84"/>
      <c r="I3749" s="84"/>
      <c r="J3749" s="125"/>
      <c r="K3749" s="125"/>
    </row>
    <row r="3750" spans="1:11" x14ac:dyDescent="0.25">
      <c r="A3750" s="110"/>
      <c r="B3750" s="129"/>
      <c r="C3750" s="129"/>
      <c r="D3750" s="129"/>
      <c r="E3750" s="56"/>
      <c r="F3750" s="133"/>
      <c r="G3750" s="56"/>
      <c r="H3750" s="84"/>
      <c r="I3750" s="84"/>
      <c r="J3750" s="125"/>
      <c r="K3750" s="125"/>
    </row>
    <row r="3751" spans="1:11" x14ac:dyDescent="0.25">
      <c r="A3751" s="110"/>
      <c r="B3751" s="129"/>
      <c r="C3751" s="129"/>
      <c r="D3751" s="129"/>
      <c r="E3751" s="56"/>
      <c r="F3751" s="133"/>
      <c r="G3751" s="56"/>
      <c r="H3751" s="84"/>
      <c r="I3751" s="84"/>
      <c r="J3751" s="125"/>
      <c r="K3751" s="125"/>
    </row>
    <row r="3752" spans="1:11" x14ac:dyDescent="0.25">
      <c r="A3752" s="110"/>
      <c r="B3752" s="129"/>
      <c r="C3752" s="129"/>
      <c r="D3752" s="129"/>
      <c r="E3752" s="56"/>
      <c r="F3752" s="133"/>
      <c r="G3752" s="56"/>
      <c r="H3752" s="84"/>
      <c r="I3752" s="84"/>
      <c r="J3752" s="125"/>
      <c r="K3752" s="125"/>
    </row>
    <row r="3753" spans="1:11" x14ac:dyDescent="0.25">
      <c r="A3753" s="110"/>
      <c r="B3753" s="129"/>
      <c r="C3753" s="129"/>
      <c r="D3753" s="129"/>
      <c r="E3753" s="56"/>
      <c r="F3753" s="133"/>
      <c r="G3753" s="56"/>
      <c r="H3753" s="84"/>
      <c r="I3753" s="84"/>
      <c r="J3753" s="125"/>
      <c r="K3753" s="125"/>
    </row>
    <row r="3754" spans="1:11" x14ac:dyDescent="0.25">
      <c r="A3754" s="110"/>
      <c r="B3754" s="129"/>
      <c r="C3754" s="129"/>
      <c r="D3754" s="129"/>
      <c r="E3754" s="56"/>
      <c r="F3754" s="133"/>
      <c r="G3754" s="56"/>
      <c r="H3754" s="84"/>
      <c r="I3754" s="84"/>
      <c r="J3754" s="125"/>
      <c r="K3754" s="125"/>
    </row>
    <row r="3755" spans="1:11" x14ac:dyDescent="0.25">
      <c r="A3755" s="110"/>
      <c r="B3755" s="129"/>
      <c r="C3755" s="129"/>
      <c r="D3755" s="129"/>
      <c r="E3755" s="56"/>
      <c r="F3755" s="133"/>
      <c r="G3755" s="56"/>
      <c r="H3755" s="84"/>
      <c r="I3755" s="84"/>
      <c r="J3755" s="125"/>
      <c r="K3755" s="125"/>
    </row>
    <row r="3756" spans="1:11" x14ac:dyDescent="0.25">
      <c r="A3756" s="110"/>
      <c r="B3756" s="129"/>
      <c r="C3756" s="129"/>
      <c r="D3756" s="129"/>
      <c r="E3756" s="56"/>
      <c r="F3756" s="133"/>
      <c r="G3756" s="56"/>
      <c r="H3756" s="84"/>
      <c r="I3756" s="84"/>
      <c r="J3756" s="125"/>
      <c r="K3756" s="125"/>
    </row>
    <row r="3757" spans="1:11" x14ac:dyDescent="0.25">
      <c r="A3757" s="110"/>
      <c r="B3757" s="129"/>
      <c r="C3757" s="129"/>
      <c r="D3757" s="129"/>
      <c r="E3757" s="56"/>
      <c r="F3757" s="133"/>
      <c r="G3757" s="56"/>
      <c r="H3757" s="84"/>
      <c r="I3757" s="84"/>
      <c r="J3757" s="125"/>
      <c r="K3757" s="125"/>
    </row>
    <row r="3758" spans="1:11" x14ac:dyDescent="0.25">
      <c r="A3758" s="110"/>
      <c r="B3758" s="129"/>
      <c r="C3758" s="129"/>
      <c r="D3758" s="129"/>
      <c r="E3758" s="56"/>
      <c r="F3758" s="133"/>
      <c r="G3758" s="56"/>
      <c r="H3758" s="84"/>
      <c r="I3758" s="84"/>
      <c r="J3758" s="125"/>
      <c r="K3758" s="125"/>
    </row>
    <row r="3759" spans="1:11" x14ac:dyDescent="0.25">
      <c r="A3759" s="110"/>
      <c r="B3759" s="129"/>
      <c r="C3759" s="129"/>
      <c r="D3759" s="129"/>
      <c r="E3759" s="56"/>
      <c r="F3759" s="133"/>
      <c r="G3759" s="56"/>
      <c r="H3759" s="84"/>
      <c r="I3759" s="84"/>
      <c r="J3759" s="125"/>
      <c r="K3759" s="125"/>
    </row>
    <row r="3760" spans="1:11" x14ac:dyDescent="0.25">
      <c r="A3760" s="110"/>
      <c r="B3760" s="129"/>
      <c r="C3760" s="129"/>
      <c r="D3760" s="129"/>
      <c r="E3760" s="56"/>
      <c r="F3760" s="133"/>
      <c r="G3760" s="56"/>
      <c r="H3760" s="84"/>
      <c r="I3760" s="84"/>
      <c r="J3760" s="125"/>
      <c r="K3760" s="125"/>
    </row>
    <row r="3761" spans="1:11" x14ac:dyDescent="0.25">
      <c r="A3761" s="110"/>
      <c r="B3761" s="129"/>
      <c r="C3761" s="129"/>
      <c r="D3761" s="129"/>
      <c r="E3761" s="56"/>
      <c r="F3761" s="133"/>
      <c r="G3761" s="56"/>
      <c r="H3761" s="84"/>
      <c r="I3761" s="84"/>
      <c r="J3761" s="125"/>
      <c r="K3761" s="125"/>
    </row>
    <row r="3762" spans="1:11" x14ac:dyDescent="0.25">
      <c r="A3762" s="110"/>
      <c r="B3762" s="129"/>
      <c r="C3762" s="129"/>
      <c r="D3762" s="129"/>
      <c r="E3762" s="56"/>
      <c r="F3762" s="133"/>
      <c r="G3762" s="56"/>
      <c r="H3762" s="84"/>
      <c r="I3762" s="84"/>
      <c r="J3762" s="125"/>
      <c r="K3762" s="125"/>
    </row>
    <row r="3763" spans="1:11" x14ac:dyDescent="0.25">
      <c r="A3763" s="110"/>
      <c r="B3763" s="129"/>
      <c r="C3763" s="129"/>
      <c r="D3763" s="129"/>
      <c r="E3763" s="56"/>
      <c r="F3763" s="133"/>
      <c r="G3763" s="56"/>
      <c r="H3763" s="84"/>
      <c r="I3763" s="84"/>
      <c r="J3763" s="125"/>
      <c r="K3763" s="125"/>
    </row>
    <row r="3764" spans="1:11" x14ac:dyDescent="0.25">
      <c r="A3764" s="110"/>
      <c r="B3764" s="129"/>
      <c r="C3764" s="129"/>
      <c r="D3764" s="129"/>
      <c r="E3764" s="56"/>
      <c r="F3764" s="133"/>
      <c r="G3764" s="56"/>
      <c r="H3764" s="84"/>
      <c r="I3764" s="84"/>
      <c r="J3764" s="125"/>
      <c r="K3764" s="125"/>
    </row>
    <row r="3765" spans="1:11" x14ac:dyDescent="0.25">
      <c r="A3765" s="110"/>
      <c r="B3765" s="129"/>
      <c r="C3765" s="129"/>
      <c r="D3765" s="129"/>
      <c r="E3765" s="56"/>
      <c r="F3765" s="133"/>
      <c r="G3765" s="56"/>
      <c r="H3765" s="84"/>
      <c r="I3765" s="84"/>
      <c r="J3765" s="125"/>
      <c r="K3765" s="125"/>
    </row>
    <row r="3766" spans="1:11" x14ac:dyDescent="0.25">
      <c r="A3766" s="110"/>
      <c r="B3766" s="129"/>
      <c r="C3766" s="129"/>
      <c r="D3766" s="129"/>
      <c r="E3766" s="56"/>
      <c r="F3766" s="133"/>
      <c r="G3766" s="56"/>
      <c r="H3766" s="84"/>
      <c r="I3766" s="84"/>
      <c r="J3766" s="125"/>
      <c r="K3766" s="125"/>
    </row>
    <row r="3767" spans="1:11" x14ac:dyDescent="0.25">
      <c r="A3767" s="110"/>
      <c r="B3767" s="129"/>
      <c r="C3767" s="129"/>
      <c r="D3767" s="129"/>
      <c r="E3767" s="56"/>
      <c r="F3767" s="133"/>
      <c r="G3767" s="56"/>
      <c r="H3767" s="84"/>
      <c r="I3767" s="84"/>
      <c r="J3767" s="125"/>
      <c r="K3767" s="125"/>
    </row>
    <row r="3768" spans="1:11" x14ac:dyDescent="0.25">
      <c r="A3768" s="110"/>
      <c r="B3768" s="129"/>
      <c r="C3768" s="129"/>
      <c r="D3768" s="129"/>
      <c r="E3768" s="56"/>
      <c r="F3768" s="133"/>
      <c r="G3768" s="56"/>
      <c r="H3768" s="84"/>
      <c r="I3768" s="84"/>
      <c r="J3768" s="125"/>
      <c r="K3768" s="125"/>
    </row>
    <row r="3769" spans="1:11" x14ac:dyDescent="0.25">
      <c r="A3769" s="110"/>
      <c r="B3769" s="129"/>
      <c r="C3769" s="129"/>
      <c r="D3769" s="129"/>
      <c r="E3769" s="56"/>
      <c r="F3769" s="133"/>
      <c r="G3769" s="56"/>
      <c r="H3769" s="84"/>
      <c r="I3769" s="84"/>
      <c r="J3769" s="125"/>
      <c r="K3769" s="125"/>
    </row>
    <row r="3770" spans="1:11" x14ac:dyDescent="0.25">
      <c r="A3770" s="110"/>
      <c r="B3770" s="129"/>
      <c r="C3770" s="129"/>
      <c r="D3770" s="129"/>
      <c r="E3770" s="56"/>
      <c r="F3770" s="133"/>
      <c r="G3770" s="56"/>
      <c r="H3770" s="84"/>
      <c r="I3770" s="84"/>
      <c r="J3770" s="125"/>
      <c r="K3770" s="125"/>
    </row>
    <row r="3771" spans="1:11" x14ac:dyDescent="0.25">
      <c r="A3771" s="110"/>
      <c r="B3771" s="129"/>
      <c r="C3771" s="129"/>
      <c r="D3771" s="129"/>
      <c r="E3771" s="56"/>
      <c r="F3771" s="133"/>
      <c r="G3771" s="56"/>
      <c r="H3771" s="84"/>
      <c r="I3771" s="84"/>
      <c r="J3771" s="125"/>
      <c r="K3771" s="125"/>
    </row>
    <row r="3772" spans="1:11" x14ac:dyDescent="0.25">
      <c r="A3772" s="110"/>
      <c r="B3772" s="129"/>
      <c r="C3772" s="129"/>
      <c r="D3772" s="129"/>
      <c r="E3772" s="56"/>
      <c r="F3772" s="133"/>
      <c r="G3772" s="56"/>
      <c r="H3772" s="84"/>
      <c r="I3772" s="84"/>
      <c r="J3772" s="125"/>
      <c r="K3772" s="125"/>
    </row>
    <row r="3773" spans="1:11" x14ac:dyDescent="0.25">
      <c r="A3773" s="110"/>
      <c r="B3773" s="129"/>
      <c r="C3773" s="129"/>
      <c r="D3773" s="129"/>
      <c r="E3773" s="56"/>
      <c r="F3773" s="133"/>
      <c r="G3773" s="56"/>
      <c r="H3773" s="84"/>
      <c r="I3773" s="84"/>
      <c r="J3773" s="125"/>
      <c r="K3773" s="125"/>
    </row>
    <row r="3774" spans="1:11" x14ac:dyDescent="0.25">
      <c r="A3774" s="110"/>
      <c r="B3774" s="129"/>
      <c r="C3774" s="129"/>
      <c r="D3774" s="129"/>
      <c r="E3774" s="56"/>
      <c r="F3774" s="133"/>
      <c r="G3774" s="56"/>
      <c r="H3774" s="84"/>
      <c r="I3774" s="84"/>
      <c r="J3774" s="125"/>
      <c r="K3774" s="125"/>
    </row>
    <row r="3775" spans="1:11" x14ac:dyDescent="0.25">
      <c r="A3775" s="110"/>
      <c r="B3775" s="129"/>
      <c r="C3775" s="129"/>
      <c r="D3775" s="129"/>
      <c r="E3775" s="56"/>
      <c r="F3775" s="133"/>
      <c r="G3775" s="56"/>
      <c r="H3775" s="84"/>
      <c r="I3775" s="84"/>
      <c r="J3775" s="125"/>
      <c r="K3775" s="125"/>
    </row>
    <row r="3776" spans="1:11" x14ac:dyDescent="0.25">
      <c r="A3776" s="110"/>
      <c r="B3776" s="129"/>
      <c r="C3776" s="129"/>
      <c r="D3776" s="129"/>
      <c r="E3776" s="56"/>
      <c r="F3776" s="133"/>
      <c r="G3776" s="56"/>
      <c r="H3776" s="84"/>
      <c r="I3776" s="84"/>
      <c r="J3776" s="125"/>
      <c r="K3776" s="125"/>
    </row>
    <row r="3777" spans="1:11" x14ac:dyDescent="0.25">
      <c r="A3777" s="110"/>
      <c r="B3777" s="129"/>
      <c r="C3777" s="129"/>
      <c r="D3777" s="129"/>
      <c r="E3777" s="56"/>
      <c r="F3777" s="133"/>
      <c r="G3777" s="56"/>
      <c r="H3777" s="84"/>
      <c r="I3777" s="84"/>
      <c r="J3777" s="125"/>
      <c r="K3777" s="125"/>
    </row>
    <row r="3778" spans="1:11" x14ac:dyDescent="0.25">
      <c r="A3778" s="110"/>
      <c r="B3778" s="129"/>
      <c r="C3778" s="129"/>
      <c r="D3778" s="129"/>
      <c r="E3778" s="56"/>
      <c r="F3778" s="133"/>
      <c r="G3778" s="56"/>
      <c r="H3778" s="84"/>
      <c r="I3778" s="84"/>
      <c r="J3778" s="125"/>
      <c r="K3778" s="125"/>
    </row>
    <row r="3779" spans="1:11" x14ac:dyDescent="0.25">
      <c r="A3779" s="110"/>
      <c r="B3779" s="129"/>
      <c r="C3779" s="129"/>
      <c r="D3779" s="129"/>
      <c r="E3779" s="56"/>
      <c r="F3779" s="133"/>
      <c r="G3779" s="56"/>
      <c r="H3779" s="84"/>
      <c r="I3779" s="84"/>
      <c r="J3779" s="125"/>
      <c r="K3779" s="125"/>
    </row>
    <row r="3780" spans="1:11" x14ac:dyDescent="0.25">
      <c r="A3780" s="110"/>
      <c r="B3780" s="129"/>
      <c r="C3780" s="129"/>
      <c r="D3780" s="129"/>
      <c r="E3780" s="56"/>
      <c r="F3780" s="133"/>
      <c r="G3780" s="56"/>
      <c r="H3780" s="84"/>
      <c r="I3780" s="84"/>
      <c r="J3780" s="125"/>
      <c r="K3780" s="125"/>
    </row>
    <row r="3781" spans="1:11" x14ac:dyDescent="0.25">
      <c r="A3781" s="110"/>
      <c r="B3781" s="129"/>
      <c r="C3781" s="129"/>
      <c r="D3781" s="129"/>
      <c r="E3781" s="56"/>
      <c r="F3781" s="133"/>
      <c r="G3781" s="56"/>
      <c r="H3781" s="84"/>
      <c r="I3781" s="84"/>
      <c r="J3781" s="125"/>
      <c r="K3781" s="125"/>
    </row>
    <row r="3782" spans="1:11" x14ac:dyDescent="0.25">
      <c r="A3782" s="110"/>
      <c r="B3782" s="129"/>
      <c r="C3782" s="129"/>
      <c r="D3782" s="129"/>
      <c r="E3782" s="56"/>
      <c r="F3782" s="133"/>
      <c r="G3782" s="56"/>
      <c r="H3782" s="84"/>
      <c r="I3782" s="84"/>
      <c r="J3782" s="125"/>
      <c r="K3782" s="125"/>
    </row>
    <row r="3783" spans="1:11" x14ac:dyDescent="0.25">
      <c r="A3783" s="110"/>
      <c r="B3783" s="129"/>
      <c r="C3783" s="129"/>
      <c r="D3783" s="129"/>
      <c r="E3783" s="56"/>
      <c r="F3783" s="133"/>
      <c r="G3783" s="56"/>
      <c r="H3783" s="84"/>
      <c r="I3783" s="84"/>
      <c r="J3783" s="125"/>
      <c r="K3783" s="125"/>
    </row>
    <row r="3784" spans="1:11" x14ac:dyDescent="0.25">
      <c r="A3784" s="110"/>
      <c r="B3784" s="129"/>
      <c r="C3784" s="129"/>
      <c r="D3784" s="129"/>
      <c r="E3784" s="56"/>
      <c r="F3784" s="133"/>
      <c r="G3784" s="56"/>
      <c r="H3784" s="84"/>
      <c r="I3784" s="84"/>
      <c r="J3784" s="125"/>
      <c r="K3784" s="125"/>
    </row>
    <row r="3785" spans="1:11" x14ac:dyDescent="0.25">
      <c r="A3785" s="110"/>
      <c r="B3785" s="129"/>
      <c r="C3785" s="129"/>
      <c r="D3785" s="129"/>
      <c r="E3785" s="56"/>
      <c r="F3785" s="133"/>
      <c r="G3785" s="56"/>
      <c r="H3785" s="84"/>
      <c r="I3785" s="84"/>
      <c r="J3785" s="125"/>
      <c r="K3785" s="125"/>
    </row>
    <row r="3786" spans="1:11" x14ac:dyDescent="0.25">
      <c r="A3786" s="110"/>
      <c r="B3786" s="129"/>
      <c r="C3786" s="129"/>
      <c r="D3786" s="129"/>
      <c r="E3786" s="56"/>
      <c r="F3786" s="133"/>
      <c r="G3786" s="56"/>
      <c r="H3786" s="84"/>
      <c r="I3786" s="84"/>
      <c r="J3786" s="125"/>
      <c r="K3786" s="125"/>
    </row>
    <row r="3787" spans="1:11" x14ac:dyDescent="0.25">
      <c r="A3787" s="110"/>
      <c r="B3787" s="129"/>
      <c r="C3787" s="129"/>
      <c r="D3787" s="129"/>
      <c r="E3787" s="56"/>
      <c r="F3787" s="133"/>
      <c r="G3787" s="56"/>
      <c r="H3787" s="84"/>
      <c r="I3787" s="84"/>
      <c r="J3787" s="125"/>
      <c r="K3787" s="125"/>
    </row>
    <row r="3788" spans="1:11" x14ac:dyDescent="0.25">
      <c r="A3788" s="110"/>
      <c r="B3788" s="129"/>
      <c r="C3788" s="129"/>
      <c r="D3788" s="129"/>
      <c r="E3788" s="56"/>
      <c r="F3788" s="133"/>
      <c r="G3788" s="56"/>
      <c r="H3788" s="84"/>
      <c r="I3788" s="84"/>
      <c r="J3788" s="125"/>
      <c r="K3788" s="125"/>
    </row>
    <row r="3789" spans="1:11" x14ac:dyDescent="0.25">
      <c r="A3789" s="110"/>
      <c r="B3789" s="129"/>
      <c r="C3789" s="129"/>
      <c r="D3789" s="129"/>
      <c r="E3789" s="56"/>
      <c r="F3789" s="133"/>
      <c r="G3789" s="56"/>
      <c r="H3789" s="84"/>
      <c r="I3789" s="84"/>
      <c r="J3789" s="125"/>
      <c r="K3789" s="125"/>
    </row>
    <row r="3790" spans="1:11" x14ac:dyDescent="0.25">
      <c r="A3790" s="110"/>
      <c r="B3790" s="129"/>
      <c r="C3790" s="129"/>
      <c r="D3790" s="129"/>
      <c r="E3790" s="56"/>
      <c r="F3790" s="133"/>
      <c r="G3790" s="56"/>
      <c r="H3790" s="84"/>
      <c r="I3790" s="84"/>
      <c r="J3790" s="125"/>
      <c r="K3790" s="125"/>
    </row>
    <row r="3791" spans="1:11" x14ac:dyDescent="0.25">
      <c r="A3791" s="110"/>
      <c r="B3791" s="129"/>
      <c r="C3791" s="129"/>
      <c r="D3791" s="129"/>
      <c r="E3791" s="56"/>
      <c r="F3791" s="133"/>
      <c r="G3791" s="56"/>
      <c r="H3791" s="84"/>
      <c r="I3791" s="84"/>
      <c r="J3791" s="125"/>
      <c r="K3791" s="125"/>
    </row>
    <row r="3792" spans="1:11" x14ac:dyDescent="0.25">
      <c r="A3792" s="110"/>
      <c r="B3792" s="129"/>
      <c r="C3792" s="129"/>
      <c r="D3792" s="129"/>
      <c r="E3792" s="56"/>
      <c r="F3792" s="133"/>
      <c r="G3792" s="56"/>
      <c r="H3792" s="84"/>
      <c r="I3792" s="84"/>
      <c r="J3792" s="125"/>
      <c r="K3792" s="125"/>
    </row>
    <row r="3793" spans="1:11" x14ac:dyDescent="0.25">
      <c r="A3793" s="110"/>
      <c r="B3793" s="129"/>
      <c r="C3793" s="129"/>
      <c r="D3793" s="129"/>
      <c r="E3793" s="56"/>
      <c r="F3793" s="133"/>
      <c r="G3793" s="56"/>
      <c r="H3793" s="84"/>
      <c r="I3793" s="84"/>
      <c r="J3793" s="125"/>
      <c r="K3793" s="125"/>
    </row>
    <row r="3794" spans="1:11" x14ac:dyDescent="0.25">
      <c r="A3794" s="110"/>
      <c r="B3794" s="129"/>
      <c r="C3794" s="129"/>
      <c r="D3794" s="129"/>
      <c r="E3794" s="56"/>
      <c r="F3794" s="133"/>
      <c r="G3794" s="56"/>
      <c r="H3794" s="84"/>
      <c r="I3794" s="84"/>
      <c r="J3794" s="125"/>
      <c r="K3794" s="125"/>
    </row>
    <row r="3795" spans="1:11" x14ac:dyDescent="0.25">
      <c r="A3795" s="110"/>
      <c r="B3795" s="129"/>
      <c r="C3795" s="129"/>
      <c r="D3795" s="129"/>
      <c r="E3795" s="56"/>
      <c r="F3795" s="133"/>
      <c r="G3795" s="56"/>
      <c r="H3795" s="84"/>
      <c r="I3795" s="84"/>
      <c r="J3795" s="125"/>
      <c r="K3795" s="125"/>
    </row>
    <row r="3796" spans="1:11" x14ac:dyDescent="0.25">
      <c r="A3796" s="110"/>
      <c r="B3796" s="129"/>
      <c r="C3796" s="129"/>
      <c r="D3796" s="129"/>
      <c r="E3796" s="56"/>
      <c r="F3796" s="133"/>
      <c r="G3796" s="56"/>
      <c r="H3796" s="84"/>
      <c r="I3796" s="84"/>
      <c r="J3796" s="125"/>
      <c r="K3796" s="125"/>
    </row>
    <row r="3797" spans="1:11" x14ac:dyDescent="0.25">
      <c r="A3797" s="110"/>
      <c r="B3797" s="129"/>
      <c r="C3797" s="129"/>
      <c r="D3797" s="129"/>
      <c r="E3797" s="56"/>
      <c r="F3797" s="133"/>
      <c r="G3797" s="56"/>
      <c r="H3797" s="84"/>
      <c r="I3797" s="84"/>
      <c r="J3797" s="125"/>
      <c r="K3797" s="125"/>
    </row>
    <row r="3798" spans="1:11" x14ac:dyDescent="0.25">
      <c r="A3798" s="110"/>
      <c r="B3798" s="129"/>
      <c r="C3798" s="129"/>
      <c r="D3798" s="129"/>
      <c r="E3798" s="56"/>
      <c r="F3798" s="133"/>
      <c r="G3798" s="56"/>
      <c r="H3798" s="84"/>
      <c r="I3798" s="84"/>
      <c r="J3798" s="125"/>
      <c r="K3798" s="125"/>
    </row>
    <row r="3799" spans="1:11" x14ac:dyDescent="0.25">
      <c r="A3799" s="110"/>
      <c r="B3799" s="129"/>
      <c r="C3799" s="129"/>
      <c r="D3799" s="129"/>
      <c r="E3799" s="56"/>
      <c r="F3799" s="133"/>
      <c r="G3799" s="56"/>
      <c r="H3799" s="84"/>
      <c r="I3799" s="84"/>
      <c r="J3799" s="125"/>
      <c r="K3799" s="125"/>
    </row>
    <row r="3800" spans="1:11" x14ac:dyDescent="0.25">
      <c r="A3800" s="110"/>
      <c r="B3800" s="129"/>
      <c r="C3800" s="129"/>
      <c r="D3800" s="129"/>
      <c r="E3800" s="56"/>
      <c r="F3800" s="133"/>
      <c r="G3800" s="56"/>
      <c r="H3800" s="84"/>
      <c r="I3800" s="84"/>
      <c r="J3800" s="125"/>
      <c r="K3800" s="125"/>
    </row>
    <row r="3801" spans="1:11" x14ac:dyDescent="0.25">
      <c r="A3801" s="110"/>
      <c r="B3801" s="129"/>
      <c r="C3801" s="129"/>
      <c r="D3801" s="129"/>
      <c r="E3801" s="56"/>
      <c r="F3801" s="133"/>
      <c r="G3801" s="56"/>
      <c r="H3801" s="84"/>
      <c r="I3801" s="84"/>
      <c r="J3801" s="125"/>
      <c r="K3801" s="125"/>
    </row>
    <row r="3802" spans="1:11" x14ac:dyDescent="0.25">
      <c r="A3802" s="110"/>
      <c r="B3802" s="129"/>
      <c r="C3802" s="129"/>
      <c r="D3802" s="129"/>
      <c r="E3802" s="56"/>
      <c r="F3802" s="133"/>
      <c r="G3802" s="56"/>
      <c r="H3802" s="84"/>
      <c r="I3802" s="84"/>
      <c r="J3802" s="125"/>
      <c r="K3802" s="125"/>
    </row>
    <row r="3803" spans="1:11" x14ac:dyDescent="0.25">
      <c r="A3803" s="110"/>
      <c r="B3803" s="129"/>
      <c r="C3803" s="129"/>
      <c r="D3803" s="129"/>
      <c r="E3803" s="56"/>
      <c r="F3803" s="133"/>
      <c r="G3803" s="56"/>
      <c r="H3803" s="84"/>
      <c r="I3803" s="84"/>
      <c r="J3803" s="125"/>
      <c r="K3803" s="125"/>
    </row>
    <row r="3804" spans="1:11" x14ac:dyDescent="0.25">
      <c r="A3804" s="110"/>
      <c r="B3804" s="129"/>
      <c r="C3804" s="129"/>
      <c r="D3804" s="129"/>
      <c r="E3804" s="56"/>
      <c r="F3804" s="133"/>
      <c r="G3804" s="56"/>
      <c r="H3804" s="84"/>
      <c r="I3804" s="84"/>
      <c r="J3804" s="125"/>
      <c r="K3804" s="125"/>
    </row>
    <row r="3805" spans="1:11" x14ac:dyDescent="0.25">
      <c r="A3805" s="110"/>
      <c r="B3805" s="129"/>
      <c r="C3805" s="129"/>
      <c r="D3805" s="129"/>
      <c r="E3805" s="56"/>
      <c r="F3805" s="133"/>
      <c r="G3805" s="56"/>
      <c r="H3805" s="84"/>
      <c r="I3805" s="84"/>
      <c r="J3805" s="125"/>
      <c r="K3805" s="125"/>
    </row>
    <row r="3806" spans="1:11" x14ac:dyDescent="0.25">
      <c r="A3806" s="110"/>
      <c r="B3806" s="129"/>
      <c r="C3806" s="129"/>
      <c r="D3806" s="129"/>
      <c r="E3806" s="56"/>
      <c r="F3806" s="133"/>
      <c r="G3806" s="56"/>
      <c r="H3806" s="84"/>
      <c r="I3806" s="84"/>
      <c r="J3806" s="125"/>
      <c r="K3806" s="125"/>
    </row>
    <row r="3807" spans="1:11" x14ac:dyDescent="0.25">
      <c r="A3807" s="110"/>
      <c r="B3807" s="129"/>
      <c r="C3807" s="129"/>
      <c r="D3807" s="129"/>
      <c r="E3807" s="56"/>
      <c r="F3807" s="133"/>
      <c r="G3807" s="56"/>
      <c r="H3807" s="84"/>
      <c r="I3807" s="84"/>
      <c r="J3807" s="125"/>
      <c r="K3807" s="125"/>
    </row>
    <row r="3808" spans="1:11" x14ac:dyDescent="0.25">
      <c r="A3808" s="110"/>
      <c r="B3808" s="129"/>
      <c r="C3808" s="129"/>
      <c r="D3808" s="129"/>
      <c r="E3808" s="56"/>
      <c r="F3808" s="133"/>
      <c r="G3808" s="56"/>
      <c r="H3808" s="84"/>
      <c r="I3808" s="84"/>
      <c r="J3808" s="125"/>
      <c r="K3808" s="125"/>
    </row>
    <row r="3809" spans="1:11" x14ac:dyDescent="0.25">
      <c r="A3809" s="110"/>
      <c r="B3809" s="129"/>
      <c r="C3809" s="129"/>
      <c r="D3809" s="129"/>
      <c r="E3809" s="56"/>
      <c r="F3809" s="133"/>
      <c r="G3809" s="56"/>
      <c r="H3809" s="84"/>
      <c r="I3809" s="84"/>
      <c r="J3809" s="125"/>
      <c r="K3809" s="125"/>
    </row>
    <row r="3810" spans="1:11" x14ac:dyDescent="0.25">
      <c r="A3810" s="110"/>
      <c r="B3810" s="129"/>
      <c r="C3810" s="129"/>
      <c r="D3810" s="129"/>
      <c r="E3810" s="56"/>
      <c r="F3810" s="133"/>
      <c r="G3810" s="56"/>
      <c r="H3810" s="84"/>
      <c r="I3810" s="84"/>
      <c r="J3810" s="125"/>
      <c r="K3810" s="125"/>
    </row>
    <row r="3811" spans="1:11" x14ac:dyDescent="0.25">
      <c r="A3811" s="110"/>
      <c r="B3811" s="129"/>
      <c r="C3811" s="129"/>
      <c r="D3811" s="129"/>
      <c r="E3811" s="56"/>
      <c r="F3811" s="133"/>
      <c r="G3811" s="56"/>
      <c r="H3811" s="84"/>
      <c r="I3811" s="84"/>
      <c r="J3811" s="125"/>
      <c r="K3811" s="125"/>
    </row>
    <row r="3812" spans="1:11" x14ac:dyDescent="0.25">
      <c r="A3812" s="110"/>
      <c r="B3812" s="129"/>
      <c r="C3812" s="129"/>
      <c r="D3812" s="129"/>
      <c r="E3812" s="56"/>
      <c r="F3812" s="133"/>
      <c r="G3812" s="56"/>
      <c r="H3812" s="84"/>
      <c r="I3812" s="84"/>
      <c r="J3812" s="125"/>
      <c r="K3812" s="125"/>
    </row>
    <row r="3813" spans="1:11" x14ac:dyDescent="0.25">
      <c r="A3813" s="110"/>
      <c r="B3813" s="129"/>
      <c r="C3813" s="129"/>
      <c r="D3813" s="129"/>
      <c r="E3813" s="56"/>
      <c r="F3813" s="133"/>
      <c r="G3813" s="56"/>
      <c r="H3813" s="84"/>
      <c r="I3813" s="84"/>
      <c r="J3813" s="125"/>
      <c r="K3813" s="125"/>
    </row>
    <row r="3814" spans="1:11" x14ac:dyDescent="0.25">
      <c r="A3814" s="110"/>
      <c r="B3814" s="129"/>
      <c r="C3814" s="129"/>
      <c r="D3814" s="129"/>
      <c r="E3814" s="56"/>
      <c r="F3814" s="133"/>
      <c r="G3814" s="56"/>
      <c r="H3814" s="84"/>
      <c r="I3814" s="84"/>
      <c r="J3814" s="125"/>
      <c r="K3814" s="125"/>
    </row>
    <row r="3815" spans="1:11" x14ac:dyDescent="0.25">
      <c r="A3815" s="110"/>
      <c r="B3815" s="129"/>
      <c r="C3815" s="129"/>
      <c r="D3815" s="129"/>
      <c r="E3815" s="56"/>
      <c r="F3815" s="133"/>
      <c r="G3815" s="56"/>
      <c r="H3815" s="84"/>
      <c r="I3815" s="84"/>
      <c r="J3815" s="125"/>
      <c r="K3815" s="125"/>
    </row>
    <row r="3816" spans="1:11" x14ac:dyDescent="0.25">
      <c r="A3816" s="110"/>
      <c r="B3816" s="129"/>
      <c r="C3816" s="129"/>
      <c r="D3816" s="129"/>
      <c r="E3816" s="56"/>
      <c r="F3816" s="133"/>
      <c r="G3816" s="56"/>
      <c r="H3816" s="84"/>
      <c r="I3816" s="84"/>
      <c r="J3816" s="125"/>
      <c r="K3816" s="125"/>
    </row>
    <row r="3817" spans="1:11" x14ac:dyDescent="0.25">
      <c r="A3817" s="110"/>
      <c r="B3817" s="129"/>
      <c r="C3817" s="129"/>
      <c r="D3817" s="129"/>
      <c r="E3817" s="56"/>
      <c r="F3817" s="133"/>
      <c r="G3817" s="56"/>
      <c r="H3817" s="84"/>
      <c r="I3817" s="84"/>
      <c r="J3817" s="125"/>
      <c r="K3817" s="125"/>
    </row>
    <row r="3818" spans="1:11" x14ac:dyDescent="0.25">
      <c r="A3818" s="110"/>
      <c r="B3818" s="129"/>
      <c r="C3818" s="129"/>
      <c r="D3818" s="129"/>
      <c r="E3818" s="56"/>
      <c r="F3818" s="133"/>
      <c r="G3818" s="56"/>
      <c r="H3818" s="84"/>
      <c r="I3818" s="84"/>
      <c r="J3818" s="125"/>
      <c r="K3818" s="125"/>
    </row>
    <row r="3819" spans="1:11" x14ac:dyDescent="0.25">
      <c r="A3819" s="110"/>
      <c r="B3819" s="129"/>
      <c r="C3819" s="129"/>
      <c r="D3819" s="129"/>
      <c r="E3819" s="56"/>
      <c r="F3819" s="133"/>
      <c r="G3819" s="56"/>
      <c r="H3819" s="84"/>
      <c r="I3819" s="84"/>
      <c r="J3819" s="125"/>
      <c r="K3819" s="125"/>
    </row>
    <row r="3820" spans="1:11" x14ac:dyDescent="0.25">
      <c r="A3820" s="110"/>
      <c r="B3820" s="129"/>
      <c r="C3820" s="129"/>
      <c r="D3820" s="129"/>
      <c r="E3820" s="56"/>
      <c r="F3820" s="133"/>
      <c r="G3820" s="56"/>
      <c r="H3820" s="84"/>
      <c r="I3820" s="84"/>
      <c r="J3820" s="125"/>
      <c r="K3820" s="125"/>
    </row>
    <row r="3821" spans="1:11" x14ac:dyDescent="0.25">
      <c r="A3821" s="110"/>
      <c r="B3821" s="129"/>
      <c r="C3821" s="129"/>
      <c r="D3821" s="129"/>
      <c r="E3821" s="56"/>
      <c r="F3821" s="133"/>
      <c r="G3821" s="56"/>
      <c r="H3821" s="84"/>
      <c r="I3821" s="84"/>
      <c r="J3821" s="125"/>
      <c r="K3821" s="125"/>
    </row>
    <row r="3822" spans="1:11" x14ac:dyDescent="0.25">
      <c r="A3822" s="110"/>
      <c r="B3822" s="129"/>
      <c r="C3822" s="129"/>
      <c r="D3822" s="129"/>
      <c r="E3822" s="56"/>
      <c r="F3822" s="133"/>
      <c r="G3822" s="56"/>
      <c r="H3822" s="84"/>
      <c r="I3822" s="84"/>
      <c r="J3822" s="125"/>
      <c r="K3822" s="125"/>
    </row>
    <row r="3823" spans="1:11" x14ac:dyDescent="0.25">
      <c r="A3823" s="110"/>
      <c r="B3823" s="129"/>
      <c r="C3823" s="129"/>
      <c r="D3823" s="129"/>
      <c r="E3823" s="56"/>
      <c r="F3823" s="133"/>
      <c r="G3823" s="56"/>
      <c r="H3823" s="84"/>
      <c r="I3823" s="84"/>
      <c r="J3823" s="125"/>
      <c r="K3823" s="125"/>
    </row>
    <row r="3824" spans="1:11" x14ac:dyDescent="0.25">
      <c r="A3824" s="110"/>
      <c r="B3824" s="129"/>
      <c r="C3824" s="129"/>
      <c r="D3824" s="129"/>
      <c r="E3824" s="56"/>
      <c r="F3824" s="133"/>
      <c r="G3824" s="56"/>
      <c r="H3824" s="84"/>
      <c r="I3824" s="84"/>
      <c r="J3824" s="125"/>
      <c r="K3824" s="125"/>
    </row>
    <row r="3825" spans="1:11" x14ac:dyDescent="0.25">
      <c r="A3825" s="110"/>
      <c r="B3825" s="129"/>
      <c r="C3825" s="129"/>
      <c r="D3825" s="129"/>
      <c r="E3825" s="56"/>
      <c r="F3825" s="133"/>
      <c r="G3825" s="56"/>
      <c r="H3825" s="84"/>
      <c r="I3825" s="84"/>
      <c r="J3825" s="125"/>
      <c r="K3825" s="125"/>
    </row>
    <row r="3826" spans="1:11" x14ac:dyDescent="0.25">
      <c r="A3826" s="110"/>
      <c r="B3826" s="129"/>
      <c r="C3826" s="129"/>
      <c r="D3826" s="129"/>
      <c r="E3826" s="56"/>
      <c r="F3826" s="133"/>
      <c r="G3826" s="56"/>
      <c r="H3826" s="84"/>
      <c r="I3826" s="84"/>
      <c r="J3826" s="125"/>
      <c r="K3826" s="125"/>
    </row>
    <row r="3827" spans="1:11" x14ac:dyDescent="0.25">
      <c r="A3827" s="110"/>
      <c r="B3827" s="129"/>
      <c r="C3827" s="129"/>
      <c r="D3827" s="129"/>
      <c r="E3827" s="56"/>
      <c r="F3827" s="133"/>
      <c r="G3827" s="56"/>
      <c r="H3827" s="84"/>
      <c r="I3827" s="84"/>
      <c r="J3827" s="125"/>
      <c r="K3827" s="125"/>
    </row>
    <row r="3828" spans="1:11" x14ac:dyDescent="0.25">
      <c r="A3828" s="110"/>
      <c r="B3828" s="129"/>
      <c r="C3828" s="129"/>
      <c r="D3828" s="129"/>
      <c r="E3828" s="56"/>
      <c r="F3828" s="133"/>
      <c r="G3828" s="56"/>
      <c r="H3828" s="84"/>
      <c r="I3828" s="84"/>
      <c r="J3828" s="125"/>
      <c r="K3828" s="125"/>
    </row>
    <row r="3829" spans="1:11" x14ac:dyDescent="0.25">
      <c r="A3829" s="110"/>
      <c r="B3829" s="129"/>
      <c r="C3829" s="129"/>
      <c r="D3829" s="129"/>
      <c r="E3829" s="56"/>
      <c r="F3829" s="133"/>
      <c r="G3829" s="56"/>
      <c r="H3829" s="84"/>
      <c r="I3829" s="84"/>
      <c r="J3829" s="125"/>
      <c r="K3829" s="125"/>
    </row>
    <row r="3830" spans="1:11" x14ac:dyDescent="0.25">
      <c r="A3830" s="110"/>
      <c r="B3830" s="129"/>
      <c r="C3830" s="129"/>
      <c r="D3830" s="129"/>
      <c r="E3830" s="56"/>
      <c r="F3830" s="133"/>
      <c r="G3830" s="56"/>
      <c r="H3830" s="84"/>
      <c r="I3830" s="84"/>
      <c r="J3830" s="125"/>
      <c r="K3830" s="125"/>
    </row>
    <row r="3831" spans="1:11" x14ac:dyDescent="0.25">
      <c r="A3831" s="110"/>
      <c r="B3831" s="129"/>
      <c r="C3831" s="129"/>
      <c r="D3831" s="129"/>
      <c r="E3831" s="56"/>
      <c r="F3831" s="133"/>
      <c r="G3831" s="56"/>
      <c r="H3831" s="84"/>
      <c r="I3831" s="84"/>
      <c r="J3831" s="125"/>
      <c r="K3831" s="125"/>
    </row>
    <row r="3832" spans="1:11" x14ac:dyDescent="0.25">
      <c r="A3832" s="110"/>
      <c r="B3832" s="129"/>
      <c r="C3832" s="129"/>
      <c r="D3832" s="129"/>
      <c r="E3832" s="56"/>
      <c r="F3832" s="133"/>
      <c r="G3832" s="56"/>
      <c r="H3832" s="84"/>
      <c r="I3832" s="84"/>
      <c r="J3832" s="125"/>
      <c r="K3832" s="125"/>
    </row>
    <row r="3833" spans="1:11" x14ac:dyDescent="0.25">
      <c r="A3833" s="110"/>
      <c r="B3833" s="129"/>
      <c r="C3833" s="129"/>
      <c r="D3833" s="129"/>
      <c r="E3833" s="56"/>
      <c r="F3833" s="133"/>
      <c r="G3833" s="56"/>
      <c r="H3833" s="84"/>
      <c r="I3833" s="84"/>
      <c r="J3833" s="125"/>
      <c r="K3833" s="125"/>
    </row>
    <row r="3834" spans="1:11" x14ac:dyDescent="0.25">
      <c r="A3834" s="110"/>
      <c r="B3834" s="129"/>
      <c r="C3834" s="129"/>
      <c r="D3834" s="129"/>
      <c r="E3834" s="56"/>
      <c r="F3834" s="133"/>
      <c r="G3834" s="56"/>
      <c r="H3834" s="84"/>
      <c r="I3834" s="84"/>
      <c r="J3834" s="125"/>
      <c r="K3834" s="125"/>
    </row>
    <row r="3835" spans="1:11" x14ac:dyDescent="0.25">
      <c r="A3835" s="110"/>
      <c r="B3835" s="129"/>
      <c r="C3835" s="129"/>
      <c r="D3835" s="129"/>
      <c r="E3835" s="56"/>
      <c r="F3835" s="133"/>
      <c r="G3835" s="56"/>
      <c r="H3835" s="84"/>
      <c r="I3835" s="84"/>
      <c r="J3835" s="125"/>
      <c r="K3835" s="125"/>
    </row>
    <row r="3836" spans="1:11" x14ac:dyDescent="0.25">
      <c r="A3836" s="110"/>
      <c r="B3836" s="129"/>
      <c r="C3836" s="129"/>
      <c r="D3836" s="129"/>
      <c r="E3836" s="56"/>
      <c r="F3836" s="133"/>
      <c r="G3836" s="56"/>
      <c r="H3836" s="84"/>
      <c r="I3836" s="84"/>
      <c r="J3836" s="125"/>
      <c r="K3836" s="125"/>
    </row>
    <row r="3837" spans="1:11" x14ac:dyDescent="0.25">
      <c r="A3837" s="110"/>
      <c r="B3837" s="129"/>
      <c r="C3837" s="129"/>
      <c r="D3837" s="129"/>
      <c r="E3837" s="56"/>
      <c r="F3837" s="133"/>
      <c r="G3837" s="56"/>
      <c r="H3837" s="84"/>
      <c r="I3837" s="84"/>
      <c r="J3837" s="125"/>
      <c r="K3837" s="125"/>
    </row>
    <row r="3838" spans="1:11" x14ac:dyDescent="0.25">
      <c r="A3838" s="110"/>
      <c r="B3838" s="129"/>
      <c r="C3838" s="129"/>
      <c r="D3838" s="129"/>
      <c r="E3838" s="56"/>
      <c r="F3838" s="133"/>
      <c r="G3838" s="56"/>
      <c r="H3838" s="84"/>
      <c r="I3838" s="84"/>
      <c r="J3838" s="125"/>
      <c r="K3838" s="125"/>
    </row>
    <row r="3839" spans="1:11" x14ac:dyDescent="0.25">
      <c r="A3839" s="110"/>
      <c r="B3839" s="129"/>
      <c r="C3839" s="129"/>
      <c r="D3839" s="129"/>
      <c r="E3839" s="56"/>
      <c r="F3839" s="133"/>
      <c r="G3839" s="56"/>
      <c r="H3839" s="84"/>
      <c r="I3839" s="84"/>
      <c r="J3839" s="125"/>
      <c r="K3839" s="125"/>
    </row>
    <row r="3840" spans="1:11" x14ac:dyDescent="0.25">
      <c r="A3840" s="110"/>
      <c r="B3840" s="129"/>
      <c r="C3840" s="129"/>
      <c r="D3840" s="129"/>
      <c r="E3840" s="56"/>
      <c r="F3840" s="133"/>
      <c r="G3840" s="56"/>
      <c r="H3840" s="84"/>
      <c r="I3840" s="84"/>
      <c r="J3840" s="125"/>
      <c r="K3840" s="125"/>
    </row>
    <row r="3841" spans="1:11" x14ac:dyDescent="0.25">
      <c r="A3841" s="110"/>
      <c r="B3841" s="129"/>
      <c r="C3841" s="129"/>
      <c r="D3841" s="129"/>
      <c r="E3841" s="56"/>
      <c r="F3841" s="133"/>
      <c r="G3841" s="56"/>
      <c r="H3841" s="84"/>
      <c r="I3841" s="84"/>
      <c r="J3841" s="125"/>
      <c r="K3841" s="125"/>
    </row>
    <row r="3842" spans="1:11" x14ac:dyDescent="0.25">
      <c r="A3842" s="110"/>
      <c r="B3842" s="129"/>
      <c r="C3842" s="129"/>
      <c r="D3842" s="129"/>
      <c r="E3842" s="56"/>
      <c r="F3842" s="133"/>
      <c r="G3842" s="56"/>
      <c r="H3842" s="84"/>
      <c r="I3842" s="84"/>
      <c r="J3842" s="125"/>
      <c r="K3842" s="125"/>
    </row>
    <row r="3843" spans="1:11" x14ac:dyDescent="0.25">
      <c r="A3843" s="110"/>
      <c r="B3843" s="129"/>
      <c r="C3843" s="129"/>
      <c r="D3843" s="129"/>
      <c r="E3843" s="56"/>
      <c r="F3843" s="133"/>
      <c r="G3843" s="56"/>
      <c r="H3843" s="84"/>
      <c r="I3843" s="84"/>
      <c r="J3843" s="125"/>
      <c r="K3843" s="125"/>
    </row>
    <row r="3844" spans="1:11" x14ac:dyDescent="0.25">
      <c r="A3844" s="110"/>
      <c r="B3844" s="129"/>
      <c r="C3844" s="129"/>
      <c r="D3844" s="129"/>
      <c r="E3844" s="56"/>
      <c r="F3844" s="133"/>
      <c r="G3844" s="56"/>
      <c r="H3844" s="84"/>
      <c r="I3844" s="84"/>
      <c r="J3844" s="125"/>
      <c r="K3844" s="125"/>
    </row>
    <row r="3845" spans="1:11" x14ac:dyDescent="0.25">
      <c r="A3845" s="110"/>
      <c r="B3845" s="129"/>
      <c r="C3845" s="129"/>
      <c r="D3845" s="129"/>
      <c r="E3845" s="56"/>
      <c r="F3845" s="133"/>
      <c r="G3845" s="56"/>
      <c r="H3845" s="84"/>
      <c r="I3845" s="84"/>
      <c r="J3845" s="125"/>
      <c r="K3845" s="125"/>
    </row>
    <row r="3846" spans="1:11" x14ac:dyDescent="0.25">
      <c r="A3846" s="110"/>
      <c r="B3846" s="129"/>
      <c r="C3846" s="129"/>
      <c r="D3846" s="129"/>
      <c r="E3846" s="56"/>
      <c r="F3846" s="133"/>
      <c r="G3846" s="56"/>
      <c r="H3846" s="84"/>
      <c r="I3846" s="84"/>
      <c r="J3846" s="125"/>
      <c r="K3846" s="125"/>
    </row>
    <row r="3847" spans="1:11" x14ac:dyDescent="0.25">
      <c r="A3847" s="110"/>
      <c r="B3847" s="129"/>
      <c r="C3847" s="129"/>
      <c r="D3847" s="129"/>
      <c r="E3847" s="56"/>
      <c r="F3847" s="133"/>
      <c r="G3847" s="56"/>
      <c r="H3847" s="84"/>
      <c r="I3847" s="84"/>
      <c r="J3847" s="125"/>
      <c r="K3847" s="125"/>
    </row>
    <row r="3848" spans="1:11" x14ac:dyDescent="0.25">
      <c r="A3848" s="110"/>
      <c r="B3848" s="129"/>
      <c r="C3848" s="129"/>
      <c r="D3848" s="129"/>
      <c r="E3848" s="56"/>
      <c r="F3848" s="133"/>
      <c r="G3848" s="56"/>
      <c r="H3848" s="84"/>
      <c r="I3848" s="84"/>
      <c r="J3848" s="125"/>
      <c r="K3848" s="125"/>
    </row>
    <row r="3849" spans="1:11" x14ac:dyDescent="0.25">
      <c r="A3849" s="110"/>
      <c r="B3849" s="129"/>
      <c r="C3849" s="129"/>
      <c r="D3849" s="129"/>
      <c r="E3849" s="56"/>
      <c r="F3849" s="133"/>
      <c r="G3849" s="56"/>
      <c r="H3849" s="84"/>
      <c r="I3849" s="84"/>
      <c r="J3849" s="125"/>
      <c r="K3849" s="125"/>
    </row>
    <row r="3850" spans="1:11" x14ac:dyDescent="0.25">
      <c r="A3850" s="110"/>
      <c r="B3850" s="129"/>
      <c r="C3850" s="129"/>
      <c r="D3850" s="129"/>
      <c r="E3850" s="56"/>
      <c r="F3850" s="133"/>
      <c r="G3850" s="56"/>
      <c r="H3850" s="84"/>
      <c r="I3850" s="84"/>
      <c r="J3850" s="125"/>
      <c r="K3850" s="125"/>
    </row>
    <row r="3851" spans="1:11" x14ac:dyDescent="0.25">
      <c r="A3851" s="110"/>
      <c r="B3851" s="129"/>
      <c r="C3851" s="129"/>
      <c r="D3851" s="129"/>
      <c r="E3851" s="56"/>
      <c r="F3851" s="133"/>
      <c r="G3851" s="56"/>
      <c r="H3851" s="84"/>
      <c r="I3851" s="84"/>
      <c r="J3851" s="125"/>
      <c r="K3851" s="125"/>
    </row>
    <row r="3852" spans="1:11" x14ac:dyDescent="0.25">
      <c r="A3852" s="110"/>
      <c r="B3852" s="129"/>
      <c r="C3852" s="129"/>
      <c r="D3852" s="129"/>
      <c r="E3852" s="56"/>
      <c r="F3852" s="133"/>
      <c r="G3852" s="56"/>
      <c r="H3852" s="84"/>
      <c r="I3852" s="84"/>
      <c r="J3852" s="125"/>
      <c r="K3852" s="125"/>
    </row>
    <row r="3853" spans="1:11" x14ac:dyDescent="0.25">
      <c r="A3853" s="110"/>
      <c r="B3853" s="129"/>
      <c r="C3853" s="129"/>
      <c r="D3853" s="129"/>
      <c r="E3853" s="56"/>
      <c r="F3853" s="133"/>
      <c r="G3853" s="56"/>
      <c r="H3853" s="84"/>
      <c r="I3853" s="84"/>
      <c r="J3853" s="125"/>
      <c r="K3853" s="125"/>
    </row>
    <row r="3854" spans="1:11" x14ac:dyDescent="0.25">
      <c r="A3854" s="110"/>
      <c r="B3854" s="129"/>
      <c r="C3854" s="129"/>
      <c r="D3854" s="129"/>
      <c r="E3854" s="56"/>
      <c r="F3854" s="133"/>
      <c r="G3854" s="56"/>
      <c r="H3854" s="84"/>
      <c r="I3854" s="84"/>
      <c r="J3854" s="125"/>
      <c r="K3854" s="125"/>
    </row>
    <row r="3855" spans="1:11" x14ac:dyDescent="0.25">
      <c r="A3855" s="110"/>
      <c r="B3855" s="129"/>
      <c r="C3855" s="129"/>
      <c r="D3855" s="129"/>
      <c r="E3855" s="56"/>
      <c r="F3855" s="133"/>
      <c r="G3855" s="56"/>
      <c r="H3855" s="84"/>
      <c r="I3855" s="84"/>
      <c r="J3855" s="125"/>
      <c r="K3855" s="125"/>
    </row>
    <row r="3856" spans="1:11" x14ac:dyDescent="0.25">
      <c r="A3856" s="110"/>
      <c r="B3856" s="129"/>
      <c r="C3856" s="129"/>
      <c r="D3856" s="129"/>
      <c r="E3856" s="56"/>
      <c r="F3856" s="133"/>
      <c r="G3856" s="56"/>
      <c r="H3856" s="84"/>
      <c r="I3856" s="84"/>
      <c r="J3856" s="125"/>
      <c r="K3856" s="125"/>
    </row>
    <row r="3857" spans="1:11" x14ac:dyDescent="0.25">
      <c r="A3857" s="110"/>
      <c r="B3857" s="129"/>
      <c r="C3857" s="129"/>
      <c r="D3857" s="129"/>
      <c r="E3857" s="56"/>
      <c r="F3857" s="133"/>
      <c r="G3857" s="56"/>
      <c r="H3857" s="84"/>
      <c r="I3857" s="84"/>
      <c r="J3857" s="125"/>
      <c r="K3857" s="125"/>
    </row>
    <row r="3858" spans="1:11" x14ac:dyDescent="0.25">
      <c r="A3858" s="110"/>
      <c r="B3858" s="129"/>
      <c r="C3858" s="129"/>
      <c r="D3858" s="129"/>
      <c r="E3858" s="56"/>
      <c r="F3858" s="133"/>
      <c r="G3858" s="56"/>
      <c r="H3858" s="84"/>
      <c r="I3858" s="84"/>
      <c r="J3858" s="125"/>
      <c r="K3858" s="125"/>
    </row>
    <row r="3859" spans="1:11" x14ac:dyDescent="0.25">
      <c r="A3859" s="110"/>
      <c r="B3859" s="129"/>
      <c r="C3859" s="129"/>
      <c r="D3859" s="129"/>
      <c r="E3859" s="56"/>
      <c r="F3859" s="133"/>
      <c r="G3859" s="56"/>
      <c r="H3859" s="84"/>
      <c r="I3859" s="84"/>
      <c r="J3859" s="125"/>
      <c r="K3859" s="125"/>
    </row>
    <row r="3860" spans="1:11" x14ac:dyDescent="0.25">
      <c r="A3860" s="110"/>
      <c r="B3860" s="129"/>
      <c r="C3860" s="129"/>
      <c r="D3860" s="129"/>
      <c r="E3860" s="56"/>
      <c r="F3860" s="133"/>
      <c r="G3860" s="56"/>
      <c r="H3860" s="84"/>
      <c r="I3860" s="84"/>
      <c r="J3860" s="125"/>
      <c r="K3860" s="125"/>
    </row>
    <row r="3861" spans="1:11" x14ac:dyDescent="0.25">
      <c r="A3861" s="110"/>
      <c r="B3861" s="129"/>
      <c r="C3861" s="129"/>
      <c r="D3861" s="129"/>
      <c r="E3861" s="56"/>
      <c r="F3861" s="133"/>
      <c r="G3861" s="56"/>
      <c r="H3861" s="84"/>
      <c r="I3861" s="84"/>
      <c r="J3861" s="125"/>
      <c r="K3861" s="125"/>
    </row>
    <row r="3862" spans="1:11" x14ac:dyDescent="0.25">
      <c r="A3862" s="110"/>
      <c r="B3862" s="129"/>
      <c r="C3862" s="129"/>
      <c r="D3862" s="129"/>
      <c r="E3862" s="56"/>
      <c r="F3862" s="133"/>
      <c r="G3862" s="56"/>
      <c r="H3862" s="84"/>
      <c r="I3862" s="84"/>
      <c r="J3862" s="125"/>
      <c r="K3862" s="125"/>
    </row>
    <row r="3863" spans="1:11" x14ac:dyDescent="0.25">
      <c r="A3863" s="110"/>
      <c r="B3863" s="129"/>
      <c r="C3863" s="129"/>
      <c r="D3863" s="129"/>
      <c r="E3863" s="56"/>
      <c r="F3863" s="133"/>
      <c r="G3863" s="56"/>
      <c r="H3863" s="84"/>
      <c r="I3863" s="84"/>
      <c r="J3863" s="125"/>
      <c r="K3863" s="125"/>
    </row>
    <row r="3864" spans="1:11" x14ac:dyDescent="0.25">
      <c r="A3864" s="110"/>
      <c r="B3864" s="129"/>
      <c r="C3864" s="129"/>
      <c r="D3864" s="129"/>
      <c r="E3864" s="56"/>
      <c r="F3864" s="133"/>
      <c r="G3864" s="56"/>
      <c r="H3864" s="84"/>
      <c r="I3864" s="84"/>
      <c r="J3864" s="125"/>
      <c r="K3864" s="125"/>
    </row>
    <row r="3865" spans="1:11" x14ac:dyDescent="0.25">
      <c r="A3865" s="110"/>
      <c r="B3865" s="129"/>
      <c r="C3865" s="129"/>
      <c r="D3865" s="129"/>
      <c r="E3865" s="56"/>
      <c r="F3865" s="133"/>
      <c r="G3865" s="56"/>
      <c r="H3865" s="84"/>
      <c r="I3865" s="84"/>
      <c r="J3865" s="125"/>
      <c r="K3865" s="125"/>
    </row>
    <row r="3866" spans="1:11" x14ac:dyDescent="0.25">
      <c r="A3866" s="110"/>
      <c r="B3866" s="129"/>
      <c r="C3866" s="129"/>
      <c r="D3866" s="129"/>
      <c r="E3866" s="56"/>
      <c r="F3866" s="133"/>
      <c r="G3866" s="56"/>
      <c r="H3866" s="84"/>
      <c r="I3866" s="84"/>
      <c r="J3866" s="125"/>
      <c r="K3866" s="125"/>
    </row>
    <row r="3867" spans="1:11" x14ac:dyDescent="0.25">
      <c r="A3867" s="110"/>
      <c r="B3867" s="129"/>
      <c r="C3867" s="129"/>
      <c r="D3867" s="129"/>
      <c r="E3867" s="56"/>
      <c r="F3867" s="133"/>
      <c r="G3867" s="56"/>
      <c r="H3867" s="84"/>
      <c r="I3867" s="84"/>
      <c r="J3867" s="125"/>
      <c r="K3867" s="125"/>
    </row>
    <row r="3868" spans="1:11" x14ac:dyDescent="0.25">
      <c r="A3868" s="110"/>
      <c r="B3868" s="129"/>
      <c r="C3868" s="129"/>
      <c r="D3868" s="129"/>
      <c r="E3868" s="56"/>
      <c r="F3868" s="133"/>
      <c r="G3868" s="56"/>
      <c r="H3868" s="84"/>
      <c r="I3868" s="84"/>
      <c r="J3868" s="125"/>
      <c r="K3868" s="125"/>
    </row>
    <row r="3869" spans="1:11" x14ac:dyDescent="0.25">
      <c r="A3869" s="110"/>
      <c r="B3869" s="129"/>
      <c r="C3869" s="129"/>
      <c r="D3869" s="129"/>
      <c r="E3869" s="56"/>
      <c r="F3869" s="133"/>
      <c r="G3869" s="56"/>
      <c r="H3869" s="84"/>
      <c r="I3869" s="84"/>
      <c r="J3869" s="125"/>
      <c r="K3869" s="125"/>
    </row>
    <row r="3870" spans="1:11" x14ac:dyDescent="0.25">
      <c r="A3870" s="110"/>
      <c r="B3870" s="129"/>
      <c r="C3870" s="129"/>
      <c r="D3870" s="129"/>
      <c r="E3870" s="56"/>
      <c r="F3870" s="133"/>
      <c r="G3870" s="56"/>
      <c r="H3870" s="84"/>
      <c r="I3870" s="84"/>
      <c r="J3870" s="125"/>
      <c r="K3870" s="125"/>
    </row>
    <row r="3871" spans="1:11" x14ac:dyDescent="0.25">
      <c r="A3871" s="110"/>
      <c r="B3871" s="129"/>
      <c r="C3871" s="129"/>
      <c r="D3871" s="129"/>
      <c r="E3871" s="56"/>
      <c r="F3871" s="133"/>
      <c r="G3871" s="56"/>
      <c r="H3871" s="84"/>
      <c r="I3871" s="84"/>
      <c r="J3871" s="125"/>
      <c r="K3871" s="125"/>
    </row>
    <row r="3872" spans="1:11" x14ac:dyDescent="0.25">
      <c r="A3872" s="110"/>
      <c r="B3872" s="129"/>
      <c r="C3872" s="129"/>
      <c r="D3872" s="129"/>
      <c r="E3872" s="56"/>
      <c r="F3872" s="133"/>
      <c r="G3872" s="56"/>
      <c r="H3872" s="84"/>
      <c r="I3872" s="84"/>
      <c r="J3872" s="125"/>
      <c r="K3872" s="125"/>
    </row>
    <row r="3873" spans="1:11" x14ac:dyDescent="0.25">
      <c r="A3873" s="110"/>
      <c r="B3873" s="129"/>
      <c r="C3873" s="129"/>
      <c r="D3873" s="129"/>
      <c r="E3873" s="56"/>
      <c r="F3873" s="133"/>
      <c r="G3873" s="56"/>
      <c r="H3873" s="84"/>
      <c r="I3873" s="84"/>
      <c r="J3873" s="125"/>
      <c r="K3873" s="125"/>
    </row>
    <row r="3874" spans="1:11" x14ac:dyDescent="0.25">
      <c r="A3874" s="110"/>
      <c r="B3874" s="129"/>
      <c r="C3874" s="129"/>
      <c r="D3874" s="129"/>
      <c r="E3874" s="56"/>
      <c r="F3874" s="133"/>
      <c r="G3874" s="56"/>
      <c r="H3874" s="84"/>
      <c r="I3874" s="84"/>
      <c r="J3874" s="125"/>
      <c r="K3874" s="125"/>
    </row>
    <row r="3875" spans="1:11" x14ac:dyDescent="0.25">
      <c r="A3875" s="110"/>
      <c r="B3875" s="129"/>
      <c r="C3875" s="129"/>
      <c r="D3875" s="129"/>
      <c r="E3875" s="56"/>
      <c r="F3875" s="133"/>
      <c r="G3875" s="56"/>
      <c r="H3875" s="84"/>
      <c r="I3875" s="84"/>
      <c r="J3875" s="125"/>
      <c r="K3875" s="125"/>
    </row>
    <row r="3876" spans="1:11" x14ac:dyDescent="0.25">
      <c r="A3876" s="110"/>
      <c r="B3876" s="129"/>
      <c r="C3876" s="129"/>
      <c r="D3876" s="129"/>
      <c r="E3876" s="56"/>
      <c r="F3876" s="133"/>
      <c r="G3876" s="56"/>
      <c r="H3876" s="84"/>
      <c r="I3876" s="84"/>
      <c r="J3876" s="125"/>
      <c r="K3876" s="125"/>
    </row>
    <row r="3877" spans="1:11" x14ac:dyDescent="0.25">
      <c r="A3877" s="110"/>
      <c r="B3877" s="129"/>
      <c r="C3877" s="129"/>
      <c r="D3877" s="129"/>
      <c r="E3877" s="56"/>
      <c r="F3877" s="133"/>
      <c r="G3877" s="56"/>
      <c r="H3877" s="84"/>
      <c r="I3877" s="84"/>
      <c r="J3877" s="125"/>
      <c r="K3877" s="125"/>
    </row>
    <row r="3878" spans="1:11" x14ac:dyDescent="0.25">
      <c r="A3878" s="110"/>
      <c r="B3878" s="129"/>
      <c r="C3878" s="129"/>
      <c r="D3878" s="129"/>
      <c r="E3878" s="56"/>
      <c r="F3878" s="133"/>
      <c r="G3878" s="56"/>
      <c r="H3878" s="84"/>
      <c r="I3878" s="84"/>
      <c r="J3878" s="125"/>
      <c r="K3878" s="125"/>
    </row>
    <row r="3879" spans="1:11" x14ac:dyDescent="0.25">
      <c r="A3879" s="110"/>
      <c r="B3879" s="129"/>
      <c r="C3879" s="129"/>
      <c r="D3879" s="129"/>
      <c r="E3879" s="56"/>
      <c r="F3879" s="133"/>
      <c r="G3879" s="56"/>
      <c r="H3879" s="84"/>
      <c r="I3879" s="84"/>
      <c r="J3879" s="125"/>
      <c r="K3879" s="125"/>
    </row>
    <row r="3880" spans="1:11" x14ac:dyDescent="0.25">
      <c r="A3880" s="110"/>
      <c r="B3880" s="129"/>
      <c r="C3880" s="129"/>
      <c r="D3880" s="129"/>
      <c r="E3880" s="56"/>
      <c r="F3880" s="133"/>
      <c r="G3880" s="56"/>
      <c r="H3880" s="84"/>
      <c r="I3880" s="84"/>
      <c r="J3880" s="125"/>
      <c r="K3880" s="125"/>
    </row>
    <row r="3881" spans="1:11" x14ac:dyDescent="0.25">
      <c r="A3881" s="110"/>
      <c r="B3881" s="129"/>
      <c r="C3881" s="129"/>
      <c r="D3881" s="129"/>
      <c r="E3881" s="56"/>
      <c r="F3881" s="133"/>
      <c r="G3881" s="56"/>
      <c r="H3881" s="84"/>
      <c r="I3881" s="84"/>
      <c r="J3881" s="125"/>
      <c r="K3881" s="125"/>
    </row>
    <row r="3882" spans="1:11" x14ac:dyDescent="0.25">
      <c r="A3882" s="110"/>
      <c r="B3882" s="129"/>
      <c r="C3882" s="129"/>
      <c r="D3882" s="129"/>
      <c r="E3882" s="56"/>
      <c r="F3882" s="133"/>
      <c r="G3882" s="56"/>
      <c r="H3882" s="84"/>
      <c r="I3882" s="84"/>
      <c r="J3882" s="125"/>
      <c r="K3882" s="125"/>
    </row>
    <row r="3883" spans="1:11" x14ac:dyDescent="0.25">
      <c r="A3883" s="110"/>
      <c r="B3883" s="129"/>
      <c r="C3883" s="129"/>
      <c r="D3883" s="129"/>
      <c r="E3883" s="56"/>
      <c r="F3883" s="133"/>
      <c r="G3883" s="56"/>
      <c r="H3883" s="84"/>
      <c r="I3883" s="84"/>
      <c r="J3883" s="125"/>
      <c r="K3883" s="125"/>
    </row>
    <row r="3884" spans="1:11" x14ac:dyDescent="0.25">
      <c r="A3884" s="110"/>
      <c r="B3884" s="129"/>
      <c r="C3884" s="129"/>
      <c r="D3884" s="129"/>
      <c r="E3884" s="56"/>
      <c r="F3884" s="133"/>
      <c r="G3884" s="56"/>
      <c r="H3884" s="84"/>
      <c r="I3884" s="84"/>
      <c r="J3884" s="125"/>
      <c r="K3884" s="125"/>
    </row>
    <row r="3885" spans="1:11" x14ac:dyDescent="0.25">
      <c r="A3885" s="110"/>
      <c r="B3885" s="129"/>
      <c r="C3885" s="129"/>
      <c r="D3885" s="129"/>
      <c r="E3885" s="56"/>
      <c r="F3885" s="133"/>
      <c r="G3885" s="56"/>
      <c r="H3885" s="84"/>
      <c r="I3885" s="84"/>
      <c r="J3885" s="125"/>
      <c r="K3885" s="125"/>
    </row>
    <row r="3886" spans="1:11" x14ac:dyDescent="0.25">
      <c r="A3886" s="110"/>
      <c r="B3886" s="129"/>
      <c r="C3886" s="129"/>
      <c r="D3886" s="129"/>
      <c r="E3886" s="56"/>
      <c r="F3886" s="133"/>
      <c r="G3886" s="56"/>
      <c r="H3886" s="84"/>
      <c r="I3886" s="84"/>
      <c r="J3886" s="125"/>
      <c r="K3886" s="125"/>
    </row>
    <row r="3887" spans="1:11" x14ac:dyDescent="0.25">
      <c r="A3887" s="110"/>
      <c r="B3887" s="129"/>
      <c r="C3887" s="129"/>
      <c r="D3887" s="129"/>
      <c r="E3887" s="56"/>
      <c r="F3887" s="133"/>
      <c r="G3887" s="56"/>
      <c r="H3887" s="84"/>
      <c r="I3887" s="84"/>
      <c r="J3887" s="125"/>
      <c r="K3887" s="125"/>
    </row>
    <row r="3888" spans="1:11" x14ac:dyDescent="0.25">
      <c r="A3888" s="110"/>
      <c r="B3888" s="129"/>
      <c r="C3888" s="129"/>
      <c r="D3888" s="129"/>
      <c r="E3888" s="56"/>
      <c r="F3888" s="133"/>
      <c r="G3888" s="56"/>
      <c r="H3888" s="84"/>
      <c r="I3888" s="84"/>
      <c r="J3888" s="125"/>
      <c r="K3888" s="125"/>
    </row>
    <row r="3889" spans="1:11" x14ac:dyDescent="0.25">
      <c r="A3889" s="110"/>
      <c r="B3889" s="129"/>
      <c r="C3889" s="129"/>
      <c r="D3889" s="129"/>
      <c r="E3889" s="56"/>
      <c r="F3889" s="133"/>
      <c r="G3889" s="56"/>
      <c r="H3889" s="84"/>
      <c r="I3889" s="84"/>
      <c r="J3889" s="125"/>
      <c r="K3889" s="125"/>
    </row>
    <row r="3890" spans="1:11" x14ac:dyDescent="0.25">
      <c r="A3890" s="110"/>
      <c r="B3890" s="129"/>
      <c r="C3890" s="129"/>
      <c r="D3890" s="129"/>
      <c r="E3890" s="56"/>
      <c r="F3890" s="133"/>
      <c r="G3890" s="56"/>
      <c r="H3890" s="84"/>
      <c r="I3890" s="84"/>
      <c r="J3890" s="125"/>
      <c r="K3890" s="125"/>
    </row>
    <row r="3891" spans="1:11" x14ac:dyDescent="0.25">
      <c r="A3891" s="110"/>
      <c r="B3891" s="129"/>
      <c r="C3891" s="129"/>
      <c r="D3891" s="129"/>
      <c r="E3891" s="56"/>
      <c r="F3891" s="133"/>
      <c r="G3891" s="56"/>
      <c r="H3891" s="84"/>
      <c r="I3891" s="84"/>
      <c r="J3891" s="125"/>
      <c r="K3891" s="125"/>
    </row>
    <row r="3892" spans="1:11" x14ac:dyDescent="0.25">
      <c r="A3892" s="110"/>
      <c r="B3892" s="129"/>
      <c r="C3892" s="129"/>
      <c r="D3892" s="129"/>
      <c r="E3892" s="56"/>
      <c r="F3892" s="133"/>
      <c r="G3892" s="56"/>
      <c r="H3892" s="84"/>
      <c r="I3892" s="84"/>
      <c r="J3892" s="125"/>
      <c r="K3892" s="125"/>
    </row>
    <row r="3893" spans="1:11" x14ac:dyDescent="0.25">
      <c r="A3893" s="110"/>
      <c r="B3893" s="129"/>
      <c r="C3893" s="129"/>
      <c r="D3893" s="129"/>
      <c r="E3893" s="56"/>
      <c r="F3893" s="133"/>
      <c r="G3893" s="56"/>
      <c r="H3893" s="84"/>
      <c r="I3893" s="84"/>
      <c r="J3893" s="125"/>
      <c r="K3893" s="125"/>
    </row>
    <row r="3894" spans="1:11" x14ac:dyDescent="0.25">
      <c r="A3894" s="110"/>
      <c r="B3894" s="129"/>
      <c r="C3894" s="129"/>
      <c r="D3894" s="129"/>
      <c r="E3894" s="56"/>
      <c r="F3894" s="133"/>
      <c r="G3894" s="56"/>
      <c r="H3894" s="84"/>
      <c r="I3894" s="84"/>
      <c r="J3894" s="125"/>
      <c r="K3894" s="125"/>
    </row>
    <row r="3895" spans="1:11" x14ac:dyDescent="0.25">
      <c r="A3895" s="110"/>
      <c r="B3895" s="129"/>
      <c r="C3895" s="129"/>
      <c r="D3895" s="129"/>
      <c r="E3895" s="56"/>
      <c r="F3895" s="133"/>
      <c r="G3895" s="56"/>
      <c r="H3895" s="84"/>
      <c r="I3895" s="84"/>
      <c r="J3895" s="125"/>
      <c r="K3895" s="125"/>
    </row>
    <row r="3896" spans="1:11" x14ac:dyDescent="0.25">
      <c r="A3896" s="110"/>
      <c r="B3896" s="129"/>
      <c r="C3896" s="129"/>
      <c r="D3896" s="129"/>
      <c r="E3896" s="56"/>
      <c r="F3896" s="133"/>
      <c r="G3896" s="56"/>
      <c r="H3896" s="84"/>
      <c r="I3896" s="84"/>
      <c r="J3896" s="125"/>
      <c r="K3896" s="125"/>
    </row>
    <row r="3897" spans="1:11" x14ac:dyDescent="0.25">
      <c r="A3897" s="110"/>
      <c r="B3897" s="129"/>
      <c r="C3897" s="129"/>
      <c r="D3897" s="129"/>
      <c r="E3897" s="56"/>
      <c r="F3897" s="133"/>
      <c r="G3897" s="56"/>
      <c r="H3897" s="84"/>
      <c r="I3897" s="84"/>
      <c r="J3897" s="125"/>
      <c r="K3897" s="125"/>
    </row>
    <row r="3898" spans="1:11" x14ac:dyDescent="0.25">
      <c r="A3898" s="110"/>
      <c r="B3898" s="129"/>
      <c r="C3898" s="129"/>
      <c r="D3898" s="129"/>
      <c r="E3898" s="56"/>
      <c r="F3898" s="133"/>
      <c r="G3898" s="56"/>
      <c r="H3898" s="84"/>
      <c r="I3898" s="84"/>
      <c r="J3898" s="125"/>
      <c r="K3898" s="125"/>
    </row>
    <row r="3899" spans="1:11" x14ac:dyDescent="0.25">
      <c r="A3899" s="110"/>
      <c r="B3899" s="129"/>
      <c r="C3899" s="129"/>
      <c r="D3899" s="129"/>
      <c r="E3899" s="56"/>
      <c r="F3899" s="133"/>
      <c r="G3899" s="56"/>
      <c r="H3899" s="84"/>
      <c r="I3899" s="84"/>
      <c r="J3899" s="125"/>
      <c r="K3899" s="125"/>
    </row>
    <row r="3900" spans="1:11" x14ac:dyDescent="0.25">
      <c r="A3900" s="110"/>
      <c r="B3900" s="129"/>
      <c r="C3900" s="129"/>
      <c r="D3900" s="129"/>
      <c r="E3900" s="56"/>
      <c r="F3900" s="133"/>
      <c r="G3900" s="56"/>
      <c r="H3900" s="84"/>
      <c r="I3900" s="84"/>
      <c r="J3900" s="125"/>
      <c r="K3900" s="125"/>
    </row>
    <row r="3901" spans="1:11" x14ac:dyDescent="0.25">
      <c r="A3901" s="110"/>
      <c r="B3901" s="129"/>
      <c r="C3901" s="129"/>
      <c r="D3901" s="129"/>
      <c r="E3901" s="56"/>
      <c r="F3901" s="133"/>
      <c r="G3901" s="56"/>
      <c r="H3901" s="84"/>
      <c r="I3901" s="84"/>
      <c r="J3901" s="125"/>
      <c r="K3901" s="125"/>
    </row>
    <row r="3902" spans="1:11" x14ac:dyDescent="0.25">
      <c r="A3902" s="110"/>
      <c r="B3902" s="129"/>
      <c r="C3902" s="129"/>
      <c r="D3902" s="129"/>
      <c r="E3902" s="56"/>
      <c r="F3902" s="133"/>
      <c r="G3902" s="56"/>
      <c r="H3902" s="84"/>
      <c r="I3902" s="84"/>
      <c r="J3902" s="125"/>
      <c r="K3902" s="125"/>
    </row>
    <row r="3903" spans="1:11" x14ac:dyDescent="0.25">
      <c r="A3903" s="110"/>
      <c r="B3903" s="129"/>
      <c r="C3903" s="129"/>
      <c r="D3903" s="129"/>
      <c r="E3903" s="56"/>
      <c r="F3903" s="133"/>
      <c r="G3903" s="56"/>
      <c r="H3903" s="84"/>
      <c r="I3903" s="84"/>
      <c r="J3903" s="125"/>
      <c r="K3903" s="125"/>
    </row>
    <row r="3904" spans="1:11" x14ac:dyDescent="0.25">
      <c r="A3904" s="110"/>
      <c r="B3904" s="129"/>
      <c r="C3904" s="129"/>
      <c r="D3904" s="129"/>
      <c r="E3904" s="56"/>
      <c r="F3904" s="133"/>
      <c r="G3904" s="56"/>
      <c r="H3904" s="84"/>
      <c r="I3904" s="84"/>
      <c r="J3904" s="125"/>
      <c r="K3904" s="125"/>
    </row>
    <row r="3905" spans="1:11" x14ac:dyDescent="0.25">
      <c r="A3905" s="110"/>
      <c r="B3905" s="129"/>
      <c r="C3905" s="129"/>
      <c r="D3905" s="129"/>
      <c r="E3905" s="56"/>
      <c r="F3905" s="133"/>
      <c r="G3905" s="56"/>
      <c r="H3905" s="84"/>
      <c r="I3905" s="84"/>
      <c r="J3905" s="125"/>
      <c r="K3905" s="125"/>
    </row>
    <row r="3906" spans="1:11" x14ac:dyDescent="0.25">
      <c r="A3906" s="110"/>
      <c r="B3906" s="129"/>
      <c r="C3906" s="129"/>
      <c r="D3906" s="129"/>
      <c r="E3906" s="56"/>
      <c r="F3906" s="133"/>
      <c r="G3906" s="56"/>
      <c r="H3906" s="84"/>
      <c r="I3906" s="84"/>
      <c r="J3906" s="125"/>
      <c r="K3906" s="125"/>
    </row>
    <row r="3907" spans="1:11" x14ac:dyDescent="0.25">
      <c r="A3907" s="110"/>
      <c r="B3907" s="129"/>
      <c r="C3907" s="129"/>
      <c r="D3907" s="129"/>
      <c r="E3907" s="56"/>
      <c r="F3907" s="133"/>
      <c r="G3907" s="56"/>
      <c r="H3907" s="84"/>
      <c r="I3907" s="84"/>
      <c r="J3907" s="125"/>
      <c r="K3907" s="125"/>
    </row>
    <row r="3908" spans="1:11" x14ac:dyDescent="0.25">
      <c r="A3908" s="110"/>
      <c r="B3908" s="129"/>
      <c r="C3908" s="129"/>
      <c r="D3908" s="129"/>
      <c r="E3908" s="56"/>
      <c r="F3908" s="133"/>
      <c r="G3908" s="56"/>
      <c r="H3908" s="84"/>
      <c r="I3908" s="84"/>
      <c r="J3908" s="125"/>
      <c r="K3908" s="125"/>
    </row>
    <row r="3909" spans="1:11" x14ac:dyDescent="0.25">
      <c r="A3909" s="110"/>
      <c r="B3909" s="129"/>
      <c r="C3909" s="129"/>
      <c r="D3909" s="129"/>
      <c r="E3909" s="56"/>
      <c r="F3909" s="133"/>
      <c r="G3909" s="56"/>
      <c r="H3909" s="84"/>
      <c r="I3909" s="84"/>
      <c r="J3909" s="125"/>
      <c r="K3909" s="125"/>
    </row>
    <row r="3910" spans="1:11" x14ac:dyDescent="0.25">
      <c r="A3910" s="110"/>
      <c r="B3910" s="129"/>
      <c r="C3910" s="129"/>
      <c r="D3910" s="129"/>
      <c r="E3910" s="56"/>
      <c r="F3910" s="133"/>
      <c r="G3910" s="56"/>
      <c r="H3910" s="84"/>
      <c r="I3910" s="84"/>
      <c r="J3910" s="125"/>
      <c r="K3910" s="125"/>
    </row>
    <row r="3911" spans="1:11" x14ac:dyDescent="0.25">
      <c r="A3911" s="110"/>
      <c r="B3911" s="129"/>
      <c r="C3911" s="129"/>
      <c r="D3911" s="129"/>
      <c r="E3911" s="56"/>
      <c r="F3911" s="133"/>
      <c r="G3911" s="56"/>
      <c r="H3911" s="84"/>
      <c r="I3911" s="84"/>
      <c r="J3911" s="125"/>
      <c r="K3911" s="125"/>
    </row>
    <row r="3912" spans="1:11" x14ac:dyDescent="0.25">
      <c r="A3912" s="110"/>
      <c r="B3912" s="129"/>
      <c r="C3912" s="129"/>
      <c r="D3912" s="129"/>
      <c r="E3912" s="56"/>
      <c r="F3912" s="133"/>
      <c r="G3912" s="56"/>
      <c r="H3912" s="84"/>
      <c r="I3912" s="84"/>
      <c r="J3912" s="125"/>
      <c r="K3912" s="125"/>
    </row>
    <row r="3913" spans="1:11" x14ac:dyDescent="0.25">
      <c r="A3913" s="110"/>
      <c r="B3913" s="129"/>
      <c r="C3913" s="129"/>
      <c r="D3913" s="129"/>
      <c r="E3913" s="56"/>
      <c r="F3913" s="133"/>
      <c r="G3913" s="56"/>
      <c r="H3913" s="84"/>
      <c r="I3913" s="84"/>
      <c r="J3913" s="125"/>
      <c r="K3913" s="125"/>
    </row>
    <row r="3914" spans="1:11" x14ac:dyDescent="0.25">
      <c r="A3914" s="110"/>
      <c r="B3914" s="129"/>
      <c r="C3914" s="129"/>
      <c r="D3914" s="129"/>
      <c r="E3914" s="56"/>
      <c r="F3914" s="133"/>
      <c r="G3914" s="56"/>
      <c r="H3914" s="84"/>
      <c r="I3914" s="84"/>
      <c r="J3914" s="125"/>
      <c r="K3914" s="125"/>
    </row>
    <row r="3915" spans="1:11" x14ac:dyDescent="0.25">
      <c r="A3915" s="110"/>
      <c r="B3915" s="129"/>
      <c r="C3915" s="129"/>
      <c r="D3915" s="129"/>
      <c r="E3915" s="56"/>
      <c r="F3915" s="133"/>
      <c r="G3915" s="56"/>
      <c r="H3915" s="84"/>
      <c r="I3915" s="84"/>
      <c r="J3915" s="125"/>
      <c r="K3915" s="125"/>
    </row>
    <row r="3916" spans="1:11" x14ac:dyDescent="0.25">
      <c r="A3916" s="110"/>
      <c r="B3916" s="129"/>
      <c r="C3916" s="129"/>
      <c r="D3916" s="129"/>
      <c r="E3916" s="56"/>
      <c r="F3916" s="133"/>
      <c r="G3916" s="56"/>
      <c r="H3916" s="84"/>
      <c r="I3916" s="84"/>
      <c r="J3916" s="125"/>
      <c r="K3916" s="125"/>
    </row>
    <row r="3917" spans="1:11" x14ac:dyDescent="0.25">
      <c r="A3917" s="110"/>
      <c r="B3917" s="129"/>
      <c r="C3917" s="129"/>
      <c r="D3917" s="129"/>
      <c r="E3917" s="56"/>
      <c r="F3917" s="133"/>
      <c r="G3917" s="56"/>
      <c r="H3917" s="84"/>
      <c r="I3917" s="84"/>
      <c r="J3917" s="125"/>
      <c r="K3917" s="125"/>
    </row>
    <row r="3918" spans="1:11" x14ac:dyDescent="0.25">
      <c r="A3918" s="110"/>
      <c r="B3918" s="129"/>
      <c r="C3918" s="129"/>
      <c r="D3918" s="129"/>
      <c r="E3918" s="56"/>
      <c r="F3918" s="133"/>
      <c r="G3918" s="56"/>
      <c r="H3918" s="84"/>
      <c r="I3918" s="84"/>
      <c r="J3918" s="125"/>
      <c r="K3918" s="125"/>
    </row>
    <row r="3919" spans="1:11" x14ac:dyDescent="0.25">
      <c r="A3919" s="110"/>
      <c r="B3919" s="129"/>
      <c r="C3919" s="129"/>
      <c r="D3919" s="129"/>
      <c r="E3919" s="56"/>
      <c r="F3919" s="133"/>
      <c r="G3919" s="56"/>
      <c r="H3919" s="84"/>
      <c r="I3919" s="84"/>
      <c r="J3919" s="125"/>
      <c r="K3919" s="125"/>
    </row>
    <row r="3920" spans="1:11" x14ac:dyDescent="0.25">
      <c r="A3920" s="110"/>
      <c r="B3920" s="129"/>
      <c r="C3920" s="129"/>
      <c r="D3920" s="129"/>
      <c r="E3920" s="56"/>
      <c r="F3920" s="133"/>
      <c r="G3920" s="56"/>
      <c r="H3920" s="84"/>
      <c r="I3920" s="84"/>
      <c r="J3920" s="125"/>
      <c r="K3920" s="125"/>
    </row>
    <row r="3921" spans="1:11" x14ac:dyDescent="0.25">
      <c r="A3921" s="110"/>
      <c r="B3921" s="129"/>
      <c r="C3921" s="129"/>
      <c r="D3921" s="129"/>
      <c r="E3921" s="56"/>
      <c r="F3921" s="133"/>
      <c r="G3921" s="56"/>
      <c r="H3921" s="84"/>
      <c r="I3921" s="84"/>
      <c r="J3921" s="125"/>
      <c r="K3921" s="125"/>
    </row>
    <row r="3922" spans="1:11" x14ac:dyDescent="0.25">
      <c r="A3922" s="110"/>
      <c r="B3922" s="129"/>
      <c r="C3922" s="129"/>
      <c r="D3922" s="129"/>
      <c r="E3922" s="56"/>
      <c r="F3922" s="133"/>
      <c r="G3922" s="56"/>
      <c r="H3922" s="84"/>
      <c r="I3922" s="84"/>
      <c r="J3922" s="125"/>
      <c r="K3922" s="125"/>
    </row>
    <row r="3923" spans="1:11" x14ac:dyDescent="0.25">
      <c r="A3923" s="110"/>
      <c r="B3923" s="129"/>
      <c r="C3923" s="129"/>
      <c r="D3923" s="129"/>
      <c r="E3923" s="56"/>
      <c r="F3923" s="133"/>
      <c r="G3923" s="56"/>
      <c r="H3923" s="84"/>
      <c r="I3923" s="84"/>
      <c r="J3923" s="125"/>
      <c r="K3923" s="125"/>
    </row>
    <row r="3924" spans="1:11" x14ac:dyDescent="0.25">
      <c r="A3924" s="110"/>
      <c r="B3924" s="129"/>
      <c r="C3924" s="129"/>
      <c r="D3924" s="129"/>
      <c r="E3924" s="56"/>
      <c r="F3924" s="133"/>
      <c r="G3924" s="56"/>
      <c r="H3924" s="84"/>
      <c r="I3924" s="84"/>
      <c r="J3924" s="125"/>
      <c r="K3924" s="125"/>
    </row>
    <row r="3925" spans="1:11" x14ac:dyDescent="0.25">
      <c r="A3925" s="110"/>
      <c r="B3925" s="129"/>
      <c r="C3925" s="129"/>
      <c r="D3925" s="129"/>
      <c r="E3925" s="56"/>
      <c r="F3925" s="133"/>
      <c r="G3925" s="56"/>
      <c r="H3925" s="84"/>
      <c r="I3925" s="84"/>
      <c r="J3925" s="125"/>
      <c r="K3925" s="125"/>
    </row>
    <row r="3926" spans="1:11" x14ac:dyDescent="0.25">
      <c r="A3926" s="110"/>
      <c r="B3926" s="129"/>
      <c r="C3926" s="129"/>
      <c r="D3926" s="129"/>
      <c r="E3926" s="56"/>
      <c r="F3926" s="133"/>
      <c r="G3926" s="56"/>
      <c r="H3926" s="84"/>
      <c r="I3926" s="84"/>
      <c r="J3926" s="125"/>
      <c r="K3926" s="125"/>
    </row>
    <row r="3927" spans="1:11" x14ac:dyDescent="0.25">
      <c r="A3927" s="110"/>
      <c r="B3927" s="129"/>
      <c r="C3927" s="129"/>
      <c r="D3927" s="129"/>
      <c r="E3927" s="56"/>
      <c r="F3927" s="133"/>
      <c r="G3927" s="56"/>
      <c r="H3927" s="84"/>
      <c r="I3927" s="84"/>
      <c r="J3927" s="125"/>
      <c r="K3927" s="125"/>
    </row>
    <row r="3928" spans="1:11" x14ac:dyDescent="0.25">
      <c r="A3928" s="110"/>
      <c r="B3928" s="129"/>
      <c r="C3928" s="129"/>
      <c r="D3928" s="129"/>
      <c r="E3928" s="56"/>
      <c r="F3928" s="133"/>
      <c r="G3928" s="56"/>
      <c r="H3928" s="84"/>
      <c r="I3928" s="84"/>
      <c r="J3928" s="125"/>
      <c r="K3928" s="125"/>
    </row>
    <row r="3929" spans="1:11" x14ac:dyDescent="0.25">
      <c r="A3929" s="110"/>
      <c r="B3929" s="129"/>
      <c r="C3929" s="129"/>
      <c r="D3929" s="129"/>
      <c r="E3929" s="56"/>
      <c r="F3929" s="133"/>
      <c r="G3929" s="56"/>
      <c r="H3929" s="84"/>
      <c r="I3929" s="84"/>
      <c r="J3929" s="125"/>
      <c r="K3929" s="125"/>
    </row>
    <row r="3930" spans="1:11" x14ac:dyDescent="0.25">
      <c r="A3930" s="110"/>
      <c r="B3930" s="129"/>
      <c r="C3930" s="129"/>
      <c r="D3930" s="129"/>
      <c r="E3930" s="56"/>
      <c r="F3930" s="133"/>
      <c r="G3930" s="56"/>
      <c r="H3930" s="84"/>
      <c r="I3930" s="84"/>
      <c r="J3930" s="125"/>
      <c r="K3930" s="125"/>
    </row>
    <row r="3931" spans="1:11" x14ac:dyDescent="0.25">
      <c r="A3931" s="110"/>
      <c r="B3931" s="129"/>
      <c r="C3931" s="129"/>
      <c r="D3931" s="129"/>
      <c r="E3931" s="56"/>
      <c r="F3931" s="133"/>
      <c r="G3931" s="56"/>
      <c r="H3931" s="84"/>
      <c r="I3931" s="84"/>
      <c r="J3931" s="125"/>
      <c r="K3931" s="125"/>
    </row>
    <row r="3932" spans="1:11" x14ac:dyDescent="0.25">
      <c r="A3932" s="110"/>
      <c r="B3932" s="129"/>
      <c r="C3932" s="129"/>
      <c r="D3932" s="129"/>
      <c r="E3932" s="56"/>
      <c r="F3932" s="133"/>
      <c r="G3932" s="56"/>
      <c r="H3932" s="84"/>
      <c r="I3932" s="84"/>
      <c r="J3932" s="125"/>
      <c r="K3932" s="125"/>
    </row>
    <row r="3933" spans="1:11" x14ac:dyDescent="0.25">
      <c r="A3933" s="110"/>
      <c r="B3933" s="129"/>
      <c r="C3933" s="129"/>
      <c r="D3933" s="129"/>
      <c r="E3933" s="56"/>
      <c r="F3933" s="133"/>
      <c r="G3933" s="56"/>
      <c r="H3933" s="84"/>
      <c r="I3933" s="84"/>
      <c r="J3933" s="125"/>
      <c r="K3933" s="125"/>
    </row>
    <row r="3934" spans="1:11" x14ac:dyDescent="0.25">
      <c r="A3934" s="110"/>
      <c r="B3934" s="129"/>
      <c r="C3934" s="129"/>
      <c r="D3934" s="129"/>
      <c r="E3934" s="56"/>
      <c r="F3934" s="133"/>
      <c r="G3934" s="56"/>
      <c r="H3934" s="84"/>
      <c r="I3934" s="84"/>
      <c r="J3934" s="125"/>
      <c r="K3934" s="125"/>
    </row>
    <row r="3935" spans="1:11" x14ac:dyDescent="0.25">
      <c r="A3935" s="110"/>
      <c r="B3935" s="129"/>
      <c r="C3935" s="129"/>
      <c r="D3935" s="129"/>
      <c r="E3935" s="56"/>
      <c r="F3935" s="133"/>
      <c r="G3935" s="56"/>
      <c r="H3935" s="84"/>
      <c r="I3935" s="84"/>
      <c r="J3935" s="125"/>
      <c r="K3935" s="125"/>
    </row>
    <row r="3936" spans="1:11" x14ac:dyDescent="0.25">
      <c r="A3936" s="110"/>
      <c r="B3936" s="129"/>
      <c r="C3936" s="129"/>
      <c r="D3936" s="129"/>
      <c r="E3936" s="56"/>
      <c r="F3936" s="133"/>
      <c r="G3936" s="56"/>
      <c r="H3936" s="84"/>
      <c r="I3936" s="84"/>
      <c r="J3936" s="125"/>
      <c r="K3936" s="125"/>
    </row>
    <row r="3937" spans="1:11" x14ac:dyDescent="0.25">
      <c r="A3937" s="110"/>
      <c r="B3937" s="129"/>
      <c r="C3937" s="129"/>
      <c r="D3937" s="129"/>
      <c r="E3937" s="56"/>
      <c r="F3937" s="133"/>
      <c r="G3937" s="56"/>
      <c r="H3937" s="84"/>
      <c r="I3937" s="84"/>
      <c r="J3937" s="125"/>
      <c r="K3937" s="125"/>
    </row>
    <row r="3938" spans="1:11" x14ac:dyDescent="0.25">
      <c r="A3938" s="110"/>
      <c r="B3938" s="129"/>
      <c r="C3938" s="129"/>
      <c r="D3938" s="129"/>
      <c r="E3938" s="56"/>
      <c r="F3938" s="133"/>
      <c r="G3938" s="56"/>
      <c r="H3938" s="84"/>
      <c r="I3938" s="84"/>
      <c r="J3938" s="125"/>
      <c r="K3938" s="125"/>
    </row>
    <row r="3939" spans="1:11" x14ac:dyDescent="0.25">
      <c r="A3939" s="110"/>
      <c r="B3939" s="129"/>
      <c r="C3939" s="129"/>
      <c r="D3939" s="129"/>
      <c r="E3939" s="56"/>
      <c r="F3939" s="133"/>
      <c r="G3939" s="56"/>
      <c r="H3939" s="84"/>
      <c r="I3939" s="84"/>
      <c r="J3939" s="125"/>
      <c r="K3939" s="125"/>
    </row>
    <row r="3940" spans="1:11" x14ac:dyDescent="0.25">
      <c r="A3940" s="110"/>
      <c r="B3940" s="129"/>
      <c r="C3940" s="129"/>
      <c r="D3940" s="129"/>
      <c r="E3940" s="56"/>
      <c r="F3940" s="133"/>
      <c r="G3940" s="56"/>
      <c r="H3940" s="84"/>
      <c r="I3940" s="84"/>
      <c r="J3940" s="125"/>
      <c r="K3940" s="125"/>
    </row>
    <row r="3941" spans="1:11" x14ac:dyDescent="0.25">
      <c r="A3941" s="110"/>
      <c r="B3941" s="129"/>
      <c r="C3941" s="129"/>
      <c r="D3941" s="129"/>
      <c r="E3941" s="56"/>
      <c r="F3941" s="133"/>
      <c r="G3941" s="56"/>
      <c r="H3941" s="84"/>
      <c r="I3941" s="84"/>
      <c r="J3941" s="125"/>
      <c r="K3941" s="125"/>
    </row>
    <row r="3942" spans="1:11" x14ac:dyDescent="0.25">
      <c r="A3942" s="110"/>
      <c r="B3942" s="129"/>
      <c r="C3942" s="129"/>
      <c r="D3942" s="129"/>
      <c r="E3942" s="56"/>
      <c r="F3942" s="133"/>
      <c r="G3942" s="56"/>
      <c r="H3942" s="84"/>
      <c r="I3942" s="84"/>
      <c r="J3942" s="125"/>
      <c r="K3942" s="125"/>
    </row>
    <row r="3943" spans="1:11" x14ac:dyDescent="0.25">
      <c r="A3943" s="110"/>
      <c r="B3943" s="129"/>
      <c r="C3943" s="129"/>
      <c r="D3943" s="129"/>
      <c r="E3943" s="56"/>
      <c r="F3943" s="133"/>
      <c r="G3943" s="56"/>
      <c r="H3943" s="84"/>
      <c r="I3943" s="84"/>
      <c r="J3943" s="125"/>
      <c r="K3943" s="125"/>
    </row>
    <row r="3944" spans="1:11" x14ac:dyDescent="0.25">
      <c r="A3944" s="110"/>
      <c r="B3944" s="129"/>
      <c r="C3944" s="129"/>
      <c r="D3944" s="129"/>
      <c r="E3944" s="56"/>
      <c r="F3944" s="133"/>
      <c r="G3944" s="56"/>
      <c r="H3944" s="84"/>
      <c r="I3944" s="84"/>
      <c r="J3944" s="125"/>
      <c r="K3944" s="125"/>
    </row>
    <row r="3945" spans="1:11" x14ac:dyDescent="0.25">
      <c r="A3945" s="110"/>
      <c r="B3945" s="129"/>
      <c r="C3945" s="129"/>
      <c r="D3945" s="129"/>
      <c r="E3945" s="56"/>
      <c r="F3945" s="133"/>
      <c r="G3945" s="56"/>
      <c r="H3945" s="84"/>
      <c r="I3945" s="84"/>
      <c r="J3945" s="125"/>
      <c r="K3945" s="125"/>
    </row>
    <row r="3946" spans="1:11" x14ac:dyDescent="0.25">
      <c r="A3946" s="110"/>
      <c r="B3946" s="129"/>
      <c r="C3946" s="129"/>
      <c r="D3946" s="129"/>
      <c r="E3946" s="56"/>
      <c r="F3946" s="133"/>
      <c r="G3946" s="56"/>
      <c r="H3946" s="84"/>
      <c r="I3946" s="84"/>
      <c r="J3946" s="125"/>
      <c r="K3946" s="125"/>
    </row>
    <row r="3947" spans="1:11" x14ac:dyDescent="0.25">
      <c r="A3947" s="110"/>
      <c r="B3947" s="129"/>
      <c r="C3947" s="129"/>
      <c r="D3947" s="129"/>
      <c r="E3947" s="56"/>
      <c r="F3947" s="133"/>
      <c r="G3947" s="56"/>
      <c r="H3947" s="84"/>
      <c r="I3947" s="84"/>
      <c r="J3947" s="125"/>
      <c r="K3947" s="125"/>
    </row>
    <row r="3948" spans="1:11" x14ac:dyDescent="0.25">
      <c r="A3948" s="110"/>
      <c r="B3948" s="129"/>
      <c r="C3948" s="129"/>
      <c r="D3948" s="129"/>
      <c r="E3948" s="56"/>
      <c r="F3948" s="133"/>
      <c r="G3948" s="56"/>
      <c r="H3948" s="84"/>
      <c r="I3948" s="84"/>
      <c r="J3948" s="125"/>
      <c r="K3948" s="125"/>
    </row>
    <row r="3949" spans="1:11" x14ac:dyDescent="0.25">
      <c r="A3949" s="110"/>
      <c r="B3949" s="129"/>
      <c r="C3949" s="129"/>
      <c r="D3949" s="129"/>
      <c r="E3949" s="56"/>
      <c r="F3949" s="133"/>
      <c r="G3949" s="56"/>
      <c r="H3949" s="84"/>
      <c r="I3949" s="84"/>
      <c r="J3949" s="125"/>
      <c r="K3949" s="125"/>
    </row>
    <row r="3950" spans="1:11" x14ac:dyDescent="0.25">
      <c r="A3950" s="110"/>
      <c r="B3950" s="129"/>
      <c r="C3950" s="129"/>
      <c r="D3950" s="129"/>
      <c r="E3950" s="56"/>
      <c r="F3950" s="133"/>
      <c r="G3950" s="56"/>
      <c r="H3950" s="84"/>
      <c r="I3950" s="84"/>
      <c r="J3950" s="125"/>
      <c r="K3950" s="125"/>
    </row>
    <row r="3951" spans="1:11" x14ac:dyDescent="0.25">
      <c r="A3951" s="110"/>
      <c r="B3951" s="129"/>
      <c r="C3951" s="129"/>
      <c r="D3951" s="129"/>
      <c r="E3951" s="56"/>
      <c r="F3951" s="133"/>
      <c r="G3951" s="56"/>
      <c r="H3951" s="84"/>
      <c r="I3951" s="84"/>
      <c r="J3951" s="125"/>
      <c r="K3951" s="125"/>
    </row>
    <row r="3952" spans="1:11" x14ac:dyDescent="0.25">
      <c r="A3952" s="110"/>
      <c r="B3952" s="129"/>
      <c r="C3952" s="129"/>
      <c r="D3952" s="129"/>
      <c r="E3952" s="56"/>
      <c r="F3952" s="133"/>
      <c r="G3952" s="56"/>
      <c r="H3952" s="84"/>
      <c r="I3952" s="84"/>
      <c r="J3952" s="125"/>
      <c r="K3952" s="125"/>
    </row>
    <row r="3953" spans="1:11" x14ac:dyDescent="0.25">
      <c r="A3953" s="110"/>
      <c r="B3953" s="129"/>
      <c r="C3953" s="129"/>
      <c r="D3953" s="129"/>
      <c r="E3953" s="56"/>
      <c r="F3953" s="133"/>
      <c r="G3953" s="56"/>
      <c r="H3953" s="84"/>
      <c r="I3953" s="84"/>
      <c r="J3953" s="125"/>
      <c r="K3953" s="125"/>
    </row>
    <row r="3954" spans="1:11" x14ac:dyDescent="0.25">
      <c r="A3954" s="110"/>
      <c r="B3954" s="129"/>
      <c r="C3954" s="129"/>
      <c r="D3954" s="129"/>
      <c r="E3954" s="56"/>
      <c r="F3954" s="133"/>
      <c r="G3954" s="56"/>
      <c r="H3954" s="84"/>
      <c r="I3954" s="84"/>
      <c r="J3954" s="125"/>
      <c r="K3954" s="125"/>
    </row>
    <row r="3955" spans="1:11" x14ac:dyDescent="0.25">
      <c r="A3955" s="110"/>
      <c r="B3955" s="129"/>
      <c r="C3955" s="129"/>
      <c r="D3955" s="129"/>
      <c r="E3955" s="56"/>
      <c r="F3955" s="133"/>
      <c r="G3955" s="56"/>
      <c r="H3955" s="84"/>
      <c r="I3955" s="84"/>
      <c r="J3955" s="125"/>
      <c r="K3955" s="125"/>
    </row>
    <row r="3956" spans="1:11" x14ac:dyDescent="0.25">
      <c r="A3956" s="110"/>
      <c r="B3956" s="129"/>
      <c r="C3956" s="129"/>
      <c r="D3956" s="129"/>
      <c r="E3956" s="56"/>
      <c r="F3956" s="133"/>
      <c r="G3956" s="56"/>
      <c r="H3956" s="84"/>
      <c r="I3956" s="84"/>
      <c r="J3956" s="125"/>
      <c r="K3956" s="125"/>
    </row>
    <row r="3957" spans="1:11" x14ac:dyDescent="0.25">
      <c r="A3957" s="110"/>
      <c r="B3957" s="129"/>
      <c r="C3957" s="129"/>
      <c r="D3957" s="129"/>
      <c r="E3957" s="56"/>
      <c r="F3957" s="133"/>
      <c r="G3957" s="56"/>
      <c r="H3957" s="84"/>
      <c r="I3957" s="84"/>
      <c r="J3957" s="125"/>
      <c r="K3957" s="125"/>
    </row>
    <row r="3958" spans="1:11" x14ac:dyDescent="0.25">
      <c r="A3958" s="110"/>
      <c r="B3958" s="129"/>
      <c r="C3958" s="129"/>
      <c r="D3958" s="129"/>
      <c r="E3958" s="56"/>
      <c r="F3958" s="133"/>
      <c r="G3958" s="56"/>
      <c r="H3958" s="84"/>
      <c r="I3958" s="84"/>
      <c r="J3958" s="125"/>
      <c r="K3958" s="125"/>
    </row>
    <row r="3959" spans="1:11" x14ac:dyDescent="0.25">
      <c r="A3959" s="110"/>
      <c r="B3959" s="129"/>
      <c r="C3959" s="129"/>
      <c r="D3959" s="129"/>
      <c r="E3959" s="56"/>
      <c r="F3959" s="133"/>
      <c r="G3959" s="56"/>
      <c r="H3959" s="84"/>
      <c r="I3959" s="84"/>
      <c r="J3959" s="125"/>
      <c r="K3959" s="125"/>
    </row>
    <row r="3960" spans="1:11" x14ac:dyDescent="0.25">
      <c r="A3960" s="110"/>
      <c r="B3960" s="129"/>
      <c r="C3960" s="129"/>
      <c r="D3960" s="129"/>
      <c r="E3960" s="56"/>
      <c r="F3960" s="133"/>
      <c r="G3960" s="56"/>
      <c r="H3960" s="84"/>
      <c r="I3960" s="84"/>
      <c r="J3960" s="125"/>
      <c r="K3960" s="125"/>
    </row>
    <row r="3961" spans="1:11" x14ac:dyDescent="0.25">
      <c r="A3961" s="110"/>
      <c r="B3961" s="129"/>
      <c r="C3961" s="129"/>
      <c r="D3961" s="129"/>
      <c r="E3961" s="56"/>
      <c r="F3961" s="133"/>
      <c r="G3961" s="56"/>
      <c r="H3961" s="84"/>
      <c r="I3961" s="84"/>
      <c r="J3961" s="125"/>
      <c r="K3961" s="125"/>
    </row>
    <row r="3962" spans="1:11" x14ac:dyDescent="0.25">
      <c r="A3962" s="110"/>
      <c r="B3962" s="129"/>
      <c r="C3962" s="129"/>
      <c r="D3962" s="129"/>
      <c r="E3962" s="56"/>
      <c r="F3962" s="133"/>
      <c r="G3962" s="56"/>
      <c r="H3962" s="84"/>
      <c r="I3962" s="84"/>
      <c r="J3962" s="125"/>
      <c r="K3962" s="125"/>
    </row>
    <row r="3963" spans="1:11" x14ac:dyDescent="0.25">
      <c r="A3963" s="110"/>
      <c r="B3963" s="129"/>
      <c r="C3963" s="129"/>
      <c r="D3963" s="129"/>
      <c r="E3963" s="56"/>
      <c r="F3963" s="133"/>
      <c r="G3963" s="56"/>
      <c r="H3963" s="84"/>
      <c r="I3963" s="84"/>
      <c r="J3963" s="125"/>
      <c r="K3963" s="125"/>
    </row>
    <row r="3964" spans="1:11" x14ac:dyDescent="0.25">
      <c r="A3964" s="110"/>
      <c r="B3964" s="129"/>
      <c r="C3964" s="129"/>
      <c r="D3964" s="129"/>
      <c r="E3964" s="56"/>
      <c r="F3964" s="133"/>
      <c r="G3964" s="56"/>
      <c r="H3964" s="84"/>
      <c r="I3964" s="84"/>
      <c r="J3964" s="125"/>
      <c r="K3964" s="125"/>
    </row>
    <row r="3965" spans="1:11" x14ac:dyDescent="0.25">
      <c r="A3965" s="110"/>
      <c r="B3965" s="129"/>
      <c r="C3965" s="129"/>
      <c r="D3965" s="129"/>
      <c r="E3965" s="56"/>
      <c r="F3965" s="133"/>
      <c r="G3965" s="56"/>
      <c r="H3965" s="84"/>
      <c r="I3965" s="84"/>
      <c r="J3965" s="125"/>
      <c r="K3965" s="125"/>
    </row>
    <row r="3966" spans="1:11" x14ac:dyDescent="0.25">
      <c r="A3966" s="110"/>
      <c r="B3966" s="129"/>
      <c r="C3966" s="129"/>
      <c r="D3966" s="129"/>
      <c r="E3966" s="56"/>
      <c r="F3966" s="133"/>
      <c r="G3966" s="56"/>
      <c r="H3966" s="84"/>
      <c r="I3966" s="84"/>
      <c r="J3966" s="125"/>
      <c r="K3966" s="125"/>
    </row>
    <row r="3967" spans="1:11" x14ac:dyDescent="0.25">
      <c r="A3967" s="110"/>
      <c r="B3967" s="129"/>
      <c r="C3967" s="129"/>
      <c r="D3967" s="129"/>
      <c r="E3967" s="56"/>
      <c r="F3967" s="133"/>
      <c r="G3967" s="56"/>
      <c r="H3967" s="84"/>
      <c r="I3967" s="84"/>
      <c r="J3967" s="125"/>
      <c r="K3967" s="125"/>
    </row>
    <row r="3968" spans="1:11" x14ac:dyDescent="0.25">
      <c r="A3968" s="110"/>
      <c r="B3968" s="129"/>
      <c r="C3968" s="129"/>
      <c r="D3968" s="129"/>
      <c r="E3968" s="56"/>
      <c r="F3968" s="133"/>
      <c r="G3968" s="56"/>
      <c r="H3968" s="84"/>
      <c r="I3968" s="84"/>
      <c r="J3968" s="125"/>
      <c r="K3968" s="125"/>
    </row>
    <row r="3969" spans="1:11" x14ac:dyDescent="0.25">
      <c r="A3969" s="110"/>
      <c r="B3969" s="129"/>
      <c r="C3969" s="129"/>
      <c r="D3969" s="129"/>
      <c r="E3969" s="56"/>
      <c r="F3969" s="133"/>
      <c r="G3969" s="56"/>
      <c r="H3969" s="84"/>
      <c r="I3969" s="84"/>
      <c r="J3969" s="125"/>
      <c r="K3969" s="125"/>
    </row>
    <row r="3970" spans="1:11" x14ac:dyDescent="0.25">
      <c r="A3970" s="110"/>
      <c r="B3970" s="129"/>
      <c r="C3970" s="129"/>
      <c r="D3970" s="129"/>
      <c r="E3970" s="56"/>
      <c r="F3970" s="133"/>
      <c r="G3970" s="56"/>
      <c r="H3970" s="84"/>
      <c r="I3970" s="84"/>
      <c r="J3970" s="125"/>
      <c r="K3970" s="125"/>
    </row>
    <row r="3971" spans="1:11" x14ac:dyDescent="0.25">
      <c r="A3971" s="110"/>
      <c r="B3971" s="129"/>
      <c r="C3971" s="129"/>
      <c r="D3971" s="129"/>
      <c r="E3971" s="56"/>
      <c r="F3971" s="133"/>
      <c r="G3971" s="56"/>
      <c r="H3971" s="84"/>
      <c r="I3971" s="84"/>
      <c r="J3971" s="125"/>
      <c r="K3971" s="125"/>
    </row>
    <row r="3972" spans="1:11" x14ac:dyDescent="0.25">
      <c r="A3972" s="110"/>
      <c r="B3972" s="129"/>
      <c r="C3972" s="129"/>
      <c r="D3972" s="129"/>
      <c r="E3972" s="56"/>
      <c r="F3972" s="133"/>
      <c r="G3972" s="56"/>
      <c r="H3972" s="84"/>
      <c r="I3972" s="84"/>
      <c r="J3972" s="125"/>
      <c r="K3972" s="125"/>
    </row>
    <row r="3973" spans="1:11" x14ac:dyDescent="0.25">
      <c r="A3973" s="110"/>
      <c r="B3973" s="129"/>
      <c r="C3973" s="129"/>
      <c r="D3973" s="129"/>
      <c r="E3973" s="56"/>
      <c r="F3973" s="133"/>
      <c r="G3973" s="56"/>
      <c r="H3973" s="84"/>
      <c r="I3973" s="84"/>
      <c r="J3973" s="125"/>
      <c r="K3973" s="125"/>
    </row>
    <row r="3974" spans="1:11" x14ac:dyDescent="0.25">
      <c r="A3974" s="110"/>
      <c r="B3974" s="129"/>
      <c r="C3974" s="129"/>
      <c r="D3974" s="129"/>
      <c r="E3974" s="56"/>
      <c r="F3974" s="133"/>
      <c r="G3974" s="56"/>
      <c r="H3974" s="84"/>
      <c r="I3974" s="84"/>
      <c r="J3974" s="125"/>
      <c r="K3974" s="125"/>
    </row>
    <row r="3975" spans="1:11" x14ac:dyDescent="0.25">
      <c r="A3975" s="110"/>
      <c r="B3975" s="129"/>
      <c r="C3975" s="129"/>
      <c r="D3975" s="129"/>
      <c r="E3975" s="56"/>
      <c r="F3975" s="133"/>
      <c r="G3975" s="56"/>
      <c r="H3975" s="84"/>
      <c r="I3975" s="84"/>
      <c r="J3975" s="125"/>
      <c r="K3975" s="125"/>
    </row>
    <row r="3976" spans="1:11" x14ac:dyDescent="0.25">
      <c r="A3976" s="110"/>
      <c r="B3976" s="129"/>
      <c r="C3976" s="129"/>
      <c r="D3976" s="129"/>
      <c r="E3976" s="56"/>
      <c r="F3976" s="133"/>
      <c r="G3976" s="56"/>
      <c r="H3976" s="84"/>
      <c r="I3976" s="84"/>
      <c r="J3976" s="125"/>
      <c r="K3976" s="125"/>
    </row>
    <row r="3977" spans="1:11" x14ac:dyDescent="0.25">
      <c r="A3977" s="110"/>
      <c r="B3977" s="129"/>
      <c r="C3977" s="129"/>
      <c r="D3977" s="129"/>
      <c r="E3977" s="56"/>
      <c r="F3977" s="133"/>
      <c r="G3977" s="56"/>
      <c r="H3977" s="84"/>
      <c r="I3977" s="84"/>
      <c r="J3977" s="125"/>
      <c r="K3977" s="125"/>
    </row>
    <row r="3978" spans="1:11" x14ac:dyDescent="0.25">
      <c r="A3978" s="110"/>
      <c r="B3978" s="129"/>
      <c r="C3978" s="129"/>
      <c r="D3978" s="129"/>
      <c r="E3978" s="56"/>
      <c r="F3978" s="133"/>
      <c r="G3978" s="56"/>
      <c r="H3978" s="84"/>
      <c r="I3978" s="84"/>
      <c r="J3978" s="125"/>
      <c r="K3978" s="125"/>
    </row>
    <row r="3979" spans="1:11" x14ac:dyDescent="0.25">
      <c r="A3979" s="110"/>
      <c r="B3979" s="129"/>
      <c r="C3979" s="129"/>
      <c r="D3979" s="129"/>
      <c r="E3979" s="56"/>
      <c r="F3979" s="133"/>
      <c r="G3979" s="56"/>
      <c r="H3979" s="84"/>
      <c r="I3979" s="84"/>
      <c r="J3979" s="125"/>
      <c r="K3979" s="125"/>
    </row>
    <row r="3980" spans="1:11" x14ac:dyDescent="0.25">
      <c r="A3980" s="110"/>
      <c r="B3980" s="129"/>
      <c r="C3980" s="129"/>
      <c r="D3980" s="129"/>
      <c r="E3980" s="56"/>
      <c r="F3980" s="133"/>
      <c r="G3980" s="56"/>
      <c r="H3980" s="84"/>
      <c r="I3980" s="84"/>
      <c r="J3980" s="125"/>
      <c r="K3980" s="125"/>
    </row>
    <row r="3981" spans="1:11" x14ac:dyDescent="0.25">
      <c r="A3981" s="110"/>
      <c r="B3981" s="129"/>
      <c r="C3981" s="129"/>
      <c r="D3981" s="129"/>
      <c r="E3981" s="56"/>
      <c r="F3981" s="133"/>
      <c r="G3981" s="56"/>
      <c r="H3981" s="84"/>
      <c r="I3981" s="84"/>
      <c r="J3981" s="125"/>
      <c r="K3981" s="125"/>
    </row>
    <row r="3982" spans="1:11" x14ac:dyDescent="0.25">
      <c r="A3982" s="110"/>
      <c r="B3982" s="129"/>
      <c r="C3982" s="129"/>
      <c r="D3982" s="129"/>
      <c r="E3982" s="56"/>
      <c r="F3982" s="133"/>
      <c r="G3982" s="56"/>
      <c r="H3982" s="84"/>
      <c r="I3982" s="84"/>
      <c r="J3982" s="125"/>
      <c r="K3982" s="125"/>
    </row>
    <row r="3983" spans="1:11" x14ac:dyDescent="0.25">
      <c r="A3983" s="110"/>
      <c r="B3983" s="129"/>
      <c r="C3983" s="129"/>
      <c r="D3983" s="129"/>
      <c r="E3983" s="56"/>
      <c r="F3983" s="133"/>
      <c r="G3983" s="56"/>
      <c r="H3983" s="84"/>
      <c r="I3983" s="84"/>
      <c r="J3983" s="125"/>
      <c r="K3983" s="125"/>
    </row>
    <row r="3984" spans="1:11" x14ac:dyDescent="0.25">
      <c r="A3984" s="110"/>
      <c r="B3984" s="129"/>
      <c r="C3984" s="129"/>
      <c r="D3984" s="129"/>
      <c r="E3984" s="56"/>
      <c r="F3984" s="133"/>
      <c r="G3984" s="56"/>
      <c r="H3984" s="84"/>
      <c r="I3984" s="84"/>
      <c r="J3984" s="125"/>
      <c r="K3984" s="125"/>
    </row>
    <row r="3985" spans="1:11" x14ac:dyDescent="0.25">
      <c r="A3985" s="110"/>
      <c r="B3985" s="129"/>
      <c r="C3985" s="129"/>
      <c r="D3985" s="129"/>
      <c r="E3985" s="56"/>
      <c r="F3985" s="133"/>
      <c r="G3985" s="56"/>
      <c r="H3985" s="84"/>
      <c r="I3985" s="84"/>
      <c r="J3985" s="125"/>
      <c r="K3985" s="125"/>
    </row>
    <row r="3986" spans="1:11" x14ac:dyDescent="0.25">
      <c r="A3986" s="110"/>
      <c r="B3986" s="129"/>
      <c r="C3986" s="129"/>
      <c r="D3986" s="129"/>
      <c r="E3986" s="56"/>
      <c r="F3986" s="133"/>
      <c r="G3986" s="56"/>
      <c r="H3986" s="84"/>
      <c r="I3986" s="84"/>
      <c r="J3986" s="125"/>
      <c r="K3986" s="125"/>
    </row>
    <row r="3987" spans="1:11" x14ac:dyDescent="0.25">
      <c r="A3987" s="110"/>
      <c r="B3987" s="129"/>
      <c r="C3987" s="129"/>
      <c r="D3987" s="129"/>
      <c r="E3987" s="56"/>
      <c r="F3987" s="133"/>
      <c r="G3987" s="56"/>
      <c r="H3987" s="84"/>
      <c r="I3987" s="84"/>
      <c r="J3987" s="125"/>
      <c r="K3987" s="125"/>
    </row>
    <row r="3988" spans="1:11" x14ac:dyDescent="0.25">
      <c r="A3988" s="110"/>
      <c r="B3988" s="129"/>
      <c r="C3988" s="129"/>
      <c r="D3988" s="129"/>
      <c r="E3988" s="56"/>
      <c r="F3988" s="133"/>
      <c r="G3988" s="56"/>
      <c r="H3988" s="84"/>
      <c r="I3988" s="84"/>
      <c r="J3988" s="125"/>
      <c r="K3988" s="125"/>
    </row>
    <row r="3989" spans="1:11" x14ac:dyDescent="0.25">
      <c r="A3989" s="110"/>
      <c r="B3989" s="129"/>
      <c r="C3989" s="129"/>
      <c r="D3989" s="129"/>
      <c r="E3989" s="56"/>
      <c r="F3989" s="133"/>
      <c r="G3989" s="56"/>
      <c r="H3989" s="84"/>
      <c r="I3989" s="84"/>
      <c r="J3989" s="125"/>
      <c r="K3989" s="125"/>
    </row>
    <row r="3990" spans="1:11" x14ac:dyDescent="0.25">
      <c r="A3990" s="110"/>
      <c r="B3990" s="129"/>
      <c r="C3990" s="129"/>
      <c r="D3990" s="129"/>
      <c r="E3990" s="56"/>
      <c r="F3990" s="133"/>
      <c r="G3990" s="56"/>
      <c r="H3990" s="84"/>
      <c r="I3990" s="84"/>
      <c r="J3990" s="125"/>
      <c r="K3990" s="125"/>
    </row>
    <row r="3991" spans="1:11" x14ac:dyDescent="0.25">
      <c r="A3991" s="110"/>
      <c r="B3991" s="129"/>
      <c r="C3991" s="129"/>
      <c r="D3991" s="129"/>
      <c r="E3991" s="56"/>
      <c r="F3991" s="133"/>
      <c r="G3991" s="56"/>
      <c r="H3991" s="84"/>
      <c r="I3991" s="84"/>
      <c r="J3991" s="125"/>
      <c r="K3991" s="125"/>
    </row>
    <row r="3992" spans="1:11" x14ac:dyDescent="0.25">
      <c r="A3992" s="110"/>
      <c r="B3992" s="129"/>
      <c r="C3992" s="129"/>
      <c r="D3992" s="129"/>
      <c r="E3992" s="56"/>
      <c r="F3992" s="133"/>
      <c r="G3992" s="56"/>
      <c r="H3992" s="84"/>
      <c r="I3992" s="84"/>
      <c r="J3992" s="125"/>
      <c r="K3992" s="125"/>
    </row>
    <row r="3993" spans="1:11" x14ac:dyDescent="0.25">
      <c r="A3993" s="110"/>
      <c r="B3993" s="129"/>
      <c r="C3993" s="129"/>
      <c r="D3993" s="129"/>
      <c r="E3993" s="56"/>
      <c r="F3993" s="133"/>
      <c r="G3993" s="56"/>
      <c r="H3993" s="84"/>
      <c r="I3993" s="84"/>
      <c r="J3993" s="125"/>
      <c r="K3993" s="125"/>
    </row>
    <row r="3994" spans="1:11" x14ac:dyDescent="0.25">
      <c r="A3994" s="110"/>
      <c r="B3994" s="129"/>
      <c r="C3994" s="129"/>
      <c r="D3994" s="129"/>
      <c r="E3994" s="56"/>
      <c r="F3994" s="133"/>
      <c r="G3994" s="56"/>
      <c r="H3994" s="84"/>
      <c r="I3994" s="84"/>
      <c r="J3994" s="125"/>
      <c r="K3994" s="125"/>
    </row>
    <row r="3995" spans="1:11" x14ac:dyDescent="0.25">
      <c r="A3995" s="110"/>
      <c r="B3995" s="129"/>
      <c r="C3995" s="129"/>
      <c r="D3995" s="129"/>
      <c r="E3995" s="56"/>
      <c r="F3995" s="133"/>
      <c r="G3995" s="56"/>
      <c r="H3995" s="84"/>
      <c r="I3995" s="84"/>
      <c r="J3995" s="125"/>
      <c r="K3995" s="125"/>
    </row>
    <row r="3996" spans="1:11" x14ac:dyDescent="0.25">
      <c r="A3996" s="110"/>
      <c r="B3996" s="129"/>
      <c r="C3996" s="129"/>
      <c r="D3996" s="129"/>
      <c r="E3996" s="56"/>
      <c r="F3996" s="133"/>
      <c r="G3996" s="56"/>
      <c r="H3996" s="84"/>
      <c r="I3996" s="84"/>
      <c r="J3996" s="125"/>
      <c r="K3996" s="125"/>
    </row>
    <row r="3997" spans="1:11" x14ac:dyDescent="0.25">
      <c r="A3997" s="110"/>
      <c r="B3997" s="129"/>
      <c r="C3997" s="129"/>
      <c r="D3997" s="129"/>
      <c r="E3997" s="56"/>
      <c r="F3997" s="133"/>
      <c r="G3997" s="56"/>
      <c r="H3997" s="84"/>
      <c r="I3997" s="84"/>
      <c r="J3997" s="125"/>
      <c r="K3997" s="125"/>
    </row>
    <row r="3998" spans="1:11" x14ac:dyDescent="0.25">
      <c r="A3998" s="110"/>
      <c r="B3998" s="129"/>
      <c r="C3998" s="129"/>
      <c r="D3998" s="129"/>
      <c r="E3998" s="56"/>
      <c r="F3998" s="133"/>
      <c r="G3998" s="56"/>
      <c r="H3998" s="84"/>
      <c r="I3998" s="84"/>
      <c r="J3998" s="125"/>
      <c r="K3998" s="125"/>
    </row>
    <row r="3999" spans="1:11" x14ac:dyDescent="0.25">
      <c r="A3999" s="110"/>
      <c r="B3999" s="129"/>
      <c r="C3999" s="129"/>
      <c r="D3999" s="129"/>
      <c r="E3999" s="56"/>
      <c r="F3999" s="133"/>
      <c r="G3999" s="56"/>
      <c r="H3999" s="84"/>
      <c r="I3999" s="84"/>
      <c r="J3999" s="125"/>
      <c r="K3999" s="125"/>
    </row>
    <row r="4000" spans="1:11" x14ac:dyDescent="0.25">
      <c r="A4000" s="110"/>
      <c r="B4000" s="129"/>
      <c r="C4000" s="129"/>
      <c r="D4000" s="129"/>
      <c r="E4000" s="56"/>
      <c r="F4000" s="133"/>
      <c r="G4000" s="56"/>
      <c r="H4000" s="84"/>
      <c r="I4000" s="84"/>
      <c r="J4000" s="125"/>
      <c r="K4000" s="125"/>
    </row>
    <row r="4001" spans="1:11" x14ac:dyDescent="0.25">
      <c r="A4001" s="110"/>
      <c r="B4001" s="129"/>
      <c r="C4001" s="129"/>
      <c r="D4001" s="129"/>
      <c r="E4001" s="56"/>
      <c r="F4001" s="133"/>
      <c r="G4001" s="56"/>
      <c r="H4001" s="84"/>
      <c r="I4001" s="84"/>
      <c r="J4001" s="125"/>
      <c r="K4001" s="125"/>
    </row>
    <row r="4002" spans="1:11" x14ac:dyDescent="0.25">
      <c r="A4002" s="110"/>
      <c r="B4002" s="129"/>
      <c r="C4002" s="129"/>
      <c r="D4002" s="129"/>
      <c r="E4002" s="56"/>
      <c r="F4002" s="133"/>
      <c r="G4002" s="56"/>
      <c r="H4002" s="84"/>
      <c r="I4002" s="84"/>
      <c r="J4002" s="125"/>
      <c r="K4002" s="125"/>
    </row>
    <row r="4003" spans="1:11" x14ac:dyDescent="0.25">
      <c r="A4003" s="110"/>
      <c r="B4003" s="129"/>
      <c r="C4003" s="129"/>
      <c r="D4003" s="129"/>
      <c r="E4003" s="56"/>
      <c r="F4003" s="133"/>
      <c r="G4003" s="56"/>
      <c r="H4003" s="84"/>
      <c r="I4003" s="84"/>
      <c r="J4003" s="125"/>
      <c r="K4003" s="125"/>
    </row>
    <row r="4004" spans="1:11" x14ac:dyDescent="0.25">
      <c r="A4004" s="110"/>
      <c r="B4004" s="129"/>
      <c r="C4004" s="129"/>
      <c r="D4004" s="129"/>
      <c r="E4004" s="56"/>
      <c r="F4004" s="133"/>
      <c r="G4004" s="56"/>
      <c r="H4004" s="84"/>
      <c r="I4004" s="84"/>
      <c r="J4004" s="125"/>
      <c r="K4004" s="125"/>
    </row>
    <row r="4005" spans="1:11" x14ac:dyDescent="0.25">
      <c r="A4005" s="110"/>
      <c r="B4005" s="129"/>
      <c r="C4005" s="129"/>
      <c r="D4005" s="129"/>
      <c r="E4005" s="56"/>
      <c r="F4005" s="133"/>
      <c r="G4005" s="56"/>
      <c r="H4005" s="84"/>
      <c r="I4005" s="84"/>
      <c r="J4005" s="125"/>
      <c r="K4005" s="125"/>
    </row>
    <row r="4006" spans="1:11" x14ac:dyDescent="0.25">
      <c r="A4006" s="110"/>
      <c r="B4006" s="129"/>
      <c r="C4006" s="129"/>
      <c r="D4006" s="129"/>
      <c r="E4006" s="56"/>
      <c r="F4006" s="133"/>
      <c r="G4006" s="56"/>
      <c r="H4006" s="84"/>
      <c r="I4006" s="84"/>
      <c r="J4006" s="125"/>
      <c r="K4006" s="125"/>
    </row>
    <row r="4007" spans="1:11" x14ac:dyDescent="0.25">
      <c r="A4007" s="110"/>
      <c r="B4007" s="129"/>
      <c r="C4007" s="129"/>
      <c r="D4007" s="129"/>
      <c r="E4007" s="56"/>
      <c r="F4007" s="133"/>
      <c r="G4007" s="56"/>
      <c r="H4007" s="84"/>
      <c r="I4007" s="84"/>
      <c r="J4007" s="125"/>
      <c r="K4007" s="125"/>
    </row>
    <row r="4008" spans="1:11" x14ac:dyDescent="0.25">
      <c r="A4008" s="110"/>
      <c r="B4008" s="129"/>
      <c r="C4008" s="129"/>
      <c r="D4008" s="129"/>
      <c r="E4008" s="56"/>
      <c r="F4008" s="133"/>
      <c r="G4008" s="56"/>
      <c r="H4008" s="84"/>
      <c r="I4008" s="84"/>
      <c r="J4008" s="125"/>
      <c r="K4008" s="125"/>
    </row>
    <row r="4009" spans="1:11" x14ac:dyDescent="0.25">
      <c r="A4009" s="110"/>
      <c r="B4009" s="129"/>
      <c r="C4009" s="129"/>
      <c r="D4009" s="129"/>
      <c r="E4009" s="56"/>
      <c r="F4009" s="133"/>
      <c r="G4009" s="56"/>
      <c r="H4009" s="84"/>
      <c r="I4009" s="84"/>
      <c r="J4009" s="125"/>
      <c r="K4009" s="125"/>
    </row>
    <row r="4010" spans="1:11" x14ac:dyDescent="0.25">
      <c r="A4010" s="110"/>
      <c r="B4010" s="129"/>
      <c r="C4010" s="129"/>
      <c r="D4010" s="129"/>
      <c r="E4010" s="56"/>
      <c r="F4010" s="133"/>
      <c r="G4010" s="56"/>
      <c r="H4010" s="84"/>
      <c r="I4010" s="84"/>
      <c r="J4010" s="125"/>
      <c r="K4010" s="125"/>
    </row>
    <row r="4011" spans="1:11" x14ac:dyDescent="0.25">
      <c r="A4011" s="110"/>
      <c r="B4011" s="129"/>
      <c r="C4011" s="129"/>
      <c r="D4011" s="129"/>
      <c r="E4011" s="56"/>
      <c r="F4011" s="133"/>
      <c r="G4011" s="56"/>
      <c r="H4011" s="84"/>
      <c r="I4011" s="84"/>
      <c r="J4011" s="125"/>
      <c r="K4011" s="125"/>
    </row>
    <row r="4012" spans="1:11" x14ac:dyDescent="0.25">
      <c r="A4012" s="110"/>
      <c r="B4012" s="129"/>
      <c r="C4012" s="129"/>
      <c r="D4012" s="129"/>
      <c r="E4012" s="56"/>
      <c r="F4012" s="133"/>
      <c r="G4012" s="56"/>
      <c r="H4012" s="84"/>
      <c r="I4012" s="84"/>
      <c r="J4012" s="125"/>
      <c r="K4012" s="125"/>
    </row>
    <row r="4013" spans="1:11" x14ac:dyDescent="0.25">
      <c r="A4013" s="110"/>
      <c r="B4013" s="129"/>
      <c r="C4013" s="129"/>
      <c r="D4013" s="129"/>
      <c r="E4013" s="56"/>
      <c r="F4013" s="133"/>
      <c r="G4013" s="56"/>
      <c r="H4013" s="84"/>
      <c r="I4013" s="84"/>
      <c r="J4013" s="125"/>
      <c r="K4013" s="125"/>
    </row>
    <row r="4014" spans="1:11" x14ac:dyDescent="0.25">
      <c r="A4014" s="110"/>
      <c r="B4014" s="129"/>
      <c r="C4014" s="129"/>
      <c r="D4014" s="129"/>
      <c r="E4014" s="56"/>
      <c r="F4014" s="133"/>
      <c r="G4014" s="56"/>
      <c r="H4014" s="84"/>
      <c r="I4014" s="84"/>
      <c r="J4014" s="125"/>
      <c r="K4014" s="125"/>
    </row>
    <row r="4015" spans="1:11" x14ac:dyDescent="0.25">
      <c r="A4015" s="110"/>
      <c r="B4015" s="129"/>
      <c r="C4015" s="129"/>
      <c r="D4015" s="129"/>
      <c r="E4015" s="56"/>
      <c r="F4015" s="133"/>
      <c r="G4015" s="56"/>
      <c r="H4015" s="84"/>
      <c r="I4015" s="84"/>
      <c r="J4015" s="125"/>
      <c r="K4015" s="125"/>
    </row>
    <row r="4016" spans="1:11" x14ac:dyDescent="0.25">
      <c r="A4016" s="110"/>
      <c r="B4016" s="129"/>
      <c r="C4016" s="129"/>
      <c r="D4016" s="129"/>
      <c r="E4016" s="56"/>
      <c r="F4016" s="133"/>
      <c r="G4016" s="56"/>
      <c r="H4016" s="84"/>
      <c r="I4016" s="84"/>
      <c r="J4016" s="125"/>
      <c r="K4016" s="125"/>
    </row>
    <row r="4017" spans="1:11" x14ac:dyDescent="0.25">
      <c r="A4017" s="110"/>
      <c r="B4017" s="129"/>
      <c r="C4017" s="129"/>
      <c r="D4017" s="129"/>
      <c r="E4017" s="56"/>
      <c r="F4017" s="133"/>
      <c r="G4017" s="56"/>
      <c r="H4017" s="84"/>
      <c r="I4017" s="84"/>
      <c r="J4017" s="125"/>
      <c r="K4017" s="125"/>
    </row>
    <row r="4018" spans="1:11" x14ac:dyDescent="0.25">
      <c r="A4018" s="110"/>
      <c r="B4018" s="129"/>
      <c r="C4018" s="129"/>
      <c r="D4018" s="129"/>
      <c r="E4018" s="56"/>
      <c r="F4018" s="133"/>
      <c r="G4018" s="56"/>
      <c r="H4018" s="84"/>
      <c r="I4018" s="84"/>
      <c r="J4018" s="125"/>
      <c r="K4018" s="125"/>
    </row>
    <row r="4019" spans="1:11" x14ac:dyDescent="0.25">
      <c r="A4019" s="110"/>
      <c r="B4019" s="129"/>
      <c r="C4019" s="129"/>
      <c r="D4019" s="129"/>
      <c r="E4019" s="56"/>
      <c r="F4019" s="133"/>
      <c r="G4019" s="56"/>
      <c r="H4019" s="84"/>
      <c r="I4019" s="84"/>
      <c r="J4019" s="125"/>
      <c r="K4019" s="125"/>
    </row>
    <row r="4020" spans="1:11" x14ac:dyDescent="0.25">
      <c r="A4020" s="110"/>
      <c r="B4020" s="129"/>
      <c r="C4020" s="129"/>
      <c r="D4020" s="129"/>
      <c r="E4020" s="56"/>
      <c r="F4020" s="133"/>
      <c r="G4020" s="56"/>
      <c r="H4020" s="84"/>
      <c r="I4020" s="84"/>
      <c r="J4020" s="125"/>
      <c r="K4020" s="125"/>
    </row>
    <row r="4021" spans="1:11" x14ac:dyDescent="0.25">
      <c r="A4021" s="110"/>
      <c r="B4021" s="129"/>
      <c r="C4021" s="129"/>
      <c r="D4021" s="129"/>
      <c r="E4021" s="56"/>
      <c r="F4021" s="133"/>
      <c r="G4021" s="56"/>
      <c r="H4021" s="84"/>
      <c r="I4021" s="84"/>
      <c r="J4021" s="125"/>
      <c r="K4021" s="125"/>
    </row>
    <row r="4022" spans="1:11" x14ac:dyDescent="0.25">
      <c r="A4022" s="110"/>
      <c r="B4022" s="129"/>
      <c r="C4022" s="129"/>
      <c r="D4022" s="129"/>
      <c r="E4022" s="56"/>
      <c r="F4022" s="133"/>
      <c r="G4022" s="56"/>
      <c r="H4022" s="84"/>
      <c r="I4022" s="84"/>
      <c r="J4022" s="125"/>
      <c r="K4022" s="125"/>
    </row>
    <row r="4023" spans="1:11" x14ac:dyDescent="0.25">
      <c r="A4023" s="110"/>
      <c r="B4023" s="129"/>
      <c r="C4023" s="129"/>
      <c r="D4023" s="129"/>
      <c r="E4023" s="56"/>
      <c r="F4023" s="133"/>
      <c r="G4023" s="56"/>
      <c r="H4023" s="84"/>
      <c r="I4023" s="84"/>
      <c r="J4023" s="125"/>
      <c r="K4023" s="125"/>
    </row>
    <row r="4024" spans="1:11" x14ac:dyDescent="0.25">
      <c r="A4024" s="110"/>
      <c r="B4024" s="129"/>
      <c r="C4024" s="129"/>
      <c r="D4024" s="129"/>
      <c r="E4024" s="56"/>
      <c r="F4024" s="133"/>
      <c r="G4024" s="56"/>
      <c r="H4024" s="84"/>
      <c r="I4024" s="84"/>
      <c r="J4024" s="125"/>
      <c r="K4024" s="125"/>
    </row>
    <row r="4025" spans="1:11" x14ac:dyDescent="0.25">
      <c r="A4025" s="110"/>
      <c r="B4025" s="129"/>
      <c r="C4025" s="129"/>
      <c r="D4025" s="129"/>
      <c r="E4025" s="56"/>
      <c r="F4025" s="133"/>
      <c r="G4025" s="56"/>
      <c r="H4025" s="84"/>
      <c r="I4025" s="84"/>
      <c r="J4025" s="125"/>
      <c r="K4025" s="125"/>
    </row>
    <row r="4026" spans="1:11" x14ac:dyDescent="0.25">
      <c r="A4026" s="110"/>
      <c r="B4026" s="129"/>
      <c r="C4026" s="129"/>
      <c r="D4026" s="129"/>
      <c r="E4026" s="56"/>
      <c r="F4026" s="133"/>
      <c r="G4026" s="56"/>
      <c r="H4026" s="84"/>
      <c r="I4026" s="84"/>
      <c r="J4026" s="125"/>
      <c r="K4026" s="125"/>
    </row>
    <row r="4027" spans="1:11" x14ac:dyDescent="0.25">
      <c r="A4027" s="110"/>
      <c r="B4027" s="129"/>
      <c r="C4027" s="129"/>
      <c r="D4027" s="129"/>
      <c r="E4027" s="56"/>
      <c r="F4027" s="133"/>
      <c r="G4027" s="56"/>
      <c r="H4027" s="84"/>
      <c r="I4027" s="84"/>
      <c r="J4027" s="125"/>
      <c r="K4027" s="125"/>
    </row>
    <row r="4028" spans="1:11" x14ac:dyDescent="0.25">
      <c r="A4028" s="110"/>
      <c r="B4028" s="129"/>
      <c r="C4028" s="129"/>
      <c r="D4028" s="129"/>
      <c r="E4028" s="56"/>
      <c r="F4028" s="133"/>
      <c r="G4028" s="56"/>
      <c r="H4028" s="84"/>
      <c r="I4028" s="84"/>
      <c r="J4028" s="125"/>
      <c r="K4028" s="125"/>
    </row>
    <row r="4029" spans="1:11" x14ac:dyDescent="0.25">
      <c r="A4029" s="110"/>
      <c r="B4029" s="129"/>
      <c r="C4029" s="129"/>
      <c r="D4029" s="129"/>
      <c r="E4029" s="56"/>
      <c r="F4029" s="133"/>
      <c r="G4029" s="56"/>
      <c r="H4029" s="84"/>
      <c r="I4029" s="84"/>
      <c r="J4029" s="125"/>
      <c r="K4029" s="125"/>
    </row>
    <row r="4030" spans="1:11" x14ac:dyDescent="0.25">
      <c r="A4030" s="110"/>
      <c r="B4030" s="129"/>
      <c r="C4030" s="129"/>
      <c r="D4030" s="129"/>
      <c r="E4030" s="56"/>
      <c r="F4030" s="133"/>
      <c r="G4030" s="56"/>
      <c r="H4030" s="84"/>
      <c r="I4030" s="84"/>
      <c r="J4030" s="125"/>
      <c r="K4030" s="125"/>
    </row>
    <row r="4031" spans="1:11" x14ac:dyDescent="0.25">
      <c r="A4031" s="110"/>
      <c r="B4031" s="129"/>
      <c r="C4031" s="129"/>
      <c r="D4031" s="129"/>
      <c r="E4031" s="56"/>
      <c r="F4031" s="133"/>
      <c r="G4031" s="56"/>
      <c r="H4031" s="84"/>
      <c r="I4031" s="84"/>
      <c r="J4031" s="125"/>
      <c r="K4031" s="125"/>
    </row>
    <row r="4032" spans="1:11" x14ac:dyDescent="0.25">
      <c r="A4032" s="110"/>
      <c r="B4032" s="129"/>
      <c r="C4032" s="129"/>
      <c r="D4032" s="129"/>
      <c r="E4032" s="56"/>
      <c r="F4032" s="133"/>
      <c r="G4032" s="56"/>
      <c r="H4032" s="84"/>
      <c r="I4032" s="84"/>
      <c r="J4032" s="125"/>
      <c r="K4032" s="125"/>
    </row>
    <row r="4033" spans="1:11" x14ac:dyDescent="0.25">
      <c r="A4033" s="110"/>
      <c r="B4033" s="129"/>
      <c r="C4033" s="129"/>
      <c r="D4033" s="129"/>
      <c r="E4033" s="56"/>
      <c r="F4033" s="133"/>
      <c r="G4033" s="56"/>
      <c r="H4033" s="84"/>
      <c r="I4033" s="84"/>
      <c r="J4033" s="125"/>
      <c r="K4033" s="125"/>
    </row>
    <row r="4034" spans="1:11" x14ac:dyDescent="0.25">
      <c r="A4034" s="110"/>
      <c r="B4034" s="129"/>
      <c r="C4034" s="129"/>
      <c r="D4034" s="129"/>
      <c r="E4034" s="56"/>
      <c r="F4034" s="133"/>
      <c r="G4034" s="56"/>
      <c r="H4034" s="84"/>
      <c r="I4034" s="84"/>
      <c r="J4034" s="125"/>
      <c r="K4034" s="125"/>
    </row>
    <row r="4035" spans="1:11" x14ac:dyDescent="0.25">
      <c r="A4035" s="110"/>
      <c r="B4035" s="129"/>
      <c r="C4035" s="129"/>
      <c r="D4035" s="129"/>
      <c r="E4035" s="56"/>
      <c r="F4035" s="133"/>
      <c r="G4035" s="56"/>
      <c r="H4035" s="84"/>
      <c r="I4035" s="84"/>
      <c r="J4035" s="125"/>
      <c r="K4035" s="125"/>
    </row>
    <row r="4036" spans="1:11" x14ac:dyDescent="0.25">
      <c r="A4036" s="110"/>
      <c r="B4036" s="129"/>
      <c r="C4036" s="129"/>
      <c r="D4036" s="129"/>
      <c r="E4036" s="56"/>
      <c r="F4036" s="133"/>
      <c r="G4036" s="56"/>
      <c r="H4036" s="84"/>
      <c r="I4036" s="84"/>
      <c r="J4036" s="125"/>
      <c r="K4036" s="125"/>
    </row>
    <row r="4037" spans="1:11" x14ac:dyDescent="0.25">
      <c r="A4037" s="110"/>
      <c r="B4037" s="129"/>
      <c r="C4037" s="129"/>
      <c r="D4037" s="129"/>
      <c r="E4037" s="56"/>
      <c r="F4037" s="133"/>
      <c r="G4037" s="56"/>
      <c r="H4037" s="84"/>
      <c r="I4037" s="84"/>
      <c r="J4037" s="125"/>
      <c r="K4037" s="125"/>
    </row>
    <row r="4038" spans="1:11" x14ac:dyDescent="0.25">
      <c r="A4038" s="110"/>
      <c r="B4038" s="129"/>
      <c r="C4038" s="129"/>
      <c r="D4038" s="129"/>
      <c r="E4038" s="56"/>
      <c r="F4038" s="133"/>
      <c r="G4038" s="56"/>
      <c r="H4038" s="84"/>
      <c r="I4038" s="84"/>
      <c r="J4038" s="125"/>
      <c r="K4038" s="125"/>
    </row>
    <row r="4039" spans="1:11" x14ac:dyDescent="0.25">
      <c r="A4039" s="110"/>
      <c r="B4039" s="129"/>
      <c r="C4039" s="129"/>
      <c r="D4039" s="129"/>
      <c r="E4039" s="56"/>
      <c r="F4039" s="133"/>
      <c r="G4039" s="56"/>
      <c r="H4039" s="84"/>
      <c r="I4039" s="84"/>
      <c r="J4039" s="125"/>
      <c r="K4039" s="125"/>
    </row>
    <row r="4040" spans="1:11" x14ac:dyDescent="0.25">
      <c r="A4040" s="110"/>
      <c r="B4040" s="129"/>
      <c r="C4040" s="129"/>
      <c r="D4040" s="129"/>
      <c r="E4040" s="56"/>
      <c r="F4040" s="133"/>
      <c r="G4040" s="56"/>
      <c r="H4040" s="84"/>
      <c r="I4040" s="84"/>
      <c r="J4040" s="125"/>
      <c r="K4040" s="125"/>
    </row>
    <row r="4041" spans="1:11" x14ac:dyDescent="0.25">
      <c r="A4041" s="110"/>
      <c r="B4041" s="129"/>
      <c r="C4041" s="129"/>
      <c r="D4041" s="129"/>
      <c r="E4041" s="56"/>
      <c r="F4041" s="133"/>
      <c r="G4041" s="56"/>
      <c r="H4041" s="84"/>
      <c r="I4041" s="84"/>
      <c r="J4041" s="125"/>
      <c r="K4041" s="125"/>
    </row>
    <row r="4042" spans="1:11" x14ac:dyDescent="0.25">
      <c r="A4042" s="110"/>
      <c r="B4042" s="129"/>
      <c r="C4042" s="129"/>
      <c r="D4042" s="129"/>
      <c r="E4042" s="56"/>
      <c r="F4042" s="133"/>
      <c r="G4042" s="56"/>
      <c r="H4042" s="84"/>
      <c r="I4042" s="84"/>
      <c r="J4042" s="125"/>
      <c r="K4042" s="125"/>
    </row>
    <row r="4043" spans="1:11" x14ac:dyDescent="0.25">
      <c r="A4043" s="110"/>
      <c r="B4043" s="129"/>
      <c r="C4043" s="129"/>
      <c r="D4043" s="129"/>
      <c r="E4043" s="56"/>
      <c r="F4043" s="133"/>
      <c r="G4043" s="56"/>
      <c r="H4043" s="84"/>
      <c r="I4043" s="84"/>
      <c r="J4043" s="125"/>
      <c r="K4043" s="125"/>
    </row>
    <row r="4044" spans="1:11" x14ac:dyDescent="0.25">
      <c r="A4044" s="110"/>
      <c r="B4044" s="129"/>
      <c r="C4044" s="129"/>
      <c r="D4044" s="129"/>
      <c r="E4044" s="56"/>
      <c r="F4044" s="133"/>
      <c r="G4044" s="56"/>
      <c r="H4044" s="84"/>
      <c r="I4044" s="84"/>
      <c r="J4044" s="125"/>
      <c r="K4044" s="125"/>
    </row>
    <row r="4045" spans="1:11" x14ac:dyDescent="0.25">
      <c r="A4045" s="110"/>
      <c r="B4045" s="129"/>
      <c r="C4045" s="129"/>
      <c r="D4045" s="129"/>
      <c r="E4045" s="56"/>
      <c r="F4045" s="133"/>
      <c r="G4045" s="56"/>
      <c r="H4045" s="84"/>
      <c r="I4045" s="84"/>
      <c r="J4045" s="125"/>
      <c r="K4045" s="125"/>
    </row>
    <row r="4046" spans="1:11" x14ac:dyDescent="0.25">
      <c r="A4046" s="110"/>
      <c r="B4046" s="129"/>
      <c r="C4046" s="129"/>
      <c r="D4046" s="129"/>
      <c r="E4046" s="56"/>
      <c r="F4046" s="133"/>
      <c r="G4046" s="56"/>
      <c r="H4046" s="84"/>
      <c r="I4046" s="84"/>
      <c r="J4046" s="125"/>
      <c r="K4046" s="125"/>
    </row>
    <row r="4047" spans="1:11" x14ac:dyDescent="0.25">
      <c r="A4047" s="110"/>
      <c r="B4047" s="129"/>
      <c r="C4047" s="129"/>
      <c r="D4047" s="129"/>
      <c r="E4047" s="56"/>
      <c r="F4047" s="133"/>
      <c r="G4047" s="56"/>
      <c r="H4047" s="84"/>
      <c r="I4047" s="84"/>
      <c r="J4047" s="125"/>
      <c r="K4047" s="125"/>
    </row>
    <row r="4048" spans="1:11" x14ac:dyDescent="0.25">
      <c r="A4048" s="110"/>
      <c r="B4048" s="129"/>
      <c r="C4048" s="129"/>
      <c r="D4048" s="129"/>
      <c r="E4048" s="56"/>
      <c r="F4048" s="133"/>
      <c r="G4048" s="56"/>
      <c r="H4048" s="84"/>
      <c r="I4048" s="84"/>
      <c r="J4048" s="125"/>
      <c r="K4048" s="125"/>
    </row>
    <row r="4049" spans="1:11" x14ac:dyDescent="0.25">
      <c r="A4049" s="110"/>
      <c r="B4049" s="129"/>
      <c r="C4049" s="129"/>
      <c r="D4049" s="129"/>
      <c r="E4049" s="56"/>
      <c r="F4049" s="133"/>
      <c r="G4049" s="56"/>
      <c r="H4049" s="84"/>
      <c r="I4049" s="84"/>
      <c r="J4049" s="125"/>
      <c r="K4049" s="125"/>
    </row>
    <row r="4050" spans="1:11" x14ac:dyDescent="0.25">
      <c r="A4050" s="110"/>
      <c r="B4050" s="129"/>
      <c r="C4050" s="129"/>
      <c r="D4050" s="129"/>
      <c r="E4050" s="56"/>
      <c r="F4050" s="133"/>
      <c r="G4050" s="56"/>
      <c r="H4050" s="84"/>
      <c r="I4050" s="84"/>
      <c r="J4050" s="125"/>
      <c r="K4050" s="125"/>
    </row>
    <row r="4051" spans="1:11" x14ac:dyDescent="0.25">
      <c r="A4051" s="110"/>
      <c r="B4051" s="129"/>
      <c r="C4051" s="129"/>
      <c r="D4051" s="129"/>
      <c r="E4051" s="56"/>
      <c r="F4051" s="133"/>
      <c r="G4051" s="56"/>
      <c r="H4051" s="84"/>
      <c r="I4051" s="84"/>
      <c r="J4051" s="125"/>
      <c r="K4051" s="125"/>
    </row>
    <row r="4052" spans="1:11" x14ac:dyDescent="0.25">
      <c r="A4052" s="110"/>
      <c r="B4052" s="129"/>
      <c r="C4052" s="129"/>
      <c r="D4052" s="129"/>
      <c r="E4052" s="56"/>
      <c r="F4052" s="133"/>
      <c r="G4052" s="56"/>
      <c r="H4052" s="84"/>
      <c r="I4052" s="84"/>
      <c r="J4052" s="125"/>
      <c r="K4052" s="125"/>
    </row>
    <row r="4053" spans="1:11" x14ac:dyDescent="0.25">
      <c r="A4053" s="110"/>
      <c r="B4053" s="129"/>
      <c r="C4053" s="129"/>
      <c r="D4053" s="129"/>
      <c r="E4053" s="56"/>
      <c r="F4053" s="133"/>
      <c r="G4053" s="56"/>
      <c r="H4053" s="84"/>
      <c r="I4053" s="84"/>
      <c r="J4053" s="125"/>
      <c r="K4053" s="125"/>
    </row>
    <row r="4054" spans="1:11" x14ac:dyDescent="0.25">
      <c r="A4054" s="110"/>
      <c r="B4054" s="129"/>
      <c r="C4054" s="129"/>
      <c r="D4054" s="129"/>
      <c r="E4054" s="56"/>
      <c r="F4054" s="133"/>
      <c r="G4054" s="56"/>
      <c r="H4054" s="84"/>
      <c r="I4054" s="84"/>
      <c r="J4054" s="125"/>
      <c r="K4054" s="125"/>
    </row>
    <row r="4055" spans="1:11" x14ac:dyDescent="0.25">
      <c r="A4055" s="110"/>
      <c r="B4055" s="129"/>
      <c r="C4055" s="129"/>
      <c r="D4055" s="129"/>
      <c r="E4055" s="56"/>
      <c r="F4055" s="133"/>
      <c r="G4055" s="56"/>
      <c r="H4055" s="84"/>
      <c r="I4055" s="84"/>
      <c r="J4055" s="125"/>
      <c r="K4055" s="125"/>
    </row>
    <row r="4056" spans="1:11" x14ac:dyDescent="0.25">
      <c r="A4056" s="110"/>
      <c r="B4056" s="129"/>
      <c r="C4056" s="129"/>
      <c r="D4056" s="129"/>
      <c r="E4056" s="56"/>
      <c r="F4056" s="133"/>
      <c r="G4056" s="56"/>
      <c r="H4056" s="84"/>
      <c r="I4056" s="84"/>
      <c r="J4056" s="125"/>
      <c r="K4056" s="125"/>
    </row>
    <row r="4057" spans="1:11" x14ac:dyDescent="0.25">
      <c r="A4057" s="110"/>
      <c r="B4057" s="129"/>
      <c r="C4057" s="129"/>
      <c r="D4057" s="129"/>
      <c r="E4057" s="56"/>
      <c r="F4057" s="133"/>
      <c r="G4057" s="56"/>
      <c r="H4057" s="84"/>
      <c r="I4057" s="84"/>
      <c r="J4057" s="125"/>
      <c r="K4057" s="125"/>
    </row>
    <row r="4058" spans="1:11" x14ac:dyDescent="0.25">
      <c r="A4058" s="110"/>
      <c r="B4058" s="129"/>
      <c r="C4058" s="129"/>
      <c r="D4058" s="129"/>
      <c r="E4058" s="56"/>
      <c r="F4058" s="133"/>
      <c r="G4058" s="56"/>
      <c r="H4058" s="84"/>
      <c r="I4058" s="84"/>
      <c r="J4058" s="125"/>
      <c r="K4058" s="125"/>
    </row>
    <row r="4059" spans="1:11" x14ac:dyDescent="0.25">
      <c r="A4059" s="110"/>
      <c r="B4059" s="129"/>
      <c r="C4059" s="129"/>
      <c r="D4059" s="129"/>
      <c r="E4059" s="56"/>
      <c r="F4059" s="133"/>
      <c r="G4059" s="56"/>
      <c r="H4059" s="84"/>
      <c r="I4059" s="84"/>
      <c r="J4059" s="125"/>
      <c r="K4059" s="125"/>
    </row>
    <row r="4060" spans="1:11" x14ac:dyDescent="0.25">
      <c r="A4060" s="110"/>
      <c r="B4060" s="129"/>
      <c r="C4060" s="129"/>
      <c r="D4060" s="129"/>
      <c r="E4060" s="56"/>
      <c r="F4060" s="133"/>
      <c r="G4060" s="56"/>
      <c r="H4060" s="84"/>
      <c r="I4060" s="84"/>
      <c r="J4060" s="125"/>
      <c r="K4060" s="125"/>
    </row>
    <row r="4061" spans="1:11" x14ac:dyDescent="0.25">
      <c r="A4061" s="110"/>
      <c r="B4061" s="129"/>
      <c r="C4061" s="129"/>
      <c r="D4061" s="129"/>
      <c r="E4061" s="56"/>
      <c r="F4061" s="133"/>
      <c r="G4061" s="56"/>
      <c r="H4061" s="84"/>
      <c r="I4061" s="84"/>
      <c r="J4061" s="125"/>
      <c r="K4061" s="125"/>
    </row>
    <row r="4062" spans="1:11" x14ac:dyDescent="0.25">
      <c r="A4062" s="110"/>
      <c r="B4062" s="129"/>
      <c r="C4062" s="129"/>
      <c r="D4062" s="129"/>
      <c r="E4062" s="56"/>
      <c r="F4062" s="133"/>
      <c r="G4062" s="56"/>
      <c r="H4062" s="84"/>
      <c r="I4062" s="84"/>
      <c r="J4062" s="125"/>
      <c r="K4062" s="125"/>
    </row>
    <row r="4063" spans="1:11" x14ac:dyDescent="0.25">
      <c r="A4063" s="110"/>
      <c r="B4063" s="129"/>
      <c r="C4063" s="129"/>
      <c r="D4063" s="129"/>
      <c r="E4063" s="56"/>
      <c r="F4063" s="133"/>
      <c r="G4063" s="56"/>
      <c r="H4063" s="84"/>
      <c r="I4063" s="84"/>
      <c r="J4063" s="125"/>
      <c r="K4063" s="125"/>
    </row>
    <row r="4064" spans="1:11" x14ac:dyDescent="0.25">
      <c r="A4064" s="110"/>
      <c r="B4064" s="129"/>
      <c r="C4064" s="129"/>
      <c r="D4064" s="129"/>
      <c r="E4064" s="56"/>
      <c r="F4064" s="133"/>
      <c r="G4064" s="56"/>
      <c r="H4064" s="84"/>
      <c r="I4064" s="84"/>
      <c r="J4064" s="125"/>
      <c r="K4064" s="125"/>
    </row>
    <row r="4065" spans="1:11" x14ac:dyDescent="0.25">
      <c r="A4065" s="110"/>
      <c r="B4065" s="129"/>
      <c r="C4065" s="129"/>
      <c r="D4065" s="129"/>
      <c r="E4065" s="56"/>
      <c r="F4065" s="133"/>
      <c r="G4065" s="56"/>
      <c r="H4065" s="84"/>
      <c r="I4065" s="84"/>
      <c r="J4065" s="125"/>
      <c r="K4065" s="125"/>
    </row>
    <row r="4066" spans="1:11" x14ac:dyDescent="0.25">
      <c r="A4066" s="110"/>
      <c r="B4066" s="129"/>
      <c r="C4066" s="129"/>
      <c r="D4066" s="129"/>
      <c r="E4066" s="56"/>
      <c r="F4066" s="133"/>
      <c r="G4066" s="56"/>
      <c r="H4066" s="84"/>
      <c r="I4066" s="84"/>
      <c r="J4066" s="125"/>
      <c r="K4066" s="125"/>
    </row>
    <row r="4067" spans="1:11" x14ac:dyDescent="0.25">
      <c r="A4067" s="110"/>
      <c r="B4067" s="129"/>
      <c r="C4067" s="129"/>
      <c r="D4067" s="129"/>
      <c r="E4067" s="56"/>
      <c r="F4067" s="133"/>
      <c r="G4067" s="56"/>
      <c r="H4067" s="84"/>
      <c r="I4067" s="84"/>
      <c r="J4067" s="125"/>
      <c r="K4067" s="125"/>
    </row>
    <row r="4068" spans="1:11" x14ac:dyDescent="0.25">
      <c r="A4068" s="110"/>
      <c r="B4068" s="129"/>
      <c r="C4068" s="129"/>
      <c r="D4068" s="129"/>
      <c r="E4068" s="56"/>
      <c r="F4068" s="133"/>
      <c r="G4068" s="56"/>
      <c r="H4068" s="84"/>
      <c r="I4068" s="84"/>
      <c r="J4068" s="125"/>
      <c r="K4068" s="125"/>
    </row>
    <row r="4069" spans="1:11" x14ac:dyDescent="0.25">
      <c r="A4069" s="110"/>
      <c r="B4069" s="129"/>
      <c r="C4069" s="129"/>
      <c r="D4069" s="129"/>
      <c r="E4069" s="56"/>
      <c r="F4069" s="133"/>
      <c r="G4069" s="56"/>
      <c r="H4069" s="84"/>
      <c r="I4069" s="84"/>
      <c r="J4069" s="125"/>
      <c r="K4069" s="125"/>
    </row>
    <row r="4070" spans="1:11" x14ac:dyDescent="0.25">
      <c r="A4070" s="110"/>
      <c r="B4070" s="129"/>
      <c r="C4070" s="129"/>
      <c r="D4070" s="129"/>
      <c r="E4070" s="56"/>
      <c r="F4070" s="133"/>
      <c r="G4070" s="56"/>
      <c r="H4070" s="84"/>
      <c r="I4070" s="84"/>
      <c r="J4070" s="125"/>
      <c r="K4070" s="125"/>
    </row>
    <row r="4071" spans="1:11" x14ac:dyDescent="0.25">
      <c r="A4071" s="110"/>
      <c r="B4071" s="129"/>
      <c r="C4071" s="129"/>
      <c r="D4071" s="129"/>
      <c r="E4071" s="56"/>
      <c r="F4071" s="133"/>
      <c r="G4071" s="56"/>
      <c r="H4071" s="84"/>
      <c r="I4071" s="84"/>
      <c r="J4071" s="125"/>
      <c r="K4071" s="125"/>
    </row>
    <row r="4072" spans="1:11" x14ac:dyDescent="0.25">
      <c r="A4072" s="110"/>
      <c r="B4072" s="129"/>
      <c r="C4072" s="129"/>
      <c r="D4072" s="129"/>
      <c r="E4072" s="56"/>
      <c r="F4072" s="133"/>
      <c r="G4072" s="56"/>
      <c r="H4072" s="84"/>
      <c r="I4072" s="84"/>
      <c r="J4072" s="125"/>
      <c r="K4072" s="125"/>
    </row>
    <row r="4073" spans="1:11" x14ac:dyDescent="0.25">
      <c r="A4073" s="110"/>
      <c r="B4073" s="129"/>
      <c r="C4073" s="129"/>
      <c r="D4073" s="129"/>
      <c r="E4073" s="56"/>
      <c r="F4073" s="133"/>
      <c r="G4073" s="56"/>
      <c r="H4073" s="84"/>
      <c r="I4073" s="84"/>
      <c r="J4073" s="125"/>
      <c r="K4073" s="125"/>
    </row>
    <row r="4074" spans="1:11" x14ac:dyDescent="0.25">
      <c r="A4074" s="110"/>
      <c r="B4074" s="129"/>
      <c r="C4074" s="129"/>
      <c r="D4074" s="129"/>
      <c r="E4074" s="56"/>
      <c r="F4074" s="133"/>
      <c r="G4074" s="56"/>
      <c r="H4074" s="84"/>
      <c r="I4074" s="84"/>
      <c r="J4074" s="125"/>
      <c r="K4074" s="125"/>
    </row>
    <row r="4075" spans="1:11" x14ac:dyDescent="0.25">
      <c r="A4075" s="110"/>
      <c r="B4075" s="129"/>
      <c r="C4075" s="129"/>
      <c r="D4075" s="129"/>
      <c r="E4075" s="56"/>
      <c r="F4075" s="133"/>
      <c r="G4075" s="56"/>
      <c r="H4075" s="84"/>
      <c r="I4075" s="84"/>
      <c r="J4075" s="125"/>
      <c r="K4075" s="125"/>
    </row>
    <row r="4076" spans="1:11" x14ac:dyDescent="0.25">
      <c r="A4076" s="110"/>
      <c r="B4076" s="129"/>
      <c r="C4076" s="129"/>
      <c r="D4076" s="129"/>
      <c r="E4076" s="56"/>
      <c r="F4076" s="133"/>
      <c r="G4076" s="56"/>
      <c r="H4076" s="84"/>
      <c r="I4076" s="84"/>
      <c r="J4076" s="125"/>
      <c r="K4076" s="125"/>
    </row>
    <row r="4077" spans="1:11" x14ac:dyDescent="0.25">
      <c r="A4077" s="110"/>
      <c r="B4077" s="129"/>
      <c r="C4077" s="129"/>
      <c r="D4077" s="129"/>
      <c r="E4077" s="56"/>
      <c r="F4077" s="133"/>
      <c r="G4077" s="56"/>
      <c r="H4077" s="84"/>
      <c r="I4077" s="84"/>
      <c r="J4077" s="125"/>
      <c r="K4077" s="125"/>
    </row>
    <row r="4078" spans="1:11" x14ac:dyDescent="0.25">
      <c r="A4078" s="110"/>
      <c r="B4078" s="129"/>
      <c r="C4078" s="129"/>
      <c r="D4078" s="129"/>
      <c r="E4078" s="56"/>
      <c r="F4078" s="133"/>
      <c r="G4078" s="56"/>
      <c r="H4078" s="84"/>
      <c r="I4078" s="84"/>
      <c r="J4078" s="125"/>
      <c r="K4078" s="125"/>
    </row>
    <row r="4079" spans="1:11" x14ac:dyDescent="0.25">
      <c r="A4079" s="110"/>
      <c r="B4079" s="129"/>
      <c r="C4079" s="129"/>
      <c r="D4079" s="129"/>
      <c r="E4079" s="56"/>
      <c r="F4079" s="133"/>
      <c r="G4079" s="56"/>
      <c r="H4079" s="84"/>
      <c r="I4079" s="84"/>
      <c r="J4079" s="125"/>
      <c r="K4079" s="125"/>
    </row>
    <row r="4080" spans="1:11" x14ac:dyDescent="0.25">
      <c r="A4080" s="110"/>
      <c r="B4080" s="129"/>
      <c r="C4080" s="129"/>
      <c r="D4080" s="129"/>
      <c r="E4080" s="56"/>
      <c r="F4080" s="133"/>
      <c r="G4080" s="56"/>
      <c r="H4080" s="84"/>
      <c r="I4080" s="84"/>
      <c r="J4080" s="125"/>
      <c r="K4080" s="125"/>
    </row>
    <row r="4081" spans="1:11" x14ac:dyDescent="0.25">
      <c r="A4081" s="110"/>
      <c r="B4081" s="129"/>
      <c r="C4081" s="129"/>
      <c r="D4081" s="129"/>
      <c r="E4081" s="56"/>
      <c r="F4081" s="133"/>
      <c r="G4081" s="56"/>
      <c r="H4081" s="84"/>
      <c r="I4081" s="84"/>
      <c r="J4081" s="125"/>
      <c r="K4081" s="125"/>
    </row>
    <row r="4082" spans="1:11" x14ac:dyDescent="0.25">
      <c r="A4082" s="110"/>
      <c r="B4082" s="129"/>
      <c r="C4082" s="129"/>
      <c r="D4082" s="129"/>
      <c r="E4082" s="56"/>
      <c r="F4082" s="133"/>
      <c r="G4082" s="56"/>
      <c r="H4082" s="84"/>
      <c r="I4082" s="84"/>
      <c r="J4082" s="125"/>
      <c r="K4082" s="125"/>
    </row>
    <row r="4083" spans="1:11" x14ac:dyDescent="0.25">
      <c r="A4083" s="110"/>
      <c r="B4083" s="129"/>
      <c r="C4083" s="129"/>
      <c r="D4083" s="129"/>
      <c r="E4083" s="56"/>
      <c r="F4083" s="133"/>
      <c r="G4083" s="56"/>
      <c r="H4083" s="84"/>
      <c r="I4083" s="84"/>
      <c r="J4083" s="125"/>
      <c r="K4083" s="125"/>
    </row>
    <row r="4084" spans="1:11" x14ac:dyDescent="0.25">
      <c r="A4084" s="110"/>
      <c r="B4084" s="129"/>
      <c r="C4084" s="129"/>
      <c r="D4084" s="129"/>
      <c r="E4084" s="56"/>
      <c r="F4084" s="133"/>
      <c r="G4084" s="56"/>
      <c r="H4084" s="84"/>
      <c r="I4084" s="84"/>
      <c r="J4084" s="125"/>
      <c r="K4084" s="125"/>
    </row>
    <row r="4085" spans="1:11" x14ac:dyDescent="0.25">
      <c r="A4085" s="110"/>
      <c r="B4085" s="129"/>
      <c r="C4085" s="129"/>
      <c r="D4085" s="129"/>
      <c r="E4085" s="56"/>
      <c r="F4085" s="133"/>
      <c r="G4085" s="56"/>
      <c r="H4085" s="84"/>
      <c r="I4085" s="84"/>
      <c r="J4085" s="125"/>
      <c r="K4085" s="125"/>
    </row>
    <row r="4086" spans="1:11" x14ac:dyDescent="0.25">
      <c r="A4086" s="110"/>
      <c r="B4086" s="129"/>
      <c r="C4086" s="129"/>
      <c r="D4086" s="129"/>
      <c r="E4086" s="56"/>
      <c r="F4086" s="133"/>
      <c r="G4086" s="56"/>
      <c r="H4086" s="84"/>
      <c r="I4086" s="84"/>
      <c r="J4086" s="125"/>
      <c r="K4086" s="125"/>
    </row>
    <row r="4087" spans="1:11" x14ac:dyDescent="0.25">
      <c r="A4087" s="110"/>
      <c r="B4087" s="129"/>
      <c r="C4087" s="129"/>
      <c r="D4087" s="129"/>
      <c r="E4087" s="56"/>
      <c r="F4087" s="133"/>
      <c r="G4087" s="56"/>
      <c r="H4087" s="84"/>
      <c r="I4087" s="84"/>
      <c r="J4087" s="125"/>
      <c r="K4087" s="125"/>
    </row>
    <row r="4088" spans="1:11" x14ac:dyDescent="0.25">
      <c r="A4088" s="110"/>
      <c r="B4088" s="129"/>
      <c r="C4088" s="129"/>
      <c r="D4088" s="129"/>
      <c r="E4088" s="56"/>
      <c r="F4088" s="133"/>
      <c r="G4088" s="56"/>
      <c r="H4088" s="84"/>
      <c r="I4088" s="84"/>
      <c r="J4088" s="125"/>
      <c r="K4088" s="125"/>
    </row>
    <row r="4089" spans="1:11" x14ac:dyDescent="0.25">
      <c r="A4089" s="110"/>
      <c r="B4089" s="129"/>
      <c r="C4089" s="129"/>
      <c r="D4089" s="129"/>
      <c r="E4089" s="56"/>
      <c r="F4089" s="133"/>
      <c r="G4089" s="56"/>
      <c r="H4089" s="84"/>
      <c r="I4089" s="84"/>
      <c r="J4089" s="125"/>
      <c r="K4089" s="125"/>
    </row>
    <row r="4090" spans="1:11" x14ac:dyDescent="0.25">
      <c r="A4090" s="110"/>
      <c r="B4090" s="129"/>
      <c r="C4090" s="129"/>
      <c r="D4090" s="129"/>
      <c r="E4090" s="56"/>
      <c r="F4090" s="133"/>
      <c r="G4090" s="56"/>
      <c r="H4090" s="84"/>
      <c r="I4090" s="84"/>
      <c r="J4090" s="125"/>
      <c r="K4090" s="125"/>
    </row>
    <row r="4091" spans="1:11" x14ac:dyDescent="0.25">
      <c r="A4091" s="110"/>
      <c r="B4091" s="129"/>
      <c r="C4091" s="129"/>
      <c r="D4091" s="129"/>
      <c r="E4091" s="56"/>
      <c r="F4091" s="133"/>
      <c r="G4091" s="56"/>
      <c r="H4091" s="84"/>
      <c r="I4091" s="84"/>
      <c r="J4091" s="125"/>
      <c r="K4091" s="125"/>
    </row>
    <row r="4092" spans="1:11" x14ac:dyDescent="0.25">
      <c r="A4092" s="110"/>
      <c r="B4092" s="129"/>
      <c r="C4092" s="129"/>
      <c r="D4092" s="129"/>
      <c r="E4092" s="56"/>
      <c r="F4092" s="133"/>
      <c r="G4092" s="56"/>
      <c r="H4092" s="84"/>
      <c r="I4092" s="84"/>
      <c r="J4092" s="125"/>
      <c r="K4092" s="125"/>
    </row>
    <row r="4093" spans="1:11" x14ac:dyDescent="0.25">
      <c r="A4093" s="110"/>
      <c r="B4093" s="129"/>
      <c r="C4093" s="129"/>
      <c r="D4093" s="129"/>
      <c r="E4093" s="56"/>
      <c r="F4093" s="133"/>
      <c r="G4093" s="56"/>
      <c r="H4093" s="84"/>
      <c r="I4093" s="84"/>
      <c r="J4093" s="125"/>
      <c r="K4093" s="125"/>
    </row>
    <row r="4094" spans="1:11" x14ac:dyDescent="0.25">
      <c r="A4094" s="110"/>
      <c r="B4094" s="129"/>
      <c r="C4094" s="129"/>
      <c r="D4094" s="129"/>
      <c r="E4094" s="56"/>
      <c r="F4094" s="133"/>
      <c r="G4094" s="56"/>
      <c r="H4094" s="84"/>
      <c r="I4094" s="84"/>
      <c r="J4094" s="125"/>
      <c r="K4094" s="125"/>
    </row>
    <row r="4095" spans="1:11" x14ac:dyDescent="0.25">
      <c r="A4095" s="110"/>
      <c r="B4095" s="129"/>
      <c r="C4095" s="129"/>
      <c r="D4095" s="129"/>
      <c r="E4095" s="56"/>
      <c r="F4095" s="133"/>
      <c r="G4095" s="56"/>
      <c r="H4095" s="84"/>
      <c r="I4095" s="84"/>
      <c r="J4095" s="125"/>
      <c r="K4095" s="125"/>
    </row>
    <row r="4096" spans="1:11" x14ac:dyDescent="0.25">
      <c r="A4096" s="110"/>
      <c r="B4096" s="129"/>
      <c r="C4096" s="129"/>
      <c r="D4096" s="129"/>
      <c r="E4096" s="56"/>
      <c r="F4096" s="133"/>
      <c r="G4096" s="56"/>
      <c r="H4096" s="84"/>
      <c r="I4096" s="84"/>
      <c r="J4096" s="125"/>
      <c r="K4096" s="125"/>
    </row>
    <row r="4097" spans="1:11" x14ac:dyDescent="0.25">
      <c r="A4097" s="110"/>
      <c r="B4097" s="129"/>
      <c r="C4097" s="129"/>
      <c r="D4097" s="129"/>
      <c r="E4097" s="56"/>
      <c r="F4097" s="133"/>
      <c r="G4097" s="56"/>
      <c r="H4097" s="84"/>
      <c r="I4097" s="84"/>
      <c r="J4097" s="125"/>
      <c r="K4097" s="125"/>
    </row>
    <row r="4098" spans="1:11" x14ac:dyDescent="0.25">
      <c r="A4098" s="110"/>
      <c r="B4098" s="129"/>
      <c r="C4098" s="129"/>
      <c r="D4098" s="129"/>
      <c r="E4098" s="56"/>
      <c r="F4098" s="133"/>
      <c r="G4098" s="56"/>
      <c r="H4098" s="84"/>
      <c r="I4098" s="84"/>
      <c r="J4098" s="125"/>
      <c r="K4098" s="125"/>
    </row>
    <row r="4099" spans="1:11" x14ac:dyDescent="0.25">
      <c r="A4099" s="110"/>
      <c r="B4099" s="129"/>
      <c r="C4099" s="129"/>
      <c r="D4099" s="129"/>
      <c r="E4099" s="56"/>
      <c r="F4099" s="133"/>
      <c r="G4099" s="56"/>
      <c r="H4099" s="84"/>
      <c r="I4099" s="84"/>
      <c r="J4099" s="125"/>
      <c r="K4099" s="125"/>
    </row>
    <row r="4100" spans="1:11" x14ac:dyDescent="0.25">
      <c r="A4100" s="110"/>
      <c r="B4100" s="129"/>
      <c r="C4100" s="129"/>
      <c r="D4100" s="129"/>
      <c r="E4100" s="56"/>
      <c r="F4100" s="133"/>
      <c r="G4100" s="56"/>
      <c r="H4100" s="84"/>
      <c r="I4100" s="84"/>
      <c r="J4100" s="125"/>
      <c r="K4100" s="125"/>
    </row>
    <row r="4101" spans="1:11" x14ac:dyDescent="0.25">
      <c r="A4101" s="110"/>
      <c r="B4101" s="129"/>
      <c r="C4101" s="129"/>
      <c r="D4101" s="129"/>
      <c r="E4101" s="56"/>
      <c r="F4101" s="133"/>
      <c r="G4101" s="56"/>
      <c r="H4101" s="84"/>
      <c r="I4101" s="84"/>
      <c r="J4101" s="125"/>
      <c r="K4101" s="125"/>
    </row>
    <row r="4102" spans="1:11" x14ac:dyDescent="0.25">
      <c r="A4102" s="110"/>
      <c r="B4102" s="129"/>
      <c r="C4102" s="129"/>
      <c r="D4102" s="129"/>
      <c r="E4102" s="56"/>
      <c r="F4102" s="133"/>
      <c r="G4102" s="56"/>
      <c r="H4102" s="84"/>
      <c r="I4102" s="84"/>
      <c r="J4102" s="125"/>
      <c r="K4102" s="125"/>
    </row>
    <row r="4103" spans="1:11" x14ac:dyDescent="0.25">
      <c r="A4103" s="110"/>
      <c r="B4103" s="129"/>
      <c r="C4103" s="129"/>
      <c r="D4103" s="129"/>
      <c r="E4103" s="56"/>
      <c r="F4103" s="133"/>
      <c r="G4103" s="56"/>
      <c r="H4103" s="84"/>
      <c r="I4103" s="84"/>
      <c r="J4103" s="125"/>
      <c r="K4103" s="125"/>
    </row>
    <row r="4104" spans="1:11" x14ac:dyDescent="0.25">
      <c r="A4104" s="110"/>
      <c r="B4104" s="129"/>
      <c r="C4104" s="129"/>
      <c r="D4104" s="129"/>
      <c r="E4104" s="56"/>
      <c r="F4104" s="133"/>
      <c r="G4104" s="56"/>
      <c r="H4104" s="84"/>
      <c r="I4104" s="84"/>
      <c r="J4104" s="125"/>
      <c r="K4104" s="125"/>
    </row>
    <row r="4105" spans="1:11" x14ac:dyDescent="0.25">
      <c r="A4105" s="110"/>
      <c r="B4105" s="129"/>
      <c r="C4105" s="129"/>
      <c r="D4105" s="129"/>
      <c r="E4105" s="56"/>
      <c r="F4105" s="133"/>
      <c r="G4105" s="56"/>
      <c r="H4105" s="84"/>
      <c r="I4105" s="84"/>
      <c r="J4105" s="125"/>
      <c r="K4105" s="125"/>
    </row>
    <row r="4106" spans="1:11" x14ac:dyDescent="0.25">
      <c r="A4106" s="110"/>
      <c r="B4106" s="129"/>
      <c r="C4106" s="129"/>
      <c r="D4106" s="129"/>
      <c r="E4106" s="56"/>
      <c r="F4106" s="133"/>
      <c r="G4106" s="56"/>
      <c r="H4106" s="84"/>
      <c r="I4106" s="84"/>
      <c r="J4106" s="125"/>
      <c r="K4106" s="125"/>
    </row>
    <row r="4107" spans="1:11" x14ac:dyDescent="0.25">
      <c r="A4107" s="110"/>
      <c r="B4107" s="129"/>
      <c r="C4107" s="129"/>
      <c r="D4107" s="129"/>
      <c r="E4107" s="56"/>
      <c r="F4107" s="133"/>
      <c r="G4107" s="56"/>
      <c r="H4107" s="84"/>
      <c r="I4107" s="84"/>
      <c r="J4107" s="125"/>
      <c r="K4107" s="125"/>
    </row>
    <row r="4108" spans="1:11" x14ac:dyDescent="0.25">
      <c r="A4108" s="110"/>
      <c r="B4108" s="129"/>
      <c r="C4108" s="129"/>
      <c r="D4108" s="129"/>
      <c r="E4108" s="56"/>
      <c r="F4108" s="133"/>
      <c r="G4108" s="56"/>
      <c r="H4108" s="84"/>
      <c r="I4108" s="84"/>
      <c r="J4108" s="125"/>
      <c r="K4108" s="125"/>
    </row>
    <row r="4109" spans="1:11" x14ac:dyDescent="0.25">
      <c r="A4109" s="110"/>
      <c r="B4109" s="129"/>
      <c r="C4109" s="129"/>
      <c r="D4109" s="129"/>
      <c r="E4109" s="56"/>
      <c r="F4109" s="133"/>
      <c r="G4109" s="56"/>
      <c r="H4109" s="84"/>
      <c r="I4109" s="84"/>
      <c r="J4109" s="125"/>
      <c r="K4109" s="125"/>
    </row>
    <row r="4110" spans="1:11" x14ac:dyDescent="0.25">
      <c r="A4110" s="110"/>
      <c r="B4110" s="129"/>
      <c r="C4110" s="129"/>
      <c r="D4110" s="129"/>
      <c r="E4110" s="56"/>
      <c r="F4110" s="133"/>
      <c r="G4110" s="56"/>
      <c r="H4110" s="84"/>
      <c r="I4110" s="84"/>
      <c r="J4110" s="125"/>
      <c r="K4110" s="125"/>
    </row>
    <row r="4111" spans="1:11" x14ac:dyDescent="0.25">
      <c r="A4111" s="110"/>
      <c r="B4111" s="129"/>
      <c r="C4111" s="129"/>
      <c r="D4111" s="129"/>
      <c r="E4111" s="56"/>
      <c r="F4111" s="133"/>
      <c r="G4111" s="56"/>
      <c r="H4111" s="84"/>
      <c r="I4111" s="84"/>
      <c r="J4111" s="125"/>
      <c r="K4111" s="125"/>
    </row>
    <row r="4112" spans="1:11" x14ac:dyDescent="0.25">
      <c r="A4112" s="110"/>
      <c r="B4112" s="129"/>
      <c r="C4112" s="129"/>
      <c r="D4112" s="129"/>
      <c r="E4112" s="56"/>
      <c r="F4112" s="133"/>
      <c r="G4112" s="56"/>
      <c r="H4112" s="84"/>
      <c r="I4112" s="84"/>
      <c r="J4112" s="125"/>
      <c r="K4112" s="125"/>
    </row>
    <row r="4113" spans="1:11" x14ac:dyDescent="0.25">
      <c r="A4113" s="110"/>
      <c r="B4113" s="129"/>
      <c r="C4113" s="129"/>
      <c r="D4113" s="129"/>
      <c r="E4113" s="56"/>
      <c r="F4113" s="133"/>
      <c r="G4113" s="56"/>
      <c r="H4113" s="84"/>
      <c r="I4113" s="84"/>
      <c r="J4113" s="125"/>
      <c r="K4113" s="125"/>
    </row>
    <row r="4114" spans="1:11" x14ac:dyDescent="0.25">
      <c r="A4114" s="110"/>
      <c r="B4114" s="129"/>
      <c r="C4114" s="129"/>
      <c r="D4114" s="129"/>
      <c r="E4114" s="56"/>
      <c r="F4114" s="133"/>
      <c r="G4114" s="56"/>
      <c r="H4114" s="84"/>
      <c r="I4114" s="84"/>
      <c r="J4114" s="125"/>
      <c r="K4114" s="125"/>
    </row>
    <row r="4115" spans="1:11" x14ac:dyDescent="0.25">
      <c r="A4115" s="110"/>
      <c r="B4115" s="129"/>
      <c r="C4115" s="129"/>
      <c r="D4115" s="129"/>
      <c r="E4115" s="56"/>
      <c r="F4115" s="133"/>
      <c r="G4115" s="56"/>
      <c r="H4115" s="84"/>
      <c r="I4115" s="84"/>
      <c r="J4115" s="125"/>
      <c r="K4115" s="125"/>
    </row>
    <row r="4116" spans="1:11" x14ac:dyDescent="0.25">
      <c r="A4116" s="110"/>
      <c r="B4116" s="129"/>
      <c r="C4116" s="129"/>
      <c r="D4116" s="129"/>
      <c r="E4116" s="56"/>
      <c r="F4116" s="133"/>
      <c r="G4116" s="56"/>
      <c r="H4116" s="84"/>
      <c r="I4116" s="84"/>
      <c r="J4116" s="125"/>
      <c r="K4116" s="125"/>
    </row>
    <row r="4117" spans="1:11" x14ac:dyDescent="0.25">
      <c r="A4117" s="110"/>
      <c r="B4117" s="129"/>
      <c r="C4117" s="129"/>
      <c r="D4117" s="129"/>
      <c r="E4117" s="56"/>
      <c r="F4117" s="133"/>
      <c r="G4117" s="56"/>
      <c r="H4117" s="84"/>
      <c r="I4117" s="84"/>
      <c r="J4117" s="125"/>
      <c r="K4117" s="125"/>
    </row>
    <row r="4118" spans="1:11" x14ac:dyDescent="0.25">
      <c r="A4118" s="110"/>
      <c r="B4118" s="129"/>
      <c r="C4118" s="129"/>
      <c r="D4118" s="129"/>
      <c r="E4118" s="56"/>
      <c r="F4118" s="133"/>
      <c r="G4118" s="56"/>
      <c r="H4118" s="84"/>
      <c r="I4118" s="84"/>
      <c r="J4118" s="125"/>
      <c r="K4118" s="125"/>
    </row>
    <row r="4119" spans="1:11" x14ac:dyDescent="0.25">
      <c r="A4119" s="110"/>
      <c r="B4119" s="129"/>
      <c r="C4119" s="129"/>
      <c r="D4119" s="129"/>
      <c r="E4119" s="56"/>
      <c r="F4119" s="133"/>
      <c r="G4119" s="56"/>
      <c r="H4119" s="84"/>
      <c r="I4119" s="84"/>
      <c r="J4119" s="125"/>
      <c r="K4119" s="125"/>
    </row>
    <row r="4120" spans="1:11" x14ac:dyDescent="0.25">
      <c r="A4120" s="110"/>
      <c r="B4120" s="129"/>
      <c r="C4120" s="129"/>
      <c r="D4120" s="129"/>
      <c r="E4120" s="56"/>
      <c r="F4120" s="133"/>
      <c r="G4120" s="56"/>
      <c r="H4120" s="84"/>
      <c r="I4120" s="84"/>
      <c r="J4120" s="125"/>
      <c r="K4120" s="125"/>
    </row>
    <row r="4121" spans="1:11" x14ac:dyDescent="0.25">
      <c r="A4121" s="110"/>
      <c r="B4121" s="129"/>
      <c r="C4121" s="129"/>
      <c r="D4121" s="129"/>
      <c r="E4121" s="56"/>
      <c r="F4121" s="133"/>
      <c r="G4121" s="56"/>
      <c r="H4121" s="84"/>
      <c r="I4121" s="84"/>
      <c r="J4121" s="125"/>
      <c r="K4121" s="125"/>
    </row>
    <row r="4122" spans="1:11" x14ac:dyDescent="0.25">
      <c r="A4122" s="110"/>
      <c r="B4122" s="129"/>
      <c r="C4122" s="129"/>
      <c r="D4122" s="129"/>
      <c r="E4122" s="56"/>
      <c r="F4122" s="133"/>
      <c r="G4122" s="56"/>
      <c r="H4122" s="84"/>
      <c r="I4122" s="84"/>
      <c r="J4122" s="125"/>
      <c r="K4122" s="125"/>
    </row>
    <row r="4123" spans="1:11" x14ac:dyDescent="0.25">
      <c r="A4123" s="110"/>
      <c r="B4123" s="129"/>
      <c r="C4123" s="129"/>
      <c r="D4123" s="129"/>
      <c r="E4123" s="56"/>
      <c r="F4123" s="133"/>
      <c r="G4123" s="56"/>
      <c r="H4123" s="84"/>
      <c r="I4123" s="84"/>
      <c r="J4123" s="125"/>
      <c r="K4123" s="125"/>
    </row>
    <row r="4124" spans="1:11" x14ac:dyDescent="0.25">
      <c r="A4124" s="110"/>
      <c r="B4124" s="129"/>
      <c r="C4124" s="129"/>
      <c r="D4124" s="129"/>
      <c r="E4124" s="56"/>
      <c r="F4124" s="133"/>
      <c r="G4124" s="56"/>
      <c r="H4124" s="84"/>
      <c r="I4124" s="84"/>
      <c r="J4124" s="125"/>
      <c r="K4124" s="125"/>
    </row>
    <row r="4125" spans="1:11" x14ac:dyDescent="0.25">
      <c r="A4125" s="110"/>
      <c r="B4125" s="129"/>
      <c r="C4125" s="129"/>
      <c r="D4125" s="129"/>
      <c r="E4125" s="56"/>
      <c r="F4125" s="133"/>
      <c r="G4125" s="56"/>
      <c r="H4125" s="84"/>
      <c r="I4125" s="84"/>
      <c r="J4125" s="125"/>
      <c r="K4125" s="125"/>
    </row>
    <row r="4126" spans="1:11" x14ac:dyDescent="0.25">
      <c r="A4126" s="110"/>
      <c r="B4126" s="129"/>
      <c r="C4126" s="129"/>
      <c r="D4126" s="129"/>
      <c r="E4126" s="56"/>
      <c r="F4126" s="133"/>
      <c r="G4126" s="56"/>
      <c r="H4126" s="84"/>
      <c r="I4126" s="84"/>
      <c r="J4126" s="125"/>
      <c r="K4126" s="125"/>
    </row>
    <row r="4127" spans="1:11" x14ac:dyDescent="0.25">
      <c r="A4127" s="110"/>
      <c r="B4127" s="129"/>
      <c r="C4127" s="129"/>
      <c r="D4127" s="129"/>
      <c r="E4127" s="56"/>
      <c r="F4127" s="133"/>
      <c r="G4127" s="56"/>
      <c r="H4127" s="84"/>
      <c r="I4127" s="84"/>
      <c r="J4127" s="125"/>
      <c r="K4127" s="125"/>
    </row>
    <row r="4128" spans="1:11" x14ac:dyDescent="0.25">
      <c r="A4128" s="110"/>
      <c r="B4128" s="129"/>
      <c r="C4128" s="129"/>
      <c r="D4128" s="129"/>
      <c r="E4128" s="56"/>
      <c r="F4128" s="133"/>
      <c r="G4128" s="56"/>
      <c r="H4128" s="84"/>
      <c r="I4128" s="84"/>
      <c r="J4128" s="125"/>
      <c r="K4128" s="125"/>
    </row>
    <row r="4129" spans="1:11" x14ac:dyDescent="0.25">
      <c r="A4129" s="110"/>
      <c r="B4129" s="129"/>
      <c r="C4129" s="129"/>
      <c r="D4129" s="129"/>
      <c r="E4129" s="56"/>
      <c r="F4129" s="133"/>
      <c r="G4129" s="56"/>
      <c r="H4129" s="84"/>
      <c r="I4129" s="84"/>
      <c r="J4129" s="125"/>
      <c r="K4129" s="125"/>
    </row>
    <row r="4130" spans="1:11" x14ac:dyDescent="0.25">
      <c r="A4130" s="110"/>
      <c r="B4130" s="129"/>
      <c r="C4130" s="129"/>
      <c r="D4130" s="129"/>
      <c r="E4130" s="56"/>
      <c r="F4130" s="133"/>
      <c r="G4130" s="56"/>
      <c r="H4130" s="84"/>
      <c r="I4130" s="84"/>
      <c r="J4130" s="125"/>
      <c r="K4130" s="125"/>
    </row>
    <row r="4131" spans="1:11" x14ac:dyDescent="0.25">
      <c r="A4131" s="110"/>
      <c r="B4131" s="129"/>
      <c r="C4131" s="129"/>
      <c r="D4131" s="129"/>
      <c r="E4131" s="56"/>
      <c r="F4131" s="133"/>
      <c r="G4131" s="56"/>
      <c r="H4131" s="84"/>
      <c r="I4131" s="84"/>
      <c r="J4131" s="125"/>
      <c r="K4131" s="125"/>
    </row>
    <row r="4132" spans="1:11" x14ac:dyDescent="0.25">
      <c r="A4132" s="110"/>
      <c r="B4132" s="129"/>
      <c r="C4132" s="129"/>
      <c r="D4132" s="129"/>
      <c r="E4132" s="56"/>
      <c r="F4132" s="133"/>
      <c r="G4132" s="56"/>
      <c r="H4132" s="84"/>
      <c r="I4132" s="84"/>
      <c r="J4132" s="125"/>
      <c r="K4132" s="125"/>
    </row>
    <row r="4133" spans="1:11" x14ac:dyDescent="0.25">
      <c r="A4133" s="110"/>
      <c r="B4133" s="129"/>
      <c r="C4133" s="129"/>
      <c r="D4133" s="129"/>
      <c r="E4133" s="56"/>
      <c r="F4133" s="133"/>
      <c r="G4133" s="56"/>
      <c r="H4133" s="84"/>
      <c r="I4133" s="84"/>
      <c r="J4133" s="125"/>
      <c r="K4133" s="125"/>
    </row>
    <row r="4134" spans="1:11" x14ac:dyDescent="0.25">
      <c r="A4134" s="110"/>
      <c r="B4134" s="129"/>
      <c r="C4134" s="129"/>
      <c r="D4134" s="129"/>
      <c r="E4134" s="56"/>
      <c r="F4134" s="133"/>
      <c r="G4134" s="56"/>
      <c r="H4134" s="84"/>
      <c r="I4134" s="84"/>
      <c r="J4134" s="125"/>
      <c r="K4134" s="125"/>
    </row>
    <row r="4135" spans="1:11" x14ac:dyDescent="0.25">
      <c r="A4135" s="110"/>
      <c r="B4135" s="129"/>
      <c r="C4135" s="129"/>
      <c r="D4135" s="129"/>
      <c r="E4135" s="56"/>
      <c r="F4135" s="133"/>
      <c r="G4135" s="56"/>
      <c r="H4135" s="84"/>
      <c r="I4135" s="84"/>
      <c r="J4135" s="125"/>
      <c r="K4135" s="125"/>
    </row>
    <row r="4136" spans="1:11" x14ac:dyDescent="0.25">
      <c r="A4136" s="110"/>
      <c r="B4136" s="129"/>
      <c r="C4136" s="129"/>
      <c r="D4136" s="129"/>
      <c r="E4136" s="56"/>
      <c r="F4136" s="133"/>
      <c r="G4136" s="56"/>
      <c r="H4136" s="84"/>
      <c r="I4136" s="84"/>
      <c r="J4136" s="125"/>
      <c r="K4136" s="125"/>
    </row>
    <row r="4137" spans="1:11" x14ac:dyDescent="0.25">
      <c r="A4137" s="110"/>
      <c r="B4137" s="129"/>
      <c r="C4137" s="129"/>
      <c r="D4137" s="129"/>
      <c r="E4137" s="56"/>
      <c r="F4137" s="133"/>
      <c r="G4137" s="56"/>
      <c r="H4137" s="84"/>
      <c r="I4137" s="84"/>
      <c r="J4137" s="125"/>
      <c r="K4137" s="125"/>
    </row>
    <row r="4138" spans="1:11" x14ac:dyDescent="0.25">
      <c r="A4138" s="110"/>
      <c r="B4138" s="129"/>
      <c r="C4138" s="129"/>
      <c r="D4138" s="129"/>
      <c r="E4138" s="56"/>
      <c r="F4138" s="133"/>
      <c r="G4138" s="56"/>
      <c r="H4138" s="84"/>
      <c r="I4138" s="84"/>
      <c r="J4138" s="125"/>
      <c r="K4138" s="125"/>
    </row>
    <row r="4139" spans="1:11" x14ac:dyDescent="0.25">
      <c r="A4139" s="110"/>
      <c r="B4139" s="129"/>
      <c r="C4139" s="129"/>
      <c r="D4139" s="129"/>
      <c r="E4139" s="56"/>
      <c r="F4139" s="133"/>
      <c r="G4139" s="56"/>
      <c r="H4139" s="84"/>
      <c r="I4139" s="84"/>
      <c r="J4139" s="125"/>
      <c r="K4139" s="125"/>
    </row>
    <row r="4140" spans="1:11" x14ac:dyDescent="0.25">
      <c r="A4140" s="110"/>
      <c r="B4140" s="129"/>
      <c r="C4140" s="129"/>
      <c r="D4140" s="129"/>
      <c r="E4140" s="56"/>
      <c r="F4140" s="133"/>
      <c r="G4140" s="56"/>
      <c r="H4140" s="84"/>
      <c r="I4140" s="84"/>
      <c r="J4140" s="125"/>
      <c r="K4140" s="125"/>
    </row>
    <row r="4141" spans="1:11" x14ac:dyDescent="0.25">
      <c r="A4141" s="110"/>
      <c r="B4141" s="129"/>
      <c r="C4141" s="129"/>
      <c r="D4141" s="129"/>
      <c r="E4141" s="56"/>
      <c r="F4141" s="133"/>
      <c r="G4141" s="56"/>
      <c r="H4141" s="84"/>
      <c r="I4141" s="84"/>
      <c r="J4141" s="125"/>
      <c r="K4141" s="125"/>
    </row>
    <row r="4142" spans="1:11" x14ac:dyDescent="0.25">
      <c r="A4142" s="110"/>
      <c r="B4142" s="129"/>
      <c r="C4142" s="129"/>
      <c r="D4142" s="129"/>
      <c r="E4142" s="56"/>
      <c r="F4142" s="133"/>
      <c r="G4142" s="56"/>
      <c r="H4142" s="84"/>
      <c r="I4142" s="84"/>
      <c r="J4142" s="125"/>
      <c r="K4142" s="125"/>
    </row>
    <row r="4143" spans="1:11" x14ac:dyDescent="0.25">
      <c r="A4143" s="110"/>
      <c r="B4143" s="129"/>
      <c r="C4143" s="129"/>
      <c r="D4143" s="129"/>
      <c r="E4143" s="56"/>
      <c r="F4143" s="133"/>
      <c r="G4143" s="56"/>
      <c r="H4143" s="84"/>
      <c r="I4143" s="84"/>
      <c r="J4143" s="125"/>
      <c r="K4143" s="125"/>
    </row>
    <row r="4144" spans="1:11" x14ac:dyDescent="0.25">
      <c r="A4144" s="110"/>
      <c r="B4144" s="129"/>
      <c r="C4144" s="129"/>
      <c r="D4144" s="129"/>
      <c r="E4144" s="56"/>
      <c r="F4144" s="133"/>
      <c r="G4144" s="56"/>
      <c r="H4144" s="84"/>
      <c r="I4144" s="84"/>
      <c r="J4144" s="125"/>
      <c r="K4144" s="125"/>
    </row>
    <row r="4145" spans="1:11" x14ac:dyDescent="0.25">
      <c r="A4145" s="110"/>
      <c r="B4145" s="129"/>
      <c r="C4145" s="129"/>
      <c r="D4145" s="129"/>
      <c r="E4145" s="56"/>
      <c r="F4145" s="133"/>
      <c r="G4145" s="56"/>
      <c r="H4145" s="84"/>
      <c r="I4145" s="84"/>
      <c r="J4145" s="125"/>
      <c r="K4145" s="125"/>
    </row>
    <row r="4146" spans="1:11" x14ac:dyDescent="0.25">
      <c r="A4146" s="110"/>
      <c r="B4146" s="129"/>
      <c r="C4146" s="129"/>
      <c r="D4146" s="129"/>
      <c r="E4146" s="56"/>
      <c r="F4146" s="133"/>
      <c r="G4146" s="56"/>
      <c r="H4146" s="84"/>
      <c r="I4146" s="84"/>
      <c r="J4146" s="125"/>
      <c r="K4146" s="125"/>
    </row>
    <row r="4147" spans="1:11" x14ac:dyDescent="0.25">
      <c r="A4147" s="110"/>
      <c r="B4147" s="129"/>
      <c r="C4147" s="129"/>
      <c r="D4147" s="129"/>
      <c r="E4147" s="56"/>
      <c r="F4147" s="133"/>
      <c r="G4147" s="56"/>
      <c r="H4147" s="84"/>
      <c r="I4147" s="84"/>
      <c r="J4147" s="125"/>
      <c r="K4147" s="125"/>
    </row>
    <row r="4148" spans="1:11" x14ac:dyDescent="0.25">
      <c r="A4148" s="110"/>
      <c r="B4148" s="129"/>
      <c r="C4148" s="129"/>
      <c r="D4148" s="129"/>
      <c r="E4148" s="56"/>
      <c r="F4148" s="133"/>
      <c r="G4148" s="56"/>
      <c r="H4148" s="84"/>
      <c r="I4148" s="84"/>
      <c r="J4148" s="125"/>
      <c r="K4148" s="125"/>
    </row>
    <row r="4149" spans="1:11" x14ac:dyDescent="0.25">
      <c r="A4149" s="110"/>
      <c r="B4149" s="129"/>
      <c r="C4149" s="129"/>
      <c r="D4149" s="129"/>
      <c r="E4149" s="56"/>
      <c r="F4149" s="133"/>
      <c r="G4149" s="56"/>
      <c r="H4149" s="84"/>
      <c r="I4149" s="84"/>
      <c r="J4149" s="125"/>
      <c r="K4149" s="125"/>
    </row>
    <row r="4150" spans="1:11" x14ac:dyDescent="0.25">
      <c r="A4150" s="110"/>
      <c r="B4150" s="129"/>
      <c r="C4150" s="129"/>
      <c r="D4150" s="129"/>
      <c r="E4150" s="56"/>
      <c r="F4150" s="133"/>
      <c r="G4150" s="56"/>
      <c r="H4150" s="84"/>
      <c r="I4150" s="84"/>
      <c r="J4150" s="125"/>
      <c r="K4150" s="125"/>
    </row>
    <row r="4151" spans="1:11" x14ac:dyDescent="0.25">
      <c r="A4151" s="110"/>
      <c r="B4151" s="129"/>
      <c r="C4151" s="129"/>
      <c r="D4151" s="129"/>
      <c r="E4151" s="56"/>
      <c r="F4151" s="133"/>
      <c r="G4151" s="56"/>
      <c r="H4151" s="84"/>
      <c r="I4151" s="84"/>
      <c r="J4151" s="125"/>
      <c r="K4151" s="125"/>
    </row>
    <row r="4152" spans="1:11" x14ac:dyDescent="0.25">
      <c r="A4152" s="110"/>
      <c r="B4152" s="129"/>
      <c r="C4152" s="129"/>
      <c r="D4152" s="129"/>
      <c r="E4152" s="56"/>
      <c r="F4152" s="133"/>
      <c r="G4152" s="56"/>
      <c r="H4152" s="84"/>
      <c r="I4152" s="84"/>
      <c r="J4152" s="125"/>
      <c r="K4152" s="125"/>
    </row>
    <row r="4153" spans="1:11" x14ac:dyDescent="0.25">
      <c r="A4153" s="110"/>
      <c r="B4153" s="129"/>
      <c r="C4153" s="129"/>
      <c r="D4153" s="129"/>
      <c r="E4153" s="56"/>
      <c r="F4153" s="133"/>
      <c r="G4153" s="56"/>
      <c r="H4153" s="84"/>
      <c r="I4153" s="84"/>
      <c r="J4153" s="125"/>
      <c r="K4153" s="125"/>
    </row>
    <row r="4154" spans="1:11" x14ac:dyDescent="0.25">
      <c r="A4154" s="110"/>
      <c r="B4154" s="129"/>
      <c r="C4154" s="129"/>
      <c r="D4154" s="129"/>
      <c r="E4154" s="56"/>
      <c r="F4154" s="133"/>
      <c r="G4154" s="56"/>
      <c r="H4154" s="84"/>
      <c r="I4154" s="84"/>
      <c r="J4154" s="125"/>
      <c r="K4154" s="125"/>
    </row>
    <row r="4155" spans="1:11" x14ac:dyDescent="0.25">
      <c r="A4155" s="110"/>
      <c r="B4155" s="129"/>
      <c r="C4155" s="129"/>
      <c r="D4155" s="129"/>
      <c r="E4155" s="56"/>
      <c r="F4155" s="133"/>
      <c r="G4155" s="56"/>
      <c r="H4155" s="84"/>
      <c r="I4155" s="84"/>
      <c r="J4155" s="125"/>
      <c r="K4155" s="125"/>
    </row>
    <row r="4156" spans="1:11" x14ac:dyDescent="0.25">
      <c r="A4156" s="110"/>
      <c r="B4156" s="129"/>
      <c r="C4156" s="129"/>
      <c r="D4156" s="129"/>
      <c r="E4156" s="56"/>
      <c r="F4156" s="133"/>
      <c r="G4156" s="56"/>
      <c r="H4156" s="84"/>
      <c r="I4156" s="84"/>
      <c r="J4156" s="125"/>
      <c r="K4156" s="125"/>
    </row>
    <row r="4157" spans="1:11" x14ac:dyDescent="0.25">
      <c r="A4157" s="110"/>
      <c r="B4157" s="129"/>
      <c r="C4157" s="129"/>
      <c r="D4157" s="129"/>
      <c r="E4157" s="56"/>
      <c r="F4157" s="133"/>
      <c r="G4157" s="56"/>
      <c r="H4157" s="84"/>
      <c r="I4157" s="84"/>
      <c r="J4157" s="125"/>
      <c r="K4157" s="125"/>
    </row>
    <row r="4158" spans="1:11" x14ac:dyDescent="0.25">
      <c r="A4158" s="110"/>
      <c r="B4158" s="129"/>
      <c r="C4158" s="129"/>
      <c r="D4158" s="129"/>
      <c r="E4158" s="56"/>
      <c r="F4158" s="133"/>
      <c r="G4158" s="56"/>
      <c r="H4158" s="84"/>
      <c r="I4158" s="84"/>
      <c r="J4158" s="125"/>
      <c r="K4158" s="125"/>
    </row>
    <row r="4159" spans="1:11" x14ac:dyDescent="0.25">
      <c r="A4159" s="110"/>
      <c r="B4159" s="129"/>
      <c r="C4159" s="129"/>
      <c r="D4159" s="129"/>
      <c r="E4159" s="56"/>
      <c r="F4159" s="133"/>
      <c r="G4159" s="56"/>
      <c r="H4159" s="84"/>
      <c r="I4159" s="84"/>
      <c r="J4159" s="125"/>
      <c r="K4159" s="125"/>
    </row>
    <row r="4160" spans="1:11" x14ac:dyDescent="0.25">
      <c r="A4160" s="110"/>
      <c r="B4160" s="129"/>
      <c r="C4160" s="129"/>
      <c r="D4160" s="129"/>
      <c r="E4160" s="56"/>
      <c r="F4160" s="133"/>
      <c r="G4160" s="56"/>
      <c r="H4160" s="84"/>
      <c r="I4160" s="84"/>
      <c r="J4160" s="125"/>
      <c r="K4160" s="125"/>
    </row>
    <row r="4161" spans="1:11" x14ac:dyDescent="0.25">
      <c r="A4161" s="110"/>
      <c r="B4161" s="129"/>
      <c r="C4161" s="129"/>
      <c r="D4161" s="129"/>
      <c r="E4161" s="56"/>
      <c r="F4161" s="133"/>
      <c r="G4161" s="56"/>
      <c r="H4161" s="84"/>
      <c r="I4161" s="84"/>
      <c r="J4161" s="125"/>
      <c r="K4161" s="125"/>
    </row>
    <row r="4162" spans="1:11" x14ac:dyDescent="0.25">
      <c r="A4162" s="110"/>
      <c r="B4162" s="129"/>
      <c r="C4162" s="129"/>
      <c r="D4162" s="129"/>
      <c r="E4162" s="56"/>
      <c r="F4162" s="133"/>
      <c r="G4162" s="56"/>
      <c r="H4162" s="84"/>
      <c r="I4162" s="84"/>
      <c r="J4162" s="125"/>
      <c r="K4162" s="125"/>
    </row>
    <row r="4163" spans="1:11" x14ac:dyDescent="0.25">
      <c r="A4163" s="110"/>
      <c r="B4163" s="129"/>
      <c r="C4163" s="129"/>
      <c r="D4163" s="129"/>
      <c r="E4163" s="56"/>
      <c r="F4163" s="133"/>
      <c r="G4163" s="56"/>
      <c r="H4163" s="84"/>
      <c r="I4163" s="84"/>
      <c r="J4163" s="125"/>
      <c r="K4163" s="125"/>
    </row>
    <row r="4164" spans="1:11" x14ac:dyDescent="0.25">
      <c r="A4164" s="110"/>
      <c r="B4164" s="129"/>
      <c r="C4164" s="129"/>
      <c r="D4164" s="129"/>
      <c r="E4164" s="56"/>
      <c r="F4164" s="133"/>
      <c r="G4164" s="56"/>
      <c r="H4164" s="84"/>
      <c r="I4164" s="84"/>
      <c r="J4164" s="125"/>
      <c r="K4164" s="125"/>
    </row>
    <row r="4165" spans="1:11" x14ac:dyDescent="0.25">
      <c r="A4165" s="110"/>
      <c r="B4165" s="129"/>
      <c r="C4165" s="129"/>
      <c r="D4165" s="129"/>
      <c r="E4165" s="56"/>
      <c r="F4165" s="133"/>
      <c r="G4165" s="56"/>
      <c r="H4165" s="84"/>
      <c r="I4165" s="84"/>
      <c r="J4165" s="125"/>
      <c r="K4165" s="125"/>
    </row>
    <row r="4166" spans="1:11" x14ac:dyDescent="0.25">
      <c r="A4166" s="110"/>
      <c r="B4166" s="129"/>
      <c r="C4166" s="129"/>
      <c r="D4166" s="129"/>
      <c r="E4166" s="56"/>
      <c r="F4166" s="133"/>
      <c r="G4166" s="56"/>
      <c r="H4166" s="84"/>
      <c r="I4166" s="84"/>
      <c r="J4166" s="125"/>
      <c r="K4166" s="125"/>
    </row>
    <row r="4167" spans="1:11" x14ac:dyDescent="0.25">
      <c r="A4167" s="110"/>
      <c r="B4167" s="129"/>
      <c r="C4167" s="129"/>
      <c r="D4167" s="129"/>
      <c r="E4167" s="56"/>
      <c r="F4167" s="133"/>
      <c r="G4167" s="56"/>
      <c r="H4167" s="84"/>
      <c r="I4167" s="84"/>
      <c r="J4167" s="125"/>
      <c r="K4167" s="125"/>
    </row>
    <row r="4168" spans="1:11" x14ac:dyDescent="0.25">
      <c r="A4168" s="110"/>
      <c r="B4168" s="129"/>
      <c r="C4168" s="129"/>
      <c r="D4168" s="129"/>
      <c r="E4168" s="56"/>
      <c r="F4168" s="133"/>
      <c r="G4168" s="56"/>
      <c r="H4168" s="84"/>
      <c r="I4168" s="84"/>
      <c r="J4168" s="125"/>
      <c r="K4168" s="125"/>
    </row>
    <row r="4169" spans="1:11" x14ac:dyDescent="0.25">
      <c r="A4169" s="110"/>
      <c r="B4169" s="129"/>
      <c r="C4169" s="129"/>
      <c r="D4169" s="129"/>
      <c r="E4169" s="56"/>
      <c r="F4169" s="133"/>
      <c r="G4169" s="56"/>
      <c r="H4169" s="84"/>
      <c r="I4169" s="84"/>
      <c r="J4169" s="125"/>
      <c r="K4169" s="125"/>
    </row>
    <row r="4170" spans="1:11" x14ac:dyDescent="0.25">
      <c r="A4170" s="110"/>
      <c r="B4170" s="129"/>
      <c r="C4170" s="129"/>
      <c r="D4170" s="129"/>
      <c r="E4170" s="56"/>
      <c r="F4170" s="133"/>
      <c r="G4170" s="56"/>
      <c r="H4170" s="84"/>
      <c r="I4170" s="84"/>
      <c r="J4170" s="125"/>
      <c r="K4170" s="125"/>
    </row>
    <row r="4171" spans="1:11" x14ac:dyDescent="0.25">
      <c r="A4171" s="110"/>
      <c r="B4171" s="129"/>
      <c r="C4171" s="129"/>
      <c r="D4171" s="129"/>
      <c r="E4171" s="56"/>
      <c r="F4171" s="133"/>
      <c r="G4171" s="56"/>
      <c r="H4171" s="84"/>
      <c r="I4171" s="84"/>
      <c r="J4171" s="125"/>
      <c r="K4171" s="125"/>
    </row>
    <row r="4172" spans="1:11" x14ac:dyDescent="0.25">
      <c r="A4172" s="110"/>
      <c r="B4172" s="129"/>
      <c r="C4172" s="129"/>
      <c r="D4172" s="129"/>
      <c r="E4172" s="56"/>
      <c r="F4172" s="133"/>
      <c r="G4172" s="56"/>
      <c r="H4172" s="84"/>
      <c r="I4172" s="84"/>
      <c r="J4172" s="125"/>
      <c r="K4172" s="125"/>
    </row>
    <row r="4173" spans="1:11" x14ac:dyDescent="0.25">
      <c r="A4173" s="110"/>
      <c r="B4173" s="129"/>
      <c r="C4173" s="129"/>
      <c r="D4173" s="129"/>
      <c r="E4173" s="56"/>
      <c r="F4173" s="133"/>
      <c r="G4173" s="56"/>
      <c r="H4173" s="84"/>
      <c r="I4173" s="84"/>
      <c r="J4173" s="125"/>
      <c r="K4173" s="125"/>
    </row>
    <row r="4174" spans="1:11" x14ac:dyDescent="0.25">
      <c r="A4174" s="110"/>
      <c r="B4174" s="129"/>
      <c r="C4174" s="129"/>
      <c r="D4174" s="129"/>
      <c r="E4174" s="56"/>
      <c r="F4174" s="133"/>
      <c r="G4174" s="56"/>
      <c r="H4174" s="84"/>
      <c r="I4174" s="84"/>
      <c r="J4174" s="125"/>
      <c r="K4174" s="125"/>
    </row>
    <row r="4175" spans="1:11" x14ac:dyDescent="0.25">
      <c r="A4175" s="110"/>
      <c r="B4175" s="129"/>
      <c r="C4175" s="129"/>
      <c r="D4175" s="129"/>
      <c r="E4175" s="56"/>
      <c r="F4175" s="133"/>
      <c r="G4175" s="56"/>
      <c r="H4175" s="84"/>
      <c r="I4175" s="84"/>
      <c r="J4175" s="125"/>
      <c r="K4175" s="125"/>
    </row>
    <row r="4176" spans="1:11" x14ac:dyDescent="0.25">
      <c r="A4176" s="110"/>
      <c r="B4176" s="129"/>
      <c r="C4176" s="129"/>
      <c r="D4176" s="129"/>
      <c r="E4176" s="56"/>
      <c r="F4176" s="133"/>
      <c r="G4176" s="56"/>
      <c r="H4176" s="84"/>
      <c r="I4176" s="84"/>
      <c r="J4176" s="125"/>
      <c r="K4176" s="125"/>
    </row>
    <row r="4177" spans="1:11" x14ac:dyDescent="0.25">
      <c r="A4177" s="110"/>
      <c r="B4177" s="129"/>
      <c r="C4177" s="129"/>
      <c r="D4177" s="129"/>
      <c r="E4177" s="56"/>
      <c r="F4177" s="133"/>
      <c r="G4177" s="56"/>
      <c r="H4177" s="84"/>
      <c r="I4177" s="84"/>
      <c r="J4177" s="125"/>
      <c r="K4177" s="125"/>
    </row>
    <row r="4178" spans="1:11" x14ac:dyDescent="0.25">
      <c r="A4178" s="110"/>
      <c r="B4178" s="129"/>
      <c r="C4178" s="129"/>
      <c r="D4178" s="129"/>
      <c r="E4178" s="56"/>
      <c r="F4178" s="133"/>
      <c r="G4178" s="56"/>
      <c r="H4178" s="84"/>
      <c r="I4178" s="84"/>
      <c r="J4178" s="125"/>
      <c r="K4178" s="125"/>
    </row>
    <row r="4179" spans="1:11" x14ac:dyDescent="0.25">
      <c r="A4179" s="110"/>
      <c r="B4179" s="129"/>
      <c r="C4179" s="129"/>
      <c r="D4179" s="129"/>
      <c r="E4179" s="56"/>
      <c r="F4179" s="133"/>
      <c r="G4179" s="56"/>
      <c r="H4179" s="84"/>
      <c r="I4179" s="84"/>
      <c r="J4179" s="125"/>
      <c r="K4179" s="125"/>
    </row>
    <row r="4180" spans="1:11" x14ac:dyDescent="0.25">
      <c r="A4180" s="110"/>
      <c r="B4180" s="129"/>
      <c r="C4180" s="129"/>
      <c r="D4180" s="129"/>
      <c r="E4180" s="56"/>
      <c r="F4180" s="133"/>
      <c r="G4180" s="56"/>
      <c r="H4180" s="84"/>
      <c r="I4180" s="84"/>
      <c r="J4180" s="125"/>
      <c r="K4180" s="125"/>
    </row>
    <row r="4181" spans="1:11" x14ac:dyDescent="0.25">
      <c r="A4181" s="110"/>
      <c r="B4181" s="129"/>
      <c r="C4181" s="129"/>
      <c r="D4181" s="129"/>
      <c r="E4181" s="56"/>
      <c r="F4181" s="133"/>
      <c r="G4181" s="56"/>
      <c r="H4181" s="84"/>
      <c r="I4181" s="84"/>
      <c r="J4181" s="125"/>
      <c r="K4181" s="125"/>
    </row>
    <row r="4182" spans="1:11" x14ac:dyDescent="0.25">
      <c r="A4182" s="110"/>
      <c r="B4182" s="129"/>
      <c r="C4182" s="129"/>
      <c r="D4182" s="129"/>
      <c r="E4182" s="56"/>
      <c r="F4182" s="133"/>
      <c r="G4182" s="56"/>
      <c r="H4182" s="84"/>
      <c r="I4182" s="84"/>
      <c r="J4182" s="125"/>
      <c r="K4182" s="125"/>
    </row>
    <row r="4183" spans="1:11" x14ac:dyDescent="0.25">
      <c r="A4183" s="110"/>
      <c r="B4183" s="129"/>
      <c r="C4183" s="129"/>
      <c r="D4183" s="129"/>
      <c r="E4183" s="56"/>
      <c r="F4183" s="133"/>
      <c r="G4183" s="56"/>
      <c r="H4183" s="84"/>
      <c r="I4183" s="84"/>
      <c r="J4183" s="125"/>
      <c r="K4183" s="125"/>
    </row>
    <row r="4184" spans="1:11" x14ac:dyDescent="0.25">
      <c r="A4184" s="110"/>
      <c r="B4184" s="129"/>
      <c r="C4184" s="129"/>
      <c r="D4184" s="129"/>
      <c r="E4184" s="56"/>
      <c r="F4184" s="133"/>
      <c r="G4184" s="56"/>
      <c r="H4184" s="84"/>
      <c r="I4184" s="84"/>
      <c r="J4184" s="125"/>
      <c r="K4184" s="125"/>
    </row>
    <row r="4185" spans="1:11" x14ac:dyDescent="0.25">
      <c r="A4185" s="110"/>
      <c r="B4185" s="129"/>
      <c r="C4185" s="129"/>
      <c r="D4185" s="129"/>
      <c r="E4185" s="56"/>
      <c r="F4185" s="133"/>
      <c r="G4185" s="56"/>
      <c r="H4185" s="84"/>
      <c r="I4185" s="84"/>
      <c r="J4185" s="125"/>
      <c r="K4185" s="125"/>
    </row>
    <row r="4186" spans="1:11" x14ac:dyDescent="0.25">
      <c r="A4186" s="110"/>
      <c r="B4186" s="129"/>
      <c r="C4186" s="129"/>
      <c r="D4186" s="129"/>
      <c r="E4186" s="56"/>
      <c r="F4186" s="133"/>
      <c r="G4186" s="56"/>
      <c r="H4186" s="84"/>
      <c r="I4186" s="84"/>
      <c r="J4186" s="125"/>
      <c r="K4186" s="125"/>
    </row>
    <row r="4187" spans="1:11" x14ac:dyDescent="0.25">
      <c r="A4187" s="110"/>
      <c r="B4187" s="129"/>
      <c r="C4187" s="129"/>
      <c r="D4187" s="129"/>
      <c r="E4187" s="56"/>
      <c r="F4187" s="133"/>
      <c r="G4187" s="56"/>
      <c r="H4187" s="84"/>
      <c r="I4187" s="84"/>
      <c r="J4187" s="125"/>
      <c r="K4187" s="125"/>
    </row>
    <row r="4188" spans="1:11" x14ac:dyDescent="0.25">
      <c r="A4188" s="110"/>
      <c r="B4188" s="129"/>
      <c r="C4188" s="129"/>
      <c r="D4188" s="129"/>
      <c r="E4188" s="56"/>
      <c r="F4188" s="133"/>
      <c r="G4188" s="56"/>
      <c r="H4188" s="84"/>
      <c r="I4188" s="84"/>
      <c r="J4188" s="125"/>
      <c r="K4188" s="125"/>
    </row>
    <row r="4189" spans="1:11" x14ac:dyDescent="0.25">
      <c r="A4189" s="110"/>
      <c r="B4189" s="129"/>
      <c r="C4189" s="129"/>
      <c r="D4189" s="129"/>
      <c r="E4189" s="56"/>
      <c r="F4189" s="133"/>
      <c r="G4189" s="56"/>
      <c r="H4189" s="84"/>
      <c r="I4189" s="84"/>
      <c r="J4189" s="125"/>
      <c r="K4189" s="125"/>
    </row>
    <row r="4190" spans="1:11" x14ac:dyDescent="0.25">
      <c r="A4190" s="110"/>
      <c r="B4190" s="129"/>
      <c r="C4190" s="129"/>
      <c r="D4190" s="129"/>
      <c r="E4190" s="56"/>
      <c r="F4190" s="133"/>
      <c r="G4190" s="56"/>
      <c r="H4190" s="84"/>
      <c r="I4190" s="84"/>
      <c r="J4190" s="125"/>
      <c r="K4190" s="125"/>
    </row>
    <row r="4191" spans="1:11" x14ac:dyDescent="0.25">
      <c r="A4191" s="110"/>
      <c r="B4191" s="129"/>
      <c r="C4191" s="129"/>
      <c r="D4191" s="129"/>
      <c r="E4191" s="56"/>
      <c r="F4191" s="133"/>
      <c r="G4191" s="56"/>
      <c r="H4191" s="84"/>
      <c r="I4191" s="84"/>
      <c r="J4191" s="125"/>
      <c r="K4191" s="125"/>
    </row>
    <row r="4192" spans="1:11" x14ac:dyDescent="0.25">
      <c r="A4192" s="110"/>
      <c r="B4192" s="129"/>
      <c r="C4192" s="129"/>
      <c r="D4192" s="129"/>
      <c r="E4192" s="56"/>
      <c r="F4192" s="133"/>
      <c r="G4192" s="56"/>
      <c r="H4192" s="84"/>
      <c r="I4192" s="84"/>
      <c r="J4192" s="125"/>
      <c r="K4192" s="125"/>
    </row>
    <row r="4193" spans="1:11" x14ac:dyDescent="0.25">
      <c r="A4193" s="110"/>
      <c r="B4193" s="129"/>
      <c r="C4193" s="129"/>
      <c r="D4193" s="129"/>
      <c r="E4193" s="56"/>
      <c r="F4193" s="133"/>
      <c r="G4193" s="56"/>
      <c r="H4193" s="84"/>
      <c r="I4193" s="84"/>
      <c r="J4193" s="125"/>
      <c r="K4193" s="125"/>
    </row>
    <row r="4194" spans="1:11" x14ac:dyDescent="0.25">
      <c r="A4194" s="110"/>
      <c r="B4194" s="129"/>
      <c r="C4194" s="129"/>
      <c r="D4194" s="129"/>
      <c r="E4194" s="56"/>
      <c r="F4194" s="133"/>
      <c r="G4194" s="56"/>
      <c r="H4194" s="84"/>
      <c r="I4194" s="84"/>
      <c r="J4194" s="125"/>
      <c r="K4194" s="125"/>
    </row>
    <row r="4195" spans="1:11" x14ac:dyDescent="0.25">
      <c r="A4195" s="110"/>
      <c r="B4195" s="129"/>
      <c r="C4195" s="129"/>
      <c r="D4195" s="129"/>
      <c r="E4195" s="56"/>
      <c r="F4195" s="133"/>
      <c r="G4195" s="56"/>
      <c r="H4195" s="84"/>
      <c r="I4195" s="84"/>
      <c r="J4195" s="125"/>
      <c r="K4195" s="125"/>
    </row>
    <row r="4196" spans="1:11" x14ac:dyDescent="0.25">
      <c r="A4196" s="110"/>
      <c r="B4196" s="129"/>
      <c r="C4196" s="129"/>
      <c r="D4196" s="129"/>
      <c r="E4196" s="56"/>
      <c r="F4196" s="133"/>
      <c r="G4196" s="56"/>
      <c r="H4196" s="84"/>
      <c r="I4196" s="84"/>
      <c r="J4196" s="125"/>
      <c r="K4196" s="125"/>
    </row>
    <row r="4197" spans="1:11" x14ac:dyDescent="0.25">
      <c r="A4197" s="110"/>
      <c r="B4197" s="129"/>
      <c r="C4197" s="129"/>
      <c r="D4197" s="129"/>
      <c r="E4197" s="56"/>
      <c r="F4197" s="133"/>
      <c r="G4197" s="56"/>
      <c r="H4197" s="84"/>
      <c r="I4197" s="84"/>
      <c r="J4197" s="125"/>
      <c r="K4197" s="125"/>
    </row>
    <row r="4198" spans="1:11" x14ac:dyDescent="0.25">
      <c r="A4198" s="110"/>
      <c r="B4198" s="129"/>
      <c r="C4198" s="129"/>
      <c r="D4198" s="129"/>
      <c r="E4198" s="56"/>
      <c r="F4198" s="133"/>
      <c r="G4198" s="56"/>
      <c r="H4198" s="84"/>
      <c r="I4198" s="84"/>
      <c r="J4198" s="125"/>
      <c r="K4198" s="125"/>
    </row>
    <row r="4199" spans="1:11" x14ac:dyDescent="0.25">
      <c r="A4199" s="110"/>
      <c r="B4199" s="129"/>
      <c r="C4199" s="129"/>
      <c r="D4199" s="129"/>
      <c r="E4199" s="56"/>
      <c r="F4199" s="133"/>
      <c r="G4199" s="56"/>
      <c r="H4199" s="84"/>
      <c r="I4199" s="84"/>
      <c r="J4199" s="125"/>
      <c r="K4199" s="125"/>
    </row>
    <row r="4200" spans="1:11" x14ac:dyDescent="0.25">
      <c r="A4200" s="110"/>
      <c r="B4200" s="129"/>
      <c r="C4200" s="129"/>
      <c r="D4200" s="129"/>
      <c r="E4200" s="56"/>
      <c r="F4200" s="133"/>
      <c r="G4200" s="56"/>
      <c r="H4200" s="84"/>
      <c r="I4200" s="84"/>
      <c r="J4200" s="125"/>
      <c r="K4200" s="125"/>
    </row>
    <row r="4201" spans="1:11" x14ac:dyDescent="0.25">
      <c r="A4201" s="110"/>
      <c r="B4201" s="129"/>
      <c r="C4201" s="129"/>
      <c r="D4201" s="129"/>
      <c r="E4201" s="56"/>
      <c r="F4201" s="133"/>
      <c r="G4201" s="56"/>
      <c r="H4201" s="84"/>
      <c r="I4201" s="84"/>
      <c r="J4201" s="125"/>
      <c r="K4201" s="125"/>
    </row>
    <row r="4202" spans="1:11" x14ac:dyDescent="0.25">
      <c r="A4202" s="110"/>
      <c r="B4202" s="129"/>
      <c r="C4202" s="129"/>
      <c r="D4202" s="129"/>
      <c r="E4202" s="56"/>
      <c r="F4202" s="133"/>
      <c r="G4202" s="56"/>
      <c r="H4202" s="84"/>
      <c r="I4202" s="84"/>
      <c r="J4202" s="125"/>
      <c r="K4202" s="125"/>
    </row>
    <row r="4203" spans="1:11" x14ac:dyDescent="0.25">
      <c r="A4203" s="110"/>
      <c r="B4203" s="129"/>
      <c r="C4203" s="129"/>
      <c r="D4203" s="129"/>
      <c r="E4203" s="56"/>
      <c r="F4203" s="133"/>
      <c r="G4203" s="56"/>
      <c r="H4203" s="84"/>
      <c r="I4203" s="84"/>
      <c r="J4203" s="125"/>
      <c r="K4203" s="125"/>
    </row>
    <row r="4204" spans="1:11" x14ac:dyDescent="0.25">
      <c r="A4204" s="110"/>
      <c r="B4204" s="129"/>
      <c r="C4204" s="129"/>
      <c r="D4204" s="129"/>
      <c r="E4204" s="56"/>
      <c r="F4204" s="133"/>
      <c r="G4204" s="56"/>
      <c r="H4204" s="84"/>
      <c r="I4204" s="84"/>
      <c r="J4204" s="125"/>
      <c r="K4204" s="125"/>
    </row>
    <row r="4205" spans="1:11" x14ac:dyDescent="0.25">
      <c r="A4205" s="110"/>
      <c r="B4205" s="129"/>
      <c r="C4205" s="129"/>
      <c r="D4205" s="129"/>
      <c r="E4205" s="56"/>
      <c r="F4205" s="133"/>
      <c r="G4205" s="56"/>
      <c r="H4205" s="84"/>
      <c r="I4205" s="84"/>
      <c r="J4205" s="125"/>
      <c r="K4205" s="125"/>
    </row>
    <row r="4206" spans="1:11" x14ac:dyDescent="0.25">
      <c r="A4206" s="110"/>
      <c r="B4206" s="129"/>
      <c r="C4206" s="129"/>
      <c r="D4206" s="129"/>
      <c r="E4206" s="56"/>
      <c r="F4206" s="133"/>
      <c r="G4206" s="56"/>
      <c r="H4206" s="84"/>
      <c r="I4206" s="84"/>
      <c r="J4206" s="125"/>
      <c r="K4206" s="125"/>
    </row>
    <row r="4207" spans="1:11" x14ac:dyDescent="0.25">
      <c r="A4207" s="110"/>
      <c r="B4207" s="129"/>
      <c r="C4207" s="129"/>
      <c r="D4207" s="129"/>
      <c r="E4207" s="56"/>
      <c r="F4207" s="133"/>
      <c r="G4207" s="56"/>
      <c r="H4207" s="84"/>
      <c r="I4207" s="84"/>
      <c r="J4207" s="125"/>
      <c r="K4207" s="125"/>
    </row>
    <row r="4208" spans="1:11" x14ac:dyDescent="0.25">
      <c r="A4208" s="110"/>
      <c r="B4208" s="129"/>
      <c r="C4208" s="129"/>
      <c r="D4208" s="129"/>
      <c r="E4208" s="56"/>
      <c r="F4208" s="133"/>
      <c r="G4208" s="56"/>
      <c r="H4208" s="84"/>
      <c r="I4208" s="84"/>
      <c r="J4208" s="125"/>
      <c r="K4208" s="125"/>
    </row>
    <row r="4209" spans="1:11" x14ac:dyDescent="0.25">
      <c r="A4209" s="110"/>
      <c r="B4209" s="129"/>
      <c r="C4209" s="129"/>
      <c r="D4209" s="129"/>
      <c r="E4209" s="56"/>
      <c r="F4209" s="133"/>
      <c r="G4209" s="56"/>
      <c r="H4209" s="84"/>
      <c r="I4209" s="84"/>
      <c r="J4209" s="125"/>
      <c r="K4209" s="125"/>
    </row>
    <row r="4210" spans="1:11" x14ac:dyDescent="0.25">
      <c r="A4210" s="110"/>
      <c r="B4210" s="129"/>
      <c r="C4210" s="129"/>
      <c r="D4210" s="129"/>
      <c r="E4210" s="56"/>
      <c r="F4210" s="133"/>
      <c r="G4210" s="56"/>
      <c r="H4210" s="84"/>
      <c r="I4210" s="84"/>
      <c r="J4210" s="125"/>
      <c r="K4210" s="125"/>
    </row>
    <row r="4211" spans="1:11" x14ac:dyDescent="0.25">
      <c r="A4211" s="110"/>
      <c r="B4211" s="129"/>
      <c r="C4211" s="129"/>
      <c r="D4211" s="129"/>
      <c r="E4211" s="56"/>
      <c r="F4211" s="133"/>
      <c r="G4211" s="56"/>
      <c r="H4211" s="84"/>
      <c r="I4211" s="84"/>
      <c r="J4211" s="125"/>
      <c r="K4211" s="125"/>
    </row>
    <row r="4212" spans="1:11" x14ac:dyDescent="0.25">
      <c r="A4212" s="110"/>
      <c r="B4212" s="129"/>
      <c r="C4212" s="129"/>
      <c r="D4212" s="129"/>
      <c r="E4212" s="56"/>
      <c r="F4212" s="133"/>
      <c r="G4212" s="56"/>
      <c r="H4212" s="84"/>
      <c r="I4212" s="84"/>
      <c r="J4212" s="125"/>
      <c r="K4212" s="125"/>
    </row>
    <row r="4213" spans="1:11" x14ac:dyDescent="0.25">
      <c r="A4213" s="110"/>
      <c r="B4213" s="129"/>
      <c r="C4213" s="129"/>
      <c r="D4213" s="129"/>
      <c r="E4213" s="56"/>
      <c r="F4213" s="133"/>
      <c r="G4213" s="56"/>
      <c r="H4213" s="84"/>
      <c r="I4213" s="84"/>
      <c r="J4213" s="125"/>
      <c r="K4213" s="125"/>
    </row>
    <row r="4214" spans="1:11" x14ac:dyDescent="0.25">
      <c r="A4214" s="110"/>
      <c r="B4214" s="129"/>
      <c r="C4214" s="129"/>
      <c r="D4214" s="129"/>
      <c r="E4214" s="56"/>
      <c r="F4214" s="133"/>
      <c r="G4214" s="56"/>
      <c r="H4214" s="84"/>
      <c r="I4214" s="84"/>
      <c r="J4214" s="125"/>
      <c r="K4214" s="125"/>
    </row>
    <row r="4215" spans="1:11" x14ac:dyDescent="0.25">
      <c r="A4215" s="110"/>
      <c r="B4215" s="129"/>
      <c r="C4215" s="129"/>
      <c r="D4215" s="129"/>
      <c r="E4215" s="56"/>
      <c r="F4215" s="133"/>
      <c r="G4215" s="56"/>
      <c r="H4215" s="84"/>
      <c r="I4215" s="84"/>
      <c r="J4215" s="125"/>
      <c r="K4215" s="125"/>
    </row>
    <row r="4216" spans="1:11" x14ac:dyDescent="0.25">
      <c r="A4216" s="110"/>
      <c r="B4216" s="129"/>
      <c r="C4216" s="129"/>
      <c r="D4216" s="129"/>
      <c r="E4216" s="56"/>
      <c r="F4216" s="133"/>
      <c r="G4216" s="56"/>
      <c r="H4216" s="84"/>
      <c r="I4216" s="84"/>
      <c r="J4216" s="125"/>
      <c r="K4216" s="125"/>
    </row>
    <row r="4217" spans="1:11" x14ac:dyDescent="0.25">
      <c r="A4217" s="110"/>
      <c r="B4217" s="129"/>
      <c r="C4217" s="129"/>
      <c r="D4217" s="129"/>
      <c r="E4217" s="56"/>
      <c r="F4217" s="133"/>
      <c r="G4217" s="56"/>
      <c r="H4217" s="84"/>
      <c r="I4217" s="84"/>
      <c r="J4217" s="125"/>
      <c r="K4217" s="125"/>
    </row>
    <row r="4218" spans="1:11" x14ac:dyDescent="0.25">
      <c r="A4218" s="110"/>
      <c r="B4218" s="129"/>
      <c r="C4218" s="129"/>
      <c r="D4218" s="129"/>
      <c r="E4218" s="56"/>
      <c r="F4218" s="133"/>
      <c r="G4218" s="56"/>
      <c r="H4218" s="84"/>
      <c r="I4218" s="84"/>
      <c r="J4218" s="125"/>
      <c r="K4218" s="125"/>
    </row>
    <row r="4219" spans="1:11" x14ac:dyDescent="0.25">
      <c r="A4219" s="110"/>
      <c r="B4219" s="129"/>
      <c r="C4219" s="129"/>
      <c r="D4219" s="129"/>
      <c r="E4219" s="56"/>
      <c r="F4219" s="133"/>
      <c r="G4219" s="56"/>
      <c r="H4219" s="84"/>
      <c r="I4219" s="84"/>
      <c r="J4219" s="125"/>
      <c r="K4219" s="125"/>
    </row>
    <row r="4220" spans="1:11" x14ac:dyDescent="0.25">
      <c r="A4220" s="110"/>
      <c r="B4220" s="129"/>
      <c r="C4220" s="129"/>
      <c r="D4220" s="129"/>
      <c r="E4220" s="56"/>
      <c r="F4220" s="133"/>
      <c r="G4220" s="56"/>
      <c r="H4220" s="84"/>
      <c r="I4220" s="84"/>
      <c r="J4220" s="125"/>
      <c r="K4220" s="125"/>
    </row>
    <row r="4221" spans="1:11" x14ac:dyDescent="0.25">
      <c r="A4221" s="110"/>
      <c r="B4221" s="129"/>
      <c r="C4221" s="129"/>
      <c r="D4221" s="129"/>
      <c r="E4221" s="56"/>
      <c r="F4221" s="133"/>
      <c r="G4221" s="56"/>
      <c r="H4221" s="84"/>
      <c r="I4221" s="84"/>
      <c r="J4221" s="125"/>
      <c r="K4221" s="125"/>
    </row>
    <row r="4222" spans="1:11" x14ac:dyDescent="0.25">
      <c r="A4222" s="110"/>
      <c r="B4222" s="129"/>
      <c r="C4222" s="129"/>
      <c r="D4222" s="129"/>
      <c r="E4222" s="56"/>
      <c r="F4222" s="133"/>
      <c r="G4222" s="56"/>
      <c r="H4222" s="84"/>
      <c r="I4222" s="84"/>
      <c r="J4222" s="125"/>
      <c r="K4222" s="125"/>
    </row>
    <row r="4223" spans="1:11" x14ac:dyDescent="0.25">
      <c r="A4223" s="110"/>
      <c r="B4223" s="129"/>
      <c r="C4223" s="129"/>
      <c r="D4223" s="129"/>
      <c r="E4223" s="56"/>
      <c r="F4223" s="133"/>
      <c r="G4223" s="56"/>
      <c r="H4223" s="84"/>
      <c r="I4223" s="84"/>
      <c r="J4223" s="125"/>
      <c r="K4223" s="125"/>
    </row>
    <row r="4224" spans="1:11" x14ac:dyDescent="0.25">
      <c r="A4224" s="110"/>
      <c r="B4224" s="129"/>
      <c r="C4224" s="129"/>
      <c r="D4224" s="129"/>
      <c r="E4224" s="56"/>
      <c r="F4224" s="133"/>
      <c r="G4224" s="56"/>
      <c r="H4224" s="84"/>
      <c r="I4224" s="84"/>
      <c r="J4224" s="125"/>
      <c r="K4224" s="125"/>
    </row>
    <row r="4225" spans="1:11" x14ac:dyDescent="0.25">
      <c r="A4225" s="110"/>
      <c r="B4225" s="129"/>
      <c r="C4225" s="129"/>
      <c r="D4225" s="129"/>
      <c r="E4225" s="56"/>
      <c r="F4225" s="133"/>
      <c r="G4225" s="56"/>
      <c r="H4225" s="84"/>
      <c r="I4225" s="84"/>
      <c r="J4225" s="125"/>
      <c r="K4225" s="125"/>
    </row>
    <row r="4226" spans="1:11" x14ac:dyDescent="0.25">
      <c r="A4226" s="110"/>
      <c r="B4226" s="129"/>
      <c r="C4226" s="129"/>
      <c r="D4226" s="129"/>
      <c r="E4226" s="56"/>
      <c r="F4226" s="133"/>
      <c r="G4226" s="56"/>
      <c r="H4226" s="84"/>
      <c r="I4226" s="84"/>
      <c r="J4226" s="125"/>
      <c r="K4226" s="125"/>
    </row>
    <row r="4227" spans="1:11" x14ac:dyDescent="0.25">
      <c r="A4227" s="110"/>
      <c r="B4227" s="129"/>
      <c r="C4227" s="129"/>
      <c r="D4227" s="129"/>
      <c r="E4227" s="56"/>
      <c r="F4227" s="133"/>
      <c r="G4227" s="56"/>
      <c r="H4227" s="84"/>
      <c r="I4227" s="84"/>
      <c r="J4227" s="125"/>
      <c r="K4227" s="125"/>
    </row>
    <row r="4228" spans="1:11" x14ac:dyDescent="0.25">
      <c r="A4228" s="110"/>
      <c r="B4228" s="129"/>
      <c r="C4228" s="129"/>
      <c r="D4228" s="129"/>
      <c r="E4228" s="56"/>
      <c r="F4228" s="133"/>
      <c r="G4228" s="56"/>
      <c r="H4228" s="84"/>
      <c r="I4228" s="84"/>
      <c r="J4228" s="125"/>
      <c r="K4228" s="125"/>
    </row>
    <row r="4229" spans="1:11" x14ac:dyDescent="0.25">
      <c r="A4229" s="110"/>
      <c r="B4229" s="129"/>
      <c r="C4229" s="129"/>
      <c r="D4229" s="129"/>
      <c r="E4229" s="56"/>
      <c r="F4229" s="133"/>
      <c r="G4229" s="56"/>
      <c r="H4229" s="84"/>
      <c r="I4229" s="84"/>
      <c r="J4229" s="125"/>
      <c r="K4229" s="125"/>
    </row>
    <row r="4230" spans="1:11" x14ac:dyDescent="0.25">
      <c r="A4230" s="110"/>
      <c r="B4230" s="129"/>
      <c r="C4230" s="129"/>
      <c r="D4230" s="129"/>
      <c r="E4230" s="56"/>
      <c r="F4230" s="133"/>
      <c r="G4230" s="56"/>
      <c r="H4230" s="84"/>
      <c r="I4230" s="84"/>
      <c r="J4230" s="125"/>
      <c r="K4230" s="125"/>
    </row>
    <row r="4231" spans="1:11" x14ac:dyDescent="0.25">
      <c r="A4231" s="110"/>
      <c r="B4231" s="129"/>
      <c r="C4231" s="129"/>
      <c r="D4231" s="129"/>
      <c r="E4231" s="56"/>
      <c r="F4231" s="133"/>
      <c r="G4231" s="56"/>
      <c r="H4231" s="84"/>
      <c r="I4231" s="84"/>
      <c r="J4231" s="125"/>
      <c r="K4231" s="125"/>
    </row>
    <row r="4232" spans="1:11" x14ac:dyDescent="0.25">
      <c r="A4232" s="110"/>
      <c r="B4232" s="129"/>
      <c r="C4232" s="129"/>
      <c r="D4232" s="129"/>
      <c r="E4232" s="56"/>
      <c r="F4232" s="133"/>
      <c r="G4232" s="56"/>
      <c r="H4232" s="84"/>
      <c r="I4232" s="84"/>
      <c r="J4232" s="125"/>
      <c r="K4232" s="125"/>
    </row>
    <row r="4233" spans="1:11" x14ac:dyDescent="0.25">
      <c r="A4233" s="110"/>
      <c r="B4233" s="129"/>
      <c r="C4233" s="129"/>
      <c r="D4233" s="129"/>
      <c r="E4233" s="56"/>
      <c r="F4233" s="133"/>
      <c r="G4233" s="56"/>
      <c r="H4233" s="84"/>
      <c r="I4233" s="84"/>
      <c r="J4233" s="125"/>
      <c r="K4233" s="125"/>
    </row>
    <row r="4234" spans="1:11" x14ac:dyDescent="0.25">
      <c r="A4234" s="110"/>
      <c r="B4234" s="129"/>
      <c r="C4234" s="129"/>
      <c r="D4234" s="129"/>
      <c r="E4234" s="56"/>
      <c r="F4234" s="133"/>
      <c r="G4234" s="56"/>
      <c r="H4234" s="84"/>
      <c r="I4234" s="84"/>
      <c r="J4234" s="125"/>
      <c r="K4234" s="125"/>
    </row>
    <row r="4235" spans="1:11" x14ac:dyDescent="0.25">
      <c r="A4235" s="110"/>
      <c r="B4235" s="129"/>
      <c r="C4235" s="129"/>
      <c r="D4235" s="129"/>
      <c r="E4235" s="56"/>
      <c r="F4235" s="133"/>
      <c r="G4235" s="56"/>
      <c r="H4235" s="84"/>
      <c r="I4235" s="84"/>
      <c r="J4235" s="125"/>
      <c r="K4235" s="125"/>
    </row>
    <row r="4236" spans="1:11" x14ac:dyDescent="0.25">
      <c r="A4236" s="110"/>
      <c r="B4236" s="129"/>
      <c r="C4236" s="129"/>
      <c r="D4236" s="129"/>
      <c r="E4236" s="56"/>
      <c r="F4236" s="133"/>
      <c r="G4236" s="56"/>
      <c r="H4236" s="84"/>
      <c r="I4236" s="84"/>
      <c r="J4236" s="125"/>
      <c r="K4236" s="125"/>
    </row>
    <row r="4237" spans="1:11" x14ac:dyDescent="0.25">
      <c r="A4237" s="110"/>
      <c r="B4237" s="129"/>
      <c r="C4237" s="129"/>
      <c r="D4237" s="129"/>
      <c r="E4237" s="56"/>
      <c r="F4237" s="133"/>
      <c r="G4237" s="56"/>
      <c r="H4237" s="84"/>
      <c r="I4237" s="84"/>
      <c r="J4237" s="125"/>
      <c r="K4237" s="125"/>
    </row>
    <row r="4238" spans="1:11" x14ac:dyDescent="0.25">
      <c r="A4238" s="110"/>
      <c r="B4238" s="129"/>
      <c r="C4238" s="129"/>
      <c r="D4238" s="129"/>
      <c r="E4238" s="56"/>
      <c r="F4238" s="133"/>
      <c r="G4238" s="56"/>
      <c r="H4238" s="84"/>
      <c r="I4238" s="84"/>
      <c r="J4238" s="125"/>
      <c r="K4238" s="125"/>
    </row>
    <row r="4239" spans="1:11" x14ac:dyDescent="0.25">
      <c r="A4239" s="110"/>
      <c r="B4239" s="129"/>
      <c r="C4239" s="129"/>
      <c r="D4239" s="129"/>
      <c r="E4239" s="56"/>
      <c r="F4239" s="133"/>
      <c r="G4239" s="56"/>
      <c r="H4239" s="84"/>
      <c r="I4239" s="84"/>
      <c r="J4239" s="125"/>
      <c r="K4239" s="125"/>
    </row>
    <row r="4240" spans="1:11" x14ac:dyDescent="0.25">
      <c r="A4240" s="110"/>
      <c r="B4240" s="129"/>
      <c r="C4240" s="129"/>
      <c r="D4240" s="129"/>
      <c r="E4240" s="56"/>
      <c r="F4240" s="133"/>
      <c r="G4240" s="56"/>
      <c r="H4240" s="84"/>
      <c r="I4240" s="84"/>
      <c r="J4240" s="125"/>
      <c r="K4240" s="125"/>
    </row>
    <row r="4241" spans="1:11" x14ac:dyDescent="0.25">
      <c r="A4241" s="110"/>
      <c r="B4241" s="129"/>
      <c r="C4241" s="129"/>
      <c r="D4241" s="129"/>
      <c r="E4241" s="56"/>
      <c r="F4241" s="133"/>
      <c r="G4241" s="56"/>
      <c r="H4241" s="84"/>
      <c r="I4241" s="84"/>
      <c r="J4241" s="125"/>
      <c r="K4241" s="125"/>
    </row>
    <row r="4242" spans="1:11" x14ac:dyDescent="0.25">
      <c r="A4242" s="110"/>
      <c r="B4242" s="129"/>
      <c r="C4242" s="129"/>
      <c r="D4242" s="129"/>
      <c r="E4242" s="56"/>
      <c r="F4242" s="133"/>
      <c r="G4242" s="56"/>
      <c r="H4242" s="84"/>
      <c r="I4242" s="84"/>
      <c r="J4242" s="125"/>
      <c r="K4242" s="125"/>
    </row>
    <row r="4243" spans="1:11" x14ac:dyDescent="0.25">
      <c r="A4243" s="110"/>
      <c r="B4243" s="129"/>
      <c r="C4243" s="129"/>
      <c r="D4243" s="129"/>
      <c r="E4243" s="56"/>
      <c r="F4243" s="133"/>
      <c r="G4243" s="56"/>
      <c r="H4243" s="84"/>
      <c r="I4243" s="84"/>
      <c r="J4243" s="125"/>
      <c r="K4243" s="125"/>
    </row>
    <row r="4244" spans="1:11" x14ac:dyDescent="0.25">
      <c r="A4244" s="110"/>
      <c r="B4244" s="129"/>
      <c r="C4244" s="129"/>
      <c r="D4244" s="129"/>
      <c r="E4244" s="56"/>
      <c r="F4244" s="133"/>
      <c r="G4244" s="56"/>
      <c r="H4244" s="84"/>
      <c r="I4244" s="84"/>
      <c r="J4244" s="125"/>
      <c r="K4244" s="125"/>
    </row>
    <row r="4245" spans="1:11" x14ac:dyDescent="0.25">
      <c r="A4245" s="110"/>
      <c r="B4245" s="129"/>
      <c r="C4245" s="129"/>
      <c r="D4245" s="129"/>
      <c r="E4245" s="56"/>
      <c r="F4245" s="133"/>
      <c r="G4245" s="56"/>
      <c r="H4245" s="84"/>
      <c r="I4245" s="84"/>
      <c r="J4245" s="125"/>
      <c r="K4245" s="125"/>
    </row>
    <row r="4246" spans="1:11" x14ac:dyDescent="0.25">
      <c r="A4246" s="110"/>
      <c r="B4246" s="129"/>
      <c r="C4246" s="129"/>
      <c r="D4246" s="129"/>
      <c r="E4246" s="56"/>
      <c r="F4246" s="133"/>
      <c r="G4246" s="56"/>
      <c r="H4246" s="84"/>
      <c r="I4246" s="84"/>
      <c r="J4246" s="125"/>
      <c r="K4246" s="125"/>
    </row>
    <row r="4247" spans="1:11" x14ac:dyDescent="0.25">
      <c r="A4247" s="110"/>
      <c r="B4247" s="129"/>
      <c r="C4247" s="129"/>
      <c r="D4247" s="129"/>
      <c r="E4247" s="56"/>
      <c r="F4247" s="133"/>
      <c r="G4247" s="56"/>
      <c r="H4247" s="84"/>
      <c r="I4247" s="84"/>
      <c r="J4247" s="125"/>
      <c r="K4247" s="125"/>
    </row>
    <row r="4248" spans="1:11" x14ac:dyDescent="0.25">
      <c r="A4248" s="110"/>
      <c r="B4248" s="129"/>
      <c r="C4248" s="129"/>
      <c r="D4248" s="129"/>
      <c r="E4248" s="56"/>
      <c r="F4248" s="133"/>
      <c r="G4248" s="56"/>
      <c r="H4248" s="84"/>
      <c r="I4248" s="84"/>
      <c r="J4248" s="125"/>
      <c r="K4248" s="125"/>
    </row>
    <row r="4249" spans="1:11" x14ac:dyDescent="0.25">
      <c r="A4249" s="110"/>
      <c r="B4249" s="129"/>
      <c r="C4249" s="129"/>
      <c r="D4249" s="129"/>
      <c r="E4249" s="56"/>
      <c r="F4249" s="133"/>
      <c r="G4249" s="56"/>
      <c r="H4249" s="84"/>
      <c r="I4249" s="84"/>
      <c r="J4249" s="125"/>
      <c r="K4249" s="125"/>
    </row>
    <row r="4250" spans="1:11" x14ac:dyDescent="0.25">
      <c r="A4250" s="110"/>
      <c r="B4250" s="129"/>
      <c r="C4250" s="129"/>
      <c r="D4250" s="129"/>
      <c r="E4250" s="56"/>
      <c r="F4250" s="133"/>
      <c r="G4250" s="56"/>
      <c r="H4250" s="84"/>
      <c r="I4250" s="84"/>
      <c r="J4250" s="125"/>
      <c r="K4250" s="125"/>
    </row>
    <row r="4251" spans="1:11" x14ac:dyDescent="0.25">
      <c r="A4251" s="110"/>
      <c r="B4251" s="129"/>
      <c r="C4251" s="129"/>
      <c r="D4251" s="129"/>
      <c r="E4251" s="56"/>
      <c r="F4251" s="133"/>
      <c r="G4251" s="56"/>
      <c r="H4251" s="84"/>
      <c r="I4251" s="84"/>
      <c r="J4251" s="125"/>
      <c r="K4251" s="125"/>
    </row>
    <row r="4252" spans="1:11" x14ac:dyDescent="0.25">
      <c r="A4252" s="110"/>
      <c r="B4252" s="129"/>
      <c r="C4252" s="129"/>
      <c r="D4252" s="129"/>
      <c r="E4252" s="56"/>
      <c r="F4252" s="133"/>
      <c r="G4252" s="56"/>
      <c r="H4252" s="84"/>
      <c r="I4252" s="84"/>
      <c r="J4252" s="125"/>
      <c r="K4252" s="125"/>
    </row>
    <row r="4253" spans="1:11" x14ac:dyDescent="0.25">
      <c r="A4253" s="110"/>
      <c r="B4253" s="129"/>
      <c r="C4253" s="129"/>
      <c r="D4253" s="129"/>
      <c r="E4253" s="56"/>
      <c r="F4253" s="133"/>
      <c r="G4253" s="56"/>
      <c r="H4253" s="84"/>
      <c r="I4253" s="84"/>
      <c r="J4253" s="125"/>
      <c r="K4253" s="125"/>
    </row>
    <row r="4254" spans="1:11" x14ac:dyDescent="0.25">
      <c r="A4254" s="110"/>
      <c r="B4254" s="129"/>
      <c r="C4254" s="129"/>
      <c r="D4254" s="129"/>
      <c r="E4254" s="56"/>
      <c r="F4254" s="133"/>
      <c r="G4254" s="56"/>
      <c r="H4254" s="84"/>
      <c r="I4254" s="84"/>
      <c r="J4254" s="125"/>
      <c r="K4254" s="125"/>
    </row>
    <row r="4255" spans="1:11" x14ac:dyDescent="0.25">
      <c r="A4255" s="110"/>
      <c r="B4255" s="129"/>
      <c r="C4255" s="129"/>
      <c r="D4255" s="129"/>
      <c r="E4255" s="56"/>
      <c r="F4255" s="133"/>
      <c r="G4255" s="56"/>
      <c r="H4255" s="84"/>
      <c r="I4255" s="84"/>
      <c r="J4255" s="125"/>
      <c r="K4255" s="125"/>
    </row>
    <row r="4256" spans="1:11" x14ac:dyDescent="0.25">
      <c r="A4256" s="110"/>
      <c r="B4256" s="129"/>
      <c r="C4256" s="129"/>
      <c r="D4256" s="129"/>
      <c r="E4256" s="56"/>
      <c r="F4256" s="133"/>
      <c r="G4256" s="56"/>
      <c r="H4256" s="84"/>
      <c r="I4256" s="84"/>
      <c r="J4256" s="125"/>
      <c r="K4256" s="125"/>
    </row>
    <row r="4257" spans="1:11" x14ac:dyDescent="0.25">
      <c r="A4257" s="110"/>
      <c r="B4257" s="129"/>
      <c r="C4257" s="129"/>
      <c r="D4257" s="129"/>
      <c r="E4257" s="56"/>
      <c r="F4257" s="133"/>
      <c r="G4257" s="56"/>
      <c r="H4257" s="84"/>
      <c r="I4257" s="84"/>
      <c r="J4257" s="125"/>
      <c r="K4257" s="125"/>
    </row>
    <row r="4258" spans="1:11" x14ac:dyDescent="0.25">
      <c r="A4258" s="110"/>
      <c r="B4258" s="129"/>
      <c r="C4258" s="129"/>
      <c r="D4258" s="129"/>
      <c r="E4258" s="56"/>
      <c r="F4258" s="133"/>
      <c r="G4258" s="56"/>
      <c r="H4258" s="84"/>
      <c r="I4258" s="84"/>
      <c r="J4258" s="125"/>
      <c r="K4258" s="125"/>
    </row>
    <row r="4259" spans="1:11" x14ac:dyDescent="0.25">
      <c r="A4259" s="110"/>
      <c r="B4259" s="129"/>
      <c r="C4259" s="129"/>
      <c r="D4259" s="129"/>
      <c r="E4259" s="56"/>
      <c r="F4259" s="133"/>
      <c r="G4259" s="56"/>
      <c r="H4259" s="84"/>
      <c r="I4259" s="84"/>
      <c r="J4259" s="125"/>
      <c r="K4259" s="125"/>
    </row>
    <row r="4260" spans="1:11" x14ac:dyDescent="0.25">
      <c r="A4260" s="110"/>
      <c r="B4260" s="129"/>
      <c r="C4260" s="129"/>
      <c r="D4260" s="129"/>
      <c r="E4260" s="56"/>
      <c r="F4260" s="133"/>
      <c r="G4260" s="56"/>
      <c r="H4260" s="84"/>
      <c r="I4260" s="84"/>
      <c r="J4260" s="125"/>
      <c r="K4260" s="125"/>
    </row>
    <row r="4261" spans="1:11" x14ac:dyDescent="0.25">
      <c r="A4261" s="110"/>
      <c r="B4261" s="129"/>
      <c r="C4261" s="129"/>
      <c r="D4261" s="129"/>
      <c r="E4261" s="56"/>
      <c r="F4261" s="133"/>
      <c r="G4261" s="56"/>
      <c r="H4261" s="84"/>
      <c r="I4261" s="84"/>
      <c r="J4261" s="125"/>
      <c r="K4261" s="125"/>
    </row>
    <row r="4262" spans="1:11" x14ac:dyDescent="0.25">
      <c r="A4262" s="110"/>
      <c r="B4262" s="129"/>
      <c r="C4262" s="129"/>
      <c r="D4262" s="129"/>
      <c r="E4262" s="56"/>
      <c r="F4262" s="133"/>
      <c r="G4262" s="56"/>
      <c r="H4262" s="84"/>
      <c r="I4262" s="84"/>
      <c r="J4262" s="125"/>
      <c r="K4262" s="125"/>
    </row>
    <row r="4263" spans="1:11" x14ac:dyDescent="0.25">
      <c r="A4263" s="110"/>
      <c r="B4263" s="129"/>
      <c r="C4263" s="129"/>
      <c r="D4263" s="129"/>
      <c r="E4263" s="56"/>
      <c r="F4263" s="133"/>
      <c r="G4263" s="56"/>
      <c r="H4263" s="84"/>
      <c r="I4263" s="84"/>
      <c r="J4263" s="125"/>
      <c r="K4263" s="125"/>
    </row>
    <row r="4264" spans="1:11" x14ac:dyDescent="0.25">
      <c r="A4264" s="110"/>
      <c r="B4264" s="129"/>
      <c r="C4264" s="129"/>
      <c r="D4264" s="129"/>
      <c r="E4264" s="56"/>
      <c r="F4264" s="133"/>
      <c r="G4264" s="56"/>
      <c r="H4264" s="84"/>
      <c r="I4264" s="84"/>
      <c r="J4264" s="125"/>
      <c r="K4264" s="125"/>
    </row>
    <row r="4265" spans="1:11" x14ac:dyDescent="0.25">
      <c r="A4265" s="110"/>
      <c r="B4265" s="129"/>
      <c r="C4265" s="129"/>
      <c r="D4265" s="129"/>
      <c r="E4265" s="56"/>
      <c r="F4265" s="133"/>
      <c r="G4265" s="56"/>
      <c r="H4265" s="84"/>
      <c r="I4265" s="84"/>
      <c r="J4265" s="125"/>
      <c r="K4265" s="125"/>
    </row>
    <row r="4266" spans="1:11" x14ac:dyDescent="0.25">
      <c r="A4266" s="110"/>
      <c r="B4266" s="129"/>
      <c r="C4266" s="129"/>
      <c r="D4266" s="129"/>
      <c r="E4266" s="56"/>
      <c r="F4266" s="133"/>
      <c r="G4266" s="56"/>
      <c r="H4266" s="84"/>
      <c r="I4266" s="84"/>
      <c r="J4266" s="125"/>
      <c r="K4266" s="125"/>
    </row>
    <row r="4267" spans="1:11" x14ac:dyDescent="0.25">
      <c r="A4267" s="110"/>
      <c r="B4267" s="129"/>
      <c r="C4267" s="129"/>
      <c r="D4267" s="129"/>
      <c r="E4267" s="56"/>
      <c r="F4267" s="133"/>
      <c r="G4267" s="56"/>
      <c r="H4267" s="84"/>
      <c r="I4267" s="84"/>
      <c r="J4267" s="125"/>
      <c r="K4267" s="125"/>
    </row>
    <row r="4268" spans="1:11" x14ac:dyDescent="0.25">
      <c r="A4268" s="110"/>
      <c r="B4268" s="129"/>
      <c r="C4268" s="129"/>
      <c r="D4268" s="129"/>
      <c r="E4268" s="56"/>
      <c r="F4268" s="133"/>
      <c r="G4268" s="56"/>
      <c r="H4268" s="84"/>
      <c r="I4268" s="84"/>
      <c r="J4268" s="125"/>
      <c r="K4268" s="125"/>
    </row>
    <row r="4269" spans="1:11" x14ac:dyDescent="0.25">
      <c r="A4269" s="110"/>
      <c r="B4269" s="129"/>
      <c r="C4269" s="129"/>
      <c r="D4269" s="129"/>
      <c r="E4269" s="56"/>
      <c r="F4269" s="133"/>
      <c r="G4269" s="56"/>
      <c r="H4269" s="84"/>
      <c r="I4269" s="84"/>
      <c r="J4269" s="125"/>
      <c r="K4269" s="125"/>
    </row>
    <row r="4270" spans="1:11" x14ac:dyDescent="0.25">
      <c r="A4270" s="110"/>
      <c r="B4270" s="129"/>
      <c r="C4270" s="129"/>
      <c r="D4270" s="129"/>
      <c r="E4270" s="56"/>
      <c r="F4270" s="133"/>
      <c r="G4270" s="56"/>
      <c r="H4270" s="84"/>
      <c r="I4270" s="84"/>
      <c r="J4270" s="125"/>
      <c r="K4270" s="125"/>
    </row>
    <row r="4271" spans="1:11" x14ac:dyDescent="0.25">
      <c r="A4271" s="110"/>
      <c r="B4271" s="129"/>
      <c r="C4271" s="129"/>
      <c r="D4271" s="129"/>
      <c r="E4271" s="56"/>
      <c r="F4271" s="133"/>
      <c r="G4271" s="56"/>
      <c r="H4271" s="84"/>
      <c r="I4271" s="84"/>
      <c r="J4271" s="125"/>
      <c r="K4271" s="125"/>
    </row>
    <row r="4272" spans="1:11" x14ac:dyDescent="0.25">
      <c r="A4272" s="110"/>
      <c r="B4272" s="129"/>
      <c r="C4272" s="129"/>
      <c r="D4272" s="129"/>
      <c r="E4272" s="56"/>
      <c r="F4272" s="133"/>
      <c r="G4272" s="56"/>
      <c r="H4272" s="84"/>
      <c r="I4272" s="84"/>
      <c r="J4272" s="125"/>
      <c r="K4272" s="125"/>
    </row>
    <row r="4273" spans="1:11" x14ac:dyDescent="0.25">
      <c r="A4273" s="110"/>
      <c r="B4273" s="129"/>
      <c r="C4273" s="129"/>
      <c r="D4273" s="129"/>
      <c r="E4273" s="56"/>
      <c r="F4273" s="133"/>
      <c r="G4273" s="56"/>
      <c r="H4273" s="84"/>
      <c r="I4273" s="84"/>
      <c r="J4273" s="125"/>
      <c r="K4273" s="125"/>
    </row>
    <row r="4274" spans="1:11" x14ac:dyDescent="0.25">
      <c r="A4274" s="110"/>
      <c r="B4274" s="129"/>
      <c r="C4274" s="129"/>
      <c r="D4274" s="129"/>
      <c r="E4274" s="56"/>
      <c r="F4274" s="133"/>
      <c r="G4274" s="56"/>
      <c r="H4274" s="84"/>
      <c r="I4274" s="84"/>
      <c r="J4274" s="125"/>
      <c r="K4274" s="125"/>
    </row>
    <row r="4275" spans="1:11" x14ac:dyDescent="0.25">
      <c r="A4275" s="110"/>
      <c r="B4275" s="129"/>
      <c r="C4275" s="129"/>
      <c r="D4275" s="129"/>
      <c r="E4275" s="56"/>
      <c r="F4275" s="133"/>
      <c r="G4275" s="56"/>
      <c r="H4275" s="84"/>
      <c r="I4275" s="84"/>
      <c r="J4275" s="125"/>
      <c r="K4275" s="125"/>
    </row>
    <row r="4276" spans="1:11" x14ac:dyDescent="0.25">
      <c r="A4276" s="110"/>
      <c r="B4276" s="129"/>
      <c r="C4276" s="129"/>
      <c r="D4276" s="129"/>
      <c r="E4276" s="56"/>
      <c r="F4276" s="133"/>
      <c r="G4276" s="56"/>
      <c r="H4276" s="84"/>
      <c r="I4276" s="84"/>
      <c r="J4276" s="125"/>
      <c r="K4276" s="125"/>
    </row>
    <row r="4277" spans="1:11" x14ac:dyDescent="0.25">
      <c r="A4277" s="110"/>
      <c r="B4277" s="129"/>
      <c r="C4277" s="129"/>
      <c r="D4277" s="129"/>
      <c r="E4277" s="56"/>
      <c r="F4277" s="133"/>
      <c r="G4277" s="56"/>
      <c r="H4277" s="84"/>
      <c r="I4277" s="84"/>
      <c r="J4277" s="125"/>
      <c r="K4277" s="125"/>
    </row>
    <row r="4278" spans="1:11" x14ac:dyDescent="0.25">
      <c r="A4278" s="110"/>
      <c r="B4278" s="129"/>
      <c r="C4278" s="129"/>
      <c r="D4278" s="129"/>
      <c r="E4278" s="56"/>
      <c r="F4278" s="133"/>
      <c r="G4278" s="56"/>
      <c r="H4278" s="84"/>
      <c r="I4278" s="84"/>
      <c r="J4278" s="125"/>
      <c r="K4278" s="125"/>
    </row>
    <row r="4279" spans="1:11" x14ac:dyDescent="0.25">
      <c r="A4279" s="110"/>
      <c r="B4279" s="129"/>
      <c r="C4279" s="129"/>
      <c r="D4279" s="129"/>
      <c r="E4279" s="56"/>
      <c r="F4279" s="133"/>
      <c r="G4279" s="56"/>
      <c r="H4279" s="84"/>
      <c r="I4279" s="84"/>
      <c r="J4279" s="125"/>
      <c r="K4279" s="125"/>
    </row>
    <row r="4280" spans="1:11" x14ac:dyDescent="0.25">
      <c r="A4280" s="110"/>
      <c r="B4280" s="129"/>
      <c r="C4280" s="129"/>
      <c r="D4280" s="129"/>
      <c r="E4280" s="56"/>
      <c r="F4280" s="133"/>
      <c r="G4280" s="56"/>
      <c r="H4280" s="84"/>
      <c r="I4280" s="84"/>
      <c r="J4280" s="125"/>
      <c r="K4280" s="125"/>
    </row>
    <row r="4281" spans="1:11" x14ac:dyDescent="0.25">
      <c r="A4281" s="110"/>
      <c r="B4281" s="129"/>
      <c r="C4281" s="129"/>
      <c r="D4281" s="129"/>
      <c r="E4281" s="56"/>
      <c r="F4281" s="133"/>
      <c r="G4281" s="56"/>
      <c r="H4281" s="84"/>
      <c r="I4281" s="84"/>
      <c r="J4281" s="125"/>
      <c r="K4281" s="125"/>
    </row>
    <row r="4282" spans="1:11" x14ac:dyDescent="0.25">
      <c r="A4282" s="110"/>
      <c r="B4282" s="129"/>
      <c r="C4282" s="129"/>
      <c r="D4282" s="129"/>
      <c r="E4282" s="56"/>
      <c r="F4282" s="133"/>
      <c r="G4282" s="56"/>
      <c r="H4282" s="84"/>
      <c r="I4282" s="84"/>
      <c r="J4282" s="125"/>
      <c r="K4282" s="125"/>
    </row>
    <row r="4283" spans="1:11" x14ac:dyDescent="0.25">
      <c r="A4283" s="110"/>
      <c r="B4283" s="129"/>
      <c r="C4283" s="129"/>
      <c r="D4283" s="129"/>
      <c r="E4283" s="56"/>
      <c r="F4283" s="133"/>
      <c r="G4283" s="56"/>
      <c r="H4283" s="84"/>
      <c r="I4283" s="84"/>
      <c r="J4283" s="125"/>
      <c r="K4283" s="125"/>
    </row>
    <row r="4284" spans="1:11" x14ac:dyDescent="0.25">
      <c r="A4284" s="110"/>
      <c r="B4284" s="129"/>
      <c r="C4284" s="129"/>
      <c r="D4284" s="129"/>
      <c r="E4284" s="56"/>
      <c r="F4284" s="133"/>
      <c r="G4284" s="56"/>
      <c r="H4284" s="84"/>
      <c r="I4284" s="84"/>
      <c r="J4284" s="125"/>
      <c r="K4284" s="125"/>
    </row>
    <row r="4285" spans="1:11" x14ac:dyDescent="0.25">
      <c r="A4285" s="110"/>
      <c r="B4285" s="129"/>
      <c r="C4285" s="129"/>
      <c r="D4285" s="129"/>
      <c r="E4285" s="56"/>
      <c r="F4285" s="133"/>
      <c r="G4285" s="56"/>
      <c r="H4285" s="84"/>
      <c r="I4285" s="84"/>
      <c r="J4285" s="125"/>
      <c r="K4285" s="125"/>
    </row>
    <row r="4286" spans="1:11" x14ac:dyDescent="0.25">
      <c r="A4286" s="110"/>
      <c r="B4286" s="129"/>
      <c r="C4286" s="129"/>
      <c r="D4286" s="129"/>
      <c r="E4286" s="56"/>
      <c r="F4286" s="133"/>
      <c r="G4286" s="56"/>
      <c r="H4286" s="84"/>
      <c r="I4286" s="84"/>
      <c r="J4286" s="125"/>
      <c r="K4286" s="125"/>
    </row>
    <row r="4287" spans="1:11" x14ac:dyDescent="0.25">
      <c r="A4287" s="110"/>
      <c r="B4287" s="129"/>
      <c r="C4287" s="129"/>
      <c r="D4287" s="129"/>
      <c r="E4287" s="56"/>
      <c r="F4287" s="133"/>
      <c r="G4287" s="56"/>
      <c r="H4287" s="84"/>
      <c r="I4287" s="84"/>
      <c r="J4287" s="125"/>
      <c r="K4287" s="125"/>
    </row>
    <row r="4288" spans="1:11" x14ac:dyDescent="0.25">
      <c r="A4288" s="110"/>
      <c r="B4288" s="129"/>
      <c r="C4288" s="129"/>
      <c r="D4288" s="129"/>
      <c r="E4288" s="56"/>
      <c r="F4288" s="133"/>
      <c r="G4288" s="56"/>
      <c r="H4288" s="84"/>
      <c r="I4288" s="84"/>
      <c r="J4288" s="125"/>
      <c r="K4288" s="125"/>
    </row>
    <row r="4289" spans="1:11" x14ac:dyDescent="0.25">
      <c r="A4289" s="110"/>
      <c r="B4289" s="129"/>
      <c r="C4289" s="129"/>
      <c r="D4289" s="129"/>
      <c r="E4289" s="56"/>
      <c r="F4289" s="133"/>
      <c r="G4289" s="56"/>
      <c r="H4289" s="84"/>
      <c r="I4289" s="84"/>
      <c r="J4289" s="125"/>
      <c r="K4289" s="125"/>
    </row>
    <row r="4290" spans="1:11" x14ac:dyDescent="0.25">
      <c r="A4290" s="110"/>
      <c r="B4290" s="129"/>
      <c r="C4290" s="129"/>
      <c r="D4290" s="129"/>
      <c r="E4290" s="56"/>
      <c r="F4290" s="133"/>
      <c r="G4290" s="56"/>
      <c r="H4290" s="84"/>
      <c r="I4290" s="84"/>
      <c r="J4290" s="125"/>
      <c r="K4290" s="125"/>
    </row>
    <row r="4291" spans="1:11" x14ac:dyDescent="0.25">
      <c r="A4291" s="110"/>
      <c r="B4291" s="129"/>
      <c r="C4291" s="129"/>
      <c r="D4291" s="129"/>
      <c r="E4291" s="56"/>
      <c r="F4291" s="133"/>
      <c r="G4291" s="56"/>
      <c r="H4291" s="84"/>
      <c r="I4291" s="84"/>
      <c r="J4291" s="125"/>
      <c r="K4291" s="125"/>
    </row>
    <row r="4292" spans="1:11" x14ac:dyDescent="0.25">
      <c r="A4292" s="110"/>
      <c r="B4292" s="129"/>
      <c r="C4292" s="129"/>
      <c r="D4292" s="129"/>
      <c r="E4292" s="56"/>
      <c r="F4292" s="133"/>
      <c r="G4292" s="56"/>
      <c r="H4292" s="84"/>
      <c r="I4292" s="84"/>
      <c r="J4292" s="125"/>
      <c r="K4292" s="125"/>
    </row>
    <row r="4293" spans="1:11" x14ac:dyDescent="0.25">
      <c r="A4293" s="110"/>
      <c r="B4293" s="129"/>
      <c r="C4293" s="129"/>
      <c r="D4293" s="129"/>
      <c r="E4293" s="56"/>
      <c r="F4293" s="133"/>
      <c r="G4293" s="56"/>
      <c r="H4293" s="84"/>
      <c r="I4293" s="84"/>
      <c r="J4293" s="125"/>
      <c r="K4293" s="125"/>
    </row>
    <row r="4294" spans="1:11" x14ac:dyDescent="0.25">
      <c r="A4294" s="110"/>
      <c r="B4294" s="129"/>
      <c r="C4294" s="129"/>
      <c r="D4294" s="129"/>
      <c r="E4294" s="56"/>
      <c r="F4294" s="133"/>
      <c r="G4294" s="56"/>
      <c r="H4294" s="84"/>
      <c r="I4294" s="84"/>
      <c r="J4294" s="125"/>
      <c r="K4294" s="125"/>
    </row>
    <row r="4295" spans="1:11" x14ac:dyDescent="0.25">
      <c r="A4295" s="110"/>
      <c r="B4295" s="129"/>
      <c r="C4295" s="129"/>
      <c r="D4295" s="129"/>
      <c r="E4295" s="56"/>
      <c r="F4295" s="133"/>
      <c r="G4295" s="56"/>
      <c r="H4295" s="84"/>
      <c r="I4295" s="84"/>
      <c r="J4295" s="125"/>
      <c r="K4295" s="125"/>
    </row>
    <row r="4296" spans="1:11" x14ac:dyDescent="0.25">
      <c r="A4296" s="110"/>
      <c r="B4296" s="129"/>
      <c r="C4296" s="129"/>
      <c r="D4296" s="129"/>
      <c r="E4296" s="56"/>
      <c r="F4296" s="133"/>
      <c r="G4296" s="56"/>
      <c r="H4296" s="84"/>
      <c r="I4296" s="84"/>
      <c r="J4296" s="125"/>
      <c r="K4296" s="125"/>
    </row>
    <row r="4297" spans="1:11" x14ac:dyDescent="0.25">
      <c r="A4297" s="110"/>
      <c r="B4297" s="129"/>
      <c r="C4297" s="129"/>
      <c r="D4297" s="129"/>
      <c r="E4297" s="56"/>
      <c r="F4297" s="133"/>
      <c r="G4297" s="56"/>
      <c r="H4297" s="84"/>
      <c r="I4297" s="84"/>
      <c r="J4297" s="125"/>
      <c r="K4297" s="125"/>
    </row>
    <row r="4298" spans="1:11" x14ac:dyDescent="0.25">
      <c r="A4298" s="110"/>
      <c r="B4298" s="129"/>
      <c r="C4298" s="129"/>
      <c r="D4298" s="129"/>
      <c r="E4298" s="56"/>
      <c r="F4298" s="133"/>
      <c r="G4298" s="56"/>
      <c r="H4298" s="84"/>
      <c r="I4298" s="84"/>
      <c r="J4298" s="125"/>
      <c r="K4298" s="125"/>
    </row>
    <row r="4299" spans="1:11" x14ac:dyDescent="0.25">
      <c r="A4299" s="110"/>
      <c r="B4299" s="129"/>
      <c r="C4299" s="129"/>
      <c r="D4299" s="129"/>
      <c r="E4299" s="56"/>
      <c r="F4299" s="133"/>
      <c r="G4299" s="56"/>
      <c r="H4299" s="84"/>
      <c r="I4299" s="84"/>
      <c r="J4299" s="125"/>
      <c r="K4299" s="125"/>
    </row>
    <row r="4300" spans="1:11" x14ac:dyDescent="0.25">
      <c r="A4300" s="110"/>
      <c r="B4300" s="129"/>
      <c r="C4300" s="129"/>
      <c r="D4300" s="129"/>
      <c r="E4300" s="56"/>
      <c r="F4300" s="133"/>
      <c r="G4300" s="56"/>
      <c r="H4300" s="84"/>
      <c r="I4300" s="84"/>
      <c r="J4300" s="125"/>
      <c r="K4300" s="125"/>
    </row>
    <row r="4301" spans="1:11" x14ac:dyDescent="0.25">
      <c r="A4301" s="110"/>
      <c r="B4301" s="129"/>
      <c r="C4301" s="129"/>
      <c r="D4301" s="129"/>
      <c r="E4301" s="56"/>
      <c r="F4301" s="133"/>
      <c r="G4301" s="56"/>
      <c r="H4301" s="84"/>
      <c r="I4301" s="84"/>
      <c r="J4301" s="125"/>
      <c r="K4301" s="125"/>
    </row>
    <row r="4302" spans="1:11" x14ac:dyDescent="0.25">
      <c r="A4302" s="110"/>
      <c r="B4302" s="129"/>
      <c r="C4302" s="129"/>
      <c r="D4302" s="129"/>
      <c r="E4302" s="56"/>
      <c r="F4302" s="133"/>
      <c r="G4302" s="56"/>
      <c r="H4302" s="84"/>
      <c r="I4302" s="84"/>
      <c r="J4302" s="125"/>
      <c r="K4302" s="125"/>
    </row>
    <row r="4303" spans="1:11" x14ac:dyDescent="0.25">
      <c r="A4303" s="110"/>
      <c r="B4303" s="129"/>
      <c r="C4303" s="129"/>
      <c r="D4303" s="129"/>
      <c r="E4303" s="56"/>
      <c r="F4303" s="133"/>
      <c r="G4303" s="56"/>
      <c r="H4303" s="84"/>
      <c r="I4303" s="84"/>
      <c r="J4303" s="125"/>
      <c r="K4303" s="125"/>
    </row>
    <row r="4304" spans="1:11" x14ac:dyDescent="0.25">
      <c r="A4304" s="110"/>
      <c r="B4304" s="129"/>
      <c r="C4304" s="129"/>
      <c r="D4304" s="129"/>
      <c r="E4304" s="56"/>
      <c r="F4304" s="133"/>
      <c r="G4304" s="56"/>
      <c r="H4304" s="84"/>
      <c r="I4304" s="84"/>
      <c r="J4304" s="125"/>
      <c r="K4304" s="125"/>
    </row>
    <row r="4305" spans="1:11" x14ac:dyDescent="0.25">
      <c r="A4305" s="110"/>
      <c r="B4305" s="129"/>
      <c r="C4305" s="129"/>
      <c r="D4305" s="129"/>
      <c r="E4305" s="56"/>
      <c r="F4305" s="133"/>
      <c r="G4305" s="56"/>
      <c r="H4305" s="84"/>
      <c r="I4305" s="84"/>
      <c r="J4305" s="125"/>
      <c r="K4305" s="125"/>
    </row>
    <row r="4306" spans="1:11" x14ac:dyDescent="0.25">
      <c r="A4306" s="110"/>
      <c r="B4306" s="129"/>
      <c r="C4306" s="129"/>
      <c r="D4306" s="129"/>
      <c r="E4306" s="56"/>
      <c r="F4306" s="133"/>
      <c r="G4306" s="56"/>
      <c r="H4306" s="84"/>
      <c r="I4306" s="84"/>
      <c r="J4306" s="125"/>
      <c r="K4306" s="125"/>
    </row>
    <row r="4307" spans="1:11" x14ac:dyDescent="0.25">
      <c r="A4307" s="110"/>
      <c r="B4307" s="129"/>
      <c r="C4307" s="129"/>
      <c r="D4307" s="129"/>
      <c r="E4307" s="56"/>
      <c r="F4307" s="133"/>
      <c r="G4307" s="56"/>
      <c r="H4307" s="84"/>
      <c r="I4307" s="84"/>
      <c r="J4307" s="125"/>
      <c r="K4307" s="125"/>
    </row>
    <row r="4308" spans="1:11" x14ac:dyDescent="0.25">
      <c r="A4308" s="110"/>
      <c r="B4308" s="129"/>
      <c r="C4308" s="129"/>
      <c r="D4308" s="129"/>
      <c r="E4308" s="56"/>
      <c r="F4308" s="133"/>
      <c r="G4308" s="56"/>
      <c r="H4308" s="84"/>
      <c r="I4308" s="84"/>
      <c r="J4308" s="125"/>
      <c r="K4308" s="125"/>
    </row>
    <row r="4309" spans="1:11" x14ac:dyDescent="0.25">
      <c r="A4309" s="110"/>
      <c r="B4309" s="129"/>
      <c r="C4309" s="129"/>
      <c r="D4309" s="129"/>
      <c r="E4309" s="56"/>
      <c r="F4309" s="133"/>
      <c r="G4309" s="56"/>
      <c r="H4309" s="84"/>
      <c r="I4309" s="84"/>
      <c r="J4309" s="125"/>
      <c r="K4309" s="125"/>
    </row>
    <row r="4310" spans="1:11" x14ac:dyDescent="0.25">
      <c r="A4310" s="110"/>
      <c r="B4310" s="129"/>
      <c r="C4310" s="129"/>
      <c r="D4310" s="129"/>
      <c r="E4310" s="56"/>
      <c r="F4310" s="133"/>
      <c r="G4310" s="56"/>
      <c r="H4310" s="84"/>
      <c r="I4310" s="84"/>
      <c r="J4310" s="125"/>
      <c r="K4310" s="125"/>
    </row>
    <row r="4311" spans="1:11" x14ac:dyDescent="0.25">
      <c r="A4311" s="110"/>
      <c r="B4311" s="129"/>
      <c r="C4311" s="129"/>
      <c r="D4311" s="129"/>
      <c r="E4311" s="56"/>
      <c r="F4311" s="133"/>
      <c r="G4311" s="56"/>
      <c r="H4311" s="84"/>
      <c r="I4311" s="84"/>
      <c r="J4311" s="125"/>
      <c r="K4311" s="125"/>
    </row>
    <row r="4312" spans="1:11" x14ac:dyDescent="0.25">
      <c r="A4312" s="110"/>
      <c r="B4312" s="129"/>
      <c r="C4312" s="129"/>
      <c r="D4312" s="129"/>
      <c r="E4312" s="56"/>
      <c r="F4312" s="133"/>
      <c r="G4312" s="56"/>
      <c r="H4312" s="84"/>
      <c r="I4312" s="84"/>
      <c r="J4312" s="125"/>
      <c r="K4312" s="125"/>
    </row>
    <row r="4313" spans="1:11" x14ac:dyDescent="0.25">
      <c r="A4313" s="110"/>
      <c r="B4313" s="129"/>
      <c r="C4313" s="129"/>
      <c r="D4313" s="129"/>
      <c r="E4313" s="56"/>
      <c r="F4313" s="133"/>
      <c r="G4313" s="56"/>
      <c r="H4313" s="84"/>
      <c r="I4313" s="84"/>
      <c r="J4313" s="125"/>
      <c r="K4313" s="125"/>
    </row>
    <row r="4314" spans="1:11" x14ac:dyDescent="0.25">
      <c r="A4314" s="110"/>
      <c r="B4314" s="129"/>
      <c r="C4314" s="129"/>
      <c r="D4314" s="129"/>
      <c r="E4314" s="56"/>
      <c r="F4314" s="133"/>
      <c r="G4314" s="56"/>
      <c r="H4314" s="84"/>
      <c r="I4314" s="84"/>
      <c r="J4314" s="125"/>
      <c r="K4314" s="125"/>
    </row>
    <row r="4315" spans="1:11" x14ac:dyDescent="0.25">
      <c r="A4315" s="110"/>
      <c r="B4315" s="129"/>
      <c r="C4315" s="129"/>
      <c r="D4315" s="129"/>
      <c r="E4315" s="56"/>
      <c r="F4315" s="133"/>
      <c r="G4315" s="56"/>
      <c r="H4315" s="84"/>
      <c r="I4315" s="84"/>
      <c r="J4315" s="125"/>
      <c r="K4315" s="125"/>
    </row>
    <row r="4316" spans="1:11" x14ac:dyDescent="0.25">
      <c r="A4316" s="110"/>
      <c r="B4316" s="129"/>
      <c r="C4316" s="129"/>
      <c r="D4316" s="129"/>
      <c r="E4316" s="56"/>
      <c r="F4316" s="133"/>
      <c r="G4316" s="56"/>
      <c r="H4316" s="84"/>
      <c r="I4316" s="84"/>
      <c r="J4316" s="125"/>
      <c r="K4316" s="125"/>
    </row>
    <row r="4317" spans="1:11" x14ac:dyDescent="0.25">
      <c r="A4317" s="110"/>
      <c r="B4317" s="129"/>
      <c r="C4317" s="129"/>
      <c r="D4317" s="129"/>
      <c r="E4317" s="56"/>
      <c r="F4317" s="133"/>
      <c r="G4317" s="56"/>
      <c r="H4317" s="84"/>
      <c r="I4317" s="84"/>
      <c r="J4317" s="125"/>
      <c r="K4317" s="125"/>
    </row>
    <row r="4318" spans="1:11" x14ac:dyDescent="0.25">
      <c r="A4318" s="110"/>
      <c r="B4318" s="129"/>
      <c r="C4318" s="129"/>
      <c r="D4318" s="129"/>
      <c r="E4318" s="56"/>
      <c r="F4318" s="133"/>
      <c r="G4318" s="56"/>
      <c r="H4318" s="84"/>
      <c r="I4318" s="84"/>
      <c r="J4318" s="125"/>
      <c r="K4318" s="125"/>
    </row>
    <row r="4319" spans="1:11" x14ac:dyDescent="0.25">
      <c r="A4319" s="110"/>
      <c r="B4319" s="129"/>
      <c r="C4319" s="129"/>
      <c r="D4319" s="129"/>
      <c r="E4319" s="56"/>
      <c r="F4319" s="133"/>
      <c r="G4319" s="56"/>
      <c r="H4319" s="84"/>
      <c r="I4319" s="84"/>
      <c r="J4319" s="125"/>
      <c r="K4319" s="125"/>
    </row>
    <row r="4320" spans="1:11" x14ac:dyDescent="0.25">
      <c r="A4320" s="110"/>
      <c r="B4320" s="129"/>
      <c r="C4320" s="129"/>
      <c r="D4320" s="129"/>
      <c r="E4320" s="56"/>
      <c r="F4320" s="133"/>
      <c r="G4320" s="56"/>
      <c r="H4320" s="84"/>
      <c r="I4320" s="84"/>
      <c r="J4320" s="125"/>
      <c r="K4320" s="125"/>
    </row>
    <row r="4321" spans="1:11" x14ac:dyDescent="0.25">
      <c r="A4321" s="110"/>
      <c r="B4321" s="129"/>
      <c r="C4321" s="129"/>
      <c r="D4321" s="129"/>
      <c r="E4321" s="56"/>
      <c r="F4321" s="133"/>
      <c r="G4321" s="56"/>
      <c r="H4321" s="84"/>
      <c r="I4321" s="84"/>
      <c r="J4321" s="125"/>
      <c r="K4321" s="125"/>
    </row>
    <row r="4322" spans="1:11" x14ac:dyDescent="0.25">
      <c r="A4322" s="110"/>
      <c r="B4322" s="129"/>
      <c r="C4322" s="129"/>
      <c r="D4322" s="129"/>
      <c r="E4322" s="56"/>
      <c r="F4322" s="133"/>
      <c r="G4322" s="56"/>
      <c r="H4322" s="84"/>
      <c r="I4322" s="84"/>
      <c r="J4322" s="125"/>
      <c r="K4322" s="125"/>
    </row>
    <row r="4323" spans="1:11" x14ac:dyDescent="0.25">
      <c r="A4323" s="110"/>
      <c r="B4323" s="129"/>
      <c r="C4323" s="129"/>
      <c r="D4323" s="129"/>
      <c r="E4323" s="56"/>
      <c r="F4323" s="133"/>
      <c r="G4323" s="56"/>
      <c r="H4323" s="84"/>
      <c r="I4323" s="84"/>
      <c r="J4323" s="125"/>
      <c r="K4323" s="125"/>
    </row>
    <row r="4324" spans="1:11" x14ac:dyDescent="0.25">
      <c r="A4324" s="110"/>
      <c r="B4324" s="129"/>
      <c r="C4324" s="129"/>
      <c r="D4324" s="129"/>
      <c r="E4324" s="56"/>
      <c r="F4324" s="133"/>
      <c r="G4324" s="56"/>
      <c r="H4324" s="84"/>
      <c r="I4324" s="84"/>
      <c r="J4324" s="125"/>
      <c r="K4324" s="125"/>
    </row>
    <row r="4325" spans="1:11" x14ac:dyDescent="0.25">
      <c r="A4325" s="110"/>
      <c r="B4325" s="129"/>
      <c r="C4325" s="129"/>
      <c r="D4325" s="129"/>
      <c r="E4325" s="56"/>
      <c r="F4325" s="133"/>
      <c r="G4325" s="56"/>
      <c r="H4325" s="84"/>
      <c r="I4325" s="84"/>
      <c r="J4325" s="125"/>
      <c r="K4325" s="125"/>
    </row>
    <row r="4326" spans="1:11" x14ac:dyDescent="0.25">
      <c r="A4326" s="110"/>
      <c r="B4326" s="129"/>
      <c r="C4326" s="129"/>
      <c r="D4326" s="129"/>
      <c r="E4326" s="56"/>
      <c r="F4326" s="133"/>
      <c r="G4326" s="56"/>
      <c r="H4326" s="84"/>
      <c r="I4326" s="84"/>
      <c r="J4326" s="125"/>
      <c r="K4326" s="125"/>
    </row>
    <row r="4327" spans="1:11" x14ac:dyDescent="0.25">
      <c r="A4327" s="110"/>
      <c r="B4327" s="129"/>
      <c r="C4327" s="129"/>
      <c r="D4327" s="129"/>
      <c r="E4327" s="56"/>
      <c r="F4327" s="133"/>
      <c r="G4327" s="56"/>
      <c r="H4327" s="84"/>
      <c r="I4327" s="84"/>
      <c r="J4327" s="125"/>
      <c r="K4327" s="125"/>
    </row>
    <row r="4328" spans="1:11" x14ac:dyDescent="0.25">
      <c r="A4328" s="110"/>
      <c r="B4328" s="129"/>
      <c r="C4328" s="129"/>
      <c r="D4328" s="129"/>
      <c r="E4328" s="56"/>
      <c r="F4328" s="133"/>
      <c r="G4328" s="56"/>
      <c r="H4328" s="84"/>
      <c r="I4328" s="84"/>
      <c r="J4328" s="125"/>
      <c r="K4328" s="125"/>
    </row>
    <row r="4329" spans="1:11" x14ac:dyDescent="0.25">
      <c r="A4329" s="110"/>
      <c r="B4329" s="129"/>
      <c r="C4329" s="129"/>
      <c r="D4329" s="129"/>
      <c r="E4329" s="56"/>
      <c r="F4329" s="133"/>
      <c r="G4329" s="56"/>
      <c r="H4329" s="84"/>
      <c r="I4329" s="84"/>
      <c r="J4329" s="125"/>
      <c r="K4329" s="125"/>
    </row>
    <row r="4330" spans="1:11" x14ac:dyDescent="0.25">
      <c r="A4330" s="110"/>
      <c r="B4330" s="129"/>
      <c r="C4330" s="129"/>
      <c r="D4330" s="129"/>
      <c r="E4330" s="56"/>
      <c r="F4330" s="133"/>
      <c r="G4330" s="56"/>
      <c r="H4330" s="84"/>
      <c r="I4330" s="84"/>
      <c r="J4330" s="125"/>
      <c r="K4330" s="125"/>
    </row>
    <row r="4331" spans="1:11" x14ac:dyDescent="0.25">
      <c r="A4331" s="110"/>
      <c r="B4331" s="129"/>
      <c r="C4331" s="129"/>
      <c r="D4331" s="129"/>
      <c r="E4331" s="56"/>
      <c r="F4331" s="133"/>
      <c r="G4331" s="56"/>
      <c r="H4331" s="84"/>
      <c r="I4331" s="84"/>
      <c r="J4331" s="125"/>
      <c r="K4331" s="125"/>
    </row>
    <row r="4332" spans="1:11" x14ac:dyDescent="0.25">
      <c r="A4332" s="110"/>
      <c r="B4332" s="129"/>
      <c r="C4332" s="129"/>
      <c r="D4332" s="129"/>
      <c r="E4332" s="56"/>
      <c r="F4332" s="133"/>
      <c r="G4332" s="56"/>
      <c r="H4332" s="84"/>
      <c r="I4332" s="84"/>
      <c r="J4332" s="125"/>
      <c r="K4332" s="125"/>
    </row>
    <row r="4333" spans="1:11" x14ac:dyDescent="0.25">
      <c r="A4333" s="110"/>
      <c r="B4333" s="129"/>
      <c r="C4333" s="129"/>
      <c r="D4333" s="129"/>
      <c r="E4333" s="56"/>
      <c r="F4333" s="133"/>
      <c r="G4333" s="56"/>
      <c r="H4333" s="84"/>
      <c r="I4333" s="84"/>
      <c r="J4333" s="125"/>
      <c r="K4333" s="125"/>
    </row>
    <row r="4334" spans="1:11" x14ac:dyDescent="0.25">
      <c r="A4334" s="110"/>
      <c r="B4334" s="129"/>
      <c r="C4334" s="129"/>
      <c r="D4334" s="129"/>
      <c r="E4334" s="56"/>
      <c r="F4334" s="133"/>
      <c r="G4334" s="56"/>
      <c r="H4334" s="84"/>
      <c r="I4334" s="84"/>
      <c r="J4334" s="125"/>
      <c r="K4334" s="125"/>
    </row>
    <row r="4335" spans="1:11" x14ac:dyDescent="0.25">
      <c r="A4335" s="110"/>
      <c r="B4335" s="129"/>
      <c r="C4335" s="129"/>
      <c r="D4335" s="129"/>
      <c r="E4335" s="56"/>
      <c r="F4335" s="133"/>
      <c r="G4335" s="56"/>
      <c r="H4335" s="84"/>
      <c r="I4335" s="84"/>
      <c r="J4335" s="125"/>
      <c r="K4335" s="125"/>
    </row>
    <row r="4336" spans="1:11" x14ac:dyDescent="0.25">
      <c r="A4336" s="110"/>
      <c r="B4336" s="129"/>
      <c r="C4336" s="129"/>
      <c r="D4336" s="129"/>
      <c r="E4336" s="56"/>
      <c r="F4336" s="133"/>
      <c r="G4336" s="56"/>
      <c r="H4336" s="84"/>
      <c r="I4336" s="84"/>
      <c r="J4336" s="125"/>
      <c r="K4336" s="125"/>
    </row>
    <row r="4337" spans="1:11" x14ac:dyDescent="0.25">
      <c r="A4337" s="110"/>
      <c r="B4337" s="129"/>
      <c r="C4337" s="129"/>
      <c r="D4337" s="129"/>
      <c r="E4337" s="56"/>
      <c r="F4337" s="133"/>
      <c r="G4337" s="56"/>
      <c r="H4337" s="84"/>
      <c r="I4337" s="84"/>
      <c r="J4337" s="125"/>
      <c r="K4337" s="125"/>
    </row>
    <row r="4338" spans="1:11" x14ac:dyDescent="0.25">
      <c r="A4338" s="110"/>
      <c r="B4338" s="129"/>
      <c r="C4338" s="129"/>
      <c r="D4338" s="129"/>
      <c r="E4338" s="56"/>
      <c r="F4338" s="133"/>
      <c r="G4338" s="56"/>
      <c r="H4338" s="84"/>
      <c r="I4338" s="84"/>
      <c r="J4338" s="125"/>
      <c r="K4338" s="125"/>
    </row>
    <row r="4339" spans="1:11" x14ac:dyDescent="0.25">
      <c r="A4339" s="110"/>
      <c r="B4339" s="129"/>
      <c r="C4339" s="129"/>
      <c r="D4339" s="129"/>
      <c r="E4339" s="56"/>
      <c r="F4339" s="133"/>
      <c r="G4339" s="56"/>
      <c r="H4339" s="84"/>
      <c r="I4339" s="84"/>
      <c r="J4339" s="125"/>
      <c r="K4339" s="125"/>
    </row>
    <row r="4340" spans="1:11" x14ac:dyDescent="0.25">
      <c r="A4340" s="110"/>
      <c r="B4340" s="129"/>
      <c r="C4340" s="129"/>
      <c r="D4340" s="129"/>
      <c r="E4340" s="56"/>
      <c r="F4340" s="133"/>
      <c r="G4340" s="56"/>
      <c r="H4340" s="84"/>
      <c r="I4340" s="84"/>
      <c r="J4340" s="125"/>
      <c r="K4340" s="125"/>
    </row>
    <row r="4341" spans="1:11" x14ac:dyDescent="0.25">
      <c r="A4341" s="110"/>
      <c r="B4341" s="129"/>
      <c r="C4341" s="129"/>
      <c r="D4341" s="129"/>
      <c r="E4341" s="56"/>
      <c r="F4341" s="133"/>
      <c r="G4341" s="56"/>
      <c r="H4341" s="84"/>
      <c r="I4341" s="84"/>
      <c r="J4341" s="125"/>
      <c r="K4341" s="125"/>
    </row>
    <row r="4342" spans="1:11" x14ac:dyDescent="0.25">
      <c r="A4342" s="110"/>
      <c r="B4342" s="129"/>
      <c r="C4342" s="129"/>
      <c r="D4342" s="129"/>
      <c r="E4342" s="56"/>
      <c r="F4342" s="133"/>
      <c r="G4342" s="56"/>
      <c r="H4342" s="84"/>
      <c r="I4342" s="84"/>
      <c r="J4342" s="125"/>
      <c r="K4342" s="125"/>
    </row>
    <row r="4343" spans="1:11" x14ac:dyDescent="0.25">
      <c r="A4343" s="110"/>
      <c r="B4343" s="129"/>
      <c r="C4343" s="129"/>
      <c r="D4343" s="129"/>
      <c r="E4343" s="56"/>
      <c r="F4343" s="133"/>
      <c r="G4343" s="56"/>
      <c r="H4343" s="84"/>
      <c r="I4343" s="84"/>
      <c r="J4343" s="125"/>
      <c r="K4343" s="125"/>
    </row>
    <row r="4344" spans="1:11" x14ac:dyDescent="0.25">
      <c r="A4344" s="110"/>
      <c r="B4344" s="129"/>
      <c r="C4344" s="129"/>
      <c r="D4344" s="129"/>
      <c r="E4344" s="56"/>
      <c r="F4344" s="133"/>
      <c r="G4344" s="56"/>
      <c r="H4344" s="84"/>
      <c r="I4344" s="84"/>
      <c r="J4344" s="125"/>
      <c r="K4344" s="125"/>
    </row>
    <row r="4345" spans="1:11" x14ac:dyDescent="0.25">
      <c r="A4345" s="110"/>
      <c r="B4345" s="129"/>
      <c r="C4345" s="129"/>
      <c r="D4345" s="129"/>
      <c r="E4345" s="56"/>
      <c r="F4345" s="133"/>
      <c r="G4345" s="56"/>
      <c r="H4345" s="84"/>
      <c r="I4345" s="84"/>
      <c r="J4345" s="125"/>
      <c r="K4345" s="125"/>
    </row>
    <row r="4346" spans="1:11" x14ac:dyDescent="0.25">
      <c r="A4346" s="110"/>
      <c r="B4346" s="129"/>
      <c r="C4346" s="129"/>
      <c r="D4346" s="129"/>
      <c r="E4346" s="56"/>
      <c r="F4346" s="133"/>
      <c r="G4346" s="56"/>
      <c r="H4346" s="84"/>
      <c r="I4346" s="84"/>
      <c r="J4346" s="125"/>
      <c r="K4346" s="125"/>
    </row>
    <row r="4347" spans="1:11" x14ac:dyDescent="0.25">
      <c r="A4347" s="110"/>
      <c r="B4347" s="129"/>
      <c r="C4347" s="129"/>
      <c r="D4347" s="129"/>
      <c r="E4347" s="56"/>
      <c r="F4347" s="133"/>
      <c r="G4347" s="56"/>
      <c r="H4347" s="84"/>
      <c r="I4347" s="84"/>
      <c r="J4347" s="125"/>
      <c r="K4347" s="125"/>
    </row>
    <row r="4348" spans="1:11" x14ac:dyDescent="0.25">
      <c r="A4348" s="110"/>
      <c r="B4348" s="129"/>
      <c r="C4348" s="129"/>
      <c r="D4348" s="129"/>
      <c r="E4348" s="56"/>
      <c r="F4348" s="133"/>
      <c r="G4348" s="56"/>
      <c r="H4348" s="84"/>
      <c r="I4348" s="84"/>
      <c r="J4348" s="125"/>
      <c r="K4348" s="125"/>
    </row>
    <row r="4349" spans="1:11" x14ac:dyDescent="0.25">
      <c r="A4349" s="110"/>
      <c r="B4349" s="129"/>
      <c r="C4349" s="129"/>
      <c r="D4349" s="129"/>
      <c r="E4349" s="56"/>
      <c r="F4349" s="133"/>
      <c r="G4349" s="56"/>
      <c r="H4349" s="84"/>
      <c r="I4349" s="84"/>
      <c r="J4349" s="125"/>
      <c r="K4349" s="125"/>
    </row>
    <row r="4350" spans="1:11" x14ac:dyDescent="0.25">
      <c r="A4350" s="110"/>
      <c r="B4350" s="129"/>
      <c r="C4350" s="129"/>
      <c r="D4350" s="129"/>
      <c r="E4350" s="56"/>
      <c r="F4350" s="133"/>
      <c r="G4350" s="56"/>
      <c r="H4350" s="84"/>
      <c r="I4350" s="84"/>
      <c r="J4350" s="125"/>
      <c r="K4350" s="125"/>
    </row>
    <row r="4351" spans="1:11" x14ac:dyDescent="0.25">
      <c r="A4351" s="110"/>
      <c r="B4351" s="129"/>
      <c r="C4351" s="129"/>
      <c r="D4351" s="129"/>
      <c r="E4351" s="56"/>
      <c r="F4351" s="133"/>
      <c r="G4351" s="56"/>
      <c r="H4351" s="84"/>
      <c r="I4351" s="84"/>
      <c r="J4351" s="125"/>
      <c r="K4351" s="125"/>
    </row>
    <row r="4352" spans="1:11" x14ac:dyDescent="0.25">
      <c r="A4352" s="110"/>
      <c r="B4352" s="129"/>
      <c r="C4352" s="129"/>
      <c r="D4352" s="129"/>
      <c r="E4352" s="56"/>
      <c r="F4352" s="133"/>
      <c r="G4352" s="56"/>
      <c r="H4352" s="84"/>
      <c r="I4352" s="84"/>
      <c r="J4352" s="125"/>
      <c r="K4352" s="125"/>
    </row>
    <row r="4353" spans="1:11" x14ac:dyDescent="0.25">
      <c r="A4353" s="110"/>
      <c r="B4353" s="129"/>
      <c r="C4353" s="129"/>
      <c r="D4353" s="129"/>
      <c r="E4353" s="56"/>
      <c r="F4353" s="133"/>
      <c r="G4353" s="56"/>
      <c r="H4353" s="84"/>
      <c r="I4353" s="84"/>
      <c r="J4353" s="125"/>
      <c r="K4353" s="125"/>
    </row>
    <row r="4354" spans="1:11" x14ac:dyDescent="0.25">
      <c r="A4354" s="110"/>
      <c r="B4354" s="129"/>
      <c r="C4354" s="129"/>
      <c r="D4354" s="129"/>
      <c r="E4354" s="56"/>
      <c r="F4354" s="133"/>
      <c r="G4354" s="56"/>
      <c r="H4354" s="84"/>
      <c r="I4354" s="84"/>
      <c r="J4354" s="125"/>
      <c r="K4354" s="125"/>
    </row>
    <row r="4355" spans="1:11" x14ac:dyDescent="0.25">
      <c r="A4355" s="110"/>
      <c r="B4355" s="129"/>
      <c r="C4355" s="129"/>
      <c r="D4355" s="129"/>
      <c r="E4355" s="56"/>
      <c r="F4355" s="133"/>
      <c r="G4355" s="56"/>
      <c r="H4355" s="84"/>
      <c r="I4355" s="84"/>
      <c r="J4355" s="125"/>
      <c r="K4355" s="125"/>
    </row>
    <row r="4356" spans="1:11" x14ac:dyDescent="0.25">
      <c r="A4356" s="110"/>
      <c r="B4356" s="129"/>
      <c r="C4356" s="129"/>
      <c r="D4356" s="129"/>
      <c r="E4356" s="56"/>
      <c r="F4356" s="133"/>
      <c r="G4356" s="56"/>
      <c r="H4356" s="84"/>
      <c r="I4356" s="84"/>
      <c r="J4356" s="125"/>
      <c r="K4356" s="125"/>
    </row>
    <row r="4357" spans="1:11" x14ac:dyDescent="0.25">
      <c r="A4357" s="110"/>
      <c r="B4357" s="129"/>
      <c r="C4357" s="129"/>
      <c r="D4357" s="129"/>
      <c r="E4357" s="56"/>
      <c r="F4357" s="133"/>
      <c r="G4357" s="56"/>
      <c r="H4357" s="84"/>
      <c r="I4357" s="84"/>
      <c r="J4357" s="125"/>
      <c r="K4357" s="125"/>
    </row>
    <row r="4358" spans="1:11" x14ac:dyDescent="0.25">
      <c r="A4358" s="110"/>
      <c r="B4358" s="129"/>
      <c r="C4358" s="129"/>
      <c r="D4358" s="129"/>
      <c r="E4358" s="56"/>
      <c r="F4358" s="133"/>
      <c r="G4358" s="56"/>
      <c r="H4358" s="84"/>
      <c r="I4358" s="84"/>
      <c r="J4358" s="125"/>
      <c r="K4358" s="125"/>
    </row>
    <row r="4359" spans="1:11" x14ac:dyDescent="0.25">
      <c r="A4359" s="110"/>
      <c r="B4359" s="129"/>
      <c r="C4359" s="129"/>
      <c r="D4359" s="129"/>
      <c r="E4359" s="56"/>
      <c r="F4359" s="133"/>
      <c r="G4359" s="56"/>
      <c r="H4359" s="84"/>
      <c r="I4359" s="84"/>
      <c r="J4359" s="125"/>
      <c r="K4359" s="125"/>
    </row>
    <row r="4360" spans="1:11" x14ac:dyDescent="0.25">
      <c r="A4360" s="110"/>
      <c r="B4360" s="129"/>
      <c r="C4360" s="129"/>
      <c r="D4360" s="129"/>
      <c r="E4360" s="56"/>
      <c r="F4360" s="133"/>
      <c r="G4360" s="56"/>
      <c r="H4360" s="84"/>
      <c r="I4360" s="84"/>
      <c r="J4360" s="125"/>
      <c r="K4360" s="125"/>
    </row>
    <row r="4361" spans="1:11" x14ac:dyDescent="0.25">
      <c r="A4361" s="110"/>
      <c r="B4361" s="129"/>
      <c r="C4361" s="129"/>
      <c r="D4361" s="129"/>
      <c r="E4361" s="56"/>
      <c r="F4361" s="133"/>
      <c r="G4361" s="56"/>
      <c r="H4361" s="84"/>
      <c r="I4361" s="84"/>
      <c r="J4361" s="125"/>
      <c r="K4361" s="125"/>
    </row>
    <row r="4362" spans="1:11" x14ac:dyDescent="0.25">
      <c r="A4362" s="110"/>
      <c r="B4362" s="129"/>
      <c r="C4362" s="129"/>
      <c r="D4362" s="129"/>
      <c r="E4362" s="56"/>
      <c r="F4362" s="133"/>
      <c r="G4362" s="56"/>
      <c r="H4362" s="84"/>
      <c r="I4362" s="84"/>
      <c r="J4362" s="125"/>
      <c r="K4362" s="125"/>
    </row>
    <row r="4363" spans="1:11" x14ac:dyDescent="0.25">
      <c r="A4363" s="110"/>
      <c r="B4363" s="129"/>
      <c r="C4363" s="129"/>
      <c r="D4363" s="129"/>
      <c r="E4363" s="56"/>
      <c r="F4363" s="133"/>
      <c r="G4363" s="56"/>
      <c r="H4363" s="84"/>
      <c r="I4363" s="84"/>
      <c r="J4363" s="125"/>
      <c r="K4363" s="125"/>
    </row>
    <row r="4364" spans="1:11" x14ac:dyDescent="0.25">
      <c r="A4364" s="110"/>
      <c r="B4364" s="129"/>
      <c r="C4364" s="129"/>
      <c r="D4364" s="129"/>
      <c r="E4364" s="56"/>
      <c r="F4364" s="133"/>
      <c r="G4364" s="56"/>
      <c r="H4364" s="84"/>
      <c r="I4364" s="84"/>
      <c r="J4364" s="125"/>
      <c r="K4364" s="125"/>
    </row>
    <row r="4365" spans="1:11" x14ac:dyDescent="0.25">
      <c r="A4365" s="110"/>
      <c r="B4365" s="129"/>
      <c r="C4365" s="129"/>
      <c r="D4365" s="129"/>
      <c r="E4365" s="56"/>
      <c r="F4365" s="133"/>
      <c r="G4365" s="56"/>
      <c r="H4365" s="84"/>
      <c r="I4365" s="84"/>
      <c r="J4365" s="125"/>
      <c r="K4365" s="125"/>
    </row>
    <row r="4366" spans="1:11" x14ac:dyDescent="0.25">
      <c r="A4366" s="110"/>
      <c r="B4366" s="129"/>
      <c r="C4366" s="129"/>
      <c r="D4366" s="129"/>
      <c r="E4366" s="56"/>
      <c r="F4366" s="133"/>
      <c r="G4366" s="56"/>
      <c r="H4366" s="84"/>
      <c r="I4366" s="84"/>
      <c r="J4366" s="125"/>
      <c r="K4366" s="125"/>
    </row>
    <row r="4367" spans="1:11" x14ac:dyDescent="0.25">
      <c r="A4367" s="110"/>
      <c r="B4367" s="129"/>
      <c r="C4367" s="129"/>
      <c r="D4367" s="129"/>
      <c r="E4367" s="56"/>
      <c r="F4367" s="133"/>
      <c r="G4367" s="56"/>
      <c r="H4367" s="84"/>
      <c r="I4367" s="84"/>
      <c r="J4367" s="125"/>
      <c r="K4367" s="125"/>
    </row>
    <row r="4368" spans="1:11" x14ac:dyDescent="0.25">
      <c r="A4368" s="110"/>
      <c r="B4368" s="129"/>
      <c r="C4368" s="129"/>
      <c r="D4368" s="129"/>
      <c r="E4368" s="56"/>
      <c r="F4368" s="133"/>
      <c r="G4368" s="56"/>
      <c r="H4368" s="84"/>
      <c r="I4368" s="84"/>
      <c r="J4368" s="125"/>
      <c r="K4368" s="125"/>
    </row>
    <row r="4369" spans="1:11" x14ac:dyDescent="0.25">
      <c r="A4369" s="110"/>
      <c r="B4369" s="129"/>
      <c r="C4369" s="129"/>
      <c r="D4369" s="129"/>
      <c r="E4369" s="56"/>
      <c r="F4369" s="133"/>
      <c r="G4369" s="56"/>
      <c r="H4369" s="84"/>
      <c r="I4369" s="84"/>
      <c r="J4369" s="125"/>
      <c r="K4369" s="125"/>
    </row>
    <row r="4370" spans="1:11" x14ac:dyDescent="0.25">
      <c r="A4370" s="110"/>
      <c r="B4370" s="129"/>
      <c r="C4370" s="129"/>
      <c r="D4370" s="129"/>
      <c r="E4370" s="56"/>
      <c r="F4370" s="133"/>
      <c r="G4370" s="56"/>
      <c r="H4370" s="84"/>
      <c r="I4370" s="84"/>
      <c r="J4370" s="125"/>
      <c r="K4370" s="125"/>
    </row>
    <row r="4371" spans="1:11" x14ac:dyDescent="0.25">
      <c r="A4371" s="110"/>
      <c r="B4371" s="129"/>
      <c r="C4371" s="129"/>
      <c r="D4371" s="129"/>
      <c r="E4371" s="56"/>
      <c r="F4371" s="133"/>
      <c r="G4371" s="56"/>
      <c r="H4371" s="84"/>
      <c r="I4371" s="84"/>
      <c r="J4371" s="125"/>
      <c r="K4371" s="125"/>
    </row>
    <row r="4372" spans="1:11" x14ac:dyDescent="0.25">
      <c r="A4372" s="110"/>
      <c r="B4372" s="129"/>
      <c r="C4372" s="129"/>
      <c r="D4372" s="129"/>
      <c r="E4372" s="56"/>
      <c r="F4372" s="133"/>
      <c r="G4372" s="56"/>
      <c r="H4372" s="84"/>
      <c r="I4372" s="84"/>
      <c r="J4372" s="125"/>
      <c r="K4372" s="125"/>
    </row>
    <row r="4373" spans="1:11" x14ac:dyDescent="0.25">
      <c r="A4373" s="110"/>
      <c r="B4373" s="129"/>
      <c r="C4373" s="129"/>
      <c r="D4373" s="129"/>
      <c r="E4373" s="56"/>
      <c r="F4373" s="133"/>
      <c r="G4373" s="56"/>
      <c r="H4373" s="84"/>
      <c r="I4373" s="84"/>
      <c r="J4373" s="125"/>
      <c r="K4373" s="125"/>
    </row>
    <row r="4374" spans="1:11" x14ac:dyDescent="0.25">
      <c r="A4374" s="110"/>
      <c r="B4374" s="129"/>
      <c r="C4374" s="129"/>
      <c r="D4374" s="129"/>
      <c r="E4374" s="56"/>
      <c r="F4374" s="133"/>
      <c r="G4374" s="56"/>
      <c r="H4374" s="84"/>
      <c r="I4374" s="84"/>
      <c r="J4374" s="125"/>
      <c r="K4374" s="125"/>
    </row>
    <row r="4375" spans="1:11" x14ac:dyDescent="0.25">
      <c r="A4375" s="110"/>
      <c r="B4375" s="129"/>
      <c r="C4375" s="129"/>
      <c r="D4375" s="129"/>
      <c r="E4375" s="56"/>
      <c r="F4375" s="133"/>
      <c r="G4375" s="56"/>
      <c r="H4375" s="84"/>
      <c r="I4375" s="84"/>
      <c r="J4375" s="125"/>
      <c r="K4375" s="125"/>
    </row>
    <row r="4376" spans="1:11" x14ac:dyDescent="0.25">
      <c r="A4376" s="110"/>
      <c r="B4376" s="129"/>
      <c r="C4376" s="129"/>
      <c r="D4376" s="129"/>
      <c r="E4376" s="56"/>
      <c r="F4376" s="133"/>
      <c r="G4376" s="56"/>
      <c r="H4376" s="84"/>
      <c r="I4376" s="84"/>
      <c r="J4376" s="125"/>
      <c r="K4376" s="125"/>
    </row>
    <row r="4377" spans="1:11" x14ac:dyDescent="0.25">
      <c r="A4377" s="110"/>
      <c r="B4377" s="129"/>
      <c r="C4377" s="129"/>
      <c r="D4377" s="129"/>
      <c r="E4377" s="56"/>
      <c r="F4377" s="133"/>
      <c r="G4377" s="56"/>
      <c r="H4377" s="84"/>
      <c r="I4377" s="84"/>
      <c r="J4377" s="125"/>
      <c r="K4377" s="125"/>
    </row>
    <row r="4378" spans="1:11" x14ac:dyDescent="0.25">
      <c r="A4378" s="110"/>
      <c r="B4378" s="129"/>
      <c r="C4378" s="129"/>
      <c r="D4378" s="129"/>
      <c r="E4378" s="56"/>
      <c r="F4378" s="133"/>
      <c r="G4378" s="56"/>
      <c r="H4378" s="84"/>
      <c r="I4378" s="84"/>
      <c r="J4378" s="125"/>
      <c r="K4378" s="125"/>
    </row>
    <row r="4379" spans="1:11" x14ac:dyDescent="0.25">
      <c r="A4379" s="110"/>
      <c r="B4379" s="129"/>
      <c r="C4379" s="129"/>
      <c r="D4379" s="129"/>
      <c r="E4379" s="56"/>
      <c r="F4379" s="133"/>
      <c r="G4379" s="56"/>
      <c r="H4379" s="84"/>
      <c r="I4379" s="84"/>
      <c r="J4379" s="125"/>
      <c r="K4379" s="125"/>
    </row>
    <row r="4380" spans="1:11" x14ac:dyDescent="0.25">
      <c r="A4380" s="110"/>
      <c r="B4380" s="129"/>
      <c r="C4380" s="129"/>
      <c r="D4380" s="129"/>
      <c r="E4380" s="56"/>
      <c r="F4380" s="133"/>
      <c r="G4380" s="56"/>
      <c r="H4380" s="84"/>
      <c r="I4380" s="84"/>
      <c r="J4380" s="125"/>
      <c r="K4380" s="125"/>
    </row>
    <row r="4381" spans="1:11" x14ac:dyDescent="0.25">
      <c r="A4381" s="110"/>
      <c r="B4381" s="129"/>
      <c r="C4381" s="129"/>
      <c r="D4381" s="129"/>
      <c r="E4381" s="56"/>
      <c r="F4381" s="133"/>
      <c r="G4381" s="56"/>
      <c r="H4381" s="84"/>
      <c r="I4381" s="84"/>
      <c r="J4381" s="125"/>
      <c r="K4381" s="125"/>
    </row>
    <row r="4382" spans="1:11" x14ac:dyDescent="0.25">
      <c r="A4382" s="110"/>
      <c r="B4382" s="129"/>
      <c r="C4382" s="129"/>
      <c r="D4382" s="129"/>
      <c r="E4382" s="56"/>
      <c r="F4382" s="133"/>
      <c r="G4382" s="56"/>
      <c r="H4382" s="84"/>
      <c r="I4382" s="84"/>
      <c r="J4382" s="125"/>
      <c r="K4382" s="125"/>
    </row>
    <row r="4383" spans="1:11" x14ac:dyDescent="0.25">
      <c r="A4383" s="110"/>
      <c r="B4383" s="129"/>
      <c r="C4383" s="129"/>
      <c r="D4383" s="129"/>
      <c r="E4383" s="56"/>
      <c r="F4383" s="133"/>
      <c r="G4383" s="56"/>
      <c r="H4383" s="84"/>
      <c r="I4383" s="84"/>
      <c r="J4383" s="125"/>
      <c r="K4383" s="125"/>
    </row>
    <row r="4384" spans="1:11" x14ac:dyDescent="0.25">
      <c r="A4384" s="110"/>
      <c r="B4384" s="129"/>
      <c r="C4384" s="129"/>
      <c r="D4384" s="129"/>
      <c r="E4384" s="56"/>
      <c r="F4384" s="133"/>
      <c r="G4384" s="56"/>
      <c r="H4384" s="84"/>
      <c r="I4384" s="84"/>
      <c r="J4384" s="125"/>
      <c r="K4384" s="125"/>
    </row>
    <row r="4385" spans="1:11" x14ac:dyDescent="0.25">
      <c r="A4385" s="110"/>
      <c r="B4385" s="129"/>
      <c r="C4385" s="129"/>
      <c r="D4385" s="129"/>
      <c r="E4385" s="56"/>
      <c r="F4385" s="133"/>
      <c r="G4385" s="56"/>
      <c r="H4385" s="84"/>
      <c r="I4385" s="84"/>
      <c r="J4385" s="125"/>
      <c r="K4385" s="125"/>
    </row>
    <row r="4386" spans="1:11" x14ac:dyDescent="0.25">
      <c r="A4386" s="110"/>
      <c r="B4386" s="129"/>
      <c r="C4386" s="129"/>
      <c r="D4386" s="129"/>
      <c r="E4386" s="56"/>
      <c r="F4386" s="133"/>
      <c r="G4386" s="56"/>
      <c r="H4386" s="84"/>
      <c r="I4386" s="84"/>
      <c r="J4386" s="125"/>
      <c r="K4386" s="125"/>
    </row>
    <row r="4387" spans="1:11" x14ac:dyDescent="0.25">
      <c r="A4387" s="110"/>
      <c r="B4387" s="129"/>
      <c r="C4387" s="129"/>
      <c r="D4387" s="129"/>
      <c r="E4387" s="56"/>
      <c r="F4387" s="133"/>
      <c r="G4387" s="56"/>
      <c r="H4387" s="84"/>
      <c r="I4387" s="84"/>
      <c r="J4387" s="125"/>
      <c r="K4387" s="125"/>
    </row>
    <row r="4388" spans="1:11" x14ac:dyDescent="0.25">
      <c r="A4388" s="110"/>
      <c r="B4388" s="129"/>
      <c r="C4388" s="129"/>
      <c r="D4388" s="129"/>
      <c r="E4388" s="56"/>
      <c r="F4388" s="133"/>
      <c r="G4388" s="56"/>
      <c r="H4388" s="84"/>
      <c r="I4388" s="84"/>
      <c r="J4388" s="125"/>
      <c r="K4388" s="125"/>
    </row>
    <row r="4389" spans="1:11" x14ac:dyDescent="0.25">
      <c r="A4389" s="110"/>
      <c r="B4389" s="129"/>
      <c r="C4389" s="129"/>
      <c r="D4389" s="129"/>
      <c r="E4389" s="56"/>
      <c r="F4389" s="133"/>
      <c r="G4389" s="56"/>
      <c r="H4389" s="84"/>
      <c r="I4389" s="84"/>
      <c r="J4389" s="125"/>
      <c r="K4389" s="125"/>
    </row>
    <row r="4390" spans="1:11" x14ac:dyDescent="0.25">
      <c r="A4390" s="110"/>
      <c r="B4390" s="129"/>
      <c r="C4390" s="129"/>
      <c r="D4390" s="129"/>
      <c r="E4390" s="56"/>
      <c r="F4390" s="133"/>
      <c r="G4390" s="56"/>
      <c r="H4390" s="84"/>
      <c r="I4390" s="84"/>
      <c r="J4390" s="125"/>
      <c r="K4390" s="125"/>
    </row>
    <row r="4391" spans="1:11" x14ac:dyDescent="0.25">
      <c r="A4391" s="110"/>
      <c r="B4391" s="129"/>
      <c r="C4391" s="129"/>
      <c r="D4391" s="129"/>
      <c r="E4391" s="56"/>
      <c r="F4391" s="133"/>
      <c r="G4391" s="56"/>
      <c r="H4391" s="84"/>
      <c r="I4391" s="84"/>
      <c r="J4391" s="125"/>
      <c r="K4391" s="125"/>
    </row>
    <row r="4392" spans="1:11" x14ac:dyDescent="0.25">
      <c r="A4392" s="110"/>
      <c r="B4392" s="129"/>
      <c r="C4392" s="129"/>
      <c r="D4392" s="129"/>
      <c r="E4392" s="56"/>
      <c r="F4392" s="133"/>
      <c r="G4392" s="56"/>
      <c r="H4392" s="84"/>
      <c r="I4392" s="84"/>
      <c r="J4392" s="125"/>
      <c r="K4392" s="125"/>
    </row>
    <row r="4393" spans="1:11" x14ac:dyDescent="0.25">
      <c r="A4393" s="110"/>
      <c r="B4393" s="129"/>
      <c r="C4393" s="129"/>
      <c r="D4393" s="129"/>
      <c r="E4393" s="56"/>
      <c r="F4393" s="133"/>
      <c r="G4393" s="56"/>
      <c r="H4393" s="84"/>
      <c r="I4393" s="84"/>
      <c r="J4393" s="125"/>
      <c r="K4393" s="125"/>
    </row>
    <row r="4394" spans="1:11" x14ac:dyDescent="0.25">
      <c r="A4394" s="110"/>
      <c r="B4394" s="129"/>
      <c r="C4394" s="129"/>
      <c r="D4394" s="129"/>
      <c r="E4394" s="56"/>
      <c r="F4394" s="133"/>
      <c r="G4394" s="56"/>
      <c r="H4394" s="84"/>
      <c r="I4394" s="84"/>
      <c r="J4394" s="125"/>
      <c r="K4394" s="125"/>
    </row>
    <row r="4395" spans="1:11" x14ac:dyDescent="0.25">
      <c r="A4395" s="110"/>
      <c r="B4395" s="129"/>
      <c r="C4395" s="129"/>
      <c r="D4395" s="129"/>
      <c r="E4395" s="56"/>
      <c r="F4395" s="133"/>
      <c r="G4395" s="56"/>
      <c r="H4395" s="84"/>
      <c r="I4395" s="84"/>
      <c r="J4395" s="125"/>
      <c r="K4395" s="125"/>
    </row>
    <row r="4396" spans="1:11" x14ac:dyDescent="0.25">
      <c r="A4396" s="110"/>
      <c r="B4396" s="129"/>
      <c r="C4396" s="129"/>
      <c r="D4396" s="129"/>
      <c r="E4396" s="56"/>
      <c r="F4396" s="133"/>
      <c r="G4396" s="56"/>
      <c r="H4396" s="84"/>
      <c r="I4396" s="84"/>
      <c r="J4396" s="125"/>
      <c r="K4396" s="125"/>
    </row>
    <row r="4397" spans="1:11" x14ac:dyDescent="0.25">
      <c r="A4397" s="110"/>
      <c r="B4397" s="129"/>
      <c r="C4397" s="129"/>
      <c r="D4397" s="129"/>
      <c r="E4397" s="56"/>
      <c r="F4397" s="133"/>
      <c r="G4397" s="56"/>
      <c r="H4397" s="84"/>
      <c r="I4397" s="84"/>
      <c r="J4397" s="125"/>
      <c r="K4397" s="125"/>
    </row>
    <row r="4398" spans="1:11" x14ac:dyDescent="0.25">
      <c r="A4398" s="110"/>
      <c r="B4398" s="129"/>
      <c r="C4398" s="129"/>
      <c r="D4398" s="129"/>
      <c r="E4398" s="56"/>
      <c r="F4398" s="133"/>
      <c r="G4398" s="56"/>
      <c r="H4398" s="84"/>
      <c r="I4398" s="84"/>
      <c r="J4398" s="125"/>
      <c r="K4398" s="125"/>
    </row>
    <row r="4399" spans="1:11" x14ac:dyDescent="0.25">
      <c r="A4399" s="110"/>
      <c r="B4399" s="129"/>
      <c r="C4399" s="129"/>
      <c r="D4399" s="129"/>
      <c r="E4399" s="56"/>
      <c r="F4399" s="133"/>
      <c r="G4399" s="56"/>
      <c r="H4399" s="84"/>
      <c r="I4399" s="84"/>
      <c r="J4399" s="125"/>
      <c r="K4399" s="125"/>
    </row>
    <row r="4400" spans="1:11" x14ac:dyDescent="0.25">
      <c r="A4400" s="110"/>
      <c r="B4400" s="129"/>
      <c r="C4400" s="129"/>
      <c r="D4400" s="129"/>
      <c r="E4400" s="56"/>
      <c r="F4400" s="133"/>
      <c r="G4400" s="56"/>
      <c r="H4400" s="84"/>
      <c r="I4400" s="84"/>
      <c r="J4400" s="125"/>
      <c r="K4400" s="125"/>
    </row>
    <row r="4401" spans="1:11" x14ac:dyDescent="0.25">
      <c r="A4401" s="110"/>
      <c r="B4401" s="129"/>
      <c r="C4401" s="129"/>
      <c r="D4401" s="129"/>
      <c r="E4401" s="56"/>
      <c r="F4401" s="133"/>
      <c r="G4401" s="56"/>
      <c r="H4401" s="84"/>
      <c r="I4401" s="84"/>
      <c r="J4401" s="125"/>
      <c r="K4401" s="125"/>
    </row>
    <row r="4402" spans="1:11" x14ac:dyDescent="0.25">
      <c r="A4402" s="110"/>
      <c r="B4402" s="129"/>
      <c r="C4402" s="129"/>
      <c r="D4402" s="129"/>
      <c r="E4402" s="56"/>
      <c r="F4402" s="133"/>
      <c r="G4402" s="56"/>
      <c r="H4402" s="84"/>
      <c r="I4402" s="84"/>
      <c r="J4402" s="125"/>
      <c r="K4402" s="125"/>
    </row>
    <row r="4403" spans="1:11" x14ac:dyDescent="0.25">
      <c r="A4403" s="110"/>
      <c r="B4403" s="129"/>
      <c r="C4403" s="129"/>
      <c r="D4403" s="129"/>
      <c r="E4403" s="56"/>
      <c r="F4403" s="133"/>
      <c r="G4403" s="56"/>
      <c r="H4403" s="84"/>
      <c r="I4403" s="84"/>
      <c r="J4403" s="125"/>
      <c r="K4403" s="125"/>
    </row>
    <row r="4404" spans="1:11" x14ac:dyDescent="0.25">
      <c r="A4404" s="110"/>
      <c r="B4404" s="129"/>
      <c r="C4404" s="129"/>
      <c r="D4404" s="129"/>
      <c r="E4404" s="56"/>
      <c r="F4404" s="133"/>
      <c r="G4404" s="56"/>
      <c r="H4404" s="84"/>
      <c r="I4404" s="84"/>
      <c r="J4404" s="125"/>
      <c r="K4404" s="125"/>
    </row>
    <row r="4405" spans="1:11" x14ac:dyDescent="0.25">
      <c r="A4405" s="110"/>
      <c r="B4405" s="129"/>
      <c r="C4405" s="129"/>
      <c r="D4405" s="129"/>
      <c r="E4405" s="56"/>
      <c r="F4405" s="133"/>
      <c r="G4405" s="56"/>
      <c r="H4405" s="84"/>
      <c r="I4405" s="84"/>
      <c r="J4405" s="125"/>
      <c r="K4405" s="125"/>
    </row>
    <row r="4406" spans="1:11" x14ac:dyDescent="0.25">
      <c r="A4406" s="110"/>
      <c r="B4406" s="129"/>
      <c r="C4406" s="129"/>
      <c r="D4406" s="129"/>
      <c r="E4406" s="56"/>
      <c r="F4406" s="133"/>
      <c r="G4406" s="56"/>
      <c r="H4406" s="84"/>
      <c r="I4406" s="84"/>
      <c r="J4406" s="125"/>
      <c r="K4406" s="125"/>
    </row>
    <row r="4407" spans="1:11" x14ac:dyDescent="0.25">
      <c r="A4407" s="110"/>
      <c r="B4407" s="129"/>
      <c r="C4407" s="129"/>
      <c r="D4407" s="129"/>
      <c r="E4407" s="56"/>
      <c r="F4407" s="133"/>
      <c r="G4407" s="56"/>
      <c r="H4407" s="84"/>
      <c r="I4407" s="84"/>
      <c r="J4407" s="125"/>
      <c r="K4407" s="125"/>
    </row>
    <row r="4408" spans="1:11" x14ac:dyDescent="0.25">
      <c r="A4408" s="110"/>
      <c r="B4408" s="129"/>
      <c r="C4408" s="129"/>
      <c r="D4408" s="129"/>
      <c r="E4408" s="56"/>
      <c r="F4408" s="133"/>
      <c r="G4408" s="56"/>
      <c r="H4408" s="84"/>
      <c r="I4408" s="84"/>
      <c r="J4408" s="125"/>
      <c r="K4408" s="125"/>
    </row>
    <row r="4409" spans="1:11" x14ac:dyDescent="0.25">
      <c r="A4409" s="110"/>
      <c r="B4409" s="129"/>
      <c r="C4409" s="129"/>
      <c r="D4409" s="129"/>
      <c r="E4409" s="56"/>
      <c r="F4409" s="133"/>
      <c r="G4409" s="56"/>
      <c r="H4409" s="84"/>
      <c r="I4409" s="84"/>
      <c r="J4409" s="125"/>
      <c r="K4409" s="125"/>
    </row>
    <row r="4410" spans="1:11" x14ac:dyDescent="0.25">
      <c r="A4410" s="110"/>
      <c r="B4410" s="129"/>
      <c r="C4410" s="129"/>
      <c r="D4410" s="129"/>
      <c r="E4410" s="56"/>
      <c r="F4410" s="133"/>
      <c r="G4410" s="56"/>
      <c r="H4410" s="84"/>
      <c r="I4410" s="84"/>
      <c r="J4410" s="125"/>
      <c r="K4410" s="125"/>
    </row>
    <row r="4411" spans="1:11" x14ac:dyDescent="0.25">
      <c r="A4411" s="110"/>
      <c r="B4411" s="129"/>
      <c r="C4411" s="129"/>
      <c r="D4411" s="129"/>
      <c r="E4411" s="56"/>
      <c r="F4411" s="133"/>
      <c r="G4411" s="56"/>
      <c r="H4411" s="84"/>
      <c r="I4411" s="84"/>
      <c r="J4411" s="125"/>
      <c r="K4411" s="125"/>
    </row>
    <row r="4412" spans="1:11" x14ac:dyDescent="0.25">
      <c r="A4412" s="110"/>
      <c r="B4412" s="129"/>
      <c r="C4412" s="129"/>
      <c r="D4412" s="129"/>
      <c r="E4412" s="56"/>
      <c r="F4412" s="133"/>
      <c r="G4412" s="56"/>
      <c r="H4412" s="84"/>
      <c r="I4412" s="84"/>
      <c r="J4412" s="125"/>
      <c r="K4412" s="125"/>
    </row>
    <row r="4413" spans="1:11" x14ac:dyDescent="0.25">
      <c r="A4413" s="110"/>
      <c r="B4413" s="129"/>
      <c r="C4413" s="129"/>
      <c r="D4413" s="129"/>
      <c r="E4413" s="56"/>
      <c r="F4413" s="133"/>
      <c r="G4413" s="56"/>
      <c r="H4413" s="84"/>
      <c r="I4413" s="84"/>
      <c r="J4413" s="125"/>
      <c r="K4413" s="125"/>
    </row>
    <row r="4414" spans="1:11" x14ac:dyDescent="0.25">
      <c r="A4414" s="110"/>
      <c r="B4414" s="129"/>
      <c r="C4414" s="129"/>
      <c r="D4414" s="129"/>
      <c r="E4414" s="56"/>
      <c r="F4414" s="133"/>
      <c r="G4414" s="56"/>
      <c r="H4414" s="84"/>
      <c r="I4414" s="84"/>
      <c r="J4414" s="125"/>
      <c r="K4414" s="125"/>
    </row>
    <row r="4415" spans="1:11" x14ac:dyDescent="0.25">
      <c r="A4415" s="110"/>
      <c r="B4415" s="129"/>
      <c r="C4415" s="129"/>
      <c r="D4415" s="129"/>
      <c r="E4415" s="56"/>
      <c r="F4415" s="133"/>
      <c r="G4415" s="56"/>
      <c r="H4415" s="84"/>
      <c r="I4415" s="84"/>
      <c r="J4415" s="125"/>
      <c r="K4415" s="125"/>
    </row>
    <row r="4416" spans="1:11" x14ac:dyDescent="0.25">
      <c r="A4416" s="110"/>
      <c r="B4416" s="129"/>
      <c r="C4416" s="129"/>
      <c r="D4416" s="129"/>
      <c r="E4416" s="56"/>
      <c r="F4416" s="133"/>
      <c r="G4416" s="56"/>
      <c r="H4416" s="84"/>
      <c r="I4416" s="84"/>
      <c r="J4416" s="125"/>
      <c r="K4416" s="125"/>
    </row>
    <row r="4417" spans="1:11" x14ac:dyDescent="0.25">
      <c r="A4417" s="110"/>
      <c r="B4417" s="129"/>
      <c r="C4417" s="129"/>
      <c r="D4417" s="129"/>
      <c r="E4417" s="56"/>
      <c r="F4417" s="133"/>
      <c r="G4417" s="56"/>
      <c r="H4417" s="84"/>
      <c r="I4417" s="84"/>
      <c r="J4417" s="125"/>
      <c r="K4417" s="125"/>
    </row>
    <row r="4418" spans="1:11" x14ac:dyDescent="0.25">
      <c r="A4418" s="110"/>
      <c r="B4418" s="129"/>
      <c r="C4418" s="129"/>
      <c r="D4418" s="129"/>
      <c r="E4418" s="56"/>
      <c r="F4418" s="133"/>
      <c r="G4418" s="56"/>
      <c r="H4418" s="84"/>
      <c r="I4418" s="84"/>
      <c r="J4418" s="125"/>
      <c r="K4418" s="125"/>
    </row>
    <row r="4419" spans="1:11" x14ac:dyDescent="0.25">
      <c r="A4419" s="110"/>
      <c r="B4419" s="129"/>
      <c r="C4419" s="129"/>
      <c r="D4419" s="129"/>
      <c r="E4419" s="56"/>
      <c r="F4419" s="133"/>
      <c r="G4419" s="56"/>
      <c r="H4419" s="84"/>
      <c r="I4419" s="84"/>
      <c r="J4419" s="125"/>
      <c r="K4419" s="125"/>
    </row>
    <row r="4420" spans="1:11" x14ac:dyDescent="0.25">
      <c r="A4420" s="110"/>
      <c r="B4420" s="129"/>
      <c r="C4420" s="129"/>
      <c r="D4420" s="129"/>
      <c r="E4420" s="56"/>
      <c r="F4420" s="133"/>
      <c r="G4420" s="56"/>
      <c r="H4420" s="84"/>
      <c r="I4420" s="84"/>
      <c r="J4420" s="125"/>
      <c r="K4420" s="125"/>
    </row>
    <row r="4421" spans="1:11" x14ac:dyDescent="0.25">
      <c r="A4421" s="110"/>
      <c r="B4421" s="129"/>
      <c r="C4421" s="129"/>
      <c r="D4421" s="129"/>
      <c r="E4421" s="56"/>
      <c r="F4421" s="133"/>
      <c r="G4421" s="56"/>
      <c r="H4421" s="84"/>
      <c r="I4421" s="84"/>
      <c r="J4421" s="125"/>
      <c r="K4421" s="125"/>
    </row>
    <row r="4422" spans="1:11" x14ac:dyDescent="0.25">
      <c r="A4422" s="110"/>
      <c r="B4422" s="129"/>
      <c r="C4422" s="129"/>
      <c r="D4422" s="129"/>
      <c r="E4422" s="56"/>
      <c r="F4422" s="133"/>
      <c r="G4422" s="56"/>
      <c r="H4422" s="84"/>
      <c r="I4422" s="84"/>
      <c r="J4422" s="125"/>
      <c r="K4422" s="125"/>
    </row>
    <row r="4423" spans="1:11" x14ac:dyDescent="0.25">
      <c r="A4423" s="110"/>
      <c r="B4423" s="129"/>
      <c r="C4423" s="129"/>
      <c r="D4423" s="129"/>
      <c r="E4423" s="56"/>
      <c r="F4423" s="133"/>
      <c r="G4423" s="56"/>
      <c r="H4423" s="84"/>
      <c r="I4423" s="84"/>
      <c r="J4423" s="125"/>
      <c r="K4423" s="125"/>
    </row>
    <row r="4424" spans="1:11" x14ac:dyDescent="0.25">
      <c r="A4424" s="110"/>
      <c r="B4424" s="129"/>
      <c r="C4424" s="129"/>
      <c r="D4424" s="129"/>
      <c r="E4424" s="56"/>
      <c r="F4424" s="133"/>
      <c r="G4424" s="56"/>
      <c r="H4424" s="84"/>
      <c r="I4424" s="84"/>
      <c r="J4424" s="125"/>
      <c r="K4424" s="125"/>
    </row>
    <row r="4425" spans="1:11" x14ac:dyDescent="0.25">
      <c r="A4425" s="110"/>
      <c r="B4425" s="129"/>
      <c r="C4425" s="129"/>
      <c r="D4425" s="129"/>
      <c r="E4425" s="56"/>
      <c r="F4425" s="133"/>
      <c r="G4425" s="56"/>
      <c r="H4425" s="84"/>
      <c r="I4425" s="84"/>
      <c r="J4425" s="125"/>
      <c r="K4425" s="125"/>
    </row>
    <row r="4426" spans="1:11" x14ac:dyDescent="0.25">
      <c r="A4426" s="110"/>
      <c r="B4426" s="129"/>
      <c r="C4426" s="129"/>
      <c r="D4426" s="129"/>
      <c r="E4426" s="56"/>
      <c r="F4426" s="133"/>
      <c r="G4426" s="56"/>
      <c r="H4426" s="84"/>
      <c r="I4426" s="84"/>
      <c r="J4426" s="125"/>
      <c r="K4426" s="125"/>
    </row>
    <row r="4427" spans="1:11" x14ac:dyDescent="0.25">
      <c r="A4427" s="110"/>
      <c r="B4427" s="129"/>
      <c r="C4427" s="129"/>
      <c r="D4427" s="129"/>
      <c r="E4427" s="56"/>
      <c r="F4427" s="133"/>
      <c r="G4427" s="56"/>
      <c r="H4427" s="84"/>
      <c r="I4427" s="84"/>
      <c r="J4427" s="125"/>
      <c r="K4427" s="125"/>
    </row>
    <row r="4428" spans="1:11" x14ac:dyDescent="0.25">
      <c r="A4428" s="110"/>
      <c r="B4428" s="129"/>
      <c r="C4428" s="129"/>
      <c r="D4428" s="129"/>
      <c r="E4428" s="56"/>
      <c r="F4428" s="133"/>
      <c r="G4428" s="56"/>
      <c r="H4428" s="84"/>
      <c r="I4428" s="84"/>
      <c r="J4428" s="125"/>
      <c r="K4428" s="125"/>
    </row>
    <row r="4429" spans="1:11" x14ac:dyDescent="0.25">
      <c r="A4429" s="110"/>
      <c r="B4429" s="129"/>
      <c r="C4429" s="129"/>
      <c r="D4429" s="129"/>
      <c r="E4429" s="56"/>
      <c r="F4429" s="133"/>
      <c r="G4429" s="56"/>
      <c r="H4429" s="84"/>
      <c r="I4429" s="84"/>
      <c r="J4429" s="125"/>
      <c r="K4429" s="125"/>
    </row>
    <row r="4430" spans="1:11" x14ac:dyDescent="0.25">
      <c r="A4430" s="110"/>
      <c r="B4430" s="129"/>
      <c r="C4430" s="129"/>
      <c r="D4430" s="129"/>
      <c r="E4430" s="56"/>
      <c r="F4430" s="133"/>
      <c r="G4430" s="56"/>
      <c r="H4430" s="84"/>
      <c r="I4430" s="84"/>
      <c r="J4430" s="125"/>
      <c r="K4430" s="125"/>
    </row>
    <row r="4431" spans="1:11" x14ac:dyDescent="0.25">
      <c r="A4431" s="110"/>
      <c r="B4431" s="129"/>
      <c r="C4431" s="129"/>
      <c r="D4431" s="129"/>
      <c r="E4431" s="56"/>
      <c r="F4431" s="133"/>
      <c r="G4431" s="56"/>
      <c r="H4431" s="84"/>
      <c r="I4431" s="84"/>
      <c r="J4431" s="125"/>
      <c r="K4431" s="125"/>
    </row>
    <row r="4432" spans="1:11" x14ac:dyDescent="0.25">
      <c r="A4432" s="110"/>
      <c r="B4432" s="129"/>
      <c r="C4432" s="129"/>
      <c r="D4432" s="129"/>
      <c r="E4432" s="56"/>
      <c r="F4432" s="133"/>
      <c r="G4432" s="56"/>
      <c r="H4432" s="84"/>
      <c r="I4432" s="84"/>
      <c r="J4432" s="125"/>
      <c r="K4432" s="125"/>
    </row>
    <row r="4433" spans="1:11" x14ac:dyDescent="0.25">
      <c r="A4433" s="110"/>
      <c r="B4433" s="129"/>
      <c r="C4433" s="129"/>
      <c r="D4433" s="129"/>
      <c r="E4433" s="56"/>
      <c r="F4433" s="133"/>
      <c r="G4433" s="56"/>
      <c r="H4433" s="84"/>
      <c r="I4433" s="84"/>
      <c r="J4433" s="125"/>
      <c r="K4433" s="125"/>
    </row>
    <row r="4434" spans="1:11" x14ac:dyDescent="0.25">
      <c r="A4434" s="110"/>
      <c r="B4434" s="129"/>
      <c r="C4434" s="129"/>
      <c r="D4434" s="129"/>
      <c r="E4434" s="56"/>
      <c r="F4434" s="133"/>
      <c r="G4434" s="56"/>
      <c r="H4434" s="84"/>
      <c r="I4434" s="84"/>
      <c r="J4434" s="125"/>
      <c r="K4434" s="125"/>
    </row>
    <row r="4435" spans="1:11" x14ac:dyDescent="0.25">
      <c r="A4435" s="110"/>
      <c r="B4435" s="129"/>
      <c r="C4435" s="129"/>
      <c r="D4435" s="129"/>
      <c r="E4435" s="56"/>
      <c r="F4435" s="133"/>
      <c r="G4435" s="56"/>
      <c r="H4435" s="84"/>
      <c r="I4435" s="84"/>
      <c r="J4435" s="125"/>
      <c r="K4435" s="125"/>
    </row>
    <row r="4436" spans="1:11" x14ac:dyDescent="0.25">
      <c r="A4436" s="110"/>
      <c r="B4436" s="129"/>
      <c r="C4436" s="129"/>
      <c r="D4436" s="129"/>
      <c r="E4436" s="56"/>
      <c r="F4436" s="133"/>
      <c r="G4436" s="56"/>
      <c r="H4436" s="84"/>
      <c r="I4436" s="84"/>
      <c r="J4436" s="125"/>
      <c r="K4436" s="125"/>
    </row>
    <row r="4437" spans="1:11" x14ac:dyDescent="0.25">
      <c r="A4437" s="110"/>
      <c r="B4437" s="129"/>
      <c r="C4437" s="129"/>
      <c r="D4437" s="129"/>
      <c r="E4437" s="56"/>
      <c r="F4437" s="133"/>
      <c r="G4437" s="56"/>
      <c r="H4437" s="84"/>
      <c r="I4437" s="84"/>
      <c r="J4437" s="125"/>
      <c r="K4437" s="125"/>
    </row>
    <row r="4438" spans="1:11" x14ac:dyDescent="0.25">
      <c r="A4438" s="110"/>
      <c r="B4438" s="129"/>
      <c r="C4438" s="129"/>
      <c r="D4438" s="129"/>
      <c r="E4438" s="56"/>
      <c r="F4438" s="133"/>
      <c r="G4438" s="56"/>
      <c r="H4438" s="84"/>
      <c r="I4438" s="84"/>
      <c r="J4438" s="125"/>
      <c r="K4438" s="125"/>
    </row>
    <row r="4439" spans="1:11" x14ac:dyDescent="0.25">
      <c r="A4439" s="110"/>
      <c r="B4439" s="129"/>
      <c r="C4439" s="129"/>
      <c r="D4439" s="129"/>
      <c r="E4439" s="56"/>
      <c r="F4439" s="133"/>
      <c r="G4439" s="56"/>
      <c r="H4439" s="84"/>
      <c r="I4439" s="84"/>
      <c r="J4439" s="125"/>
      <c r="K4439" s="125"/>
    </row>
    <row r="4440" spans="1:11" x14ac:dyDescent="0.25">
      <c r="A4440" s="110"/>
      <c r="B4440" s="129"/>
      <c r="C4440" s="129"/>
      <c r="D4440" s="129"/>
      <c r="E4440" s="56"/>
      <c r="F4440" s="133"/>
      <c r="G4440" s="56"/>
      <c r="H4440" s="84"/>
      <c r="I4440" s="84"/>
      <c r="J4440" s="125"/>
      <c r="K4440" s="125"/>
    </row>
    <row r="4441" spans="1:11" x14ac:dyDescent="0.25">
      <c r="A4441" s="110"/>
      <c r="B4441" s="129"/>
      <c r="C4441" s="129"/>
      <c r="D4441" s="129"/>
      <c r="E4441" s="56"/>
      <c r="F4441" s="133"/>
      <c r="G4441" s="56"/>
      <c r="H4441" s="84"/>
      <c r="I4441" s="84"/>
      <c r="J4441" s="125"/>
      <c r="K4441" s="125"/>
    </row>
    <row r="4442" spans="1:11" x14ac:dyDescent="0.25">
      <c r="A4442" s="110"/>
      <c r="B4442" s="129"/>
      <c r="C4442" s="129"/>
      <c r="D4442" s="129"/>
      <c r="E4442" s="56"/>
      <c r="F4442" s="133"/>
      <c r="G4442" s="56"/>
      <c r="H4442" s="84"/>
      <c r="I4442" s="84"/>
      <c r="J4442" s="125"/>
      <c r="K4442" s="125"/>
    </row>
    <row r="4443" spans="1:11" x14ac:dyDescent="0.25">
      <c r="A4443" s="110"/>
      <c r="B4443" s="129"/>
      <c r="C4443" s="129"/>
      <c r="D4443" s="129"/>
      <c r="E4443" s="56"/>
      <c r="F4443" s="133"/>
      <c r="G4443" s="56"/>
      <c r="H4443" s="84"/>
      <c r="I4443" s="84"/>
      <c r="J4443" s="125"/>
      <c r="K4443" s="125"/>
    </row>
    <row r="4444" spans="1:11" x14ac:dyDescent="0.25">
      <c r="A4444" s="110"/>
      <c r="B4444" s="129"/>
      <c r="C4444" s="129"/>
      <c r="D4444" s="129"/>
      <c r="E4444" s="56"/>
      <c r="F4444" s="133"/>
      <c r="G4444" s="56"/>
      <c r="H4444" s="84"/>
      <c r="I4444" s="84"/>
      <c r="J4444" s="125"/>
      <c r="K4444" s="125"/>
    </row>
    <row r="4445" spans="1:11" x14ac:dyDescent="0.25">
      <c r="A4445" s="110"/>
      <c r="B4445" s="129"/>
      <c r="C4445" s="129"/>
      <c r="D4445" s="129"/>
      <c r="E4445" s="56"/>
      <c r="F4445" s="133"/>
      <c r="G4445" s="56"/>
      <c r="H4445" s="84"/>
      <c r="I4445" s="84"/>
      <c r="J4445" s="125"/>
      <c r="K4445" s="125"/>
    </row>
    <row r="4446" spans="1:11" x14ac:dyDescent="0.25">
      <c r="A4446" s="110"/>
      <c r="B4446" s="129"/>
      <c r="C4446" s="129"/>
      <c r="D4446" s="129"/>
      <c r="E4446" s="56"/>
      <c r="F4446" s="133"/>
      <c r="G4446" s="56"/>
      <c r="H4446" s="84"/>
      <c r="I4446" s="84"/>
      <c r="J4446" s="125"/>
      <c r="K4446" s="125"/>
    </row>
    <row r="4447" spans="1:11" x14ac:dyDescent="0.25">
      <c r="A4447" s="110"/>
      <c r="B4447" s="129"/>
      <c r="C4447" s="129"/>
      <c r="D4447" s="129"/>
      <c r="E4447" s="56"/>
      <c r="F4447" s="133"/>
      <c r="G4447" s="56"/>
      <c r="H4447" s="84"/>
      <c r="I4447" s="84"/>
      <c r="J4447" s="125"/>
      <c r="K4447" s="125"/>
    </row>
    <row r="4448" spans="1:11" x14ac:dyDescent="0.25">
      <c r="A4448" s="110"/>
      <c r="B4448" s="129"/>
      <c r="C4448" s="129"/>
      <c r="D4448" s="129"/>
      <c r="E4448" s="56"/>
      <c r="F4448" s="133"/>
      <c r="G4448" s="56"/>
      <c r="H4448" s="84"/>
      <c r="I4448" s="84"/>
      <c r="J4448" s="125"/>
      <c r="K4448" s="125"/>
    </row>
    <row r="4449" spans="1:11" x14ac:dyDescent="0.25">
      <c r="A4449" s="110"/>
      <c r="B4449" s="129"/>
      <c r="C4449" s="129"/>
      <c r="D4449" s="129"/>
      <c r="E4449" s="56"/>
      <c r="F4449" s="133"/>
      <c r="G4449" s="56"/>
      <c r="H4449" s="84"/>
      <c r="I4449" s="84"/>
      <c r="J4449" s="125"/>
      <c r="K4449" s="125"/>
    </row>
    <row r="4450" spans="1:11" x14ac:dyDescent="0.25">
      <c r="A4450" s="110"/>
      <c r="B4450" s="129"/>
      <c r="C4450" s="129"/>
      <c r="D4450" s="129"/>
      <c r="E4450" s="56"/>
      <c r="F4450" s="133"/>
      <c r="G4450" s="56"/>
      <c r="H4450" s="84"/>
      <c r="I4450" s="84"/>
      <c r="J4450" s="125"/>
      <c r="K4450" s="125"/>
    </row>
    <row r="4451" spans="1:11" x14ac:dyDescent="0.25">
      <c r="A4451" s="110"/>
      <c r="B4451" s="129"/>
      <c r="C4451" s="129"/>
      <c r="D4451" s="129"/>
      <c r="E4451" s="56"/>
      <c r="F4451" s="133"/>
      <c r="G4451" s="56"/>
      <c r="H4451" s="84"/>
      <c r="I4451" s="84"/>
      <c r="J4451" s="125"/>
      <c r="K4451" s="125"/>
    </row>
    <row r="4452" spans="1:11" x14ac:dyDescent="0.25">
      <c r="A4452" s="110"/>
      <c r="B4452" s="129"/>
      <c r="C4452" s="129"/>
      <c r="D4452" s="129"/>
      <c r="E4452" s="56"/>
      <c r="F4452" s="133"/>
      <c r="G4452" s="56"/>
      <c r="H4452" s="84"/>
      <c r="I4452" s="84"/>
      <c r="J4452" s="125"/>
      <c r="K4452" s="125"/>
    </row>
    <row r="4453" spans="1:11" x14ac:dyDescent="0.25">
      <c r="A4453" s="110"/>
      <c r="B4453" s="129"/>
      <c r="C4453" s="129"/>
      <c r="D4453" s="129"/>
      <c r="E4453" s="56"/>
      <c r="F4453" s="133"/>
      <c r="G4453" s="56"/>
      <c r="H4453" s="84"/>
      <c r="I4453" s="84"/>
      <c r="J4453" s="125"/>
      <c r="K4453" s="125"/>
    </row>
    <row r="4454" spans="1:11" x14ac:dyDescent="0.25">
      <c r="A4454" s="110"/>
      <c r="B4454" s="129"/>
      <c r="C4454" s="129"/>
      <c r="D4454" s="129"/>
      <c r="E4454" s="56"/>
      <c r="F4454" s="133"/>
      <c r="G4454" s="56"/>
      <c r="H4454" s="84"/>
      <c r="I4454" s="84"/>
      <c r="J4454" s="125"/>
      <c r="K4454" s="125"/>
    </row>
    <row r="4455" spans="1:11" x14ac:dyDescent="0.25">
      <c r="A4455" s="110"/>
      <c r="B4455" s="129"/>
      <c r="C4455" s="129"/>
      <c r="D4455" s="129"/>
      <c r="E4455" s="56"/>
      <c r="F4455" s="133"/>
      <c r="G4455" s="56"/>
      <c r="H4455" s="84"/>
      <c r="I4455" s="84"/>
      <c r="J4455" s="125"/>
      <c r="K4455" s="125"/>
    </row>
    <row r="4456" spans="1:11" x14ac:dyDescent="0.25">
      <c r="A4456" s="110"/>
      <c r="B4456" s="129"/>
      <c r="C4456" s="129"/>
      <c r="D4456" s="129"/>
      <c r="E4456" s="56"/>
      <c r="F4456" s="133"/>
      <c r="G4456" s="56"/>
      <c r="H4456" s="84"/>
      <c r="I4456" s="84"/>
      <c r="J4456" s="125"/>
      <c r="K4456" s="125"/>
    </row>
    <row r="4457" spans="1:11" x14ac:dyDescent="0.25">
      <c r="A4457" s="110"/>
      <c r="B4457" s="129"/>
      <c r="C4457" s="129"/>
      <c r="D4457" s="129"/>
      <c r="E4457" s="56"/>
      <c r="F4457" s="133"/>
      <c r="G4457" s="56"/>
      <c r="H4457" s="84"/>
      <c r="I4457" s="84"/>
      <c r="J4457" s="125"/>
      <c r="K4457" s="125"/>
    </row>
    <row r="4458" spans="1:11" x14ac:dyDescent="0.25">
      <c r="A4458" s="110"/>
      <c r="B4458" s="129"/>
      <c r="C4458" s="129"/>
      <c r="D4458" s="129"/>
      <c r="E4458" s="56"/>
      <c r="F4458" s="133"/>
      <c r="G4458" s="56"/>
      <c r="H4458" s="84"/>
      <c r="I4458" s="84"/>
      <c r="J4458" s="125"/>
      <c r="K4458" s="125"/>
    </row>
    <row r="4459" spans="1:11" x14ac:dyDescent="0.25">
      <c r="A4459" s="110"/>
      <c r="B4459" s="129"/>
      <c r="C4459" s="129"/>
      <c r="D4459" s="129"/>
      <c r="E4459" s="56"/>
      <c r="F4459" s="133"/>
      <c r="G4459" s="56"/>
      <c r="H4459" s="84"/>
      <c r="I4459" s="84"/>
      <c r="J4459" s="125"/>
      <c r="K4459" s="125"/>
    </row>
    <row r="4460" spans="1:11" x14ac:dyDescent="0.25">
      <c r="A4460" s="110"/>
      <c r="B4460" s="129"/>
      <c r="C4460" s="129"/>
      <c r="D4460" s="129"/>
      <c r="E4460" s="56"/>
      <c r="F4460" s="133"/>
      <c r="G4460" s="56"/>
      <c r="H4460" s="84"/>
      <c r="I4460" s="84"/>
      <c r="J4460" s="125"/>
      <c r="K4460" s="125"/>
    </row>
    <row r="4461" spans="1:11" x14ac:dyDescent="0.25">
      <c r="A4461" s="110"/>
      <c r="B4461" s="129"/>
      <c r="C4461" s="129"/>
      <c r="D4461" s="129"/>
      <c r="E4461" s="56"/>
      <c r="F4461" s="133"/>
      <c r="G4461" s="56"/>
      <c r="H4461" s="84"/>
      <c r="I4461" s="84"/>
      <c r="J4461" s="125"/>
      <c r="K4461" s="125"/>
    </row>
    <row r="4462" spans="1:11" x14ac:dyDescent="0.25">
      <c r="A4462" s="110"/>
      <c r="B4462" s="129"/>
      <c r="C4462" s="129"/>
      <c r="D4462" s="129"/>
      <c r="E4462" s="56"/>
      <c r="F4462" s="133"/>
      <c r="G4462" s="56"/>
      <c r="H4462" s="84"/>
      <c r="I4462" s="84"/>
      <c r="J4462" s="125"/>
      <c r="K4462" s="125"/>
    </row>
    <row r="4463" spans="1:11" x14ac:dyDescent="0.25">
      <c r="A4463" s="110"/>
      <c r="B4463" s="129"/>
      <c r="C4463" s="129"/>
      <c r="D4463" s="129"/>
      <c r="E4463" s="56"/>
      <c r="F4463" s="133"/>
      <c r="G4463" s="56"/>
      <c r="H4463" s="84"/>
      <c r="I4463" s="84"/>
      <c r="J4463" s="125"/>
      <c r="K4463" s="125"/>
    </row>
    <row r="4464" spans="1:11" x14ac:dyDescent="0.25">
      <c r="A4464" s="110"/>
      <c r="B4464" s="129"/>
      <c r="C4464" s="129"/>
      <c r="D4464" s="129"/>
      <c r="E4464" s="56"/>
      <c r="F4464" s="133"/>
      <c r="G4464" s="56"/>
      <c r="H4464" s="84"/>
      <c r="I4464" s="84"/>
      <c r="J4464" s="125"/>
      <c r="K4464" s="125"/>
    </row>
    <row r="4465" spans="1:11" x14ac:dyDescent="0.25">
      <c r="A4465" s="110"/>
      <c r="B4465" s="129"/>
      <c r="C4465" s="129"/>
      <c r="D4465" s="129"/>
      <c r="E4465" s="56"/>
      <c r="F4465" s="133"/>
      <c r="G4465" s="56"/>
      <c r="H4465" s="84"/>
      <c r="I4465" s="84"/>
      <c r="J4465" s="125"/>
      <c r="K4465" s="125"/>
    </row>
    <row r="4466" spans="1:11" x14ac:dyDescent="0.25">
      <c r="A4466" s="110"/>
      <c r="B4466" s="129"/>
      <c r="C4466" s="129"/>
      <c r="D4466" s="129"/>
      <c r="E4466" s="56"/>
      <c r="F4466" s="133"/>
      <c r="G4466" s="56"/>
      <c r="H4466" s="84"/>
      <c r="I4466" s="84"/>
      <c r="J4466" s="125"/>
      <c r="K4466" s="125"/>
    </row>
    <row r="4467" spans="1:11" x14ac:dyDescent="0.25">
      <c r="A4467" s="110"/>
      <c r="B4467" s="129"/>
      <c r="C4467" s="129"/>
      <c r="D4467" s="129"/>
      <c r="E4467" s="56"/>
      <c r="F4467" s="133"/>
      <c r="G4467" s="56"/>
      <c r="H4467" s="84"/>
      <c r="I4467" s="84"/>
      <c r="J4467" s="125"/>
      <c r="K4467" s="125"/>
    </row>
    <row r="4468" spans="1:11" x14ac:dyDescent="0.25">
      <c r="A4468" s="110"/>
      <c r="B4468" s="129"/>
      <c r="C4468" s="129"/>
      <c r="D4468" s="129"/>
      <c r="E4468" s="56"/>
      <c r="F4468" s="133"/>
      <c r="G4468" s="56"/>
      <c r="H4468" s="84"/>
      <c r="I4468" s="84"/>
      <c r="J4468" s="125"/>
      <c r="K4468" s="125"/>
    </row>
    <row r="4469" spans="1:11" x14ac:dyDescent="0.25">
      <c r="A4469" s="110"/>
      <c r="B4469" s="129"/>
      <c r="C4469" s="129"/>
      <c r="D4469" s="129"/>
      <c r="E4469" s="56"/>
      <c r="F4469" s="133"/>
      <c r="G4469" s="56"/>
      <c r="H4469" s="84"/>
      <c r="I4469" s="84"/>
      <c r="J4469" s="125"/>
      <c r="K4469" s="125"/>
    </row>
    <row r="4470" spans="1:11" x14ac:dyDescent="0.25">
      <c r="A4470" s="110"/>
      <c r="B4470" s="129"/>
      <c r="C4470" s="129"/>
      <c r="D4470" s="129"/>
      <c r="E4470" s="56"/>
      <c r="F4470" s="133"/>
      <c r="G4470" s="56"/>
      <c r="H4470" s="84"/>
      <c r="I4470" s="84"/>
      <c r="J4470" s="125"/>
      <c r="K4470" s="125"/>
    </row>
    <row r="4471" spans="1:11" x14ac:dyDescent="0.25">
      <c r="A4471" s="110"/>
      <c r="B4471" s="129"/>
      <c r="C4471" s="129"/>
      <c r="D4471" s="129"/>
      <c r="E4471" s="56"/>
      <c r="F4471" s="133"/>
      <c r="G4471" s="56"/>
      <c r="H4471" s="84"/>
      <c r="I4471" s="84"/>
      <c r="J4471" s="125"/>
      <c r="K4471" s="125"/>
    </row>
    <row r="4472" spans="1:11" x14ac:dyDescent="0.25">
      <c r="A4472" s="110"/>
      <c r="B4472" s="129"/>
      <c r="C4472" s="129"/>
      <c r="D4472" s="129"/>
      <c r="E4472" s="56"/>
      <c r="F4472" s="133"/>
      <c r="G4472" s="56"/>
      <c r="H4472" s="84"/>
      <c r="I4472" s="84"/>
      <c r="J4472" s="125"/>
      <c r="K4472" s="125"/>
    </row>
    <row r="4473" spans="1:11" x14ac:dyDescent="0.25">
      <c r="A4473" s="110"/>
      <c r="B4473" s="129"/>
      <c r="C4473" s="129"/>
      <c r="D4473" s="129"/>
      <c r="E4473" s="56"/>
      <c r="F4473" s="133"/>
      <c r="G4473" s="56"/>
      <c r="H4473" s="84"/>
      <c r="I4473" s="84"/>
      <c r="J4473" s="125"/>
      <c r="K4473" s="125"/>
    </row>
    <row r="4474" spans="1:11" x14ac:dyDescent="0.25">
      <c r="A4474" s="110"/>
      <c r="B4474" s="129"/>
      <c r="C4474" s="129"/>
      <c r="D4474" s="129"/>
      <c r="E4474" s="56"/>
      <c r="F4474" s="133"/>
      <c r="G4474" s="56"/>
      <c r="H4474" s="84"/>
      <c r="I4474" s="84"/>
      <c r="J4474" s="125"/>
      <c r="K4474" s="125"/>
    </row>
    <row r="4475" spans="1:11" x14ac:dyDescent="0.25">
      <c r="A4475" s="110"/>
      <c r="B4475" s="129"/>
      <c r="C4475" s="129"/>
      <c r="D4475" s="129"/>
      <c r="E4475" s="56"/>
      <c r="F4475" s="133"/>
      <c r="G4475" s="56"/>
      <c r="H4475" s="84"/>
      <c r="I4475" s="84"/>
      <c r="J4475" s="125"/>
      <c r="K4475" s="125"/>
    </row>
    <row r="4476" spans="1:11" x14ac:dyDescent="0.25">
      <c r="A4476" s="110"/>
      <c r="B4476" s="129"/>
      <c r="C4476" s="129"/>
      <c r="D4476" s="129"/>
      <c r="E4476" s="56"/>
      <c r="F4476" s="133"/>
      <c r="G4476" s="56"/>
      <c r="H4476" s="84"/>
      <c r="I4476" s="84"/>
      <c r="J4476" s="125"/>
      <c r="K4476" s="125"/>
    </row>
    <row r="4477" spans="1:11" x14ac:dyDescent="0.25">
      <c r="A4477" s="110"/>
      <c r="B4477" s="129"/>
      <c r="C4477" s="129"/>
      <c r="D4477" s="129"/>
      <c r="E4477" s="56"/>
      <c r="F4477" s="133"/>
      <c r="G4477" s="56"/>
      <c r="H4477" s="84"/>
      <c r="I4477" s="84"/>
      <c r="J4477" s="125"/>
      <c r="K4477" s="125"/>
    </row>
    <row r="4478" spans="1:11" x14ac:dyDescent="0.25">
      <c r="A4478" s="110"/>
      <c r="B4478" s="129"/>
      <c r="C4478" s="129"/>
      <c r="D4478" s="129"/>
      <c r="E4478" s="56"/>
      <c r="F4478" s="133"/>
      <c r="G4478" s="56"/>
      <c r="H4478" s="84"/>
      <c r="I4478" s="84"/>
      <c r="J4478" s="125"/>
      <c r="K4478" s="125"/>
    </row>
    <row r="4479" spans="1:11" x14ac:dyDescent="0.25">
      <c r="A4479" s="110"/>
      <c r="B4479" s="129"/>
      <c r="C4479" s="129"/>
      <c r="D4479" s="129"/>
      <c r="E4479" s="56"/>
      <c r="F4479" s="133"/>
      <c r="G4479" s="56"/>
      <c r="H4479" s="84"/>
      <c r="I4479" s="84"/>
      <c r="J4479" s="125"/>
      <c r="K4479" s="125"/>
    </row>
    <row r="4480" spans="1:11" x14ac:dyDescent="0.25">
      <c r="A4480" s="110"/>
      <c r="B4480" s="129"/>
      <c r="C4480" s="129"/>
      <c r="D4480" s="129"/>
      <c r="E4480" s="56"/>
      <c r="F4480" s="133"/>
      <c r="G4480" s="56"/>
      <c r="H4480" s="84"/>
      <c r="I4480" s="84"/>
      <c r="J4480" s="125"/>
      <c r="K4480" s="125"/>
    </row>
    <row r="4481" spans="1:11" x14ac:dyDescent="0.25">
      <c r="A4481" s="110"/>
      <c r="B4481" s="129"/>
      <c r="C4481" s="129"/>
      <c r="D4481" s="129"/>
      <c r="E4481" s="56"/>
      <c r="F4481" s="133"/>
      <c r="G4481" s="56"/>
      <c r="H4481" s="84"/>
      <c r="I4481" s="84"/>
      <c r="J4481" s="125"/>
      <c r="K4481" s="125"/>
    </row>
    <row r="4482" spans="1:11" x14ac:dyDescent="0.25">
      <c r="A4482" s="110"/>
      <c r="B4482" s="129"/>
      <c r="C4482" s="129"/>
      <c r="D4482" s="129"/>
      <c r="E4482" s="56"/>
      <c r="F4482" s="133"/>
      <c r="G4482" s="56"/>
      <c r="H4482" s="84"/>
      <c r="I4482" s="84"/>
      <c r="J4482" s="125"/>
      <c r="K4482" s="125"/>
    </row>
    <row r="4483" spans="1:11" x14ac:dyDescent="0.25">
      <c r="A4483" s="110"/>
      <c r="B4483" s="129"/>
      <c r="C4483" s="129"/>
      <c r="D4483" s="129"/>
      <c r="E4483" s="56"/>
      <c r="F4483" s="133"/>
      <c r="G4483" s="56"/>
      <c r="H4483" s="84"/>
      <c r="I4483" s="84"/>
      <c r="J4483" s="125"/>
      <c r="K4483" s="125"/>
    </row>
    <row r="4484" spans="1:11" x14ac:dyDescent="0.25">
      <c r="A4484" s="110"/>
      <c r="B4484" s="129"/>
      <c r="C4484" s="129"/>
      <c r="D4484" s="129"/>
      <c r="E4484" s="56"/>
      <c r="F4484" s="133"/>
      <c r="G4484" s="56"/>
      <c r="H4484" s="84"/>
      <c r="I4484" s="84"/>
      <c r="J4484" s="125"/>
      <c r="K4484" s="125"/>
    </row>
    <row r="4485" spans="1:11" x14ac:dyDescent="0.25">
      <c r="A4485" s="110"/>
      <c r="B4485" s="129"/>
      <c r="C4485" s="129"/>
      <c r="D4485" s="129"/>
      <c r="E4485" s="56"/>
      <c r="F4485" s="133"/>
      <c r="G4485" s="56"/>
      <c r="H4485" s="84"/>
      <c r="I4485" s="84"/>
      <c r="J4485" s="125"/>
      <c r="K4485" s="125"/>
    </row>
    <row r="4486" spans="1:11" x14ac:dyDescent="0.25">
      <c r="A4486" s="110"/>
      <c r="B4486" s="129"/>
      <c r="C4486" s="129"/>
      <c r="D4486" s="129"/>
      <c r="E4486" s="56"/>
      <c r="F4486" s="133"/>
      <c r="G4486" s="56"/>
      <c r="H4486" s="84"/>
      <c r="I4486" s="84"/>
      <c r="J4486" s="125"/>
      <c r="K4486" s="125"/>
    </row>
    <row r="4487" spans="1:11" x14ac:dyDescent="0.25">
      <c r="A4487" s="110"/>
      <c r="B4487" s="129"/>
      <c r="C4487" s="129"/>
      <c r="D4487" s="129"/>
      <c r="E4487" s="56"/>
      <c r="F4487" s="133"/>
      <c r="G4487" s="56"/>
      <c r="H4487" s="84"/>
      <c r="I4487" s="84"/>
      <c r="J4487" s="125"/>
      <c r="K4487" s="125"/>
    </row>
    <row r="4488" spans="1:11" x14ac:dyDescent="0.25">
      <c r="A4488" s="110"/>
      <c r="B4488" s="129"/>
      <c r="C4488" s="129"/>
      <c r="D4488" s="129"/>
      <c r="E4488" s="56"/>
      <c r="F4488" s="133"/>
      <c r="G4488" s="56"/>
      <c r="H4488" s="84"/>
      <c r="I4488" s="84"/>
      <c r="J4488" s="125"/>
      <c r="K4488" s="125"/>
    </row>
    <row r="4489" spans="1:11" x14ac:dyDescent="0.25">
      <c r="A4489" s="110"/>
      <c r="B4489" s="129"/>
      <c r="C4489" s="129"/>
      <c r="D4489" s="129"/>
      <c r="E4489" s="56"/>
      <c r="F4489" s="133"/>
      <c r="G4489" s="56"/>
      <c r="H4489" s="84"/>
      <c r="I4489" s="84"/>
      <c r="J4489" s="125"/>
      <c r="K4489" s="125"/>
    </row>
    <row r="4490" spans="1:11" x14ac:dyDescent="0.25">
      <c r="A4490" s="110"/>
      <c r="B4490" s="129"/>
      <c r="C4490" s="129"/>
      <c r="D4490" s="129"/>
      <c r="E4490" s="56"/>
      <c r="F4490" s="133"/>
      <c r="G4490" s="56"/>
      <c r="H4490" s="84"/>
      <c r="I4490" s="84"/>
      <c r="J4490" s="125"/>
      <c r="K4490" s="125"/>
    </row>
    <row r="4491" spans="1:11" x14ac:dyDescent="0.25">
      <c r="A4491" s="110"/>
      <c r="B4491" s="129"/>
      <c r="C4491" s="129"/>
      <c r="D4491" s="129"/>
      <c r="E4491" s="56"/>
      <c r="F4491" s="133"/>
      <c r="G4491" s="56"/>
      <c r="H4491" s="84"/>
      <c r="I4491" s="84"/>
      <c r="J4491" s="125"/>
      <c r="K4491" s="125"/>
    </row>
    <row r="4492" spans="1:11" x14ac:dyDescent="0.25">
      <c r="A4492" s="110"/>
      <c r="B4492" s="129"/>
      <c r="C4492" s="129"/>
      <c r="D4492" s="129"/>
      <c r="E4492" s="56"/>
      <c r="F4492" s="133"/>
      <c r="G4492" s="56"/>
      <c r="H4492" s="84"/>
      <c r="I4492" s="84"/>
      <c r="J4492" s="125"/>
      <c r="K4492" s="125"/>
    </row>
    <row r="4493" spans="1:11" x14ac:dyDescent="0.25">
      <c r="A4493" s="110"/>
      <c r="B4493" s="129"/>
      <c r="C4493" s="129"/>
      <c r="D4493" s="129"/>
      <c r="E4493" s="56"/>
      <c r="F4493" s="133"/>
      <c r="G4493" s="56"/>
      <c r="H4493" s="84"/>
      <c r="I4493" s="84"/>
      <c r="J4493" s="125"/>
      <c r="K4493" s="125"/>
    </row>
    <row r="4494" spans="1:11" x14ac:dyDescent="0.25">
      <c r="A4494" s="110"/>
      <c r="B4494" s="129"/>
      <c r="C4494" s="129"/>
      <c r="D4494" s="129"/>
      <c r="E4494" s="56"/>
      <c r="F4494" s="133"/>
      <c r="G4494" s="56"/>
      <c r="H4494" s="84"/>
      <c r="I4494" s="84"/>
      <c r="J4494" s="125"/>
      <c r="K4494" s="125"/>
    </row>
    <row r="4495" spans="1:11" x14ac:dyDescent="0.25">
      <c r="A4495" s="110"/>
      <c r="B4495" s="129"/>
      <c r="C4495" s="129"/>
      <c r="D4495" s="129"/>
      <c r="E4495" s="56"/>
      <c r="F4495" s="133"/>
      <c r="G4495" s="56"/>
      <c r="H4495" s="84"/>
      <c r="I4495" s="84"/>
      <c r="J4495" s="125"/>
      <c r="K4495" s="125"/>
    </row>
    <row r="4496" spans="1:11" x14ac:dyDescent="0.25">
      <c r="A4496" s="110"/>
      <c r="B4496" s="129"/>
      <c r="C4496" s="129"/>
      <c r="D4496" s="129"/>
      <c r="E4496" s="56"/>
      <c r="F4496" s="133"/>
      <c r="G4496" s="56"/>
      <c r="H4496" s="84"/>
      <c r="I4496" s="84"/>
      <c r="J4496" s="125"/>
      <c r="K4496" s="125"/>
    </row>
    <row r="4497" spans="1:11" x14ac:dyDescent="0.25">
      <c r="A4497" s="110"/>
      <c r="B4497" s="129"/>
      <c r="C4497" s="129"/>
      <c r="D4497" s="129"/>
      <c r="E4497" s="56"/>
      <c r="F4497" s="133"/>
      <c r="G4497" s="56"/>
      <c r="H4497" s="84"/>
      <c r="I4497" s="84"/>
      <c r="J4497" s="125"/>
      <c r="K4497" s="125"/>
    </row>
    <row r="4498" spans="1:11" x14ac:dyDescent="0.25">
      <c r="A4498" s="110"/>
      <c r="B4498" s="129"/>
      <c r="C4498" s="129"/>
      <c r="D4498" s="129"/>
      <c r="E4498" s="56"/>
      <c r="F4498" s="133"/>
      <c r="G4498" s="56"/>
      <c r="H4498" s="84"/>
      <c r="I4498" s="84"/>
      <c r="J4498" s="125"/>
      <c r="K4498" s="125"/>
    </row>
    <row r="4499" spans="1:11" x14ac:dyDescent="0.25">
      <c r="A4499" s="110"/>
      <c r="B4499" s="129"/>
      <c r="C4499" s="129"/>
      <c r="D4499" s="129"/>
      <c r="E4499" s="56"/>
      <c r="F4499" s="133"/>
      <c r="G4499" s="56"/>
      <c r="H4499" s="84"/>
      <c r="I4499" s="84"/>
      <c r="J4499" s="125"/>
      <c r="K4499" s="125"/>
    </row>
    <row r="4500" spans="1:11" x14ac:dyDescent="0.25">
      <c r="A4500" s="110"/>
      <c r="B4500" s="129"/>
      <c r="C4500" s="129"/>
      <c r="D4500" s="129"/>
      <c r="E4500" s="56"/>
      <c r="F4500" s="133"/>
      <c r="G4500" s="56"/>
      <c r="H4500" s="84"/>
      <c r="I4500" s="84"/>
      <c r="J4500" s="125"/>
      <c r="K4500" s="125"/>
    </row>
    <row r="4501" spans="1:11" x14ac:dyDescent="0.25">
      <c r="A4501" s="110"/>
      <c r="B4501" s="129"/>
      <c r="C4501" s="129"/>
      <c r="D4501" s="129"/>
      <c r="E4501" s="56"/>
      <c r="F4501" s="133"/>
      <c r="G4501" s="56"/>
      <c r="H4501" s="84"/>
      <c r="I4501" s="84"/>
      <c r="J4501" s="125"/>
      <c r="K4501" s="125"/>
    </row>
    <row r="4502" spans="1:11" x14ac:dyDescent="0.25">
      <c r="A4502" s="110"/>
      <c r="B4502" s="129"/>
      <c r="C4502" s="129"/>
      <c r="D4502" s="129"/>
      <c r="E4502" s="56"/>
      <c r="F4502" s="133"/>
      <c r="G4502" s="56"/>
      <c r="H4502" s="84"/>
      <c r="I4502" s="84"/>
      <c r="J4502" s="125"/>
      <c r="K4502" s="125"/>
    </row>
    <row r="4503" spans="1:11" x14ac:dyDescent="0.25">
      <c r="A4503" s="110"/>
      <c r="B4503" s="129"/>
      <c r="C4503" s="129"/>
      <c r="D4503" s="129"/>
      <c r="E4503" s="56"/>
      <c r="F4503" s="133"/>
      <c r="G4503" s="56"/>
      <c r="H4503" s="84"/>
      <c r="I4503" s="84"/>
      <c r="J4503" s="125"/>
      <c r="K4503" s="125"/>
    </row>
    <row r="4504" spans="1:11" x14ac:dyDescent="0.25">
      <c r="A4504" s="110"/>
      <c r="B4504" s="129"/>
      <c r="C4504" s="129"/>
      <c r="D4504" s="129"/>
      <c r="E4504" s="56"/>
      <c r="F4504" s="133"/>
      <c r="G4504" s="56"/>
      <c r="H4504" s="84"/>
      <c r="I4504" s="84"/>
      <c r="J4504" s="125"/>
      <c r="K4504" s="125"/>
    </row>
    <row r="4505" spans="1:11" x14ac:dyDescent="0.25">
      <c r="A4505" s="110"/>
      <c r="B4505" s="129"/>
      <c r="C4505" s="129"/>
      <c r="D4505" s="129"/>
      <c r="E4505" s="56"/>
      <c r="F4505" s="133"/>
      <c r="G4505" s="56"/>
      <c r="H4505" s="84"/>
      <c r="I4505" s="84"/>
      <c r="J4505" s="125"/>
      <c r="K4505" s="125"/>
    </row>
    <row r="4506" spans="1:11" x14ac:dyDescent="0.25">
      <c r="A4506" s="110"/>
      <c r="B4506" s="129"/>
      <c r="C4506" s="129"/>
      <c r="D4506" s="129"/>
      <c r="E4506" s="56"/>
      <c r="F4506" s="133"/>
      <c r="G4506" s="56"/>
      <c r="H4506" s="84"/>
      <c r="I4506" s="84"/>
      <c r="J4506" s="125"/>
      <c r="K4506" s="125"/>
    </row>
    <row r="4507" spans="1:11" x14ac:dyDescent="0.25">
      <c r="A4507" s="110"/>
      <c r="B4507" s="129"/>
      <c r="C4507" s="129"/>
      <c r="D4507" s="129"/>
      <c r="E4507" s="56"/>
      <c r="F4507" s="133"/>
      <c r="G4507" s="56"/>
      <c r="H4507" s="84"/>
      <c r="I4507" s="84"/>
      <c r="J4507" s="125"/>
      <c r="K4507" s="125"/>
    </row>
    <row r="4508" spans="1:11" x14ac:dyDescent="0.25">
      <c r="A4508" s="110"/>
      <c r="B4508" s="129"/>
      <c r="C4508" s="129"/>
      <c r="D4508" s="129"/>
      <c r="E4508" s="56"/>
      <c r="F4508" s="133"/>
      <c r="G4508" s="56"/>
      <c r="H4508" s="84"/>
      <c r="I4508" s="84"/>
      <c r="J4508" s="125"/>
      <c r="K4508" s="125"/>
    </row>
    <row r="4509" spans="1:11" x14ac:dyDescent="0.25">
      <c r="A4509" s="110"/>
      <c r="B4509" s="129"/>
      <c r="C4509" s="129"/>
      <c r="D4509" s="129"/>
      <c r="E4509" s="56"/>
      <c r="F4509" s="133"/>
      <c r="G4509" s="56"/>
      <c r="H4509" s="84"/>
      <c r="I4509" s="84"/>
      <c r="J4509" s="125"/>
      <c r="K4509" s="125"/>
    </row>
    <row r="4510" spans="1:11" x14ac:dyDescent="0.25">
      <c r="A4510" s="110"/>
      <c r="B4510" s="129"/>
      <c r="C4510" s="129"/>
      <c r="D4510" s="129"/>
      <c r="E4510" s="56"/>
      <c r="F4510" s="133"/>
      <c r="G4510" s="56"/>
      <c r="H4510" s="84"/>
      <c r="I4510" s="84"/>
      <c r="J4510" s="125"/>
      <c r="K4510" s="125"/>
    </row>
    <row r="4511" spans="1:11" x14ac:dyDescent="0.25">
      <c r="A4511" s="110"/>
      <c r="B4511" s="129"/>
      <c r="C4511" s="129"/>
      <c r="D4511" s="129"/>
      <c r="E4511" s="56"/>
      <c r="F4511" s="133"/>
      <c r="G4511" s="56"/>
      <c r="H4511" s="84"/>
      <c r="I4511" s="84"/>
      <c r="J4511" s="125"/>
      <c r="K4511" s="125"/>
    </row>
    <row r="4512" spans="1:11" x14ac:dyDescent="0.25">
      <c r="A4512" s="110"/>
      <c r="B4512" s="129"/>
      <c r="C4512" s="129"/>
      <c r="D4512" s="129"/>
      <c r="E4512" s="56"/>
      <c r="F4512" s="133"/>
      <c r="G4512" s="56"/>
      <c r="H4512" s="84"/>
      <c r="I4512" s="84"/>
      <c r="J4512" s="125"/>
      <c r="K4512" s="125"/>
    </row>
    <row r="4513" spans="1:11" x14ac:dyDescent="0.25">
      <c r="A4513" s="110"/>
      <c r="B4513" s="129"/>
      <c r="C4513" s="129"/>
      <c r="D4513" s="129"/>
      <c r="E4513" s="56"/>
      <c r="F4513" s="133"/>
      <c r="G4513" s="56"/>
      <c r="H4513" s="84"/>
      <c r="I4513" s="84"/>
      <c r="J4513" s="125"/>
      <c r="K4513" s="125"/>
    </row>
    <row r="4514" spans="1:11" x14ac:dyDescent="0.25">
      <c r="A4514" s="110"/>
      <c r="B4514" s="129"/>
      <c r="C4514" s="129"/>
      <c r="D4514" s="129"/>
      <c r="E4514" s="56"/>
      <c r="F4514" s="133"/>
      <c r="G4514" s="56"/>
      <c r="H4514" s="84"/>
      <c r="I4514" s="84"/>
      <c r="J4514" s="125"/>
      <c r="K4514" s="125"/>
    </row>
    <row r="4515" spans="1:11" x14ac:dyDescent="0.25">
      <c r="A4515" s="110"/>
      <c r="B4515" s="129"/>
      <c r="C4515" s="129"/>
      <c r="D4515" s="129"/>
      <c r="E4515" s="56"/>
      <c r="F4515" s="133"/>
      <c r="G4515" s="56"/>
      <c r="H4515" s="84"/>
      <c r="I4515" s="84"/>
      <c r="J4515" s="125"/>
      <c r="K4515" s="125"/>
    </row>
    <row r="4516" spans="1:11" x14ac:dyDescent="0.25">
      <c r="A4516" s="110"/>
      <c r="B4516" s="129"/>
      <c r="C4516" s="129"/>
      <c r="D4516" s="129"/>
      <c r="E4516" s="56"/>
      <c r="F4516" s="133"/>
      <c r="G4516" s="56"/>
      <c r="H4516" s="84"/>
      <c r="I4516" s="84"/>
      <c r="J4516" s="125"/>
      <c r="K4516" s="125"/>
    </row>
    <row r="4517" spans="1:11" x14ac:dyDescent="0.25">
      <c r="A4517" s="110"/>
      <c r="B4517" s="129"/>
      <c r="C4517" s="129"/>
      <c r="D4517" s="129"/>
      <c r="E4517" s="56"/>
      <c r="F4517" s="133"/>
      <c r="G4517" s="56"/>
      <c r="H4517" s="84"/>
      <c r="I4517" s="84"/>
      <c r="J4517" s="125"/>
      <c r="K4517" s="125"/>
    </row>
    <row r="4518" spans="1:11" x14ac:dyDescent="0.25">
      <c r="A4518" s="110"/>
      <c r="B4518" s="129"/>
      <c r="C4518" s="129"/>
      <c r="D4518" s="129"/>
      <c r="E4518" s="56"/>
      <c r="F4518" s="133"/>
      <c r="G4518" s="56"/>
      <c r="H4518" s="84"/>
      <c r="I4518" s="84"/>
      <c r="J4518" s="125"/>
      <c r="K4518" s="125"/>
    </row>
    <row r="4519" spans="1:11" x14ac:dyDescent="0.25">
      <c r="A4519" s="110"/>
      <c r="B4519" s="129"/>
      <c r="C4519" s="129"/>
      <c r="D4519" s="129"/>
      <c r="E4519" s="56"/>
      <c r="F4519" s="133"/>
      <c r="G4519" s="56"/>
      <c r="H4519" s="84"/>
      <c r="I4519" s="84"/>
      <c r="J4519" s="125"/>
      <c r="K4519" s="125"/>
    </row>
    <row r="4520" spans="1:11" x14ac:dyDescent="0.25">
      <c r="A4520" s="110"/>
      <c r="B4520" s="129"/>
      <c r="C4520" s="129"/>
      <c r="D4520" s="129"/>
      <c r="E4520" s="56"/>
      <c r="F4520" s="133"/>
      <c r="G4520" s="56"/>
      <c r="H4520" s="84"/>
      <c r="I4520" s="84"/>
      <c r="J4520" s="125"/>
      <c r="K4520" s="125"/>
    </row>
    <row r="4521" spans="1:11" x14ac:dyDescent="0.25">
      <c r="A4521" s="110"/>
      <c r="B4521" s="129"/>
      <c r="C4521" s="129"/>
      <c r="D4521" s="129"/>
      <c r="E4521" s="56"/>
      <c r="F4521" s="133"/>
      <c r="G4521" s="56"/>
      <c r="H4521" s="84"/>
      <c r="I4521" s="84"/>
      <c r="J4521" s="125"/>
      <c r="K4521" s="125"/>
    </row>
    <row r="4522" spans="1:11" x14ac:dyDescent="0.25">
      <c r="A4522" s="110"/>
      <c r="B4522" s="129"/>
      <c r="C4522" s="129"/>
      <c r="D4522" s="129"/>
      <c r="E4522" s="56"/>
      <c r="F4522" s="133"/>
      <c r="G4522" s="56"/>
      <c r="H4522" s="84"/>
      <c r="I4522" s="84"/>
      <c r="J4522" s="125"/>
      <c r="K4522" s="125"/>
    </row>
    <row r="4523" spans="1:11" x14ac:dyDescent="0.25">
      <c r="A4523" s="110"/>
      <c r="B4523" s="129"/>
      <c r="C4523" s="129"/>
      <c r="D4523" s="129"/>
      <c r="E4523" s="56"/>
      <c r="F4523" s="133"/>
      <c r="G4523" s="56"/>
      <c r="H4523" s="84"/>
      <c r="I4523" s="84"/>
      <c r="J4523" s="125"/>
      <c r="K4523" s="125"/>
    </row>
    <row r="4524" spans="1:11" x14ac:dyDescent="0.25">
      <c r="A4524" s="110"/>
      <c r="B4524" s="129"/>
      <c r="C4524" s="129"/>
      <c r="D4524" s="129"/>
      <c r="E4524" s="56"/>
      <c r="F4524" s="133"/>
      <c r="G4524" s="56"/>
      <c r="H4524" s="84"/>
      <c r="I4524" s="84"/>
      <c r="J4524" s="125"/>
      <c r="K4524" s="125"/>
    </row>
    <row r="4525" spans="1:11" x14ac:dyDescent="0.25">
      <c r="A4525" s="110"/>
      <c r="B4525" s="129"/>
      <c r="C4525" s="129"/>
      <c r="D4525" s="129"/>
      <c r="E4525" s="56"/>
      <c r="F4525" s="133"/>
      <c r="G4525" s="56"/>
      <c r="H4525" s="84"/>
      <c r="I4525" s="84"/>
      <c r="J4525" s="125"/>
      <c r="K4525" s="125"/>
    </row>
    <row r="4526" spans="1:11" x14ac:dyDescent="0.25">
      <c r="A4526" s="110"/>
      <c r="B4526" s="129"/>
      <c r="C4526" s="129"/>
      <c r="D4526" s="129"/>
      <c r="E4526" s="56"/>
      <c r="F4526" s="133"/>
      <c r="G4526" s="56"/>
      <c r="H4526" s="84"/>
      <c r="I4526" s="84"/>
      <c r="J4526" s="125"/>
      <c r="K4526" s="125"/>
    </row>
    <row r="4527" spans="1:11" x14ac:dyDescent="0.25">
      <c r="A4527" s="110"/>
      <c r="B4527" s="129"/>
      <c r="C4527" s="129"/>
      <c r="D4527" s="129"/>
      <c r="E4527" s="56"/>
      <c r="F4527" s="133"/>
      <c r="G4527" s="56"/>
      <c r="H4527" s="84"/>
      <c r="I4527" s="84"/>
      <c r="J4527" s="125"/>
      <c r="K4527" s="125"/>
    </row>
    <row r="4528" spans="1:11" x14ac:dyDescent="0.25">
      <c r="A4528" s="110"/>
      <c r="B4528" s="129"/>
      <c r="C4528" s="129"/>
      <c r="D4528" s="129"/>
      <c r="E4528" s="56"/>
      <c r="F4528" s="133"/>
      <c r="G4528" s="56"/>
      <c r="H4528" s="84"/>
      <c r="I4528" s="84"/>
      <c r="J4528" s="125"/>
      <c r="K4528" s="125"/>
    </row>
    <row r="4529" spans="1:11" x14ac:dyDescent="0.25">
      <c r="A4529" s="110"/>
      <c r="B4529" s="129"/>
      <c r="C4529" s="129"/>
      <c r="D4529" s="129"/>
      <c r="E4529" s="56"/>
      <c r="F4529" s="133"/>
      <c r="G4529" s="56"/>
      <c r="H4529" s="84"/>
      <c r="I4529" s="84"/>
      <c r="J4529" s="125"/>
      <c r="K4529" s="125"/>
    </row>
    <row r="4530" spans="1:11" x14ac:dyDescent="0.25">
      <c r="A4530" s="110"/>
      <c r="B4530" s="129"/>
      <c r="C4530" s="129"/>
      <c r="D4530" s="129"/>
      <c r="E4530" s="56"/>
      <c r="F4530" s="133"/>
      <c r="G4530" s="56"/>
      <c r="H4530" s="84"/>
      <c r="I4530" s="84"/>
      <c r="J4530" s="125"/>
      <c r="K4530" s="125"/>
    </row>
    <row r="4531" spans="1:11" x14ac:dyDescent="0.25">
      <c r="A4531" s="110"/>
      <c r="B4531" s="129"/>
      <c r="C4531" s="129"/>
      <c r="D4531" s="129"/>
      <c r="E4531" s="56"/>
      <c r="F4531" s="133"/>
      <c r="G4531" s="56"/>
      <c r="H4531" s="84"/>
      <c r="I4531" s="84"/>
      <c r="J4531" s="125"/>
      <c r="K4531" s="125"/>
    </row>
    <row r="4532" spans="1:11" x14ac:dyDescent="0.25">
      <c r="A4532" s="110"/>
      <c r="B4532" s="129"/>
      <c r="C4532" s="129"/>
      <c r="D4532" s="129"/>
      <c r="E4532" s="56"/>
      <c r="F4532" s="133"/>
      <c r="G4532" s="56"/>
      <c r="H4532" s="84"/>
      <c r="I4532" s="84"/>
      <c r="J4532" s="125"/>
      <c r="K4532" s="125"/>
    </row>
    <row r="4533" spans="1:11" x14ac:dyDescent="0.25">
      <c r="A4533" s="110"/>
      <c r="B4533" s="129"/>
      <c r="C4533" s="129"/>
      <c r="D4533" s="129"/>
      <c r="E4533" s="56"/>
      <c r="F4533" s="133"/>
      <c r="G4533" s="56"/>
      <c r="H4533" s="84"/>
      <c r="I4533" s="84"/>
      <c r="J4533" s="125"/>
      <c r="K4533" s="125"/>
    </row>
    <row r="4534" spans="1:11" x14ac:dyDescent="0.25">
      <c r="A4534" s="110"/>
      <c r="B4534" s="129"/>
      <c r="C4534" s="129"/>
      <c r="D4534" s="129"/>
      <c r="E4534" s="56"/>
      <c r="F4534" s="133"/>
      <c r="G4534" s="56"/>
      <c r="H4534" s="84"/>
      <c r="I4534" s="84"/>
      <c r="J4534" s="125"/>
      <c r="K4534" s="125"/>
    </row>
    <row r="4535" spans="1:11" x14ac:dyDescent="0.25">
      <c r="A4535" s="110"/>
      <c r="B4535" s="129"/>
      <c r="C4535" s="129"/>
      <c r="D4535" s="129"/>
      <c r="E4535" s="56"/>
      <c r="F4535" s="133"/>
      <c r="G4535" s="56"/>
      <c r="H4535" s="84"/>
      <c r="I4535" s="84"/>
      <c r="J4535" s="125"/>
      <c r="K4535" s="125"/>
    </row>
    <row r="4536" spans="1:11" x14ac:dyDescent="0.25">
      <c r="A4536" s="110"/>
      <c r="B4536" s="129"/>
      <c r="C4536" s="129"/>
      <c r="D4536" s="129"/>
      <c r="E4536" s="56"/>
      <c r="F4536" s="133"/>
      <c r="G4536" s="56"/>
      <c r="H4536" s="84"/>
      <c r="I4536" s="84"/>
      <c r="J4536" s="125"/>
      <c r="K4536" s="125"/>
    </row>
    <row r="4537" spans="1:11" x14ac:dyDescent="0.25">
      <c r="A4537" s="110"/>
      <c r="B4537" s="129"/>
      <c r="C4537" s="129"/>
      <c r="D4537" s="129"/>
      <c r="E4537" s="56"/>
      <c r="F4537" s="133"/>
      <c r="G4537" s="56"/>
      <c r="H4537" s="84"/>
      <c r="I4537" s="84"/>
      <c r="J4537" s="125"/>
      <c r="K4537" s="125"/>
    </row>
    <row r="4538" spans="1:11" x14ac:dyDescent="0.25">
      <c r="A4538" s="110"/>
      <c r="B4538" s="129"/>
      <c r="C4538" s="129"/>
      <c r="D4538" s="129"/>
      <c r="E4538" s="56"/>
      <c r="F4538" s="133"/>
      <c r="G4538" s="56"/>
      <c r="H4538" s="84"/>
      <c r="I4538" s="84"/>
      <c r="J4538" s="125"/>
      <c r="K4538" s="125"/>
    </row>
    <row r="4539" spans="1:11" x14ac:dyDescent="0.25">
      <c r="A4539" s="110"/>
      <c r="B4539" s="129"/>
      <c r="C4539" s="129"/>
      <c r="D4539" s="129"/>
      <c r="E4539" s="56"/>
      <c r="F4539" s="133"/>
      <c r="G4539" s="56"/>
      <c r="H4539" s="84"/>
      <c r="I4539" s="84"/>
      <c r="J4539" s="125"/>
      <c r="K4539" s="125"/>
    </row>
    <row r="4540" spans="1:11" x14ac:dyDescent="0.25">
      <c r="A4540" s="110"/>
      <c r="B4540" s="129"/>
      <c r="C4540" s="129"/>
      <c r="D4540" s="129"/>
      <c r="E4540" s="56"/>
      <c r="F4540" s="133"/>
      <c r="G4540" s="56"/>
      <c r="H4540" s="84"/>
      <c r="I4540" s="84"/>
      <c r="J4540" s="125"/>
      <c r="K4540" s="125"/>
    </row>
    <row r="4541" spans="1:11" x14ac:dyDescent="0.25">
      <c r="A4541" s="110"/>
      <c r="B4541" s="129"/>
      <c r="C4541" s="129"/>
      <c r="D4541" s="129"/>
      <c r="E4541" s="56"/>
      <c r="F4541" s="133"/>
      <c r="G4541" s="56"/>
      <c r="H4541" s="84"/>
      <c r="I4541" s="84"/>
      <c r="J4541" s="125"/>
      <c r="K4541" s="125"/>
    </row>
    <row r="4542" spans="1:11" x14ac:dyDescent="0.25">
      <c r="A4542" s="110"/>
      <c r="B4542" s="129"/>
      <c r="C4542" s="129"/>
      <c r="D4542" s="129"/>
      <c r="E4542" s="56"/>
      <c r="F4542" s="133"/>
      <c r="G4542" s="56"/>
      <c r="H4542" s="84"/>
      <c r="I4542" s="84"/>
      <c r="J4542" s="125"/>
      <c r="K4542" s="125"/>
    </row>
    <row r="4543" spans="1:11" x14ac:dyDescent="0.25">
      <c r="A4543" s="110"/>
      <c r="B4543" s="129"/>
      <c r="C4543" s="129"/>
      <c r="D4543" s="129"/>
      <c r="E4543" s="56"/>
      <c r="F4543" s="133"/>
      <c r="G4543" s="56"/>
      <c r="H4543" s="84"/>
      <c r="I4543" s="84"/>
      <c r="J4543" s="125"/>
      <c r="K4543" s="125"/>
    </row>
    <row r="4544" spans="1:11" x14ac:dyDescent="0.25">
      <c r="A4544" s="110"/>
      <c r="B4544" s="129"/>
      <c r="C4544" s="129"/>
      <c r="D4544" s="129"/>
      <c r="E4544" s="56"/>
      <c r="F4544" s="133"/>
      <c r="G4544" s="56"/>
      <c r="H4544" s="84"/>
      <c r="I4544" s="84"/>
      <c r="J4544" s="125"/>
      <c r="K4544" s="125"/>
    </row>
    <row r="4545" spans="1:11" x14ac:dyDescent="0.25">
      <c r="A4545" s="110"/>
      <c r="B4545" s="129"/>
      <c r="C4545" s="129"/>
      <c r="D4545" s="129"/>
      <c r="E4545" s="56"/>
      <c r="F4545" s="133"/>
      <c r="G4545" s="56"/>
      <c r="H4545" s="84"/>
      <c r="I4545" s="84"/>
      <c r="J4545" s="125"/>
      <c r="K4545" s="125"/>
    </row>
    <row r="4546" spans="1:11" x14ac:dyDescent="0.25">
      <c r="A4546" s="110"/>
      <c r="B4546" s="129"/>
      <c r="C4546" s="129"/>
      <c r="D4546" s="129"/>
      <c r="E4546" s="56"/>
      <c r="F4546" s="133"/>
      <c r="G4546" s="56"/>
      <c r="H4546" s="84"/>
      <c r="I4546" s="84"/>
      <c r="J4546" s="125"/>
      <c r="K4546" s="125"/>
    </row>
    <row r="4547" spans="1:11" x14ac:dyDescent="0.25">
      <c r="A4547" s="110"/>
      <c r="B4547" s="129"/>
      <c r="C4547" s="129"/>
      <c r="D4547" s="129"/>
      <c r="E4547" s="56"/>
      <c r="F4547" s="133"/>
      <c r="G4547" s="56"/>
      <c r="H4547" s="84"/>
      <c r="I4547" s="84"/>
      <c r="J4547" s="125"/>
      <c r="K4547" s="125"/>
    </row>
    <row r="4548" spans="1:11" x14ac:dyDescent="0.25">
      <c r="A4548" s="110"/>
      <c r="B4548" s="129"/>
      <c r="C4548" s="129"/>
      <c r="D4548" s="129"/>
      <c r="E4548" s="56"/>
      <c r="F4548" s="133"/>
      <c r="G4548" s="56"/>
      <c r="H4548" s="84"/>
      <c r="I4548" s="84"/>
      <c r="J4548" s="125"/>
      <c r="K4548" s="125"/>
    </row>
    <row r="4549" spans="1:11" x14ac:dyDescent="0.25">
      <c r="A4549" s="110"/>
      <c r="B4549" s="129"/>
      <c r="C4549" s="129"/>
      <c r="D4549" s="129"/>
      <c r="E4549" s="56"/>
      <c r="F4549" s="133"/>
      <c r="G4549" s="56"/>
      <c r="H4549" s="84"/>
      <c r="I4549" s="84"/>
      <c r="J4549" s="125"/>
      <c r="K4549" s="125"/>
    </row>
    <row r="4550" spans="1:11" x14ac:dyDescent="0.25">
      <c r="A4550" s="110"/>
      <c r="B4550" s="129"/>
      <c r="C4550" s="129"/>
      <c r="D4550" s="129"/>
      <c r="E4550" s="56"/>
      <c r="F4550" s="133"/>
      <c r="G4550" s="56"/>
      <c r="H4550" s="84"/>
      <c r="I4550" s="84"/>
      <c r="J4550" s="125"/>
      <c r="K4550" s="125"/>
    </row>
    <row r="4551" spans="1:11" x14ac:dyDescent="0.25">
      <c r="A4551" s="110"/>
      <c r="B4551" s="129"/>
      <c r="C4551" s="129"/>
      <c r="D4551" s="129"/>
      <c r="E4551" s="56"/>
      <c r="F4551" s="133"/>
      <c r="G4551" s="56"/>
      <c r="H4551" s="84"/>
      <c r="I4551" s="84"/>
      <c r="J4551" s="125"/>
      <c r="K4551" s="125"/>
    </row>
    <row r="4552" spans="1:11" x14ac:dyDescent="0.25">
      <c r="A4552" s="110"/>
      <c r="B4552" s="129"/>
      <c r="C4552" s="129"/>
      <c r="D4552" s="129"/>
      <c r="E4552" s="56"/>
      <c r="F4552" s="133"/>
      <c r="G4552" s="56"/>
      <c r="H4552" s="84"/>
      <c r="I4552" s="84"/>
      <c r="J4552" s="125"/>
      <c r="K4552" s="125"/>
    </row>
    <row r="4553" spans="1:11" x14ac:dyDescent="0.25">
      <c r="A4553" s="110"/>
      <c r="B4553" s="129"/>
      <c r="C4553" s="129"/>
      <c r="D4553" s="129"/>
      <c r="E4553" s="56"/>
      <c r="F4553" s="133"/>
      <c r="G4553" s="56"/>
      <c r="H4553" s="84"/>
      <c r="I4553" s="84"/>
      <c r="J4553" s="125"/>
      <c r="K4553" s="125"/>
    </row>
    <row r="4554" spans="1:11" x14ac:dyDescent="0.25">
      <c r="A4554" s="110"/>
      <c r="B4554" s="129"/>
      <c r="C4554" s="129"/>
      <c r="D4554" s="129"/>
      <c r="E4554" s="56"/>
      <c r="F4554" s="133"/>
      <c r="G4554" s="56"/>
      <c r="H4554" s="84"/>
      <c r="I4554" s="84"/>
      <c r="J4554" s="125"/>
      <c r="K4554" s="125"/>
    </row>
    <row r="4555" spans="1:11" x14ac:dyDescent="0.25">
      <c r="A4555" s="110"/>
      <c r="B4555" s="129"/>
      <c r="C4555" s="129"/>
      <c r="D4555" s="129"/>
      <c r="E4555" s="56"/>
      <c r="F4555" s="133"/>
      <c r="G4555" s="56"/>
      <c r="H4555" s="84"/>
      <c r="I4555" s="84"/>
      <c r="J4555" s="125"/>
      <c r="K4555" s="125"/>
    </row>
    <row r="4556" spans="1:11" x14ac:dyDescent="0.25">
      <c r="A4556" s="110"/>
      <c r="B4556" s="129"/>
      <c r="C4556" s="129"/>
      <c r="D4556" s="129"/>
      <c r="E4556" s="56"/>
      <c r="F4556" s="133"/>
      <c r="G4556" s="56"/>
      <c r="H4556" s="84"/>
      <c r="I4556" s="84"/>
      <c r="J4556" s="125"/>
      <c r="K4556" s="125"/>
    </row>
    <row r="4557" spans="1:11" x14ac:dyDescent="0.25">
      <c r="A4557" s="110"/>
      <c r="B4557" s="129"/>
      <c r="C4557" s="129"/>
      <c r="D4557" s="129"/>
      <c r="E4557" s="56"/>
      <c r="F4557" s="133"/>
      <c r="G4557" s="56"/>
      <c r="H4557" s="84"/>
      <c r="I4557" s="84"/>
      <c r="J4557" s="125"/>
      <c r="K4557" s="125"/>
    </row>
    <row r="4558" spans="1:11" x14ac:dyDescent="0.25">
      <c r="A4558" s="110"/>
      <c r="B4558" s="129"/>
      <c r="C4558" s="129"/>
      <c r="D4558" s="129"/>
      <c r="E4558" s="56"/>
      <c r="F4558" s="133"/>
      <c r="G4558" s="56"/>
      <c r="H4558" s="84"/>
      <c r="I4558" s="84"/>
      <c r="J4558" s="125"/>
      <c r="K4558" s="125"/>
    </row>
    <row r="4559" spans="1:11" x14ac:dyDescent="0.25">
      <c r="A4559" s="110"/>
      <c r="B4559" s="129"/>
      <c r="C4559" s="129"/>
      <c r="D4559" s="129"/>
      <c r="E4559" s="56"/>
      <c r="F4559" s="133"/>
      <c r="G4559" s="56"/>
      <c r="H4559" s="84"/>
      <c r="I4559" s="84"/>
      <c r="J4559" s="125"/>
      <c r="K4559" s="125"/>
    </row>
    <row r="4560" spans="1:11" x14ac:dyDescent="0.25">
      <c r="A4560" s="110"/>
      <c r="B4560" s="129"/>
      <c r="C4560" s="129"/>
      <c r="D4560" s="129"/>
      <c r="E4560" s="56"/>
      <c r="F4560" s="133"/>
      <c r="G4560" s="56"/>
      <c r="H4560" s="84"/>
      <c r="I4560" s="84"/>
      <c r="J4560" s="125"/>
      <c r="K4560" s="125"/>
    </row>
    <row r="4561" spans="1:11" x14ac:dyDescent="0.25">
      <c r="A4561" s="110"/>
      <c r="B4561" s="129"/>
      <c r="C4561" s="129"/>
      <c r="D4561" s="129"/>
      <c r="E4561" s="56"/>
      <c r="F4561" s="133"/>
      <c r="G4561" s="56"/>
      <c r="H4561" s="84"/>
      <c r="I4561" s="84"/>
      <c r="J4561" s="125"/>
      <c r="K4561" s="125"/>
    </row>
    <row r="4562" spans="1:11" x14ac:dyDescent="0.25">
      <c r="A4562" s="110"/>
      <c r="B4562" s="129"/>
      <c r="C4562" s="129"/>
      <c r="D4562" s="129"/>
      <c r="E4562" s="56"/>
      <c r="F4562" s="133"/>
      <c r="G4562" s="56"/>
      <c r="H4562" s="84"/>
      <c r="I4562" s="84"/>
      <c r="J4562" s="125"/>
      <c r="K4562" s="125"/>
    </row>
    <row r="4563" spans="1:11" x14ac:dyDescent="0.25">
      <c r="A4563" s="110"/>
      <c r="B4563" s="129"/>
      <c r="C4563" s="129"/>
      <c r="D4563" s="129"/>
      <c r="E4563" s="56"/>
      <c r="F4563" s="133"/>
      <c r="G4563" s="56"/>
      <c r="H4563" s="84"/>
      <c r="I4563" s="84"/>
      <c r="J4563" s="125"/>
      <c r="K4563" s="125"/>
    </row>
    <row r="4564" spans="1:11" x14ac:dyDescent="0.25">
      <c r="A4564" s="110"/>
      <c r="B4564" s="129"/>
      <c r="C4564" s="129"/>
      <c r="D4564" s="129"/>
      <c r="E4564" s="56"/>
      <c r="F4564" s="133"/>
      <c r="G4564" s="56"/>
      <c r="H4564" s="84"/>
      <c r="I4564" s="84"/>
      <c r="J4564" s="125"/>
      <c r="K4564" s="125"/>
    </row>
    <row r="4565" spans="1:11" x14ac:dyDescent="0.25">
      <c r="A4565" s="110"/>
      <c r="B4565" s="129"/>
      <c r="C4565" s="129"/>
      <c r="D4565" s="129"/>
      <c r="E4565" s="56"/>
      <c r="F4565" s="133"/>
      <c r="G4565" s="56"/>
      <c r="H4565" s="84"/>
      <c r="I4565" s="84"/>
      <c r="J4565" s="125"/>
      <c r="K4565" s="125"/>
    </row>
    <row r="4566" spans="1:11" x14ac:dyDescent="0.25">
      <c r="A4566" s="110"/>
      <c r="B4566" s="129"/>
      <c r="C4566" s="129"/>
      <c r="D4566" s="129"/>
      <c r="E4566" s="56"/>
      <c r="F4566" s="133"/>
      <c r="G4566" s="56"/>
      <c r="H4566" s="84"/>
      <c r="I4566" s="84"/>
      <c r="J4566" s="125"/>
      <c r="K4566" s="125"/>
    </row>
    <row r="4567" spans="1:11" x14ac:dyDescent="0.25">
      <c r="A4567" s="110"/>
      <c r="B4567" s="129"/>
      <c r="C4567" s="129"/>
      <c r="D4567" s="129"/>
      <c r="E4567" s="56"/>
      <c r="F4567" s="133"/>
      <c r="G4567" s="56"/>
      <c r="H4567" s="84"/>
      <c r="I4567" s="84"/>
      <c r="J4567" s="125"/>
      <c r="K4567" s="125"/>
    </row>
    <row r="4568" spans="1:11" x14ac:dyDescent="0.25">
      <c r="A4568" s="110"/>
      <c r="B4568" s="129"/>
      <c r="C4568" s="129"/>
      <c r="D4568" s="129"/>
      <c r="E4568" s="56"/>
      <c r="F4568" s="133"/>
      <c r="G4568" s="56"/>
      <c r="H4568" s="84"/>
      <c r="I4568" s="84"/>
      <c r="J4568" s="125"/>
      <c r="K4568" s="125"/>
    </row>
    <row r="4569" spans="1:11" x14ac:dyDescent="0.25">
      <c r="A4569" s="110"/>
      <c r="B4569" s="129"/>
      <c r="C4569" s="129"/>
      <c r="D4569" s="129"/>
      <c r="E4569" s="56"/>
      <c r="F4569" s="133"/>
      <c r="G4569" s="56"/>
      <c r="H4569" s="84"/>
      <c r="I4569" s="84"/>
      <c r="J4569" s="125"/>
      <c r="K4569" s="125"/>
    </row>
    <row r="4570" spans="1:11" x14ac:dyDescent="0.25">
      <c r="A4570" s="110"/>
      <c r="B4570" s="129"/>
      <c r="C4570" s="129"/>
      <c r="D4570" s="129"/>
      <c r="E4570" s="56"/>
      <c r="F4570" s="133"/>
      <c r="G4570" s="56"/>
      <c r="H4570" s="84"/>
      <c r="I4570" s="84"/>
      <c r="J4570" s="125"/>
      <c r="K4570" s="125"/>
    </row>
    <row r="4571" spans="1:11" x14ac:dyDescent="0.25">
      <c r="A4571" s="110"/>
      <c r="B4571" s="129"/>
      <c r="C4571" s="129"/>
      <c r="D4571" s="129"/>
      <c r="E4571" s="56"/>
      <c r="F4571" s="133"/>
      <c r="G4571" s="56"/>
      <c r="H4571" s="84"/>
      <c r="I4571" s="84"/>
      <c r="J4571" s="125"/>
      <c r="K4571" s="125"/>
    </row>
    <row r="4572" spans="1:11" x14ac:dyDescent="0.25">
      <c r="A4572" s="110"/>
      <c r="B4572" s="129"/>
      <c r="C4572" s="129"/>
      <c r="D4572" s="129"/>
      <c r="E4572" s="56"/>
      <c r="F4572" s="133"/>
      <c r="G4572" s="56"/>
      <c r="H4572" s="84"/>
      <c r="I4572" s="84"/>
      <c r="J4572" s="125"/>
      <c r="K4572" s="125"/>
    </row>
    <row r="4573" spans="1:11" x14ac:dyDescent="0.25">
      <c r="A4573" s="110"/>
      <c r="B4573" s="129"/>
      <c r="C4573" s="129"/>
      <c r="D4573" s="129"/>
      <c r="E4573" s="56"/>
      <c r="F4573" s="133"/>
      <c r="G4573" s="56"/>
      <c r="H4573" s="84"/>
      <c r="I4573" s="84"/>
      <c r="J4573" s="125"/>
      <c r="K4573" s="125"/>
    </row>
    <row r="4574" spans="1:11" x14ac:dyDescent="0.25">
      <c r="A4574" s="110"/>
      <c r="B4574" s="129"/>
      <c r="C4574" s="129"/>
      <c r="D4574" s="129"/>
      <c r="E4574" s="56"/>
      <c r="F4574" s="133"/>
      <c r="G4574" s="56"/>
      <c r="H4574" s="84"/>
      <c r="I4574" s="84"/>
      <c r="J4574" s="125"/>
      <c r="K4574" s="125"/>
    </row>
    <row r="4575" spans="1:11" x14ac:dyDescent="0.25">
      <c r="A4575" s="110"/>
      <c r="B4575" s="129"/>
      <c r="C4575" s="129"/>
      <c r="D4575" s="129"/>
      <c r="E4575" s="56"/>
      <c r="F4575" s="133"/>
      <c r="G4575" s="56"/>
      <c r="H4575" s="84"/>
      <c r="I4575" s="84"/>
      <c r="J4575" s="125"/>
      <c r="K4575" s="125"/>
    </row>
    <row r="4576" spans="1:11" x14ac:dyDescent="0.25">
      <c r="A4576" s="110"/>
      <c r="B4576" s="129"/>
      <c r="C4576" s="129"/>
      <c r="D4576" s="129"/>
      <c r="E4576" s="56"/>
      <c r="F4576" s="133"/>
      <c r="G4576" s="56"/>
      <c r="H4576" s="84"/>
      <c r="I4576" s="84"/>
      <c r="J4576" s="125"/>
      <c r="K4576" s="125"/>
    </row>
    <row r="4577" spans="1:11" x14ac:dyDescent="0.25">
      <c r="A4577" s="110"/>
      <c r="B4577" s="129"/>
      <c r="C4577" s="129"/>
      <c r="D4577" s="129"/>
      <c r="E4577" s="56"/>
      <c r="F4577" s="133"/>
      <c r="G4577" s="56"/>
      <c r="H4577" s="84"/>
      <c r="I4577" s="84"/>
      <c r="J4577" s="125"/>
      <c r="K4577" s="125"/>
    </row>
    <row r="4578" spans="1:11" x14ac:dyDescent="0.25">
      <c r="A4578" s="110"/>
      <c r="B4578" s="129"/>
      <c r="C4578" s="129"/>
      <c r="D4578" s="129"/>
      <c r="E4578" s="56"/>
      <c r="F4578" s="133"/>
      <c r="G4578" s="56"/>
      <c r="H4578" s="84"/>
      <c r="I4578" s="84"/>
      <c r="J4578" s="125"/>
      <c r="K4578" s="125"/>
    </row>
    <row r="4579" spans="1:11" x14ac:dyDescent="0.25">
      <c r="A4579" s="110"/>
      <c r="B4579" s="129"/>
      <c r="C4579" s="129"/>
      <c r="D4579" s="129"/>
      <c r="E4579" s="56"/>
      <c r="F4579" s="133"/>
      <c r="G4579" s="56"/>
      <c r="H4579" s="84"/>
      <c r="I4579" s="84"/>
      <c r="J4579" s="125"/>
      <c r="K4579" s="125"/>
    </row>
    <row r="4580" spans="1:11" x14ac:dyDescent="0.25">
      <c r="A4580" s="110"/>
      <c r="B4580" s="129"/>
      <c r="C4580" s="129"/>
      <c r="D4580" s="129"/>
      <c r="E4580" s="56"/>
      <c r="F4580" s="133"/>
      <c r="G4580" s="56"/>
      <c r="H4580" s="84"/>
      <c r="I4580" s="84"/>
      <c r="J4580" s="125"/>
      <c r="K4580" s="125"/>
    </row>
    <row r="4581" spans="1:11" x14ac:dyDescent="0.25">
      <c r="A4581" s="110"/>
      <c r="B4581" s="129"/>
      <c r="C4581" s="129"/>
      <c r="D4581" s="129"/>
      <c r="E4581" s="56"/>
      <c r="F4581" s="133"/>
      <c r="G4581" s="56"/>
      <c r="H4581" s="84"/>
      <c r="I4581" s="84"/>
      <c r="J4581" s="125"/>
      <c r="K4581" s="125"/>
    </row>
    <row r="4582" spans="1:11" x14ac:dyDescent="0.25">
      <c r="A4582" s="110"/>
      <c r="B4582" s="129"/>
      <c r="C4582" s="129"/>
      <c r="D4582" s="129"/>
      <c r="E4582" s="56"/>
      <c r="F4582" s="133"/>
      <c r="G4582" s="56"/>
      <c r="H4582" s="84"/>
      <c r="I4582" s="84"/>
      <c r="J4582" s="125"/>
      <c r="K4582" s="125"/>
    </row>
    <row r="4583" spans="1:11" x14ac:dyDescent="0.25">
      <c r="A4583" s="110"/>
      <c r="B4583" s="129"/>
      <c r="C4583" s="129"/>
      <c r="D4583" s="129"/>
      <c r="E4583" s="56"/>
      <c r="F4583" s="133"/>
      <c r="G4583" s="56"/>
      <c r="H4583" s="84"/>
      <c r="I4583" s="84"/>
      <c r="J4583" s="125"/>
      <c r="K4583" s="125"/>
    </row>
    <row r="4584" spans="1:11" x14ac:dyDescent="0.25">
      <c r="A4584" s="110"/>
      <c r="B4584" s="129"/>
      <c r="C4584" s="129"/>
      <c r="D4584" s="129"/>
      <c r="E4584" s="56"/>
      <c r="F4584" s="133"/>
      <c r="G4584" s="56"/>
      <c r="H4584" s="84"/>
      <c r="I4584" s="84"/>
      <c r="J4584" s="125"/>
      <c r="K4584" s="125"/>
    </row>
    <row r="4585" spans="1:11" x14ac:dyDescent="0.25">
      <c r="A4585" s="110"/>
      <c r="B4585" s="129"/>
      <c r="C4585" s="129"/>
      <c r="D4585" s="129"/>
      <c r="E4585" s="56"/>
      <c r="F4585" s="133"/>
      <c r="G4585" s="56"/>
      <c r="H4585" s="84"/>
      <c r="I4585" s="84"/>
      <c r="J4585" s="125"/>
      <c r="K4585" s="125"/>
    </row>
    <row r="4586" spans="1:11" x14ac:dyDescent="0.25">
      <c r="A4586" s="110"/>
      <c r="B4586" s="129"/>
      <c r="C4586" s="129"/>
      <c r="D4586" s="129"/>
      <c r="E4586" s="56"/>
      <c r="F4586" s="133"/>
      <c r="G4586" s="56"/>
      <c r="H4586" s="84"/>
      <c r="I4586" s="84"/>
      <c r="J4586" s="125"/>
      <c r="K4586" s="125"/>
    </row>
    <row r="4587" spans="1:11" x14ac:dyDescent="0.25">
      <c r="A4587" s="110"/>
      <c r="B4587" s="129"/>
      <c r="C4587" s="129"/>
      <c r="D4587" s="129"/>
      <c r="E4587" s="56"/>
      <c r="F4587" s="133"/>
      <c r="G4587" s="56"/>
      <c r="H4587" s="84"/>
      <c r="I4587" s="84"/>
      <c r="J4587" s="125"/>
      <c r="K4587" s="125"/>
    </row>
    <row r="4588" spans="1:11" x14ac:dyDescent="0.25">
      <c r="A4588" s="110"/>
      <c r="B4588" s="129"/>
      <c r="C4588" s="129"/>
      <c r="D4588" s="129"/>
      <c r="E4588" s="56"/>
      <c r="F4588" s="133"/>
      <c r="G4588" s="56"/>
      <c r="H4588" s="84"/>
      <c r="I4588" s="84"/>
      <c r="J4588" s="125"/>
      <c r="K4588" s="125"/>
    </row>
    <row r="4589" spans="1:11" x14ac:dyDescent="0.25">
      <c r="A4589" s="110"/>
      <c r="B4589" s="129"/>
      <c r="C4589" s="129"/>
      <c r="D4589" s="129"/>
      <c r="E4589" s="56"/>
      <c r="F4589" s="133"/>
      <c r="G4589" s="56"/>
      <c r="H4589" s="84"/>
      <c r="I4589" s="84"/>
      <c r="J4589" s="125"/>
      <c r="K4589" s="125"/>
    </row>
    <row r="4590" spans="1:11" x14ac:dyDescent="0.25">
      <c r="A4590" s="110"/>
      <c r="B4590" s="129"/>
      <c r="C4590" s="129"/>
      <c r="D4590" s="129"/>
      <c r="E4590" s="56"/>
      <c r="F4590" s="133"/>
      <c r="G4590" s="56"/>
      <c r="H4590" s="84"/>
      <c r="I4590" s="84"/>
      <c r="J4590" s="125"/>
      <c r="K4590" s="125"/>
    </row>
    <row r="4591" spans="1:11" x14ac:dyDescent="0.25">
      <c r="A4591" s="110"/>
      <c r="B4591" s="129"/>
      <c r="C4591" s="129"/>
      <c r="D4591" s="129"/>
      <c r="E4591" s="56"/>
      <c r="F4591" s="133"/>
      <c r="G4591" s="56"/>
      <c r="H4591" s="84"/>
      <c r="I4591" s="84"/>
      <c r="J4591" s="125"/>
      <c r="K4591" s="125"/>
    </row>
    <row r="4592" spans="1:11" x14ac:dyDescent="0.25">
      <c r="A4592" s="110"/>
      <c r="B4592" s="129"/>
      <c r="C4592" s="129"/>
      <c r="D4592" s="129"/>
      <c r="E4592" s="56"/>
      <c r="F4592" s="133"/>
      <c r="G4592" s="56"/>
      <c r="H4592" s="84"/>
      <c r="I4592" s="84"/>
      <c r="J4592" s="125"/>
      <c r="K4592" s="125"/>
    </row>
    <row r="4593" spans="1:11" x14ac:dyDescent="0.25">
      <c r="A4593" s="110"/>
      <c r="B4593" s="129"/>
      <c r="C4593" s="129"/>
      <c r="D4593" s="129"/>
      <c r="E4593" s="56"/>
      <c r="F4593" s="133"/>
      <c r="G4593" s="56"/>
      <c r="H4593" s="84"/>
      <c r="I4593" s="84"/>
      <c r="J4593" s="125"/>
      <c r="K4593" s="125"/>
    </row>
    <row r="4594" spans="1:11" x14ac:dyDescent="0.25">
      <c r="A4594" s="110"/>
      <c r="B4594" s="129"/>
      <c r="C4594" s="129"/>
      <c r="D4594" s="129"/>
      <c r="E4594" s="56"/>
      <c r="F4594" s="133"/>
      <c r="G4594" s="56"/>
      <c r="H4594" s="84"/>
      <c r="I4594" s="84"/>
      <c r="J4594" s="125"/>
      <c r="K4594" s="125"/>
    </row>
    <row r="4595" spans="1:11" x14ac:dyDescent="0.25">
      <c r="A4595" s="110"/>
      <c r="B4595" s="129"/>
      <c r="C4595" s="129"/>
      <c r="D4595" s="129"/>
      <c r="E4595" s="56"/>
      <c r="F4595" s="133"/>
      <c r="G4595" s="56"/>
      <c r="H4595" s="84"/>
      <c r="I4595" s="84"/>
      <c r="J4595" s="125"/>
      <c r="K4595" s="125"/>
    </row>
    <row r="4596" spans="1:11" x14ac:dyDescent="0.25">
      <c r="A4596" s="110"/>
      <c r="B4596" s="129"/>
      <c r="C4596" s="129"/>
      <c r="D4596" s="129"/>
      <c r="E4596" s="56"/>
      <c r="F4596" s="133"/>
      <c r="G4596" s="56"/>
      <c r="H4596" s="84"/>
      <c r="I4596" s="84"/>
      <c r="J4596" s="125"/>
      <c r="K4596" s="125"/>
    </row>
    <row r="4597" spans="1:11" x14ac:dyDescent="0.25">
      <c r="A4597" s="110"/>
      <c r="B4597" s="129"/>
      <c r="C4597" s="129"/>
      <c r="D4597" s="129"/>
      <c r="E4597" s="56"/>
      <c r="F4597" s="133"/>
      <c r="G4597" s="56"/>
      <c r="H4597" s="84"/>
      <c r="I4597" s="84"/>
      <c r="J4597" s="125"/>
      <c r="K4597" s="125"/>
    </row>
    <row r="4598" spans="1:11" x14ac:dyDescent="0.25">
      <c r="A4598" s="110"/>
      <c r="B4598" s="129"/>
      <c r="C4598" s="129"/>
      <c r="D4598" s="129"/>
      <c r="E4598" s="56"/>
      <c r="F4598" s="133"/>
      <c r="G4598" s="56"/>
      <c r="H4598" s="84"/>
      <c r="I4598" s="84"/>
      <c r="J4598" s="125"/>
      <c r="K4598" s="125"/>
    </row>
    <row r="4599" spans="1:11" x14ac:dyDescent="0.25">
      <c r="A4599" s="110"/>
      <c r="B4599" s="129"/>
      <c r="C4599" s="129"/>
      <c r="D4599" s="129"/>
      <c r="E4599" s="56"/>
      <c r="F4599" s="133"/>
      <c r="G4599" s="56"/>
      <c r="H4599" s="84"/>
      <c r="I4599" s="84"/>
      <c r="J4599" s="125"/>
      <c r="K4599" s="125"/>
    </row>
    <row r="4600" spans="1:11" x14ac:dyDescent="0.25">
      <c r="A4600" s="110"/>
      <c r="B4600" s="129"/>
      <c r="C4600" s="129"/>
      <c r="D4600" s="129"/>
      <c r="E4600" s="56"/>
      <c r="F4600" s="133"/>
      <c r="G4600" s="56"/>
      <c r="H4600" s="84"/>
      <c r="I4600" s="84"/>
      <c r="J4600" s="125"/>
      <c r="K4600" s="125"/>
    </row>
    <row r="4601" spans="1:11" x14ac:dyDescent="0.25">
      <c r="A4601" s="110"/>
      <c r="B4601" s="129"/>
      <c r="C4601" s="129"/>
      <c r="D4601" s="129"/>
      <c r="E4601" s="56"/>
      <c r="F4601" s="133"/>
      <c r="G4601" s="56"/>
      <c r="H4601" s="84"/>
      <c r="I4601" s="84"/>
      <c r="J4601" s="125"/>
      <c r="K4601" s="125"/>
    </row>
    <row r="4602" spans="1:11" x14ac:dyDescent="0.25">
      <c r="A4602" s="110"/>
      <c r="B4602" s="129"/>
      <c r="C4602" s="129"/>
      <c r="D4602" s="129"/>
      <c r="E4602" s="56"/>
      <c r="F4602" s="133"/>
      <c r="G4602" s="56"/>
      <c r="H4602" s="84"/>
      <c r="I4602" s="84"/>
      <c r="J4602" s="125"/>
      <c r="K4602" s="125"/>
    </row>
    <row r="4603" spans="1:11" x14ac:dyDescent="0.25">
      <c r="A4603" s="110"/>
      <c r="B4603" s="129"/>
      <c r="C4603" s="129"/>
      <c r="D4603" s="129"/>
      <c r="E4603" s="56"/>
      <c r="F4603" s="133"/>
      <c r="G4603" s="56"/>
      <c r="H4603" s="84"/>
      <c r="I4603" s="84"/>
      <c r="J4603" s="125"/>
      <c r="K4603" s="125"/>
    </row>
    <row r="4604" spans="1:11" x14ac:dyDescent="0.25">
      <c r="A4604" s="110"/>
      <c r="B4604" s="129"/>
      <c r="C4604" s="129"/>
      <c r="D4604" s="129"/>
      <c r="E4604" s="56"/>
      <c r="F4604" s="133"/>
      <c r="G4604" s="56"/>
      <c r="H4604" s="84"/>
      <c r="I4604" s="84"/>
      <c r="J4604" s="125"/>
      <c r="K4604" s="125"/>
    </row>
    <row r="4605" spans="1:11" x14ac:dyDescent="0.25">
      <c r="A4605" s="110"/>
      <c r="B4605" s="129"/>
      <c r="C4605" s="129"/>
      <c r="D4605" s="129"/>
      <c r="E4605" s="56"/>
      <c r="F4605" s="133"/>
      <c r="G4605" s="56"/>
      <c r="H4605" s="84"/>
      <c r="I4605" s="84"/>
      <c r="J4605" s="125"/>
      <c r="K4605" s="125"/>
    </row>
    <row r="4606" spans="1:11" x14ac:dyDescent="0.25">
      <c r="A4606" s="110"/>
      <c r="B4606" s="129"/>
      <c r="C4606" s="129"/>
      <c r="D4606" s="129"/>
      <c r="E4606" s="56"/>
      <c r="F4606" s="133"/>
      <c r="G4606" s="56"/>
      <c r="H4606" s="84"/>
      <c r="I4606" s="84"/>
      <c r="J4606" s="125"/>
      <c r="K4606" s="125"/>
    </row>
    <row r="4607" spans="1:11" x14ac:dyDescent="0.25">
      <c r="A4607" s="110"/>
      <c r="B4607" s="129"/>
      <c r="C4607" s="129"/>
      <c r="D4607" s="129"/>
      <c r="E4607" s="56"/>
      <c r="F4607" s="133"/>
      <c r="G4607" s="56"/>
      <c r="H4607" s="84"/>
      <c r="I4607" s="84"/>
      <c r="J4607" s="125"/>
      <c r="K4607" s="125"/>
    </row>
    <row r="4608" spans="1:11" x14ac:dyDescent="0.25">
      <c r="A4608" s="110"/>
      <c r="B4608" s="129"/>
      <c r="C4608" s="129"/>
      <c r="D4608" s="129"/>
      <c r="E4608" s="56"/>
      <c r="F4608" s="133"/>
      <c r="G4608" s="56"/>
      <c r="H4608" s="84"/>
      <c r="I4608" s="84"/>
      <c r="J4608" s="125"/>
      <c r="K4608" s="125"/>
    </row>
    <row r="4609" spans="1:11" x14ac:dyDescent="0.25">
      <c r="A4609" s="110"/>
      <c r="B4609" s="129"/>
      <c r="C4609" s="129"/>
      <c r="D4609" s="129"/>
      <c r="E4609" s="56"/>
      <c r="F4609" s="133"/>
      <c r="G4609" s="56"/>
      <c r="H4609" s="84"/>
      <c r="I4609" s="84"/>
      <c r="J4609" s="125"/>
      <c r="K4609" s="125"/>
    </row>
    <row r="4610" spans="1:11" x14ac:dyDescent="0.25">
      <c r="A4610" s="110"/>
      <c r="B4610" s="129"/>
      <c r="C4610" s="129"/>
      <c r="D4610" s="129"/>
      <c r="E4610" s="56"/>
      <c r="F4610" s="133"/>
      <c r="G4610" s="56"/>
      <c r="H4610" s="84"/>
      <c r="I4610" s="84"/>
      <c r="J4610" s="125"/>
      <c r="K4610" s="125"/>
    </row>
    <row r="4611" spans="1:11" x14ac:dyDescent="0.25">
      <c r="A4611" s="110"/>
      <c r="B4611" s="129"/>
      <c r="C4611" s="129"/>
      <c r="D4611" s="129"/>
      <c r="E4611" s="56"/>
      <c r="F4611" s="133"/>
      <c r="G4611" s="56"/>
      <c r="H4611" s="84"/>
      <c r="I4611" s="84"/>
      <c r="J4611" s="125"/>
      <c r="K4611" s="125"/>
    </row>
    <row r="4612" spans="1:11" x14ac:dyDescent="0.25">
      <c r="A4612" s="110"/>
      <c r="B4612" s="129"/>
      <c r="C4612" s="129"/>
      <c r="D4612" s="129"/>
      <c r="E4612" s="56"/>
      <c r="F4612" s="133"/>
      <c r="G4612" s="56"/>
      <c r="H4612" s="84"/>
      <c r="I4612" s="84"/>
      <c r="J4612" s="125"/>
      <c r="K4612" s="125"/>
    </row>
    <row r="4613" spans="1:11" x14ac:dyDescent="0.25">
      <c r="A4613" s="110"/>
      <c r="B4613" s="129"/>
      <c r="C4613" s="129"/>
      <c r="D4613" s="129"/>
      <c r="E4613" s="56"/>
      <c r="F4613" s="133"/>
      <c r="G4613" s="56"/>
      <c r="H4613" s="84"/>
      <c r="I4613" s="84"/>
      <c r="J4613" s="125"/>
      <c r="K4613" s="125"/>
    </row>
    <row r="4614" spans="1:11" x14ac:dyDescent="0.25">
      <c r="A4614" s="110"/>
      <c r="B4614" s="129"/>
      <c r="C4614" s="129"/>
      <c r="D4614" s="129"/>
      <c r="E4614" s="56"/>
      <c r="F4614" s="133"/>
      <c r="G4614" s="56"/>
      <c r="H4614" s="84"/>
      <c r="I4614" s="84"/>
      <c r="J4614" s="125"/>
      <c r="K4614" s="125"/>
    </row>
    <row r="4615" spans="1:11" x14ac:dyDescent="0.25">
      <c r="A4615" s="110"/>
      <c r="B4615" s="129"/>
      <c r="C4615" s="129"/>
      <c r="D4615" s="129"/>
      <c r="E4615" s="56"/>
      <c r="F4615" s="133"/>
      <c r="G4615" s="56"/>
      <c r="H4615" s="84"/>
      <c r="I4615" s="84"/>
      <c r="J4615" s="125"/>
      <c r="K4615" s="125"/>
    </row>
    <row r="4616" spans="1:11" x14ac:dyDescent="0.25">
      <c r="A4616" s="110"/>
      <c r="B4616" s="129"/>
      <c r="C4616" s="129"/>
      <c r="D4616" s="129"/>
      <c r="E4616" s="56"/>
      <c r="F4616" s="133"/>
      <c r="G4616" s="56"/>
      <c r="H4616" s="84"/>
      <c r="I4616" s="84"/>
      <c r="J4616" s="125"/>
      <c r="K4616" s="125"/>
    </row>
    <row r="4617" spans="1:11" x14ac:dyDescent="0.25">
      <c r="A4617" s="110"/>
      <c r="B4617" s="129"/>
      <c r="C4617" s="129"/>
      <c r="D4617" s="129"/>
      <c r="E4617" s="56"/>
      <c r="F4617" s="133"/>
      <c r="G4617" s="56"/>
      <c r="H4617" s="84"/>
      <c r="I4617" s="84"/>
      <c r="J4617" s="125"/>
      <c r="K4617" s="125"/>
    </row>
    <row r="4618" spans="1:11" x14ac:dyDescent="0.25">
      <c r="A4618" s="110"/>
      <c r="B4618" s="129"/>
      <c r="C4618" s="129"/>
      <c r="D4618" s="129"/>
      <c r="E4618" s="56"/>
      <c r="F4618" s="133"/>
      <c r="G4618" s="56"/>
      <c r="H4618" s="84"/>
      <c r="I4618" s="84"/>
      <c r="J4618" s="125"/>
      <c r="K4618" s="125"/>
    </row>
    <row r="4619" spans="1:11" x14ac:dyDescent="0.25">
      <c r="A4619" s="110"/>
      <c r="B4619" s="129"/>
      <c r="C4619" s="129"/>
      <c r="D4619" s="129"/>
      <c r="E4619" s="56"/>
      <c r="F4619" s="133"/>
      <c r="G4619" s="56"/>
      <c r="H4619" s="84"/>
      <c r="I4619" s="84"/>
      <c r="J4619" s="125"/>
      <c r="K4619" s="125"/>
    </row>
    <row r="4620" spans="1:11" x14ac:dyDescent="0.25">
      <c r="A4620" s="110"/>
      <c r="B4620" s="129"/>
      <c r="C4620" s="129"/>
      <c r="D4620" s="129"/>
      <c r="E4620" s="56"/>
      <c r="F4620" s="133"/>
      <c r="G4620" s="56"/>
      <c r="H4620" s="84"/>
      <c r="I4620" s="84"/>
      <c r="J4620" s="125"/>
      <c r="K4620" s="125"/>
    </row>
    <row r="4621" spans="1:11" x14ac:dyDescent="0.25">
      <c r="A4621" s="110"/>
      <c r="B4621" s="129"/>
      <c r="C4621" s="129"/>
      <c r="D4621" s="129"/>
      <c r="E4621" s="56"/>
      <c r="F4621" s="133"/>
      <c r="G4621" s="56"/>
      <c r="H4621" s="84"/>
      <c r="I4621" s="84"/>
      <c r="J4621" s="125"/>
      <c r="K4621" s="125"/>
    </row>
    <row r="4622" spans="1:11" x14ac:dyDescent="0.25">
      <c r="A4622" s="110"/>
      <c r="B4622" s="129"/>
      <c r="C4622" s="129"/>
      <c r="D4622" s="129"/>
      <c r="E4622" s="56"/>
      <c r="F4622" s="133"/>
      <c r="G4622" s="56"/>
      <c r="H4622" s="84"/>
      <c r="I4622" s="84"/>
      <c r="J4622" s="125"/>
      <c r="K4622" s="125"/>
    </row>
    <row r="4623" spans="1:11" x14ac:dyDescent="0.25">
      <c r="A4623" s="110"/>
      <c r="B4623" s="129"/>
      <c r="C4623" s="129"/>
      <c r="D4623" s="129"/>
      <c r="E4623" s="56"/>
      <c r="F4623" s="133"/>
      <c r="G4623" s="56"/>
      <c r="H4623" s="84"/>
      <c r="I4623" s="84"/>
      <c r="J4623" s="125"/>
      <c r="K4623" s="125"/>
    </row>
    <row r="4624" spans="1:11" x14ac:dyDescent="0.25">
      <c r="A4624" s="110"/>
      <c r="B4624" s="129"/>
      <c r="C4624" s="129"/>
      <c r="D4624" s="129"/>
      <c r="E4624" s="56"/>
      <c r="F4624" s="133"/>
      <c r="G4624" s="56"/>
      <c r="H4624" s="84"/>
      <c r="I4624" s="84"/>
      <c r="J4624" s="125"/>
      <c r="K4624" s="125"/>
    </row>
    <row r="4625" spans="1:11" x14ac:dyDescent="0.25">
      <c r="A4625" s="110"/>
      <c r="B4625" s="129"/>
      <c r="C4625" s="129"/>
      <c r="D4625" s="129"/>
      <c r="E4625" s="56"/>
      <c r="F4625" s="133"/>
      <c r="G4625" s="56"/>
      <c r="H4625" s="84"/>
      <c r="I4625" s="84"/>
      <c r="J4625" s="125"/>
      <c r="K4625" s="125"/>
    </row>
    <row r="4626" spans="1:11" x14ac:dyDescent="0.25">
      <c r="A4626" s="110"/>
      <c r="B4626" s="129"/>
      <c r="C4626" s="129"/>
      <c r="D4626" s="129"/>
      <c r="E4626" s="56"/>
      <c r="F4626" s="133"/>
      <c r="G4626" s="56"/>
      <c r="H4626" s="84"/>
      <c r="I4626" s="84"/>
      <c r="J4626" s="125"/>
      <c r="K4626" s="125"/>
    </row>
    <row r="4627" spans="1:11" x14ac:dyDescent="0.25">
      <c r="A4627" s="110"/>
      <c r="B4627" s="129"/>
      <c r="C4627" s="129"/>
      <c r="D4627" s="129"/>
      <c r="E4627" s="56"/>
      <c r="F4627" s="133"/>
      <c r="G4627" s="56"/>
      <c r="H4627" s="84"/>
      <c r="I4627" s="84"/>
      <c r="J4627" s="125"/>
      <c r="K4627" s="125"/>
    </row>
    <row r="4628" spans="1:11" x14ac:dyDescent="0.25">
      <c r="A4628" s="110"/>
      <c r="B4628" s="129"/>
      <c r="C4628" s="129"/>
      <c r="D4628" s="129"/>
      <c r="E4628" s="56"/>
      <c r="F4628" s="133"/>
      <c r="G4628" s="56"/>
      <c r="H4628" s="84"/>
      <c r="I4628" s="84"/>
      <c r="J4628" s="125"/>
      <c r="K4628" s="125"/>
    </row>
    <row r="4629" spans="1:11" x14ac:dyDescent="0.25">
      <c r="A4629" s="110"/>
      <c r="B4629" s="129"/>
      <c r="C4629" s="129"/>
      <c r="D4629" s="129"/>
      <c r="E4629" s="56"/>
      <c r="F4629" s="133"/>
      <c r="G4629" s="56"/>
      <c r="H4629" s="84"/>
      <c r="I4629" s="84"/>
      <c r="J4629" s="125"/>
      <c r="K4629" s="125"/>
    </row>
    <row r="4630" spans="1:11" x14ac:dyDescent="0.25">
      <c r="A4630" s="110"/>
      <c r="B4630" s="129"/>
      <c r="C4630" s="129"/>
      <c r="D4630" s="129"/>
      <c r="E4630" s="56"/>
      <c r="F4630" s="133"/>
      <c r="G4630" s="56"/>
      <c r="H4630" s="84"/>
      <c r="I4630" s="84"/>
      <c r="J4630" s="125"/>
      <c r="K4630" s="125"/>
    </row>
    <row r="4631" spans="1:11" x14ac:dyDescent="0.25">
      <c r="A4631" s="110"/>
      <c r="B4631" s="129"/>
      <c r="C4631" s="129"/>
      <c r="D4631" s="129"/>
      <c r="E4631" s="56"/>
      <c r="F4631" s="133"/>
      <c r="G4631" s="56"/>
      <c r="H4631" s="84"/>
      <c r="I4631" s="84"/>
      <c r="J4631" s="125"/>
      <c r="K4631" s="125"/>
    </row>
    <row r="4632" spans="1:11" x14ac:dyDescent="0.25">
      <c r="A4632" s="110"/>
      <c r="B4632" s="129"/>
      <c r="C4632" s="129"/>
      <c r="D4632" s="129"/>
      <c r="E4632" s="56"/>
      <c r="F4632" s="133"/>
      <c r="G4632" s="56"/>
      <c r="H4632" s="84"/>
      <c r="I4632" s="84"/>
      <c r="J4632" s="125"/>
      <c r="K4632" s="125"/>
    </row>
    <row r="4633" spans="1:11" x14ac:dyDescent="0.25">
      <c r="A4633" s="110"/>
      <c r="B4633" s="129"/>
      <c r="C4633" s="129"/>
      <c r="D4633" s="129"/>
      <c r="E4633" s="56"/>
      <c r="F4633" s="133"/>
      <c r="G4633" s="56"/>
      <c r="H4633" s="84"/>
      <c r="I4633" s="84"/>
      <c r="J4633" s="125"/>
      <c r="K4633" s="125"/>
    </row>
    <row r="4634" spans="1:11" x14ac:dyDescent="0.25">
      <c r="A4634" s="110"/>
      <c r="B4634" s="129"/>
      <c r="C4634" s="129"/>
      <c r="D4634" s="129"/>
      <c r="E4634" s="56"/>
      <c r="F4634" s="133"/>
      <c r="G4634" s="56"/>
      <c r="H4634" s="84"/>
      <c r="I4634" s="84"/>
      <c r="J4634" s="125"/>
      <c r="K4634" s="125"/>
    </row>
    <row r="4635" spans="1:11" x14ac:dyDescent="0.25">
      <c r="A4635" s="110"/>
      <c r="B4635" s="129"/>
      <c r="C4635" s="129"/>
      <c r="D4635" s="129"/>
      <c r="E4635" s="56"/>
      <c r="F4635" s="133"/>
      <c r="G4635" s="56"/>
      <c r="H4635" s="84"/>
      <c r="I4635" s="84"/>
      <c r="J4635" s="125"/>
      <c r="K4635" s="125"/>
    </row>
    <row r="4636" spans="1:11" x14ac:dyDescent="0.25">
      <c r="A4636" s="110"/>
      <c r="B4636" s="129"/>
      <c r="C4636" s="129"/>
      <c r="D4636" s="129"/>
      <c r="E4636" s="56"/>
      <c r="F4636" s="133"/>
      <c r="G4636" s="56"/>
      <c r="H4636" s="84"/>
      <c r="I4636" s="84"/>
      <c r="J4636" s="125"/>
      <c r="K4636" s="125"/>
    </row>
    <row r="4637" spans="1:11" x14ac:dyDescent="0.25">
      <c r="A4637" s="110"/>
      <c r="B4637" s="129"/>
      <c r="C4637" s="129"/>
      <c r="D4637" s="129"/>
      <c r="E4637" s="56"/>
      <c r="F4637" s="133"/>
      <c r="G4637" s="56"/>
      <c r="H4637" s="84"/>
      <c r="I4637" s="84"/>
      <c r="J4637" s="125"/>
      <c r="K4637" s="125"/>
    </row>
    <row r="4638" spans="1:11" x14ac:dyDescent="0.25">
      <c r="A4638" s="110"/>
      <c r="B4638" s="129"/>
      <c r="C4638" s="129"/>
      <c r="D4638" s="129"/>
      <c r="E4638" s="56"/>
      <c r="F4638" s="133"/>
      <c r="G4638" s="56"/>
      <c r="H4638" s="84"/>
      <c r="I4638" s="84"/>
      <c r="J4638" s="125"/>
      <c r="K4638" s="125"/>
    </row>
    <row r="4639" spans="1:11" x14ac:dyDescent="0.25">
      <c r="A4639" s="110"/>
      <c r="B4639" s="129"/>
      <c r="C4639" s="129"/>
      <c r="D4639" s="129"/>
      <c r="E4639" s="56"/>
      <c r="F4639" s="133"/>
      <c r="G4639" s="56"/>
      <c r="H4639" s="84"/>
      <c r="I4639" s="84"/>
      <c r="J4639" s="125"/>
      <c r="K4639" s="125"/>
    </row>
    <row r="4640" spans="1:11" x14ac:dyDescent="0.25">
      <c r="A4640" s="110"/>
      <c r="B4640" s="129"/>
      <c r="C4640" s="129"/>
      <c r="D4640" s="129"/>
      <c r="E4640" s="56"/>
      <c r="F4640" s="133"/>
      <c r="G4640" s="56"/>
      <c r="H4640" s="84"/>
      <c r="I4640" s="84"/>
      <c r="J4640" s="125"/>
      <c r="K4640" s="125"/>
    </row>
    <row r="4641" spans="1:11" x14ac:dyDescent="0.25">
      <c r="A4641" s="110"/>
      <c r="B4641" s="129"/>
      <c r="C4641" s="129"/>
      <c r="D4641" s="129"/>
      <c r="E4641" s="56"/>
      <c r="F4641" s="133"/>
      <c r="G4641" s="56"/>
      <c r="H4641" s="84"/>
      <c r="I4641" s="84"/>
      <c r="J4641" s="125"/>
      <c r="K4641" s="125"/>
    </row>
    <row r="4642" spans="1:11" x14ac:dyDescent="0.25">
      <c r="A4642" s="110"/>
      <c r="B4642" s="129"/>
      <c r="C4642" s="129"/>
      <c r="D4642" s="129"/>
      <c r="E4642" s="56"/>
      <c r="F4642" s="133"/>
      <c r="G4642" s="56"/>
      <c r="H4642" s="84"/>
      <c r="I4642" s="84"/>
      <c r="J4642" s="125"/>
      <c r="K4642" s="125"/>
    </row>
    <row r="4643" spans="1:11" x14ac:dyDescent="0.25">
      <c r="A4643" s="110"/>
      <c r="B4643" s="129"/>
      <c r="C4643" s="129"/>
      <c r="D4643" s="129"/>
      <c r="E4643" s="56"/>
      <c r="F4643" s="133"/>
      <c r="G4643" s="56"/>
      <c r="H4643" s="84"/>
      <c r="I4643" s="84"/>
      <c r="J4643" s="125"/>
      <c r="K4643" s="125"/>
    </row>
    <row r="4644" spans="1:11" x14ac:dyDescent="0.25">
      <c r="A4644" s="110"/>
      <c r="B4644" s="129"/>
      <c r="C4644" s="129"/>
      <c r="D4644" s="129"/>
      <c r="E4644" s="56"/>
      <c r="F4644" s="133"/>
      <c r="G4644" s="56"/>
      <c r="H4644" s="84"/>
      <c r="I4644" s="84"/>
      <c r="J4644" s="125"/>
      <c r="K4644" s="125"/>
    </row>
    <row r="4645" spans="1:11" x14ac:dyDescent="0.25">
      <c r="A4645" s="110"/>
      <c r="B4645" s="129"/>
      <c r="C4645" s="129"/>
      <c r="D4645" s="129"/>
      <c r="E4645" s="56"/>
      <c r="F4645" s="133"/>
      <c r="G4645" s="56"/>
      <c r="H4645" s="84"/>
      <c r="I4645" s="84"/>
      <c r="J4645" s="125"/>
      <c r="K4645" s="125"/>
    </row>
    <row r="4646" spans="1:11" x14ac:dyDescent="0.25">
      <c r="A4646" s="110"/>
      <c r="B4646" s="129"/>
      <c r="C4646" s="129"/>
      <c r="D4646" s="129"/>
      <c r="E4646" s="56"/>
      <c r="F4646" s="133"/>
      <c r="G4646" s="56"/>
      <c r="H4646" s="84"/>
      <c r="I4646" s="84"/>
      <c r="J4646" s="125"/>
      <c r="K4646" s="125"/>
    </row>
    <row r="4647" spans="1:11" x14ac:dyDescent="0.25">
      <c r="A4647" s="110"/>
      <c r="B4647" s="129"/>
      <c r="C4647" s="129"/>
      <c r="D4647" s="129"/>
      <c r="E4647" s="56"/>
      <c r="F4647" s="133"/>
      <c r="G4647" s="56"/>
      <c r="H4647" s="84"/>
      <c r="I4647" s="84"/>
      <c r="J4647" s="125"/>
      <c r="K4647" s="125"/>
    </row>
    <row r="4648" spans="1:11" x14ac:dyDescent="0.25">
      <c r="A4648" s="110"/>
      <c r="B4648" s="129"/>
      <c r="C4648" s="129"/>
      <c r="D4648" s="129"/>
      <c r="E4648" s="56"/>
      <c r="F4648" s="133"/>
      <c r="G4648" s="56"/>
      <c r="H4648" s="84"/>
      <c r="I4648" s="84"/>
      <c r="J4648" s="125"/>
      <c r="K4648" s="125"/>
    </row>
    <row r="4649" spans="1:11" x14ac:dyDescent="0.25">
      <c r="A4649" s="110"/>
      <c r="B4649" s="129"/>
      <c r="C4649" s="129"/>
      <c r="D4649" s="129"/>
      <c r="E4649" s="56"/>
      <c r="F4649" s="133"/>
      <c r="G4649" s="56"/>
      <c r="H4649" s="84"/>
      <c r="I4649" s="84"/>
      <c r="J4649" s="125"/>
      <c r="K4649" s="125"/>
    </row>
    <row r="4650" spans="1:11" x14ac:dyDescent="0.25">
      <c r="A4650" s="110"/>
      <c r="B4650" s="129"/>
      <c r="C4650" s="129"/>
      <c r="D4650" s="129"/>
      <c r="E4650" s="56"/>
      <c r="F4650" s="133"/>
      <c r="G4650" s="56"/>
      <c r="H4650" s="84"/>
      <c r="I4650" s="84"/>
      <c r="J4650" s="125"/>
      <c r="K4650" s="125"/>
    </row>
    <row r="4651" spans="1:11" x14ac:dyDescent="0.25">
      <c r="A4651" s="110"/>
      <c r="B4651" s="129"/>
      <c r="C4651" s="129"/>
      <c r="D4651" s="129"/>
      <c r="E4651" s="56"/>
      <c r="F4651" s="133"/>
      <c r="G4651" s="56"/>
      <c r="H4651" s="84"/>
      <c r="I4651" s="84"/>
      <c r="J4651" s="125"/>
      <c r="K4651" s="125"/>
    </row>
    <row r="4652" spans="1:11" x14ac:dyDescent="0.25">
      <c r="A4652" s="110"/>
      <c r="B4652" s="129"/>
      <c r="C4652" s="129"/>
      <c r="D4652" s="129"/>
      <c r="E4652" s="56"/>
      <c r="F4652" s="133"/>
      <c r="G4652" s="56"/>
      <c r="H4652" s="84"/>
      <c r="I4652" s="84"/>
      <c r="J4652" s="125"/>
      <c r="K4652" s="125"/>
    </row>
    <row r="4653" spans="1:11" x14ac:dyDescent="0.25">
      <c r="A4653" s="110"/>
      <c r="B4653" s="129"/>
      <c r="C4653" s="129"/>
      <c r="D4653" s="129"/>
      <c r="E4653" s="56"/>
      <c r="F4653" s="133"/>
      <c r="G4653" s="56"/>
      <c r="H4653" s="84"/>
      <c r="I4653" s="84"/>
      <c r="J4653" s="125"/>
      <c r="K4653" s="125"/>
    </row>
    <row r="4654" spans="1:11" x14ac:dyDescent="0.25">
      <c r="A4654" s="110"/>
      <c r="B4654" s="129"/>
      <c r="C4654" s="129"/>
      <c r="D4654" s="129"/>
      <c r="E4654" s="56"/>
      <c r="F4654" s="133"/>
      <c r="G4654" s="56"/>
      <c r="H4654" s="84"/>
      <c r="I4654" s="84"/>
      <c r="J4654" s="125"/>
      <c r="K4654" s="125"/>
    </row>
    <row r="4655" spans="1:11" x14ac:dyDescent="0.25">
      <c r="A4655" s="110"/>
      <c r="B4655" s="129"/>
      <c r="C4655" s="129"/>
      <c r="D4655" s="129"/>
      <c r="E4655" s="56"/>
      <c r="F4655" s="133"/>
      <c r="G4655" s="56"/>
      <c r="H4655" s="84"/>
      <c r="I4655" s="84"/>
      <c r="J4655" s="125"/>
      <c r="K4655" s="125"/>
    </row>
    <row r="4656" spans="1:11" x14ac:dyDescent="0.25">
      <c r="A4656" s="110"/>
      <c r="B4656" s="129"/>
      <c r="C4656" s="129"/>
      <c r="D4656" s="129"/>
      <c r="E4656" s="56"/>
      <c r="F4656" s="133"/>
      <c r="G4656" s="56"/>
      <c r="H4656" s="84"/>
      <c r="I4656" s="84"/>
      <c r="J4656" s="125"/>
      <c r="K4656" s="125"/>
    </row>
    <row r="4657" spans="1:11" x14ac:dyDescent="0.25">
      <c r="A4657" s="110"/>
      <c r="B4657" s="129"/>
      <c r="C4657" s="129"/>
      <c r="D4657" s="129"/>
      <c r="E4657" s="56"/>
      <c r="F4657" s="133"/>
      <c r="G4657" s="56"/>
      <c r="H4657" s="84"/>
      <c r="I4657" s="84"/>
      <c r="J4657" s="125"/>
      <c r="K4657" s="125"/>
    </row>
    <row r="4658" spans="1:11" x14ac:dyDescent="0.25">
      <c r="A4658" s="110"/>
      <c r="B4658" s="129"/>
      <c r="C4658" s="129"/>
      <c r="D4658" s="129"/>
      <c r="E4658" s="56"/>
      <c r="F4658" s="133"/>
      <c r="G4658" s="56"/>
      <c r="H4658" s="84"/>
      <c r="I4658" s="84"/>
      <c r="J4658" s="125"/>
      <c r="K4658" s="125"/>
    </row>
    <row r="4659" spans="1:11" x14ac:dyDescent="0.25">
      <c r="A4659" s="110"/>
      <c r="B4659" s="129"/>
      <c r="C4659" s="129"/>
      <c r="D4659" s="129"/>
      <c r="E4659" s="56"/>
      <c r="F4659" s="133"/>
      <c r="G4659" s="56"/>
      <c r="H4659" s="84"/>
      <c r="I4659" s="84"/>
      <c r="J4659" s="125"/>
      <c r="K4659" s="125"/>
    </row>
    <row r="4660" spans="1:11" x14ac:dyDescent="0.25">
      <c r="A4660" s="110"/>
      <c r="B4660" s="129"/>
      <c r="C4660" s="129"/>
      <c r="D4660" s="129"/>
      <c r="E4660" s="56"/>
      <c r="F4660" s="133"/>
      <c r="G4660" s="56"/>
      <c r="H4660" s="84"/>
      <c r="I4660" s="84"/>
      <c r="J4660" s="125"/>
      <c r="K4660" s="125"/>
    </row>
    <row r="4661" spans="1:11" x14ac:dyDescent="0.25">
      <c r="A4661" s="110"/>
      <c r="B4661" s="129"/>
      <c r="C4661" s="129"/>
      <c r="D4661" s="129"/>
      <c r="E4661" s="56"/>
      <c r="F4661" s="133"/>
      <c r="G4661" s="56"/>
      <c r="H4661" s="84"/>
      <c r="I4661" s="84"/>
      <c r="J4661" s="125"/>
      <c r="K4661" s="125"/>
    </row>
    <row r="4662" spans="1:11" x14ac:dyDescent="0.25">
      <c r="A4662" s="110"/>
      <c r="B4662" s="129"/>
      <c r="C4662" s="129"/>
      <c r="D4662" s="129"/>
      <c r="E4662" s="56"/>
      <c r="F4662" s="133"/>
      <c r="G4662" s="56"/>
      <c r="H4662" s="84"/>
      <c r="I4662" s="84"/>
      <c r="J4662" s="125"/>
      <c r="K4662" s="125"/>
    </row>
    <row r="4663" spans="1:11" x14ac:dyDescent="0.25">
      <c r="A4663" s="110"/>
      <c r="B4663" s="129"/>
      <c r="C4663" s="129"/>
      <c r="D4663" s="129"/>
      <c r="E4663" s="56"/>
      <c r="F4663" s="133"/>
      <c r="G4663" s="56"/>
      <c r="H4663" s="84"/>
      <c r="I4663" s="84"/>
      <c r="J4663" s="125"/>
      <c r="K4663" s="125"/>
    </row>
    <row r="4664" spans="1:11" x14ac:dyDescent="0.25">
      <c r="A4664" s="110"/>
      <c r="B4664" s="129"/>
      <c r="C4664" s="129"/>
      <c r="D4664" s="129"/>
      <c r="E4664" s="56"/>
      <c r="F4664" s="133"/>
      <c r="G4664" s="56"/>
      <c r="H4664" s="84"/>
      <c r="I4664" s="84"/>
      <c r="J4664" s="125"/>
      <c r="K4664" s="125"/>
    </row>
    <row r="4665" spans="1:11" x14ac:dyDescent="0.25">
      <c r="A4665" s="110"/>
      <c r="B4665" s="129"/>
      <c r="C4665" s="129"/>
      <c r="D4665" s="129"/>
      <c r="E4665" s="56"/>
      <c r="F4665" s="133"/>
      <c r="G4665" s="56"/>
      <c r="H4665" s="84"/>
      <c r="I4665" s="84"/>
      <c r="J4665" s="125"/>
      <c r="K4665" s="125"/>
    </row>
    <row r="4666" spans="1:11" x14ac:dyDescent="0.25">
      <c r="A4666" s="110"/>
      <c r="B4666" s="129"/>
      <c r="C4666" s="129"/>
      <c r="D4666" s="129"/>
      <c r="E4666" s="56"/>
      <c r="F4666" s="133"/>
      <c r="G4666" s="56"/>
      <c r="H4666" s="84"/>
      <c r="I4666" s="84"/>
      <c r="J4666" s="125"/>
      <c r="K4666" s="125"/>
    </row>
    <row r="4667" spans="1:11" x14ac:dyDescent="0.25">
      <c r="A4667" s="110"/>
      <c r="B4667" s="129"/>
      <c r="C4667" s="129"/>
      <c r="D4667" s="129"/>
      <c r="E4667" s="56"/>
      <c r="F4667" s="133"/>
      <c r="G4667" s="56"/>
      <c r="H4667" s="84"/>
      <c r="I4667" s="84"/>
      <c r="J4667" s="125"/>
      <c r="K4667" s="125"/>
    </row>
    <row r="4668" spans="1:11" x14ac:dyDescent="0.25">
      <c r="A4668" s="110"/>
      <c r="B4668" s="129"/>
      <c r="C4668" s="129"/>
      <c r="D4668" s="129"/>
      <c r="E4668" s="56"/>
      <c r="F4668" s="133"/>
      <c r="G4668" s="56"/>
      <c r="H4668" s="84"/>
      <c r="I4668" s="84"/>
      <c r="J4668" s="125"/>
      <c r="K4668" s="125"/>
    </row>
    <row r="4669" spans="1:11" x14ac:dyDescent="0.25">
      <c r="A4669" s="110"/>
      <c r="B4669" s="129"/>
      <c r="C4669" s="129"/>
      <c r="D4669" s="129"/>
      <c r="E4669" s="56"/>
      <c r="F4669" s="133"/>
      <c r="G4669" s="56"/>
      <c r="H4669" s="84"/>
      <c r="I4669" s="84"/>
      <c r="J4669" s="125"/>
      <c r="K4669" s="125"/>
    </row>
    <row r="4670" spans="1:11" x14ac:dyDescent="0.25">
      <c r="A4670" s="110"/>
      <c r="B4670" s="129"/>
      <c r="C4670" s="129"/>
      <c r="D4670" s="129"/>
      <c r="E4670" s="56"/>
      <c r="F4670" s="133"/>
      <c r="G4670" s="56"/>
      <c r="H4670" s="84"/>
      <c r="I4670" s="84"/>
      <c r="J4670" s="125"/>
      <c r="K4670" s="125"/>
    </row>
    <row r="4671" spans="1:11" x14ac:dyDescent="0.25">
      <c r="A4671" s="110"/>
      <c r="B4671" s="129"/>
      <c r="C4671" s="129"/>
      <c r="D4671" s="129"/>
      <c r="E4671" s="56"/>
      <c r="F4671" s="133"/>
      <c r="G4671" s="56"/>
      <c r="H4671" s="84"/>
      <c r="I4671" s="84"/>
      <c r="J4671" s="125"/>
      <c r="K4671" s="125"/>
    </row>
    <row r="4672" spans="1:11" x14ac:dyDescent="0.25">
      <c r="A4672" s="110"/>
      <c r="B4672" s="129"/>
      <c r="C4672" s="129"/>
      <c r="D4672" s="129"/>
      <c r="E4672" s="56"/>
      <c r="F4672" s="133"/>
      <c r="G4672" s="56"/>
      <c r="H4672" s="84"/>
      <c r="I4672" s="84"/>
      <c r="J4672" s="125"/>
      <c r="K4672" s="125"/>
    </row>
    <row r="4673" spans="1:11" x14ac:dyDescent="0.25">
      <c r="A4673" s="110"/>
      <c r="B4673" s="129"/>
      <c r="C4673" s="129"/>
      <c r="D4673" s="129"/>
      <c r="E4673" s="56"/>
      <c r="F4673" s="133"/>
      <c r="G4673" s="56"/>
      <c r="H4673" s="84"/>
      <c r="I4673" s="84"/>
      <c r="J4673" s="125"/>
      <c r="K4673" s="125"/>
    </row>
    <row r="4674" spans="1:11" x14ac:dyDescent="0.25">
      <c r="A4674" s="110"/>
      <c r="B4674" s="129"/>
      <c r="C4674" s="129"/>
      <c r="D4674" s="129"/>
      <c r="E4674" s="56"/>
      <c r="F4674" s="133"/>
      <c r="G4674" s="56"/>
      <c r="H4674" s="84"/>
      <c r="I4674" s="84"/>
      <c r="J4674" s="125"/>
      <c r="K4674" s="125"/>
    </row>
    <row r="4675" spans="1:11" x14ac:dyDescent="0.25">
      <c r="A4675" s="110"/>
      <c r="B4675" s="129"/>
      <c r="C4675" s="129"/>
      <c r="D4675" s="129"/>
      <c r="E4675" s="56"/>
      <c r="F4675" s="133"/>
      <c r="G4675" s="56"/>
      <c r="H4675" s="84"/>
      <c r="I4675" s="84"/>
      <c r="J4675" s="125"/>
      <c r="K4675" s="125"/>
    </row>
    <row r="4676" spans="1:11" x14ac:dyDescent="0.25">
      <c r="A4676" s="110"/>
      <c r="B4676" s="129"/>
      <c r="C4676" s="129"/>
      <c r="D4676" s="129"/>
      <c r="E4676" s="56"/>
      <c r="F4676" s="133"/>
      <c r="G4676" s="56"/>
      <c r="H4676" s="84"/>
      <c r="I4676" s="84"/>
      <c r="J4676" s="125"/>
      <c r="K4676" s="125"/>
    </row>
    <row r="4677" spans="1:11" x14ac:dyDescent="0.25">
      <c r="A4677" s="110"/>
      <c r="B4677" s="129"/>
      <c r="C4677" s="129"/>
      <c r="D4677" s="129"/>
      <c r="E4677" s="56"/>
      <c r="F4677" s="133"/>
      <c r="G4677" s="56"/>
      <c r="H4677" s="84"/>
      <c r="I4677" s="84"/>
      <c r="J4677" s="125"/>
      <c r="K4677" s="125"/>
    </row>
    <row r="4678" spans="1:11" x14ac:dyDescent="0.25">
      <c r="A4678" s="110"/>
      <c r="B4678" s="129"/>
      <c r="C4678" s="129"/>
      <c r="D4678" s="129"/>
      <c r="E4678" s="56"/>
      <c r="F4678" s="133"/>
      <c r="G4678" s="56"/>
      <c r="H4678" s="84"/>
      <c r="I4678" s="84"/>
      <c r="J4678" s="125"/>
      <c r="K4678" s="125"/>
    </row>
    <row r="4679" spans="1:11" x14ac:dyDescent="0.25">
      <c r="A4679" s="110"/>
      <c r="B4679" s="129"/>
      <c r="C4679" s="129"/>
      <c r="D4679" s="129"/>
      <c r="E4679" s="56"/>
      <c r="F4679" s="133"/>
      <c r="G4679" s="56"/>
      <c r="H4679" s="84"/>
      <c r="I4679" s="84"/>
      <c r="J4679" s="125"/>
      <c r="K4679" s="125"/>
    </row>
    <row r="4680" spans="1:11" x14ac:dyDescent="0.25">
      <c r="A4680" s="110"/>
      <c r="B4680" s="129"/>
      <c r="C4680" s="129"/>
      <c r="D4680" s="129"/>
      <c r="E4680" s="56"/>
      <c r="F4680" s="133"/>
      <c r="G4680" s="56"/>
      <c r="H4680" s="84"/>
      <c r="I4680" s="84"/>
      <c r="J4680" s="125"/>
      <c r="K4680" s="125"/>
    </row>
    <row r="4681" spans="1:11" x14ac:dyDescent="0.25">
      <c r="A4681" s="110"/>
      <c r="B4681" s="129"/>
      <c r="C4681" s="129"/>
      <c r="D4681" s="129"/>
      <c r="E4681" s="56"/>
      <c r="F4681" s="133"/>
      <c r="G4681" s="56"/>
      <c r="H4681" s="84"/>
      <c r="I4681" s="84"/>
      <c r="J4681" s="125"/>
      <c r="K4681" s="125"/>
    </row>
    <row r="4682" spans="1:11" x14ac:dyDescent="0.25">
      <c r="A4682" s="110"/>
      <c r="B4682" s="129"/>
      <c r="C4682" s="129"/>
      <c r="D4682" s="129"/>
      <c r="E4682" s="56"/>
      <c r="F4682" s="133"/>
      <c r="G4682" s="56"/>
      <c r="H4682" s="84"/>
      <c r="I4682" s="84"/>
      <c r="J4682" s="125"/>
      <c r="K4682" s="125"/>
    </row>
    <row r="4683" spans="1:11" x14ac:dyDescent="0.25">
      <c r="A4683" s="110"/>
      <c r="B4683" s="129"/>
      <c r="C4683" s="129"/>
      <c r="D4683" s="129"/>
      <c r="E4683" s="56"/>
      <c r="F4683" s="133"/>
      <c r="G4683" s="56"/>
      <c r="H4683" s="84"/>
      <c r="I4683" s="84"/>
      <c r="J4683" s="125"/>
      <c r="K4683" s="125"/>
    </row>
    <row r="4684" spans="1:11" x14ac:dyDescent="0.25">
      <c r="A4684" s="110"/>
      <c r="B4684" s="129"/>
      <c r="C4684" s="129"/>
      <c r="D4684" s="129"/>
      <c r="E4684" s="56"/>
      <c r="F4684" s="133"/>
      <c r="G4684" s="56"/>
      <c r="H4684" s="84"/>
      <c r="I4684" s="84"/>
      <c r="J4684" s="125"/>
      <c r="K4684" s="125"/>
    </row>
    <row r="4685" spans="1:11" x14ac:dyDescent="0.25">
      <c r="A4685" s="110"/>
      <c r="B4685" s="129"/>
      <c r="C4685" s="129"/>
      <c r="D4685" s="129"/>
      <c r="E4685" s="56"/>
      <c r="F4685" s="133"/>
      <c r="G4685" s="56"/>
      <c r="H4685" s="84"/>
      <c r="I4685" s="84"/>
      <c r="J4685" s="125"/>
      <c r="K4685" s="125"/>
    </row>
    <row r="4686" spans="1:11" x14ac:dyDescent="0.25">
      <c r="A4686" s="110"/>
      <c r="B4686" s="129"/>
      <c r="C4686" s="129"/>
      <c r="D4686" s="129"/>
      <c r="E4686" s="56"/>
      <c r="F4686" s="133"/>
      <c r="G4686" s="56"/>
      <c r="H4686" s="84"/>
      <c r="I4686" s="84"/>
      <c r="J4686" s="125"/>
      <c r="K4686" s="125"/>
    </row>
    <row r="4687" spans="1:11" x14ac:dyDescent="0.25">
      <c r="A4687" s="110"/>
      <c r="B4687" s="129"/>
      <c r="C4687" s="129"/>
      <c r="D4687" s="129"/>
      <c r="E4687" s="56"/>
      <c r="F4687" s="133"/>
      <c r="G4687" s="56"/>
      <c r="H4687" s="84"/>
      <c r="I4687" s="84"/>
      <c r="J4687" s="125"/>
      <c r="K4687" s="125"/>
    </row>
    <row r="4688" spans="1:11" x14ac:dyDescent="0.25">
      <c r="A4688" s="110"/>
      <c r="B4688" s="129"/>
      <c r="C4688" s="129"/>
      <c r="D4688" s="129"/>
      <c r="E4688" s="56"/>
      <c r="F4688" s="133"/>
      <c r="G4688" s="56"/>
      <c r="H4688" s="84"/>
      <c r="I4688" s="84"/>
      <c r="J4688" s="125"/>
      <c r="K4688" s="125"/>
    </row>
    <row r="4689" spans="1:11" x14ac:dyDescent="0.25">
      <c r="A4689" s="110"/>
      <c r="B4689" s="129"/>
      <c r="C4689" s="129"/>
      <c r="D4689" s="129"/>
      <c r="E4689" s="56"/>
      <c r="F4689" s="133"/>
      <c r="G4689" s="56"/>
      <c r="H4689" s="84"/>
      <c r="I4689" s="84"/>
      <c r="J4689" s="125"/>
      <c r="K4689" s="125"/>
    </row>
    <row r="4690" spans="1:11" x14ac:dyDescent="0.25">
      <c r="A4690" s="110"/>
      <c r="B4690" s="129"/>
      <c r="C4690" s="129"/>
      <c r="D4690" s="129"/>
      <c r="E4690" s="56"/>
      <c r="F4690" s="133"/>
      <c r="G4690" s="56"/>
      <c r="H4690" s="84"/>
      <c r="I4690" s="84"/>
      <c r="J4690" s="125"/>
      <c r="K4690" s="125"/>
    </row>
    <row r="4691" spans="1:11" x14ac:dyDescent="0.25">
      <c r="A4691" s="110"/>
      <c r="B4691" s="129"/>
      <c r="C4691" s="129"/>
      <c r="D4691" s="129"/>
      <c r="E4691" s="56"/>
      <c r="F4691" s="133"/>
      <c r="G4691" s="56"/>
      <c r="H4691" s="84"/>
      <c r="I4691" s="84"/>
      <c r="J4691" s="125"/>
      <c r="K4691" s="125"/>
    </row>
    <row r="4692" spans="1:11" x14ac:dyDescent="0.25">
      <c r="A4692" s="110"/>
      <c r="B4692" s="129"/>
      <c r="C4692" s="129"/>
      <c r="D4692" s="129"/>
      <c r="E4692" s="56"/>
      <c r="F4692" s="133"/>
      <c r="G4692" s="56"/>
      <c r="H4692" s="84"/>
      <c r="I4692" s="84"/>
      <c r="J4692" s="125"/>
      <c r="K4692" s="125"/>
    </row>
    <row r="4693" spans="1:11" x14ac:dyDescent="0.25">
      <c r="A4693" s="110"/>
      <c r="B4693" s="129"/>
      <c r="C4693" s="129"/>
      <c r="D4693" s="129"/>
      <c r="E4693" s="56"/>
      <c r="F4693" s="133"/>
      <c r="G4693" s="56"/>
      <c r="H4693" s="84"/>
      <c r="I4693" s="84"/>
      <c r="J4693" s="125"/>
      <c r="K4693" s="125"/>
    </row>
    <row r="4694" spans="1:11" x14ac:dyDescent="0.25">
      <c r="A4694" s="110"/>
      <c r="B4694" s="129"/>
      <c r="C4694" s="129"/>
      <c r="D4694" s="129"/>
      <c r="E4694" s="56"/>
      <c r="F4694" s="133"/>
      <c r="G4694" s="56"/>
      <c r="H4694" s="84"/>
      <c r="I4694" s="84"/>
      <c r="J4694" s="125"/>
      <c r="K4694" s="125"/>
    </row>
    <row r="4695" spans="1:11" x14ac:dyDescent="0.25">
      <c r="A4695" s="110"/>
      <c r="B4695" s="129"/>
      <c r="C4695" s="129"/>
      <c r="D4695" s="129"/>
      <c r="E4695" s="56"/>
      <c r="F4695" s="133"/>
      <c r="G4695" s="56"/>
      <c r="H4695" s="84"/>
      <c r="I4695" s="84"/>
      <c r="J4695" s="125"/>
      <c r="K4695" s="125"/>
    </row>
    <row r="4696" spans="1:11" x14ac:dyDescent="0.25">
      <c r="A4696" s="110"/>
      <c r="B4696" s="129"/>
      <c r="C4696" s="129"/>
      <c r="D4696" s="129"/>
      <c r="E4696" s="56"/>
      <c r="F4696" s="133"/>
      <c r="G4696" s="56"/>
      <c r="H4696" s="84"/>
      <c r="I4696" s="84"/>
      <c r="J4696" s="125"/>
      <c r="K4696" s="125"/>
    </row>
    <row r="4697" spans="1:11" x14ac:dyDescent="0.25">
      <c r="A4697" s="110"/>
      <c r="B4697" s="129"/>
      <c r="C4697" s="129"/>
      <c r="D4697" s="129"/>
      <c r="E4697" s="56"/>
      <c r="F4697" s="133"/>
      <c r="G4697" s="56"/>
      <c r="H4697" s="84"/>
      <c r="I4697" s="84"/>
      <c r="J4697" s="125"/>
      <c r="K4697" s="125"/>
    </row>
    <row r="4698" spans="1:11" x14ac:dyDescent="0.25">
      <c r="A4698" s="110"/>
      <c r="B4698" s="129"/>
      <c r="C4698" s="129"/>
      <c r="D4698" s="129"/>
      <c r="E4698" s="56"/>
      <c r="F4698" s="133"/>
      <c r="G4698" s="56"/>
      <c r="H4698" s="84"/>
      <c r="I4698" s="84"/>
      <c r="J4698" s="125"/>
      <c r="K4698" s="125"/>
    </row>
    <row r="4699" spans="1:11" x14ac:dyDescent="0.25">
      <c r="A4699" s="110"/>
      <c r="B4699" s="129"/>
      <c r="C4699" s="129"/>
      <c r="D4699" s="129"/>
      <c r="E4699" s="56"/>
      <c r="F4699" s="133"/>
      <c r="G4699" s="56"/>
      <c r="H4699" s="84"/>
      <c r="I4699" s="84"/>
      <c r="J4699" s="125"/>
      <c r="K4699" s="125"/>
    </row>
    <row r="4700" spans="1:11" x14ac:dyDescent="0.25">
      <c r="A4700" s="110"/>
      <c r="B4700" s="129"/>
      <c r="C4700" s="129"/>
      <c r="D4700" s="129"/>
      <c r="E4700" s="56"/>
      <c r="F4700" s="133"/>
      <c r="G4700" s="56"/>
      <c r="H4700" s="84"/>
      <c r="I4700" s="84"/>
      <c r="J4700" s="125"/>
      <c r="K4700" s="125"/>
    </row>
    <row r="4701" spans="1:11" x14ac:dyDescent="0.25">
      <c r="A4701" s="110"/>
      <c r="B4701" s="129"/>
      <c r="C4701" s="129"/>
      <c r="D4701" s="129"/>
      <c r="E4701" s="56"/>
      <c r="F4701" s="133"/>
      <c r="G4701" s="56"/>
      <c r="H4701" s="84"/>
      <c r="I4701" s="84"/>
      <c r="J4701" s="125"/>
      <c r="K4701" s="125"/>
    </row>
    <row r="4702" spans="1:11" x14ac:dyDescent="0.25">
      <c r="A4702" s="110"/>
      <c r="B4702" s="129"/>
      <c r="C4702" s="129"/>
      <c r="D4702" s="129"/>
      <c r="E4702" s="56"/>
      <c r="F4702" s="133"/>
      <c r="G4702" s="56"/>
      <c r="H4702" s="84"/>
      <c r="I4702" s="84"/>
      <c r="J4702" s="125"/>
      <c r="K4702" s="125"/>
    </row>
    <row r="4703" spans="1:11" x14ac:dyDescent="0.25">
      <c r="A4703" s="110"/>
      <c r="B4703" s="129"/>
      <c r="C4703" s="129"/>
      <c r="D4703" s="129"/>
      <c r="E4703" s="56"/>
      <c r="F4703" s="133"/>
      <c r="G4703" s="56"/>
      <c r="H4703" s="84"/>
      <c r="I4703" s="84"/>
      <c r="J4703" s="125"/>
      <c r="K4703" s="125"/>
    </row>
    <row r="4704" spans="1:11" x14ac:dyDescent="0.25">
      <c r="A4704" s="110"/>
      <c r="B4704" s="129"/>
      <c r="C4704" s="129"/>
      <c r="D4704" s="129"/>
      <c r="E4704" s="56"/>
      <c r="F4704" s="133"/>
      <c r="G4704" s="56"/>
      <c r="H4704" s="84"/>
      <c r="I4704" s="84"/>
      <c r="J4704" s="125"/>
      <c r="K4704" s="125"/>
    </row>
    <row r="4705" spans="1:11" x14ac:dyDescent="0.25">
      <c r="A4705" s="110"/>
      <c r="B4705" s="129"/>
      <c r="C4705" s="129"/>
      <c r="D4705" s="129"/>
      <c r="E4705" s="56"/>
      <c r="F4705" s="133"/>
      <c r="G4705" s="56"/>
      <c r="H4705" s="84"/>
      <c r="I4705" s="84"/>
      <c r="J4705" s="125"/>
      <c r="K4705" s="125"/>
    </row>
    <row r="4706" spans="1:11" x14ac:dyDescent="0.25">
      <c r="A4706" s="110"/>
      <c r="B4706" s="129"/>
      <c r="C4706" s="129"/>
      <c r="D4706" s="129"/>
      <c r="E4706" s="56"/>
      <c r="F4706" s="133"/>
      <c r="G4706" s="56"/>
      <c r="H4706" s="84"/>
      <c r="I4706" s="84"/>
      <c r="J4706" s="125"/>
      <c r="K4706" s="125"/>
    </row>
    <row r="4707" spans="1:11" x14ac:dyDescent="0.25">
      <c r="A4707" s="110"/>
      <c r="B4707" s="129"/>
      <c r="C4707" s="129"/>
      <c r="D4707" s="129"/>
      <c r="E4707" s="56"/>
      <c r="F4707" s="133"/>
      <c r="G4707" s="56"/>
      <c r="H4707" s="84"/>
      <c r="I4707" s="84"/>
      <c r="J4707" s="125"/>
      <c r="K4707" s="125"/>
    </row>
    <row r="4708" spans="1:11" x14ac:dyDescent="0.25">
      <c r="A4708" s="110"/>
      <c r="B4708" s="129"/>
      <c r="C4708" s="129"/>
      <c r="D4708" s="129"/>
      <c r="E4708" s="56"/>
      <c r="F4708" s="133"/>
      <c r="G4708" s="56"/>
      <c r="H4708" s="84"/>
      <c r="I4708" s="84"/>
      <c r="J4708" s="125"/>
      <c r="K4708" s="125"/>
    </row>
    <row r="4709" spans="1:11" x14ac:dyDescent="0.25">
      <c r="A4709" s="110"/>
      <c r="B4709" s="129"/>
      <c r="C4709" s="129"/>
      <c r="D4709" s="129"/>
      <c r="E4709" s="56"/>
      <c r="F4709" s="133"/>
      <c r="G4709" s="56"/>
      <c r="H4709" s="84"/>
      <c r="I4709" s="84"/>
      <c r="J4709" s="125"/>
      <c r="K4709" s="125"/>
    </row>
    <row r="4710" spans="1:11" x14ac:dyDescent="0.25">
      <c r="A4710" s="110"/>
      <c r="B4710" s="129"/>
      <c r="C4710" s="129"/>
      <c r="D4710" s="129"/>
      <c r="E4710" s="56"/>
      <c r="F4710" s="133"/>
      <c r="G4710" s="56"/>
      <c r="H4710" s="84"/>
      <c r="I4710" s="84"/>
      <c r="J4710" s="125"/>
      <c r="K4710" s="125"/>
    </row>
    <row r="4711" spans="1:11" x14ac:dyDescent="0.25">
      <c r="A4711" s="110"/>
      <c r="B4711" s="129"/>
      <c r="C4711" s="129"/>
      <c r="D4711" s="129"/>
      <c r="E4711" s="56"/>
      <c r="F4711" s="133"/>
      <c r="G4711" s="56"/>
      <c r="H4711" s="84"/>
      <c r="I4711" s="84"/>
      <c r="J4711" s="125"/>
      <c r="K4711" s="125"/>
    </row>
    <row r="4712" spans="1:11" x14ac:dyDescent="0.25">
      <c r="A4712" s="110"/>
      <c r="B4712" s="129"/>
      <c r="C4712" s="129"/>
      <c r="D4712" s="129"/>
      <c r="E4712" s="56"/>
      <c r="F4712" s="133"/>
      <c r="G4712" s="56"/>
      <c r="H4712" s="84"/>
      <c r="I4712" s="84"/>
      <c r="J4712" s="125"/>
      <c r="K4712" s="125"/>
    </row>
    <row r="4713" spans="1:11" x14ac:dyDescent="0.25">
      <c r="A4713" s="110"/>
      <c r="B4713" s="129"/>
      <c r="C4713" s="129"/>
      <c r="D4713" s="129"/>
      <c r="E4713" s="56"/>
      <c r="F4713" s="133"/>
      <c r="G4713" s="56"/>
      <c r="H4713" s="84"/>
      <c r="I4713" s="84"/>
      <c r="J4713" s="125"/>
      <c r="K4713" s="125"/>
    </row>
    <row r="4714" spans="1:11" x14ac:dyDescent="0.25">
      <c r="A4714" s="110"/>
      <c r="B4714" s="129"/>
      <c r="C4714" s="129"/>
      <c r="D4714" s="129"/>
      <c r="E4714" s="56"/>
      <c r="F4714" s="133"/>
      <c r="G4714" s="56"/>
      <c r="H4714" s="84"/>
      <c r="I4714" s="84"/>
      <c r="J4714" s="125"/>
      <c r="K4714" s="125"/>
    </row>
    <row r="4715" spans="1:11" x14ac:dyDescent="0.25">
      <c r="A4715" s="110"/>
      <c r="B4715" s="129"/>
      <c r="C4715" s="129"/>
      <c r="D4715" s="129"/>
      <c r="E4715" s="56"/>
      <c r="F4715" s="133"/>
      <c r="G4715" s="56"/>
      <c r="H4715" s="84"/>
      <c r="I4715" s="84"/>
      <c r="J4715" s="125"/>
      <c r="K4715" s="125"/>
    </row>
    <row r="4716" spans="1:11" x14ac:dyDescent="0.25">
      <c r="A4716" s="110"/>
      <c r="B4716" s="129"/>
      <c r="C4716" s="129"/>
      <c r="D4716" s="129"/>
      <c r="E4716" s="56"/>
      <c r="F4716" s="133"/>
      <c r="G4716" s="56"/>
      <c r="H4716" s="84"/>
      <c r="I4716" s="84"/>
      <c r="J4716" s="125"/>
      <c r="K4716" s="125"/>
    </row>
    <row r="4717" spans="1:11" x14ac:dyDescent="0.25">
      <c r="A4717" s="110"/>
      <c r="B4717" s="129"/>
      <c r="C4717" s="129"/>
      <c r="D4717" s="129"/>
      <c r="E4717" s="56"/>
      <c r="F4717" s="133"/>
      <c r="G4717" s="56"/>
      <c r="H4717" s="84"/>
      <c r="I4717" s="84"/>
      <c r="J4717" s="125"/>
      <c r="K4717" s="125"/>
    </row>
    <row r="4718" spans="1:11" x14ac:dyDescent="0.25">
      <c r="A4718" s="110"/>
      <c r="B4718" s="129"/>
      <c r="C4718" s="129"/>
      <c r="D4718" s="129"/>
      <c r="E4718" s="56"/>
      <c r="F4718" s="133"/>
      <c r="G4718" s="56"/>
      <c r="H4718" s="84"/>
      <c r="I4718" s="84"/>
      <c r="J4718" s="125"/>
      <c r="K4718" s="125"/>
    </row>
    <row r="4719" spans="1:11" x14ac:dyDescent="0.25">
      <c r="A4719" s="110"/>
      <c r="B4719" s="129"/>
      <c r="C4719" s="129"/>
      <c r="D4719" s="129"/>
      <c r="E4719" s="56"/>
      <c r="F4719" s="133"/>
      <c r="G4719" s="56"/>
      <c r="H4719" s="84"/>
      <c r="I4719" s="84"/>
      <c r="J4719" s="125"/>
      <c r="K4719" s="125"/>
    </row>
    <row r="4720" spans="1:11" x14ac:dyDescent="0.25">
      <c r="A4720" s="110"/>
      <c r="B4720" s="129"/>
      <c r="C4720" s="129"/>
      <c r="D4720" s="129"/>
      <c r="E4720" s="56"/>
      <c r="F4720" s="133"/>
      <c r="G4720" s="56"/>
      <c r="H4720" s="84"/>
      <c r="I4720" s="84"/>
      <c r="J4720" s="125"/>
      <c r="K4720" s="125"/>
    </row>
    <row r="4721" spans="1:11" x14ac:dyDescent="0.25">
      <c r="A4721" s="110"/>
      <c r="B4721" s="129"/>
      <c r="C4721" s="129"/>
      <c r="D4721" s="129"/>
      <c r="E4721" s="56"/>
      <c r="F4721" s="133"/>
      <c r="G4721" s="56"/>
      <c r="H4721" s="84"/>
      <c r="I4721" s="84"/>
      <c r="J4721" s="125"/>
      <c r="K4721" s="125"/>
    </row>
    <row r="4722" spans="1:11" x14ac:dyDescent="0.25">
      <c r="A4722" s="110"/>
      <c r="B4722" s="129"/>
      <c r="C4722" s="129"/>
      <c r="D4722" s="129"/>
      <c r="E4722" s="56"/>
      <c r="F4722" s="133"/>
      <c r="G4722" s="56"/>
      <c r="H4722" s="84"/>
      <c r="I4722" s="84"/>
      <c r="J4722" s="125"/>
      <c r="K4722" s="125"/>
    </row>
    <row r="4723" spans="1:11" x14ac:dyDescent="0.25">
      <c r="A4723" s="110"/>
      <c r="B4723" s="129"/>
      <c r="C4723" s="129"/>
      <c r="D4723" s="129"/>
      <c r="E4723" s="56"/>
      <c r="F4723" s="133"/>
      <c r="G4723" s="56"/>
      <c r="H4723" s="84"/>
      <c r="I4723" s="84"/>
      <c r="J4723" s="125"/>
      <c r="K4723" s="125"/>
    </row>
    <row r="4724" spans="1:11" x14ac:dyDescent="0.25">
      <c r="A4724" s="110"/>
      <c r="B4724" s="129"/>
      <c r="C4724" s="129"/>
      <c r="D4724" s="129"/>
      <c r="E4724" s="56"/>
      <c r="F4724" s="133"/>
      <c r="G4724" s="56"/>
      <c r="H4724" s="84"/>
      <c r="I4724" s="84"/>
      <c r="J4724" s="125"/>
      <c r="K4724" s="125"/>
    </row>
    <row r="4725" spans="1:11" x14ac:dyDescent="0.25">
      <c r="A4725" s="110"/>
      <c r="B4725" s="129"/>
      <c r="C4725" s="129"/>
      <c r="D4725" s="129"/>
      <c r="E4725" s="56"/>
      <c r="F4725" s="133"/>
      <c r="G4725" s="56"/>
      <c r="H4725" s="84"/>
      <c r="I4725" s="84"/>
      <c r="J4725" s="125"/>
      <c r="K4725" s="125"/>
    </row>
    <row r="4726" spans="1:11" x14ac:dyDescent="0.25">
      <c r="A4726" s="110"/>
      <c r="B4726" s="129"/>
      <c r="C4726" s="129"/>
      <c r="D4726" s="129"/>
      <c r="E4726" s="56"/>
      <c r="F4726" s="133"/>
      <c r="G4726" s="56"/>
      <c r="H4726" s="84"/>
      <c r="I4726" s="84"/>
      <c r="J4726" s="125"/>
      <c r="K4726" s="125"/>
    </row>
    <row r="4727" spans="1:11" x14ac:dyDescent="0.25">
      <c r="A4727" s="110"/>
      <c r="B4727" s="129"/>
      <c r="C4727" s="129"/>
      <c r="D4727" s="129"/>
      <c r="E4727" s="56"/>
      <c r="F4727" s="133"/>
      <c r="G4727" s="56"/>
      <c r="H4727" s="84"/>
      <c r="I4727" s="84"/>
      <c r="J4727" s="125"/>
      <c r="K4727" s="125"/>
    </row>
    <row r="4728" spans="1:11" x14ac:dyDescent="0.25">
      <c r="A4728" s="110"/>
      <c r="B4728" s="129"/>
      <c r="C4728" s="129"/>
      <c r="D4728" s="129"/>
      <c r="E4728" s="56"/>
      <c r="F4728" s="133"/>
      <c r="G4728" s="56"/>
      <c r="H4728" s="84"/>
      <c r="I4728" s="84"/>
      <c r="J4728" s="125"/>
      <c r="K4728" s="125"/>
    </row>
    <row r="4729" spans="1:11" x14ac:dyDescent="0.25">
      <c r="A4729" s="110"/>
      <c r="B4729" s="129"/>
      <c r="C4729" s="129"/>
      <c r="D4729" s="129"/>
      <c r="E4729" s="56"/>
      <c r="F4729" s="133"/>
      <c r="G4729" s="56"/>
      <c r="H4729" s="84"/>
      <c r="I4729" s="84"/>
      <c r="J4729" s="125"/>
      <c r="K4729" s="125"/>
    </row>
    <row r="4730" spans="1:11" x14ac:dyDescent="0.25">
      <c r="A4730" s="110"/>
      <c r="B4730" s="129"/>
      <c r="C4730" s="129"/>
      <c r="D4730" s="129"/>
      <c r="E4730" s="56"/>
      <c r="F4730" s="133"/>
      <c r="G4730" s="56"/>
      <c r="H4730" s="84"/>
      <c r="I4730" s="84"/>
      <c r="J4730" s="125"/>
      <c r="K4730" s="125"/>
    </row>
    <row r="4731" spans="1:11" x14ac:dyDescent="0.25">
      <c r="A4731" s="110"/>
      <c r="B4731" s="129"/>
      <c r="C4731" s="129"/>
      <c r="D4731" s="129"/>
      <c r="E4731" s="56"/>
      <c r="F4731" s="133"/>
      <c r="G4731" s="56"/>
      <c r="H4731" s="84"/>
      <c r="I4731" s="84"/>
      <c r="J4731" s="125"/>
      <c r="K4731" s="125"/>
    </row>
    <row r="4732" spans="1:11" x14ac:dyDescent="0.25">
      <c r="A4732" s="110"/>
      <c r="B4732" s="129"/>
      <c r="C4732" s="129"/>
      <c r="D4732" s="129"/>
      <c r="E4732" s="56"/>
      <c r="F4732" s="133"/>
      <c r="G4732" s="56"/>
      <c r="H4732" s="84"/>
      <c r="I4732" s="84"/>
      <c r="J4732" s="125"/>
      <c r="K4732" s="125"/>
    </row>
    <row r="4733" spans="1:11" x14ac:dyDescent="0.25">
      <c r="A4733" s="110"/>
      <c r="B4733" s="129"/>
      <c r="C4733" s="129"/>
      <c r="D4733" s="129"/>
      <c r="E4733" s="56"/>
      <c r="F4733" s="133"/>
      <c r="G4733" s="56"/>
      <c r="H4733" s="84"/>
      <c r="I4733" s="84"/>
      <c r="J4733" s="125"/>
      <c r="K4733" s="125"/>
    </row>
    <row r="4734" spans="1:11" x14ac:dyDescent="0.25">
      <c r="A4734" s="110"/>
      <c r="B4734" s="129"/>
      <c r="C4734" s="129"/>
      <c r="D4734" s="129"/>
      <c r="E4734" s="56"/>
      <c r="F4734" s="133"/>
      <c r="G4734" s="56"/>
      <c r="H4734" s="84"/>
      <c r="I4734" s="84"/>
      <c r="J4734" s="125"/>
      <c r="K4734" s="125"/>
    </row>
    <row r="4735" spans="1:11" x14ac:dyDescent="0.25">
      <c r="A4735" s="110"/>
      <c r="B4735" s="129"/>
      <c r="C4735" s="129"/>
      <c r="D4735" s="129"/>
      <c r="E4735" s="56"/>
      <c r="F4735" s="133"/>
      <c r="G4735" s="56"/>
      <c r="H4735" s="84"/>
      <c r="I4735" s="84"/>
      <c r="J4735" s="125"/>
      <c r="K4735" s="125"/>
    </row>
    <row r="4736" spans="1:11" x14ac:dyDescent="0.25">
      <c r="A4736" s="110"/>
      <c r="B4736" s="129"/>
      <c r="C4736" s="129"/>
      <c r="D4736" s="129"/>
      <c r="E4736" s="56"/>
      <c r="F4736" s="133"/>
      <c r="G4736" s="56"/>
      <c r="H4736" s="84"/>
      <c r="I4736" s="84"/>
      <c r="J4736" s="125"/>
      <c r="K4736" s="125"/>
    </row>
    <row r="4737" spans="1:11" x14ac:dyDescent="0.25">
      <c r="A4737" s="110"/>
      <c r="B4737" s="129"/>
      <c r="C4737" s="129"/>
      <c r="D4737" s="129"/>
      <c r="E4737" s="56"/>
      <c r="F4737" s="133"/>
      <c r="G4737" s="56"/>
      <c r="H4737" s="84"/>
      <c r="I4737" s="84"/>
      <c r="J4737" s="125"/>
      <c r="K4737" s="125"/>
    </row>
    <row r="4738" spans="1:11" x14ac:dyDescent="0.25">
      <c r="A4738" s="110"/>
      <c r="B4738" s="129"/>
      <c r="C4738" s="129"/>
      <c r="D4738" s="129"/>
      <c r="E4738" s="56"/>
      <c r="F4738" s="133"/>
      <c r="G4738" s="56"/>
      <c r="H4738" s="84"/>
      <c r="I4738" s="84"/>
      <c r="J4738" s="125"/>
      <c r="K4738" s="125"/>
    </row>
    <row r="4739" spans="1:11" x14ac:dyDescent="0.25">
      <c r="A4739" s="110"/>
      <c r="B4739" s="129"/>
      <c r="C4739" s="129"/>
      <c r="D4739" s="129"/>
      <c r="E4739" s="56"/>
      <c r="F4739" s="133"/>
      <c r="G4739" s="56"/>
      <c r="H4739" s="84"/>
      <c r="I4739" s="84"/>
      <c r="J4739" s="125"/>
      <c r="K4739" s="125"/>
    </row>
    <row r="4740" spans="1:11" x14ac:dyDescent="0.25">
      <c r="A4740" s="110"/>
      <c r="B4740" s="129"/>
      <c r="C4740" s="129"/>
      <c r="D4740" s="129"/>
      <c r="E4740" s="56"/>
      <c r="F4740" s="133"/>
      <c r="G4740" s="56"/>
      <c r="H4740" s="84"/>
      <c r="I4740" s="84"/>
      <c r="J4740" s="125"/>
      <c r="K4740" s="125"/>
    </row>
    <row r="4741" spans="1:11" x14ac:dyDescent="0.25">
      <c r="A4741" s="110"/>
      <c r="B4741" s="129"/>
      <c r="C4741" s="129"/>
      <c r="D4741" s="129"/>
      <c r="E4741" s="56"/>
      <c r="F4741" s="133"/>
      <c r="G4741" s="56"/>
      <c r="H4741" s="84"/>
      <c r="I4741" s="84"/>
      <c r="J4741" s="125"/>
      <c r="K4741" s="125"/>
    </row>
    <row r="4742" spans="1:11" x14ac:dyDescent="0.25">
      <c r="A4742" s="110"/>
      <c r="B4742" s="129"/>
      <c r="C4742" s="129"/>
      <c r="D4742" s="129"/>
      <c r="E4742" s="56"/>
      <c r="F4742" s="133"/>
      <c r="G4742" s="56"/>
      <c r="H4742" s="84"/>
      <c r="I4742" s="84"/>
      <c r="J4742" s="125"/>
      <c r="K4742" s="125"/>
    </row>
    <row r="4743" spans="1:11" x14ac:dyDescent="0.25">
      <c r="A4743" s="110"/>
      <c r="B4743" s="129"/>
      <c r="C4743" s="129"/>
      <c r="D4743" s="129"/>
      <c r="E4743" s="56"/>
      <c r="F4743" s="133"/>
      <c r="G4743" s="56"/>
      <c r="H4743" s="84"/>
      <c r="I4743" s="84"/>
      <c r="J4743" s="125"/>
      <c r="K4743" s="125"/>
    </row>
    <row r="4744" spans="1:11" x14ac:dyDescent="0.25">
      <c r="A4744" s="110"/>
      <c r="B4744" s="129"/>
      <c r="C4744" s="129"/>
      <c r="D4744" s="129"/>
      <c r="E4744" s="56"/>
      <c r="F4744" s="133"/>
      <c r="G4744" s="56"/>
      <c r="H4744" s="84"/>
      <c r="I4744" s="84"/>
      <c r="J4744" s="125"/>
      <c r="K4744" s="125"/>
    </row>
    <row r="4745" spans="1:11" x14ac:dyDescent="0.25">
      <c r="A4745" s="110"/>
      <c r="B4745" s="129"/>
      <c r="C4745" s="129"/>
      <c r="D4745" s="129"/>
      <c r="E4745" s="56"/>
      <c r="F4745" s="133"/>
      <c r="G4745" s="56"/>
      <c r="H4745" s="84"/>
      <c r="I4745" s="84"/>
      <c r="J4745" s="125"/>
      <c r="K4745" s="125"/>
    </row>
    <row r="4746" spans="1:11" x14ac:dyDescent="0.25">
      <c r="A4746" s="110"/>
      <c r="B4746" s="129"/>
      <c r="C4746" s="129"/>
      <c r="D4746" s="129"/>
      <c r="E4746" s="56"/>
      <c r="F4746" s="133"/>
      <c r="G4746" s="56"/>
      <c r="H4746" s="84"/>
      <c r="I4746" s="84"/>
      <c r="J4746" s="125"/>
      <c r="K4746" s="125"/>
    </row>
    <row r="4747" spans="1:11" x14ac:dyDescent="0.25">
      <c r="A4747" s="110"/>
      <c r="B4747" s="129"/>
      <c r="C4747" s="129"/>
      <c r="D4747" s="129"/>
      <c r="E4747" s="56"/>
      <c r="F4747" s="133"/>
      <c r="G4747" s="56"/>
      <c r="H4747" s="84"/>
      <c r="I4747" s="84"/>
      <c r="J4747" s="125"/>
      <c r="K4747" s="125"/>
    </row>
    <row r="4748" spans="1:11" x14ac:dyDescent="0.25">
      <c r="A4748" s="110"/>
      <c r="B4748" s="129"/>
      <c r="C4748" s="129"/>
      <c r="D4748" s="129"/>
      <c r="E4748" s="56"/>
      <c r="F4748" s="133"/>
      <c r="G4748" s="56"/>
      <c r="H4748" s="84"/>
      <c r="I4748" s="84"/>
      <c r="J4748" s="125"/>
      <c r="K4748" s="125"/>
    </row>
    <row r="4749" spans="1:11" x14ac:dyDescent="0.25">
      <c r="A4749" s="110"/>
      <c r="B4749" s="129"/>
      <c r="C4749" s="129"/>
      <c r="D4749" s="129"/>
      <c r="E4749" s="56"/>
      <c r="F4749" s="133"/>
      <c r="G4749" s="56"/>
      <c r="H4749" s="84"/>
      <c r="I4749" s="84"/>
      <c r="J4749" s="125"/>
      <c r="K4749" s="125"/>
    </row>
    <row r="4750" spans="1:11" x14ac:dyDescent="0.25">
      <c r="A4750" s="110"/>
      <c r="B4750" s="129"/>
      <c r="C4750" s="129"/>
      <c r="D4750" s="129"/>
      <c r="E4750" s="56"/>
      <c r="F4750" s="133"/>
      <c r="G4750" s="56"/>
      <c r="H4750" s="84"/>
      <c r="I4750" s="84"/>
      <c r="J4750" s="125"/>
      <c r="K4750" s="125"/>
    </row>
    <row r="4751" spans="1:11" x14ac:dyDescent="0.25">
      <c r="A4751" s="110"/>
      <c r="B4751" s="129"/>
      <c r="C4751" s="129"/>
      <c r="D4751" s="129"/>
      <c r="E4751" s="56"/>
      <c r="F4751" s="133"/>
      <c r="G4751" s="56"/>
      <c r="H4751" s="84"/>
      <c r="I4751" s="84"/>
      <c r="J4751" s="125"/>
      <c r="K4751" s="125"/>
    </row>
    <row r="4752" spans="1:11" x14ac:dyDescent="0.25">
      <c r="A4752" s="110"/>
      <c r="B4752" s="129"/>
      <c r="C4752" s="129"/>
      <c r="D4752" s="129"/>
      <c r="E4752" s="56"/>
      <c r="F4752" s="133"/>
      <c r="G4752" s="56"/>
      <c r="H4752" s="84"/>
      <c r="I4752" s="84"/>
      <c r="J4752" s="125"/>
      <c r="K4752" s="125"/>
    </row>
    <row r="4753" spans="1:11" x14ac:dyDescent="0.25">
      <c r="A4753" s="110"/>
      <c r="B4753" s="129"/>
      <c r="C4753" s="129"/>
      <c r="D4753" s="129"/>
      <c r="E4753" s="56"/>
      <c r="F4753" s="133"/>
      <c r="G4753" s="56"/>
      <c r="H4753" s="84"/>
      <c r="I4753" s="84"/>
      <c r="J4753" s="125"/>
      <c r="K4753" s="125"/>
    </row>
    <row r="4754" spans="1:11" x14ac:dyDescent="0.25">
      <c r="A4754" s="110"/>
      <c r="B4754" s="129"/>
      <c r="C4754" s="129"/>
      <c r="D4754" s="129"/>
      <c r="E4754" s="56"/>
      <c r="F4754" s="133"/>
      <c r="G4754" s="56"/>
      <c r="H4754" s="84"/>
      <c r="I4754" s="84"/>
      <c r="J4754" s="125"/>
      <c r="K4754" s="125"/>
    </row>
    <row r="4755" spans="1:11" x14ac:dyDescent="0.25">
      <c r="A4755" s="110"/>
      <c r="B4755" s="129"/>
      <c r="C4755" s="129"/>
      <c r="D4755" s="129"/>
      <c r="E4755" s="56"/>
      <c r="F4755" s="133"/>
      <c r="G4755" s="56"/>
      <c r="H4755" s="84"/>
      <c r="I4755" s="84"/>
      <c r="J4755" s="125"/>
      <c r="K4755" s="125"/>
    </row>
    <row r="4756" spans="1:11" x14ac:dyDescent="0.25">
      <c r="A4756" s="110"/>
      <c r="B4756" s="129"/>
      <c r="C4756" s="129"/>
      <c r="D4756" s="129"/>
      <c r="E4756" s="56"/>
      <c r="F4756" s="133"/>
      <c r="G4756" s="56"/>
      <c r="H4756" s="84"/>
      <c r="I4756" s="84"/>
      <c r="J4756" s="125"/>
      <c r="K4756" s="125"/>
    </row>
    <row r="4757" spans="1:11" x14ac:dyDescent="0.25">
      <c r="A4757" s="110"/>
      <c r="B4757" s="129"/>
      <c r="C4757" s="129"/>
      <c r="D4757" s="129"/>
      <c r="E4757" s="56"/>
      <c r="F4757" s="133"/>
      <c r="G4757" s="56"/>
      <c r="H4757" s="84"/>
      <c r="I4757" s="84"/>
      <c r="J4757" s="125"/>
      <c r="K4757" s="125"/>
    </row>
    <row r="4758" spans="1:11" x14ac:dyDescent="0.25">
      <c r="A4758" s="110"/>
      <c r="B4758" s="129"/>
      <c r="C4758" s="129"/>
      <c r="D4758" s="129"/>
      <c r="E4758" s="56"/>
      <c r="F4758" s="133"/>
      <c r="G4758" s="56"/>
      <c r="H4758" s="84"/>
      <c r="I4758" s="84"/>
      <c r="J4758" s="125"/>
      <c r="K4758" s="125"/>
    </row>
    <row r="4759" spans="1:11" x14ac:dyDescent="0.25">
      <c r="A4759" s="110"/>
      <c r="B4759" s="129"/>
      <c r="C4759" s="129"/>
      <c r="D4759" s="129"/>
      <c r="E4759" s="56"/>
      <c r="F4759" s="133"/>
      <c r="G4759" s="56"/>
      <c r="H4759" s="84"/>
      <c r="I4759" s="84"/>
      <c r="J4759" s="125"/>
      <c r="K4759" s="125"/>
    </row>
    <row r="4760" spans="1:11" x14ac:dyDescent="0.25">
      <c r="A4760" s="110"/>
      <c r="B4760" s="129"/>
      <c r="C4760" s="129"/>
      <c r="D4760" s="129"/>
      <c r="E4760" s="56"/>
      <c r="F4760" s="133"/>
      <c r="G4760" s="56"/>
      <c r="H4760" s="84"/>
      <c r="I4760" s="84"/>
      <c r="J4760" s="125"/>
      <c r="K4760" s="125"/>
    </row>
    <row r="4761" spans="1:11" x14ac:dyDescent="0.25">
      <c r="A4761" s="110"/>
      <c r="B4761" s="129"/>
      <c r="C4761" s="129"/>
      <c r="D4761" s="129"/>
      <c r="E4761" s="56"/>
      <c r="F4761" s="133"/>
      <c r="G4761" s="56"/>
      <c r="H4761" s="84"/>
      <c r="I4761" s="84"/>
      <c r="J4761" s="125"/>
      <c r="K4761" s="125"/>
    </row>
    <row r="4762" spans="1:11" x14ac:dyDescent="0.25">
      <c r="A4762" s="110"/>
      <c r="B4762" s="129"/>
      <c r="C4762" s="129"/>
      <c r="D4762" s="129"/>
      <c r="E4762" s="56"/>
      <c r="F4762" s="133"/>
      <c r="G4762" s="56"/>
      <c r="H4762" s="84"/>
      <c r="I4762" s="84"/>
      <c r="J4762" s="125"/>
      <c r="K4762" s="125"/>
    </row>
    <row r="4763" spans="1:11" x14ac:dyDescent="0.25">
      <c r="A4763" s="110"/>
      <c r="B4763" s="129"/>
      <c r="C4763" s="129"/>
      <c r="D4763" s="129"/>
      <c r="E4763" s="56"/>
      <c r="F4763" s="133"/>
      <c r="G4763" s="56"/>
      <c r="H4763" s="84"/>
      <c r="I4763" s="84"/>
      <c r="J4763" s="125"/>
      <c r="K4763" s="125"/>
    </row>
    <row r="4764" spans="1:11" x14ac:dyDescent="0.25">
      <c r="A4764" s="110"/>
      <c r="B4764" s="129"/>
      <c r="C4764" s="129"/>
      <c r="D4764" s="129"/>
      <c r="E4764" s="56"/>
      <c r="F4764" s="133"/>
      <c r="G4764" s="56"/>
      <c r="H4764" s="84"/>
      <c r="I4764" s="84"/>
      <c r="J4764" s="125"/>
      <c r="K4764" s="125"/>
    </row>
    <row r="4765" spans="1:11" x14ac:dyDescent="0.25">
      <c r="A4765" s="110"/>
      <c r="B4765" s="129"/>
      <c r="C4765" s="129"/>
      <c r="D4765" s="129"/>
      <c r="E4765" s="56"/>
      <c r="F4765" s="133"/>
      <c r="G4765" s="56"/>
      <c r="H4765" s="84"/>
      <c r="I4765" s="84"/>
      <c r="J4765" s="125"/>
      <c r="K4765" s="125"/>
    </row>
    <row r="4766" spans="1:11" x14ac:dyDescent="0.25">
      <c r="A4766" s="110"/>
      <c r="B4766" s="129"/>
      <c r="C4766" s="129"/>
      <c r="D4766" s="129"/>
      <c r="E4766" s="56"/>
      <c r="F4766" s="133"/>
      <c r="G4766" s="56"/>
      <c r="H4766" s="84"/>
      <c r="I4766" s="84"/>
      <c r="J4766" s="125"/>
      <c r="K4766" s="125"/>
    </row>
    <row r="4767" spans="1:11" x14ac:dyDescent="0.25">
      <c r="A4767" s="110"/>
      <c r="B4767" s="129"/>
      <c r="C4767" s="129"/>
      <c r="D4767" s="129"/>
      <c r="E4767" s="56"/>
      <c r="F4767" s="133"/>
      <c r="G4767" s="56"/>
      <c r="H4767" s="84"/>
      <c r="I4767" s="84"/>
      <c r="J4767" s="125"/>
      <c r="K4767" s="125"/>
    </row>
    <row r="4768" spans="1:11" x14ac:dyDescent="0.25">
      <c r="A4768" s="110"/>
      <c r="B4768" s="129"/>
      <c r="C4768" s="129"/>
      <c r="D4768" s="129"/>
      <c r="E4768" s="56"/>
      <c r="F4768" s="133"/>
      <c r="G4768" s="56"/>
      <c r="H4768" s="84"/>
      <c r="I4768" s="84"/>
      <c r="J4768" s="125"/>
      <c r="K4768" s="125"/>
    </row>
    <row r="4769" spans="1:11" x14ac:dyDescent="0.25">
      <c r="A4769" s="110"/>
      <c r="B4769" s="129"/>
      <c r="C4769" s="129"/>
      <c r="D4769" s="129"/>
      <c r="E4769" s="56"/>
      <c r="F4769" s="133"/>
      <c r="G4769" s="56"/>
      <c r="H4769" s="84"/>
      <c r="I4769" s="84"/>
      <c r="J4769" s="125"/>
      <c r="K4769" s="125"/>
    </row>
    <row r="4770" spans="1:11" x14ac:dyDescent="0.25">
      <c r="A4770" s="110"/>
      <c r="B4770" s="129"/>
      <c r="C4770" s="129"/>
      <c r="D4770" s="129"/>
      <c r="E4770" s="56"/>
      <c r="F4770" s="133"/>
      <c r="G4770" s="56"/>
      <c r="H4770" s="84"/>
      <c r="I4770" s="84"/>
      <c r="J4770" s="125"/>
      <c r="K4770" s="125"/>
    </row>
    <row r="4771" spans="1:11" x14ac:dyDescent="0.25">
      <c r="A4771" s="110"/>
      <c r="B4771" s="129"/>
      <c r="C4771" s="129"/>
      <c r="D4771" s="129"/>
      <c r="E4771" s="56"/>
      <c r="F4771" s="133"/>
      <c r="G4771" s="56"/>
      <c r="H4771" s="84"/>
      <c r="I4771" s="84"/>
      <c r="J4771" s="125"/>
      <c r="K4771" s="125"/>
    </row>
    <row r="4772" spans="1:11" x14ac:dyDescent="0.25">
      <c r="A4772" s="110"/>
      <c r="B4772" s="129"/>
      <c r="C4772" s="129"/>
      <c r="D4772" s="129"/>
      <c r="E4772" s="56"/>
      <c r="F4772" s="133"/>
      <c r="G4772" s="56"/>
      <c r="H4772" s="84"/>
      <c r="I4772" s="84"/>
      <c r="J4772" s="125"/>
      <c r="K4772" s="125"/>
    </row>
    <row r="4773" spans="1:11" x14ac:dyDescent="0.25">
      <c r="A4773" s="110"/>
      <c r="B4773" s="129"/>
      <c r="C4773" s="129"/>
      <c r="D4773" s="129"/>
      <c r="E4773" s="56"/>
      <c r="F4773" s="133"/>
      <c r="G4773" s="56"/>
      <c r="H4773" s="84"/>
      <c r="I4773" s="84"/>
      <c r="J4773" s="125"/>
      <c r="K4773" s="125"/>
    </row>
    <row r="4774" spans="1:11" x14ac:dyDescent="0.25">
      <c r="A4774" s="110"/>
      <c r="B4774" s="129"/>
      <c r="C4774" s="129"/>
      <c r="D4774" s="129"/>
      <c r="E4774" s="56"/>
      <c r="F4774" s="133"/>
      <c r="G4774" s="56"/>
      <c r="H4774" s="84"/>
      <c r="I4774" s="84"/>
      <c r="J4774" s="125"/>
      <c r="K4774" s="125"/>
    </row>
    <row r="4775" spans="1:11" x14ac:dyDescent="0.25">
      <c r="A4775" s="110"/>
      <c r="B4775" s="129"/>
      <c r="C4775" s="129"/>
      <c r="D4775" s="129"/>
      <c r="E4775" s="56"/>
      <c r="F4775" s="133"/>
      <c r="G4775" s="56"/>
      <c r="H4775" s="84"/>
      <c r="I4775" s="84"/>
      <c r="J4775" s="125"/>
      <c r="K4775" s="125"/>
    </row>
    <row r="4776" spans="1:11" x14ac:dyDescent="0.25">
      <c r="A4776" s="110"/>
      <c r="B4776" s="129"/>
      <c r="C4776" s="129"/>
      <c r="D4776" s="129"/>
      <c r="E4776" s="56"/>
      <c r="F4776" s="133"/>
      <c r="G4776" s="56"/>
      <c r="H4776" s="84"/>
      <c r="I4776" s="84"/>
      <c r="J4776" s="125"/>
      <c r="K4776" s="125"/>
    </row>
    <row r="4777" spans="1:11" x14ac:dyDescent="0.25">
      <c r="A4777" s="110"/>
      <c r="B4777" s="129"/>
      <c r="C4777" s="129"/>
      <c r="D4777" s="129"/>
      <c r="E4777" s="56"/>
      <c r="F4777" s="133"/>
      <c r="G4777" s="56"/>
      <c r="H4777" s="84"/>
      <c r="I4777" s="84"/>
      <c r="J4777" s="125"/>
      <c r="K4777" s="125"/>
    </row>
    <row r="4778" spans="1:11" x14ac:dyDescent="0.25">
      <c r="A4778" s="110"/>
      <c r="B4778" s="129"/>
      <c r="C4778" s="129"/>
      <c r="D4778" s="129"/>
      <c r="E4778" s="56"/>
      <c r="F4778" s="133"/>
      <c r="G4778" s="56"/>
      <c r="H4778" s="84"/>
      <c r="I4778" s="84"/>
      <c r="J4778" s="125"/>
      <c r="K4778" s="125"/>
    </row>
    <row r="4779" spans="1:11" x14ac:dyDescent="0.25">
      <c r="A4779" s="110"/>
      <c r="B4779" s="129"/>
      <c r="C4779" s="129"/>
      <c r="D4779" s="129"/>
      <c r="E4779" s="56"/>
      <c r="F4779" s="133"/>
      <c r="G4779" s="56"/>
      <c r="H4779" s="84"/>
      <c r="I4779" s="84"/>
      <c r="J4779" s="125"/>
      <c r="K4779" s="125"/>
    </row>
    <row r="4780" spans="1:11" x14ac:dyDescent="0.25">
      <c r="A4780" s="110"/>
      <c r="B4780" s="129"/>
      <c r="C4780" s="129"/>
      <c r="D4780" s="129"/>
      <c r="E4780" s="56"/>
      <c r="F4780" s="133"/>
      <c r="G4780" s="56"/>
      <c r="H4780" s="84"/>
      <c r="I4780" s="84"/>
      <c r="J4780" s="125"/>
      <c r="K4780" s="125"/>
    </row>
    <row r="4781" spans="1:11" x14ac:dyDescent="0.25">
      <c r="A4781" s="110"/>
      <c r="B4781" s="129"/>
      <c r="C4781" s="129"/>
      <c r="D4781" s="129"/>
      <c r="E4781" s="56"/>
      <c r="F4781" s="133"/>
      <c r="G4781" s="56"/>
      <c r="H4781" s="84"/>
      <c r="I4781" s="84"/>
      <c r="J4781" s="125"/>
      <c r="K4781" s="125"/>
    </row>
    <row r="4782" spans="1:11" x14ac:dyDescent="0.25">
      <c r="A4782" s="110"/>
      <c r="B4782" s="129"/>
      <c r="C4782" s="129"/>
      <c r="D4782" s="129"/>
      <c r="E4782" s="56"/>
      <c r="F4782" s="133"/>
      <c r="G4782" s="56"/>
      <c r="H4782" s="84"/>
      <c r="I4782" s="84"/>
      <c r="J4782" s="125"/>
      <c r="K4782" s="125"/>
    </row>
    <row r="4783" spans="1:11" x14ac:dyDescent="0.25">
      <c r="A4783" s="110"/>
      <c r="B4783" s="129"/>
      <c r="C4783" s="129"/>
      <c r="D4783" s="129"/>
      <c r="E4783" s="56"/>
      <c r="F4783" s="133"/>
      <c r="G4783" s="56"/>
      <c r="H4783" s="84"/>
      <c r="I4783" s="84"/>
      <c r="J4783" s="125"/>
      <c r="K4783" s="125"/>
    </row>
    <row r="4784" spans="1:11" x14ac:dyDescent="0.25">
      <c r="A4784" s="110"/>
      <c r="B4784" s="129"/>
      <c r="C4784" s="129"/>
      <c r="D4784" s="129"/>
      <c r="E4784" s="56"/>
      <c r="F4784" s="133"/>
      <c r="G4784" s="56"/>
      <c r="H4784" s="84"/>
      <c r="I4784" s="84"/>
      <c r="J4784" s="125"/>
      <c r="K4784" s="125"/>
    </row>
    <row r="4785" spans="1:11" x14ac:dyDescent="0.25">
      <c r="A4785" s="110"/>
      <c r="B4785" s="129"/>
      <c r="C4785" s="129"/>
      <c r="D4785" s="129"/>
      <c r="E4785" s="56"/>
      <c r="F4785" s="133"/>
      <c r="G4785" s="56"/>
      <c r="H4785" s="84"/>
      <c r="I4785" s="84"/>
      <c r="J4785" s="125"/>
      <c r="K4785" s="125"/>
    </row>
    <row r="4786" spans="1:11" x14ac:dyDescent="0.25">
      <c r="A4786" s="110"/>
      <c r="B4786" s="129"/>
      <c r="C4786" s="129"/>
      <c r="D4786" s="129"/>
      <c r="E4786" s="56"/>
      <c r="F4786" s="133"/>
      <c r="G4786" s="56"/>
      <c r="H4786" s="84"/>
      <c r="I4786" s="84"/>
      <c r="J4786" s="125"/>
      <c r="K4786" s="125"/>
    </row>
    <row r="4787" spans="1:11" x14ac:dyDescent="0.25">
      <c r="A4787" s="110"/>
      <c r="B4787" s="129"/>
      <c r="C4787" s="129"/>
      <c r="D4787" s="129"/>
      <c r="E4787" s="56"/>
      <c r="F4787" s="133"/>
      <c r="G4787" s="56"/>
      <c r="H4787" s="84"/>
      <c r="I4787" s="84"/>
      <c r="J4787" s="125"/>
      <c r="K4787" s="125"/>
    </row>
    <row r="4788" spans="1:11" x14ac:dyDescent="0.25">
      <c r="A4788" s="110"/>
      <c r="B4788" s="129"/>
      <c r="C4788" s="129"/>
      <c r="D4788" s="129"/>
      <c r="E4788" s="56"/>
      <c r="F4788" s="133"/>
      <c r="G4788" s="56"/>
      <c r="H4788" s="84"/>
      <c r="I4788" s="84"/>
      <c r="J4788" s="125"/>
      <c r="K4788" s="125"/>
    </row>
    <row r="4789" spans="1:11" x14ac:dyDescent="0.25">
      <c r="A4789" s="110"/>
      <c r="B4789" s="129"/>
      <c r="C4789" s="129"/>
      <c r="D4789" s="129"/>
      <c r="E4789" s="56"/>
      <c r="F4789" s="133"/>
      <c r="G4789" s="56"/>
      <c r="H4789" s="84"/>
      <c r="I4789" s="84"/>
      <c r="J4789" s="125"/>
      <c r="K4789" s="125"/>
    </row>
    <row r="4790" spans="1:11" x14ac:dyDescent="0.25">
      <c r="A4790" s="110"/>
      <c r="B4790" s="129"/>
      <c r="C4790" s="129"/>
      <c r="D4790" s="129"/>
      <c r="E4790" s="56"/>
      <c r="F4790" s="133"/>
      <c r="G4790" s="56"/>
      <c r="H4790" s="84"/>
      <c r="I4790" s="84"/>
      <c r="J4790" s="125"/>
      <c r="K4790" s="125"/>
    </row>
    <row r="4791" spans="1:11" x14ac:dyDescent="0.25">
      <c r="A4791" s="110"/>
      <c r="B4791" s="129"/>
      <c r="C4791" s="129"/>
      <c r="D4791" s="129"/>
      <c r="E4791" s="56"/>
      <c r="F4791" s="133"/>
      <c r="G4791" s="56"/>
      <c r="H4791" s="84"/>
      <c r="I4791" s="84"/>
      <c r="J4791" s="125"/>
      <c r="K4791" s="125"/>
    </row>
    <row r="4792" spans="1:11" x14ac:dyDescent="0.25">
      <c r="A4792" s="110"/>
      <c r="B4792" s="129"/>
      <c r="C4792" s="129"/>
      <c r="D4792" s="129"/>
      <c r="E4792" s="56"/>
      <c r="F4792" s="133"/>
      <c r="G4792" s="56"/>
      <c r="H4792" s="84"/>
      <c r="I4792" s="84"/>
      <c r="J4792" s="125"/>
      <c r="K4792" s="125"/>
    </row>
    <row r="4793" spans="1:11" x14ac:dyDescent="0.25">
      <c r="A4793" s="110"/>
      <c r="B4793" s="129"/>
      <c r="C4793" s="129"/>
      <c r="D4793" s="129"/>
      <c r="E4793" s="56"/>
      <c r="F4793" s="133"/>
      <c r="G4793" s="56"/>
      <c r="H4793" s="84"/>
      <c r="I4793" s="84"/>
      <c r="J4793" s="125"/>
      <c r="K4793" s="125"/>
    </row>
    <row r="4794" spans="1:11" x14ac:dyDescent="0.25">
      <c r="A4794" s="110"/>
      <c r="B4794" s="129"/>
      <c r="C4794" s="129"/>
      <c r="D4794" s="129"/>
      <c r="E4794" s="56"/>
      <c r="F4794" s="133"/>
      <c r="G4794" s="56"/>
      <c r="H4794" s="84"/>
      <c r="I4794" s="84"/>
      <c r="J4794" s="125"/>
      <c r="K4794" s="125"/>
    </row>
    <row r="4795" spans="1:11" x14ac:dyDescent="0.25">
      <c r="A4795" s="110"/>
      <c r="B4795" s="129"/>
      <c r="C4795" s="129"/>
      <c r="D4795" s="129"/>
      <c r="E4795" s="56"/>
      <c r="F4795" s="133"/>
      <c r="G4795" s="56"/>
      <c r="H4795" s="84"/>
      <c r="I4795" s="84"/>
      <c r="J4795" s="125"/>
      <c r="K4795" s="125"/>
    </row>
    <row r="4796" spans="1:11" x14ac:dyDescent="0.25">
      <c r="A4796" s="110"/>
      <c r="B4796" s="129"/>
      <c r="C4796" s="129"/>
      <c r="D4796" s="129"/>
      <c r="E4796" s="56"/>
      <c r="F4796" s="133"/>
      <c r="G4796" s="56"/>
      <c r="H4796" s="84"/>
      <c r="I4796" s="84"/>
      <c r="J4796" s="125"/>
      <c r="K4796" s="125"/>
    </row>
    <row r="4797" spans="1:11" x14ac:dyDescent="0.25">
      <c r="A4797" s="110"/>
      <c r="B4797" s="129"/>
      <c r="C4797" s="129"/>
      <c r="D4797" s="129"/>
      <c r="E4797" s="56"/>
      <c r="F4797" s="133"/>
      <c r="G4797" s="56"/>
      <c r="H4797" s="84"/>
      <c r="I4797" s="84"/>
      <c r="J4797" s="125"/>
      <c r="K4797" s="125"/>
    </row>
    <row r="4798" spans="1:11" x14ac:dyDescent="0.25">
      <c r="A4798" s="110"/>
      <c r="B4798" s="129"/>
      <c r="C4798" s="129"/>
      <c r="D4798" s="129"/>
      <c r="E4798" s="56"/>
      <c r="F4798" s="133"/>
      <c r="G4798" s="56"/>
      <c r="H4798" s="84"/>
      <c r="I4798" s="84"/>
      <c r="J4798" s="125"/>
      <c r="K4798" s="125"/>
    </row>
    <row r="4799" spans="1:11" x14ac:dyDescent="0.25">
      <c r="A4799" s="110"/>
      <c r="B4799" s="129"/>
      <c r="C4799" s="129"/>
      <c r="D4799" s="129"/>
      <c r="E4799" s="56"/>
      <c r="F4799" s="133"/>
      <c r="G4799" s="56"/>
      <c r="H4799" s="84"/>
      <c r="I4799" s="84"/>
      <c r="J4799" s="125"/>
      <c r="K4799" s="125"/>
    </row>
    <row r="4800" spans="1:11" x14ac:dyDescent="0.25">
      <c r="A4800" s="110"/>
      <c r="B4800" s="129"/>
      <c r="C4800" s="129"/>
      <c r="D4800" s="129"/>
      <c r="E4800" s="56"/>
      <c r="F4800" s="133"/>
      <c r="G4800" s="56"/>
      <c r="H4800" s="84"/>
      <c r="I4800" s="84"/>
      <c r="J4800" s="125"/>
      <c r="K4800" s="125"/>
    </row>
    <row r="4801" spans="1:11" x14ac:dyDescent="0.25">
      <c r="A4801" s="110"/>
      <c r="B4801" s="129"/>
      <c r="C4801" s="129"/>
      <c r="D4801" s="129"/>
      <c r="E4801" s="56"/>
      <c r="F4801" s="133"/>
      <c r="G4801" s="56"/>
      <c r="H4801" s="84"/>
      <c r="I4801" s="84"/>
      <c r="J4801" s="125"/>
      <c r="K4801" s="125"/>
    </row>
    <row r="4802" spans="1:11" x14ac:dyDescent="0.25">
      <c r="A4802" s="110"/>
      <c r="B4802" s="129"/>
      <c r="C4802" s="129"/>
      <c r="D4802" s="129"/>
      <c r="E4802" s="56"/>
      <c r="F4802" s="133"/>
      <c r="G4802" s="56"/>
      <c r="H4802" s="84"/>
      <c r="I4802" s="84"/>
      <c r="J4802" s="125"/>
      <c r="K4802" s="125"/>
    </row>
    <row r="4803" spans="1:11" x14ac:dyDescent="0.25">
      <c r="A4803" s="110"/>
      <c r="B4803" s="129"/>
      <c r="C4803" s="129"/>
      <c r="D4803" s="129"/>
      <c r="E4803" s="56"/>
      <c r="F4803" s="133"/>
      <c r="G4803" s="56"/>
      <c r="H4803" s="84"/>
      <c r="I4803" s="84"/>
      <c r="J4803" s="125"/>
      <c r="K4803" s="125"/>
    </row>
    <row r="4804" spans="1:11" x14ac:dyDescent="0.25">
      <c r="A4804" s="110"/>
      <c r="B4804" s="129"/>
      <c r="C4804" s="129"/>
      <c r="D4804" s="129"/>
      <c r="E4804" s="56"/>
      <c r="F4804" s="133"/>
      <c r="G4804" s="56"/>
      <c r="H4804" s="84"/>
      <c r="I4804" s="84"/>
      <c r="J4804" s="125"/>
      <c r="K4804" s="125"/>
    </row>
    <row r="4805" spans="1:11" x14ac:dyDescent="0.25">
      <c r="A4805" s="110"/>
      <c r="B4805" s="129"/>
      <c r="C4805" s="129"/>
      <c r="D4805" s="129"/>
      <c r="E4805" s="56"/>
      <c r="F4805" s="133"/>
      <c r="G4805" s="56"/>
      <c r="H4805" s="84"/>
      <c r="I4805" s="84"/>
      <c r="J4805" s="125"/>
      <c r="K4805" s="125"/>
    </row>
    <row r="4806" spans="1:11" x14ac:dyDescent="0.25">
      <c r="A4806" s="110"/>
      <c r="B4806" s="129"/>
      <c r="C4806" s="129"/>
      <c r="D4806" s="129"/>
      <c r="E4806" s="56"/>
      <c r="F4806" s="133"/>
      <c r="G4806" s="56"/>
      <c r="H4806" s="84"/>
      <c r="I4806" s="84"/>
      <c r="J4806" s="125"/>
      <c r="K4806" s="125"/>
    </row>
    <row r="4807" spans="1:11" x14ac:dyDescent="0.25">
      <c r="A4807" s="110"/>
      <c r="B4807" s="129"/>
      <c r="C4807" s="129"/>
      <c r="D4807" s="129"/>
      <c r="E4807" s="56"/>
      <c r="F4807" s="133"/>
      <c r="G4807" s="56"/>
      <c r="H4807" s="84"/>
      <c r="I4807" s="84"/>
      <c r="J4807" s="125"/>
      <c r="K4807" s="125"/>
    </row>
    <row r="4808" spans="1:11" x14ac:dyDescent="0.25">
      <c r="A4808" s="110"/>
      <c r="B4808" s="129"/>
      <c r="C4808" s="129"/>
      <c r="D4808" s="129"/>
      <c r="E4808" s="56"/>
      <c r="F4808" s="133"/>
      <c r="G4808" s="56"/>
      <c r="H4808" s="84"/>
      <c r="I4808" s="84"/>
      <c r="J4808" s="125"/>
      <c r="K4808" s="125"/>
    </row>
    <row r="4809" spans="1:11" x14ac:dyDescent="0.25">
      <c r="A4809" s="110"/>
      <c r="B4809" s="129"/>
      <c r="C4809" s="129"/>
      <c r="D4809" s="129"/>
      <c r="E4809" s="56"/>
      <c r="F4809" s="133"/>
      <c r="G4809" s="56"/>
      <c r="H4809" s="84"/>
      <c r="I4809" s="84"/>
      <c r="J4809" s="125"/>
      <c r="K4809" s="125"/>
    </row>
    <row r="4810" spans="1:11" x14ac:dyDescent="0.25">
      <c r="A4810" s="110"/>
      <c r="B4810" s="129"/>
      <c r="C4810" s="129"/>
      <c r="D4810" s="129"/>
      <c r="E4810" s="56"/>
      <c r="F4810" s="133"/>
      <c r="G4810" s="56"/>
      <c r="H4810" s="84"/>
      <c r="I4810" s="84"/>
      <c r="J4810" s="125"/>
      <c r="K4810" s="125"/>
    </row>
    <row r="4811" spans="1:11" x14ac:dyDescent="0.25">
      <c r="A4811" s="110"/>
      <c r="B4811" s="129"/>
      <c r="C4811" s="129"/>
      <c r="D4811" s="129"/>
      <c r="E4811" s="56"/>
      <c r="F4811" s="133"/>
      <c r="G4811" s="56"/>
      <c r="H4811" s="84"/>
      <c r="I4811" s="84"/>
      <c r="J4811" s="125"/>
      <c r="K4811" s="125"/>
    </row>
    <row r="4812" spans="1:11" x14ac:dyDescent="0.25">
      <c r="A4812" s="110"/>
      <c r="B4812" s="129"/>
      <c r="C4812" s="129"/>
      <c r="D4812" s="129"/>
      <c r="E4812" s="56"/>
      <c r="F4812" s="133"/>
      <c r="G4812" s="56"/>
      <c r="H4812" s="84"/>
      <c r="I4812" s="84"/>
      <c r="J4812" s="125"/>
      <c r="K4812" s="125"/>
    </row>
    <row r="4813" spans="1:11" x14ac:dyDescent="0.25">
      <c r="A4813" s="110"/>
      <c r="B4813" s="129"/>
      <c r="C4813" s="129"/>
      <c r="D4813" s="129"/>
      <c r="E4813" s="56"/>
      <c r="F4813" s="133"/>
      <c r="G4813" s="56"/>
      <c r="H4813" s="84"/>
      <c r="I4813" s="84"/>
      <c r="J4813" s="125"/>
      <c r="K4813" s="125"/>
    </row>
    <row r="4814" spans="1:11" x14ac:dyDescent="0.25">
      <c r="A4814" s="110"/>
      <c r="B4814" s="129"/>
      <c r="C4814" s="129"/>
      <c r="D4814" s="129"/>
      <c r="E4814" s="56"/>
      <c r="F4814" s="133"/>
      <c r="G4814" s="56"/>
      <c r="H4814" s="84"/>
      <c r="I4814" s="84"/>
      <c r="J4814" s="125"/>
      <c r="K4814" s="125"/>
    </row>
    <row r="4815" spans="1:11" x14ac:dyDescent="0.25">
      <c r="A4815" s="110"/>
      <c r="B4815" s="129"/>
      <c r="C4815" s="129"/>
      <c r="D4815" s="129"/>
      <c r="E4815" s="56"/>
      <c r="F4815" s="133"/>
      <c r="G4815" s="56"/>
      <c r="H4815" s="84"/>
      <c r="I4815" s="84"/>
      <c r="J4815" s="125"/>
      <c r="K4815" s="125"/>
    </row>
    <row r="4816" spans="1:11" x14ac:dyDescent="0.25">
      <c r="A4816" s="110"/>
      <c r="B4816" s="129"/>
      <c r="C4816" s="129"/>
      <c r="D4816" s="129"/>
      <c r="E4816" s="56"/>
      <c r="F4816" s="133"/>
      <c r="G4816" s="56"/>
      <c r="H4816" s="84"/>
      <c r="I4816" s="84"/>
      <c r="J4816" s="125"/>
      <c r="K4816" s="125"/>
    </row>
    <row r="4817" spans="1:11" x14ac:dyDescent="0.25">
      <c r="A4817" s="110"/>
      <c r="B4817" s="129"/>
      <c r="C4817" s="129"/>
      <c r="D4817" s="129"/>
      <c r="E4817" s="56"/>
      <c r="F4817" s="133"/>
      <c r="G4817" s="56"/>
      <c r="H4817" s="84"/>
      <c r="I4817" s="84"/>
      <c r="J4817" s="125"/>
      <c r="K4817" s="125"/>
    </row>
    <row r="4818" spans="1:11" x14ac:dyDescent="0.25">
      <c r="A4818" s="110"/>
      <c r="B4818" s="129"/>
      <c r="C4818" s="129"/>
      <c r="D4818" s="129"/>
      <c r="E4818" s="56"/>
      <c r="F4818" s="133"/>
      <c r="G4818" s="56"/>
      <c r="H4818" s="84"/>
      <c r="I4818" s="84"/>
      <c r="J4818" s="125"/>
      <c r="K4818" s="125"/>
    </row>
    <row r="4819" spans="1:11" x14ac:dyDescent="0.25">
      <c r="A4819" s="110"/>
      <c r="B4819" s="129"/>
      <c r="C4819" s="129"/>
      <c r="D4819" s="129"/>
      <c r="E4819" s="56"/>
      <c r="F4819" s="133"/>
      <c r="G4819" s="56"/>
      <c r="H4819" s="84"/>
      <c r="I4819" s="84"/>
      <c r="J4819" s="125"/>
      <c r="K4819" s="125"/>
    </row>
    <row r="4820" spans="1:11" x14ac:dyDescent="0.25">
      <c r="A4820" s="110"/>
      <c r="B4820" s="129"/>
      <c r="C4820" s="129"/>
      <c r="D4820" s="129"/>
      <c r="E4820" s="56"/>
      <c r="F4820" s="133"/>
      <c r="G4820" s="56"/>
      <c r="H4820" s="84"/>
      <c r="I4820" s="84"/>
      <c r="J4820" s="125"/>
      <c r="K4820" s="125"/>
    </row>
    <row r="4821" spans="1:11" x14ac:dyDescent="0.25">
      <c r="A4821" s="110"/>
      <c r="B4821" s="129"/>
      <c r="C4821" s="129"/>
      <c r="D4821" s="129"/>
      <c r="E4821" s="56"/>
      <c r="F4821" s="133"/>
      <c r="G4821" s="56"/>
      <c r="H4821" s="84"/>
      <c r="I4821" s="84"/>
      <c r="J4821" s="125"/>
      <c r="K4821" s="125"/>
    </row>
    <row r="4822" spans="1:11" x14ac:dyDescent="0.25">
      <c r="A4822" s="110"/>
      <c r="B4822" s="129"/>
      <c r="C4822" s="129"/>
      <c r="D4822" s="129"/>
      <c r="E4822" s="56"/>
      <c r="F4822" s="133"/>
      <c r="G4822" s="56"/>
      <c r="H4822" s="84"/>
      <c r="I4822" s="84"/>
      <c r="J4822" s="125"/>
      <c r="K4822" s="125"/>
    </row>
    <row r="4823" spans="1:11" x14ac:dyDescent="0.25">
      <c r="A4823" s="110"/>
      <c r="B4823" s="129"/>
      <c r="C4823" s="129"/>
      <c r="D4823" s="129"/>
      <c r="E4823" s="56"/>
      <c r="F4823" s="133"/>
      <c r="G4823" s="56"/>
      <c r="H4823" s="84"/>
      <c r="I4823" s="84"/>
      <c r="J4823" s="125"/>
      <c r="K4823" s="125"/>
    </row>
    <row r="4824" spans="1:11" x14ac:dyDescent="0.25">
      <c r="A4824" s="110"/>
      <c r="B4824" s="129"/>
      <c r="C4824" s="129"/>
      <c r="D4824" s="129"/>
      <c r="E4824" s="56"/>
      <c r="F4824" s="133"/>
      <c r="G4824" s="56"/>
      <c r="H4824" s="84"/>
      <c r="I4824" s="84"/>
      <c r="J4824" s="125"/>
      <c r="K4824" s="125"/>
    </row>
    <row r="4825" spans="1:11" x14ac:dyDescent="0.25">
      <c r="A4825" s="110"/>
      <c r="B4825" s="129"/>
      <c r="C4825" s="129"/>
      <c r="D4825" s="129"/>
      <c r="E4825" s="56"/>
      <c r="F4825" s="133"/>
      <c r="G4825" s="56"/>
      <c r="H4825" s="84"/>
      <c r="I4825" s="84"/>
      <c r="J4825" s="125"/>
      <c r="K4825" s="125"/>
    </row>
    <row r="4826" spans="1:11" x14ac:dyDescent="0.25">
      <c r="A4826" s="110"/>
      <c r="B4826" s="129"/>
      <c r="C4826" s="129"/>
      <c r="D4826" s="129"/>
      <c r="E4826" s="56"/>
      <c r="F4826" s="133"/>
      <c r="G4826" s="56"/>
      <c r="H4826" s="84"/>
      <c r="I4826" s="84"/>
      <c r="J4826" s="125"/>
      <c r="K4826" s="125"/>
    </row>
    <row r="4827" spans="1:11" x14ac:dyDescent="0.25">
      <c r="A4827" s="110"/>
      <c r="B4827" s="129"/>
      <c r="C4827" s="129"/>
      <c r="D4827" s="129"/>
      <c r="E4827" s="56"/>
      <c r="F4827" s="133"/>
      <c r="G4827" s="56"/>
      <c r="H4827" s="84"/>
      <c r="I4827" s="84"/>
      <c r="J4827" s="125"/>
      <c r="K4827" s="125"/>
    </row>
    <row r="4828" spans="1:11" x14ac:dyDescent="0.25">
      <c r="A4828" s="110"/>
      <c r="B4828" s="129"/>
      <c r="C4828" s="129"/>
      <c r="D4828" s="129"/>
      <c r="E4828" s="56"/>
      <c r="F4828" s="133"/>
      <c r="G4828" s="56"/>
      <c r="H4828" s="84"/>
      <c r="I4828" s="84"/>
      <c r="J4828" s="125"/>
      <c r="K4828" s="125"/>
    </row>
    <row r="4829" spans="1:11" x14ac:dyDescent="0.25">
      <c r="A4829" s="110"/>
      <c r="B4829" s="129"/>
      <c r="C4829" s="129"/>
      <c r="D4829" s="129"/>
      <c r="E4829" s="56"/>
      <c r="F4829" s="133"/>
      <c r="G4829" s="56"/>
      <c r="H4829" s="84"/>
      <c r="I4829" s="84"/>
      <c r="J4829" s="125"/>
      <c r="K4829" s="125"/>
    </row>
    <row r="4830" spans="1:11" x14ac:dyDescent="0.25">
      <c r="A4830" s="110"/>
      <c r="B4830" s="129"/>
      <c r="C4830" s="129"/>
      <c r="D4830" s="129"/>
      <c r="E4830" s="56"/>
      <c r="F4830" s="133"/>
      <c r="G4830" s="56"/>
      <c r="H4830" s="84"/>
      <c r="I4830" s="84"/>
      <c r="J4830" s="125"/>
      <c r="K4830" s="125"/>
    </row>
    <row r="4831" spans="1:11" x14ac:dyDescent="0.25">
      <c r="A4831" s="110"/>
      <c r="B4831" s="129"/>
      <c r="C4831" s="129"/>
      <c r="D4831" s="129"/>
      <c r="E4831" s="56"/>
      <c r="F4831" s="133"/>
      <c r="G4831" s="56"/>
      <c r="H4831" s="84"/>
      <c r="I4831" s="84"/>
      <c r="J4831" s="125"/>
      <c r="K4831" s="125"/>
    </row>
    <row r="4832" spans="1:11" x14ac:dyDescent="0.25">
      <c r="A4832" s="110"/>
      <c r="B4832" s="129"/>
      <c r="C4832" s="129"/>
      <c r="D4832" s="129"/>
      <c r="E4832" s="56"/>
      <c r="F4832" s="133"/>
      <c r="G4832" s="56"/>
      <c r="H4832" s="84"/>
      <c r="I4832" s="84"/>
      <c r="J4832" s="125"/>
      <c r="K4832" s="125"/>
    </row>
    <row r="4833" spans="1:11" x14ac:dyDescent="0.25">
      <c r="A4833" s="110"/>
      <c r="B4833" s="129"/>
      <c r="C4833" s="129"/>
      <c r="D4833" s="129"/>
      <c r="E4833" s="56"/>
      <c r="F4833" s="133"/>
      <c r="G4833" s="56"/>
      <c r="H4833" s="84"/>
      <c r="I4833" s="84"/>
      <c r="J4833" s="125"/>
      <c r="K4833" s="125"/>
    </row>
    <row r="4834" spans="1:11" x14ac:dyDescent="0.25">
      <c r="A4834" s="110"/>
      <c r="B4834" s="129"/>
      <c r="C4834" s="129"/>
      <c r="D4834" s="129"/>
      <c r="E4834" s="56"/>
      <c r="F4834" s="133"/>
      <c r="G4834" s="56"/>
      <c r="H4834" s="84"/>
      <c r="I4834" s="84"/>
      <c r="J4834" s="125"/>
      <c r="K4834" s="125"/>
    </row>
    <row r="4835" spans="1:11" x14ac:dyDescent="0.25">
      <c r="A4835" s="110"/>
      <c r="B4835" s="129"/>
      <c r="C4835" s="129"/>
      <c r="D4835" s="129"/>
      <c r="E4835" s="56"/>
      <c r="F4835" s="133"/>
      <c r="G4835" s="56"/>
      <c r="H4835" s="84"/>
      <c r="I4835" s="84"/>
      <c r="J4835" s="125"/>
      <c r="K4835" s="125"/>
    </row>
    <row r="4836" spans="1:11" x14ac:dyDescent="0.25">
      <c r="A4836" s="110"/>
      <c r="B4836" s="129"/>
      <c r="C4836" s="129"/>
      <c r="D4836" s="129"/>
      <c r="E4836" s="56"/>
      <c r="F4836" s="133"/>
      <c r="G4836" s="56"/>
      <c r="H4836" s="84"/>
      <c r="I4836" s="84"/>
      <c r="J4836" s="125"/>
      <c r="K4836" s="125"/>
    </row>
    <row r="4837" spans="1:11" x14ac:dyDescent="0.25">
      <c r="A4837" s="110"/>
      <c r="B4837" s="129"/>
      <c r="C4837" s="129"/>
      <c r="D4837" s="129"/>
      <c r="E4837" s="56"/>
      <c r="F4837" s="133"/>
      <c r="G4837" s="56"/>
      <c r="H4837" s="84"/>
      <c r="I4837" s="84"/>
      <c r="J4837" s="125"/>
      <c r="K4837" s="125"/>
    </row>
    <row r="4838" spans="1:11" x14ac:dyDescent="0.25">
      <c r="A4838" s="110"/>
      <c r="B4838" s="129"/>
      <c r="C4838" s="129"/>
      <c r="D4838" s="129"/>
      <c r="E4838" s="56"/>
      <c r="F4838" s="133"/>
      <c r="G4838" s="56"/>
      <c r="H4838" s="84"/>
      <c r="I4838" s="84"/>
      <c r="J4838" s="125"/>
      <c r="K4838" s="125"/>
    </row>
    <row r="4839" spans="1:11" x14ac:dyDescent="0.25">
      <c r="A4839" s="110"/>
      <c r="B4839" s="129"/>
      <c r="C4839" s="129"/>
      <c r="D4839" s="129"/>
      <c r="E4839" s="56"/>
      <c r="F4839" s="133"/>
      <c r="G4839" s="56"/>
      <c r="H4839" s="84"/>
      <c r="I4839" s="84"/>
      <c r="J4839" s="125"/>
      <c r="K4839" s="125"/>
    </row>
    <row r="4840" spans="1:11" x14ac:dyDescent="0.25">
      <c r="A4840" s="110"/>
      <c r="B4840" s="129"/>
      <c r="C4840" s="129"/>
      <c r="D4840" s="129"/>
      <c r="E4840" s="56"/>
      <c r="F4840" s="133"/>
      <c r="G4840" s="56"/>
      <c r="H4840" s="84"/>
      <c r="I4840" s="84"/>
      <c r="J4840" s="125"/>
      <c r="K4840" s="125"/>
    </row>
    <row r="4841" spans="1:11" x14ac:dyDescent="0.25">
      <c r="A4841" s="110"/>
      <c r="B4841" s="129"/>
      <c r="C4841" s="129"/>
      <c r="D4841" s="129"/>
      <c r="E4841" s="56"/>
      <c r="F4841" s="133"/>
      <c r="G4841" s="56"/>
      <c r="H4841" s="84"/>
      <c r="I4841" s="84"/>
      <c r="J4841" s="125"/>
      <c r="K4841" s="125"/>
    </row>
    <row r="4842" spans="1:11" x14ac:dyDescent="0.25">
      <c r="A4842" s="110"/>
      <c r="B4842" s="129"/>
      <c r="C4842" s="129"/>
      <c r="D4842" s="129"/>
      <c r="E4842" s="56"/>
      <c r="F4842" s="133"/>
      <c r="G4842" s="56"/>
      <c r="H4842" s="84"/>
      <c r="I4842" s="84"/>
      <c r="J4842" s="125"/>
      <c r="K4842" s="125"/>
    </row>
    <row r="4843" spans="1:11" x14ac:dyDescent="0.25">
      <c r="A4843" s="110"/>
      <c r="B4843" s="129"/>
      <c r="C4843" s="129"/>
      <c r="D4843" s="129"/>
      <c r="E4843" s="56"/>
      <c r="F4843" s="133"/>
      <c r="G4843" s="56"/>
      <c r="H4843" s="84"/>
      <c r="I4843" s="84"/>
      <c r="J4843" s="125"/>
      <c r="K4843" s="125"/>
    </row>
    <row r="4844" spans="1:11" x14ac:dyDescent="0.25">
      <c r="A4844" s="110"/>
      <c r="B4844" s="129"/>
      <c r="C4844" s="129"/>
      <c r="D4844" s="129"/>
      <c r="E4844" s="56"/>
      <c r="F4844" s="133"/>
      <c r="G4844" s="56"/>
      <c r="H4844" s="84"/>
      <c r="I4844" s="84"/>
      <c r="J4844" s="125"/>
      <c r="K4844" s="125"/>
    </row>
    <row r="4845" spans="1:11" x14ac:dyDescent="0.25">
      <c r="A4845" s="110"/>
      <c r="B4845" s="129"/>
      <c r="C4845" s="129"/>
      <c r="D4845" s="129"/>
      <c r="E4845" s="56"/>
      <c r="F4845" s="133"/>
      <c r="G4845" s="56"/>
      <c r="H4845" s="84"/>
      <c r="I4845" s="84"/>
      <c r="J4845" s="125"/>
      <c r="K4845" s="125"/>
    </row>
    <row r="4846" spans="1:11" x14ac:dyDescent="0.25">
      <c r="A4846" s="110"/>
      <c r="B4846" s="129"/>
      <c r="C4846" s="129"/>
      <c r="D4846" s="129"/>
      <c r="E4846" s="56"/>
      <c r="F4846" s="133"/>
      <c r="G4846" s="56"/>
      <c r="H4846" s="84"/>
      <c r="I4846" s="84"/>
      <c r="J4846" s="125"/>
      <c r="K4846" s="125"/>
    </row>
    <row r="4847" spans="1:11" x14ac:dyDescent="0.25">
      <c r="A4847" s="110"/>
      <c r="B4847" s="129"/>
      <c r="C4847" s="129"/>
      <c r="D4847" s="129"/>
      <c r="E4847" s="56"/>
      <c r="F4847" s="133"/>
      <c r="G4847" s="56"/>
      <c r="H4847" s="84"/>
      <c r="I4847" s="84"/>
      <c r="J4847" s="125"/>
      <c r="K4847" s="125"/>
    </row>
    <row r="4848" spans="1:11" x14ac:dyDescent="0.25">
      <c r="A4848" s="110"/>
      <c r="B4848" s="129"/>
      <c r="C4848" s="129"/>
      <c r="D4848" s="129"/>
      <c r="E4848" s="56"/>
      <c r="F4848" s="133"/>
      <c r="G4848" s="56"/>
      <c r="H4848" s="84"/>
      <c r="I4848" s="84"/>
      <c r="J4848" s="125"/>
      <c r="K4848" s="125"/>
    </row>
    <row r="4849" spans="1:11" x14ac:dyDescent="0.25">
      <c r="A4849" s="110"/>
      <c r="B4849" s="129"/>
      <c r="C4849" s="129"/>
      <c r="D4849" s="129"/>
      <c r="E4849" s="56"/>
      <c r="F4849" s="133"/>
      <c r="G4849" s="56"/>
      <c r="H4849" s="84"/>
      <c r="I4849" s="84"/>
      <c r="J4849" s="125"/>
      <c r="K4849" s="125"/>
    </row>
    <row r="4850" spans="1:11" x14ac:dyDescent="0.25">
      <c r="A4850" s="110"/>
      <c r="B4850" s="129"/>
      <c r="C4850" s="129"/>
      <c r="D4850" s="129"/>
      <c r="E4850" s="56"/>
      <c r="F4850" s="133"/>
      <c r="G4850" s="56"/>
      <c r="H4850" s="84"/>
      <c r="I4850" s="84"/>
      <c r="J4850" s="125"/>
      <c r="K4850" s="125"/>
    </row>
    <row r="4851" spans="1:11" x14ac:dyDescent="0.25">
      <c r="A4851" s="110"/>
      <c r="B4851" s="129"/>
      <c r="C4851" s="129"/>
      <c r="D4851" s="129"/>
      <c r="E4851" s="56"/>
      <c r="F4851" s="133"/>
      <c r="G4851" s="56"/>
      <c r="H4851" s="84"/>
      <c r="I4851" s="84"/>
      <c r="J4851" s="125"/>
      <c r="K4851" s="125"/>
    </row>
    <row r="4852" spans="1:11" x14ac:dyDescent="0.25">
      <c r="A4852" s="110"/>
      <c r="B4852" s="129"/>
      <c r="C4852" s="129"/>
      <c r="D4852" s="129"/>
      <c r="E4852" s="56"/>
      <c r="F4852" s="133"/>
      <c r="G4852" s="56"/>
      <c r="H4852" s="84"/>
      <c r="I4852" s="84"/>
      <c r="J4852" s="125"/>
      <c r="K4852" s="125"/>
    </row>
    <row r="4853" spans="1:11" x14ac:dyDescent="0.25">
      <c r="A4853" s="110"/>
      <c r="B4853" s="129"/>
      <c r="C4853" s="129"/>
      <c r="D4853" s="129"/>
      <c r="E4853" s="56"/>
      <c r="F4853" s="133"/>
      <c r="G4853" s="56"/>
      <c r="H4853" s="84"/>
      <c r="I4853" s="84"/>
      <c r="J4853" s="125"/>
      <c r="K4853" s="125"/>
    </row>
    <row r="4854" spans="1:11" x14ac:dyDescent="0.25">
      <c r="A4854" s="110"/>
      <c r="B4854" s="129"/>
      <c r="C4854" s="129"/>
      <c r="D4854" s="129"/>
      <c r="E4854" s="56"/>
      <c r="F4854" s="133"/>
      <c r="G4854" s="56"/>
      <c r="H4854" s="84"/>
      <c r="I4854" s="84"/>
      <c r="J4854" s="125"/>
      <c r="K4854" s="125"/>
    </row>
    <row r="4855" spans="1:11" x14ac:dyDescent="0.25">
      <c r="A4855" s="110"/>
      <c r="B4855" s="129"/>
      <c r="C4855" s="129"/>
      <c r="D4855" s="129"/>
      <c r="E4855" s="56"/>
      <c r="F4855" s="133"/>
      <c r="G4855" s="56"/>
      <c r="H4855" s="84"/>
      <c r="I4855" s="84"/>
      <c r="J4855" s="125"/>
      <c r="K4855" s="125"/>
    </row>
    <row r="4856" spans="1:11" x14ac:dyDescent="0.25">
      <c r="A4856" s="110"/>
      <c r="B4856" s="129"/>
      <c r="C4856" s="129"/>
      <c r="D4856" s="129"/>
      <c r="E4856" s="56"/>
      <c r="F4856" s="133"/>
      <c r="G4856" s="56"/>
      <c r="H4856" s="84"/>
      <c r="I4856" s="84"/>
      <c r="J4856" s="125"/>
      <c r="K4856" s="125"/>
    </row>
    <row r="4857" spans="1:11" x14ac:dyDescent="0.25">
      <c r="A4857" s="110"/>
      <c r="B4857" s="129"/>
      <c r="C4857" s="129"/>
      <c r="D4857" s="129"/>
      <c r="E4857" s="56"/>
      <c r="F4857" s="133"/>
      <c r="G4857" s="56"/>
      <c r="H4857" s="84"/>
      <c r="I4857" s="84"/>
      <c r="J4857" s="125"/>
      <c r="K4857" s="125"/>
    </row>
    <row r="4858" spans="1:11" x14ac:dyDescent="0.25">
      <c r="A4858" s="110"/>
      <c r="B4858" s="129"/>
      <c r="C4858" s="129"/>
      <c r="D4858" s="129"/>
      <c r="E4858" s="56"/>
      <c r="F4858" s="133"/>
      <c r="G4858" s="56"/>
      <c r="H4858" s="84"/>
      <c r="I4858" s="84"/>
      <c r="J4858" s="125"/>
      <c r="K4858" s="125"/>
    </row>
    <row r="4859" spans="1:11" x14ac:dyDescent="0.25">
      <c r="A4859" s="110"/>
      <c r="B4859" s="129"/>
      <c r="C4859" s="129"/>
      <c r="D4859" s="129"/>
      <c r="E4859" s="56"/>
      <c r="F4859" s="133"/>
      <c r="G4859" s="56"/>
      <c r="H4859" s="84"/>
      <c r="I4859" s="84"/>
      <c r="J4859" s="125"/>
      <c r="K4859" s="125"/>
    </row>
    <row r="4860" spans="1:11" x14ac:dyDescent="0.25">
      <c r="A4860" s="110"/>
      <c r="B4860" s="129"/>
      <c r="C4860" s="129"/>
      <c r="D4860" s="129"/>
      <c r="E4860" s="56"/>
      <c r="F4860" s="133"/>
      <c r="G4860" s="56"/>
      <c r="H4860" s="84"/>
      <c r="I4860" s="84"/>
      <c r="J4860" s="125"/>
      <c r="K4860" s="125"/>
    </row>
    <row r="4861" spans="1:11" x14ac:dyDescent="0.25">
      <c r="A4861" s="110"/>
      <c r="B4861" s="129"/>
      <c r="C4861" s="129"/>
      <c r="D4861" s="129"/>
      <c r="E4861" s="56"/>
      <c r="F4861" s="133"/>
      <c r="G4861" s="56"/>
      <c r="H4861" s="84"/>
      <c r="I4861" s="84"/>
      <c r="J4861" s="125"/>
      <c r="K4861" s="125"/>
    </row>
    <row r="4862" spans="1:11" x14ac:dyDescent="0.25">
      <c r="A4862" s="110"/>
      <c r="B4862" s="129"/>
      <c r="C4862" s="129"/>
      <c r="D4862" s="129"/>
      <c r="E4862" s="56"/>
      <c r="F4862" s="133"/>
      <c r="G4862" s="56"/>
      <c r="H4862" s="84"/>
      <c r="I4862" s="84"/>
      <c r="J4862" s="125"/>
      <c r="K4862" s="125"/>
    </row>
    <row r="4863" spans="1:11" x14ac:dyDescent="0.25">
      <c r="A4863" s="110"/>
      <c r="B4863" s="129"/>
      <c r="C4863" s="129"/>
      <c r="D4863" s="129"/>
      <c r="E4863" s="56"/>
      <c r="F4863" s="133"/>
      <c r="G4863" s="56"/>
      <c r="H4863" s="84"/>
      <c r="I4863" s="84"/>
      <c r="J4863" s="125"/>
      <c r="K4863" s="125"/>
    </row>
    <row r="4864" spans="1:11" x14ac:dyDescent="0.25">
      <c r="A4864" s="110"/>
      <c r="B4864" s="129"/>
      <c r="C4864" s="129"/>
      <c r="D4864" s="129"/>
      <c r="E4864" s="56"/>
      <c r="F4864" s="133"/>
      <c r="G4864" s="56"/>
      <c r="H4864" s="84"/>
      <c r="I4864" s="84"/>
      <c r="J4864" s="125"/>
      <c r="K4864" s="125"/>
    </row>
    <row r="4865" spans="1:11" x14ac:dyDescent="0.25">
      <c r="A4865" s="110"/>
      <c r="B4865" s="129"/>
      <c r="C4865" s="129"/>
      <c r="D4865" s="129"/>
      <c r="E4865" s="56"/>
      <c r="F4865" s="133"/>
      <c r="G4865" s="56"/>
      <c r="H4865" s="84"/>
      <c r="I4865" s="84"/>
      <c r="J4865" s="125"/>
      <c r="K4865" s="125"/>
    </row>
    <row r="4866" spans="1:11" x14ac:dyDescent="0.25">
      <c r="A4866" s="110"/>
      <c r="B4866" s="129"/>
      <c r="C4866" s="129"/>
      <c r="D4866" s="129"/>
      <c r="E4866" s="56"/>
      <c r="F4866" s="133"/>
      <c r="G4866" s="56"/>
      <c r="H4866" s="84"/>
      <c r="I4866" s="84"/>
      <c r="J4866" s="125"/>
      <c r="K4866" s="125"/>
    </row>
    <row r="4867" spans="1:11" x14ac:dyDescent="0.25">
      <c r="A4867" s="110"/>
      <c r="B4867" s="129"/>
      <c r="C4867" s="129"/>
      <c r="D4867" s="129"/>
      <c r="E4867" s="56"/>
      <c r="F4867" s="133"/>
      <c r="G4867" s="56"/>
      <c r="H4867" s="84"/>
      <c r="I4867" s="84"/>
      <c r="J4867" s="125"/>
      <c r="K4867" s="125"/>
    </row>
    <row r="4868" spans="1:11" x14ac:dyDescent="0.25">
      <c r="A4868" s="110"/>
      <c r="B4868" s="129"/>
      <c r="C4868" s="129"/>
      <c r="D4868" s="129"/>
      <c r="E4868" s="56"/>
      <c r="F4868" s="133"/>
      <c r="G4868" s="56"/>
      <c r="H4868" s="84"/>
      <c r="I4868" s="84"/>
      <c r="J4868" s="125"/>
      <c r="K4868" s="125"/>
    </row>
    <row r="4869" spans="1:11" x14ac:dyDescent="0.25">
      <c r="A4869" s="110"/>
      <c r="B4869" s="129"/>
      <c r="C4869" s="129"/>
      <c r="D4869" s="129"/>
      <c r="E4869" s="56"/>
      <c r="F4869" s="133"/>
      <c r="G4869" s="56"/>
      <c r="H4869" s="84"/>
      <c r="I4869" s="84"/>
      <c r="J4869" s="125"/>
      <c r="K4869" s="125"/>
    </row>
    <row r="4870" spans="1:11" x14ac:dyDescent="0.25">
      <c r="A4870" s="110"/>
      <c r="B4870" s="129"/>
      <c r="C4870" s="129"/>
      <c r="D4870" s="129"/>
      <c r="E4870" s="56"/>
      <c r="F4870" s="133"/>
      <c r="G4870" s="56"/>
      <c r="H4870" s="84"/>
      <c r="I4870" s="84"/>
      <c r="J4870" s="125"/>
      <c r="K4870" s="125"/>
    </row>
    <row r="4871" spans="1:11" x14ac:dyDescent="0.25">
      <c r="A4871" s="110"/>
      <c r="B4871" s="129"/>
      <c r="C4871" s="129"/>
      <c r="D4871" s="129"/>
      <c r="E4871" s="56"/>
      <c r="F4871" s="133"/>
      <c r="G4871" s="56"/>
      <c r="H4871" s="84"/>
      <c r="I4871" s="84"/>
      <c r="J4871" s="125"/>
      <c r="K4871" s="125"/>
    </row>
    <row r="4872" spans="1:11" x14ac:dyDescent="0.25">
      <c r="A4872" s="110"/>
      <c r="B4872" s="129"/>
      <c r="C4872" s="129"/>
      <c r="D4872" s="129"/>
      <c r="E4872" s="56"/>
      <c r="F4872" s="133"/>
      <c r="G4872" s="56"/>
      <c r="H4872" s="84"/>
      <c r="I4872" s="84"/>
      <c r="J4872" s="125"/>
      <c r="K4872" s="125"/>
    </row>
    <row r="4873" spans="1:11" x14ac:dyDescent="0.25">
      <c r="A4873" s="110"/>
      <c r="B4873" s="129"/>
      <c r="C4873" s="129"/>
      <c r="D4873" s="129"/>
      <c r="E4873" s="56"/>
      <c r="F4873" s="133"/>
      <c r="G4873" s="56"/>
      <c r="H4873" s="84"/>
      <c r="I4873" s="84"/>
      <c r="J4873" s="125"/>
      <c r="K4873" s="125"/>
    </row>
    <row r="4874" spans="1:11" x14ac:dyDescent="0.25">
      <c r="A4874" s="110"/>
      <c r="B4874" s="129"/>
      <c r="C4874" s="129"/>
      <c r="D4874" s="129"/>
      <c r="E4874" s="56"/>
      <c r="F4874" s="133"/>
      <c r="G4874" s="56"/>
      <c r="H4874" s="84"/>
      <c r="I4874" s="84"/>
      <c r="J4874" s="125"/>
      <c r="K4874" s="125"/>
    </row>
    <row r="4875" spans="1:11" x14ac:dyDescent="0.25">
      <c r="A4875" s="110"/>
      <c r="B4875" s="129"/>
      <c r="C4875" s="129"/>
      <c r="D4875" s="129"/>
      <c r="E4875" s="56"/>
      <c r="F4875" s="133"/>
      <c r="G4875" s="56"/>
      <c r="H4875" s="84"/>
      <c r="I4875" s="84"/>
      <c r="J4875" s="125"/>
      <c r="K4875" s="125"/>
    </row>
    <row r="4876" spans="1:11" x14ac:dyDescent="0.25">
      <c r="A4876" s="110"/>
      <c r="B4876" s="129"/>
      <c r="C4876" s="129"/>
      <c r="D4876" s="129"/>
      <c r="E4876" s="56"/>
      <c r="F4876" s="133"/>
      <c r="G4876" s="56"/>
      <c r="H4876" s="84"/>
      <c r="I4876" s="84"/>
      <c r="J4876" s="125"/>
      <c r="K4876" s="125"/>
    </row>
    <row r="4877" spans="1:11" x14ac:dyDescent="0.25">
      <c r="A4877" s="110"/>
      <c r="B4877" s="129"/>
      <c r="C4877" s="129"/>
      <c r="D4877" s="129"/>
      <c r="E4877" s="56"/>
      <c r="F4877" s="133"/>
      <c r="G4877" s="56"/>
      <c r="H4877" s="84"/>
      <c r="I4877" s="84"/>
      <c r="J4877" s="125"/>
      <c r="K4877" s="125"/>
    </row>
    <row r="4878" spans="1:11" x14ac:dyDescent="0.25">
      <c r="A4878" s="110"/>
      <c r="B4878" s="129"/>
      <c r="C4878" s="129"/>
      <c r="D4878" s="129"/>
      <c r="E4878" s="56"/>
      <c r="F4878" s="133"/>
      <c r="G4878" s="56"/>
      <c r="H4878" s="84"/>
      <c r="I4878" s="84"/>
      <c r="J4878" s="125"/>
      <c r="K4878" s="125"/>
    </row>
    <row r="4879" spans="1:11" x14ac:dyDescent="0.25">
      <c r="A4879" s="110"/>
      <c r="B4879" s="129"/>
      <c r="C4879" s="129"/>
      <c r="D4879" s="129"/>
      <c r="E4879" s="56"/>
      <c r="F4879" s="133"/>
      <c r="G4879" s="56"/>
      <c r="H4879" s="84"/>
      <c r="I4879" s="84"/>
      <c r="J4879" s="125"/>
      <c r="K4879" s="125"/>
    </row>
    <row r="4880" spans="1:11" x14ac:dyDescent="0.25">
      <c r="A4880" s="110"/>
      <c r="B4880" s="129"/>
      <c r="C4880" s="129"/>
      <c r="D4880" s="129"/>
      <c r="E4880" s="56"/>
      <c r="F4880" s="133"/>
      <c r="G4880" s="56"/>
      <c r="H4880" s="84"/>
      <c r="I4880" s="84"/>
      <c r="J4880" s="125"/>
      <c r="K4880" s="125"/>
    </row>
    <row r="4881" spans="1:11" x14ac:dyDescent="0.25">
      <c r="A4881" s="110"/>
      <c r="B4881" s="129"/>
      <c r="C4881" s="129"/>
      <c r="D4881" s="129"/>
      <c r="E4881" s="56"/>
      <c r="F4881" s="133"/>
      <c r="G4881" s="56"/>
      <c r="H4881" s="84"/>
      <c r="I4881" s="84"/>
      <c r="J4881" s="125"/>
      <c r="K4881" s="125"/>
    </row>
    <row r="4882" spans="1:11" x14ac:dyDescent="0.25">
      <c r="A4882" s="110"/>
      <c r="B4882" s="129"/>
      <c r="C4882" s="129"/>
      <c r="D4882" s="129"/>
      <c r="E4882" s="56"/>
      <c r="F4882" s="133"/>
      <c r="G4882" s="56"/>
      <c r="H4882" s="84"/>
      <c r="I4882" s="84"/>
      <c r="J4882" s="125"/>
      <c r="K4882" s="125"/>
    </row>
    <row r="4883" spans="1:11" x14ac:dyDescent="0.25">
      <c r="A4883" s="110"/>
      <c r="B4883" s="129"/>
      <c r="C4883" s="129"/>
      <c r="D4883" s="129"/>
      <c r="E4883" s="56"/>
      <c r="F4883" s="133"/>
      <c r="G4883" s="56"/>
      <c r="H4883" s="84"/>
      <c r="I4883" s="84"/>
      <c r="J4883" s="125"/>
      <c r="K4883" s="125"/>
    </row>
    <row r="4884" spans="1:11" x14ac:dyDescent="0.25">
      <c r="A4884" s="110"/>
      <c r="B4884" s="129"/>
      <c r="C4884" s="129"/>
      <c r="D4884" s="129"/>
      <c r="E4884" s="56"/>
      <c r="F4884" s="133"/>
      <c r="G4884" s="56"/>
      <c r="H4884" s="84"/>
      <c r="I4884" s="84"/>
      <c r="J4884" s="125"/>
      <c r="K4884" s="125"/>
    </row>
    <row r="4885" spans="1:11" x14ac:dyDescent="0.25">
      <c r="A4885" s="110"/>
      <c r="B4885" s="129"/>
      <c r="C4885" s="129"/>
      <c r="D4885" s="129"/>
      <c r="E4885" s="56"/>
      <c r="F4885" s="133"/>
      <c r="G4885" s="56"/>
      <c r="H4885" s="84"/>
      <c r="I4885" s="84"/>
      <c r="J4885" s="125"/>
      <c r="K4885" s="125"/>
    </row>
    <row r="4886" spans="1:11" x14ac:dyDescent="0.25">
      <c r="A4886" s="110"/>
      <c r="B4886" s="129"/>
      <c r="C4886" s="129"/>
      <c r="D4886" s="129"/>
      <c r="E4886" s="56"/>
      <c r="F4886" s="133"/>
      <c r="G4886" s="56"/>
      <c r="H4886" s="84"/>
      <c r="I4886" s="84"/>
      <c r="J4886" s="125"/>
      <c r="K4886" s="125"/>
    </row>
    <row r="4887" spans="1:11" x14ac:dyDescent="0.25">
      <c r="A4887" s="110"/>
      <c r="B4887" s="129"/>
      <c r="C4887" s="129"/>
      <c r="D4887" s="129"/>
      <c r="E4887" s="56"/>
      <c r="F4887" s="133"/>
      <c r="G4887" s="56"/>
      <c r="H4887" s="84"/>
      <c r="I4887" s="84"/>
      <c r="J4887" s="125"/>
      <c r="K4887" s="125"/>
    </row>
    <row r="4888" spans="1:11" x14ac:dyDescent="0.25">
      <c r="A4888" s="110"/>
      <c r="B4888" s="129"/>
      <c r="C4888" s="129"/>
      <c r="D4888" s="129"/>
      <c r="E4888" s="56"/>
      <c r="F4888" s="133"/>
      <c r="G4888" s="56"/>
      <c r="H4888" s="84"/>
      <c r="I4888" s="84"/>
      <c r="J4888" s="125"/>
      <c r="K4888" s="125"/>
    </row>
    <row r="4889" spans="1:11" x14ac:dyDescent="0.25">
      <c r="A4889" s="110"/>
      <c r="B4889" s="129"/>
      <c r="C4889" s="129"/>
      <c r="D4889" s="129"/>
      <c r="E4889" s="56"/>
      <c r="F4889" s="133"/>
      <c r="G4889" s="56"/>
      <c r="H4889" s="84"/>
      <c r="I4889" s="84"/>
      <c r="J4889" s="125"/>
      <c r="K4889" s="125"/>
    </row>
    <row r="4890" spans="1:11" x14ac:dyDescent="0.25">
      <c r="A4890" s="110"/>
      <c r="B4890" s="129"/>
      <c r="C4890" s="129"/>
      <c r="D4890" s="129"/>
      <c r="E4890" s="56"/>
      <c r="F4890" s="133"/>
      <c r="G4890" s="56"/>
      <c r="H4890" s="84"/>
      <c r="I4890" s="84"/>
      <c r="J4890" s="125"/>
      <c r="K4890" s="125"/>
    </row>
    <row r="4891" spans="1:11" x14ac:dyDescent="0.25">
      <c r="A4891" s="110"/>
      <c r="B4891" s="129"/>
      <c r="C4891" s="129"/>
      <c r="D4891" s="129"/>
      <c r="E4891" s="56"/>
      <c r="F4891" s="133"/>
      <c r="G4891" s="56"/>
      <c r="H4891" s="84"/>
      <c r="I4891" s="84"/>
      <c r="J4891" s="125"/>
      <c r="K4891" s="125"/>
    </row>
    <row r="4892" spans="1:11" x14ac:dyDescent="0.25">
      <c r="A4892" s="110"/>
      <c r="B4892" s="129"/>
      <c r="C4892" s="129"/>
      <c r="D4892" s="129"/>
      <c r="E4892" s="56"/>
      <c r="F4892" s="133"/>
      <c r="G4892" s="56"/>
      <c r="H4892" s="84"/>
      <c r="I4892" s="84"/>
      <c r="J4892" s="125"/>
      <c r="K4892" s="125"/>
    </row>
    <row r="4893" spans="1:11" x14ac:dyDescent="0.25">
      <c r="A4893" s="110"/>
      <c r="B4893" s="129"/>
      <c r="C4893" s="129"/>
      <c r="D4893" s="129"/>
      <c r="E4893" s="56"/>
      <c r="F4893" s="133"/>
      <c r="G4893" s="56"/>
      <c r="H4893" s="84"/>
      <c r="I4893" s="84"/>
      <c r="J4893" s="125"/>
      <c r="K4893" s="125"/>
    </row>
    <row r="4894" spans="1:11" x14ac:dyDescent="0.25">
      <c r="A4894" s="110"/>
      <c r="B4894" s="129"/>
      <c r="C4894" s="129"/>
      <c r="D4894" s="129"/>
      <c r="E4894" s="56"/>
      <c r="F4894" s="133"/>
      <c r="G4894" s="56"/>
      <c r="H4894" s="84"/>
      <c r="I4894" s="84"/>
      <c r="J4894" s="125"/>
      <c r="K4894" s="125"/>
    </row>
    <row r="4895" spans="1:11" x14ac:dyDescent="0.25">
      <c r="A4895" s="110"/>
      <c r="B4895" s="129"/>
      <c r="C4895" s="129"/>
      <c r="D4895" s="129"/>
      <c r="E4895" s="56"/>
      <c r="F4895" s="133"/>
      <c r="G4895" s="56"/>
      <c r="H4895" s="84"/>
      <c r="I4895" s="84"/>
      <c r="J4895" s="125"/>
      <c r="K4895" s="125"/>
    </row>
    <row r="4896" spans="1:11" x14ac:dyDescent="0.25">
      <c r="A4896" s="110"/>
      <c r="B4896" s="129"/>
      <c r="C4896" s="129"/>
      <c r="D4896" s="129"/>
      <c r="E4896" s="56"/>
      <c r="F4896" s="133"/>
      <c r="G4896" s="56"/>
      <c r="H4896" s="84"/>
      <c r="I4896" s="84"/>
      <c r="J4896" s="125"/>
      <c r="K4896" s="125"/>
    </row>
    <row r="4897" spans="1:11" x14ac:dyDescent="0.25">
      <c r="A4897" s="110"/>
      <c r="B4897" s="129"/>
      <c r="C4897" s="129"/>
      <c r="D4897" s="129"/>
      <c r="E4897" s="56"/>
      <c r="F4897" s="133"/>
      <c r="G4897" s="56"/>
      <c r="H4897" s="84"/>
      <c r="I4897" s="84"/>
      <c r="J4897" s="125"/>
      <c r="K4897" s="125"/>
    </row>
    <row r="4898" spans="1:11" x14ac:dyDescent="0.25">
      <c r="A4898" s="110"/>
      <c r="B4898" s="129"/>
      <c r="C4898" s="129"/>
      <c r="D4898" s="129"/>
      <c r="E4898" s="56"/>
      <c r="F4898" s="133"/>
      <c r="G4898" s="56"/>
      <c r="H4898" s="84"/>
      <c r="I4898" s="84"/>
      <c r="J4898" s="125"/>
      <c r="K4898" s="125"/>
    </row>
    <row r="4899" spans="1:11" x14ac:dyDescent="0.25">
      <c r="A4899" s="110"/>
      <c r="B4899" s="129"/>
      <c r="C4899" s="129"/>
      <c r="D4899" s="129"/>
      <c r="E4899" s="56"/>
      <c r="F4899" s="133"/>
      <c r="G4899" s="56"/>
      <c r="H4899" s="84"/>
      <c r="I4899" s="84"/>
      <c r="J4899" s="125"/>
      <c r="K4899" s="125"/>
    </row>
    <row r="4900" spans="1:11" x14ac:dyDescent="0.25">
      <c r="A4900" s="110"/>
      <c r="B4900" s="129"/>
      <c r="C4900" s="129"/>
      <c r="D4900" s="129"/>
      <c r="E4900" s="56"/>
      <c r="F4900" s="133"/>
      <c r="G4900" s="56"/>
      <c r="H4900" s="84"/>
      <c r="I4900" s="84"/>
      <c r="J4900" s="125"/>
      <c r="K4900" s="125"/>
    </row>
    <row r="4901" spans="1:11" x14ac:dyDescent="0.25">
      <c r="A4901" s="110"/>
      <c r="B4901" s="129"/>
      <c r="C4901" s="129"/>
      <c r="D4901" s="129"/>
      <c r="E4901" s="56"/>
      <c r="F4901" s="133"/>
      <c r="G4901" s="56"/>
      <c r="H4901" s="84"/>
      <c r="I4901" s="84"/>
      <c r="J4901" s="125"/>
      <c r="K4901" s="125"/>
    </row>
    <row r="4902" spans="1:11" x14ac:dyDescent="0.25">
      <c r="A4902" s="110"/>
      <c r="B4902" s="129"/>
      <c r="C4902" s="129"/>
      <c r="D4902" s="129"/>
      <c r="E4902" s="56"/>
      <c r="F4902" s="133"/>
      <c r="G4902" s="56"/>
      <c r="H4902" s="84"/>
      <c r="I4902" s="84"/>
      <c r="J4902" s="125"/>
      <c r="K4902" s="125"/>
    </row>
    <row r="4903" spans="1:11" x14ac:dyDescent="0.25">
      <c r="A4903" s="110"/>
      <c r="B4903" s="129"/>
      <c r="C4903" s="129"/>
      <c r="D4903" s="129"/>
      <c r="E4903" s="56"/>
      <c r="F4903" s="133"/>
      <c r="G4903" s="56"/>
      <c r="H4903" s="84"/>
      <c r="I4903" s="84"/>
      <c r="J4903" s="125"/>
      <c r="K4903" s="125"/>
    </row>
    <row r="4904" spans="1:11" x14ac:dyDescent="0.25">
      <c r="A4904" s="110"/>
      <c r="B4904" s="129"/>
      <c r="C4904" s="129"/>
      <c r="D4904" s="129"/>
      <c r="E4904" s="56"/>
      <c r="F4904" s="133"/>
      <c r="G4904" s="56"/>
      <c r="H4904" s="84"/>
      <c r="I4904" s="84"/>
      <c r="J4904" s="125"/>
      <c r="K4904" s="125"/>
    </row>
    <row r="4905" spans="1:11" x14ac:dyDescent="0.25">
      <c r="A4905" s="110"/>
      <c r="B4905" s="129"/>
      <c r="C4905" s="129"/>
      <c r="D4905" s="129"/>
      <c r="E4905" s="56"/>
      <c r="F4905" s="133"/>
      <c r="G4905" s="56"/>
      <c r="H4905" s="84"/>
      <c r="I4905" s="84"/>
      <c r="J4905" s="125"/>
      <c r="K4905" s="125"/>
    </row>
    <row r="4906" spans="1:11" x14ac:dyDescent="0.25">
      <c r="A4906" s="110"/>
      <c r="B4906" s="129"/>
      <c r="C4906" s="129"/>
      <c r="D4906" s="129"/>
      <c r="E4906" s="56"/>
      <c r="F4906" s="133"/>
      <c r="G4906" s="56"/>
      <c r="H4906" s="84"/>
      <c r="I4906" s="84"/>
      <c r="J4906" s="125"/>
      <c r="K4906" s="125"/>
    </row>
    <row r="4907" spans="1:11" x14ac:dyDescent="0.25">
      <c r="A4907" s="110"/>
      <c r="B4907" s="129"/>
      <c r="C4907" s="129"/>
      <c r="D4907" s="129"/>
      <c r="E4907" s="56"/>
      <c r="F4907" s="133"/>
      <c r="G4907" s="56"/>
      <c r="H4907" s="84"/>
      <c r="I4907" s="84"/>
      <c r="J4907" s="125"/>
      <c r="K4907" s="125"/>
    </row>
    <row r="4908" spans="1:11" x14ac:dyDescent="0.25">
      <c r="A4908" s="110"/>
      <c r="B4908" s="129"/>
      <c r="C4908" s="129"/>
      <c r="D4908" s="129"/>
      <c r="E4908" s="56"/>
      <c r="F4908" s="133"/>
      <c r="G4908" s="56"/>
      <c r="H4908" s="84"/>
      <c r="I4908" s="84"/>
      <c r="J4908" s="125"/>
      <c r="K4908" s="125"/>
    </row>
    <row r="4909" spans="1:11" x14ac:dyDescent="0.25">
      <c r="A4909" s="110"/>
      <c r="B4909" s="129"/>
      <c r="C4909" s="129"/>
      <c r="D4909" s="129"/>
      <c r="E4909" s="56"/>
      <c r="F4909" s="133"/>
      <c r="G4909" s="56"/>
      <c r="H4909" s="84"/>
      <c r="I4909" s="84"/>
      <c r="J4909" s="125"/>
      <c r="K4909" s="125"/>
    </row>
    <row r="4910" spans="1:11" x14ac:dyDescent="0.25">
      <c r="A4910" s="110"/>
      <c r="B4910" s="129"/>
      <c r="C4910" s="129"/>
      <c r="D4910" s="129"/>
      <c r="E4910" s="56"/>
      <c r="F4910" s="133"/>
      <c r="G4910" s="56"/>
      <c r="H4910" s="84"/>
      <c r="I4910" s="84"/>
      <c r="J4910" s="125"/>
      <c r="K4910" s="125"/>
    </row>
    <row r="4911" spans="1:11" x14ac:dyDescent="0.25">
      <c r="A4911" s="110"/>
      <c r="B4911" s="129"/>
      <c r="C4911" s="129"/>
      <c r="D4911" s="129"/>
      <c r="E4911" s="56"/>
      <c r="F4911" s="133"/>
      <c r="G4911" s="56"/>
      <c r="H4911" s="84"/>
      <c r="I4911" s="84"/>
      <c r="J4911" s="125"/>
      <c r="K4911" s="125"/>
    </row>
    <row r="4912" spans="1:11" x14ac:dyDescent="0.25">
      <c r="A4912" s="110"/>
      <c r="B4912" s="129"/>
      <c r="C4912" s="129"/>
      <c r="D4912" s="129"/>
      <c r="E4912" s="56"/>
      <c r="F4912" s="133"/>
      <c r="G4912" s="56"/>
      <c r="H4912" s="84"/>
      <c r="I4912" s="84"/>
      <c r="J4912" s="125"/>
      <c r="K4912" s="125"/>
    </row>
    <row r="4913" spans="1:11" x14ac:dyDescent="0.25">
      <c r="A4913" s="110"/>
      <c r="B4913" s="129"/>
      <c r="C4913" s="129"/>
      <c r="D4913" s="129"/>
      <c r="E4913" s="56"/>
      <c r="F4913" s="133"/>
      <c r="G4913" s="56"/>
      <c r="H4913" s="84"/>
      <c r="I4913" s="84"/>
      <c r="J4913" s="125"/>
      <c r="K4913" s="125"/>
    </row>
    <row r="4914" spans="1:11" x14ac:dyDescent="0.25">
      <c r="A4914" s="110"/>
      <c r="B4914" s="129"/>
      <c r="C4914" s="129"/>
      <c r="D4914" s="129"/>
      <c r="E4914" s="56"/>
      <c r="F4914" s="133"/>
      <c r="G4914" s="56"/>
      <c r="H4914" s="84"/>
      <c r="I4914" s="84"/>
      <c r="J4914" s="125"/>
      <c r="K4914" s="125"/>
    </row>
    <row r="4915" spans="1:11" x14ac:dyDescent="0.25">
      <c r="A4915" s="110"/>
      <c r="B4915" s="129"/>
      <c r="C4915" s="129"/>
      <c r="D4915" s="129"/>
      <c r="E4915" s="56"/>
      <c r="F4915" s="133"/>
      <c r="G4915" s="56"/>
      <c r="H4915" s="84"/>
      <c r="I4915" s="84"/>
      <c r="J4915" s="125"/>
      <c r="K4915" s="125"/>
    </row>
    <row r="4916" spans="1:11" x14ac:dyDescent="0.25">
      <c r="A4916" s="110"/>
      <c r="B4916" s="129"/>
      <c r="C4916" s="129"/>
      <c r="D4916" s="129"/>
      <c r="E4916" s="56"/>
      <c r="F4916" s="133"/>
      <c r="G4916" s="56"/>
      <c r="H4916" s="84"/>
      <c r="I4916" s="84"/>
      <c r="J4916" s="125"/>
      <c r="K4916" s="125"/>
    </row>
    <row r="4917" spans="1:11" x14ac:dyDescent="0.25">
      <c r="A4917" s="110"/>
      <c r="B4917" s="129"/>
      <c r="C4917" s="129"/>
      <c r="D4917" s="129"/>
      <c r="E4917" s="56"/>
      <c r="F4917" s="133"/>
      <c r="G4917" s="56"/>
      <c r="H4917" s="84"/>
      <c r="I4917" s="84"/>
      <c r="J4917" s="125"/>
      <c r="K4917" s="125"/>
    </row>
    <row r="4918" spans="1:11" x14ac:dyDescent="0.25">
      <c r="A4918" s="110"/>
      <c r="B4918" s="129"/>
      <c r="C4918" s="129"/>
      <c r="D4918" s="129"/>
      <c r="E4918" s="56"/>
      <c r="F4918" s="133"/>
      <c r="G4918" s="56"/>
      <c r="H4918" s="84"/>
      <c r="I4918" s="84"/>
      <c r="J4918" s="125"/>
      <c r="K4918" s="125"/>
    </row>
    <row r="4919" spans="1:11" x14ac:dyDescent="0.25">
      <c r="A4919" s="110"/>
      <c r="B4919" s="129"/>
      <c r="C4919" s="129"/>
      <c r="D4919" s="129"/>
      <c r="E4919" s="56"/>
      <c r="F4919" s="133"/>
      <c r="G4919" s="56"/>
      <c r="H4919" s="84"/>
      <c r="I4919" s="84"/>
      <c r="J4919" s="125"/>
      <c r="K4919" s="125"/>
    </row>
    <row r="4920" spans="1:11" x14ac:dyDescent="0.25">
      <c r="A4920" s="110"/>
      <c r="B4920" s="129"/>
      <c r="C4920" s="129"/>
      <c r="D4920" s="129"/>
      <c r="E4920" s="56"/>
      <c r="F4920" s="133"/>
      <c r="G4920" s="56"/>
      <c r="H4920" s="84"/>
      <c r="I4920" s="84"/>
      <c r="J4920" s="125"/>
      <c r="K4920" s="125"/>
    </row>
    <row r="4921" spans="1:11" x14ac:dyDescent="0.25">
      <c r="A4921" s="110"/>
      <c r="B4921" s="129"/>
      <c r="C4921" s="129"/>
      <c r="D4921" s="129"/>
      <c r="E4921" s="56"/>
      <c r="F4921" s="133"/>
      <c r="G4921" s="56"/>
      <c r="H4921" s="84"/>
      <c r="I4921" s="84"/>
      <c r="J4921" s="125"/>
      <c r="K4921" s="125"/>
    </row>
    <row r="4922" spans="1:11" x14ac:dyDescent="0.25">
      <c r="A4922" s="110"/>
      <c r="B4922" s="129"/>
      <c r="C4922" s="129"/>
      <c r="D4922" s="129"/>
      <c r="E4922" s="56"/>
      <c r="F4922" s="133"/>
      <c r="G4922" s="56"/>
      <c r="H4922" s="84"/>
      <c r="I4922" s="84"/>
      <c r="J4922" s="125"/>
      <c r="K4922" s="125"/>
    </row>
    <row r="4923" spans="1:11" x14ac:dyDescent="0.25">
      <c r="A4923" s="110"/>
      <c r="B4923" s="129"/>
      <c r="C4923" s="129"/>
      <c r="D4923" s="129"/>
      <c r="E4923" s="56"/>
      <c r="F4923" s="133"/>
      <c r="G4923" s="56"/>
      <c r="H4923" s="84"/>
      <c r="I4923" s="84"/>
      <c r="J4923" s="125"/>
      <c r="K4923" s="125"/>
    </row>
    <row r="4924" spans="1:11" x14ac:dyDescent="0.25">
      <c r="A4924" s="110"/>
      <c r="B4924" s="129"/>
      <c r="C4924" s="129"/>
      <c r="D4924" s="129"/>
      <c r="E4924" s="56"/>
      <c r="F4924" s="133"/>
      <c r="G4924" s="56"/>
      <c r="H4924" s="84"/>
      <c r="I4924" s="84"/>
      <c r="J4924" s="125"/>
      <c r="K4924" s="125"/>
    </row>
    <row r="4925" spans="1:11" x14ac:dyDescent="0.25">
      <c r="A4925" s="110"/>
      <c r="B4925" s="129"/>
      <c r="C4925" s="129"/>
      <c r="D4925" s="129"/>
      <c r="E4925" s="56"/>
      <c r="F4925" s="133"/>
      <c r="G4925" s="56"/>
      <c r="H4925" s="84"/>
      <c r="I4925" s="84"/>
      <c r="J4925" s="125"/>
      <c r="K4925" s="125"/>
    </row>
    <row r="4926" spans="1:11" x14ac:dyDescent="0.25">
      <c r="A4926" s="110"/>
      <c r="B4926" s="129"/>
      <c r="C4926" s="129"/>
      <c r="D4926" s="129"/>
      <c r="E4926" s="56"/>
      <c r="F4926" s="133"/>
      <c r="G4926" s="56"/>
      <c r="H4926" s="84"/>
      <c r="I4926" s="84"/>
      <c r="J4926" s="125"/>
      <c r="K4926" s="125"/>
    </row>
    <row r="4927" spans="1:11" x14ac:dyDescent="0.25">
      <c r="A4927" s="110"/>
      <c r="B4927" s="129"/>
      <c r="C4927" s="129"/>
      <c r="D4927" s="129"/>
      <c r="E4927" s="56"/>
      <c r="F4927" s="133"/>
      <c r="G4927" s="56"/>
      <c r="H4927" s="84"/>
      <c r="I4927" s="84"/>
      <c r="J4927" s="125"/>
      <c r="K4927" s="125"/>
    </row>
    <row r="4928" spans="1:11" x14ac:dyDescent="0.25">
      <c r="A4928" s="110"/>
      <c r="B4928" s="129"/>
      <c r="C4928" s="129"/>
      <c r="D4928" s="129"/>
      <c r="E4928" s="56"/>
      <c r="F4928" s="133"/>
      <c r="G4928" s="56"/>
      <c r="H4928" s="84"/>
      <c r="I4928" s="84"/>
      <c r="J4928" s="125"/>
      <c r="K4928" s="125"/>
    </row>
    <row r="4929" spans="1:11" x14ac:dyDescent="0.25">
      <c r="A4929" s="110"/>
      <c r="B4929" s="129"/>
      <c r="C4929" s="129"/>
      <c r="D4929" s="129"/>
      <c r="E4929" s="56"/>
      <c r="F4929" s="133"/>
      <c r="G4929" s="56"/>
      <c r="H4929" s="84"/>
      <c r="I4929" s="84"/>
      <c r="J4929" s="125"/>
      <c r="K4929" s="125"/>
    </row>
    <row r="4930" spans="1:11" x14ac:dyDescent="0.25">
      <c r="A4930" s="110"/>
      <c r="B4930" s="129"/>
      <c r="C4930" s="129"/>
      <c r="D4930" s="129"/>
      <c r="E4930" s="56"/>
      <c r="F4930" s="133"/>
      <c r="G4930" s="56"/>
      <c r="H4930" s="84"/>
      <c r="I4930" s="84"/>
      <c r="J4930" s="125"/>
      <c r="K4930" s="125"/>
    </row>
    <row r="4931" spans="1:11" x14ac:dyDescent="0.25">
      <c r="A4931" s="110"/>
      <c r="B4931" s="129"/>
      <c r="C4931" s="129"/>
      <c r="D4931" s="129"/>
      <c r="E4931" s="56"/>
      <c r="F4931" s="133"/>
      <c r="G4931" s="56"/>
      <c r="H4931" s="84"/>
      <c r="I4931" s="84"/>
      <c r="J4931" s="125"/>
      <c r="K4931" s="125"/>
    </row>
    <row r="4932" spans="1:11" x14ac:dyDescent="0.25">
      <c r="A4932" s="110"/>
      <c r="B4932" s="129"/>
      <c r="C4932" s="129"/>
      <c r="D4932" s="129"/>
      <c r="E4932" s="56"/>
      <c r="F4932" s="133"/>
      <c r="G4932" s="56"/>
      <c r="H4932" s="84"/>
      <c r="I4932" s="84"/>
      <c r="J4932" s="125"/>
      <c r="K4932" s="125"/>
    </row>
    <row r="4933" spans="1:11" x14ac:dyDescent="0.25">
      <c r="A4933" s="110"/>
      <c r="B4933" s="129"/>
      <c r="C4933" s="129"/>
      <c r="D4933" s="129"/>
      <c r="E4933" s="56"/>
      <c r="F4933" s="133"/>
      <c r="G4933" s="56"/>
      <c r="H4933" s="84"/>
      <c r="I4933" s="84"/>
      <c r="J4933" s="125"/>
      <c r="K4933" s="125"/>
    </row>
    <row r="4934" spans="1:11" x14ac:dyDescent="0.25">
      <c r="A4934" s="110"/>
      <c r="B4934" s="129"/>
      <c r="C4934" s="129"/>
      <c r="D4934" s="129"/>
      <c r="E4934" s="56"/>
      <c r="F4934" s="133"/>
      <c r="G4934" s="56"/>
      <c r="H4934" s="84"/>
      <c r="I4934" s="84"/>
      <c r="J4934" s="125"/>
      <c r="K4934" s="125"/>
    </row>
    <row r="4935" spans="1:11" x14ac:dyDescent="0.25">
      <c r="A4935" s="110"/>
      <c r="B4935" s="129"/>
      <c r="C4935" s="129"/>
      <c r="D4935" s="129"/>
      <c r="E4935" s="56"/>
      <c r="F4935" s="133"/>
      <c r="G4935" s="56"/>
      <c r="H4935" s="84"/>
      <c r="I4935" s="84"/>
      <c r="J4935" s="125"/>
      <c r="K4935" s="125"/>
    </row>
    <row r="4936" spans="1:11" x14ac:dyDescent="0.25">
      <c r="A4936" s="110"/>
      <c r="B4936" s="129"/>
      <c r="C4936" s="129"/>
      <c r="D4936" s="129"/>
      <c r="E4936" s="56"/>
      <c r="F4936" s="133"/>
      <c r="G4936" s="56"/>
      <c r="H4936" s="84"/>
      <c r="I4936" s="84"/>
      <c r="J4936" s="125"/>
      <c r="K4936" s="125"/>
    </row>
    <row r="4937" spans="1:11" x14ac:dyDescent="0.25">
      <c r="A4937" s="110"/>
      <c r="B4937" s="129"/>
      <c r="C4937" s="129"/>
      <c r="D4937" s="129"/>
      <c r="E4937" s="56"/>
      <c r="F4937" s="133"/>
      <c r="G4937" s="56"/>
      <c r="H4937" s="84"/>
      <c r="I4937" s="84"/>
      <c r="J4937" s="125"/>
      <c r="K4937" s="125"/>
    </row>
    <row r="4938" spans="1:11" x14ac:dyDescent="0.25">
      <c r="A4938" s="110"/>
      <c r="B4938" s="129"/>
      <c r="C4938" s="129"/>
      <c r="D4938" s="129"/>
      <c r="E4938" s="56"/>
      <c r="F4938" s="133"/>
      <c r="G4938" s="56"/>
      <c r="H4938" s="84"/>
      <c r="I4938" s="84"/>
      <c r="J4938" s="125"/>
      <c r="K4938" s="125"/>
    </row>
    <row r="4939" spans="1:11" x14ac:dyDescent="0.25">
      <c r="A4939" s="110"/>
      <c r="B4939" s="129"/>
      <c r="C4939" s="129"/>
      <c r="D4939" s="129"/>
      <c r="E4939" s="56"/>
      <c r="F4939" s="133"/>
      <c r="G4939" s="56"/>
      <c r="H4939" s="84"/>
      <c r="I4939" s="84"/>
      <c r="J4939" s="125"/>
      <c r="K4939" s="125"/>
    </row>
    <row r="4940" spans="1:11" x14ac:dyDescent="0.25">
      <c r="A4940" s="110"/>
      <c r="B4940" s="129"/>
      <c r="C4940" s="129"/>
      <c r="D4940" s="129"/>
      <c r="E4940" s="56"/>
      <c r="F4940" s="133"/>
      <c r="G4940" s="56"/>
      <c r="H4940" s="84"/>
      <c r="I4940" s="84"/>
      <c r="J4940" s="125"/>
      <c r="K4940" s="125"/>
    </row>
    <row r="4941" spans="1:11" x14ac:dyDescent="0.25">
      <c r="A4941" s="110"/>
      <c r="B4941" s="129"/>
      <c r="C4941" s="129"/>
      <c r="D4941" s="129"/>
      <c r="E4941" s="56"/>
      <c r="F4941" s="133"/>
      <c r="G4941" s="56"/>
      <c r="H4941" s="84"/>
      <c r="I4941" s="84"/>
      <c r="J4941" s="125"/>
      <c r="K4941" s="125"/>
    </row>
    <row r="4942" spans="1:11" x14ac:dyDescent="0.25">
      <c r="A4942" s="110"/>
      <c r="B4942" s="129"/>
      <c r="C4942" s="129"/>
      <c r="D4942" s="129"/>
      <c r="E4942" s="56"/>
      <c r="F4942" s="133"/>
      <c r="G4942" s="56"/>
      <c r="H4942" s="84"/>
      <c r="I4942" s="84"/>
      <c r="J4942" s="125"/>
      <c r="K4942" s="125"/>
    </row>
    <row r="4943" spans="1:11" x14ac:dyDescent="0.25">
      <c r="A4943" s="110"/>
      <c r="B4943" s="129"/>
      <c r="C4943" s="129"/>
      <c r="D4943" s="129"/>
      <c r="E4943" s="56"/>
      <c r="F4943" s="133"/>
      <c r="G4943" s="56"/>
      <c r="H4943" s="84"/>
      <c r="I4943" s="84"/>
      <c r="J4943" s="125"/>
      <c r="K4943" s="125"/>
    </row>
    <row r="4944" spans="1:11" x14ac:dyDescent="0.25">
      <c r="A4944" s="110"/>
      <c r="B4944" s="129"/>
      <c r="C4944" s="129"/>
      <c r="D4944" s="129"/>
      <c r="E4944" s="56"/>
      <c r="F4944" s="133"/>
      <c r="G4944" s="56"/>
      <c r="H4944" s="84"/>
      <c r="I4944" s="84"/>
      <c r="J4944" s="125"/>
      <c r="K4944" s="125"/>
    </row>
    <row r="4945" spans="1:11" x14ac:dyDescent="0.25">
      <c r="A4945" s="110"/>
      <c r="B4945" s="129"/>
      <c r="C4945" s="129"/>
      <c r="D4945" s="129"/>
      <c r="E4945" s="56"/>
      <c r="F4945" s="133"/>
      <c r="G4945" s="56"/>
      <c r="H4945" s="84"/>
      <c r="I4945" s="84"/>
      <c r="J4945" s="125"/>
      <c r="K4945" s="125"/>
    </row>
    <row r="4946" spans="1:11" x14ac:dyDescent="0.25">
      <c r="A4946" s="110"/>
      <c r="B4946" s="129"/>
      <c r="C4946" s="129"/>
      <c r="D4946" s="129"/>
      <c r="E4946" s="56"/>
      <c r="F4946" s="133"/>
      <c r="G4946" s="56"/>
      <c r="H4946" s="84"/>
      <c r="I4946" s="84"/>
      <c r="J4946" s="125"/>
      <c r="K4946" s="125"/>
    </row>
    <row r="4947" spans="1:11" x14ac:dyDescent="0.25">
      <c r="A4947" s="110"/>
      <c r="B4947" s="129"/>
      <c r="C4947" s="129"/>
      <c r="D4947" s="129"/>
      <c r="E4947" s="56"/>
      <c r="F4947" s="133"/>
      <c r="G4947" s="56"/>
      <c r="H4947" s="84"/>
      <c r="I4947" s="84"/>
      <c r="J4947" s="125"/>
      <c r="K4947" s="125"/>
    </row>
    <row r="4948" spans="1:11" x14ac:dyDescent="0.25">
      <c r="A4948" s="110"/>
      <c r="B4948" s="129"/>
      <c r="C4948" s="129"/>
      <c r="D4948" s="129"/>
      <c r="E4948" s="56"/>
      <c r="F4948" s="133"/>
      <c r="G4948" s="56"/>
      <c r="H4948" s="84"/>
      <c r="I4948" s="84"/>
      <c r="J4948" s="125"/>
      <c r="K4948" s="125"/>
    </row>
    <row r="4949" spans="1:11" x14ac:dyDescent="0.25">
      <c r="A4949" s="110"/>
      <c r="B4949" s="129"/>
      <c r="C4949" s="129"/>
      <c r="D4949" s="129"/>
      <c r="E4949" s="56"/>
      <c r="F4949" s="133"/>
      <c r="G4949" s="56"/>
      <c r="H4949" s="84"/>
      <c r="I4949" s="84"/>
      <c r="J4949" s="125"/>
      <c r="K4949" s="125"/>
    </row>
    <row r="4950" spans="1:11" x14ac:dyDescent="0.25">
      <c r="A4950" s="110"/>
      <c r="B4950" s="129"/>
      <c r="C4950" s="129"/>
      <c r="D4950" s="129"/>
      <c r="E4950" s="56"/>
      <c r="F4950" s="133"/>
      <c r="G4950" s="56"/>
      <c r="H4950" s="84"/>
      <c r="I4950" s="84"/>
      <c r="J4950" s="125"/>
      <c r="K4950" s="125"/>
    </row>
    <row r="4951" spans="1:11" x14ac:dyDescent="0.25">
      <c r="A4951" s="110"/>
      <c r="B4951" s="129"/>
      <c r="C4951" s="129"/>
      <c r="D4951" s="129"/>
      <c r="E4951" s="56"/>
      <c r="F4951" s="133"/>
      <c r="G4951" s="56"/>
      <c r="H4951" s="84"/>
      <c r="I4951" s="84"/>
      <c r="J4951" s="125"/>
      <c r="K4951" s="125"/>
    </row>
    <row r="4952" spans="1:11" x14ac:dyDescent="0.25">
      <c r="A4952" s="110"/>
      <c r="B4952" s="129"/>
      <c r="C4952" s="129"/>
      <c r="D4952" s="129"/>
      <c r="E4952" s="56"/>
      <c r="F4952" s="133"/>
      <c r="G4952" s="56"/>
      <c r="H4952" s="84"/>
      <c r="I4952" s="84"/>
      <c r="J4952" s="125"/>
      <c r="K4952" s="125"/>
    </row>
    <row r="4953" spans="1:11" x14ac:dyDescent="0.25">
      <c r="A4953" s="110"/>
      <c r="B4953" s="129"/>
      <c r="C4953" s="129"/>
      <c r="D4953" s="129"/>
      <c r="E4953" s="56"/>
      <c r="F4953" s="133"/>
      <c r="G4953" s="56"/>
      <c r="H4953" s="84"/>
      <c r="I4953" s="84"/>
      <c r="J4953" s="125"/>
      <c r="K4953" s="125"/>
    </row>
    <row r="4954" spans="1:11" x14ac:dyDescent="0.25">
      <c r="A4954" s="110"/>
      <c r="B4954" s="129"/>
      <c r="C4954" s="129"/>
      <c r="D4954" s="129"/>
      <c r="E4954" s="56"/>
      <c r="F4954" s="133"/>
      <c r="G4954" s="56"/>
      <c r="H4954" s="84"/>
      <c r="I4954" s="84"/>
      <c r="J4954" s="125"/>
      <c r="K4954" s="125"/>
    </row>
    <row r="4955" spans="1:11" x14ac:dyDescent="0.25">
      <c r="A4955" s="110"/>
      <c r="B4955" s="129"/>
      <c r="C4955" s="129"/>
      <c r="D4955" s="129"/>
      <c r="E4955" s="56"/>
      <c r="F4955" s="133"/>
      <c r="G4955" s="56"/>
      <c r="H4955" s="84"/>
      <c r="I4955" s="84"/>
      <c r="J4955" s="125"/>
      <c r="K4955" s="125"/>
    </row>
    <row r="4956" spans="1:11" x14ac:dyDescent="0.25">
      <c r="A4956" s="110"/>
      <c r="B4956" s="129"/>
      <c r="C4956" s="129"/>
      <c r="D4956" s="129"/>
      <c r="E4956" s="56"/>
      <c r="F4956" s="133"/>
      <c r="G4956" s="56"/>
      <c r="H4956" s="84"/>
      <c r="I4956" s="84"/>
      <c r="J4956" s="125"/>
      <c r="K4956" s="125"/>
    </row>
    <row r="4957" spans="1:11" x14ac:dyDescent="0.25">
      <c r="A4957" s="110"/>
      <c r="B4957" s="129"/>
      <c r="C4957" s="129"/>
      <c r="D4957" s="129"/>
      <c r="E4957" s="56"/>
      <c r="F4957" s="133"/>
      <c r="G4957" s="56"/>
      <c r="H4957" s="84"/>
      <c r="I4957" s="84"/>
      <c r="J4957" s="125"/>
      <c r="K4957" s="125"/>
    </row>
    <row r="4958" spans="1:11" x14ac:dyDescent="0.25">
      <c r="A4958" s="110"/>
      <c r="B4958" s="129"/>
      <c r="C4958" s="129"/>
      <c r="D4958" s="129"/>
      <c r="E4958" s="56"/>
      <c r="F4958" s="133"/>
      <c r="G4958" s="56"/>
      <c r="H4958" s="84"/>
      <c r="I4958" s="84"/>
      <c r="J4958" s="125"/>
      <c r="K4958" s="125"/>
    </row>
    <row r="4959" spans="1:11" x14ac:dyDescent="0.25">
      <c r="A4959" s="110"/>
      <c r="B4959" s="129"/>
      <c r="C4959" s="129"/>
      <c r="D4959" s="129"/>
      <c r="E4959" s="56"/>
      <c r="F4959" s="133"/>
      <c r="G4959" s="56"/>
      <c r="H4959" s="84"/>
      <c r="I4959" s="84"/>
      <c r="J4959" s="125"/>
      <c r="K4959" s="125"/>
    </row>
    <row r="4960" spans="1:11" x14ac:dyDescent="0.25">
      <c r="A4960" s="110"/>
      <c r="B4960" s="129"/>
      <c r="C4960" s="129"/>
      <c r="D4960" s="129"/>
      <c r="E4960" s="56"/>
      <c r="F4960" s="133"/>
      <c r="G4960" s="56"/>
      <c r="H4960" s="84"/>
      <c r="I4960" s="84"/>
      <c r="J4960" s="125"/>
      <c r="K4960" s="125"/>
    </row>
    <row r="4961" spans="1:11" x14ac:dyDescent="0.25">
      <c r="A4961" s="110"/>
      <c r="B4961" s="129"/>
      <c r="C4961" s="129"/>
      <c r="D4961" s="129"/>
      <c r="E4961" s="56"/>
      <c r="F4961" s="133"/>
      <c r="G4961" s="56"/>
      <c r="H4961" s="84"/>
      <c r="I4961" s="84"/>
      <c r="J4961" s="125"/>
      <c r="K4961" s="125"/>
    </row>
    <row r="4962" spans="1:11" x14ac:dyDescent="0.25">
      <c r="A4962" s="110"/>
      <c r="B4962" s="129"/>
      <c r="C4962" s="129"/>
      <c r="D4962" s="129"/>
      <c r="E4962" s="56"/>
      <c r="F4962" s="133"/>
      <c r="G4962" s="56"/>
      <c r="H4962" s="84"/>
      <c r="I4962" s="84"/>
      <c r="J4962" s="125"/>
      <c r="K4962" s="125"/>
    </row>
    <row r="4963" spans="1:11" x14ac:dyDescent="0.25">
      <c r="A4963" s="110"/>
      <c r="B4963" s="129"/>
      <c r="C4963" s="129"/>
      <c r="D4963" s="129"/>
      <c r="E4963" s="56"/>
      <c r="F4963" s="133"/>
      <c r="G4963" s="56"/>
      <c r="H4963" s="84"/>
      <c r="I4963" s="84"/>
      <c r="J4963" s="125"/>
      <c r="K4963" s="125"/>
    </row>
    <row r="4964" spans="1:11" x14ac:dyDescent="0.25">
      <c r="A4964" s="110"/>
      <c r="B4964" s="129"/>
      <c r="C4964" s="129"/>
      <c r="D4964" s="129"/>
      <c r="E4964" s="56"/>
      <c r="F4964" s="133"/>
      <c r="G4964" s="56"/>
      <c r="H4964" s="84"/>
      <c r="I4964" s="84"/>
      <c r="J4964" s="125"/>
      <c r="K4964" s="125"/>
    </row>
    <row r="4965" spans="1:11" x14ac:dyDescent="0.25">
      <c r="A4965" s="110"/>
      <c r="B4965" s="129"/>
      <c r="C4965" s="129"/>
      <c r="D4965" s="129"/>
      <c r="E4965" s="56"/>
      <c r="F4965" s="133"/>
      <c r="G4965" s="56"/>
      <c r="H4965" s="84"/>
      <c r="I4965" s="84"/>
      <c r="J4965" s="125"/>
      <c r="K4965" s="125"/>
    </row>
    <row r="4966" spans="1:11" x14ac:dyDescent="0.25">
      <c r="A4966" s="110"/>
      <c r="B4966" s="129"/>
      <c r="C4966" s="129"/>
      <c r="D4966" s="129"/>
      <c r="E4966" s="56"/>
      <c r="F4966" s="133"/>
      <c r="G4966" s="56"/>
      <c r="H4966" s="84"/>
      <c r="I4966" s="84"/>
      <c r="J4966" s="125"/>
      <c r="K4966" s="125"/>
    </row>
    <row r="4967" spans="1:11" x14ac:dyDescent="0.25">
      <c r="A4967" s="110"/>
      <c r="B4967" s="129"/>
      <c r="C4967" s="129"/>
      <c r="D4967" s="129"/>
      <c r="E4967" s="56"/>
      <c r="F4967" s="133"/>
      <c r="G4967" s="56"/>
      <c r="H4967" s="84"/>
      <c r="I4967" s="84"/>
      <c r="J4967" s="125"/>
      <c r="K4967" s="125"/>
    </row>
    <row r="4968" spans="1:11" x14ac:dyDescent="0.25">
      <c r="A4968" s="110"/>
      <c r="B4968" s="129"/>
      <c r="C4968" s="129"/>
      <c r="D4968" s="129"/>
      <c r="E4968" s="56"/>
      <c r="F4968" s="133"/>
      <c r="G4968" s="56"/>
      <c r="H4968" s="84"/>
      <c r="I4968" s="84"/>
      <c r="J4968" s="125"/>
      <c r="K4968" s="125"/>
    </row>
    <row r="4969" spans="1:11" x14ac:dyDescent="0.25">
      <c r="A4969" s="110"/>
      <c r="B4969" s="129"/>
      <c r="C4969" s="129"/>
      <c r="D4969" s="129"/>
      <c r="E4969" s="56"/>
      <c r="F4969" s="133"/>
      <c r="G4969" s="56"/>
      <c r="H4969" s="84"/>
      <c r="I4969" s="84"/>
      <c r="J4969" s="125"/>
      <c r="K4969" s="125"/>
    </row>
    <row r="4970" spans="1:11" x14ac:dyDescent="0.25">
      <c r="A4970" s="110"/>
      <c r="B4970" s="129"/>
      <c r="C4970" s="129"/>
      <c r="D4970" s="129"/>
      <c r="E4970" s="56"/>
      <c r="F4970" s="133"/>
      <c r="G4970" s="56"/>
      <c r="H4970" s="84"/>
      <c r="I4970" s="84"/>
      <c r="J4970" s="125"/>
      <c r="K4970" s="125"/>
    </row>
    <row r="4971" spans="1:11" x14ac:dyDescent="0.25">
      <c r="A4971" s="110"/>
      <c r="B4971" s="129"/>
      <c r="C4971" s="129"/>
      <c r="D4971" s="129"/>
      <c r="E4971" s="56"/>
      <c r="F4971" s="133"/>
      <c r="G4971" s="56"/>
      <c r="H4971" s="84"/>
      <c r="I4971" s="84"/>
      <c r="J4971" s="125"/>
      <c r="K4971" s="125"/>
    </row>
    <row r="4972" spans="1:11" x14ac:dyDescent="0.25">
      <c r="A4972" s="110"/>
      <c r="B4972" s="129"/>
      <c r="C4972" s="129"/>
      <c r="D4972" s="129"/>
      <c r="E4972" s="56"/>
      <c r="F4972" s="133"/>
      <c r="G4972" s="56"/>
      <c r="H4972" s="84"/>
      <c r="I4972" s="84"/>
      <c r="J4972" s="125"/>
      <c r="K4972" s="125"/>
    </row>
    <row r="4973" spans="1:11" x14ac:dyDescent="0.25">
      <c r="A4973" s="110"/>
      <c r="B4973" s="129"/>
      <c r="C4973" s="129"/>
      <c r="D4973" s="129"/>
      <c r="E4973" s="56"/>
      <c r="F4973" s="133"/>
      <c r="G4973" s="56"/>
      <c r="H4973" s="84"/>
      <c r="I4973" s="84"/>
      <c r="J4973" s="125"/>
      <c r="K4973" s="125"/>
    </row>
    <row r="4974" spans="1:11" x14ac:dyDescent="0.25">
      <c r="A4974" s="110"/>
      <c r="B4974" s="129"/>
      <c r="C4974" s="129"/>
      <c r="D4974" s="129"/>
      <c r="E4974" s="56"/>
      <c r="F4974" s="133"/>
      <c r="G4974" s="56"/>
      <c r="H4974" s="84"/>
      <c r="I4974" s="84"/>
      <c r="J4974" s="125"/>
      <c r="K4974" s="125"/>
    </row>
    <row r="4975" spans="1:11" x14ac:dyDescent="0.25">
      <c r="A4975" s="110"/>
      <c r="B4975" s="129"/>
      <c r="C4975" s="129"/>
      <c r="D4975" s="129"/>
      <c r="E4975" s="56"/>
      <c r="F4975" s="133"/>
      <c r="G4975" s="56"/>
      <c r="H4975" s="84"/>
      <c r="I4975" s="84"/>
      <c r="J4975" s="125"/>
      <c r="K4975" s="125"/>
    </row>
    <row r="4976" spans="1:11" x14ac:dyDescent="0.25">
      <c r="A4976" s="110"/>
      <c r="B4976" s="129"/>
      <c r="C4976" s="129"/>
      <c r="D4976" s="129"/>
      <c r="E4976" s="56"/>
      <c r="F4976" s="133"/>
      <c r="G4976" s="56"/>
      <c r="H4976" s="84"/>
      <c r="I4976" s="84"/>
      <c r="J4976" s="125"/>
      <c r="K4976" s="125"/>
    </row>
    <row r="4977" spans="1:11" x14ac:dyDescent="0.25">
      <c r="A4977" s="110"/>
      <c r="B4977" s="129"/>
      <c r="C4977" s="129"/>
      <c r="D4977" s="129"/>
      <c r="E4977" s="56"/>
      <c r="F4977" s="133"/>
      <c r="G4977" s="56"/>
      <c r="H4977" s="84"/>
      <c r="I4977" s="84"/>
      <c r="J4977" s="125"/>
      <c r="K4977" s="125"/>
    </row>
    <row r="4978" spans="1:11" x14ac:dyDescent="0.25">
      <c r="A4978" s="110"/>
      <c r="B4978" s="129"/>
      <c r="C4978" s="129"/>
      <c r="D4978" s="129"/>
      <c r="E4978" s="56"/>
      <c r="F4978" s="133"/>
      <c r="G4978" s="56"/>
      <c r="H4978" s="84"/>
      <c r="I4978" s="84"/>
      <c r="J4978" s="125"/>
      <c r="K4978" s="125"/>
    </row>
    <row r="4979" spans="1:11" x14ac:dyDescent="0.25">
      <c r="A4979" s="110"/>
      <c r="B4979" s="129"/>
      <c r="C4979" s="129"/>
      <c r="D4979" s="129"/>
      <c r="E4979" s="56"/>
      <c r="F4979" s="133"/>
      <c r="G4979" s="56"/>
      <c r="H4979" s="84"/>
      <c r="I4979" s="84"/>
      <c r="J4979" s="125"/>
      <c r="K4979" s="125"/>
    </row>
    <row r="4980" spans="1:11" x14ac:dyDescent="0.25">
      <c r="A4980" s="110"/>
      <c r="B4980" s="129"/>
      <c r="C4980" s="129"/>
      <c r="D4980" s="129"/>
      <c r="E4980" s="56"/>
      <c r="F4980" s="133"/>
      <c r="G4980" s="56"/>
      <c r="H4980" s="84"/>
      <c r="I4980" s="84"/>
      <c r="J4980" s="125"/>
      <c r="K4980" s="125"/>
    </row>
    <row r="4981" spans="1:11" x14ac:dyDescent="0.25">
      <c r="A4981" s="110"/>
      <c r="B4981" s="129"/>
      <c r="C4981" s="129"/>
      <c r="D4981" s="129"/>
      <c r="E4981" s="56"/>
      <c r="F4981" s="133"/>
      <c r="G4981" s="56"/>
      <c r="H4981" s="84"/>
      <c r="I4981" s="84"/>
      <c r="J4981" s="125"/>
      <c r="K4981" s="125"/>
    </row>
    <row r="4982" spans="1:11" x14ac:dyDescent="0.25">
      <c r="A4982" s="110"/>
      <c r="B4982" s="129"/>
      <c r="C4982" s="129"/>
      <c r="D4982" s="129"/>
      <c r="E4982" s="56"/>
      <c r="F4982" s="133"/>
      <c r="G4982" s="56"/>
      <c r="H4982" s="84"/>
      <c r="I4982" s="84"/>
      <c r="J4982" s="125"/>
      <c r="K4982" s="125"/>
    </row>
    <row r="4983" spans="1:11" x14ac:dyDescent="0.25">
      <c r="A4983" s="110"/>
      <c r="B4983" s="129"/>
      <c r="C4983" s="129"/>
      <c r="D4983" s="129"/>
      <c r="E4983" s="56"/>
      <c r="F4983" s="133"/>
      <c r="G4983" s="56"/>
      <c r="H4983" s="84"/>
      <c r="I4983" s="84"/>
      <c r="J4983" s="125"/>
      <c r="K4983" s="125"/>
    </row>
    <row r="4984" spans="1:11" x14ac:dyDescent="0.25">
      <c r="A4984" s="110"/>
      <c r="B4984" s="129"/>
      <c r="C4984" s="129"/>
      <c r="D4984" s="129"/>
      <c r="E4984" s="56"/>
      <c r="F4984" s="133"/>
      <c r="G4984" s="56"/>
      <c r="H4984" s="84"/>
      <c r="I4984" s="84"/>
      <c r="J4984" s="125"/>
      <c r="K4984" s="125"/>
    </row>
    <row r="4985" spans="1:11" x14ac:dyDescent="0.25">
      <c r="A4985" s="110"/>
      <c r="B4985" s="129"/>
      <c r="C4985" s="129"/>
      <c r="D4985" s="129"/>
      <c r="E4985" s="56"/>
      <c r="F4985" s="133"/>
      <c r="G4985" s="56"/>
      <c r="H4985" s="84"/>
      <c r="I4985" s="84"/>
      <c r="J4985" s="125"/>
      <c r="K4985" s="125"/>
    </row>
    <row r="4986" spans="1:11" x14ac:dyDescent="0.25">
      <c r="A4986" s="110"/>
      <c r="B4986" s="129"/>
      <c r="C4986" s="129"/>
      <c r="D4986" s="129"/>
      <c r="E4986" s="56"/>
      <c r="F4986" s="133"/>
      <c r="G4986" s="56"/>
      <c r="H4986" s="84"/>
      <c r="I4986" s="84"/>
      <c r="J4986" s="125"/>
      <c r="K4986" s="125"/>
    </row>
    <row r="4987" spans="1:11" x14ac:dyDescent="0.25">
      <c r="A4987" s="110"/>
      <c r="B4987" s="129"/>
      <c r="C4987" s="129"/>
      <c r="D4987" s="129"/>
      <c r="E4987" s="56"/>
      <c r="F4987" s="133"/>
      <c r="G4987" s="56"/>
      <c r="H4987" s="84"/>
      <c r="I4987" s="84"/>
      <c r="J4987" s="125"/>
      <c r="K4987" s="125"/>
    </row>
    <row r="4988" spans="1:11" x14ac:dyDescent="0.25">
      <c r="A4988" s="110"/>
      <c r="B4988" s="129"/>
      <c r="C4988" s="129"/>
      <c r="D4988" s="129"/>
      <c r="E4988" s="56"/>
      <c r="F4988" s="133"/>
      <c r="G4988" s="56"/>
      <c r="H4988" s="84"/>
      <c r="I4988" s="84"/>
      <c r="J4988" s="125"/>
      <c r="K4988" s="125"/>
    </row>
    <row r="4989" spans="1:11" x14ac:dyDescent="0.25">
      <c r="A4989" s="110"/>
      <c r="B4989" s="129"/>
      <c r="C4989" s="129"/>
      <c r="D4989" s="129"/>
      <c r="E4989" s="56"/>
      <c r="F4989" s="133"/>
      <c r="G4989" s="56"/>
      <c r="H4989" s="84"/>
      <c r="I4989" s="84"/>
      <c r="J4989" s="125"/>
      <c r="K4989" s="125"/>
    </row>
    <row r="4990" spans="1:11" x14ac:dyDescent="0.25">
      <c r="A4990" s="110"/>
      <c r="B4990" s="129"/>
      <c r="C4990" s="129"/>
      <c r="D4990" s="129"/>
      <c r="E4990" s="56"/>
      <c r="F4990" s="133"/>
      <c r="G4990" s="56"/>
      <c r="H4990" s="84"/>
      <c r="I4990" s="84"/>
      <c r="J4990" s="125"/>
      <c r="K4990" s="125"/>
    </row>
    <row r="4991" spans="1:11" x14ac:dyDescent="0.25">
      <c r="A4991" s="110"/>
      <c r="B4991" s="129"/>
      <c r="C4991" s="129"/>
      <c r="D4991" s="129"/>
      <c r="E4991" s="56"/>
      <c r="F4991" s="133"/>
      <c r="G4991" s="56"/>
      <c r="H4991" s="84"/>
      <c r="I4991" s="84"/>
      <c r="J4991" s="125"/>
      <c r="K4991" s="125"/>
    </row>
    <row r="4992" spans="1:11" x14ac:dyDescent="0.25">
      <c r="A4992" s="110"/>
      <c r="B4992" s="129"/>
      <c r="C4992" s="129"/>
      <c r="D4992" s="129"/>
      <c r="E4992" s="56"/>
      <c r="F4992" s="133"/>
      <c r="G4992" s="56"/>
      <c r="H4992" s="84"/>
      <c r="I4992" s="84"/>
      <c r="J4992" s="125"/>
      <c r="K4992" s="125"/>
    </row>
    <row r="4993" spans="1:11" x14ac:dyDescent="0.25">
      <c r="A4993" s="110"/>
      <c r="B4993" s="129"/>
      <c r="C4993" s="129"/>
      <c r="D4993" s="129"/>
      <c r="E4993" s="56"/>
      <c r="F4993" s="133"/>
      <c r="G4993" s="56"/>
      <c r="H4993" s="84"/>
      <c r="I4993" s="84"/>
      <c r="J4993" s="125"/>
      <c r="K4993" s="125"/>
    </row>
    <row r="4994" spans="1:11" x14ac:dyDescent="0.25">
      <c r="A4994" s="110"/>
      <c r="B4994" s="129"/>
      <c r="C4994" s="129"/>
      <c r="D4994" s="129"/>
      <c r="E4994" s="56"/>
      <c r="F4994" s="133"/>
      <c r="G4994" s="56"/>
      <c r="H4994" s="84"/>
      <c r="I4994" s="84"/>
      <c r="J4994" s="125"/>
      <c r="K4994" s="125"/>
    </row>
    <row r="4995" spans="1:11" x14ac:dyDescent="0.25">
      <c r="A4995" s="110"/>
      <c r="B4995" s="129"/>
      <c r="C4995" s="129"/>
      <c r="D4995" s="129"/>
      <c r="E4995" s="56"/>
      <c r="F4995" s="133"/>
      <c r="G4995" s="56"/>
      <c r="H4995" s="84"/>
      <c r="I4995" s="84"/>
      <c r="J4995" s="125"/>
      <c r="K4995" s="125"/>
    </row>
    <row r="4996" spans="1:11" x14ac:dyDescent="0.25">
      <c r="A4996" s="110"/>
      <c r="B4996" s="129"/>
      <c r="C4996" s="129"/>
      <c r="D4996" s="129"/>
      <c r="E4996" s="56"/>
      <c r="F4996" s="133"/>
      <c r="G4996" s="56"/>
      <c r="H4996" s="84"/>
      <c r="I4996" s="84"/>
      <c r="J4996" s="125"/>
      <c r="K4996" s="125"/>
    </row>
    <row r="4997" spans="1:11" x14ac:dyDescent="0.25">
      <c r="A4997" s="110"/>
      <c r="B4997" s="129"/>
      <c r="C4997" s="129"/>
      <c r="D4997" s="129"/>
      <c r="E4997" s="56"/>
      <c r="F4997" s="133"/>
      <c r="G4997" s="56"/>
      <c r="H4997" s="84"/>
      <c r="I4997" s="84"/>
      <c r="J4997" s="125"/>
      <c r="K4997" s="125"/>
    </row>
    <row r="4998" spans="1:11" x14ac:dyDescent="0.25">
      <c r="A4998" s="110"/>
      <c r="B4998" s="129"/>
      <c r="C4998" s="129"/>
      <c r="D4998" s="129"/>
      <c r="E4998" s="56"/>
      <c r="F4998" s="133"/>
      <c r="G4998" s="56"/>
      <c r="H4998" s="84"/>
      <c r="I4998" s="84"/>
      <c r="J4998" s="125"/>
      <c r="K4998" s="125"/>
    </row>
    <row r="4999" spans="1:11" x14ac:dyDescent="0.25">
      <c r="A4999" s="110"/>
      <c r="B4999" s="129"/>
      <c r="C4999" s="129"/>
      <c r="D4999" s="129"/>
      <c r="E4999" s="56"/>
      <c r="F4999" s="133"/>
      <c r="G4999" s="56"/>
      <c r="H4999" s="84"/>
      <c r="I4999" s="84"/>
      <c r="J4999" s="125"/>
      <c r="K4999" s="125"/>
    </row>
    <row r="5000" spans="1:11" x14ac:dyDescent="0.25">
      <c r="A5000" s="110"/>
      <c r="B5000" s="129"/>
      <c r="C5000" s="129"/>
      <c r="D5000" s="129"/>
      <c r="E5000" s="56"/>
      <c r="F5000" s="133"/>
      <c r="G5000" s="56"/>
      <c r="H5000" s="84"/>
      <c r="I5000" s="84"/>
      <c r="J5000" s="125"/>
      <c r="K5000" s="125"/>
    </row>
    <row r="5001" spans="1:11" x14ac:dyDescent="0.25">
      <c r="A5001" s="110"/>
      <c r="B5001" s="129"/>
      <c r="C5001" s="129"/>
      <c r="D5001" s="129"/>
      <c r="E5001" s="56"/>
      <c r="F5001" s="133"/>
      <c r="G5001" s="56"/>
      <c r="H5001" s="84"/>
      <c r="I5001" s="84"/>
      <c r="J5001" s="125"/>
      <c r="K5001" s="125"/>
    </row>
    <row r="5002" spans="1:11" x14ac:dyDescent="0.25">
      <c r="A5002" s="110"/>
      <c r="B5002" s="129"/>
      <c r="C5002" s="129"/>
      <c r="D5002" s="129"/>
      <c r="E5002" s="56"/>
      <c r="F5002" s="133"/>
      <c r="G5002" s="56"/>
      <c r="H5002" s="84"/>
      <c r="I5002" s="84"/>
      <c r="J5002" s="125"/>
      <c r="K5002" s="125"/>
    </row>
    <row r="5003" spans="1:11" x14ac:dyDescent="0.25">
      <c r="A5003" s="110"/>
      <c r="B5003" s="129"/>
      <c r="C5003" s="129"/>
      <c r="D5003" s="129"/>
      <c r="E5003" s="56"/>
      <c r="F5003" s="133"/>
      <c r="G5003" s="56"/>
      <c r="H5003" s="84"/>
      <c r="I5003" s="84"/>
      <c r="J5003" s="125"/>
      <c r="K5003" s="125"/>
    </row>
    <row r="5004" spans="1:11" x14ac:dyDescent="0.25">
      <c r="A5004" s="110"/>
      <c r="B5004" s="129"/>
      <c r="C5004" s="129"/>
      <c r="D5004" s="129"/>
      <c r="E5004" s="56"/>
      <c r="F5004" s="133"/>
      <c r="G5004" s="56"/>
      <c r="H5004" s="84"/>
      <c r="I5004" s="84"/>
      <c r="J5004" s="125"/>
      <c r="K5004" s="125"/>
    </row>
    <row r="5005" spans="1:11" x14ac:dyDescent="0.25">
      <c r="A5005" s="110"/>
      <c r="B5005" s="129"/>
      <c r="C5005" s="129"/>
      <c r="D5005" s="129"/>
      <c r="E5005" s="56"/>
      <c r="F5005" s="133"/>
      <c r="G5005" s="56"/>
      <c r="H5005" s="84"/>
      <c r="I5005" s="84"/>
      <c r="J5005" s="125"/>
      <c r="K5005" s="125"/>
    </row>
    <row r="5006" spans="1:11" x14ac:dyDescent="0.25">
      <c r="A5006" s="110"/>
      <c r="B5006" s="129"/>
      <c r="C5006" s="129"/>
      <c r="D5006" s="129"/>
      <c r="E5006" s="56"/>
      <c r="F5006" s="133"/>
      <c r="G5006" s="56"/>
      <c r="H5006" s="84"/>
      <c r="I5006" s="84"/>
      <c r="J5006" s="125"/>
      <c r="K5006" s="125"/>
    </row>
    <row r="5007" spans="1:11" x14ac:dyDescent="0.25">
      <c r="A5007" s="110"/>
      <c r="B5007" s="129"/>
      <c r="C5007" s="129"/>
      <c r="D5007" s="129"/>
      <c r="E5007" s="56"/>
      <c r="F5007" s="133"/>
      <c r="G5007" s="56"/>
      <c r="H5007" s="84"/>
      <c r="I5007" s="84"/>
      <c r="J5007" s="125"/>
      <c r="K5007" s="125"/>
    </row>
    <row r="5008" spans="1:11" x14ac:dyDescent="0.25">
      <c r="A5008" s="110"/>
      <c r="B5008" s="129"/>
      <c r="C5008" s="129"/>
      <c r="D5008" s="129"/>
      <c r="E5008" s="56"/>
      <c r="F5008" s="133"/>
      <c r="G5008" s="56"/>
      <c r="H5008" s="84"/>
      <c r="I5008" s="84"/>
      <c r="J5008" s="125"/>
      <c r="K5008" s="125"/>
    </row>
    <row r="5009" spans="1:11" x14ac:dyDescent="0.25">
      <c r="A5009" s="110"/>
      <c r="B5009" s="129"/>
      <c r="C5009" s="129"/>
      <c r="D5009" s="129"/>
      <c r="E5009" s="56"/>
      <c r="F5009" s="133"/>
      <c r="G5009" s="56"/>
      <c r="H5009" s="84"/>
      <c r="I5009" s="84"/>
      <c r="J5009" s="125"/>
      <c r="K5009" s="125"/>
    </row>
    <row r="5010" spans="1:11" x14ac:dyDescent="0.25">
      <c r="A5010" s="110"/>
      <c r="B5010" s="129"/>
      <c r="C5010" s="129"/>
      <c r="D5010" s="129"/>
      <c r="E5010" s="56"/>
      <c r="F5010" s="133"/>
      <c r="G5010" s="56"/>
      <c r="H5010" s="84"/>
      <c r="I5010" s="84"/>
      <c r="J5010" s="125"/>
      <c r="K5010" s="125"/>
    </row>
    <row r="5011" spans="1:11" x14ac:dyDescent="0.25">
      <c r="A5011" s="110"/>
      <c r="B5011" s="129"/>
      <c r="C5011" s="129"/>
      <c r="D5011" s="129"/>
      <c r="E5011" s="56"/>
      <c r="F5011" s="133"/>
      <c r="G5011" s="56"/>
      <c r="H5011" s="84"/>
      <c r="I5011" s="84"/>
      <c r="J5011" s="125"/>
      <c r="K5011" s="125"/>
    </row>
    <row r="5012" spans="1:11" x14ac:dyDescent="0.25">
      <c r="A5012" s="110"/>
      <c r="B5012" s="129"/>
      <c r="C5012" s="129"/>
      <c r="D5012" s="129"/>
      <c r="E5012" s="56"/>
      <c r="F5012" s="133"/>
      <c r="G5012" s="56"/>
      <c r="H5012" s="84"/>
      <c r="I5012" s="84"/>
      <c r="J5012" s="125"/>
      <c r="K5012" s="125"/>
    </row>
    <row r="5013" spans="1:11" x14ac:dyDescent="0.25">
      <c r="A5013" s="110"/>
      <c r="B5013" s="129"/>
      <c r="C5013" s="129"/>
      <c r="D5013" s="129"/>
      <c r="E5013" s="56"/>
      <c r="F5013" s="133"/>
      <c r="G5013" s="56"/>
      <c r="H5013" s="84"/>
      <c r="I5013" s="84"/>
      <c r="J5013" s="125"/>
      <c r="K5013" s="125"/>
    </row>
    <row r="5014" spans="1:11" x14ac:dyDescent="0.25">
      <c r="A5014" s="110"/>
      <c r="B5014" s="129"/>
      <c r="C5014" s="129"/>
      <c r="D5014" s="129"/>
      <c r="E5014" s="56"/>
      <c r="F5014" s="133"/>
      <c r="G5014" s="56"/>
      <c r="H5014" s="84"/>
      <c r="I5014" s="84"/>
      <c r="J5014" s="125"/>
      <c r="K5014" s="125"/>
    </row>
    <row r="5015" spans="1:11" x14ac:dyDescent="0.25">
      <c r="A5015" s="110"/>
      <c r="B5015" s="129"/>
      <c r="C5015" s="129"/>
      <c r="D5015" s="129"/>
      <c r="E5015" s="56"/>
      <c r="F5015" s="133"/>
      <c r="G5015" s="56"/>
      <c r="H5015" s="84"/>
      <c r="I5015" s="84"/>
      <c r="J5015" s="125"/>
      <c r="K5015" s="125"/>
    </row>
    <row r="5016" spans="1:11" x14ac:dyDescent="0.25">
      <c r="A5016" s="110"/>
      <c r="B5016" s="129"/>
      <c r="C5016" s="129"/>
      <c r="D5016" s="129"/>
      <c r="E5016" s="56"/>
      <c r="F5016" s="133"/>
      <c r="G5016" s="56"/>
      <c r="H5016" s="84"/>
      <c r="I5016" s="84"/>
      <c r="J5016" s="125"/>
      <c r="K5016" s="125"/>
    </row>
    <row r="5017" spans="1:11" x14ac:dyDescent="0.25">
      <c r="A5017" s="110"/>
      <c r="B5017" s="129"/>
      <c r="C5017" s="129"/>
      <c r="D5017" s="129"/>
      <c r="E5017" s="56"/>
      <c r="F5017" s="133"/>
      <c r="G5017" s="56"/>
      <c r="H5017" s="84"/>
      <c r="I5017" s="84"/>
      <c r="J5017" s="125"/>
      <c r="K5017" s="125"/>
    </row>
    <row r="5018" spans="1:11" x14ac:dyDescent="0.25">
      <c r="A5018" s="110"/>
      <c r="B5018" s="129"/>
      <c r="C5018" s="129"/>
      <c r="D5018" s="129"/>
      <c r="E5018" s="56"/>
      <c r="F5018" s="133"/>
      <c r="G5018" s="56"/>
      <c r="H5018" s="84"/>
      <c r="I5018" s="84"/>
      <c r="J5018" s="125"/>
      <c r="K5018" s="125"/>
    </row>
    <row r="5019" spans="1:11" x14ac:dyDescent="0.25">
      <c r="A5019" s="110"/>
      <c r="B5019" s="129"/>
      <c r="C5019" s="129"/>
      <c r="D5019" s="129"/>
      <c r="E5019" s="56"/>
      <c r="F5019" s="133"/>
      <c r="G5019" s="56"/>
      <c r="H5019" s="84"/>
      <c r="I5019" s="84"/>
      <c r="J5019" s="125"/>
      <c r="K5019" s="125"/>
    </row>
    <row r="5020" spans="1:11" x14ac:dyDescent="0.25">
      <c r="A5020" s="110"/>
      <c r="B5020" s="129"/>
      <c r="C5020" s="129"/>
      <c r="D5020" s="129"/>
      <c r="E5020" s="56"/>
      <c r="F5020" s="133"/>
      <c r="G5020" s="56"/>
      <c r="H5020" s="84"/>
      <c r="I5020" s="84"/>
      <c r="J5020" s="125"/>
      <c r="K5020" s="125"/>
    </row>
    <row r="5021" spans="1:11" x14ac:dyDescent="0.25">
      <c r="A5021" s="110"/>
      <c r="B5021" s="129"/>
      <c r="C5021" s="129"/>
      <c r="D5021" s="129"/>
      <c r="E5021" s="56"/>
      <c r="F5021" s="133"/>
      <c r="G5021" s="56"/>
      <c r="H5021" s="84"/>
      <c r="I5021" s="84"/>
      <c r="J5021" s="125"/>
      <c r="K5021" s="125"/>
    </row>
    <row r="5022" spans="1:11" x14ac:dyDescent="0.25">
      <c r="A5022" s="110"/>
      <c r="B5022" s="129"/>
      <c r="C5022" s="129"/>
      <c r="D5022" s="129"/>
      <c r="E5022" s="56"/>
      <c r="F5022" s="133"/>
      <c r="G5022" s="56"/>
      <c r="H5022" s="84"/>
      <c r="I5022" s="84"/>
      <c r="J5022" s="125"/>
      <c r="K5022" s="125"/>
    </row>
    <row r="5023" spans="1:11" x14ac:dyDescent="0.25">
      <c r="A5023" s="110"/>
      <c r="B5023" s="129"/>
      <c r="C5023" s="129"/>
      <c r="D5023" s="129"/>
      <c r="E5023" s="56"/>
      <c r="F5023" s="133"/>
      <c r="G5023" s="56"/>
      <c r="H5023" s="84"/>
      <c r="I5023" s="84"/>
      <c r="J5023" s="125"/>
      <c r="K5023" s="125"/>
    </row>
    <row r="5024" spans="1:11" x14ac:dyDescent="0.25">
      <c r="A5024" s="110"/>
      <c r="B5024" s="129"/>
      <c r="C5024" s="129"/>
      <c r="D5024" s="129"/>
      <c r="E5024" s="56"/>
      <c r="F5024" s="133"/>
      <c r="G5024" s="56"/>
      <c r="H5024" s="84"/>
      <c r="I5024" s="84"/>
      <c r="J5024" s="125"/>
      <c r="K5024" s="125"/>
    </row>
    <row r="5025" spans="1:11" x14ac:dyDescent="0.25">
      <c r="A5025" s="110"/>
      <c r="B5025" s="129"/>
      <c r="C5025" s="129"/>
      <c r="D5025" s="129"/>
      <c r="E5025" s="56"/>
      <c r="F5025" s="133"/>
      <c r="G5025" s="56"/>
      <c r="H5025" s="84"/>
      <c r="I5025" s="84"/>
      <c r="J5025" s="125"/>
      <c r="K5025" s="125"/>
    </row>
    <row r="5026" spans="1:11" x14ac:dyDescent="0.25">
      <c r="A5026" s="110"/>
      <c r="B5026" s="129"/>
      <c r="C5026" s="129"/>
      <c r="D5026" s="129"/>
      <c r="E5026" s="56"/>
      <c r="F5026" s="133"/>
      <c r="G5026" s="56"/>
      <c r="H5026" s="84"/>
      <c r="I5026" s="84"/>
      <c r="J5026" s="125"/>
      <c r="K5026" s="125"/>
    </row>
    <row r="5027" spans="1:11" x14ac:dyDescent="0.25">
      <c r="A5027" s="110"/>
      <c r="B5027" s="129"/>
      <c r="C5027" s="129"/>
      <c r="D5027" s="129"/>
      <c r="E5027" s="56"/>
      <c r="F5027" s="133"/>
      <c r="G5027" s="56"/>
      <c r="H5027" s="84"/>
      <c r="I5027" s="84"/>
      <c r="J5027" s="125"/>
      <c r="K5027" s="125"/>
    </row>
    <row r="5028" spans="1:11" x14ac:dyDescent="0.25">
      <c r="A5028" s="110"/>
      <c r="B5028" s="129"/>
      <c r="C5028" s="129"/>
      <c r="D5028" s="129"/>
      <c r="E5028" s="56"/>
      <c r="F5028" s="133"/>
      <c r="G5028" s="56"/>
      <c r="H5028" s="84"/>
      <c r="I5028" s="84"/>
      <c r="J5028" s="125"/>
      <c r="K5028" s="125"/>
    </row>
    <row r="5029" spans="1:11" x14ac:dyDescent="0.25">
      <c r="A5029" s="110"/>
      <c r="B5029" s="129"/>
      <c r="C5029" s="129"/>
      <c r="D5029" s="129"/>
      <c r="E5029" s="56"/>
      <c r="F5029" s="133"/>
      <c r="G5029" s="56"/>
      <c r="H5029" s="84"/>
      <c r="I5029" s="84"/>
      <c r="J5029" s="125"/>
      <c r="K5029" s="125"/>
    </row>
    <row r="5030" spans="1:11" x14ac:dyDescent="0.25">
      <c r="A5030" s="110"/>
      <c r="B5030" s="129"/>
      <c r="C5030" s="129"/>
      <c r="D5030" s="129"/>
      <c r="E5030" s="56"/>
      <c r="F5030" s="133"/>
      <c r="G5030" s="56"/>
      <c r="H5030" s="84"/>
      <c r="I5030" s="84"/>
      <c r="J5030" s="125"/>
      <c r="K5030" s="125"/>
    </row>
    <row r="5031" spans="1:11" x14ac:dyDescent="0.25">
      <c r="A5031" s="110"/>
      <c r="B5031" s="129"/>
      <c r="C5031" s="129"/>
      <c r="D5031" s="129"/>
      <c r="E5031" s="56"/>
      <c r="F5031" s="133"/>
      <c r="G5031" s="56"/>
      <c r="H5031" s="84"/>
      <c r="I5031" s="84"/>
      <c r="J5031" s="125"/>
      <c r="K5031" s="125"/>
    </row>
    <row r="5032" spans="1:11" x14ac:dyDescent="0.25">
      <c r="A5032" s="110"/>
      <c r="B5032" s="129"/>
      <c r="C5032" s="129"/>
      <c r="D5032" s="129"/>
      <c r="E5032" s="56"/>
      <c r="F5032" s="133"/>
      <c r="G5032" s="56"/>
      <c r="H5032" s="84"/>
      <c r="I5032" s="84"/>
      <c r="J5032" s="125"/>
      <c r="K5032" s="125"/>
    </row>
    <row r="5033" spans="1:11" x14ac:dyDescent="0.25">
      <c r="A5033" s="110"/>
      <c r="B5033" s="129"/>
      <c r="C5033" s="129"/>
      <c r="D5033" s="129"/>
      <c r="E5033" s="56"/>
      <c r="F5033" s="133"/>
      <c r="G5033" s="56"/>
      <c r="H5033" s="84"/>
      <c r="I5033" s="84"/>
      <c r="J5033" s="125"/>
      <c r="K5033" s="125"/>
    </row>
    <row r="5034" spans="1:11" x14ac:dyDescent="0.25">
      <c r="A5034" s="110"/>
      <c r="B5034" s="129"/>
      <c r="C5034" s="129"/>
      <c r="D5034" s="129"/>
      <c r="E5034" s="56"/>
      <c r="F5034" s="133"/>
      <c r="G5034" s="56"/>
      <c r="H5034" s="84"/>
      <c r="I5034" s="84"/>
      <c r="J5034" s="125"/>
      <c r="K5034" s="125"/>
    </row>
    <row r="5035" spans="1:11" x14ac:dyDescent="0.25">
      <c r="A5035" s="110"/>
      <c r="B5035" s="129"/>
      <c r="C5035" s="129"/>
      <c r="D5035" s="129"/>
      <c r="E5035" s="56"/>
      <c r="F5035" s="133"/>
      <c r="G5035" s="56"/>
      <c r="H5035" s="84"/>
      <c r="I5035" s="84"/>
      <c r="J5035" s="125"/>
      <c r="K5035" s="125"/>
    </row>
    <row r="5036" spans="1:11" x14ac:dyDescent="0.25">
      <c r="A5036" s="110"/>
      <c r="B5036" s="129"/>
      <c r="C5036" s="129"/>
      <c r="D5036" s="129"/>
      <c r="E5036" s="56"/>
      <c r="F5036" s="133"/>
      <c r="G5036" s="56"/>
      <c r="H5036" s="84"/>
      <c r="I5036" s="84"/>
      <c r="J5036" s="125"/>
      <c r="K5036" s="125"/>
    </row>
    <row r="5037" spans="1:11" x14ac:dyDescent="0.25">
      <c r="A5037" s="110"/>
      <c r="B5037" s="129"/>
      <c r="C5037" s="129"/>
      <c r="D5037" s="129"/>
      <c r="E5037" s="56"/>
      <c r="F5037" s="133"/>
      <c r="G5037" s="56"/>
      <c r="H5037" s="84"/>
      <c r="I5037" s="84"/>
      <c r="J5037" s="125"/>
      <c r="K5037" s="125"/>
    </row>
    <row r="5038" spans="1:11" x14ac:dyDescent="0.25">
      <c r="A5038" s="110"/>
      <c r="B5038" s="129"/>
      <c r="C5038" s="129"/>
      <c r="D5038" s="129"/>
      <c r="E5038" s="56"/>
      <c r="F5038" s="133"/>
      <c r="G5038" s="56"/>
      <c r="H5038" s="84"/>
      <c r="I5038" s="84"/>
      <c r="J5038" s="125"/>
      <c r="K5038" s="125"/>
    </row>
    <row r="5039" spans="1:11" x14ac:dyDescent="0.25">
      <c r="A5039" s="110"/>
      <c r="B5039" s="129"/>
      <c r="C5039" s="129"/>
      <c r="D5039" s="129"/>
      <c r="E5039" s="56"/>
      <c r="F5039" s="133"/>
      <c r="G5039" s="56"/>
      <c r="H5039" s="84"/>
      <c r="I5039" s="84"/>
      <c r="J5039" s="125"/>
      <c r="K5039" s="125"/>
    </row>
    <row r="5040" spans="1:11" x14ac:dyDescent="0.25">
      <c r="A5040" s="110"/>
      <c r="B5040" s="129"/>
      <c r="C5040" s="129"/>
      <c r="D5040" s="129"/>
      <c r="E5040" s="56"/>
      <c r="F5040" s="133"/>
      <c r="G5040" s="56"/>
      <c r="H5040" s="84"/>
      <c r="I5040" s="84"/>
      <c r="J5040" s="125"/>
      <c r="K5040" s="125"/>
    </row>
    <row r="5041" spans="1:11" x14ac:dyDescent="0.25">
      <c r="A5041" s="110"/>
      <c r="B5041" s="129"/>
      <c r="C5041" s="129"/>
      <c r="D5041" s="129"/>
      <c r="E5041" s="56"/>
      <c r="F5041" s="133"/>
      <c r="G5041" s="56"/>
      <c r="H5041" s="84"/>
      <c r="I5041" s="84"/>
      <c r="J5041" s="125"/>
      <c r="K5041" s="125"/>
    </row>
    <row r="5042" spans="1:11" x14ac:dyDescent="0.25">
      <c r="A5042" s="110"/>
      <c r="B5042" s="129"/>
      <c r="C5042" s="129"/>
      <c r="D5042" s="129"/>
      <c r="E5042" s="56"/>
      <c r="F5042" s="133"/>
      <c r="G5042" s="56"/>
      <c r="H5042" s="84"/>
      <c r="I5042" s="84"/>
      <c r="J5042" s="125"/>
      <c r="K5042" s="125"/>
    </row>
    <row r="5043" spans="1:11" x14ac:dyDescent="0.25">
      <c r="A5043" s="110"/>
      <c r="B5043" s="129"/>
      <c r="C5043" s="129"/>
      <c r="D5043" s="129"/>
      <c r="E5043" s="56"/>
      <c r="F5043" s="133"/>
      <c r="G5043" s="56"/>
      <c r="H5043" s="84"/>
      <c r="I5043" s="84"/>
      <c r="J5043" s="125"/>
      <c r="K5043" s="125"/>
    </row>
    <row r="5044" spans="1:11" x14ac:dyDescent="0.25">
      <c r="A5044" s="110"/>
      <c r="B5044" s="129"/>
      <c r="C5044" s="129"/>
      <c r="D5044" s="129"/>
      <c r="E5044" s="56"/>
      <c r="F5044" s="133"/>
      <c r="G5044" s="56"/>
      <c r="H5044" s="84"/>
      <c r="I5044" s="84"/>
      <c r="J5044" s="125"/>
      <c r="K5044" s="125"/>
    </row>
    <row r="5045" spans="1:11" x14ac:dyDescent="0.25">
      <c r="A5045" s="110"/>
      <c r="B5045" s="129"/>
      <c r="C5045" s="129"/>
      <c r="D5045" s="129"/>
      <c r="E5045" s="56"/>
      <c r="F5045" s="133"/>
      <c r="G5045" s="56"/>
      <c r="H5045" s="84"/>
      <c r="I5045" s="84"/>
      <c r="J5045" s="125"/>
      <c r="K5045" s="125"/>
    </row>
    <row r="5046" spans="1:11" x14ac:dyDescent="0.25">
      <c r="A5046" s="110"/>
      <c r="B5046" s="129"/>
      <c r="C5046" s="129"/>
      <c r="D5046" s="129"/>
      <c r="E5046" s="56"/>
      <c r="F5046" s="133"/>
      <c r="G5046" s="56"/>
      <c r="H5046" s="84"/>
      <c r="I5046" s="84"/>
      <c r="J5046" s="125"/>
      <c r="K5046" s="125"/>
    </row>
    <row r="5047" spans="1:11" x14ac:dyDescent="0.25">
      <c r="A5047" s="110"/>
      <c r="B5047" s="129"/>
      <c r="C5047" s="129"/>
      <c r="D5047" s="129"/>
      <c r="E5047" s="56"/>
      <c r="F5047" s="133"/>
      <c r="G5047" s="56"/>
      <c r="H5047" s="84"/>
      <c r="I5047" s="84"/>
      <c r="J5047" s="125"/>
      <c r="K5047" s="125"/>
    </row>
    <row r="5048" spans="1:11" x14ac:dyDescent="0.25">
      <c r="A5048" s="110"/>
      <c r="B5048" s="129"/>
      <c r="C5048" s="129"/>
      <c r="D5048" s="129"/>
      <c r="E5048" s="56"/>
      <c r="F5048" s="133"/>
      <c r="G5048" s="56"/>
      <c r="H5048" s="84"/>
      <c r="I5048" s="84"/>
      <c r="J5048" s="125"/>
      <c r="K5048" s="125"/>
    </row>
    <row r="5049" spans="1:11" x14ac:dyDescent="0.25">
      <c r="A5049" s="110"/>
      <c r="B5049" s="129"/>
      <c r="C5049" s="129"/>
      <c r="D5049" s="129"/>
      <c r="E5049" s="56"/>
      <c r="F5049" s="133"/>
      <c r="G5049" s="56"/>
      <c r="H5049" s="84"/>
      <c r="I5049" s="84"/>
      <c r="J5049" s="125"/>
      <c r="K5049" s="125"/>
    </row>
    <row r="5050" spans="1:11" x14ac:dyDescent="0.25">
      <c r="A5050" s="110"/>
      <c r="B5050" s="129"/>
      <c r="C5050" s="129"/>
      <c r="D5050" s="129"/>
      <c r="E5050" s="56"/>
      <c r="F5050" s="133"/>
      <c r="G5050" s="56"/>
      <c r="H5050" s="84"/>
      <c r="I5050" s="84"/>
      <c r="J5050" s="125"/>
      <c r="K5050" s="125"/>
    </row>
    <row r="5051" spans="1:11" x14ac:dyDescent="0.25">
      <c r="A5051" s="110"/>
      <c r="B5051" s="129"/>
      <c r="C5051" s="129"/>
      <c r="D5051" s="129"/>
      <c r="E5051" s="56"/>
      <c r="F5051" s="133"/>
      <c r="G5051" s="56"/>
      <c r="H5051" s="84"/>
      <c r="I5051" s="84"/>
      <c r="J5051" s="125"/>
      <c r="K5051" s="125"/>
    </row>
    <row r="5052" spans="1:11" x14ac:dyDescent="0.25">
      <c r="A5052" s="110"/>
      <c r="B5052" s="129"/>
      <c r="C5052" s="129"/>
      <c r="D5052" s="129"/>
      <c r="E5052" s="56"/>
      <c r="F5052" s="133"/>
      <c r="G5052" s="56"/>
      <c r="H5052" s="84"/>
      <c r="I5052" s="84"/>
      <c r="J5052" s="125"/>
      <c r="K5052" s="125"/>
    </row>
    <row r="5053" spans="1:11" x14ac:dyDescent="0.25">
      <c r="A5053" s="110"/>
      <c r="B5053" s="129"/>
      <c r="C5053" s="129"/>
      <c r="D5053" s="129"/>
      <c r="E5053" s="56"/>
      <c r="F5053" s="133"/>
      <c r="G5053" s="56"/>
      <c r="H5053" s="84"/>
      <c r="I5053" s="84"/>
      <c r="J5053" s="125"/>
      <c r="K5053" s="125"/>
    </row>
    <row r="5054" spans="1:11" x14ac:dyDescent="0.25">
      <c r="A5054" s="110"/>
      <c r="B5054" s="129"/>
      <c r="C5054" s="129"/>
      <c r="D5054" s="129"/>
      <c r="E5054" s="56"/>
      <c r="F5054" s="133"/>
      <c r="G5054" s="56"/>
      <c r="H5054" s="84"/>
      <c r="I5054" s="84"/>
      <c r="J5054" s="125"/>
      <c r="K5054" s="125"/>
    </row>
    <row r="5055" spans="1:11" x14ac:dyDescent="0.25">
      <c r="A5055" s="110"/>
      <c r="B5055" s="129"/>
      <c r="C5055" s="129"/>
      <c r="D5055" s="129"/>
      <c r="E5055" s="56"/>
      <c r="F5055" s="133"/>
      <c r="G5055" s="56"/>
      <c r="H5055" s="84"/>
      <c r="I5055" s="84"/>
      <c r="J5055" s="125"/>
      <c r="K5055" s="125"/>
    </row>
    <row r="5056" spans="1:11" x14ac:dyDescent="0.25">
      <c r="A5056" s="110"/>
      <c r="B5056" s="129"/>
      <c r="C5056" s="129"/>
      <c r="D5056" s="129"/>
      <c r="E5056" s="56"/>
      <c r="F5056" s="133"/>
      <c r="G5056" s="56"/>
      <c r="H5056" s="84"/>
      <c r="I5056" s="84"/>
      <c r="J5056" s="125"/>
      <c r="K5056" s="125"/>
    </row>
    <row r="5057" spans="1:11" x14ac:dyDescent="0.25">
      <c r="A5057" s="110"/>
      <c r="B5057" s="129"/>
      <c r="C5057" s="129"/>
      <c r="D5057" s="129"/>
      <c r="E5057" s="56"/>
      <c r="F5057" s="133"/>
      <c r="G5057" s="56"/>
      <c r="H5057" s="84"/>
      <c r="I5057" s="84"/>
      <c r="J5057" s="125"/>
      <c r="K5057" s="125"/>
    </row>
    <row r="5058" spans="1:11" x14ac:dyDescent="0.25">
      <c r="A5058" s="110"/>
      <c r="B5058" s="129"/>
      <c r="C5058" s="129"/>
      <c r="D5058" s="129"/>
      <c r="E5058" s="56"/>
      <c r="F5058" s="133"/>
      <c r="G5058" s="56"/>
      <c r="H5058" s="84"/>
      <c r="I5058" s="84"/>
      <c r="J5058" s="125"/>
      <c r="K5058" s="125"/>
    </row>
    <row r="5059" spans="1:11" x14ac:dyDescent="0.25">
      <c r="A5059" s="110"/>
      <c r="B5059" s="129"/>
      <c r="C5059" s="129"/>
      <c r="D5059" s="129"/>
      <c r="E5059" s="56"/>
      <c r="F5059" s="133"/>
      <c r="G5059" s="56"/>
      <c r="H5059" s="84"/>
      <c r="I5059" s="84"/>
      <c r="J5059" s="125"/>
      <c r="K5059" s="125"/>
    </row>
    <row r="5060" spans="1:11" x14ac:dyDescent="0.25">
      <c r="A5060" s="110"/>
      <c r="B5060" s="129"/>
      <c r="C5060" s="129"/>
      <c r="D5060" s="129"/>
      <c r="E5060" s="56"/>
      <c r="F5060" s="133"/>
      <c r="G5060" s="56"/>
      <c r="H5060" s="84"/>
      <c r="I5060" s="84"/>
      <c r="J5060" s="125"/>
      <c r="K5060" s="125"/>
    </row>
    <row r="5061" spans="1:11" x14ac:dyDescent="0.25">
      <c r="A5061" s="110"/>
      <c r="B5061" s="129"/>
      <c r="C5061" s="129"/>
      <c r="D5061" s="129"/>
      <c r="E5061" s="56"/>
      <c r="F5061" s="133"/>
      <c r="G5061" s="56"/>
      <c r="H5061" s="84"/>
      <c r="I5061" s="84"/>
      <c r="J5061" s="125"/>
      <c r="K5061" s="125"/>
    </row>
    <row r="5062" spans="1:11" x14ac:dyDescent="0.25">
      <c r="A5062" s="110"/>
      <c r="B5062" s="129"/>
      <c r="C5062" s="129"/>
      <c r="D5062" s="129"/>
      <c r="E5062" s="56"/>
      <c r="F5062" s="133"/>
      <c r="G5062" s="56"/>
      <c r="H5062" s="84"/>
      <c r="I5062" s="84"/>
      <c r="J5062" s="125"/>
      <c r="K5062" s="125"/>
    </row>
    <row r="5063" spans="1:11" x14ac:dyDescent="0.25">
      <c r="A5063" s="110"/>
      <c r="B5063" s="129"/>
      <c r="C5063" s="129"/>
      <c r="D5063" s="129"/>
      <c r="E5063" s="56"/>
      <c r="F5063" s="133"/>
      <c r="G5063" s="56"/>
      <c r="H5063" s="84"/>
      <c r="I5063" s="84"/>
      <c r="J5063" s="125"/>
      <c r="K5063" s="125"/>
    </row>
    <row r="5064" spans="1:11" x14ac:dyDescent="0.25">
      <c r="A5064" s="110"/>
      <c r="B5064" s="129"/>
      <c r="C5064" s="129"/>
      <c r="D5064" s="129"/>
      <c r="E5064" s="56"/>
      <c r="F5064" s="133"/>
      <c r="G5064" s="56"/>
      <c r="H5064" s="84"/>
      <c r="I5064" s="84"/>
      <c r="J5064" s="125"/>
      <c r="K5064" s="125"/>
    </row>
    <row r="5065" spans="1:11" x14ac:dyDescent="0.25">
      <c r="A5065" s="110"/>
      <c r="B5065" s="129"/>
      <c r="C5065" s="129"/>
      <c r="D5065" s="129"/>
      <c r="E5065" s="56"/>
      <c r="F5065" s="133"/>
      <c r="G5065" s="56"/>
      <c r="H5065" s="84"/>
      <c r="I5065" s="84"/>
      <c r="J5065" s="125"/>
      <c r="K5065" s="125"/>
    </row>
    <row r="5066" spans="1:11" x14ac:dyDescent="0.25">
      <c r="A5066" s="110"/>
      <c r="B5066" s="129"/>
      <c r="C5066" s="129"/>
      <c r="D5066" s="129"/>
      <c r="E5066" s="56"/>
      <c r="F5066" s="133"/>
      <c r="G5066" s="56"/>
      <c r="H5066" s="84"/>
      <c r="I5066" s="84"/>
      <c r="J5066" s="125"/>
      <c r="K5066" s="125"/>
    </row>
    <row r="5067" spans="1:11" x14ac:dyDescent="0.25">
      <c r="A5067" s="110"/>
      <c r="B5067" s="129"/>
      <c r="C5067" s="129"/>
      <c r="D5067" s="129"/>
      <c r="E5067" s="56"/>
      <c r="F5067" s="133"/>
      <c r="G5067" s="56"/>
      <c r="H5067" s="84"/>
      <c r="I5067" s="84"/>
      <c r="J5067" s="125"/>
      <c r="K5067" s="125"/>
    </row>
    <row r="5068" spans="1:11" x14ac:dyDescent="0.25">
      <c r="A5068" s="110"/>
      <c r="B5068" s="129"/>
      <c r="C5068" s="129"/>
      <c r="D5068" s="129"/>
      <c r="E5068" s="56"/>
      <c r="F5068" s="133"/>
      <c r="G5068" s="56"/>
      <c r="H5068" s="84"/>
      <c r="I5068" s="84"/>
      <c r="J5068" s="125"/>
      <c r="K5068" s="125"/>
    </row>
    <row r="5069" spans="1:11" x14ac:dyDescent="0.25">
      <c r="A5069" s="110"/>
      <c r="B5069" s="129"/>
      <c r="C5069" s="129"/>
      <c r="D5069" s="129"/>
      <c r="E5069" s="56"/>
      <c r="F5069" s="133"/>
      <c r="G5069" s="56"/>
      <c r="H5069" s="84"/>
      <c r="I5069" s="84"/>
      <c r="J5069" s="125"/>
      <c r="K5069" s="125"/>
    </row>
    <row r="5070" spans="1:11" x14ac:dyDescent="0.25">
      <c r="A5070" s="110"/>
      <c r="B5070" s="129"/>
      <c r="C5070" s="129"/>
      <c r="D5070" s="129"/>
      <c r="E5070" s="56"/>
      <c r="F5070" s="133"/>
      <c r="G5070" s="56"/>
      <c r="H5070" s="84"/>
      <c r="I5070" s="84"/>
      <c r="J5070" s="125"/>
      <c r="K5070" s="125"/>
    </row>
    <row r="5071" spans="1:11" x14ac:dyDescent="0.25">
      <c r="A5071" s="110"/>
      <c r="B5071" s="129"/>
      <c r="C5071" s="129"/>
      <c r="D5071" s="129"/>
      <c r="E5071" s="56"/>
      <c r="F5071" s="133"/>
      <c r="G5071" s="56"/>
      <c r="H5071" s="84"/>
      <c r="I5071" s="84"/>
      <c r="J5071" s="125"/>
      <c r="K5071" s="125"/>
    </row>
    <row r="5072" spans="1:11" x14ac:dyDescent="0.25">
      <c r="A5072" s="110"/>
      <c r="B5072" s="129"/>
      <c r="C5072" s="129"/>
      <c r="D5072" s="129"/>
      <c r="E5072" s="56"/>
      <c r="F5072" s="133"/>
      <c r="G5072" s="56"/>
      <c r="H5072" s="84"/>
      <c r="I5072" s="84"/>
      <c r="J5072" s="125"/>
      <c r="K5072" s="125"/>
    </row>
    <row r="5073" spans="1:11" x14ac:dyDescent="0.25">
      <c r="A5073" s="110"/>
      <c r="B5073" s="129"/>
      <c r="C5073" s="129"/>
      <c r="D5073" s="129"/>
      <c r="E5073" s="56"/>
      <c r="F5073" s="133"/>
      <c r="G5073" s="56"/>
      <c r="H5073" s="84"/>
      <c r="I5073" s="84"/>
      <c r="J5073" s="125"/>
      <c r="K5073" s="125"/>
    </row>
    <row r="5074" spans="1:11" x14ac:dyDescent="0.25">
      <c r="A5074" s="110"/>
      <c r="B5074" s="129"/>
      <c r="C5074" s="129"/>
      <c r="D5074" s="129"/>
      <c r="E5074" s="56"/>
      <c r="F5074" s="133"/>
      <c r="G5074" s="56"/>
      <c r="H5074" s="84"/>
      <c r="I5074" s="84"/>
      <c r="J5074" s="125"/>
      <c r="K5074" s="125"/>
    </row>
    <row r="5075" spans="1:11" x14ac:dyDescent="0.25">
      <c r="A5075" s="110"/>
      <c r="B5075" s="129"/>
      <c r="C5075" s="129"/>
      <c r="D5075" s="129"/>
      <c r="E5075" s="56"/>
      <c r="F5075" s="133"/>
      <c r="G5075" s="56"/>
      <c r="H5075" s="84"/>
      <c r="I5075" s="84"/>
      <c r="J5075" s="125"/>
      <c r="K5075" s="125"/>
    </row>
    <row r="5076" spans="1:11" x14ac:dyDescent="0.25">
      <c r="A5076" s="110"/>
      <c r="B5076" s="129"/>
      <c r="C5076" s="129"/>
      <c r="D5076" s="129"/>
      <c r="E5076" s="56"/>
      <c r="F5076" s="133"/>
      <c r="G5076" s="56"/>
      <c r="H5076" s="84"/>
      <c r="I5076" s="84"/>
      <c r="J5076" s="125"/>
      <c r="K5076" s="125"/>
    </row>
    <row r="5077" spans="1:11" x14ac:dyDescent="0.25">
      <c r="A5077" s="110"/>
      <c r="B5077" s="129"/>
      <c r="C5077" s="129"/>
      <c r="D5077" s="129"/>
      <c r="E5077" s="56"/>
      <c r="F5077" s="133"/>
      <c r="G5077" s="56"/>
      <c r="H5077" s="84"/>
      <c r="I5077" s="84"/>
      <c r="J5077" s="125"/>
      <c r="K5077" s="125"/>
    </row>
    <row r="5078" spans="1:11" x14ac:dyDescent="0.25">
      <c r="A5078" s="110"/>
      <c r="B5078" s="129"/>
      <c r="C5078" s="129"/>
      <c r="D5078" s="129"/>
      <c r="E5078" s="56"/>
      <c r="F5078" s="133"/>
      <c r="G5078" s="56"/>
      <c r="H5078" s="84"/>
      <c r="I5078" s="84"/>
      <c r="J5078" s="125"/>
      <c r="K5078" s="125"/>
    </row>
    <row r="5079" spans="1:11" x14ac:dyDescent="0.25">
      <c r="A5079" s="110"/>
      <c r="B5079" s="129"/>
      <c r="C5079" s="129"/>
      <c r="D5079" s="129"/>
      <c r="E5079" s="56"/>
      <c r="F5079" s="133"/>
      <c r="G5079" s="56"/>
      <c r="H5079" s="84"/>
      <c r="I5079" s="84"/>
      <c r="J5079" s="125"/>
      <c r="K5079" s="125"/>
    </row>
    <row r="5080" spans="1:11" x14ac:dyDescent="0.25">
      <c r="A5080" s="110"/>
      <c r="B5080" s="129"/>
      <c r="C5080" s="129"/>
      <c r="D5080" s="129"/>
      <c r="E5080" s="56"/>
      <c r="F5080" s="133"/>
      <c r="G5080" s="56"/>
      <c r="H5080" s="84"/>
      <c r="I5080" s="84"/>
      <c r="J5080" s="125"/>
      <c r="K5080" s="125"/>
    </row>
    <row r="5081" spans="1:11" x14ac:dyDescent="0.25">
      <c r="A5081" s="110"/>
      <c r="B5081" s="129"/>
      <c r="C5081" s="129"/>
      <c r="D5081" s="129"/>
      <c r="E5081" s="56"/>
      <c r="F5081" s="133"/>
      <c r="G5081" s="56"/>
      <c r="H5081" s="84"/>
      <c r="I5081" s="84"/>
      <c r="J5081" s="125"/>
      <c r="K5081" s="125"/>
    </row>
    <row r="5082" spans="1:11" x14ac:dyDescent="0.25">
      <c r="A5082" s="110"/>
      <c r="B5082" s="129"/>
      <c r="C5082" s="129"/>
      <c r="D5082" s="129"/>
      <c r="E5082" s="56"/>
      <c r="F5082" s="133"/>
      <c r="G5082" s="56"/>
      <c r="H5082" s="84"/>
      <c r="I5082" s="84"/>
      <c r="J5082" s="125"/>
      <c r="K5082" s="125"/>
    </row>
    <row r="5083" spans="1:11" x14ac:dyDescent="0.25">
      <c r="A5083" s="110"/>
      <c r="B5083" s="129"/>
      <c r="C5083" s="129"/>
      <c r="D5083" s="129"/>
      <c r="E5083" s="56"/>
      <c r="F5083" s="133"/>
      <c r="G5083" s="56"/>
      <c r="H5083" s="84"/>
      <c r="I5083" s="84"/>
      <c r="J5083" s="125"/>
      <c r="K5083" s="125"/>
    </row>
    <row r="5084" spans="1:11" x14ac:dyDescent="0.25">
      <c r="A5084" s="110"/>
      <c r="B5084" s="129"/>
      <c r="C5084" s="129"/>
      <c r="D5084" s="129"/>
      <c r="E5084" s="56"/>
      <c r="F5084" s="133"/>
      <c r="G5084" s="56"/>
      <c r="H5084" s="84"/>
      <c r="I5084" s="84"/>
      <c r="J5084" s="125"/>
      <c r="K5084" s="125"/>
    </row>
    <row r="5085" spans="1:11" x14ac:dyDescent="0.25">
      <c r="A5085" s="110"/>
      <c r="B5085" s="129"/>
      <c r="C5085" s="129"/>
      <c r="D5085" s="129"/>
      <c r="E5085" s="56"/>
      <c r="F5085" s="133"/>
      <c r="G5085" s="56"/>
      <c r="H5085" s="84"/>
      <c r="I5085" s="84"/>
      <c r="J5085" s="125"/>
      <c r="K5085" s="125"/>
    </row>
    <row r="5086" spans="1:11" x14ac:dyDescent="0.25">
      <c r="A5086" s="110"/>
      <c r="B5086" s="129"/>
      <c r="C5086" s="129"/>
      <c r="D5086" s="129"/>
      <c r="E5086" s="56"/>
      <c r="F5086" s="133"/>
      <c r="G5086" s="56"/>
      <c r="H5086" s="84"/>
      <c r="I5086" s="84"/>
      <c r="J5086" s="125"/>
      <c r="K5086" s="125"/>
    </row>
    <row r="5087" spans="1:11" x14ac:dyDescent="0.25">
      <c r="A5087" s="110"/>
      <c r="B5087" s="129"/>
      <c r="C5087" s="129"/>
      <c r="D5087" s="129"/>
      <c r="E5087" s="56"/>
      <c r="F5087" s="133"/>
      <c r="G5087" s="56"/>
      <c r="H5087" s="84"/>
      <c r="I5087" s="84"/>
      <c r="J5087" s="125"/>
      <c r="K5087" s="125"/>
    </row>
    <row r="5088" spans="1:11" x14ac:dyDescent="0.25">
      <c r="A5088" s="110"/>
      <c r="B5088" s="129"/>
      <c r="C5088" s="129"/>
      <c r="D5088" s="129"/>
      <c r="E5088" s="56"/>
      <c r="F5088" s="133"/>
      <c r="G5088" s="56"/>
      <c r="H5088" s="84"/>
      <c r="I5088" s="84"/>
      <c r="J5088" s="125"/>
      <c r="K5088" s="125"/>
    </row>
    <row r="5089" spans="1:11" x14ac:dyDescent="0.25">
      <c r="A5089" s="110"/>
      <c r="B5089" s="129"/>
      <c r="C5089" s="129"/>
      <c r="D5089" s="129"/>
      <c r="E5089" s="56"/>
      <c r="F5089" s="133"/>
      <c r="G5089" s="56"/>
      <c r="H5089" s="84"/>
      <c r="I5089" s="84"/>
      <c r="J5089" s="125"/>
      <c r="K5089" s="125"/>
    </row>
    <row r="5090" spans="1:11" x14ac:dyDescent="0.25">
      <c r="A5090" s="110"/>
      <c r="B5090" s="129"/>
      <c r="C5090" s="129"/>
      <c r="D5090" s="129"/>
      <c r="E5090" s="56"/>
      <c r="F5090" s="133"/>
      <c r="G5090" s="56"/>
      <c r="H5090" s="84"/>
      <c r="I5090" s="84"/>
      <c r="J5090" s="125"/>
      <c r="K5090" s="125"/>
    </row>
    <row r="5091" spans="1:11" x14ac:dyDescent="0.25">
      <c r="A5091" s="110"/>
      <c r="B5091" s="129"/>
      <c r="C5091" s="129"/>
      <c r="D5091" s="129"/>
      <c r="E5091" s="56"/>
      <c r="F5091" s="133"/>
      <c r="G5091" s="56"/>
      <c r="H5091" s="84"/>
      <c r="I5091" s="84"/>
      <c r="J5091" s="125"/>
      <c r="K5091" s="125"/>
    </row>
    <row r="5092" spans="1:11" x14ac:dyDescent="0.25">
      <c r="A5092" s="110"/>
      <c r="B5092" s="129"/>
      <c r="C5092" s="129"/>
      <c r="D5092" s="129"/>
      <c r="E5092" s="56"/>
      <c r="F5092" s="133"/>
      <c r="G5092" s="56"/>
      <c r="H5092" s="84"/>
      <c r="I5092" s="84"/>
      <c r="J5092" s="125"/>
      <c r="K5092" s="125"/>
    </row>
    <row r="5093" spans="1:11" x14ac:dyDescent="0.25">
      <c r="A5093" s="110"/>
      <c r="B5093" s="129"/>
      <c r="C5093" s="129"/>
      <c r="D5093" s="129"/>
      <c r="E5093" s="56"/>
      <c r="F5093" s="133"/>
      <c r="G5093" s="56"/>
      <c r="H5093" s="84"/>
      <c r="I5093" s="84"/>
      <c r="J5093" s="125"/>
      <c r="K5093" s="125"/>
    </row>
    <row r="5094" spans="1:11" x14ac:dyDescent="0.25">
      <c r="A5094" s="110"/>
      <c r="B5094" s="129"/>
      <c r="C5094" s="129"/>
      <c r="D5094" s="129"/>
      <c r="E5094" s="56"/>
      <c r="F5094" s="133"/>
      <c r="G5094" s="56"/>
      <c r="H5094" s="84"/>
      <c r="I5094" s="84"/>
      <c r="J5094" s="125"/>
      <c r="K5094" s="125"/>
    </row>
    <row r="5095" spans="1:11" x14ac:dyDescent="0.25">
      <c r="A5095" s="110"/>
      <c r="B5095" s="129"/>
      <c r="C5095" s="129"/>
      <c r="D5095" s="129"/>
      <c r="E5095" s="56"/>
      <c r="F5095" s="133"/>
      <c r="G5095" s="56"/>
      <c r="H5095" s="84"/>
      <c r="I5095" s="84"/>
      <c r="J5095" s="125"/>
      <c r="K5095" s="125"/>
    </row>
    <row r="5096" spans="1:11" x14ac:dyDescent="0.25">
      <c r="A5096" s="110"/>
      <c r="B5096" s="129"/>
      <c r="C5096" s="129"/>
      <c r="D5096" s="129"/>
      <c r="E5096" s="56"/>
      <c r="F5096" s="133"/>
      <c r="G5096" s="56"/>
      <c r="H5096" s="84"/>
      <c r="I5096" s="84"/>
      <c r="J5096" s="125"/>
      <c r="K5096" s="125"/>
    </row>
    <row r="5097" spans="1:11" x14ac:dyDescent="0.25">
      <c r="A5097" s="110"/>
      <c r="B5097" s="129"/>
      <c r="C5097" s="129"/>
      <c r="D5097" s="129"/>
      <c r="E5097" s="56"/>
      <c r="F5097" s="133"/>
      <c r="G5097" s="56"/>
      <c r="H5097" s="84"/>
      <c r="I5097" s="84"/>
      <c r="J5097" s="125"/>
      <c r="K5097" s="125"/>
    </row>
    <row r="5098" spans="1:11" x14ac:dyDescent="0.25">
      <c r="A5098" s="110"/>
      <c r="B5098" s="129"/>
      <c r="C5098" s="129"/>
      <c r="D5098" s="129"/>
      <c r="E5098" s="56"/>
      <c r="F5098" s="133"/>
      <c r="G5098" s="56"/>
      <c r="H5098" s="84"/>
      <c r="I5098" s="84"/>
      <c r="J5098" s="125"/>
      <c r="K5098" s="125"/>
    </row>
    <row r="5099" spans="1:11" x14ac:dyDescent="0.25">
      <c r="A5099" s="110"/>
      <c r="B5099" s="129"/>
      <c r="C5099" s="129"/>
      <c r="D5099" s="129"/>
      <c r="E5099" s="56"/>
      <c r="F5099" s="133"/>
      <c r="G5099" s="56"/>
      <c r="H5099" s="84"/>
      <c r="I5099" s="84"/>
      <c r="J5099" s="125"/>
      <c r="K5099" s="125"/>
    </row>
    <row r="5100" spans="1:11" x14ac:dyDescent="0.25">
      <c r="A5100" s="110"/>
      <c r="B5100" s="129"/>
      <c r="C5100" s="129"/>
      <c r="D5100" s="129"/>
      <c r="E5100" s="56"/>
      <c r="F5100" s="133"/>
      <c r="G5100" s="56"/>
      <c r="H5100" s="84"/>
      <c r="I5100" s="84"/>
      <c r="J5100" s="125"/>
      <c r="K5100" s="125"/>
    </row>
    <row r="5101" spans="1:11" x14ac:dyDescent="0.25">
      <c r="A5101" s="110"/>
      <c r="B5101" s="129"/>
      <c r="C5101" s="129"/>
      <c r="D5101" s="129"/>
      <c r="E5101" s="56"/>
      <c r="F5101" s="133"/>
      <c r="G5101" s="56"/>
      <c r="H5101" s="84"/>
      <c r="I5101" s="84"/>
      <c r="J5101" s="125"/>
      <c r="K5101" s="125"/>
    </row>
    <row r="5102" spans="1:11" x14ac:dyDescent="0.25">
      <c r="A5102" s="110"/>
      <c r="B5102" s="129"/>
      <c r="C5102" s="129"/>
      <c r="D5102" s="129"/>
      <c r="E5102" s="56"/>
      <c r="F5102" s="133"/>
      <c r="G5102" s="56"/>
      <c r="H5102" s="84"/>
      <c r="I5102" s="84"/>
      <c r="J5102" s="125"/>
      <c r="K5102" s="125"/>
    </row>
    <row r="5103" spans="1:11" x14ac:dyDescent="0.25">
      <c r="A5103" s="110"/>
      <c r="B5103" s="129"/>
      <c r="C5103" s="129"/>
      <c r="D5103" s="129"/>
      <c r="E5103" s="56"/>
      <c r="F5103" s="133"/>
      <c r="G5103" s="56"/>
      <c r="H5103" s="84"/>
      <c r="I5103" s="84"/>
      <c r="J5103" s="125"/>
      <c r="K5103" s="125"/>
    </row>
    <row r="5104" spans="1:11" x14ac:dyDescent="0.25">
      <c r="A5104" s="110"/>
      <c r="B5104" s="129"/>
      <c r="C5104" s="129"/>
      <c r="D5104" s="129"/>
      <c r="E5104" s="56"/>
      <c r="F5104" s="133"/>
      <c r="G5104" s="56"/>
      <c r="H5104" s="84"/>
      <c r="I5104" s="84"/>
      <c r="J5104" s="125"/>
      <c r="K5104" s="125"/>
    </row>
    <row r="5105" spans="1:11" x14ac:dyDescent="0.25">
      <c r="A5105" s="110"/>
      <c r="B5105" s="129"/>
      <c r="C5105" s="129"/>
      <c r="D5105" s="129"/>
      <c r="E5105" s="56"/>
      <c r="F5105" s="133"/>
      <c r="G5105" s="56"/>
      <c r="H5105" s="84"/>
      <c r="I5105" s="84"/>
      <c r="J5105" s="125"/>
      <c r="K5105" s="125"/>
    </row>
    <row r="5106" spans="1:11" x14ac:dyDescent="0.25">
      <c r="A5106" s="110"/>
      <c r="B5106" s="129"/>
      <c r="C5106" s="129"/>
      <c r="D5106" s="129"/>
      <c r="E5106" s="56"/>
      <c r="F5106" s="133"/>
      <c r="G5106" s="56"/>
      <c r="H5106" s="84"/>
      <c r="I5106" s="84"/>
      <c r="J5106" s="125"/>
      <c r="K5106" s="125"/>
    </row>
    <row r="5107" spans="1:11" x14ac:dyDescent="0.25">
      <c r="A5107" s="110"/>
      <c r="B5107" s="129"/>
      <c r="C5107" s="129"/>
      <c r="D5107" s="129"/>
      <c r="E5107" s="56"/>
      <c r="F5107" s="133"/>
      <c r="G5107" s="56"/>
      <c r="H5107" s="84"/>
      <c r="I5107" s="84"/>
      <c r="J5107" s="125"/>
      <c r="K5107" s="125"/>
    </row>
    <row r="5108" spans="1:11" x14ac:dyDescent="0.25">
      <c r="A5108" s="110"/>
      <c r="B5108" s="129"/>
      <c r="C5108" s="129"/>
      <c r="D5108" s="129"/>
      <c r="E5108" s="56"/>
      <c r="F5108" s="133"/>
      <c r="G5108" s="56"/>
      <c r="H5108" s="84"/>
      <c r="I5108" s="84"/>
      <c r="J5108" s="125"/>
      <c r="K5108" s="125"/>
    </row>
    <row r="5109" spans="1:11" x14ac:dyDescent="0.25">
      <c r="A5109" s="110"/>
      <c r="B5109" s="129"/>
      <c r="C5109" s="129"/>
      <c r="D5109" s="129"/>
      <c r="E5109" s="56"/>
      <c r="F5109" s="133"/>
      <c r="G5109" s="56"/>
      <c r="H5109" s="84"/>
      <c r="I5109" s="84"/>
      <c r="J5109" s="125"/>
      <c r="K5109" s="125"/>
    </row>
    <row r="5110" spans="1:11" x14ac:dyDescent="0.25">
      <c r="A5110" s="110"/>
      <c r="B5110" s="129"/>
      <c r="C5110" s="129"/>
      <c r="D5110" s="129"/>
      <c r="E5110" s="56"/>
      <c r="F5110" s="133"/>
      <c r="G5110" s="56"/>
      <c r="H5110" s="84"/>
      <c r="I5110" s="84"/>
      <c r="J5110" s="125"/>
      <c r="K5110" s="125"/>
    </row>
    <row r="5111" spans="1:11" x14ac:dyDescent="0.25">
      <c r="A5111" s="110"/>
      <c r="B5111" s="129"/>
      <c r="C5111" s="129"/>
      <c r="D5111" s="129"/>
      <c r="E5111" s="56"/>
      <c r="F5111" s="133"/>
      <c r="G5111" s="56"/>
      <c r="H5111" s="84"/>
      <c r="I5111" s="84"/>
      <c r="J5111" s="125"/>
      <c r="K5111" s="125"/>
    </row>
    <row r="5112" spans="1:11" x14ac:dyDescent="0.25">
      <c r="A5112" s="110"/>
      <c r="B5112" s="129"/>
      <c r="C5112" s="129"/>
      <c r="D5112" s="129"/>
      <c r="E5112" s="56"/>
      <c r="F5112" s="133"/>
      <c r="G5112" s="56"/>
      <c r="H5112" s="84"/>
      <c r="I5112" s="84"/>
      <c r="J5112" s="125"/>
      <c r="K5112" s="125"/>
    </row>
    <row r="5113" spans="1:11" x14ac:dyDescent="0.25">
      <c r="A5113" s="110"/>
      <c r="B5113" s="129"/>
      <c r="C5113" s="129"/>
      <c r="D5113" s="129"/>
      <c r="E5113" s="56"/>
      <c r="F5113" s="133"/>
      <c r="G5113" s="56"/>
      <c r="H5113" s="84"/>
      <c r="I5113" s="84"/>
      <c r="J5113" s="125"/>
      <c r="K5113" s="125"/>
    </row>
    <row r="5114" spans="1:11" x14ac:dyDescent="0.25">
      <c r="A5114" s="110"/>
      <c r="B5114" s="129"/>
      <c r="C5114" s="129"/>
      <c r="D5114" s="129"/>
      <c r="E5114" s="56"/>
      <c r="F5114" s="133"/>
      <c r="G5114" s="56"/>
      <c r="H5114" s="84"/>
      <c r="I5114" s="84"/>
      <c r="J5114" s="125"/>
      <c r="K5114" s="125"/>
    </row>
    <row r="5115" spans="1:11" x14ac:dyDescent="0.25">
      <c r="A5115" s="110"/>
      <c r="B5115" s="129"/>
      <c r="C5115" s="129"/>
      <c r="D5115" s="129"/>
      <c r="E5115" s="56"/>
      <c r="F5115" s="133"/>
      <c r="G5115" s="56"/>
      <c r="H5115" s="84"/>
      <c r="I5115" s="84"/>
      <c r="J5115" s="125"/>
      <c r="K5115" s="125"/>
    </row>
    <row r="5116" spans="1:11" x14ac:dyDescent="0.25">
      <c r="A5116" s="110"/>
      <c r="B5116" s="129"/>
      <c r="C5116" s="129"/>
      <c r="D5116" s="129"/>
      <c r="E5116" s="56"/>
      <c r="F5116" s="133"/>
      <c r="G5116" s="56"/>
      <c r="H5116" s="84"/>
      <c r="I5116" s="84"/>
      <c r="J5116" s="125"/>
      <c r="K5116" s="125"/>
    </row>
    <row r="5117" spans="1:11" x14ac:dyDescent="0.25">
      <c r="A5117" s="110"/>
      <c r="B5117" s="129"/>
      <c r="C5117" s="129"/>
      <c r="D5117" s="129"/>
      <c r="E5117" s="56"/>
      <c r="F5117" s="133"/>
      <c r="G5117" s="56"/>
      <c r="H5117" s="84"/>
      <c r="I5117" s="84"/>
      <c r="J5117" s="125"/>
      <c r="K5117" s="125"/>
    </row>
    <row r="5118" spans="1:11" x14ac:dyDescent="0.25">
      <c r="A5118" s="110"/>
      <c r="B5118" s="129"/>
      <c r="C5118" s="129"/>
      <c r="D5118" s="129"/>
      <c r="E5118" s="56"/>
      <c r="F5118" s="133"/>
      <c r="G5118" s="56"/>
      <c r="H5118" s="84"/>
      <c r="I5118" s="84"/>
      <c r="J5118" s="125"/>
      <c r="K5118" s="125"/>
    </row>
    <row r="5119" spans="1:11" x14ac:dyDescent="0.25">
      <c r="A5119" s="110"/>
      <c r="B5119" s="129"/>
      <c r="C5119" s="129"/>
      <c r="D5119" s="129"/>
      <c r="E5119" s="56"/>
      <c r="F5119" s="133"/>
      <c r="G5119" s="56"/>
      <c r="H5119" s="84"/>
      <c r="I5119" s="84"/>
      <c r="J5119" s="125"/>
      <c r="K5119" s="125"/>
    </row>
    <row r="5120" spans="1:11" x14ac:dyDescent="0.25">
      <c r="A5120" s="110"/>
      <c r="B5120" s="129"/>
      <c r="C5120" s="129"/>
      <c r="D5120" s="129"/>
      <c r="E5120" s="56"/>
      <c r="F5120" s="133"/>
      <c r="G5120" s="56"/>
      <c r="H5120" s="84"/>
      <c r="I5120" s="84"/>
      <c r="J5120" s="125"/>
      <c r="K5120" s="125"/>
    </row>
    <row r="5121" spans="1:11" x14ac:dyDescent="0.25">
      <c r="A5121" s="110"/>
      <c r="B5121" s="129"/>
      <c r="C5121" s="129"/>
      <c r="D5121" s="129"/>
      <c r="E5121" s="56"/>
      <c r="F5121" s="133"/>
      <c r="G5121" s="56"/>
      <c r="H5121" s="84"/>
      <c r="I5121" s="84"/>
      <c r="J5121" s="125"/>
      <c r="K5121" s="125"/>
    </row>
    <row r="5122" spans="1:11" x14ac:dyDescent="0.25">
      <c r="A5122" s="110"/>
      <c r="B5122" s="129"/>
      <c r="C5122" s="129"/>
      <c r="D5122" s="129"/>
      <c r="E5122" s="56"/>
      <c r="F5122" s="133"/>
      <c r="G5122" s="56"/>
      <c r="H5122" s="84"/>
      <c r="I5122" s="84"/>
      <c r="J5122" s="125"/>
      <c r="K5122" s="125"/>
    </row>
    <row r="5123" spans="1:11" x14ac:dyDescent="0.25">
      <c r="A5123" s="110"/>
      <c r="B5123" s="129"/>
      <c r="C5123" s="129"/>
      <c r="D5123" s="129"/>
      <c r="E5123" s="56"/>
      <c r="F5123" s="133"/>
      <c r="G5123" s="56"/>
      <c r="H5123" s="84"/>
      <c r="I5123" s="84"/>
      <c r="J5123" s="125"/>
      <c r="K5123" s="125"/>
    </row>
    <row r="5124" spans="1:11" x14ac:dyDescent="0.25">
      <c r="A5124" s="110"/>
      <c r="B5124" s="129"/>
      <c r="C5124" s="129"/>
      <c r="D5124" s="129"/>
      <c r="E5124" s="56"/>
      <c r="F5124" s="133"/>
      <c r="G5124" s="56"/>
      <c r="H5124" s="84"/>
      <c r="I5124" s="84"/>
      <c r="J5124" s="125"/>
      <c r="K5124" s="125"/>
    </row>
    <row r="5125" spans="1:11" x14ac:dyDescent="0.25">
      <c r="A5125" s="110"/>
      <c r="B5125" s="129"/>
      <c r="C5125" s="129"/>
      <c r="D5125" s="129"/>
      <c r="E5125" s="56"/>
      <c r="F5125" s="133"/>
      <c r="G5125" s="56"/>
      <c r="H5125" s="84"/>
      <c r="I5125" s="84"/>
      <c r="J5125" s="125"/>
      <c r="K5125" s="125"/>
    </row>
    <row r="5126" spans="1:11" x14ac:dyDescent="0.25">
      <c r="A5126" s="110"/>
      <c r="B5126" s="129"/>
      <c r="C5126" s="129"/>
      <c r="D5126" s="129"/>
      <c r="E5126" s="56"/>
      <c r="F5126" s="133"/>
      <c r="G5126" s="56"/>
      <c r="H5126" s="84"/>
      <c r="I5126" s="84"/>
      <c r="J5126" s="125"/>
      <c r="K5126" s="125"/>
    </row>
    <row r="5127" spans="1:11" x14ac:dyDescent="0.25">
      <c r="A5127" s="110"/>
      <c r="B5127" s="129"/>
      <c r="C5127" s="129"/>
      <c r="D5127" s="129"/>
      <c r="E5127" s="56"/>
      <c r="F5127" s="133"/>
      <c r="G5127" s="56"/>
      <c r="H5127" s="84"/>
      <c r="I5127" s="84"/>
      <c r="J5127" s="125"/>
      <c r="K5127" s="125"/>
    </row>
    <row r="5128" spans="1:11" x14ac:dyDescent="0.25">
      <c r="A5128" s="110"/>
      <c r="B5128" s="129"/>
      <c r="C5128" s="129"/>
      <c r="D5128" s="129"/>
      <c r="E5128" s="56"/>
      <c r="F5128" s="133"/>
      <c r="G5128" s="56"/>
      <c r="H5128" s="84"/>
      <c r="I5128" s="84"/>
      <c r="J5128" s="125"/>
      <c r="K5128" s="125"/>
    </row>
    <row r="5129" spans="1:11" x14ac:dyDescent="0.25">
      <c r="A5129" s="110"/>
      <c r="B5129" s="129"/>
      <c r="C5129" s="129"/>
      <c r="D5129" s="129"/>
      <c r="E5129" s="56"/>
      <c r="F5129" s="133"/>
      <c r="G5129" s="56"/>
      <c r="H5129" s="84"/>
      <c r="I5129" s="84"/>
      <c r="J5129" s="125"/>
      <c r="K5129" s="125"/>
    </row>
    <row r="5130" spans="1:11" x14ac:dyDescent="0.25">
      <c r="A5130" s="110"/>
      <c r="B5130" s="129"/>
      <c r="C5130" s="129"/>
      <c r="D5130" s="129"/>
      <c r="E5130" s="56"/>
      <c r="F5130" s="133"/>
      <c r="G5130" s="56"/>
      <c r="H5130" s="84"/>
      <c r="I5130" s="84"/>
      <c r="J5130" s="125"/>
      <c r="K5130" s="125"/>
    </row>
    <row r="5131" spans="1:11" x14ac:dyDescent="0.25">
      <c r="A5131" s="110"/>
      <c r="B5131" s="129"/>
      <c r="C5131" s="129"/>
      <c r="D5131" s="129"/>
      <c r="E5131" s="56"/>
      <c r="F5131" s="133"/>
      <c r="G5131" s="56"/>
      <c r="H5131" s="84"/>
      <c r="I5131" s="84"/>
      <c r="J5131" s="125"/>
      <c r="K5131" s="125"/>
    </row>
    <row r="5132" spans="1:11" x14ac:dyDescent="0.25">
      <c r="A5132" s="110"/>
      <c r="B5132" s="129"/>
      <c r="C5132" s="129"/>
      <c r="D5132" s="129"/>
      <c r="E5132" s="56"/>
      <c r="F5132" s="133"/>
      <c r="G5132" s="56"/>
      <c r="H5132" s="84"/>
      <c r="I5132" s="84"/>
      <c r="J5132" s="125"/>
      <c r="K5132" s="125"/>
    </row>
    <row r="5133" spans="1:11" x14ac:dyDescent="0.25">
      <c r="A5133" s="110"/>
      <c r="B5133" s="129"/>
      <c r="C5133" s="129"/>
      <c r="D5133" s="129"/>
      <c r="E5133" s="56"/>
      <c r="F5133" s="133"/>
      <c r="G5133" s="56"/>
      <c r="H5133" s="84"/>
      <c r="I5133" s="84"/>
      <c r="J5133" s="125"/>
      <c r="K5133" s="125"/>
    </row>
    <row r="5134" spans="1:11" x14ac:dyDescent="0.25">
      <c r="A5134" s="110"/>
      <c r="B5134" s="129"/>
      <c r="C5134" s="129"/>
      <c r="D5134" s="129"/>
      <c r="E5134" s="56"/>
      <c r="F5134" s="133"/>
      <c r="G5134" s="56"/>
      <c r="H5134" s="84"/>
      <c r="I5134" s="84"/>
      <c r="J5134" s="125"/>
      <c r="K5134" s="125"/>
    </row>
    <row r="5135" spans="1:11" x14ac:dyDescent="0.25">
      <c r="A5135" s="110"/>
      <c r="B5135" s="129"/>
      <c r="C5135" s="129"/>
      <c r="D5135" s="129"/>
      <c r="E5135" s="56"/>
      <c r="F5135" s="133"/>
      <c r="G5135" s="56"/>
      <c r="H5135" s="84"/>
      <c r="I5135" s="84"/>
      <c r="J5135" s="125"/>
      <c r="K5135" s="125"/>
    </row>
    <row r="5136" spans="1:11" x14ac:dyDescent="0.25">
      <c r="A5136" s="110"/>
      <c r="B5136" s="129"/>
      <c r="C5136" s="129"/>
      <c r="D5136" s="129"/>
      <c r="E5136" s="56"/>
      <c r="F5136" s="133"/>
      <c r="G5136" s="56"/>
      <c r="H5136" s="84"/>
      <c r="I5136" s="84"/>
      <c r="J5136" s="125"/>
      <c r="K5136" s="125"/>
    </row>
    <row r="5137" spans="1:11" x14ac:dyDescent="0.25">
      <c r="A5137" s="110"/>
      <c r="B5137" s="129"/>
      <c r="C5137" s="129"/>
      <c r="D5137" s="129"/>
      <c r="E5137" s="56"/>
      <c r="F5137" s="133"/>
      <c r="G5137" s="56"/>
      <c r="H5137" s="84"/>
      <c r="I5137" s="84"/>
      <c r="J5137" s="125"/>
      <c r="K5137" s="125"/>
    </row>
    <row r="5138" spans="1:11" x14ac:dyDescent="0.25">
      <c r="A5138" s="110"/>
      <c r="B5138" s="129"/>
      <c r="C5138" s="129"/>
      <c r="D5138" s="129"/>
      <c r="E5138" s="56"/>
      <c r="F5138" s="133"/>
      <c r="G5138" s="56"/>
      <c r="H5138" s="84"/>
      <c r="I5138" s="84"/>
      <c r="J5138" s="125"/>
      <c r="K5138" s="125"/>
    </row>
    <row r="5139" spans="1:11" x14ac:dyDescent="0.25">
      <c r="A5139" s="110"/>
      <c r="B5139" s="129"/>
      <c r="C5139" s="129"/>
      <c r="D5139" s="129"/>
      <c r="E5139" s="56"/>
      <c r="F5139" s="133"/>
      <c r="G5139" s="56"/>
      <c r="H5139" s="84"/>
      <c r="I5139" s="84"/>
      <c r="J5139" s="125"/>
      <c r="K5139" s="125"/>
    </row>
    <row r="5140" spans="1:11" x14ac:dyDescent="0.25">
      <c r="A5140" s="110"/>
      <c r="B5140" s="129"/>
      <c r="C5140" s="129"/>
      <c r="D5140" s="129"/>
      <c r="E5140" s="56"/>
      <c r="F5140" s="133"/>
      <c r="G5140" s="56"/>
      <c r="H5140" s="84"/>
      <c r="I5140" s="84"/>
      <c r="J5140" s="125"/>
      <c r="K5140" s="125"/>
    </row>
    <row r="5141" spans="1:11" x14ac:dyDescent="0.25">
      <c r="A5141" s="110"/>
      <c r="B5141" s="129"/>
      <c r="C5141" s="129"/>
      <c r="D5141" s="129"/>
      <c r="E5141" s="56"/>
      <c r="F5141" s="133"/>
      <c r="G5141" s="56"/>
      <c r="H5141" s="84"/>
      <c r="I5141" s="84"/>
      <c r="J5141" s="125"/>
      <c r="K5141" s="125"/>
    </row>
    <row r="5142" spans="1:11" x14ac:dyDescent="0.25">
      <c r="A5142" s="110"/>
      <c r="B5142" s="129"/>
      <c r="C5142" s="129"/>
      <c r="D5142" s="129"/>
      <c r="E5142" s="56"/>
      <c r="F5142" s="133"/>
      <c r="G5142" s="56"/>
      <c r="H5142" s="84"/>
      <c r="I5142" s="84"/>
      <c r="J5142" s="125"/>
      <c r="K5142" s="125"/>
    </row>
    <row r="5143" spans="1:11" x14ac:dyDescent="0.25">
      <c r="A5143" s="110"/>
      <c r="B5143" s="129"/>
      <c r="C5143" s="129"/>
      <c r="D5143" s="129"/>
      <c r="E5143" s="56"/>
      <c r="F5143" s="133"/>
      <c r="G5143" s="56"/>
      <c r="H5143" s="84"/>
      <c r="I5143" s="84"/>
      <c r="J5143" s="125"/>
      <c r="K5143" s="125"/>
    </row>
    <row r="5144" spans="1:11" x14ac:dyDescent="0.25">
      <c r="A5144" s="110"/>
      <c r="B5144" s="129"/>
      <c r="C5144" s="129"/>
      <c r="D5144" s="129"/>
      <c r="E5144" s="56"/>
      <c r="F5144" s="133"/>
      <c r="G5144" s="56"/>
      <c r="H5144" s="84"/>
      <c r="I5144" s="84"/>
      <c r="J5144" s="125"/>
      <c r="K5144" s="125"/>
    </row>
    <row r="5145" spans="1:11" x14ac:dyDescent="0.25">
      <c r="A5145" s="110"/>
      <c r="B5145" s="129"/>
      <c r="C5145" s="129"/>
      <c r="D5145" s="129"/>
      <c r="E5145" s="56"/>
      <c r="F5145" s="133"/>
      <c r="G5145" s="56"/>
      <c r="H5145" s="84"/>
      <c r="I5145" s="84"/>
      <c r="J5145" s="125"/>
      <c r="K5145" s="125"/>
    </row>
    <row r="5146" spans="1:11" x14ac:dyDescent="0.25">
      <c r="A5146" s="110"/>
      <c r="B5146" s="129"/>
      <c r="C5146" s="129"/>
      <c r="D5146" s="129"/>
      <c r="E5146" s="56"/>
      <c r="F5146" s="133"/>
      <c r="G5146" s="56"/>
      <c r="H5146" s="84"/>
      <c r="I5146" s="84"/>
      <c r="J5146" s="125"/>
      <c r="K5146" s="125"/>
    </row>
    <row r="5147" spans="1:11" x14ac:dyDescent="0.25">
      <c r="A5147" s="110"/>
      <c r="B5147" s="129"/>
      <c r="C5147" s="129"/>
      <c r="D5147" s="129"/>
      <c r="E5147" s="56"/>
      <c r="F5147" s="133"/>
      <c r="G5147" s="56"/>
      <c r="H5147" s="84"/>
      <c r="I5147" s="84"/>
      <c r="J5147" s="125"/>
      <c r="K5147" s="125"/>
    </row>
    <row r="5148" spans="1:11" x14ac:dyDescent="0.25">
      <c r="A5148" s="110"/>
      <c r="B5148" s="129"/>
      <c r="C5148" s="129"/>
      <c r="D5148" s="129"/>
      <c r="E5148" s="56"/>
      <c r="F5148" s="133"/>
      <c r="G5148" s="56"/>
      <c r="H5148" s="84"/>
      <c r="I5148" s="84"/>
      <c r="J5148" s="125"/>
      <c r="K5148" s="125"/>
    </row>
    <row r="5149" spans="1:11" x14ac:dyDescent="0.25">
      <c r="A5149" s="110"/>
      <c r="B5149" s="129"/>
      <c r="C5149" s="129"/>
      <c r="D5149" s="129"/>
      <c r="E5149" s="56"/>
      <c r="F5149" s="133"/>
      <c r="G5149" s="56"/>
      <c r="H5149" s="84"/>
      <c r="I5149" s="84"/>
      <c r="J5149" s="125"/>
      <c r="K5149" s="125"/>
    </row>
    <row r="5150" spans="1:11" x14ac:dyDescent="0.25">
      <c r="A5150" s="110"/>
      <c r="B5150" s="129"/>
      <c r="C5150" s="129"/>
      <c r="D5150" s="129"/>
      <c r="E5150" s="56"/>
      <c r="F5150" s="133"/>
      <c r="G5150" s="56"/>
      <c r="H5150" s="84"/>
      <c r="I5150" s="84"/>
      <c r="J5150" s="125"/>
      <c r="K5150" s="125"/>
    </row>
    <row r="5151" spans="1:11" x14ac:dyDescent="0.25">
      <c r="A5151" s="110"/>
      <c r="B5151" s="129"/>
      <c r="C5151" s="129"/>
      <c r="D5151" s="129"/>
      <c r="E5151" s="56"/>
      <c r="F5151" s="133"/>
      <c r="G5151" s="56"/>
      <c r="H5151" s="84"/>
      <c r="I5151" s="84"/>
      <c r="J5151" s="125"/>
      <c r="K5151" s="125"/>
    </row>
    <row r="5152" spans="1:11" x14ac:dyDescent="0.25">
      <c r="A5152" s="110"/>
      <c r="B5152" s="129"/>
      <c r="C5152" s="129"/>
      <c r="D5152" s="129"/>
      <c r="E5152" s="56"/>
      <c r="F5152" s="133"/>
      <c r="G5152" s="56"/>
      <c r="H5152" s="84"/>
      <c r="I5152" s="84"/>
      <c r="J5152" s="125"/>
      <c r="K5152" s="125"/>
    </row>
    <row r="5153" spans="1:11" x14ac:dyDescent="0.25">
      <c r="A5153" s="110"/>
      <c r="B5153" s="129"/>
      <c r="C5153" s="129"/>
      <c r="D5153" s="129"/>
      <c r="E5153" s="56"/>
      <c r="F5153" s="133"/>
      <c r="G5153" s="56"/>
      <c r="H5153" s="84"/>
      <c r="I5153" s="84"/>
      <c r="J5153" s="125"/>
      <c r="K5153" s="125"/>
    </row>
    <row r="5154" spans="1:11" x14ac:dyDescent="0.25">
      <c r="A5154" s="110"/>
      <c r="B5154" s="129"/>
      <c r="C5154" s="129"/>
      <c r="D5154" s="129"/>
      <c r="E5154" s="56"/>
      <c r="F5154" s="133"/>
      <c r="G5154" s="56"/>
      <c r="H5154" s="84"/>
      <c r="I5154" s="84"/>
      <c r="J5154" s="125"/>
      <c r="K5154" s="125"/>
    </row>
    <row r="5155" spans="1:11" x14ac:dyDescent="0.25">
      <c r="A5155" s="110"/>
      <c r="B5155" s="129"/>
      <c r="C5155" s="129"/>
      <c r="D5155" s="129"/>
      <c r="E5155" s="56"/>
      <c r="F5155" s="133"/>
      <c r="G5155" s="56"/>
      <c r="H5155" s="84"/>
      <c r="I5155" s="84"/>
      <c r="J5155" s="125"/>
      <c r="K5155" s="125"/>
    </row>
    <row r="5156" spans="1:11" x14ac:dyDescent="0.25">
      <c r="A5156" s="110"/>
      <c r="B5156" s="129"/>
      <c r="C5156" s="129"/>
      <c r="D5156" s="129"/>
      <c r="E5156" s="56"/>
      <c r="F5156" s="133"/>
      <c r="G5156" s="56"/>
      <c r="H5156" s="84"/>
      <c r="I5156" s="84"/>
      <c r="J5156" s="125"/>
      <c r="K5156" s="125"/>
    </row>
    <row r="5157" spans="1:11" x14ac:dyDescent="0.25">
      <c r="A5157" s="110"/>
      <c r="B5157" s="129"/>
      <c r="C5157" s="129"/>
      <c r="D5157" s="129"/>
      <c r="E5157" s="56"/>
      <c r="F5157" s="133"/>
      <c r="G5157" s="56"/>
      <c r="H5157" s="84"/>
      <c r="I5157" s="84"/>
      <c r="J5157" s="125"/>
      <c r="K5157" s="125"/>
    </row>
    <row r="5158" spans="1:11" x14ac:dyDescent="0.25">
      <c r="A5158" s="110"/>
      <c r="B5158" s="129"/>
      <c r="C5158" s="129"/>
      <c r="D5158" s="129"/>
      <c r="E5158" s="56"/>
      <c r="F5158" s="133"/>
      <c r="G5158" s="56"/>
      <c r="H5158" s="84"/>
      <c r="I5158" s="84"/>
      <c r="J5158" s="125"/>
      <c r="K5158" s="125"/>
    </row>
    <row r="5159" spans="1:11" x14ac:dyDescent="0.25">
      <c r="A5159" s="110"/>
      <c r="B5159" s="129"/>
      <c r="C5159" s="129"/>
      <c r="D5159" s="129"/>
      <c r="E5159" s="56"/>
      <c r="F5159" s="133"/>
      <c r="G5159" s="56"/>
      <c r="H5159" s="84"/>
      <c r="I5159" s="84"/>
      <c r="J5159" s="125"/>
      <c r="K5159" s="125"/>
    </row>
    <row r="5160" spans="1:11" x14ac:dyDescent="0.25">
      <c r="A5160" s="110"/>
      <c r="B5160" s="129"/>
      <c r="C5160" s="129"/>
      <c r="D5160" s="129"/>
      <c r="E5160" s="56"/>
      <c r="F5160" s="133"/>
      <c r="G5160" s="56"/>
      <c r="H5160" s="84"/>
      <c r="I5160" s="84"/>
      <c r="J5160" s="125"/>
      <c r="K5160" s="125"/>
    </row>
    <row r="5161" spans="1:11" x14ac:dyDescent="0.25">
      <c r="A5161" s="110"/>
      <c r="B5161" s="129"/>
      <c r="C5161" s="129"/>
      <c r="D5161" s="129"/>
      <c r="E5161" s="56"/>
      <c r="F5161" s="133"/>
      <c r="G5161" s="56"/>
      <c r="H5161" s="84"/>
      <c r="I5161" s="84"/>
      <c r="J5161" s="125"/>
      <c r="K5161" s="125"/>
    </row>
    <row r="5162" spans="1:11" x14ac:dyDescent="0.25">
      <c r="A5162" s="110"/>
      <c r="B5162" s="129"/>
      <c r="C5162" s="129"/>
      <c r="D5162" s="129"/>
      <c r="E5162" s="56"/>
      <c r="F5162" s="133"/>
      <c r="G5162" s="56"/>
      <c r="H5162" s="84"/>
      <c r="I5162" s="84"/>
      <c r="J5162" s="125"/>
      <c r="K5162" s="125"/>
    </row>
    <row r="5163" spans="1:11" x14ac:dyDescent="0.25">
      <c r="A5163" s="110"/>
      <c r="B5163" s="129"/>
      <c r="C5163" s="129"/>
      <c r="D5163" s="129"/>
      <c r="E5163" s="56"/>
      <c r="F5163" s="133"/>
      <c r="G5163" s="56"/>
      <c r="H5163" s="84"/>
      <c r="I5163" s="84"/>
      <c r="J5163" s="125"/>
      <c r="K5163" s="125"/>
    </row>
    <row r="5164" spans="1:11" x14ac:dyDescent="0.25">
      <c r="A5164" s="110"/>
      <c r="B5164" s="129"/>
      <c r="C5164" s="129"/>
      <c r="D5164" s="129"/>
      <c r="E5164" s="56"/>
      <c r="F5164" s="133"/>
      <c r="G5164" s="56"/>
      <c r="H5164" s="84"/>
      <c r="I5164" s="84"/>
      <c r="J5164" s="125"/>
      <c r="K5164" s="125"/>
    </row>
    <row r="5165" spans="1:11" x14ac:dyDescent="0.25">
      <c r="A5165" s="110"/>
      <c r="B5165" s="129"/>
      <c r="C5165" s="129"/>
      <c r="D5165" s="129"/>
      <c r="E5165" s="56"/>
      <c r="F5165" s="133"/>
      <c r="G5165" s="56"/>
      <c r="H5165" s="84"/>
      <c r="I5165" s="84"/>
      <c r="J5165" s="125"/>
      <c r="K5165" s="125"/>
    </row>
    <row r="5166" spans="1:11" x14ac:dyDescent="0.25">
      <c r="A5166" s="110"/>
      <c r="B5166" s="129"/>
      <c r="C5166" s="129"/>
      <c r="D5166" s="129"/>
      <c r="E5166" s="56"/>
      <c r="F5166" s="133"/>
      <c r="G5166" s="56"/>
      <c r="H5166" s="84"/>
      <c r="I5166" s="84"/>
      <c r="J5166" s="125"/>
      <c r="K5166" s="125"/>
    </row>
    <row r="5167" spans="1:11" x14ac:dyDescent="0.25">
      <c r="A5167" s="110"/>
      <c r="B5167" s="129"/>
      <c r="C5167" s="129"/>
      <c r="D5167" s="129"/>
      <c r="E5167" s="56"/>
      <c r="F5167" s="133"/>
      <c r="G5167" s="56"/>
      <c r="H5167" s="84"/>
      <c r="I5167" s="84"/>
      <c r="J5167" s="125"/>
      <c r="K5167" s="125"/>
    </row>
    <row r="5168" spans="1:11" x14ac:dyDescent="0.25">
      <c r="A5168" s="110"/>
      <c r="B5168" s="129"/>
      <c r="C5168" s="129"/>
      <c r="D5168" s="129"/>
      <c r="E5168" s="56"/>
      <c r="F5168" s="133"/>
      <c r="G5168" s="56"/>
      <c r="H5168" s="84"/>
      <c r="I5168" s="84"/>
      <c r="J5168" s="125"/>
      <c r="K5168" s="125"/>
    </row>
    <row r="5169" spans="1:11" x14ac:dyDescent="0.25">
      <c r="A5169" s="110"/>
      <c r="B5169" s="129"/>
      <c r="C5169" s="129"/>
      <c r="D5169" s="129"/>
      <c r="E5169" s="56"/>
      <c r="F5169" s="133"/>
      <c r="G5169" s="56"/>
      <c r="H5169" s="84"/>
      <c r="I5169" s="84"/>
      <c r="J5169" s="125"/>
      <c r="K5169" s="125"/>
    </row>
    <row r="5170" spans="1:11" x14ac:dyDescent="0.25">
      <c r="A5170" s="110"/>
      <c r="B5170" s="129"/>
      <c r="C5170" s="129"/>
      <c r="D5170" s="129"/>
      <c r="E5170" s="56"/>
      <c r="F5170" s="133"/>
      <c r="G5170" s="56"/>
      <c r="H5170" s="84"/>
      <c r="I5170" s="84"/>
      <c r="J5170" s="125"/>
      <c r="K5170" s="125"/>
    </row>
    <row r="5171" spans="1:11" x14ac:dyDescent="0.25">
      <c r="A5171" s="110"/>
      <c r="B5171" s="129"/>
      <c r="C5171" s="129"/>
      <c r="D5171" s="129"/>
      <c r="E5171" s="56"/>
      <c r="F5171" s="133"/>
      <c r="G5171" s="56"/>
      <c r="H5171" s="84"/>
      <c r="I5171" s="84"/>
      <c r="J5171" s="125"/>
      <c r="K5171" s="125"/>
    </row>
    <row r="5172" spans="1:11" x14ac:dyDescent="0.25">
      <c r="A5172" s="110"/>
      <c r="B5172" s="129"/>
      <c r="C5172" s="129"/>
      <c r="D5172" s="129"/>
      <c r="E5172" s="56"/>
      <c r="F5172" s="133"/>
      <c r="G5172" s="56"/>
      <c r="H5172" s="84"/>
      <c r="I5172" s="84"/>
      <c r="J5172" s="125"/>
      <c r="K5172" s="125"/>
    </row>
    <row r="5173" spans="1:11" x14ac:dyDescent="0.25">
      <c r="A5173" s="110"/>
      <c r="B5173" s="129"/>
      <c r="C5173" s="129"/>
      <c r="D5173" s="129"/>
      <c r="E5173" s="56"/>
      <c r="F5173" s="133"/>
      <c r="G5173" s="56"/>
      <c r="H5173" s="84"/>
      <c r="I5173" s="84"/>
      <c r="J5173" s="125"/>
      <c r="K5173" s="125"/>
    </row>
    <row r="5174" spans="1:11" x14ac:dyDescent="0.25">
      <c r="A5174" s="110"/>
      <c r="B5174" s="129"/>
      <c r="C5174" s="129"/>
      <c r="D5174" s="129"/>
      <c r="E5174" s="56"/>
      <c r="F5174" s="133"/>
      <c r="G5174" s="56"/>
      <c r="H5174" s="84"/>
      <c r="I5174" s="84"/>
      <c r="J5174" s="125"/>
      <c r="K5174" s="125"/>
    </row>
    <row r="5175" spans="1:11" x14ac:dyDescent="0.25">
      <c r="A5175" s="110"/>
      <c r="B5175" s="129"/>
      <c r="C5175" s="129"/>
      <c r="D5175" s="129"/>
      <c r="E5175" s="56"/>
      <c r="F5175" s="133"/>
      <c r="G5175" s="56"/>
      <c r="H5175" s="84"/>
      <c r="I5175" s="84"/>
      <c r="J5175" s="125"/>
      <c r="K5175" s="125"/>
    </row>
    <row r="5176" spans="1:11" x14ac:dyDescent="0.25">
      <c r="A5176" s="110"/>
      <c r="B5176" s="129"/>
      <c r="C5176" s="129"/>
      <c r="D5176" s="129"/>
      <c r="E5176" s="56"/>
      <c r="F5176" s="133"/>
      <c r="G5176" s="56"/>
      <c r="H5176" s="84"/>
      <c r="I5176" s="84"/>
      <c r="J5176" s="125"/>
      <c r="K5176" s="125"/>
    </row>
    <row r="5177" spans="1:11" x14ac:dyDescent="0.25">
      <c r="A5177" s="110"/>
      <c r="B5177" s="129"/>
      <c r="C5177" s="129"/>
      <c r="D5177" s="129"/>
      <c r="E5177" s="56"/>
      <c r="F5177" s="133"/>
      <c r="G5177" s="56"/>
      <c r="H5177" s="84"/>
      <c r="I5177" s="84"/>
      <c r="J5177" s="125"/>
      <c r="K5177" s="125"/>
    </row>
    <row r="5178" spans="1:11" x14ac:dyDescent="0.25">
      <c r="A5178" s="110"/>
      <c r="B5178" s="129"/>
      <c r="C5178" s="129"/>
      <c r="D5178" s="129"/>
      <c r="E5178" s="56"/>
      <c r="F5178" s="133"/>
      <c r="G5178" s="56"/>
      <c r="H5178" s="84"/>
      <c r="I5178" s="84"/>
      <c r="J5178" s="125"/>
      <c r="K5178" s="125"/>
    </row>
    <row r="5179" spans="1:11" x14ac:dyDescent="0.25">
      <c r="A5179" s="110"/>
      <c r="B5179" s="129"/>
      <c r="C5179" s="129"/>
      <c r="D5179" s="129"/>
      <c r="E5179" s="56"/>
      <c r="F5179" s="133"/>
      <c r="G5179" s="56"/>
      <c r="H5179" s="84"/>
      <c r="I5179" s="84"/>
      <c r="J5179" s="125"/>
      <c r="K5179" s="125"/>
    </row>
    <row r="5180" spans="1:11" x14ac:dyDescent="0.25">
      <c r="A5180" s="110"/>
      <c r="B5180" s="129"/>
      <c r="C5180" s="129"/>
      <c r="D5180" s="129"/>
      <c r="E5180" s="56"/>
      <c r="F5180" s="133"/>
      <c r="G5180" s="56"/>
      <c r="H5180" s="84"/>
      <c r="I5180" s="84"/>
      <c r="J5180" s="125"/>
      <c r="K5180" s="125"/>
    </row>
    <row r="5181" spans="1:11" x14ac:dyDescent="0.25">
      <c r="A5181" s="110"/>
      <c r="B5181" s="129"/>
      <c r="C5181" s="129"/>
      <c r="D5181" s="129"/>
      <c r="E5181" s="56"/>
      <c r="F5181" s="133"/>
      <c r="G5181" s="56"/>
      <c r="H5181" s="84"/>
      <c r="I5181" s="84"/>
      <c r="J5181" s="125"/>
      <c r="K5181" s="125"/>
    </row>
    <row r="5182" spans="1:11" x14ac:dyDescent="0.25">
      <c r="A5182" s="110"/>
      <c r="B5182" s="129"/>
      <c r="C5182" s="129"/>
      <c r="D5182" s="129"/>
      <c r="E5182" s="56"/>
      <c r="F5182" s="133"/>
      <c r="G5182" s="56"/>
      <c r="H5182" s="84"/>
      <c r="I5182" s="84"/>
      <c r="J5182" s="125"/>
      <c r="K5182" s="125"/>
    </row>
    <row r="5183" spans="1:11" x14ac:dyDescent="0.25">
      <c r="A5183" s="110"/>
      <c r="B5183" s="129"/>
      <c r="C5183" s="129"/>
      <c r="D5183" s="129"/>
      <c r="E5183" s="56"/>
      <c r="F5183" s="133"/>
      <c r="G5183" s="56"/>
      <c r="H5183" s="84"/>
      <c r="I5183" s="84"/>
      <c r="J5183" s="125"/>
      <c r="K5183" s="125"/>
    </row>
    <row r="5184" spans="1:11" x14ac:dyDescent="0.25">
      <c r="A5184" s="110"/>
      <c r="B5184" s="129"/>
      <c r="C5184" s="129"/>
      <c r="D5184" s="129"/>
      <c r="E5184" s="56"/>
      <c r="F5184" s="133"/>
      <c r="G5184" s="56"/>
      <c r="H5184" s="84"/>
      <c r="I5184" s="84"/>
      <c r="J5184" s="125"/>
      <c r="K5184" s="125"/>
    </row>
    <row r="5185" spans="1:11" x14ac:dyDescent="0.25">
      <c r="A5185" s="110"/>
      <c r="B5185" s="129"/>
      <c r="C5185" s="129"/>
      <c r="D5185" s="129"/>
      <c r="E5185" s="56"/>
      <c r="F5185" s="133"/>
      <c r="G5185" s="56"/>
      <c r="H5185" s="84"/>
      <c r="I5185" s="84"/>
      <c r="J5185" s="125"/>
      <c r="K5185" s="125"/>
    </row>
    <row r="5186" spans="1:11" x14ac:dyDescent="0.25">
      <c r="A5186" s="110"/>
      <c r="B5186" s="129"/>
      <c r="C5186" s="129"/>
      <c r="D5186" s="129"/>
      <c r="E5186" s="56"/>
      <c r="F5186" s="133"/>
      <c r="G5186" s="56"/>
      <c r="H5186" s="84"/>
      <c r="I5186" s="84"/>
      <c r="J5186" s="125"/>
      <c r="K5186" s="125"/>
    </row>
    <row r="5187" spans="1:11" x14ac:dyDescent="0.25">
      <c r="A5187" s="110"/>
      <c r="B5187" s="129"/>
      <c r="C5187" s="129"/>
      <c r="D5187" s="129"/>
      <c r="E5187" s="56"/>
      <c r="F5187" s="133"/>
      <c r="G5187" s="56"/>
      <c r="H5187" s="84"/>
      <c r="I5187" s="84"/>
      <c r="J5187" s="125"/>
      <c r="K5187" s="125"/>
    </row>
    <row r="5188" spans="1:11" x14ac:dyDescent="0.25">
      <c r="A5188" s="110"/>
      <c r="B5188" s="129"/>
      <c r="C5188" s="129"/>
      <c r="D5188" s="129"/>
      <c r="E5188" s="56"/>
      <c r="F5188" s="133"/>
      <c r="G5188" s="56"/>
      <c r="H5188" s="84"/>
      <c r="I5188" s="84"/>
      <c r="J5188" s="125"/>
      <c r="K5188" s="125"/>
    </row>
    <row r="5189" spans="1:11" x14ac:dyDescent="0.25">
      <c r="A5189" s="110"/>
      <c r="B5189" s="129"/>
      <c r="C5189" s="129"/>
      <c r="D5189" s="129"/>
      <c r="E5189" s="56"/>
      <c r="F5189" s="133"/>
      <c r="G5189" s="56"/>
      <c r="H5189" s="84"/>
      <c r="I5189" s="84"/>
      <c r="J5189" s="125"/>
      <c r="K5189" s="125"/>
    </row>
    <row r="5190" spans="1:11" x14ac:dyDescent="0.25">
      <c r="A5190" s="110"/>
      <c r="B5190" s="129"/>
      <c r="C5190" s="129"/>
      <c r="D5190" s="129"/>
      <c r="E5190" s="56"/>
      <c r="F5190" s="133"/>
      <c r="G5190" s="56"/>
      <c r="H5190" s="84"/>
      <c r="I5190" s="84"/>
      <c r="J5190" s="125"/>
      <c r="K5190" s="125"/>
    </row>
    <row r="5191" spans="1:11" x14ac:dyDescent="0.25">
      <c r="A5191" s="110"/>
      <c r="B5191" s="129"/>
      <c r="C5191" s="129"/>
      <c r="D5191" s="129"/>
      <c r="E5191" s="56"/>
      <c r="F5191" s="133"/>
      <c r="G5191" s="56"/>
      <c r="H5191" s="84"/>
      <c r="I5191" s="84"/>
      <c r="J5191" s="125"/>
      <c r="K5191" s="125"/>
    </row>
    <row r="5192" spans="1:11" x14ac:dyDescent="0.25">
      <c r="A5192" s="110"/>
      <c r="B5192" s="129"/>
      <c r="C5192" s="129"/>
      <c r="D5192" s="129"/>
      <c r="E5192" s="56"/>
      <c r="F5192" s="133"/>
      <c r="G5192" s="56"/>
      <c r="H5192" s="84"/>
      <c r="I5192" s="84"/>
      <c r="J5192" s="125"/>
      <c r="K5192" s="125"/>
    </row>
    <row r="5193" spans="1:11" x14ac:dyDescent="0.25">
      <c r="A5193" s="110"/>
      <c r="B5193" s="129"/>
      <c r="C5193" s="129"/>
      <c r="D5193" s="129"/>
      <c r="E5193" s="56"/>
      <c r="F5193" s="133"/>
      <c r="G5193" s="56"/>
      <c r="H5193" s="84"/>
      <c r="I5193" s="84"/>
      <c r="J5193" s="125"/>
      <c r="K5193" s="125"/>
    </row>
    <row r="5194" spans="1:11" x14ac:dyDescent="0.25">
      <c r="A5194" s="110"/>
      <c r="B5194" s="129"/>
      <c r="C5194" s="129"/>
      <c r="D5194" s="129"/>
      <c r="E5194" s="56"/>
      <c r="F5194" s="133"/>
      <c r="G5194" s="56"/>
      <c r="H5194" s="84"/>
      <c r="I5194" s="84"/>
      <c r="J5194" s="125"/>
      <c r="K5194" s="125"/>
    </row>
    <row r="5195" spans="1:11" x14ac:dyDescent="0.25">
      <c r="A5195" s="110"/>
      <c r="B5195" s="129"/>
      <c r="C5195" s="129"/>
      <c r="D5195" s="129"/>
      <c r="E5195" s="56"/>
      <c r="F5195" s="133"/>
      <c r="G5195" s="56"/>
      <c r="H5195" s="84"/>
      <c r="I5195" s="84"/>
      <c r="J5195" s="125"/>
      <c r="K5195" s="125"/>
    </row>
    <row r="5196" spans="1:11" x14ac:dyDescent="0.25">
      <c r="A5196" s="110"/>
      <c r="B5196" s="129"/>
      <c r="C5196" s="129"/>
      <c r="D5196" s="129"/>
      <c r="E5196" s="56"/>
      <c r="F5196" s="133"/>
      <c r="G5196" s="56"/>
      <c r="H5196" s="84"/>
      <c r="I5196" s="84"/>
      <c r="J5196" s="125"/>
      <c r="K5196" s="125"/>
    </row>
    <row r="5197" spans="1:11" x14ac:dyDescent="0.25">
      <c r="A5197" s="110"/>
      <c r="B5197" s="129"/>
      <c r="C5197" s="129"/>
      <c r="D5197" s="129"/>
      <c r="E5197" s="56"/>
      <c r="F5197" s="133"/>
      <c r="G5197" s="56"/>
      <c r="H5197" s="84"/>
      <c r="I5197" s="84"/>
      <c r="J5197" s="125"/>
      <c r="K5197" s="125"/>
    </row>
    <row r="5198" spans="1:11" x14ac:dyDescent="0.25">
      <c r="A5198" s="110"/>
      <c r="B5198" s="129"/>
      <c r="C5198" s="129"/>
      <c r="D5198" s="129"/>
      <c r="E5198" s="56"/>
      <c r="F5198" s="133"/>
      <c r="G5198" s="56"/>
      <c r="H5198" s="84"/>
      <c r="I5198" s="84"/>
      <c r="J5198" s="125"/>
      <c r="K5198" s="125"/>
    </row>
    <row r="5199" spans="1:11" x14ac:dyDescent="0.25">
      <c r="A5199" s="110"/>
      <c r="B5199" s="129"/>
      <c r="C5199" s="129"/>
      <c r="D5199" s="129"/>
      <c r="E5199" s="56"/>
      <c r="F5199" s="133"/>
      <c r="G5199" s="56"/>
      <c r="H5199" s="84"/>
      <c r="I5199" s="84"/>
      <c r="J5199" s="125"/>
      <c r="K5199" s="125"/>
    </row>
    <row r="5200" spans="1:11" x14ac:dyDescent="0.25">
      <c r="A5200" s="110"/>
      <c r="B5200" s="129"/>
      <c r="C5200" s="129"/>
      <c r="D5200" s="129"/>
      <c r="E5200" s="56"/>
      <c r="F5200" s="133"/>
      <c r="G5200" s="56"/>
      <c r="H5200" s="84"/>
      <c r="I5200" s="84"/>
      <c r="J5200" s="125"/>
      <c r="K5200" s="125"/>
    </row>
    <row r="5201" spans="1:11" x14ac:dyDescent="0.25">
      <c r="A5201" s="110"/>
      <c r="B5201" s="129"/>
      <c r="C5201" s="129"/>
      <c r="D5201" s="129"/>
      <c r="E5201" s="56"/>
      <c r="F5201" s="133"/>
      <c r="G5201" s="56"/>
      <c r="H5201" s="84"/>
      <c r="I5201" s="84"/>
      <c r="J5201" s="125"/>
      <c r="K5201" s="125"/>
    </row>
    <row r="5202" spans="1:11" x14ac:dyDescent="0.25">
      <c r="A5202" s="110"/>
      <c r="B5202" s="129"/>
      <c r="C5202" s="129"/>
      <c r="D5202" s="129"/>
      <c r="E5202" s="56"/>
      <c r="F5202" s="133"/>
      <c r="G5202" s="56"/>
      <c r="H5202" s="84"/>
      <c r="I5202" s="84"/>
      <c r="J5202" s="125"/>
      <c r="K5202" s="125"/>
    </row>
    <row r="5203" spans="1:11" x14ac:dyDescent="0.25">
      <c r="A5203" s="110"/>
      <c r="B5203" s="129"/>
      <c r="C5203" s="129"/>
      <c r="D5203" s="129"/>
      <c r="E5203" s="56"/>
      <c r="F5203" s="133"/>
      <c r="G5203" s="56"/>
      <c r="H5203" s="84"/>
      <c r="I5203" s="84"/>
      <c r="J5203" s="125"/>
      <c r="K5203" s="125"/>
    </row>
    <row r="5204" spans="1:11" x14ac:dyDescent="0.25">
      <c r="A5204" s="110"/>
      <c r="B5204" s="129"/>
      <c r="C5204" s="129"/>
      <c r="D5204" s="129"/>
      <c r="E5204" s="56"/>
      <c r="F5204" s="133"/>
      <c r="G5204" s="56"/>
      <c r="H5204" s="84"/>
      <c r="I5204" s="84"/>
      <c r="J5204" s="125"/>
      <c r="K5204" s="125"/>
    </row>
    <row r="5205" spans="1:11" x14ac:dyDescent="0.25">
      <c r="A5205" s="110"/>
      <c r="B5205" s="129"/>
      <c r="C5205" s="129"/>
      <c r="D5205" s="129"/>
      <c r="E5205" s="56"/>
      <c r="F5205" s="133"/>
      <c r="G5205" s="56"/>
      <c r="H5205" s="84"/>
      <c r="I5205" s="84"/>
      <c r="J5205" s="125"/>
      <c r="K5205" s="125"/>
    </row>
    <row r="5206" spans="1:11" x14ac:dyDescent="0.25">
      <c r="A5206" s="110"/>
      <c r="B5206" s="129"/>
      <c r="C5206" s="129"/>
      <c r="D5206" s="129"/>
      <c r="E5206" s="56"/>
      <c r="F5206" s="133"/>
      <c r="G5206" s="56"/>
      <c r="H5206" s="84"/>
      <c r="I5206" s="84"/>
      <c r="J5206" s="125"/>
      <c r="K5206" s="125"/>
    </row>
    <row r="5207" spans="1:11" x14ac:dyDescent="0.25">
      <c r="A5207" s="110"/>
      <c r="B5207" s="129"/>
      <c r="C5207" s="129"/>
      <c r="D5207" s="129"/>
      <c r="E5207" s="56"/>
      <c r="F5207" s="133"/>
      <c r="G5207" s="56"/>
      <c r="H5207" s="84"/>
      <c r="I5207" s="84"/>
      <c r="J5207" s="125"/>
      <c r="K5207" s="125"/>
    </row>
    <row r="5208" spans="1:11" x14ac:dyDescent="0.25">
      <c r="A5208" s="110"/>
      <c r="B5208" s="129"/>
      <c r="C5208" s="129"/>
      <c r="D5208" s="129"/>
      <c r="E5208" s="56"/>
      <c r="F5208" s="133"/>
      <c r="G5208" s="56"/>
      <c r="H5208" s="84"/>
      <c r="I5208" s="84"/>
      <c r="J5208" s="125"/>
      <c r="K5208" s="125"/>
    </row>
    <row r="5209" spans="1:11" x14ac:dyDescent="0.25">
      <c r="A5209" s="110"/>
      <c r="B5209" s="129"/>
      <c r="C5209" s="129"/>
      <c r="D5209" s="129"/>
      <c r="E5209" s="56"/>
      <c r="F5209" s="133"/>
      <c r="G5209" s="56"/>
      <c r="H5209" s="84"/>
      <c r="I5209" s="84"/>
      <c r="J5209" s="125"/>
      <c r="K5209" s="125"/>
    </row>
    <row r="5210" spans="1:11" x14ac:dyDescent="0.25">
      <c r="A5210" s="110"/>
      <c r="B5210" s="129"/>
      <c r="C5210" s="129"/>
      <c r="D5210" s="129"/>
      <c r="E5210" s="56"/>
      <c r="F5210" s="133"/>
      <c r="G5210" s="56"/>
      <c r="H5210" s="84"/>
      <c r="I5210" s="84"/>
      <c r="J5210" s="125"/>
      <c r="K5210" s="125"/>
    </row>
    <row r="5211" spans="1:11" x14ac:dyDescent="0.25">
      <c r="A5211" s="110"/>
      <c r="B5211" s="129"/>
      <c r="C5211" s="129"/>
      <c r="D5211" s="129"/>
      <c r="E5211" s="56"/>
      <c r="F5211" s="133"/>
      <c r="G5211" s="56"/>
      <c r="H5211" s="84"/>
      <c r="I5211" s="84"/>
      <c r="J5211" s="125"/>
      <c r="K5211" s="125"/>
    </row>
    <row r="5212" spans="1:11" x14ac:dyDescent="0.25">
      <c r="A5212" s="110"/>
      <c r="B5212" s="129"/>
      <c r="C5212" s="129"/>
      <c r="D5212" s="129"/>
      <c r="E5212" s="56"/>
      <c r="F5212" s="133"/>
      <c r="G5212" s="56"/>
      <c r="H5212" s="84"/>
      <c r="I5212" s="84"/>
      <c r="J5212" s="125"/>
      <c r="K5212" s="125"/>
    </row>
    <row r="5213" spans="1:11" x14ac:dyDescent="0.25">
      <c r="A5213" s="110"/>
      <c r="B5213" s="129"/>
      <c r="C5213" s="129"/>
      <c r="D5213" s="129"/>
      <c r="E5213" s="56"/>
      <c r="F5213" s="133"/>
      <c r="G5213" s="56"/>
      <c r="H5213" s="84"/>
      <c r="I5213" s="84"/>
      <c r="J5213" s="125"/>
      <c r="K5213" s="125"/>
    </row>
    <row r="5214" spans="1:11" x14ac:dyDescent="0.25">
      <c r="A5214" s="110"/>
      <c r="B5214" s="129"/>
      <c r="C5214" s="129"/>
      <c r="D5214" s="129"/>
      <c r="E5214" s="56"/>
      <c r="F5214" s="133"/>
      <c r="G5214" s="56"/>
      <c r="H5214" s="84"/>
      <c r="I5214" s="84"/>
      <c r="J5214" s="125"/>
      <c r="K5214" s="125"/>
    </row>
    <row r="5215" spans="1:11" x14ac:dyDescent="0.25">
      <c r="A5215" s="110"/>
      <c r="B5215" s="129"/>
      <c r="C5215" s="129"/>
      <c r="D5215" s="129"/>
      <c r="E5215" s="56"/>
      <c r="F5215" s="133"/>
      <c r="G5215" s="56"/>
      <c r="H5215" s="84"/>
      <c r="I5215" s="84"/>
      <c r="J5215" s="125"/>
      <c r="K5215" s="125"/>
    </row>
    <row r="5216" spans="1:11" x14ac:dyDescent="0.25">
      <c r="A5216" s="110"/>
      <c r="B5216" s="129"/>
      <c r="C5216" s="129"/>
      <c r="D5216" s="129"/>
      <c r="E5216" s="56"/>
      <c r="F5216" s="133"/>
      <c r="G5216" s="56"/>
      <c r="H5216" s="84"/>
      <c r="I5216" s="84"/>
      <c r="J5216" s="125"/>
      <c r="K5216" s="125"/>
    </row>
    <row r="5217" spans="1:11" x14ac:dyDescent="0.25">
      <c r="A5217" s="110"/>
      <c r="B5217" s="129"/>
      <c r="C5217" s="129"/>
      <c r="D5217" s="129"/>
      <c r="E5217" s="56"/>
      <c r="F5217" s="133"/>
      <c r="G5217" s="56"/>
      <c r="H5217" s="84"/>
      <c r="I5217" s="84"/>
      <c r="J5217" s="125"/>
      <c r="K5217" s="125"/>
    </row>
    <row r="5218" spans="1:11" x14ac:dyDescent="0.25">
      <c r="A5218" s="110"/>
      <c r="B5218" s="129"/>
      <c r="C5218" s="129"/>
      <c r="D5218" s="129"/>
      <c r="E5218" s="56"/>
      <c r="F5218" s="133"/>
      <c r="G5218" s="56"/>
      <c r="H5218" s="84"/>
      <c r="I5218" s="84"/>
      <c r="J5218" s="125"/>
      <c r="K5218" s="125"/>
    </row>
    <row r="5219" spans="1:11" x14ac:dyDescent="0.25">
      <c r="A5219" s="110"/>
      <c r="B5219" s="129"/>
      <c r="C5219" s="129"/>
      <c r="D5219" s="129"/>
      <c r="E5219" s="56"/>
      <c r="F5219" s="133"/>
      <c r="G5219" s="56"/>
      <c r="H5219" s="84"/>
      <c r="I5219" s="84"/>
      <c r="J5219" s="125"/>
      <c r="K5219" s="125"/>
    </row>
    <row r="5220" spans="1:11" x14ac:dyDescent="0.25">
      <c r="A5220" s="110"/>
      <c r="B5220" s="129"/>
      <c r="C5220" s="129"/>
      <c r="D5220" s="129"/>
      <c r="E5220" s="56"/>
      <c r="F5220" s="133"/>
      <c r="G5220" s="56"/>
      <c r="H5220" s="84"/>
      <c r="I5220" s="84"/>
      <c r="J5220" s="125"/>
      <c r="K5220" s="125"/>
    </row>
    <row r="5221" spans="1:11" x14ac:dyDescent="0.25">
      <c r="A5221" s="110"/>
      <c r="B5221" s="129"/>
      <c r="C5221" s="129"/>
      <c r="D5221" s="129"/>
      <c r="E5221" s="56"/>
      <c r="F5221" s="133"/>
      <c r="G5221" s="56"/>
      <c r="H5221" s="84"/>
      <c r="I5221" s="84"/>
      <c r="J5221" s="125"/>
      <c r="K5221" s="125"/>
    </row>
    <row r="5222" spans="1:11" x14ac:dyDescent="0.25">
      <c r="A5222" s="110"/>
      <c r="B5222" s="129"/>
      <c r="C5222" s="129"/>
      <c r="D5222" s="129"/>
      <c r="E5222" s="56"/>
      <c r="F5222" s="133"/>
      <c r="G5222" s="56"/>
      <c r="H5222" s="84"/>
      <c r="I5222" s="84"/>
      <c r="J5222" s="125"/>
      <c r="K5222" s="125"/>
    </row>
    <row r="5223" spans="1:11" x14ac:dyDescent="0.25">
      <c r="A5223" s="110"/>
      <c r="B5223" s="129"/>
      <c r="C5223" s="129"/>
      <c r="D5223" s="129"/>
      <c r="E5223" s="56"/>
      <c r="F5223" s="133"/>
      <c r="G5223" s="56"/>
      <c r="H5223" s="84"/>
      <c r="I5223" s="84"/>
      <c r="J5223" s="125"/>
      <c r="K5223" s="125"/>
    </row>
    <row r="5224" spans="1:11" x14ac:dyDescent="0.25">
      <c r="A5224" s="110"/>
      <c r="B5224" s="129"/>
      <c r="C5224" s="129"/>
      <c r="D5224" s="129"/>
      <c r="E5224" s="56"/>
      <c r="F5224" s="133"/>
      <c r="G5224" s="56"/>
      <c r="H5224" s="84"/>
      <c r="I5224" s="84"/>
      <c r="J5224" s="125"/>
      <c r="K5224" s="125"/>
    </row>
    <row r="5225" spans="1:11" x14ac:dyDescent="0.25">
      <c r="A5225" s="110"/>
      <c r="B5225" s="129"/>
      <c r="C5225" s="129"/>
      <c r="D5225" s="129"/>
      <c r="E5225" s="56"/>
      <c r="F5225" s="133"/>
      <c r="G5225" s="56"/>
      <c r="H5225" s="84"/>
      <c r="I5225" s="84"/>
      <c r="J5225" s="125"/>
      <c r="K5225" s="125"/>
    </row>
    <row r="5226" spans="1:11" x14ac:dyDescent="0.25">
      <c r="A5226" s="110"/>
      <c r="B5226" s="129"/>
      <c r="C5226" s="129"/>
      <c r="D5226" s="129"/>
      <c r="E5226" s="56"/>
      <c r="F5226" s="133"/>
      <c r="G5226" s="56"/>
      <c r="H5226" s="84"/>
      <c r="I5226" s="84"/>
      <c r="J5226" s="125"/>
      <c r="K5226" s="125"/>
    </row>
    <row r="5227" spans="1:11" x14ac:dyDescent="0.25">
      <c r="A5227" s="110"/>
      <c r="B5227" s="129"/>
      <c r="C5227" s="129"/>
      <c r="D5227" s="129"/>
      <c r="E5227" s="56"/>
      <c r="F5227" s="133"/>
      <c r="G5227" s="56"/>
      <c r="H5227" s="84"/>
      <c r="I5227" s="84"/>
      <c r="J5227" s="125"/>
      <c r="K5227" s="125"/>
    </row>
    <row r="5228" spans="1:11" x14ac:dyDescent="0.25">
      <c r="A5228" s="110"/>
      <c r="B5228" s="129"/>
      <c r="C5228" s="129"/>
      <c r="D5228" s="129"/>
      <c r="E5228" s="56"/>
      <c r="F5228" s="133"/>
      <c r="G5228" s="56"/>
      <c r="H5228" s="84"/>
      <c r="I5228" s="84"/>
      <c r="J5228" s="125"/>
      <c r="K5228" s="125"/>
    </row>
    <row r="5229" spans="1:11" x14ac:dyDescent="0.25">
      <c r="A5229" s="110"/>
      <c r="B5229" s="129"/>
      <c r="C5229" s="129"/>
      <c r="D5229" s="129"/>
      <c r="E5229" s="56"/>
      <c r="F5229" s="133"/>
      <c r="G5229" s="56"/>
      <c r="H5229" s="84"/>
      <c r="I5229" s="84"/>
      <c r="J5229" s="125"/>
      <c r="K5229" s="125"/>
    </row>
    <row r="5230" spans="1:11" x14ac:dyDescent="0.25">
      <c r="A5230" s="110"/>
      <c r="B5230" s="129"/>
      <c r="C5230" s="129"/>
      <c r="D5230" s="129"/>
      <c r="E5230" s="56"/>
      <c r="F5230" s="133"/>
      <c r="G5230" s="56"/>
      <c r="H5230" s="84"/>
      <c r="I5230" s="84"/>
      <c r="J5230" s="125"/>
      <c r="K5230" s="125"/>
    </row>
    <row r="5231" spans="1:11" x14ac:dyDescent="0.25">
      <c r="A5231" s="110"/>
      <c r="B5231" s="129"/>
      <c r="C5231" s="129"/>
      <c r="D5231" s="129"/>
      <c r="E5231" s="56"/>
      <c r="F5231" s="133"/>
      <c r="G5231" s="56"/>
      <c r="H5231" s="84"/>
      <c r="I5231" s="84"/>
      <c r="J5231" s="125"/>
      <c r="K5231" s="125"/>
    </row>
    <row r="5232" spans="1:11" x14ac:dyDescent="0.25">
      <c r="A5232" s="110"/>
      <c r="B5232" s="129"/>
      <c r="C5232" s="129"/>
      <c r="D5232" s="129"/>
      <c r="E5232" s="56"/>
      <c r="F5232" s="133"/>
      <c r="G5232" s="56"/>
      <c r="H5232" s="84"/>
      <c r="I5232" s="84"/>
      <c r="J5232" s="125"/>
      <c r="K5232" s="125"/>
    </row>
    <row r="5233" spans="1:11" x14ac:dyDescent="0.25">
      <c r="A5233" s="110"/>
      <c r="B5233" s="129"/>
      <c r="C5233" s="129"/>
      <c r="D5233" s="129"/>
      <c r="E5233" s="56"/>
      <c r="F5233" s="133"/>
      <c r="G5233" s="56"/>
      <c r="H5233" s="84"/>
      <c r="I5233" s="84"/>
      <c r="J5233" s="125"/>
      <c r="K5233" s="125"/>
    </row>
    <row r="5234" spans="1:11" x14ac:dyDescent="0.25">
      <c r="A5234" s="110"/>
      <c r="B5234" s="129"/>
      <c r="C5234" s="129"/>
      <c r="D5234" s="129"/>
      <c r="E5234" s="56"/>
      <c r="F5234" s="133"/>
      <c r="G5234" s="56"/>
      <c r="H5234" s="84"/>
      <c r="I5234" s="84"/>
      <c r="J5234" s="125"/>
      <c r="K5234" s="125"/>
    </row>
    <row r="5235" spans="1:11" x14ac:dyDescent="0.25">
      <c r="A5235" s="110"/>
      <c r="B5235" s="129"/>
      <c r="C5235" s="129"/>
      <c r="D5235" s="129"/>
      <c r="E5235" s="56"/>
      <c r="F5235" s="133"/>
      <c r="G5235" s="56"/>
      <c r="H5235" s="84"/>
      <c r="I5235" s="84"/>
      <c r="J5235" s="125"/>
      <c r="K5235" s="125"/>
    </row>
    <row r="5236" spans="1:11" x14ac:dyDescent="0.25">
      <c r="A5236" s="110"/>
      <c r="B5236" s="129"/>
      <c r="C5236" s="129"/>
      <c r="D5236" s="129"/>
      <c r="E5236" s="56"/>
      <c r="F5236" s="133"/>
      <c r="G5236" s="56"/>
      <c r="H5236" s="84"/>
      <c r="I5236" s="84"/>
      <c r="J5236" s="125"/>
      <c r="K5236" s="125"/>
    </row>
    <row r="5237" spans="1:11" x14ac:dyDescent="0.25">
      <c r="A5237" s="110"/>
      <c r="B5237" s="129"/>
      <c r="C5237" s="129"/>
      <c r="D5237" s="129"/>
      <c r="E5237" s="56"/>
      <c r="F5237" s="133"/>
      <c r="G5237" s="56"/>
      <c r="H5237" s="84"/>
      <c r="I5237" s="84"/>
      <c r="J5237" s="125"/>
      <c r="K5237" s="125"/>
    </row>
    <row r="5238" spans="1:11" x14ac:dyDescent="0.25">
      <c r="A5238" s="110"/>
      <c r="B5238" s="129"/>
      <c r="C5238" s="129"/>
      <c r="D5238" s="129"/>
      <c r="E5238" s="56"/>
      <c r="F5238" s="133"/>
      <c r="G5238" s="56"/>
      <c r="H5238" s="84"/>
      <c r="I5238" s="84"/>
      <c r="J5238" s="125"/>
      <c r="K5238" s="125"/>
    </row>
    <row r="5239" spans="1:11" x14ac:dyDescent="0.25">
      <c r="A5239" s="110"/>
      <c r="B5239" s="129"/>
      <c r="C5239" s="129"/>
      <c r="D5239" s="129"/>
      <c r="E5239" s="56"/>
      <c r="F5239" s="133"/>
      <c r="G5239" s="56"/>
      <c r="H5239" s="84"/>
      <c r="I5239" s="84"/>
      <c r="J5239" s="125"/>
      <c r="K5239" s="125"/>
    </row>
    <row r="5240" spans="1:11" x14ac:dyDescent="0.25">
      <c r="A5240" s="110"/>
      <c r="B5240" s="129"/>
      <c r="C5240" s="129"/>
      <c r="D5240" s="129"/>
      <c r="E5240" s="56"/>
      <c r="F5240" s="133"/>
      <c r="G5240" s="56"/>
      <c r="H5240" s="84"/>
      <c r="I5240" s="84"/>
      <c r="J5240" s="125"/>
      <c r="K5240" s="125"/>
    </row>
    <row r="5241" spans="1:11" x14ac:dyDescent="0.25">
      <c r="A5241" s="110"/>
      <c r="B5241" s="129"/>
      <c r="C5241" s="129"/>
      <c r="D5241" s="129"/>
      <c r="E5241" s="56"/>
      <c r="F5241" s="133"/>
      <c r="G5241" s="56"/>
      <c r="H5241" s="84"/>
      <c r="I5241" s="84"/>
      <c r="J5241" s="125"/>
      <c r="K5241" s="125"/>
    </row>
    <row r="5242" spans="1:11" x14ac:dyDescent="0.25">
      <c r="A5242" s="110"/>
      <c r="B5242" s="129"/>
      <c r="C5242" s="129"/>
      <c r="D5242" s="129"/>
      <c r="E5242" s="56"/>
      <c r="F5242" s="133"/>
      <c r="G5242" s="56"/>
      <c r="H5242" s="84"/>
      <c r="I5242" s="84"/>
      <c r="J5242" s="125"/>
      <c r="K5242" s="125"/>
    </row>
    <row r="5243" spans="1:11" x14ac:dyDescent="0.25">
      <c r="A5243" s="110"/>
      <c r="B5243" s="129"/>
      <c r="C5243" s="129"/>
      <c r="D5243" s="129"/>
      <c r="E5243" s="56"/>
      <c r="F5243" s="133"/>
      <c r="G5243" s="56"/>
      <c r="H5243" s="84"/>
      <c r="I5243" s="84"/>
      <c r="J5243" s="125"/>
      <c r="K5243" s="125"/>
    </row>
    <row r="5244" spans="1:11" x14ac:dyDescent="0.25">
      <c r="A5244" s="110"/>
      <c r="B5244" s="129"/>
      <c r="C5244" s="129"/>
      <c r="D5244" s="129"/>
      <c r="E5244" s="56"/>
      <c r="F5244" s="133"/>
      <c r="G5244" s="56"/>
      <c r="H5244" s="84"/>
      <c r="I5244" s="84"/>
      <c r="J5244" s="125"/>
      <c r="K5244" s="125"/>
    </row>
    <row r="5245" spans="1:11" x14ac:dyDescent="0.25">
      <c r="A5245" s="110"/>
      <c r="B5245" s="129"/>
      <c r="C5245" s="129"/>
      <c r="D5245" s="129"/>
      <c r="E5245" s="56"/>
      <c r="F5245" s="133"/>
      <c r="G5245" s="56"/>
      <c r="H5245" s="84"/>
      <c r="I5245" s="84"/>
      <c r="J5245" s="125"/>
      <c r="K5245" s="125"/>
    </row>
    <row r="5246" spans="1:11" x14ac:dyDescent="0.25">
      <c r="A5246" s="110"/>
      <c r="B5246" s="129"/>
      <c r="C5246" s="129"/>
      <c r="D5246" s="129"/>
      <c r="E5246" s="56"/>
      <c r="F5246" s="133"/>
      <c r="G5246" s="56"/>
      <c r="H5246" s="84"/>
      <c r="I5246" s="84"/>
      <c r="J5246" s="125"/>
      <c r="K5246" s="125"/>
    </row>
    <row r="5247" spans="1:11" x14ac:dyDescent="0.25">
      <c r="A5247" s="110"/>
      <c r="B5247" s="129"/>
      <c r="C5247" s="129"/>
      <c r="D5247" s="129"/>
      <c r="E5247" s="56"/>
      <c r="F5247" s="133"/>
      <c r="G5247" s="56"/>
      <c r="H5247" s="84"/>
      <c r="I5247" s="84"/>
      <c r="J5247" s="125"/>
      <c r="K5247" s="125"/>
    </row>
    <row r="5248" spans="1:11" x14ac:dyDescent="0.25">
      <c r="A5248" s="110"/>
      <c r="B5248" s="129"/>
      <c r="C5248" s="129"/>
      <c r="D5248" s="129"/>
      <c r="E5248" s="56"/>
      <c r="F5248" s="133"/>
      <c r="G5248" s="56"/>
      <c r="H5248" s="84"/>
      <c r="I5248" s="84"/>
      <c r="J5248" s="125"/>
      <c r="K5248" s="125"/>
    </row>
    <row r="5249" spans="1:11" x14ac:dyDescent="0.25">
      <c r="A5249" s="110"/>
      <c r="B5249" s="129"/>
      <c r="C5249" s="129"/>
      <c r="D5249" s="129"/>
      <c r="E5249" s="56"/>
      <c r="F5249" s="133"/>
      <c r="G5249" s="56"/>
      <c r="H5249" s="84"/>
      <c r="I5249" s="84"/>
      <c r="J5249" s="125"/>
      <c r="K5249" s="125"/>
    </row>
    <row r="5250" spans="1:11" x14ac:dyDescent="0.25">
      <c r="A5250" s="110"/>
      <c r="B5250" s="129"/>
      <c r="C5250" s="129"/>
      <c r="D5250" s="129"/>
      <c r="E5250" s="56"/>
      <c r="F5250" s="133"/>
      <c r="G5250" s="56"/>
      <c r="H5250" s="84"/>
      <c r="I5250" s="84"/>
      <c r="J5250" s="125"/>
      <c r="K5250" s="125"/>
    </row>
    <row r="5251" spans="1:11" x14ac:dyDescent="0.25">
      <c r="A5251" s="110"/>
      <c r="B5251" s="129"/>
      <c r="C5251" s="129"/>
      <c r="D5251" s="129"/>
      <c r="E5251" s="56"/>
      <c r="F5251" s="133"/>
      <c r="G5251" s="56"/>
      <c r="H5251" s="84"/>
      <c r="I5251" s="84"/>
      <c r="J5251" s="125"/>
      <c r="K5251" s="125"/>
    </row>
    <row r="5252" spans="1:11" x14ac:dyDescent="0.25">
      <c r="A5252" s="110"/>
      <c r="B5252" s="129"/>
      <c r="C5252" s="129"/>
      <c r="D5252" s="129"/>
      <c r="E5252" s="56"/>
      <c r="F5252" s="133"/>
      <c r="G5252" s="56"/>
      <c r="H5252" s="84"/>
      <c r="I5252" s="84"/>
      <c r="J5252" s="125"/>
      <c r="K5252" s="125"/>
    </row>
    <row r="5253" spans="1:11" x14ac:dyDescent="0.25">
      <c r="A5253" s="110"/>
      <c r="B5253" s="129"/>
      <c r="C5253" s="129"/>
      <c r="D5253" s="129"/>
      <c r="E5253" s="56"/>
      <c r="F5253" s="133"/>
      <c r="G5253" s="56"/>
      <c r="H5253" s="84"/>
      <c r="I5253" s="84"/>
      <c r="J5253" s="125"/>
      <c r="K5253" s="125"/>
    </row>
    <row r="5254" spans="1:11" x14ac:dyDescent="0.25">
      <c r="A5254" s="110"/>
      <c r="B5254" s="129"/>
      <c r="C5254" s="129"/>
      <c r="D5254" s="129"/>
      <c r="E5254" s="56"/>
      <c r="F5254" s="133"/>
      <c r="G5254" s="56"/>
      <c r="H5254" s="84"/>
      <c r="I5254" s="84"/>
      <c r="J5254" s="125"/>
      <c r="K5254" s="125"/>
    </row>
    <row r="5255" spans="1:11" x14ac:dyDescent="0.25">
      <c r="A5255" s="110"/>
      <c r="B5255" s="129"/>
      <c r="C5255" s="129"/>
      <c r="D5255" s="129"/>
      <c r="E5255" s="56"/>
      <c r="F5255" s="133"/>
      <c r="G5255" s="56"/>
      <c r="H5255" s="84"/>
      <c r="I5255" s="84"/>
      <c r="J5255" s="125"/>
      <c r="K5255" s="125"/>
    </row>
    <row r="5256" spans="1:11" x14ac:dyDescent="0.25">
      <c r="A5256" s="110"/>
      <c r="B5256" s="129"/>
      <c r="C5256" s="129"/>
      <c r="D5256" s="129"/>
      <c r="E5256" s="56"/>
      <c r="F5256" s="133"/>
      <c r="G5256" s="56"/>
      <c r="H5256" s="84"/>
      <c r="I5256" s="84"/>
      <c r="J5256" s="125"/>
      <c r="K5256" s="125"/>
    </row>
    <row r="5257" spans="1:11" x14ac:dyDescent="0.25">
      <c r="A5257" s="110"/>
      <c r="B5257" s="129"/>
      <c r="C5257" s="129"/>
      <c r="D5257" s="129"/>
      <c r="E5257" s="56"/>
      <c r="F5257" s="133"/>
      <c r="G5257" s="56"/>
      <c r="H5257" s="84"/>
      <c r="I5257" s="84"/>
      <c r="J5257" s="125"/>
      <c r="K5257" s="125"/>
    </row>
    <row r="5258" spans="1:11" x14ac:dyDescent="0.25">
      <c r="A5258" s="110"/>
      <c r="B5258" s="129"/>
      <c r="C5258" s="129"/>
      <c r="D5258" s="129"/>
      <c r="E5258" s="56"/>
      <c r="F5258" s="133"/>
      <c r="G5258" s="56"/>
      <c r="H5258" s="84"/>
      <c r="I5258" s="84"/>
      <c r="J5258" s="125"/>
      <c r="K5258" s="125"/>
    </row>
    <row r="5259" spans="1:11" x14ac:dyDescent="0.25">
      <c r="A5259" s="110"/>
      <c r="B5259" s="129"/>
      <c r="C5259" s="129"/>
      <c r="D5259" s="129"/>
      <c r="E5259" s="56"/>
      <c r="F5259" s="133"/>
      <c r="G5259" s="56"/>
      <c r="H5259" s="84"/>
      <c r="I5259" s="84"/>
      <c r="J5259" s="125"/>
      <c r="K5259" s="125"/>
    </row>
    <row r="5260" spans="1:11" x14ac:dyDescent="0.25">
      <c r="A5260" s="110"/>
      <c r="B5260" s="129"/>
      <c r="C5260" s="129"/>
      <c r="D5260" s="129"/>
      <c r="E5260" s="56"/>
      <c r="F5260" s="133"/>
      <c r="G5260" s="56"/>
      <c r="H5260" s="84"/>
      <c r="I5260" s="84"/>
      <c r="J5260" s="125"/>
      <c r="K5260" s="125"/>
    </row>
    <row r="5261" spans="1:11" x14ac:dyDescent="0.25">
      <c r="A5261" s="110"/>
      <c r="B5261" s="129"/>
      <c r="C5261" s="129"/>
      <c r="D5261" s="129"/>
      <c r="E5261" s="56"/>
      <c r="F5261" s="133"/>
      <c r="G5261" s="56"/>
      <c r="H5261" s="84"/>
      <c r="I5261" s="84"/>
      <c r="J5261" s="125"/>
      <c r="K5261" s="125"/>
    </row>
    <row r="5262" spans="1:11" x14ac:dyDescent="0.25">
      <c r="A5262" s="110"/>
      <c r="B5262" s="129"/>
      <c r="C5262" s="129"/>
      <c r="D5262" s="129"/>
      <c r="E5262" s="56"/>
      <c r="F5262" s="133"/>
      <c r="G5262" s="56"/>
      <c r="H5262" s="84"/>
      <c r="I5262" s="84"/>
      <c r="J5262" s="125"/>
      <c r="K5262" s="125"/>
    </row>
    <row r="5263" spans="1:11" x14ac:dyDescent="0.25">
      <c r="A5263" s="110"/>
      <c r="B5263" s="129"/>
      <c r="C5263" s="129"/>
      <c r="D5263" s="129"/>
      <c r="E5263" s="56"/>
      <c r="F5263" s="133"/>
      <c r="G5263" s="56"/>
      <c r="H5263" s="84"/>
      <c r="I5263" s="84"/>
      <c r="J5263" s="125"/>
      <c r="K5263" s="125"/>
    </row>
    <row r="5264" spans="1:11" x14ac:dyDescent="0.25">
      <c r="A5264" s="110"/>
      <c r="B5264" s="129"/>
      <c r="C5264" s="129"/>
      <c r="D5264" s="129"/>
      <c r="E5264" s="56"/>
      <c r="F5264" s="133"/>
      <c r="G5264" s="56"/>
      <c r="H5264" s="84"/>
      <c r="I5264" s="84"/>
      <c r="J5264" s="125"/>
      <c r="K5264" s="125"/>
    </row>
    <row r="5265" spans="1:11" x14ac:dyDescent="0.25">
      <c r="A5265" s="110"/>
      <c r="B5265" s="129"/>
      <c r="C5265" s="129"/>
      <c r="D5265" s="129"/>
      <c r="E5265" s="56"/>
      <c r="F5265" s="133"/>
      <c r="G5265" s="56"/>
      <c r="H5265" s="84"/>
      <c r="I5265" s="84"/>
      <c r="J5265" s="125"/>
      <c r="K5265" s="125"/>
    </row>
    <row r="5266" spans="1:11" x14ac:dyDescent="0.25">
      <c r="A5266" s="110"/>
      <c r="B5266" s="129"/>
      <c r="C5266" s="129"/>
      <c r="D5266" s="129"/>
      <c r="E5266" s="56"/>
      <c r="F5266" s="133"/>
      <c r="G5266" s="56"/>
      <c r="H5266" s="84"/>
      <c r="I5266" s="84"/>
      <c r="J5266" s="125"/>
      <c r="K5266" s="125"/>
    </row>
    <row r="5267" spans="1:11" x14ac:dyDescent="0.25">
      <c r="A5267" s="110"/>
      <c r="B5267" s="129"/>
      <c r="C5267" s="129"/>
      <c r="D5267" s="129"/>
      <c r="E5267" s="56"/>
      <c r="F5267" s="133"/>
      <c r="G5267" s="56"/>
      <c r="H5267" s="84"/>
      <c r="I5267" s="84"/>
      <c r="J5267" s="125"/>
      <c r="K5267" s="125"/>
    </row>
    <row r="5268" spans="1:11" x14ac:dyDescent="0.25">
      <c r="A5268" s="110"/>
      <c r="B5268" s="129"/>
      <c r="C5268" s="129"/>
      <c r="D5268" s="129"/>
      <c r="E5268" s="56"/>
      <c r="F5268" s="133"/>
      <c r="G5268" s="56"/>
      <c r="H5268" s="84"/>
      <c r="I5268" s="84"/>
      <c r="J5268" s="125"/>
      <c r="K5268" s="125"/>
    </row>
    <row r="5269" spans="1:11" x14ac:dyDescent="0.25">
      <c r="A5269" s="110"/>
      <c r="B5269" s="129"/>
      <c r="C5269" s="129"/>
      <c r="D5269" s="129"/>
      <c r="E5269" s="56"/>
      <c r="F5269" s="133"/>
      <c r="G5269" s="56"/>
      <c r="H5269" s="84"/>
      <c r="I5269" s="84"/>
      <c r="J5269" s="125"/>
      <c r="K5269" s="125"/>
    </row>
    <row r="5270" spans="1:11" x14ac:dyDescent="0.25">
      <c r="A5270" s="110"/>
      <c r="B5270" s="129"/>
      <c r="C5270" s="129"/>
      <c r="D5270" s="129"/>
      <c r="E5270" s="56"/>
      <c r="F5270" s="133"/>
      <c r="G5270" s="56"/>
      <c r="H5270" s="84"/>
      <c r="I5270" s="84"/>
      <c r="J5270" s="125"/>
      <c r="K5270" s="125"/>
    </row>
    <row r="5271" spans="1:11" x14ac:dyDescent="0.25">
      <c r="A5271" s="110"/>
      <c r="B5271" s="129"/>
      <c r="C5271" s="129"/>
      <c r="D5271" s="129"/>
      <c r="E5271" s="56"/>
      <c r="F5271" s="133"/>
      <c r="G5271" s="56"/>
      <c r="H5271" s="84"/>
      <c r="I5271" s="84"/>
      <c r="J5271" s="125"/>
      <c r="K5271" s="125"/>
    </row>
    <row r="5272" spans="1:11" x14ac:dyDescent="0.25">
      <c r="A5272" s="110"/>
      <c r="B5272" s="129"/>
      <c r="C5272" s="129"/>
      <c r="D5272" s="129"/>
      <c r="E5272" s="56"/>
      <c r="F5272" s="133"/>
      <c r="G5272" s="56"/>
      <c r="H5272" s="84"/>
      <c r="I5272" s="84"/>
      <c r="J5272" s="125"/>
      <c r="K5272" s="125"/>
    </row>
    <row r="5273" spans="1:11" x14ac:dyDescent="0.25">
      <c r="A5273" s="110"/>
      <c r="B5273" s="129"/>
      <c r="C5273" s="129"/>
      <c r="D5273" s="129"/>
      <c r="E5273" s="56"/>
      <c r="F5273" s="133"/>
      <c r="G5273" s="56"/>
      <c r="H5273" s="84"/>
      <c r="I5273" s="84"/>
      <c r="J5273" s="125"/>
      <c r="K5273" s="125"/>
    </row>
    <row r="5274" spans="1:11" x14ac:dyDescent="0.25">
      <c r="A5274" s="110"/>
      <c r="B5274" s="129"/>
      <c r="C5274" s="129"/>
      <c r="D5274" s="129"/>
      <c r="E5274" s="56"/>
      <c r="F5274" s="133"/>
      <c r="G5274" s="56"/>
      <c r="H5274" s="84"/>
      <c r="I5274" s="84"/>
      <c r="J5274" s="125"/>
      <c r="K5274" s="125"/>
    </row>
    <row r="5275" spans="1:11" x14ac:dyDescent="0.25">
      <c r="A5275" s="110"/>
      <c r="B5275" s="129"/>
      <c r="C5275" s="129"/>
      <c r="D5275" s="129"/>
      <c r="E5275" s="56"/>
      <c r="F5275" s="133"/>
      <c r="G5275" s="56"/>
      <c r="H5275" s="84"/>
      <c r="I5275" s="84"/>
      <c r="J5275" s="125"/>
      <c r="K5275" s="125"/>
    </row>
    <row r="5276" spans="1:11" x14ac:dyDescent="0.25">
      <c r="A5276" s="110"/>
      <c r="B5276" s="129"/>
      <c r="C5276" s="129"/>
      <c r="D5276" s="129"/>
      <c r="E5276" s="56"/>
      <c r="F5276" s="133"/>
      <c r="G5276" s="56"/>
      <c r="H5276" s="84"/>
      <c r="I5276" s="84"/>
      <c r="J5276" s="125"/>
      <c r="K5276" s="125"/>
    </row>
    <row r="5277" spans="1:11" x14ac:dyDescent="0.25">
      <c r="A5277" s="110"/>
      <c r="B5277" s="129"/>
      <c r="C5277" s="129"/>
      <c r="D5277" s="129"/>
      <c r="E5277" s="56"/>
      <c r="F5277" s="133"/>
      <c r="G5277" s="56"/>
      <c r="H5277" s="84"/>
      <c r="I5277" s="84"/>
      <c r="J5277" s="125"/>
      <c r="K5277" s="125"/>
    </row>
    <row r="5278" spans="1:11" x14ac:dyDescent="0.25">
      <c r="A5278" s="110"/>
      <c r="B5278" s="129"/>
      <c r="C5278" s="129"/>
      <c r="D5278" s="129"/>
      <c r="E5278" s="56"/>
      <c r="F5278" s="133"/>
      <c r="G5278" s="56"/>
      <c r="H5278" s="84"/>
      <c r="I5278" s="84"/>
      <c r="J5278" s="125"/>
      <c r="K5278" s="125"/>
    </row>
    <row r="5279" spans="1:11" x14ac:dyDescent="0.25">
      <c r="A5279" s="110"/>
      <c r="B5279" s="129"/>
      <c r="C5279" s="129"/>
      <c r="D5279" s="129"/>
      <c r="E5279" s="56"/>
      <c r="F5279" s="133"/>
      <c r="G5279" s="56"/>
      <c r="H5279" s="84"/>
      <c r="I5279" s="84"/>
      <c r="J5279" s="125"/>
      <c r="K5279" s="125"/>
    </row>
    <row r="5280" spans="1:11" x14ac:dyDescent="0.25">
      <c r="A5280" s="110"/>
      <c r="B5280" s="129"/>
      <c r="C5280" s="129"/>
      <c r="D5280" s="129"/>
      <c r="E5280" s="56"/>
      <c r="F5280" s="133"/>
      <c r="G5280" s="56"/>
      <c r="H5280" s="84"/>
      <c r="I5280" s="84"/>
      <c r="J5280" s="125"/>
      <c r="K5280" s="125"/>
    </row>
    <row r="5281" spans="1:11" x14ac:dyDescent="0.25">
      <c r="A5281" s="110"/>
      <c r="B5281" s="129"/>
      <c r="C5281" s="129"/>
      <c r="D5281" s="129"/>
      <c r="E5281" s="56"/>
      <c r="F5281" s="133"/>
      <c r="G5281" s="56"/>
      <c r="H5281" s="84"/>
      <c r="I5281" s="84"/>
      <c r="J5281" s="125"/>
      <c r="K5281" s="125"/>
    </row>
    <row r="5282" spans="1:11" x14ac:dyDescent="0.25">
      <c r="A5282" s="110"/>
      <c r="B5282" s="129"/>
      <c r="C5282" s="129"/>
      <c r="D5282" s="129"/>
      <c r="E5282" s="56"/>
      <c r="F5282" s="133"/>
      <c r="G5282" s="56"/>
      <c r="H5282" s="84"/>
      <c r="I5282" s="84"/>
      <c r="J5282" s="125"/>
      <c r="K5282" s="125"/>
    </row>
    <row r="5283" spans="1:11" x14ac:dyDescent="0.25">
      <c r="A5283" s="110"/>
      <c r="B5283" s="129"/>
      <c r="C5283" s="129"/>
      <c r="D5283" s="129"/>
      <c r="E5283" s="56"/>
      <c r="F5283" s="133"/>
      <c r="G5283" s="56"/>
      <c r="H5283" s="84"/>
      <c r="I5283" s="84"/>
      <c r="J5283" s="125"/>
      <c r="K5283" s="125"/>
    </row>
    <row r="5284" spans="1:11" x14ac:dyDescent="0.25">
      <c r="A5284" s="110"/>
      <c r="B5284" s="129"/>
      <c r="C5284" s="129"/>
      <c r="D5284" s="129"/>
      <c r="E5284" s="56"/>
      <c r="F5284" s="133"/>
      <c r="G5284" s="56"/>
      <c r="H5284" s="84"/>
      <c r="I5284" s="84"/>
      <c r="J5284" s="125"/>
      <c r="K5284" s="125"/>
    </row>
    <row r="5285" spans="1:11" x14ac:dyDescent="0.25">
      <c r="A5285" s="110"/>
      <c r="B5285" s="129"/>
      <c r="C5285" s="129"/>
      <c r="D5285" s="129"/>
      <c r="E5285" s="56"/>
      <c r="F5285" s="133"/>
      <c r="G5285" s="56"/>
      <c r="H5285" s="84"/>
      <c r="I5285" s="84"/>
      <c r="J5285" s="125"/>
      <c r="K5285" s="125"/>
    </row>
    <row r="5286" spans="1:11" x14ac:dyDescent="0.25">
      <c r="A5286" s="110"/>
      <c r="B5286" s="129"/>
      <c r="C5286" s="129"/>
      <c r="D5286" s="129"/>
      <c r="E5286" s="56"/>
      <c r="F5286" s="133"/>
      <c r="G5286" s="56"/>
      <c r="H5286" s="84"/>
      <c r="I5286" s="84"/>
      <c r="J5286" s="125"/>
      <c r="K5286" s="125"/>
    </row>
    <row r="5287" spans="1:11" x14ac:dyDescent="0.25">
      <c r="A5287" s="110"/>
      <c r="B5287" s="129"/>
      <c r="C5287" s="129"/>
      <c r="D5287" s="129"/>
      <c r="E5287" s="56"/>
      <c r="F5287" s="133"/>
      <c r="G5287" s="56"/>
      <c r="H5287" s="84"/>
      <c r="I5287" s="84"/>
      <c r="J5287" s="125"/>
      <c r="K5287" s="125"/>
    </row>
    <row r="5288" spans="1:11" x14ac:dyDescent="0.25">
      <c r="A5288" s="110"/>
      <c r="B5288" s="129"/>
      <c r="C5288" s="129"/>
      <c r="D5288" s="129"/>
      <c r="E5288" s="56"/>
      <c r="F5288" s="133"/>
      <c r="G5288" s="56"/>
      <c r="H5288" s="84"/>
      <c r="I5288" s="84"/>
      <c r="J5288" s="125"/>
      <c r="K5288" s="125"/>
    </row>
    <row r="5289" spans="1:11" x14ac:dyDescent="0.25">
      <c r="A5289" s="110"/>
      <c r="B5289" s="129"/>
      <c r="C5289" s="129"/>
      <c r="D5289" s="129"/>
      <c r="E5289" s="56"/>
      <c r="F5289" s="133"/>
      <c r="G5289" s="56"/>
      <c r="H5289" s="84"/>
      <c r="I5289" s="84"/>
      <c r="J5289" s="125"/>
      <c r="K5289" s="125"/>
    </row>
    <row r="5290" spans="1:11" x14ac:dyDescent="0.25">
      <c r="A5290" s="110"/>
      <c r="B5290" s="129"/>
      <c r="C5290" s="129"/>
      <c r="D5290" s="129"/>
      <c r="E5290" s="56"/>
      <c r="F5290" s="133"/>
      <c r="G5290" s="56"/>
      <c r="H5290" s="84"/>
      <c r="I5290" s="84"/>
      <c r="J5290" s="125"/>
      <c r="K5290" s="125"/>
    </row>
    <row r="5291" spans="1:11" x14ac:dyDescent="0.25">
      <c r="A5291" s="110"/>
      <c r="B5291" s="129"/>
      <c r="C5291" s="129"/>
      <c r="D5291" s="129"/>
      <c r="E5291" s="56"/>
      <c r="F5291" s="133"/>
      <c r="G5291" s="56"/>
      <c r="H5291" s="84"/>
      <c r="I5291" s="84"/>
      <c r="J5291" s="125"/>
      <c r="K5291" s="125"/>
    </row>
    <row r="5292" spans="1:11" x14ac:dyDescent="0.25">
      <c r="A5292" s="110"/>
      <c r="B5292" s="129"/>
      <c r="C5292" s="129"/>
      <c r="D5292" s="129"/>
      <c r="E5292" s="56"/>
      <c r="F5292" s="133"/>
      <c r="G5292" s="56"/>
      <c r="H5292" s="84"/>
      <c r="I5292" s="84"/>
      <c r="J5292" s="125"/>
      <c r="K5292" s="125"/>
    </row>
    <row r="5293" spans="1:11" x14ac:dyDescent="0.25">
      <c r="A5293" s="110"/>
      <c r="B5293" s="129"/>
      <c r="C5293" s="129"/>
      <c r="D5293" s="129"/>
      <c r="E5293" s="56"/>
      <c r="F5293" s="133"/>
      <c r="G5293" s="56"/>
      <c r="H5293" s="84"/>
      <c r="I5293" s="84"/>
      <c r="J5293" s="125"/>
      <c r="K5293" s="125"/>
    </row>
    <row r="5294" spans="1:11" x14ac:dyDescent="0.25">
      <c r="A5294" s="110"/>
      <c r="B5294" s="129"/>
      <c r="C5294" s="129"/>
      <c r="D5294" s="129"/>
      <c r="E5294" s="56"/>
      <c r="F5294" s="133"/>
      <c r="G5294" s="56"/>
      <c r="H5294" s="84"/>
      <c r="I5294" s="84"/>
      <c r="J5294" s="125"/>
      <c r="K5294" s="125"/>
    </row>
    <row r="5295" spans="1:11" x14ac:dyDescent="0.25">
      <c r="A5295" s="110"/>
      <c r="B5295" s="129"/>
      <c r="C5295" s="129"/>
      <c r="D5295" s="129"/>
      <c r="E5295" s="56"/>
      <c r="F5295" s="133"/>
      <c r="G5295" s="56"/>
      <c r="H5295" s="84"/>
      <c r="I5295" s="84"/>
      <c r="J5295" s="125"/>
      <c r="K5295" s="125"/>
    </row>
    <row r="5296" spans="1:11" x14ac:dyDescent="0.25">
      <c r="A5296" s="110"/>
      <c r="B5296" s="129"/>
      <c r="C5296" s="129"/>
      <c r="D5296" s="129"/>
      <c r="E5296" s="56"/>
      <c r="F5296" s="133"/>
      <c r="G5296" s="56"/>
      <c r="H5296" s="84"/>
      <c r="I5296" s="84"/>
      <c r="J5296" s="125"/>
      <c r="K5296" s="125"/>
    </row>
    <row r="5297" spans="1:11" x14ac:dyDescent="0.25">
      <c r="A5297" s="110"/>
      <c r="B5297" s="129"/>
      <c r="C5297" s="129"/>
      <c r="D5297" s="129"/>
      <c r="E5297" s="56"/>
      <c r="F5297" s="133"/>
      <c r="G5297" s="56"/>
      <c r="H5297" s="84"/>
      <c r="I5297" s="84"/>
      <c r="J5297" s="125"/>
      <c r="K5297" s="125"/>
    </row>
    <row r="5298" spans="1:11" x14ac:dyDescent="0.25">
      <c r="A5298" s="110"/>
      <c r="B5298" s="129"/>
      <c r="C5298" s="129"/>
      <c r="D5298" s="129"/>
      <c r="E5298" s="56"/>
      <c r="F5298" s="133"/>
      <c r="G5298" s="56"/>
      <c r="H5298" s="84"/>
      <c r="I5298" s="84"/>
      <c r="J5298" s="125"/>
      <c r="K5298" s="125"/>
    </row>
    <row r="5299" spans="1:11" x14ac:dyDescent="0.25">
      <c r="A5299" s="110"/>
      <c r="B5299" s="129"/>
      <c r="C5299" s="129"/>
      <c r="D5299" s="129"/>
      <c r="E5299" s="56"/>
      <c r="F5299" s="133"/>
      <c r="G5299" s="56"/>
      <c r="H5299" s="84"/>
      <c r="I5299" s="84"/>
      <c r="J5299" s="125"/>
      <c r="K5299" s="125"/>
    </row>
    <row r="5300" spans="1:11" x14ac:dyDescent="0.25">
      <c r="A5300" s="110"/>
      <c r="B5300" s="129"/>
      <c r="C5300" s="129"/>
      <c r="D5300" s="129"/>
      <c r="E5300" s="56"/>
      <c r="F5300" s="133"/>
      <c r="G5300" s="56"/>
      <c r="H5300" s="84"/>
      <c r="I5300" s="84"/>
      <c r="J5300" s="125"/>
      <c r="K5300" s="125"/>
    </row>
    <row r="5301" spans="1:11" x14ac:dyDescent="0.25">
      <c r="A5301" s="110"/>
      <c r="B5301" s="129"/>
      <c r="C5301" s="129"/>
      <c r="D5301" s="129"/>
      <c r="E5301" s="56"/>
      <c r="F5301" s="133"/>
      <c r="G5301" s="56"/>
      <c r="H5301" s="84"/>
      <c r="I5301" s="84"/>
      <c r="J5301" s="125"/>
      <c r="K5301" s="125"/>
    </row>
    <row r="5302" spans="1:11" x14ac:dyDescent="0.25">
      <c r="A5302" s="110"/>
      <c r="B5302" s="129"/>
      <c r="C5302" s="129"/>
      <c r="D5302" s="129"/>
      <c r="E5302" s="56"/>
      <c r="F5302" s="133"/>
      <c r="G5302" s="56"/>
      <c r="H5302" s="84"/>
      <c r="I5302" s="84"/>
      <c r="J5302" s="125"/>
      <c r="K5302" s="125"/>
    </row>
    <row r="5303" spans="1:11" x14ac:dyDescent="0.25">
      <c r="A5303" s="110"/>
      <c r="B5303" s="129"/>
      <c r="C5303" s="129"/>
      <c r="D5303" s="129"/>
      <c r="E5303" s="56"/>
      <c r="F5303" s="133"/>
      <c r="G5303" s="56"/>
      <c r="H5303" s="84"/>
      <c r="I5303" s="84"/>
      <c r="J5303" s="125"/>
      <c r="K5303" s="125"/>
    </row>
    <row r="5304" spans="1:11" x14ac:dyDescent="0.25">
      <c r="A5304" s="110"/>
      <c r="B5304" s="129"/>
      <c r="C5304" s="129"/>
      <c r="D5304" s="129"/>
      <c r="E5304" s="56"/>
      <c r="F5304" s="133"/>
      <c r="G5304" s="56"/>
      <c r="H5304" s="84"/>
      <c r="I5304" s="84"/>
      <c r="J5304" s="125"/>
      <c r="K5304" s="125"/>
    </row>
    <row r="5305" spans="1:11" x14ac:dyDescent="0.25">
      <c r="A5305" s="110"/>
      <c r="B5305" s="129"/>
      <c r="C5305" s="129"/>
      <c r="D5305" s="129"/>
      <c r="E5305" s="56"/>
      <c r="F5305" s="133"/>
      <c r="G5305" s="56"/>
      <c r="H5305" s="84"/>
      <c r="I5305" s="84"/>
      <c r="J5305" s="125"/>
      <c r="K5305" s="125"/>
    </row>
    <row r="5306" spans="1:11" x14ac:dyDescent="0.25">
      <c r="A5306" s="110"/>
      <c r="B5306" s="129"/>
      <c r="C5306" s="129"/>
      <c r="D5306" s="129"/>
      <c r="E5306" s="56"/>
      <c r="F5306" s="133"/>
      <c r="G5306" s="56"/>
      <c r="H5306" s="84"/>
      <c r="I5306" s="84"/>
      <c r="J5306" s="125"/>
      <c r="K5306" s="125"/>
    </row>
    <row r="5307" spans="1:11" x14ac:dyDescent="0.25">
      <c r="A5307" s="110"/>
      <c r="B5307" s="129"/>
      <c r="C5307" s="129"/>
      <c r="D5307" s="129"/>
      <c r="E5307" s="56"/>
      <c r="F5307" s="133"/>
      <c r="G5307" s="56"/>
      <c r="H5307" s="84"/>
      <c r="I5307" s="84"/>
      <c r="J5307" s="125"/>
      <c r="K5307" s="125"/>
    </row>
    <row r="5308" spans="1:11" x14ac:dyDescent="0.25">
      <c r="A5308" s="110"/>
      <c r="B5308" s="129"/>
      <c r="C5308" s="129"/>
      <c r="D5308" s="129"/>
      <c r="E5308" s="56"/>
      <c r="F5308" s="133"/>
      <c r="G5308" s="56"/>
      <c r="H5308" s="84"/>
      <c r="I5308" s="84"/>
      <c r="J5308" s="125"/>
      <c r="K5308" s="125"/>
    </row>
    <row r="5309" spans="1:11" x14ac:dyDescent="0.25">
      <c r="A5309" s="110"/>
      <c r="B5309" s="129"/>
      <c r="C5309" s="129"/>
      <c r="D5309" s="129"/>
      <c r="E5309" s="56"/>
      <c r="F5309" s="133"/>
      <c r="G5309" s="56"/>
      <c r="H5309" s="84"/>
      <c r="I5309" s="84"/>
      <c r="J5309" s="125"/>
      <c r="K5309" s="125"/>
    </row>
    <row r="5310" spans="1:11" x14ac:dyDescent="0.25">
      <c r="A5310" s="110"/>
      <c r="B5310" s="129"/>
      <c r="C5310" s="129"/>
      <c r="D5310" s="129"/>
      <c r="E5310" s="56"/>
      <c r="F5310" s="133"/>
      <c r="G5310" s="56"/>
      <c r="H5310" s="84"/>
      <c r="I5310" s="84"/>
      <c r="J5310" s="125"/>
      <c r="K5310" s="125"/>
    </row>
    <row r="5311" spans="1:11" x14ac:dyDescent="0.25">
      <c r="A5311" s="110"/>
      <c r="B5311" s="129"/>
      <c r="C5311" s="129"/>
      <c r="D5311" s="129"/>
      <c r="E5311" s="56"/>
      <c r="F5311" s="133"/>
      <c r="G5311" s="56"/>
      <c r="H5311" s="84"/>
      <c r="I5311" s="84"/>
      <c r="J5311" s="125"/>
      <c r="K5311" s="125"/>
    </row>
    <row r="5312" spans="1:11" x14ac:dyDescent="0.25">
      <c r="A5312" s="110"/>
      <c r="B5312" s="129"/>
      <c r="C5312" s="129"/>
      <c r="D5312" s="129"/>
      <c r="E5312" s="56"/>
      <c r="F5312" s="133"/>
      <c r="G5312" s="56"/>
      <c r="H5312" s="84"/>
      <c r="I5312" s="84"/>
      <c r="J5312" s="125"/>
      <c r="K5312" s="125"/>
    </row>
    <row r="5313" spans="1:11" x14ac:dyDescent="0.25">
      <c r="A5313" s="110"/>
      <c r="B5313" s="129"/>
      <c r="C5313" s="129"/>
      <c r="D5313" s="129"/>
      <c r="E5313" s="56"/>
      <c r="F5313" s="133"/>
      <c r="G5313" s="56"/>
      <c r="H5313" s="84"/>
      <c r="I5313" s="84"/>
      <c r="J5313" s="125"/>
      <c r="K5313" s="125"/>
    </row>
    <row r="5314" spans="1:11" x14ac:dyDescent="0.25">
      <c r="A5314" s="110"/>
      <c r="B5314" s="129"/>
      <c r="C5314" s="129"/>
      <c r="D5314" s="129"/>
      <c r="E5314" s="56"/>
      <c r="F5314" s="133"/>
      <c r="G5314" s="56"/>
      <c r="H5314" s="84"/>
      <c r="I5314" s="84"/>
      <c r="J5314" s="125"/>
      <c r="K5314" s="125"/>
    </row>
    <row r="5315" spans="1:11" x14ac:dyDescent="0.25">
      <c r="A5315" s="110"/>
      <c r="B5315" s="129"/>
      <c r="C5315" s="129"/>
      <c r="D5315" s="129"/>
      <c r="E5315" s="56"/>
      <c r="F5315" s="133"/>
      <c r="G5315" s="56"/>
      <c r="H5315" s="84"/>
      <c r="I5315" s="84"/>
      <c r="J5315" s="125"/>
      <c r="K5315" s="125"/>
    </row>
    <row r="5316" spans="1:11" x14ac:dyDescent="0.25">
      <c r="A5316" s="110"/>
      <c r="B5316" s="129"/>
      <c r="C5316" s="129"/>
      <c r="D5316" s="129"/>
      <c r="E5316" s="56"/>
      <c r="F5316" s="133"/>
      <c r="G5316" s="56"/>
      <c r="H5316" s="84"/>
      <c r="I5316" s="84"/>
      <c r="J5316" s="125"/>
      <c r="K5316" s="125"/>
    </row>
    <row r="5317" spans="1:11" x14ac:dyDescent="0.25">
      <c r="A5317" s="110"/>
      <c r="B5317" s="129"/>
      <c r="C5317" s="129"/>
      <c r="D5317" s="129"/>
      <c r="E5317" s="56"/>
      <c r="F5317" s="133"/>
      <c r="G5317" s="56"/>
      <c r="H5317" s="84"/>
      <c r="I5317" s="84"/>
      <c r="J5317" s="125"/>
      <c r="K5317" s="125"/>
    </row>
    <row r="5318" spans="1:11" x14ac:dyDescent="0.25">
      <c r="A5318" s="110"/>
      <c r="B5318" s="129"/>
      <c r="C5318" s="129"/>
      <c r="D5318" s="129"/>
      <c r="E5318" s="56"/>
      <c r="F5318" s="133"/>
      <c r="G5318" s="56"/>
      <c r="H5318" s="84"/>
      <c r="I5318" s="84"/>
      <c r="J5318" s="125"/>
      <c r="K5318" s="125"/>
    </row>
    <row r="5319" spans="1:11" x14ac:dyDescent="0.25">
      <c r="A5319" s="110"/>
      <c r="B5319" s="129"/>
      <c r="C5319" s="129"/>
      <c r="D5319" s="129"/>
      <c r="E5319" s="56"/>
      <c r="F5319" s="133"/>
      <c r="G5319" s="56"/>
      <c r="H5319" s="84"/>
      <c r="I5319" s="84"/>
      <c r="J5319" s="125"/>
      <c r="K5319" s="125"/>
    </row>
    <row r="5320" spans="1:11" x14ac:dyDescent="0.25">
      <c r="A5320" s="110"/>
      <c r="B5320" s="129"/>
      <c r="C5320" s="129"/>
      <c r="D5320" s="129"/>
      <c r="E5320" s="56"/>
      <c r="F5320" s="133"/>
      <c r="G5320" s="56"/>
      <c r="H5320" s="84"/>
      <c r="I5320" s="84"/>
      <c r="J5320" s="125"/>
      <c r="K5320" s="125"/>
    </row>
    <row r="5321" spans="1:11" x14ac:dyDescent="0.25">
      <c r="A5321" s="110"/>
      <c r="B5321" s="129"/>
      <c r="C5321" s="129"/>
      <c r="D5321" s="129"/>
      <c r="E5321" s="56"/>
      <c r="F5321" s="133"/>
      <c r="G5321" s="56"/>
      <c r="H5321" s="84"/>
      <c r="I5321" s="84"/>
      <c r="J5321" s="125"/>
      <c r="K5321" s="125"/>
    </row>
    <row r="5322" spans="1:11" x14ac:dyDescent="0.25">
      <c r="A5322" s="110"/>
      <c r="B5322" s="129"/>
      <c r="C5322" s="129"/>
      <c r="D5322" s="129"/>
      <c r="E5322" s="56"/>
      <c r="F5322" s="133"/>
      <c r="G5322" s="56"/>
      <c r="H5322" s="84"/>
      <c r="I5322" s="84"/>
      <c r="J5322" s="125"/>
      <c r="K5322" s="125"/>
    </row>
    <row r="5323" spans="1:11" x14ac:dyDescent="0.25">
      <c r="A5323" s="110"/>
      <c r="B5323" s="129"/>
      <c r="C5323" s="129"/>
      <c r="D5323" s="129"/>
      <c r="E5323" s="56"/>
      <c r="F5323" s="133"/>
      <c r="G5323" s="56"/>
      <c r="H5323" s="84"/>
      <c r="I5323" s="84"/>
      <c r="J5323" s="125"/>
      <c r="K5323" s="125"/>
    </row>
    <row r="5324" spans="1:11" x14ac:dyDescent="0.25">
      <c r="A5324" s="110"/>
      <c r="B5324" s="129"/>
      <c r="C5324" s="129"/>
      <c r="D5324" s="129"/>
      <c r="E5324" s="56"/>
      <c r="F5324" s="133"/>
      <c r="G5324" s="56"/>
      <c r="H5324" s="84"/>
      <c r="I5324" s="84"/>
      <c r="J5324" s="125"/>
      <c r="K5324" s="125"/>
    </row>
    <row r="5325" spans="1:11" x14ac:dyDescent="0.25">
      <c r="A5325" s="110"/>
      <c r="B5325" s="129"/>
      <c r="C5325" s="129"/>
      <c r="D5325" s="129"/>
      <c r="E5325" s="56"/>
      <c r="F5325" s="133"/>
      <c r="G5325" s="56"/>
      <c r="H5325" s="84"/>
      <c r="I5325" s="84"/>
      <c r="J5325" s="125"/>
      <c r="K5325" s="125"/>
    </row>
    <row r="5326" spans="1:11" x14ac:dyDescent="0.25">
      <c r="A5326" s="110"/>
      <c r="B5326" s="129"/>
      <c r="C5326" s="129"/>
      <c r="D5326" s="129"/>
      <c r="E5326" s="56"/>
      <c r="F5326" s="133"/>
      <c r="G5326" s="56"/>
      <c r="H5326" s="84"/>
      <c r="I5326" s="84"/>
      <c r="J5326" s="125"/>
      <c r="K5326" s="125"/>
    </row>
    <row r="5327" spans="1:11" x14ac:dyDescent="0.25">
      <c r="A5327" s="110"/>
      <c r="B5327" s="129"/>
      <c r="C5327" s="129"/>
      <c r="D5327" s="129"/>
      <c r="E5327" s="56"/>
      <c r="F5327" s="133"/>
      <c r="G5327" s="56"/>
      <c r="H5327" s="84"/>
      <c r="I5327" s="84"/>
      <c r="J5327" s="125"/>
      <c r="K5327" s="125"/>
    </row>
    <row r="5328" spans="1:11" x14ac:dyDescent="0.25">
      <c r="A5328" s="110"/>
      <c r="B5328" s="129"/>
      <c r="C5328" s="129"/>
      <c r="D5328" s="129"/>
      <c r="E5328" s="56"/>
      <c r="F5328" s="133"/>
      <c r="G5328" s="56"/>
      <c r="H5328" s="84"/>
      <c r="I5328" s="84"/>
      <c r="J5328" s="125"/>
      <c r="K5328" s="125"/>
    </row>
    <row r="5329" spans="1:11" x14ac:dyDescent="0.25">
      <c r="A5329" s="110"/>
      <c r="B5329" s="129"/>
      <c r="C5329" s="129"/>
      <c r="D5329" s="129"/>
      <c r="E5329" s="56"/>
      <c r="F5329" s="133"/>
      <c r="G5329" s="56"/>
      <c r="H5329" s="84"/>
      <c r="I5329" s="84"/>
      <c r="J5329" s="125"/>
      <c r="K5329" s="125"/>
    </row>
    <row r="5330" spans="1:11" x14ac:dyDescent="0.25">
      <c r="A5330" s="110"/>
      <c r="B5330" s="129"/>
      <c r="C5330" s="129"/>
      <c r="D5330" s="129"/>
      <c r="E5330" s="56"/>
      <c r="F5330" s="133"/>
      <c r="G5330" s="56"/>
      <c r="H5330" s="84"/>
      <c r="I5330" s="84"/>
      <c r="J5330" s="125"/>
      <c r="K5330" s="125"/>
    </row>
    <row r="5331" spans="1:11" x14ac:dyDescent="0.25">
      <c r="A5331" s="110"/>
      <c r="B5331" s="129"/>
      <c r="C5331" s="129"/>
      <c r="D5331" s="129"/>
      <c r="E5331" s="56"/>
      <c r="F5331" s="133"/>
      <c r="G5331" s="56"/>
      <c r="H5331" s="84"/>
      <c r="I5331" s="84"/>
      <c r="J5331" s="125"/>
      <c r="K5331" s="125"/>
    </row>
    <row r="5332" spans="1:11" x14ac:dyDescent="0.25">
      <c r="A5332" s="110"/>
      <c r="B5332" s="129"/>
      <c r="C5332" s="129"/>
      <c r="D5332" s="129"/>
      <c r="E5332" s="56"/>
      <c r="F5332" s="133"/>
      <c r="G5332" s="56"/>
      <c r="H5332" s="84"/>
      <c r="I5332" s="84"/>
      <c r="J5332" s="125"/>
      <c r="K5332" s="125"/>
    </row>
    <row r="5333" spans="1:11" x14ac:dyDescent="0.25">
      <c r="A5333" s="110"/>
      <c r="B5333" s="129"/>
      <c r="C5333" s="129"/>
      <c r="D5333" s="129"/>
      <c r="E5333" s="56"/>
      <c r="F5333" s="133"/>
      <c r="G5333" s="56"/>
      <c r="H5333" s="84"/>
      <c r="I5333" s="84"/>
      <c r="J5333" s="125"/>
      <c r="K5333" s="125"/>
    </row>
    <row r="5334" spans="1:11" x14ac:dyDescent="0.25">
      <c r="A5334" s="110"/>
      <c r="B5334" s="129"/>
      <c r="C5334" s="129"/>
      <c r="D5334" s="129"/>
      <c r="E5334" s="56"/>
      <c r="F5334" s="133"/>
      <c r="G5334" s="56"/>
      <c r="H5334" s="84"/>
      <c r="I5334" s="84"/>
      <c r="J5334" s="125"/>
      <c r="K5334" s="125"/>
    </row>
    <row r="5335" spans="1:11" x14ac:dyDescent="0.25">
      <c r="A5335" s="110"/>
      <c r="B5335" s="129"/>
      <c r="C5335" s="129"/>
      <c r="D5335" s="129"/>
      <c r="E5335" s="56"/>
      <c r="F5335" s="133"/>
      <c r="G5335" s="56"/>
      <c r="H5335" s="84"/>
      <c r="I5335" s="84"/>
      <c r="J5335" s="125"/>
      <c r="K5335" s="125"/>
    </row>
    <row r="5336" spans="1:11" x14ac:dyDescent="0.25">
      <c r="A5336" s="110"/>
      <c r="B5336" s="129"/>
      <c r="C5336" s="129"/>
      <c r="D5336" s="129"/>
      <c r="E5336" s="56"/>
      <c r="F5336" s="133"/>
      <c r="G5336" s="56"/>
      <c r="H5336" s="84"/>
      <c r="I5336" s="84"/>
      <c r="J5336" s="125"/>
      <c r="K5336" s="125"/>
    </row>
    <row r="5337" spans="1:11" x14ac:dyDescent="0.25">
      <c r="A5337" s="110"/>
      <c r="B5337" s="129"/>
      <c r="C5337" s="129"/>
      <c r="D5337" s="129"/>
      <c r="E5337" s="56"/>
      <c r="F5337" s="133"/>
      <c r="G5337" s="56"/>
      <c r="H5337" s="84"/>
      <c r="I5337" s="84"/>
      <c r="J5337" s="125"/>
      <c r="K5337" s="125"/>
    </row>
    <row r="5338" spans="1:11" x14ac:dyDescent="0.25">
      <c r="A5338" s="110"/>
      <c r="B5338" s="129"/>
      <c r="C5338" s="129"/>
      <c r="D5338" s="129"/>
      <c r="E5338" s="56"/>
      <c r="F5338" s="133"/>
      <c r="G5338" s="56"/>
      <c r="H5338" s="84"/>
      <c r="I5338" s="84"/>
      <c r="J5338" s="125"/>
      <c r="K5338" s="125"/>
    </row>
    <row r="5339" spans="1:11" x14ac:dyDescent="0.25">
      <c r="A5339" s="110"/>
      <c r="B5339" s="129"/>
      <c r="C5339" s="129"/>
      <c r="D5339" s="129"/>
      <c r="E5339" s="56"/>
      <c r="F5339" s="133"/>
      <c r="G5339" s="56"/>
      <c r="H5339" s="84"/>
      <c r="I5339" s="84"/>
      <c r="J5339" s="125"/>
      <c r="K5339" s="125"/>
    </row>
    <row r="5340" spans="1:11" x14ac:dyDescent="0.25">
      <c r="A5340" s="110"/>
      <c r="B5340" s="129"/>
      <c r="C5340" s="129"/>
      <c r="D5340" s="129"/>
      <c r="E5340" s="56"/>
      <c r="F5340" s="133"/>
      <c r="G5340" s="56"/>
      <c r="H5340" s="84"/>
      <c r="I5340" s="84"/>
      <c r="J5340" s="125"/>
      <c r="K5340" s="125"/>
    </row>
    <row r="5341" spans="1:11" x14ac:dyDescent="0.25">
      <c r="A5341" s="110"/>
      <c r="B5341" s="129"/>
      <c r="C5341" s="129"/>
      <c r="D5341" s="129"/>
      <c r="E5341" s="56"/>
      <c r="F5341" s="133"/>
      <c r="G5341" s="56"/>
      <c r="H5341" s="84"/>
      <c r="I5341" s="84"/>
      <c r="J5341" s="125"/>
      <c r="K5341" s="125"/>
    </row>
    <row r="5342" spans="1:11" x14ac:dyDescent="0.25">
      <c r="A5342" s="110"/>
      <c r="B5342" s="129"/>
      <c r="C5342" s="129"/>
      <c r="D5342" s="129"/>
      <c r="E5342" s="56"/>
      <c r="F5342" s="133"/>
      <c r="G5342" s="56"/>
      <c r="H5342" s="84"/>
      <c r="I5342" s="84"/>
      <c r="J5342" s="125"/>
      <c r="K5342" s="125"/>
    </row>
    <row r="5343" spans="1:11" x14ac:dyDescent="0.25">
      <c r="A5343" s="110"/>
      <c r="B5343" s="129"/>
      <c r="C5343" s="129"/>
      <c r="D5343" s="129"/>
      <c r="E5343" s="56"/>
      <c r="F5343" s="133"/>
      <c r="G5343" s="56"/>
      <c r="H5343" s="84"/>
      <c r="I5343" s="84"/>
      <c r="J5343" s="125"/>
      <c r="K5343" s="125"/>
    </row>
    <row r="5344" spans="1:11" x14ac:dyDescent="0.25">
      <c r="A5344" s="110"/>
      <c r="B5344" s="129"/>
      <c r="C5344" s="129"/>
      <c r="D5344" s="129"/>
      <c r="E5344" s="56"/>
      <c r="F5344" s="133"/>
      <c r="G5344" s="56"/>
      <c r="H5344" s="84"/>
      <c r="I5344" s="84"/>
      <c r="J5344" s="125"/>
      <c r="K5344" s="125"/>
    </row>
    <row r="5345" spans="1:11" x14ac:dyDescent="0.25">
      <c r="A5345" s="110"/>
      <c r="B5345" s="129"/>
      <c r="C5345" s="129"/>
      <c r="D5345" s="129"/>
      <c r="E5345" s="56"/>
      <c r="F5345" s="133"/>
      <c r="G5345" s="56"/>
      <c r="H5345" s="84"/>
      <c r="I5345" s="84"/>
      <c r="J5345" s="125"/>
      <c r="K5345" s="125"/>
    </row>
    <row r="5346" spans="1:11" x14ac:dyDescent="0.25">
      <c r="A5346" s="110"/>
      <c r="B5346" s="129"/>
      <c r="C5346" s="129"/>
      <c r="D5346" s="129"/>
      <c r="E5346" s="56"/>
      <c r="F5346" s="133"/>
      <c r="G5346" s="56"/>
      <c r="H5346" s="84"/>
      <c r="I5346" s="84"/>
      <c r="J5346" s="125"/>
      <c r="K5346" s="125"/>
    </row>
    <row r="5347" spans="1:11" x14ac:dyDescent="0.25">
      <c r="A5347" s="110"/>
      <c r="B5347" s="129"/>
      <c r="C5347" s="129"/>
      <c r="D5347" s="129"/>
      <c r="E5347" s="56"/>
      <c r="F5347" s="133"/>
      <c r="G5347" s="56"/>
      <c r="H5347" s="84"/>
      <c r="I5347" s="84"/>
      <c r="J5347" s="125"/>
      <c r="K5347" s="125"/>
    </row>
    <row r="5348" spans="1:11" x14ac:dyDescent="0.25">
      <c r="A5348" s="110"/>
      <c r="B5348" s="129"/>
      <c r="C5348" s="129"/>
      <c r="D5348" s="129"/>
      <c r="E5348" s="56"/>
      <c r="F5348" s="133"/>
      <c r="G5348" s="56"/>
      <c r="H5348" s="84"/>
      <c r="I5348" s="84"/>
      <c r="J5348" s="125"/>
      <c r="K5348" s="125"/>
    </row>
    <row r="5349" spans="1:11" x14ac:dyDescent="0.25">
      <c r="A5349" s="110"/>
      <c r="B5349" s="129"/>
      <c r="C5349" s="129"/>
      <c r="D5349" s="129"/>
      <c r="E5349" s="56"/>
      <c r="F5349" s="133"/>
      <c r="G5349" s="56"/>
      <c r="H5349" s="84"/>
      <c r="I5349" s="84"/>
      <c r="J5349" s="125"/>
      <c r="K5349" s="125"/>
    </row>
    <row r="5350" spans="1:11" x14ac:dyDescent="0.25">
      <c r="A5350" s="110"/>
      <c r="B5350" s="129"/>
      <c r="C5350" s="129"/>
      <c r="D5350" s="129"/>
      <c r="E5350" s="56"/>
      <c r="F5350" s="133"/>
      <c r="G5350" s="56"/>
      <c r="H5350" s="84"/>
      <c r="I5350" s="84"/>
      <c r="J5350" s="125"/>
      <c r="K5350" s="125"/>
    </row>
    <row r="5351" spans="1:11" x14ac:dyDescent="0.25">
      <c r="A5351" s="110"/>
      <c r="B5351" s="129"/>
      <c r="C5351" s="129"/>
      <c r="D5351" s="129"/>
      <c r="E5351" s="56"/>
      <c r="F5351" s="133"/>
      <c r="G5351" s="56"/>
      <c r="H5351" s="84"/>
      <c r="I5351" s="84"/>
      <c r="J5351" s="125"/>
      <c r="K5351" s="125"/>
    </row>
    <row r="5352" spans="1:11" x14ac:dyDescent="0.25">
      <c r="A5352" s="110"/>
      <c r="B5352" s="129"/>
      <c r="C5352" s="129"/>
      <c r="D5352" s="129"/>
      <c r="E5352" s="56"/>
      <c r="F5352" s="133"/>
      <c r="G5352" s="56"/>
      <c r="H5352" s="84"/>
      <c r="I5352" s="84"/>
      <c r="J5352" s="125"/>
      <c r="K5352" s="125"/>
    </row>
    <row r="5353" spans="1:11" x14ac:dyDescent="0.25">
      <c r="A5353" s="110"/>
      <c r="B5353" s="129"/>
      <c r="C5353" s="129"/>
      <c r="D5353" s="129"/>
      <c r="E5353" s="56"/>
      <c r="F5353" s="133"/>
      <c r="G5353" s="56"/>
      <c r="H5353" s="84"/>
      <c r="I5353" s="84"/>
      <c r="J5353" s="125"/>
      <c r="K5353" s="125"/>
    </row>
    <row r="5354" spans="1:11" x14ac:dyDescent="0.25">
      <c r="A5354" s="110"/>
      <c r="B5354" s="129"/>
      <c r="C5354" s="129"/>
      <c r="D5354" s="129"/>
      <c r="E5354" s="56"/>
      <c r="F5354" s="133"/>
      <c r="G5354" s="56"/>
      <c r="H5354" s="84"/>
      <c r="I5354" s="84"/>
      <c r="J5354" s="125"/>
      <c r="K5354" s="125"/>
    </row>
    <row r="5355" spans="1:11" x14ac:dyDescent="0.25">
      <c r="A5355" s="110"/>
      <c r="B5355" s="129"/>
      <c r="C5355" s="129"/>
      <c r="D5355" s="129"/>
      <c r="E5355" s="56"/>
      <c r="F5355" s="133"/>
      <c r="G5355" s="56"/>
      <c r="H5355" s="84"/>
      <c r="I5355" s="84"/>
      <c r="J5355" s="125"/>
      <c r="K5355" s="125"/>
    </row>
    <row r="5356" spans="1:11" x14ac:dyDescent="0.25">
      <c r="A5356" s="110"/>
      <c r="B5356" s="129"/>
      <c r="C5356" s="129"/>
      <c r="D5356" s="129"/>
      <c r="E5356" s="56"/>
      <c r="F5356" s="133"/>
      <c r="G5356" s="56"/>
      <c r="H5356" s="84"/>
      <c r="I5356" s="84"/>
      <c r="J5356" s="125"/>
      <c r="K5356" s="125"/>
    </row>
    <row r="5357" spans="1:11" x14ac:dyDescent="0.25">
      <c r="A5357" s="110"/>
      <c r="B5357" s="129"/>
      <c r="C5357" s="129"/>
      <c r="D5357" s="129"/>
      <c r="E5357" s="56"/>
      <c r="F5357" s="133"/>
      <c r="G5357" s="56"/>
      <c r="H5357" s="84"/>
      <c r="I5357" s="84"/>
      <c r="J5357" s="125"/>
      <c r="K5357" s="125"/>
    </row>
    <row r="5358" spans="1:11" x14ac:dyDescent="0.25">
      <c r="A5358" s="110"/>
      <c r="B5358" s="129"/>
      <c r="C5358" s="129"/>
      <c r="D5358" s="129"/>
      <c r="E5358" s="56"/>
      <c r="F5358" s="133"/>
      <c r="G5358" s="56"/>
      <c r="H5358" s="84"/>
      <c r="I5358" s="84"/>
      <c r="J5358" s="125"/>
      <c r="K5358" s="125"/>
    </row>
    <row r="5359" spans="1:11" x14ac:dyDescent="0.25">
      <c r="A5359" s="110"/>
      <c r="B5359" s="129"/>
      <c r="C5359" s="129"/>
      <c r="D5359" s="129"/>
      <c r="E5359" s="56"/>
      <c r="F5359" s="133"/>
      <c r="G5359" s="56"/>
      <c r="H5359" s="84"/>
      <c r="I5359" s="84"/>
      <c r="J5359" s="125"/>
      <c r="K5359" s="125"/>
    </row>
    <row r="5360" spans="1:11" x14ac:dyDescent="0.25">
      <c r="A5360" s="110"/>
      <c r="B5360" s="129"/>
      <c r="C5360" s="129"/>
      <c r="D5360" s="129"/>
      <c r="E5360" s="56"/>
      <c r="F5360" s="133"/>
      <c r="G5360" s="56"/>
      <c r="H5360" s="84"/>
      <c r="I5360" s="84"/>
      <c r="J5360" s="125"/>
      <c r="K5360" s="125"/>
    </row>
    <row r="5361" spans="1:11" x14ac:dyDescent="0.25">
      <c r="A5361" s="110"/>
      <c r="B5361" s="129"/>
      <c r="C5361" s="129"/>
      <c r="D5361" s="129"/>
      <c r="E5361" s="56"/>
      <c r="F5361" s="133"/>
      <c r="G5361" s="56"/>
      <c r="H5361" s="84"/>
      <c r="I5361" s="84"/>
      <c r="J5361" s="125"/>
      <c r="K5361" s="125"/>
    </row>
    <row r="5362" spans="1:11" x14ac:dyDescent="0.25">
      <c r="A5362" s="110"/>
      <c r="B5362" s="129"/>
      <c r="C5362" s="129"/>
      <c r="D5362" s="129"/>
      <c r="E5362" s="56"/>
      <c r="F5362" s="133"/>
      <c r="G5362" s="56"/>
      <c r="H5362" s="84"/>
      <c r="I5362" s="84"/>
      <c r="J5362" s="125"/>
      <c r="K5362" s="125"/>
    </row>
    <row r="5363" spans="1:11" x14ac:dyDescent="0.25">
      <c r="A5363" s="110"/>
      <c r="B5363" s="129"/>
      <c r="C5363" s="129"/>
      <c r="D5363" s="129"/>
      <c r="E5363" s="56"/>
      <c r="F5363" s="133"/>
      <c r="G5363" s="56"/>
      <c r="H5363" s="84"/>
      <c r="I5363" s="84"/>
      <c r="J5363" s="125"/>
      <c r="K5363" s="125"/>
    </row>
    <row r="5364" spans="1:11" x14ac:dyDescent="0.25">
      <c r="A5364" s="110"/>
      <c r="B5364" s="129"/>
      <c r="C5364" s="129"/>
      <c r="D5364" s="129"/>
      <c r="E5364" s="56"/>
      <c r="F5364" s="133"/>
      <c r="G5364" s="56"/>
      <c r="H5364" s="84"/>
      <c r="I5364" s="84"/>
      <c r="J5364" s="125"/>
      <c r="K5364" s="125"/>
    </row>
    <row r="5365" spans="1:11" x14ac:dyDescent="0.25">
      <c r="A5365" s="110"/>
      <c r="B5365" s="129"/>
      <c r="C5365" s="129"/>
      <c r="D5365" s="129"/>
      <c r="E5365" s="56"/>
      <c r="F5365" s="133"/>
      <c r="G5365" s="56"/>
      <c r="H5365" s="84"/>
      <c r="I5365" s="84"/>
      <c r="J5365" s="125"/>
      <c r="K5365" s="125"/>
    </row>
    <row r="5366" spans="1:11" x14ac:dyDescent="0.25">
      <c r="A5366" s="110"/>
      <c r="B5366" s="129"/>
      <c r="C5366" s="129"/>
      <c r="D5366" s="129"/>
      <c r="E5366" s="56"/>
      <c r="F5366" s="133"/>
      <c r="G5366" s="56"/>
      <c r="H5366" s="84"/>
      <c r="I5366" s="84"/>
      <c r="J5366" s="125"/>
      <c r="K5366" s="125"/>
    </row>
    <row r="5367" spans="1:11" x14ac:dyDescent="0.25">
      <c r="A5367" s="110"/>
      <c r="B5367" s="129"/>
      <c r="C5367" s="129"/>
      <c r="D5367" s="129"/>
      <c r="E5367" s="56"/>
      <c r="F5367" s="133"/>
      <c r="G5367" s="56"/>
      <c r="H5367" s="84"/>
      <c r="I5367" s="84"/>
      <c r="J5367" s="125"/>
      <c r="K5367" s="125"/>
    </row>
    <row r="5368" spans="1:11" x14ac:dyDescent="0.25">
      <c r="A5368" s="110"/>
      <c r="B5368" s="129"/>
      <c r="C5368" s="129"/>
      <c r="D5368" s="129"/>
      <c r="E5368" s="56"/>
      <c r="F5368" s="133"/>
      <c r="G5368" s="56"/>
      <c r="H5368" s="84"/>
      <c r="I5368" s="84"/>
      <c r="J5368" s="125"/>
      <c r="K5368" s="125"/>
    </row>
    <row r="5369" spans="1:11" x14ac:dyDescent="0.25">
      <c r="A5369" s="110"/>
      <c r="B5369" s="129"/>
      <c r="C5369" s="129"/>
      <c r="D5369" s="129"/>
      <c r="E5369" s="56"/>
      <c r="F5369" s="133"/>
      <c r="G5369" s="56"/>
      <c r="H5369" s="84"/>
      <c r="I5369" s="84"/>
      <c r="J5369" s="125"/>
      <c r="K5369" s="125"/>
    </row>
    <row r="5370" spans="1:11" x14ac:dyDescent="0.25">
      <c r="A5370" s="110"/>
      <c r="B5370" s="129"/>
      <c r="C5370" s="129"/>
      <c r="D5370" s="129"/>
      <c r="E5370" s="56"/>
      <c r="F5370" s="133"/>
      <c r="G5370" s="56"/>
      <c r="H5370" s="84"/>
      <c r="I5370" s="84"/>
      <c r="J5370" s="125"/>
      <c r="K5370" s="125"/>
    </row>
    <row r="5371" spans="1:11" x14ac:dyDescent="0.25">
      <c r="A5371" s="110"/>
      <c r="B5371" s="129"/>
      <c r="C5371" s="129"/>
      <c r="D5371" s="129"/>
      <c r="E5371" s="56"/>
      <c r="F5371" s="133"/>
      <c r="G5371" s="56"/>
      <c r="H5371" s="84"/>
      <c r="I5371" s="84"/>
      <c r="J5371" s="125"/>
      <c r="K5371" s="125"/>
    </row>
    <row r="5372" spans="1:11" x14ac:dyDescent="0.25">
      <c r="A5372" s="110"/>
      <c r="B5372" s="129"/>
      <c r="C5372" s="129"/>
      <c r="D5372" s="129"/>
      <c r="E5372" s="56"/>
      <c r="F5372" s="133"/>
      <c r="G5372" s="56"/>
      <c r="H5372" s="84"/>
      <c r="I5372" s="84"/>
      <c r="J5372" s="125"/>
      <c r="K5372" s="125"/>
    </row>
    <row r="5373" spans="1:11" x14ac:dyDescent="0.25">
      <c r="A5373" s="110"/>
      <c r="B5373" s="129"/>
      <c r="C5373" s="129"/>
      <c r="D5373" s="129"/>
      <c r="E5373" s="56"/>
      <c r="F5373" s="133"/>
      <c r="G5373" s="56"/>
      <c r="H5373" s="84"/>
      <c r="I5373" s="84"/>
      <c r="J5373" s="125"/>
      <c r="K5373" s="125"/>
    </row>
    <row r="5374" spans="1:11" x14ac:dyDescent="0.25">
      <c r="A5374" s="110"/>
      <c r="B5374" s="129"/>
      <c r="C5374" s="129"/>
      <c r="D5374" s="129"/>
      <c r="E5374" s="56"/>
      <c r="F5374" s="133"/>
      <c r="G5374" s="56"/>
      <c r="H5374" s="84"/>
      <c r="I5374" s="84"/>
      <c r="J5374" s="125"/>
      <c r="K5374" s="125"/>
    </row>
    <row r="5375" spans="1:11" x14ac:dyDescent="0.25">
      <c r="A5375" s="110"/>
      <c r="B5375" s="129"/>
      <c r="C5375" s="129"/>
      <c r="D5375" s="129"/>
      <c r="E5375" s="56"/>
      <c r="F5375" s="133"/>
      <c r="G5375" s="56"/>
      <c r="H5375" s="84"/>
      <c r="I5375" s="84"/>
      <c r="J5375" s="125"/>
      <c r="K5375" s="125"/>
    </row>
    <row r="5376" spans="1:11" x14ac:dyDescent="0.25">
      <c r="A5376" s="110"/>
      <c r="B5376" s="129"/>
      <c r="C5376" s="129"/>
      <c r="D5376" s="129"/>
      <c r="E5376" s="56"/>
      <c r="F5376" s="133"/>
      <c r="G5376" s="56"/>
      <c r="H5376" s="84"/>
      <c r="I5376" s="84"/>
      <c r="J5376" s="125"/>
      <c r="K5376" s="125"/>
    </row>
    <row r="5377" spans="1:11" x14ac:dyDescent="0.25">
      <c r="A5377" s="110"/>
      <c r="B5377" s="129"/>
      <c r="C5377" s="129"/>
      <c r="D5377" s="129"/>
      <c r="E5377" s="56"/>
      <c r="F5377" s="133"/>
      <c r="G5377" s="56"/>
      <c r="H5377" s="84"/>
      <c r="I5377" s="84"/>
      <c r="J5377" s="125"/>
      <c r="K5377" s="125"/>
    </row>
    <row r="5378" spans="1:11" x14ac:dyDescent="0.25">
      <c r="A5378" s="110"/>
      <c r="B5378" s="129"/>
      <c r="C5378" s="129"/>
      <c r="D5378" s="129"/>
      <c r="E5378" s="56"/>
      <c r="F5378" s="133"/>
      <c r="G5378" s="56"/>
      <c r="H5378" s="84"/>
      <c r="I5378" s="84"/>
      <c r="J5378" s="125"/>
      <c r="K5378" s="125"/>
    </row>
    <row r="5379" spans="1:11" x14ac:dyDescent="0.25">
      <c r="A5379" s="110"/>
      <c r="B5379" s="129"/>
      <c r="C5379" s="129"/>
      <c r="D5379" s="129"/>
      <c r="E5379" s="56"/>
      <c r="F5379" s="133"/>
      <c r="G5379" s="56"/>
      <c r="H5379" s="84"/>
      <c r="I5379" s="84"/>
      <c r="J5379" s="125"/>
      <c r="K5379" s="125"/>
    </row>
    <row r="5380" spans="1:11" x14ac:dyDescent="0.25">
      <c r="A5380" s="110"/>
      <c r="B5380" s="129"/>
      <c r="C5380" s="129"/>
      <c r="D5380" s="129"/>
      <c r="E5380" s="56"/>
      <c r="F5380" s="133"/>
      <c r="G5380" s="56"/>
      <c r="H5380" s="84"/>
      <c r="I5380" s="84"/>
      <c r="J5380" s="125"/>
      <c r="K5380" s="125"/>
    </row>
    <row r="5381" spans="1:11" x14ac:dyDescent="0.25">
      <c r="A5381" s="110"/>
      <c r="B5381" s="129"/>
      <c r="C5381" s="129"/>
      <c r="D5381" s="129"/>
      <c r="E5381" s="56"/>
      <c r="F5381" s="133"/>
      <c r="G5381" s="56"/>
      <c r="H5381" s="84"/>
      <c r="I5381" s="84"/>
      <c r="J5381" s="125"/>
      <c r="K5381" s="125"/>
    </row>
    <row r="5382" spans="1:11" x14ac:dyDescent="0.25">
      <c r="A5382" s="110"/>
      <c r="B5382" s="129"/>
      <c r="C5382" s="129"/>
      <c r="D5382" s="129"/>
      <c r="E5382" s="56"/>
      <c r="F5382" s="133"/>
      <c r="G5382" s="56"/>
      <c r="H5382" s="84"/>
      <c r="I5382" s="84"/>
      <c r="J5382" s="125"/>
      <c r="K5382" s="125"/>
    </row>
    <row r="5383" spans="1:11" x14ac:dyDescent="0.25">
      <c r="A5383" s="110"/>
      <c r="B5383" s="129"/>
      <c r="C5383" s="129"/>
      <c r="D5383" s="129"/>
      <c r="E5383" s="56"/>
      <c r="F5383" s="133"/>
      <c r="G5383" s="56"/>
      <c r="H5383" s="84"/>
      <c r="I5383" s="84"/>
      <c r="J5383" s="125"/>
      <c r="K5383" s="125"/>
    </row>
    <row r="5384" spans="1:11" x14ac:dyDescent="0.25">
      <c r="A5384" s="110"/>
      <c r="B5384" s="129"/>
      <c r="C5384" s="129"/>
      <c r="D5384" s="129"/>
      <c r="E5384" s="56"/>
      <c r="F5384" s="133"/>
      <c r="G5384" s="56"/>
      <c r="H5384" s="84"/>
      <c r="I5384" s="84"/>
      <c r="J5384" s="125"/>
      <c r="K5384" s="125"/>
    </row>
    <row r="5385" spans="1:11" x14ac:dyDescent="0.25">
      <c r="A5385" s="110"/>
      <c r="B5385" s="129"/>
      <c r="C5385" s="129"/>
      <c r="D5385" s="129"/>
      <c r="E5385" s="56"/>
      <c r="F5385" s="133"/>
      <c r="G5385" s="56"/>
      <c r="H5385" s="84"/>
      <c r="I5385" s="84"/>
      <c r="J5385" s="125"/>
      <c r="K5385" s="125"/>
    </row>
    <row r="5386" spans="1:11" x14ac:dyDescent="0.25">
      <c r="A5386" s="110"/>
      <c r="B5386" s="129"/>
      <c r="C5386" s="129"/>
      <c r="D5386" s="129"/>
      <c r="E5386" s="56"/>
      <c r="F5386" s="133"/>
      <c r="G5386" s="56"/>
      <c r="H5386" s="84"/>
      <c r="I5386" s="84"/>
      <c r="J5386" s="125"/>
      <c r="K5386" s="125"/>
    </row>
    <row r="5387" spans="1:11" x14ac:dyDescent="0.25">
      <c r="A5387" s="110"/>
      <c r="B5387" s="129"/>
      <c r="C5387" s="129"/>
      <c r="D5387" s="129"/>
      <c r="E5387" s="56"/>
      <c r="F5387" s="133"/>
      <c r="G5387" s="56"/>
      <c r="H5387" s="84"/>
      <c r="I5387" s="84"/>
      <c r="J5387" s="125"/>
      <c r="K5387" s="125"/>
    </row>
    <row r="5388" spans="1:11" x14ac:dyDescent="0.25">
      <c r="A5388" s="110"/>
      <c r="B5388" s="129"/>
      <c r="C5388" s="129"/>
      <c r="D5388" s="129"/>
      <c r="E5388" s="56"/>
      <c r="F5388" s="133"/>
      <c r="G5388" s="56"/>
      <c r="H5388" s="84"/>
      <c r="I5388" s="84"/>
      <c r="J5388" s="125"/>
      <c r="K5388" s="125"/>
    </row>
    <row r="5389" spans="1:11" x14ac:dyDescent="0.25">
      <c r="A5389" s="110"/>
      <c r="B5389" s="129"/>
      <c r="C5389" s="129"/>
      <c r="D5389" s="129"/>
      <c r="E5389" s="56"/>
      <c r="F5389" s="133"/>
      <c r="G5389" s="56"/>
      <c r="H5389" s="84"/>
      <c r="I5389" s="84"/>
      <c r="J5389" s="125"/>
      <c r="K5389" s="125"/>
    </row>
    <row r="5390" spans="1:11" x14ac:dyDescent="0.25">
      <c r="A5390" s="110"/>
      <c r="B5390" s="129"/>
      <c r="C5390" s="129"/>
      <c r="D5390" s="129"/>
      <c r="E5390" s="56"/>
      <c r="F5390" s="133"/>
      <c r="G5390" s="56"/>
      <c r="H5390" s="84"/>
      <c r="I5390" s="84"/>
      <c r="J5390" s="125"/>
      <c r="K5390" s="125"/>
    </row>
    <row r="5391" spans="1:11" x14ac:dyDescent="0.25">
      <c r="A5391" s="110"/>
      <c r="B5391" s="129"/>
      <c r="C5391" s="129"/>
      <c r="D5391" s="129"/>
      <c r="E5391" s="56"/>
      <c r="F5391" s="133"/>
      <c r="G5391" s="56"/>
      <c r="H5391" s="84"/>
      <c r="I5391" s="84"/>
      <c r="J5391" s="125"/>
      <c r="K5391" s="125"/>
    </row>
    <row r="5392" spans="1:11" x14ac:dyDescent="0.25">
      <c r="A5392" s="110"/>
      <c r="B5392" s="129"/>
      <c r="C5392" s="129"/>
      <c r="D5392" s="129"/>
      <c r="E5392" s="56"/>
      <c r="F5392" s="133"/>
      <c r="G5392" s="56"/>
      <c r="H5392" s="84"/>
      <c r="I5392" s="84"/>
      <c r="J5392" s="125"/>
      <c r="K5392" s="125"/>
    </row>
    <row r="5393" spans="1:11" x14ac:dyDescent="0.25">
      <c r="A5393" s="110"/>
      <c r="B5393" s="129"/>
      <c r="C5393" s="129"/>
      <c r="D5393" s="129"/>
      <c r="E5393" s="56"/>
      <c r="F5393" s="133"/>
      <c r="G5393" s="56"/>
      <c r="H5393" s="84"/>
      <c r="I5393" s="84"/>
      <c r="J5393" s="125"/>
      <c r="K5393" s="125"/>
    </row>
    <row r="5394" spans="1:11" x14ac:dyDescent="0.25">
      <c r="A5394" s="110"/>
      <c r="B5394" s="129"/>
      <c r="C5394" s="129"/>
      <c r="D5394" s="129"/>
      <c r="E5394" s="56"/>
      <c r="F5394" s="133"/>
      <c r="G5394" s="56"/>
      <c r="H5394" s="84"/>
      <c r="I5394" s="84"/>
      <c r="J5394" s="125"/>
      <c r="K5394" s="125"/>
    </row>
    <row r="5395" spans="1:11" x14ac:dyDescent="0.25">
      <c r="A5395" s="110"/>
      <c r="B5395" s="129"/>
      <c r="C5395" s="129"/>
      <c r="D5395" s="129"/>
      <c r="E5395" s="56"/>
      <c r="F5395" s="133"/>
      <c r="G5395" s="56"/>
      <c r="H5395" s="84"/>
      <c r="I5395" s="84"/>
      <c r="J5395" s="125"/>
      <c r="K5395" s="125"/>
    </row>
    <row r="5396" spans="1:11" x14ac:dyDescent="0.25">
      <c r="A5396" s="110"/>
      <c r="B5396" s="129"/>
      <c r="C5396" s="129"/>
      <c r="D5396" s="129"/>
      <c r="E5396" s="56"/>
      <c r="F5396" s="133"/>
      <c r="G5396" s="56"/>
      <c r="H5396" s="84"/>
      <c r="I5396" s="84"/>
      <c r="J5396" s="125"/>
      <c r="K5396" s="125"/>
    </row>
    <row r="5397" spans="1:11" x14ac:dyDescent="0.25">
      <c r="A5397" s="110"/>
      <c r="B5397" s="129"/>
      <c r="C5397" s="129"/>
      <c r="D5397" s="129"/>
      <c r="E5397" s="56"/>
      <c r="F5397" s="133"/>
      <c r="G5397" s="56"/>
      <c r="H5397" s="84"/>
      <c r="I5397" s="84"/>
      <c r="J5397" s="125"/>
      <c r="K5397" s="125"/>
    </row>
    <row r="5398" spans="1:11" x14ac:dyDescent="0.25">
      <c r="A5398" s="110"/>
      <c r="B5398" s="129"/>
      <c r="C5398" s="129"/>
      <c r="D5398" s="129"/>
      <c r="E5398" s="56"/>
      <c r="F5398" s="133"/>
      <c r="G5398" s="56"/>
      <c r="H5398" s="84"/>
      <c r="I5398" s="84"/>
      <c r="J5398" s="125"/>
      <c r="K5398" s="125"/>
    </row>
    <row r="5399" spans="1:11" x14ac:dyDescent="0.25">
      <c r="A5399" s="110"/>
      <c r="B5399" s="129"/>
      <c r="C5399" s="129"/>
      <c r="D5399" s="129"/>
      <c r="E5399" s="56"/>
      <c r="F5399" s="133"/>
      <c r="G5399" s="56"/>
      <c r="H5399" s="84"/>
      <c r="I5399" s="84"/>
      <c r="J5399" s="125"/>
      <c r="K5399" s="125"/>
    </row>
    <row r="5400" spans="1:11" x14ac:dyDescent="0.25">
      <c r="A5400" s="110"/>
      <c r="B5400" s="129"/>
      <c r="C5400" s="129"/>
      <c r="D5400" s="129"/>
      <c r="E5400" s="56"/>
      <c r="F5400" s="133"/>
      <c r="G5400" s="56"/>
      <c r="H5400" s="84"/>
      <c r="I5400" s="84"/>
      <c r="J5400" s="125"/>
      <c r="K5400" s="125"/>
    </row>
    <row r="5401" spans="1:11" x14ac:dyDescent="0.25">
      <c r="A5401" s="110"/>
      <c r="B5401" s="129"/>
      <c r="C5401" s="129"/>
      <c r="D5401" s="129"/>
      <c r="E5401" s="56"/>
      <c r="F5401" s="133"/>
      <c r="G5401" s="56"/>
      <c r="H5401" s="84"/>
      <c r="I5401" s="84"/>
      <c r="J5401" s="125"/>
      <c r="K5401" s="125"/>
    </row>
    <row r="5402" spans="1:11" x14ac:dyDescent="0.25">
      <c r="A5402" s="110"/>
      <c r="B5402" s="129"/>
      <c r="C5402" s="129"/>
      <c r="D5402" s="129"/>
      <c r="E5402" s="56"/>
      <c r="F5402" s="133"/>
      <c r="G5402" s="56"/>
      <c r="H5402" s="84"/>
      <c r="I5402" s="84"/>
      <c r="J5402" s="125"/>
      <c r="K5402" s="125"/>
    </row>
    <row r="5403" spans="1:11" x14ac:dyDescent="0.25">
      <c r="A5403" s="110"/>
      <c r="B5403" s="129"/>
      <c r="C5403" s="129"/>
      <c r="D5403" s="129"/>
      <c r="E5403" s="56"/>
      <c r="F5403" s="133"/>
      <c r="G5403" s="56"/>
      <c r="H5403" s="84"/>
      <c r="I5403" s="84"/>
      <c r="J5403" s="125"/>
      <c r="K5403" s="125"/>
    </row>
    <row r="5404" spans="1:11" x14ac:dyDescent="0.25">
      <c r="A5404" s="110"/>
      <c r="B5404" s="129"/>
      <c r="C5404" s="129"/>
      <c r="D5404" s="129"/>
      <c r="E5404" s="56"/>
      <c r="F5404" s="133"/>
      <c r="G5404" s="56"/>
      <c r="H5404" s="84"/>
      <c r="I5404" s="84"/>
      <c r="J5404" s="125"/>
      <c r="K5404" s="125"/>
    </row>
    <row r="5405" spans="1:11" x14ac:dyDescent="0.25">
      <c r="A5405" s="110"/>
      <c r="B5405" s="129"/>
      <c r="C5405" s="129"/>
      <c r="D5405" s="129"/>
      <c r="E5405" s="56"/>
      <c r="F5405" s="133"/>
      <c r="G5405" s="56"/>
      <c r="H5405" s="84"/>
      <c r="I5405" s="84"/>
      <c r="J5405" s="125"/>
      <c r="K5405" s="125"/>
    </row>
    <row r="5406" spans="1:11" x14ac:dyDescent="0.25">
      <c r="A5406" s="110"/>
      <c r="B5406" s="129"/>
      <c r="C5406" s="129"/>
      <c r="D5406" s="129"/>
      <c r="E5406" s="56"/>
      <c r="F5406" s="133"/>
      <c r="G5406" s="56"/>
      <c r="H5406" s="84"/>
      <c r="I5406" s="84"/>
      <c r="J5406" s="125"/>
      <c r="K5406" s="125"/>
    </row>
    <row r="5407" spans="1:11" x14ac:dyDescent="0.25">
      <c r="A5407" s="110"/>
      <c r="B5407" s="129"/>
      <c r="C5407" s="129"/>
      <c r="D5407" s="129"/>
      <c r="E5407" s="56"/>
      <c r="F5407" s="133"/>
      <c r="G5407" s="56"/>
      <c r="H5407" s="84"/>
      <c r="I5407" s="84"/>
      <c r="J5407" s="125"/>
      <c r="K5407" s="125"/>
    </row>
    <row r="5408" spans="1:11" x14ac:dyDescent="0.25">
      <c r="A5408" s="110"/>
      <c r="B5408" s="129"/>
      <c r="C5408" s="129"/>
      <c r="D5408" s="129"/>
      <c r="E5408" s="56"/>
      <c r="F5408" s="133"/>
      <c r="G5408" s="56"/>
      <c r="H5408" s="84"/>
      <c r="I5408" s="84"/>
      <c r="J5408" s="125"/>
      <c r="K5408" s="125"/>
    </row>
    <row r="5409" spans="1:11" x14ac:dyDescent="0.25">
      <c r="A5409" s="110"/>
      <c r="B5409" s="129"/>
      <c r="C5409" s="129"/>
      <c r="D5409" s="129"/>
      <c r="E5409" s="56"/>
      <c r="F5409" s="133"/>
      <c r="G5409" s="56"/>
      <c r="H5409" s="84"/>
      <c r="I5409" s="84"/>
      <c r="J5409" s="125"/>
      <c r="K5409" s="125"/>
    </row>
    <row r="5410" spans="1:11" x14ac:dyDescent="0.25">
      <c r="A5410" s="110"/>
      <c r="B5410" s="129"/>
      <c r="C5410" s="129"/>
      <c r="D5410" s="129"/>
      <c r="E5410" s="56"/>
      <c r="F5410" s="133"/>
      <c r="G5410" s="56"/>
      <c r="H5410" s="84"/>
      <c r="I5410" s="84"/>
      <c r="J5410" s="125"/>
      <c r="K5410" s="125"/>
    </row>
    <row r="5411" spans="1:11" x14ac:dyDescent="0.25">
      <c r="A5411" s="110"/>
      <c r="B5411" s="129"/>
      <c r="C5411" s="129"/>
      <c r="D5411" s="129"/>
      <c r="E5411" s="56"/>
      <c r="F5411" s="133"/>
      <c r="G5411" s="56"/>
      <c r="H5411" s="84"/>
      <c r="I5411" s="84"/>
      <c r="J5411" s="125"/>
      <c r="K5411" s="125"/>
    </row>
    <row r="5412" spans="1:11" x14ac:dyDescent="0.25">
      <c r="A5412" s="110"/>
      <c r="B5412" s="129"/>
      <c r="C5412" s="129"/>
      <c r="D5412" s="129"/>
      <c r="E5412" s="56"/>
      <c r="F5412" s="133"/>
      <c r="G5412" s="56"/>
      <c r="H5412" s="84"/>
      <c r="I5412" s="84"/>
      <c r="J5412" s="125"/>
      <c r="K5412" s="125"/>
    </row>
    <row r="5413" spans="1:11" x14ac:dyDescent="0.25">
      <c r="A5413" s="110"/>
      <c r="B5413" s="129"/>
      <c r="C5413" s="129"/>
      <c r="D5413" s="129"/>
      <c r="E5413" s="56"/>
      <c r="F5413" s="133"/>
      <c r="G5413" s="56"/>
      <c r="H5413" s="84"/>
      <c r="I5413" s="84"/>
      <c r="J5413" s="125"/>
      <c r="K5413" s="125"/>
    </row>
    <row r="5414" spans="1:11" x14ac:dyDescent="0.25">
      <c r="A5414" s="110"/>
      <c r="B5414" s="129"/>
      <c r="C5414" s="129"/>
      <c r="D5414" s="129"/>
      <c r="E5414" s="56"/>
      <c r="F5414" s="133"/>
      <c r="G5414" s="56"/>
      <c r="H5414" s="84"/>
      <c r="I5414" s="84"/>
      <c r="J5414" s="125"/>
      <c r="K5414" s="125"/>
    </row>
    <row r="5415" spans="1:11" x14ac:dyDescent="0.25">
      <c r="A5415" s="110"/>
      <c r="B5415" s="129"/>
      <c r="C5415" s="129"/>
      <c r="D5415" s="129"/>
      <c r="E5415" s="56"/>
      <c r="F5415" s="133"/>
      <c r="G5415" s="56"/>
      <c r="H5415" s="84"/>
      <c r="I5415" s="84"/>
      <c r="J5415" s="125"/>
      <c r="K5415" s="125"/>
    </row>
    <row r="5416" spans="1:11" x14ac:dyDescent="0.25">
      <c r="A5416" s="110"/>
      <c r="B5416" s="129"/>
      <c r="C5416" s="129"/>
      <c r="D5416" s="129"/>
      <c r="E5416" s="56"/>
      <c r="F5416" s="133"/>
      <c r="G5416" s="56"/>
      <c r="H5416" s="84"/>
      <c r="I5416" s="84"/>
      <c r="J5416" s="125"/>
      <c r="K5416" s="125"/>
    </row>
    <row r="5417" spans="1:11" x14ac:dyDescent="0.25">
      <c r="A5417" s="110"/>
      <c r="B5417" s="129"/>
      <c r="C5417" s="129"/>
      <c r="D5417" s="129"/>
      <c r="E5417" s="56"/>
      <c r="F5417" s="133"/>
      <c r="G5417" s="56"/>
      <c r="H5417" s="84"/>
      <c r="I5417" s="84"/>
      <c r="J5417" s="125"/>
      <c r="K5417" s="125"/>
    </row>
    <row r="5418" spans="1:11" x14ac:dyDescent="0.25">
      <c r="A5418" s="110"/>
      <c r="B5418" s="129"/>
      <c r="C5418" s="129"/>
      <c r="D5418" s="129"/>
      <c r="E5418" s="56"/>
      <c r="F5418" s="133"/>
      <c r="G5418" s="56"/>
      <c r="H5418" s="84"/>
      <c r="I5418" s="84"/>
      <c r="J5418" s="125"/>
      <c r="K5418" s="125"/>
    </row>
    <row r="5419" spans="1:11" x14ac:dyDescent="0.25">
      <c r="A5419" s="110"/>
      <c r="B5419" s="129"/>
      <c r="C5419" s="129"/>
      <c r="D5419" s="129"/>
      <c r="E5419" s="56"/>
      <c r="F5419" s="133"/>
      <c r="G5419" s="56"/>
      <c r="H5419" s="84"/>
      <c r="I5419" s="84"/>
      <c r="J5419" s="125"/>
      <c r="K5419" s="125"/>
    </row>
    <row r="5420" spans="1:11" x14ac:dyDescent="0.25">
      <c r="A5420" s="110"/>
      <c r="B5420" s="129"/>
      <c r="C5420" s="129"/>
      <c r="D5420" s="129"/>
      <c r="E5420" s="56"/>
      <c r="F5420" s="133"/>
      <c r="G5420" s="56"/>
      <c r="H5420" s="84"/>
      <c r="I5420" s="84"/>
      <c r="J5420" s="125"/>
      <c r="K5420" s="125"/>
    </row>
    <row r="5421" spans="1:11" x14ac:dyDescent="0.25">
      <c r="A5421" s="110"/>
      <c r="B5421" s="129"/>
      <c r="C5421" s="129"/>
      <c r="D5421" s="129"/>
      <c r="E5421" s="56"/>
      <c r="F5421" s="133"/>
      <c r="G5421" s="56"/>
      <c r="H5421" s="84"/>
      <c r="I5421" s="84"/>
      <c r="J5421" s="125"/>
      <c r="K5421" s="125"/>
    </row>
    <row r="5422" spans="1:11" x14ac:dyDescent="0.25">
      <c r="A5422" s="110"/>
      <c r="B5422" s="129"/>
      <c r="C5422" s="129"/>
      <c r="D5422" s="129"/>
      <c r="E5422" s="56"/>
      <c r="F5422" s="133"/>
      <c r="G5422" s="56"/>
      <c r="H5422" s="84"/>
      <c r="I5422" s="84"/>
      <c r="J5422" s="125"/>
      <c r="K5422" s="125"/>
    </row>
    <row r="5423" spans="1:11" x14ac:dyDescent="0.25">
      <c r="A5423" s="110"/>
      <c r="B5423" s="129"/>
      <c r="C5423" s="129"/>
      <c r="D5423" s="129"/>
      <c r="E5423" s="56"/>
      <c r="F5423" s="133"/>
      <c r="G5423" s="56"/>
      <c r="H5423" s="84"/>
      <c r="I5423" s="84"/>
      <c r="J5423" s="125"/>
      <c r="K5423" s="125"/>
    </row>
    <row r="5424" spans="1:11" x14ac:dyDescent="0.25">
      <c r="A5424" s="110"/>
      <c r="B5424" s="129"/>
      <c r="C5424" s="129"/>
      <c r="D5424" s="129"/>
      <c r="E5424" s="56"/>
      <c r="F5424" s="133"/>
      <c r="G5424" s="56"/>
      <c r="H5424" s="84"/>
      <c r="I5424" s="84"/>
      <c r="J5424" s="125"/>
      <c r="K5424" s="125"/>
    </row>
    <row r="5425" spans="1:11" x14ac:dyDescent="0.25">
      <c r="A5425" s="110"/>
      <c r="B5425" s="129"/>
      <c r="C5425" s="129"/>
      <c r="D5425" s="129"/>
      <c r="E5425" s="56"/>
      <c r="F5425" s="133"/>
      <c r="G5425" s="56"/>
      <c r="H5425" s="84"/>
      <c r="I5425" s="84"/>
      <c r="J5425" s="125"/>
      <c r="K5425" s="125"/>
    </row>
    <row r="5426" spans="1:11" x14ac:dyDescent="0.25">
      <c r="A5426" s="110"/>
      <c r="B5426" s="129"/>
      <c r="C5426" s="129"/>
      <c r="D5426" s="129"/>
      <c r="E5426" s="56"/>
      <c r="F5426" s="133"/>
      <c r="G5426" s="56"/>
      <c r="H5426" s="84"/>
      <c r="I5426" s="84"/>
      <c r="J5426" s="125"/>
      <c r="K5426" s="125"/>
    </row>
    <row r="5427" spans="1:11" x14ac:dyDescent="0.25">
      <c r="A5427" s="110"/>
      <c r="B5427" s="129"/>
      <c r="C5427" s="129"/>
      <c r="D5427" s="129"/>
      <c r="E5427" s="56"/>
      <c r="F5427" s="133"/>
      <c r="G5427" s="56"/>
      <c r="H5427" s="84"/>
      <c r="I5427" s="84"/>
      <c r="J5427" s="125"/>
      <c r="K5427" s="125"/>
    </row>
    <row r="5428" spans="1:11" x14ac:dyDescent="0.25">
      <c r="A5428" s="110"/>
      <c r="B5428" s="129"/>
      <c r="C5428" s="129"/>
      <c r="D5428" s="129"/>
      <c r="E5428" s="56"/>
      <c r="F5428" s="133"/>
      <c r="G5428" s="56"/>
      <c r="H5428" s="84"/>
      <c r="I5428" s="84"/>
      <c r="J5428" s="125"/>
      <c r="K5428" s="125"/>
    </row>
    <row r="5429" spans="1:11" x14ac:dyDescent="0.25">
      <c r="A5429" s="110"/>
      <c r="B5429" s="129"/>
      <c r="C5429" s="129"/>
      <c r="D5429" s="129"/>
      <c r="E5429" s="56"/>
      <c r="F5429" s="133"/>
      <c r="G5429" s="56"/>
      <c r="H5429" s="84"/>
      <c r="I5429" s="84"/>
      <c r="J5429" s="125"/>
      <c r="K5429" s="125"/>
    </row>
    <row r="5430" spans="1:11" x14ac:dyDescent="0.25">
      <c r="A5430" s="110"/>
      <c r="B5430" s="129"/>
      <c r="C5430" s="129"/>
      <c r="D5430" s="129"/>
      <c r="E5430" s="56"/>
      <c r="F5430" s="133"/>
      <c r="G5430" s="56"/>
      <c r="H5430" s="84"/>
      <c r="I5430" s="84"/>
      <c r="J5430" s="125"/>
      <c r="K5430" s="125"/>
    </row>
    <row r="5431" spans="1:11" x14ac:dyDescent="0.25">
      <c r="A5431" s="110"/>
      <c r="B5431" s="129"/>
      <c r="C5431" s="129"/>
      <c r="D5431" s="129"/>
      <c r="E5431" s="56"/>
      <c r="F5431" s="133"/>
      <c r="G5431" s="56"/>
      <c r="H5431" s="84"/>
      <c r="I5431" s="84"/>
      <c r="J5431" s="125"/>
      <c r="K5431" s="125"/>
    </row>
    <row r="5432" spans="1:11" x14ac:dyDescent="0.25">
      <c r="A5432" s="110"/>
      <c r="B5432" s="129"/>
      <c r="C5432" s="129"/>
      <c r="D5432" s="129"/>
      <c r="E5432" s="56"/>
      <c r="F5432" s="133"/>
      <c r="G5432" s="56"/>
      <c r="H5432" s="84"/>
      <c r="I5432" s="84"/>
      <c r="J5432" s="125"/>
      <c r="K5432" s="125"/>
    </row>
    <row r="5433" spans="1:11" x14ac:dyDescent="0.25">
      <c r="A5433" s="110"/>
      <c r="B5433" s="129"/>
      <c r="C5433" s="129"/>
      <c r="D5433" s="129"/>
      <c r="E5433" s="56"/>
      <c r="F5433" s="133"/>
      <c r="G5433" s="56"/>
      <c r="H5433" s="84"/>
      <c r="I5433" s="84"/>
      <c r="J5433" s="125"/>
      <c r="K5433" s="125"/>
    </row>
    <row r="5434" spans="1:11" x14ac:dyDescent="0.25">
      <c r="A5434" s="110"/>
      <c r="B5434" s="129"/>
      <c r="C5434" s="129"/>
      <c r="D5434" s="129"/>
      <c r="E5434" s="56"/>
      <c r="F5434" s="133"/>
      <c r="G5434" s="56"/>
      <c r="H5434" s="84"/>
      <c r="I5434" s="84"/>
      <c r="J5434" s="125"/>
      <c r="K5434" s="125"/>
    </row>
    <row r="5435" spans="1:11" x14ac:dyDescent="0.25">
      <c r="A5435" s="110"/>
      <c r="B5435" s="129"/>
      <c r="C5435" s="129"/>
      <c r="D5435" s="129"/>
      <c r="E5435" s="56"/>
      <c r="F5435" s="133"/>
      <c r="G5435" s="56"/>
      <c r="H5435" s="84"/>
      <c r="I5435" s="84"/>
      <c r="J5435" s="125"/>
      <c r="K5435" s="125"/>
    </row>
    <row r="5436" spans="1:11" x14ac:dyDescent="0.25">
      <c r="A5436" s="110"/>
      <c r="B5436" s="129"/>
      <c r="C5436" s="129"/>
      <c r="D5436" s="129"/>
      <c r="E5436" s="56"/>
      <c r="F5436" s="133"/>
      <c r="G5436" s="56"/>
      <c r="H5436" s="84"/>
      <c r="I5436" s="84"/>
      <c r="J5436" s="125"/>
      <c r="K5436" s="125"/>
    </row>
    <row r="5437" spans="1:11" x14ac:dyDescent="0.25">
      <c r="A5437" s="110"/>
      <c r="B5437" s="129"/>
      <c r="C5437" s="129"/>
      <c r="D5437" s="129"/>
      <c r="E5437" s="56"/>
      <c r="F5437" s="133"/>
      <c r="G5437" s="56"/>
      <c r="H5437" s="84"/>
      <c r="I5437" s="84"/>
      <c r="J5437" s="125"/>
      <c r="K5437" s="125"/>
    </row>
    <row r="5438" spans="1:11" x14ac:dyDescent="0.25">
      <c r="A5438" s="110"/>
      <c r="B5438" s="129"/>
      <c r="C5438" s="129"/>
      <c r="D5438" s="129"/>
      <c r="E5438" s="56"/>
      <c r="F5438" s="133"/>
      <c r="G5438" s="56"/>
      <c r="H5438" s="84"/>
      <c r="I5438" s="84"/>
      <c r="J5438" s="125"/>
      <c r="K5438" s="125"/>
    </row>
    <row r="5439" spans="1:11" x14ac:dyDescent="0.25">
      <c r="A5439" s="110"/>
      <c r="B5439" s="129"/>
      <c r="C5439" s="129"/>
      <c r="D5439" s="129"/>
      <c r="E5439" s="56"/>
      <c r="F5439" s="133"/>
      <c r="G5439" s="56"/>
      <c r="H5439" s="84"/>
      <c r="I5439" s="84"/>
      <c r="J5439" s="125"/>
      <c r="K5439" s="125"/>
    </row>
    <row r="5440" spans="1:11" x14ac:dyDescent="0.25">
      <c r="A5440" s="110"/>
      <c r="B5440" s="129"/>
      <c r="C5440" s="129"/>
      <c r="D5440" s="129"/>
      <c r="E5440" s="56"/>
      <c r="F5440" s="133"/>
      <c r="G5440" s="56"/>
      <c r="H5440" s="84"/>
      <c r="I5440" s="84"/>
      <c r="J5440" s="125"/>
      <c r="K5440" s="125"/>
    </row>
    <row r="5441" spans="1:11" x14ac:dyDescent="0.25">
      <c r="A5441" s="110"/>
      <c r="B5441" s="129"/>
      <c r="C5441" s="129"/>
      <c r="D5441" s="129"/>
      <c r="E5441" s="56"/>
      <c r="F5441" s="133"/>
      <c r="G5441" s="56"/>
      <c r="H5441" s="84"/>
      <c r="I5441" s="84"/>
      <c r="J5441" s="125"/>
      <c r="K5441" s="125"/>
    </row>
    <row r="5442" spans="1:11" x14ac:dyDescent="0.25">
      <c r="A5442" s="110"/>
      <c r="B5442" s="129"/>
      <c r="C5442" s="129"/>
      <c r="D5442" s="129"/>
      <c r="E5442" s="56"/>
      <c r="F5442" s="133"/>
      <c r="G5442" s="56"/>
      <c r="H5442" s="84"/>
      <c r="I5442" s="84"/>
      <c r="J5442" s="125"/>
      <c r="K5442" s="125"/>
    </row>
    <row r="5443" spans="1:11" x14ac:dyDescent="0.25">
      <c r="A5443" s="110"/>
      <c r="B5443" s="129"/>
      <c r="C5443" s="129"/>
      <c r="D5443" s="129"/>
      <c r="E5443" s="56"/>
      <c r="F5443" s="133"/>
      <c r="G5443" s="56"/>
      <c r="H5443" s="84"/>
      <c r="I5443" s="84"/>
      <c r="J5443" s="125"/>
      <c r="K5443" s="125"/>
    </row>
    <row r="5444" spans="1:11" x14ac:dyDescent="0.25">
      <c r="A5444" s="110"/>
      <c r="B5444" s="129"/>
      <c r="C5444" s="129"/>
      <c r="D5444" s="129"/>
      <c r="E5444" s="56"/>
      <c r="F5444" s="133"/>
      <c r="G5444" s="56"/>
      <c r="H5444" s="84"/>
      <c r="I5444" s="84"/>
      <c r="J5444" s="125"/>
      <c r="K5444" s="125"/>
    </row>
    <row r="5445" spans="1:11" x14ac:dyDescent="0.25">
      <c r="A5445" s="110"/>
      <c r="B5445" s="129"/>
      <c r="C5445" s="129"/>
      <c r="D5445" s="129"/>
      <c r="E5445" s="56"/>
      <c r="F5445" s="133"/>
      <c r="G5445" s="56"/>
      <c r="H5445" s="84"/>
      <c r="I5445" s="84"/>
      <c r="J5445" s="125"/>
      <c r="K5445" s="125"/>
    </row>
    <row r="5446" spans="1:11" x14ac:dyDescent="0.25">
      <c r="A5446" s="110"/>
      <c r="B5446" s="129"/>
      <c r="C5446" s="129"/>
      <c r="D5446" s="129"/>
      <c r="E5446" s="56"/>
      <c r="F5446" s="133"/>
      <c r="G5446" s="56"/>
      <c r="H5446" s="84"/>
      <c r="I5446" s="84"/>
      <c r="J5446" s="125"/>
      <c r="K5446" s="125"/>
    </row>
    <row r="5447" spans="1:11" x14ac:dyDescent="0.25">
      <c r="A5447" s="110"/>
      <c r="B5447" s="129"/>
      <c r="C5447" s="129"/>
      <c r="D5447" s="129"/>
      <c r="E5447" s="56"/>
      <c r="F5447" s="133"/>
      <c r="G5447" s="56"/>
      <c r="H5447" s="84"/>
      <c r="I5447" s="84"/>
      <c r="J5447" s="125"/>
      <c r="K5447" s="125"/>
    </row>
    <row r="5448" spans="1:11" x14ac:dyDescent="0.25">
      <c r="A5448" s="110"/>
      <c r="B5448" s="129"/>
      <c r="C5448" s="129"/>
      <c r="D5448" s="129"/>
      <c r="E5448" s="56"/>
      <c r="F5448" s="133"/>
      <c r="G5448" s="56"/>
      <c r="H5448" s="84"/>
      <c r="I5448" s="84"/>
      <c r="J5448" s="125"/>
      <c r="K5448" s="125"/>
    </row>
    <row r="5449" spans="1:11" x14ac:dyDescent="0.25">
      <c r="A5449" s="110"/>
      <c r="B5449" s="129"/>
      <c r="C5449" s="129"/>
      <c r="D5449" s="129"/>
      <c r="E5449" s="56"/>
      <c r="F5449" s="133"/>
      <c r="G5449" s="56"/>
      <c r="H5449" s="84"/>
      <c r="I5449" s="84"/>
      <c r="J5449" s="125"/>
      <c r="K5449" s="125"/>
    </row>
    <row r="5450" spans="1:11" x14ac:dyDescent="0.25">
      <c r="A5450" s="110"/>
      <c r="B5450" s="129"/>
      <c r="C5450" s="129"/>
      <c r="D5450" s="129"/>
      <c r="E5450" s="56"/>
      <c r="F5450" s="133"/>
      <c r="G5450" s="56"/>
      <c r="H5450" s="84"/>
      <c r="I5450" s="84"/>
      <c r="J5450" s="125"/>
      <c r="K5450" s="125"/>
    </row>
    <row r="5451" spans="1:11" x14ac:dyDescent="0.25">
      <c r="A5451" s="110"/>
      <c r="B5451" s="129"/>
      <c r="C5451" s="129"/>
      <c r="D5451" s="129"/>
      <c r="E5451" s="56"/>
      <c r="F5451" s="133"/>
      <c r="G5451" s="56"/>
      <c r="H5451" s="84"/>
      <c r="I5451" s="84"/>
      <c r="J5451" s="125"/>
      <c r="K5451" s="125"/>
    </row>
    <row r="5452" spans="1:11" x14ac:dyDescent="0.25">
      <c r="A5452" s="110"/>
      <c r="B5452" s="129"/>
      <c r="C5452" s="129"/>
      <c r="D5452" s="129"/>
      <c r="E5452" s="56"/>
      <c r="F5452" s="133"/>
      <c r="G5452" s="56"/>
      <c r="H5452" s="84"/>
      <c r="I5452" s="84"/>
      <c r="J5452" s="125"/>
      <c r="K5452" s="125"/>
    </row>
    <row r="5453" spans="1:11" x14ac:dyDescent="0.25">
      <c r="A5453" s="110"/>
      <c r="B5453" s="129"/>
      <c r="C5453" s="129"/>
      <c r="D5453" s="129"/>
      <c r="E5453" s="56"/>
      <c r="F5453" s="133"/>
      <c r="G5453" s="56"/>
      <c r="H5453" s="84"/>
      <c r="I5453" s="84"/>
      <c r="J5453" s="125"/>
      <c r="K5453" s="125"/>
    </row>
    <row r="5454" spans="1:11" x14ac:dyDescent="0.25">
      <c r="A5454" s="110"/>
      <c r="B5454" s="129"/>
      <c r="C5454" s="129"/>
      <c r="D5454" s="129"/>
      <c r="E5454" s="56"/>
      <c r="F5454" s="133"/>
      <c r="G5454" s="56"/>
      <c r="H5454" s="84"/>
      <c r="I5454" s="84"/>
      <c r="J5454" s="125"/>
      <c r="K5454" s="125"/>
    </row>
    <row r="5455" spans="1:11" x14ac:dyDescent="0.25">
      <c r="A5455" s="110"/>
      <c r="B5455" s="129"/>
      <c r="C5455" s="129"/>
      <c r="D5455" s="129"/>
      <c r="E5455" s="56"/>
      <c r="F5455" s="133"/>
      <c r="G5455" s="56"/>
      <c r="H5455" s="84"/>
      <c r="I5455" s="84"/>
      <c r="J5455" s="125"/>
      <c r="K5455" s="125"/>
    </row>
    <row r="5456" spans="1:11" x14ac:dyDescent="0.25">
      <c r="A5456" s="110"/>
      <c r="B5456" s="129"/>
      <c r="C5456" s="129"/>
      <c r="D5456" s="129"/>
      <c r="E5456" s="56"/>
      <c r="F5456" s="133"/>
      <c r="G5456" s="56"/>
      <c r="H5456" s="84"/>
      <c r="I5456" s="84"/>
      <c r="J5456" s="125"/>
      <c r="K5456" s="125"/>
    </row>
    <row r="5457" spans="1:11" x14ac:dyDescent="0.25">
      <c r="A5457" s="110"/>
      <c r="B5457" s="129"/>
      <c r="C5457" s="129"/>
      <c r="D5457" s="129"/>
      <c r="E5457" s="56"/>
      <c r="F5457" s="133"/>
      <c r="G5457" s="56"/>
      <c r="H5457" s="84"/>
      <c r="I5457" s="84"/>
      <c r="J5457" s="125"/>
      <c r="K5457" s="125"/>
    </row>
    <row r="5458" spans="1:11" x14ac:dyDescent="0.25">
      <c r="A5458" s="110"/>
      <c r="B5458" s="129"/>
      <c r="C5458" s="129"/>
      <c r="D5458" s="129"/>
      <c r="E5458" s="56"/>
      <c r="F5458" s="133"/>
      <c r="G5458" s="56"/>
      <c r="H5458" s="84"/>
      <c r="I5458" s="84"/>
      <c r="J5458" s="125"/>
      <c r="K5458" s="125"/>
    </row>
    <row r="5459" spans="1:11" x14ac:dyDescent="0.25">
      <c r="A5459" s="110"/>
      <c r="B5459" s="129"/>
      <c r="C5459" s="129"/>
      <c r="D5459" s="129"/>
      <c r="E5459" s="56"/>
      <c r="F5459" s="133"/>
      <c r="G5459" s="56"/>
      <c r="H5459" s="84"/>
      <c r="I5459" s="84"/>
      <c r="J5459" s="125"/>
      <c r="K5459" s="125"/>
    </row>
    <row r="5460" spans="1:11" x14ac:dyDescent="0.25">
      <c r="A5460" s="110"/>
      <c r="B5460" s="129"/>
      <c r="C5460" s="129"/>
      <c r="D5460" s="129"/>
      <c r="E5460" s="56"/>
      <c r="F5460" s="133"/>
      <c r="G5460" s="56"/>
      <c r="H5460" s="84"/>
      <c r="I5460" s="84"/>
      <c r="J5460" s="125"/>
      <c r="K5460" s="125"/>
    </row>
    <row r="5461" spans="1:11" x14ac:dyDescent="0.25">
      <c r="A5461" s="110"/>
      <c r="B5461" s="129"/>
      <c r="C5461" s="129"/>
      <c r="D5461" s="129"/>
      <c r="E5461" s="56"/>
      <c r="F5461" s="133"/>
      <c r="G5461" s="56"/>
      <c r="H5461" s="84"/>
      <c r="I5461" s="84"/>
      <c r="J5461" s="125"/>
      <c r="K5461" s="125"/>
    </row>
    <row r="5462" spans="1:11" x14ac:dyDescent="0.25">
      <c r="A5462" s="110"/>
      <c r="B5462" s="129"/>
      <c r="C5462" s="129"/>
      <c r="D5462" s="129"/>
      <c r="E5462" s="56"/>
      <c r="F5462" s="133"/>
      <c r="G5462" s="56"/>
      <c r="H5462" s="84"/>
      <c r="I5462" s="84"/>
      <c r="J5462" s="125"/>
      <c r="K5462" s="125"/>
    </row>
    <row r="5463" spans="1:11" x14ac:dyDescent="0.25">
      <c r="A5463" s="110"/>
      <c r="B5463" s="129"/>
      <c r="C5463" s="129"/>
      <c r="D5463" s="129"/>
      <c r="E5463" s="56"/>
      <c r="F5463" s="133"/>
      <c r="G5463" s="56"/>
      <c r="H5463" s="84"/>
      <c r="I5463" s="84"/>
      <c r="J5463" s="125"/>
      <c r="K5463" s="125"/>
    </row>
    <row r="5464" spans="1:11" x14ac:dyDescent="0.25">
      <c r="A5464" s="110"/>
      <c r="B5464" s="129"/>
      <c r="C5464" s="129"/>
      <c r="D5464" s="129"/>
      <c r="E5464" s="56"/>
      <c r="F5464" s="133"/>
      <c r="G5464" s="56"/>
      <c r="H5464" s="84"/>
      <c r="I5464" s="84"/>
      <c r="J5464" s="125"/>
      <c r="K5464" s="125"/>
    </row>
    <row r="5465" spans="1:11" x14ac:dyDescent="0.25">
      <c r="A5465" s="110"/>
      <c r="B5465" s="129"/>
      <c r="C5465" s="129"/>
      <c r="D5465" s="129"/>
      <c r="E5465" s="56"/>
      <c r="F5465" s="133"/>
      <c r="G5465" s="56"/>
      <c r="H5465" s="84"/>
      <c r="I5465" s="84"/>
      <c r="J5465" s="125"/>
      <c r="K5465" s="125"/>
    </row>
    <row r="5466" spans="1:11" x14ac:dyDescent="0.25">
      <c r="A5466" s="110"/>
      <c r="B5466" s="129"/>
      <c r="C5466" s="129"/>
      <c r="D5466" s="129"/>
      <c r="E5466" s="56"/>
      <c r="F5466" s="133"/>
      <c r="G5466" s="56"/>
      <c r="H5466" s="84"/>
      <c r="I5466" s="84"/>
      <c r="J5466" s="125"/>
      <c r="K5466" s="125"/>
    </row>
    <row r="5467" spans="1:11" x14ac:dyDescent="0.25">
      <c r="A5467" s="110"/>
      <c r="B5467" s="129"/>
      <c r="C5467" s="129"/>
      <c r="D5467" s="129"/>
      <c r="E5467" s="56"/>
      <c r="F5467" s="133"/>
      <c r="G5467" s="56"/>
      <c r="H5467" s="84"/>
      <c r="I5467" s="84"/>
      <c r="J5467" s="125"/>
      <c r="K5467" s="125"/>
    </row>
    <row r="5468" spans="1:11" x14ac:dyDescent="0.25">
      <c r="A5468" s="110"/>
      <c r="B5468" s="129"/>
      <c r="C5468" s="129"/>
      <c r="D5468" s="129"/>
      <c r="E5468" s="56"/>
      <c r="F5468" s="133"/>
      <c r="G5468" s="56"/>
      <c r="H5468" s="84"/>
      <c r="I5468" s="84"/>
      <c r="J5468" s="125"/>
      <c r="K5468" s="125"/>
    </row>
    <row r="5469" spans="1:11" x14ac:dyDescent="0.25">
      <c r="A5469" s="110"/>
      <c r="B5469" s="129"/>
      <c r="C5469" s="129"/>
      <c r="D5469" s="129"/>
      <c r="E5469" s="56"/>
      <c r="F5469" s="133"/>
      <c r="G5469" s="56"/>
      <c r="H5469" s="84"/>
      <c r="I5469" s="84"/>
      <c r="J5469" s="125"/>
      <c r="K5469" s="125"/>
    </row>
    <row r="5470" spans="1:11" x14ac:dyDescent="0.25">
      <c r="A5470" s="110"/>
      <c r="B5470" s="129"/>
      <c r="C5470" s="129"/>
      <c r="D5470" s="129"/>
      <c r="E5470" s="56"/>
      <c r="F5470" s="133"/>
      <c r="G5470" s="56"/>
      <c r="H5470" s="84"/>
      <c r="I5470" s="84"/>
      <c r="J5470" s="125"/>
      <c r="K5470" s="125"/>
    </row>
    <row r="5471" spans="1:11" x14ac:dyDescent="0.25">
      <c r="A5471" s="110"/>
      <c r="B5471" s="129"/>
      <c r="C5471" s="129"/>
      <c r="D5471" s="129"/>
      <c r="E5471" s="56"/>
      <c r="F5471" s="133"/>
      <c r="G5471" s="56"/>
      <c r="H5471" s="84"/>
      <c r="I5471" s="84"/>
      <c r="J5471" s="125"/>
      <c r="K5471" s="125"/>
    </row>
    <row r="5472" spans="1:11" x14ac:dyDescent="0.25">
      <c r="A5472" s="110"/>
      <c r="B5472" s="129"/>
      <c r="C5472" s="129"/>
      <c r="D5472" s="129"/>
      <c r="E5472" s="56"/>
      <c r="F5472" s="133"/>
      <c r="G5472" s="56"/>
      <c r="H5472" s="84"/>
      <c r="I5472" s="84"/>
      <c r="J5472" s="125"/>
      <c r="K5472" s="125"/>
    </row>
    <row r="5473" spans="1:11" x14ac:dyDescent="0.25">
      <c r="A5473" s="110"/>
      <c r="B5473" s="129"/>
      <c r="C5473" s="129"/>
      <c r="D5473" s="129"/>
      <c r="E5473" s="56"/>
      <c r="F5473" s="133"/>
      <c r="G5473" s="56"/>
      <c r="H5473" s="84"/>
      <c r="I5473" s="84"/>
      <c r="J5473" s="125"/>
      <c r="K5473" s="125"/>
    </row>
    <row r="5474" spans="1:11" x14ac:dyDescent="0.25">
      <c r="A5474" s="110"/>
      <c r="B5474" s="129"/>
      <c r="C5474" s="129"/>
      <c r="D5474" s="129"/>
      <c r="E5474" s="56"/>
      <c r="F5474" s="133"/>
      <c r="G5474" s="56"/>
      <c r="H5474" s="84"/>
      <c r="I5474" s="84"/>
      <c r="J5474" s="125"/>
      <c r="K5474" s="125"/>
    </row>
    <row r="5475" spans="1:11" x14ac:dyDescent="0.25">
      <c r="A5475" s="110"/>
      <c r="B5475" s="129"/>
      <c r="C5475" s="129"/>
      <c r="D5475" s="129"/>
      <c r="E5475" s="56"/>
      <c r="F5475" s="133"/>
      <c r="G5475" s="56"/>
      <c r="H5475" s="84"/>
      <c r="I5475" s="84"/>
      <c r="J5475" s="125"/>
      <c r="K5475" s="125"/>
    </row>
    <row r="5476" spans="1:11" x14ac:dyDescent="0.25">
      <c r="A5476" s="110"/>
      <c r="B5476" s="129"/>
      <c r="C5476" s="129"/>
      <c r="D5476" s="129"/>
      <c r="E5476" s="56"/>
      <c r="F5476" s="133"/>
      <c r="G5476" s="56"/>
      <c r="H5476" s="84"/>
      <c r="I5476" s="84"/>
      <c r="J5476" s="125"/>
      <c r="K5476" s="125"/>
    </row>
    <row r="5477" spans="1:11" x14ac:dyDescent="0.25">
      <c r="A5477" s="110"/>
      <c r="B5477" s="129"/>
      <c r="C5477" s="129"/>
      <c r="D5477" s="129"/>
      <c r="E5477" s="56"/>
      <c r="F5477" s="133"/>
      <c r="G5477" s="56"/>
      <c r="H5477" s="84"/>
      <c r="I5477" s="84"/>
      <c r="J5477" s="125"/>
      <c r="K5477" s="125"/>
    </row>
    <row r="5478" spans="1:11" x14ac:dyDescent="0.25">
      <c r="A5478" s="110"/>
      <c r="B5478" s="129"/>
      <c r="C5478" s="129"/>
      <c r="D5478" s="129"/>
      <c r="E5478" s="56"/>
      <c r="F5478" s="133"/>
      <c r="G5478" s="56"/>
      <c r="H5478" s="84"/>
      <c r="I5478" s="84"/>
      <c r="J5478" s="125"/>
      <c r="K5478" s="125"/>
    </row>
    <row r="5479" spans="1:11" x14ac:dyDescent="0.25">
      <c r="A5479" s="110"/>
      <c r="B5479" s="129"/>
      <c r="C5479" s="129"/>
      <c r="D5479" s="129"/>
      <c r="E5479" s="56"/>
      <c r="F5479" s="133"/>
      <c r="G5479" s="56"/>
      <c r="H5479" s="84"/>
      <c r="I5479" s="84"/>
      <c r="J5479" s="125"/>
      <c r="K5479" s="125"/>
    </row>
    <row r="5480" spans="1:11" x14ac:dyDescent="0.25">
      <c r="A5480" s="110"/>
      <c r="B5480" s="129"/>
      <c r="C5480" s="129"/>
      <c r="D5480" s="129"/>
      <c r="E5480" s="56"/>
      <c r="F5480" s="133"/>
      <c r="G5480" s="56"/>
      <c r="H5480" s="84"/>
      <c r="I5480" s="84"/>
      <c r="J5480" s="125"/>
      <c r="K5480" s="125"/>
    </row>
    <row r="5481" spans="1:11" x14ac:dyDescent="0.25">
      <c r="A5481" s="110"/>
      <c r="B5481" s="129"/>
      <c r="C5481" s="129"/>
      <c r="D5481" s="129"/>
      <c r="E5481" s="56"/>
      <c r="F5481" s="133"/>
      <c r="G5481" s="56"/>
      <c r="H5481" s="84"/>
      <c r="I5481" s="84"/>
      <c r="J5481" s="125"/>
      <c r="K5481" s="125"/>
    </row>
    <row r="5482" spans="1:11" x14ac:dyDescent="0.25">
      <c r="A5482" s="110"/>
      <c r="B5482" s="129"/>
      <c r="C5482" s="129"/>
      <c r="D5482" s="129"/>
      <c r="E5482" s="56"/>
      <c r="F5482" s="133"/>
      <c r="G5482" s="56"/>
      <c r="H5482" s="84"/>
      <c r="I5482" s="84"/>
      <c r="J5482" s="125"/>
      <c r="K5482" s="125"/>
    </row>
    <row r="5483" spans="1:11" x14ac:dyDescent="0.25">
      <c r="A5483" s="110"/>
      <c r="B5483" s="129"/>
      <c r="C5483" s="129"/>
      <c r="D5483" s="129"/>
      <c r="E5483" s="56"/>
      <c r="F5483" s="133"/>
      <c r="G5483" s="56"/>
      <c r="H5483" s="84"/>
      <c r="I5483" s="84"/>
      <c r="J5483" s="125"/>
      <c r="K5483" s="125"/>
    </row>
    <row r="5484" spans="1:11" x14ac:dyDescent="0.25">
      <c r="A5484" s="110"/>
      <c r="B5484" s="129"/>
      <c r="C5484" s="129"/>
      <c r="D5484" s="129"/>
      <c r="E5484" s="56"/>
      <c r="F5484" s="133"/>
      <c r="G5484" s="56"/>
      <c r="H5484" s="84"/>
      <c r="I5484" s="84"/>
      <c r="J5484" s="125"/>
      <c r="K5484" s="125"/>
    </row>
    <row r="5485" spans="1:11" x14ac:dyDescent="0.25">
      <c r="A5485" s="110"/>
      <c r="B5485" s="129"/>
      <c r="C5485" s="129"/>
      <c r="D5485" s="129"/>
      <c r="E5485" s="56"/>
      <c r="F5485" s="133"/>
      <c r="G5485" s="56"/>
      <c r="H5485" s="84"/>
      <c r="I5485" s="84"/>
      <c r="J5485" s="125"/>
      <c r="K5485" s="125"/>
    </row>
    <row r="5486" spans="1:11" x14ac:dyDescent="0.25">
      <c r="A5486" s="110"/>
      <c r="B5486" s="129"/>
      <c r="C5486" s="129"/>
      <c r="D5486" s="129"/>
      <c r="E5486" s="56"/>
      <c r="F5486" s="133"/>
      <c r="G5486" s="56"/>
      <c r="H5486" s="84"/>
      <c r="I5486" s="84"/>
      <c r="J5486" s="125"/>
      <c r="K5486" s="125"/>
    </row>
    <row r="5487" spans="1:11" x14ac:dyDescent="0.25">
      <c r="A5487" s="110"/>
      <c r="B5487" s="129"/>
      <c r="C5487" s="129"/>
      <c r="D5487" s="129"/>
      <c r="E5487" s="56"/>
      <c r="F5487" s="133"/>
      <c r="G5487" s="56"/>
      <c r="H5487" s="84"/>
      <c r="I5487" s="84"/>
      <c r="J5487" s="125"/>
      <c r="K5487" s="125"/>
    </row>
    <row r="5488" spans="1:11" x14ac:dyDescent="0.25">
      <c r="A5488" s="110"/>
      <c r="B5488" s="129"/>
      <c r="C5488" s="129"/>
      <c r="D5488" s="129"/>
      <c r="E5488" s="56"/>
      <c r="F5488" s="133"/>
      <c r="G5488" s="56"/>
      <c r="H5488" s="84"/>
      <c r="I5488" s="84"/>
      <c r="J5488" s="125"/>
      <c r="K5488" s="125"/>
    </row>
    <row r="5489" spans="1:11" x14ac:dyDescent="0.25">
      <c r="A5489" s="110"/>
      <c r="B5489" s="129"/>
      <c r="C5489" s="129"/>
      <c r="D5489" s="129"/>
      <c r="E5489" s="56"/>
      <c r="F5489" s="133"/>
      <c r="G5489" s="56"/>
      <c r="H5489" s="84"/>
      <c r="I5489" s="84"/>
      <c r="J5489" s="125"/>
      <c r="K5489" s="125"/>
    </row>
    <row r="5490" spans="1:11" x14ac:dyDescent="0.25">
      <c r="A5490" s="110"/>
      <c r="B5490" s="129"/>
      <c r="C5490" s="129"/>
      <c r="D5490" s="129"/>
      <c r="E5490" s="56"/>
      <c r="F5490" s="133"/>
      <c r="G5490" s="56"/>
      <c r="H5490" s="84"/>
      <c r="I5490" s="84"/>
      <c r="J5490" s="125"/>
      <c r="K5490" s="125"/>
    </row>
    <row r="5491" spans="1:11" x14ac:dyDescent="0.25">
      <c r="A5491" s="110"/>
      <c r="B5491" s="129"/>
      <c r="C5491" s="129"/>
      <c r="D5491" s="129"/>
      <c r="E5491" s="56"/>
      <c r="F5491" s="133"/>
      <c r="G5491" s="56"/>
      <c r="H5491" s="84"/>
      <c r="I5491" s="84"/>
      <c r="J5491" s="125"/>
      <c r="K5491" s="125"/>
    </row>
    <row r="5492" spans="1:11" x14ac:dyDescent="0.25">
      <c r="A5492" s="110"/>
      <c r="B5492" s="129"/>
      <c r="C5492" s="129"/>
      <c r="D5492" s="129"/>
      <c r="E5492" s="56"/>
      <c r="F5492" s="133"/>
      <c r="G5492" s="56"/>
      <c r="H5492" s="84"/>
      <c r="I5492" s="84"/>
      <c r="J5492" s="125"/>
      <c r="K5492" s="125"/>
    </row>
    <row r="5493" spans="1:11" x14ac:dyDescent="0.25">
      <c r="A5493" s="110"/>
      <c r="B5493" s="129"/>
      <c r="C5493" s="129"/>
      <c r="D5493" s="129"/>
      <c r="E5493" s="56"/>
      <c r="F5493" s="133"/>
      <c r="G5493" s="56"/>
      <c r="H5493" s="84"/>
      <c r="I5493" s="84"/>
      <c r="J5493" s="125"/>
      <c r="K5493" s="125"/>
    </row>
    <row r="5494" spans="1:11" x14ac:dyDescent="0.25">
      <c r="A5494" s="110"/>
      <c r="B5494" s="129"/>
      <c r="C5494" s="129"/>
      <c r="D5494" s="129"/>
      <c r="E5494" s="56"/>
      <c r="F5494" s="133"/>
      <c r="G5494" s="56"/>
      <c r="H5494" s="84"/>
      <c r="I5494" s="84"/>
      <c r="J5494" s="125"/>
      <c r="K5494" s="125"/>
    </row>
    <row r="5495" spans="1:11" x14ac:dyDescent="0.25">
      <c r="A5495" s="110"/>
      <c r="B5495" s="129"/>
      <c r="C5495" s="129"/>
      <c r="D5495" s="129"/>
      <c r="E5495" s="56"/>
      <c r="F5495" s="133"/>
      <c r="G5495" s="56"/>
      <c r="H5495" s="84"/>
      <c r="I5495" s="84"/>
      <c r="J5495" s="125"/>
      <c r="K5495" s="125"/>
    </row>
    <row r="5496" spans="1:11" x14ac:dyDescent="0.25">
      <c r="A5496" s="110"/>
      <c r="B5496" s="129"/>
      <c r="C5496" s="129"/>
      <c r="D5496" s="129"/>
      <c r="E5496" s="56"/>
      <c r="F5496" s="133"/>
      <c r="G5496" s="56"/>
      <c r="H5496" s="84"/>
      <c r="I5496" s="84"/>
      <c r="J5496" s="125"/>
      <c r="K5496" s="125"/>
    </row>
    <row r="5497" spans="1:11" x14ac:dyDescent="0.25">
      <c r="A5497" s="110"/>
      <c r="B5497" s="129"/>
      <c r="C5497" s="129"/>
      <c r="D5497" s="129"/>
      <c r="E5497" s="56"/>
      <c r="F5497" s="133"/>
      <c r="G5497" s="56"/>
      <c r="H5497" s="84"/>
      <c r="I5497" s="84"/>
      <c r="J5497" s="125"/>
      <c r="K5497" s="125"/>
    </row>
    <row r="5498" spans="1:11" x14ac:dyDescent="0.25">
      <c r="A5498" s="110"/>
      <c r="B5498" s="129"/>
      <c r="C5498" s="129"/>
      <c r="D5498" s="129"/>
      <c r="E5498" s="56"/>
      <c r="F5498" s="133"/>
      <c r="G5498" s="56"/>
      <c r="H5498" s="84"/>
      <c r="I5498" s="84"/>
      <c r="J5498" s="125"/>
      <c r="K5498" s="125"/>
    </row>
    <row r="5499" spans="1:11" x14ac:dyDescent="0.25">
      <c r="A5499" s="110"/>
      <c r="B5499" s="129"/>
      <c r="C5499" s="129"/>
      <c r="D5499" s="129"/>
      <c r="E5499" s="56"/>
      <c r="F5499" s="133"/>
      <c r="G5499" s="56"/>
      <c r="H5499" s="84"/>
      <c r="I5499" s="84"/>
      <c r="J5499" s="125"/>
      <c r="K5499" s="125"/>
    </row>
    <row r="5500" spans="1:11" x14ac:dyDescent="0.25">
      <c r="A5500" s="110"/>
      <c r="B5500" s="129"/>
      <c r="C5500" s="129"/>
      <c r="D5500" s="129"/>
      <c r="E5500" s="56"/>
      <c r="F5500" s="133"/>
      <c r="G5500" s="56"/>
      <c r="H5500" s="84"/>
      <c r="I5500" s="84"/>
      <c r="J5500" s="125"/>
      <c r="K5500" s="125"/>
    </row>
    <row r="5501" spans="1:11" x14ac:dyDescent="0.25">
      <c r="A5501" s="110"/>
      <c r="B5501" s="129"/>
      <c r="C5501" s="129"/>
      <c r="D5501" s="129"/>
      <c r="E5501" s="56"/>
      <c r="F5501" s="133"/>
      <c r="G5501" s="56"/>
      <c r="H5501" s="84"/>
      <c r="I5501" s="84"/>
      <c r="J5501" s="125"/>
      <c r="K5501" s="125"/>
    </row>
    <row r="5502" spans="1:11" x14ac:dyDescent="0.25">
      <c r="A5502" s="110"/>
      <c r="B5502" s="129"/>
      <c r="C5502" s="129"/>
      <c r="D5502" s="129"/>
      <c r="E5502" s="56"/>
      <c r="F5502" s="133"/>
      <c r="G5502" s="56"/>
      <c r="H5502" s="84"/>
      <c r="I5502" s="84"/>
      <c r="J5502" s="125"/>
      <c r="K5502" s="125"/>
    </row>
    <row r="5503" spans="1:11" x14ac:dyDescent="0.25">
      <c r="A5503" s="110"/>
      <c r="B5503" s="129"/>
      <c r="C5503" s="129"/>
      <c r="D5503" s="129"/>
      <c r="E5503" s="56"/>
      <c r="F5503" s="133"/>
      <c r="G5503" s="56"/>
      <c r="H5503" s="84"/>
      <c r="I5503" s="84"/>
      <c r="J5503" s="125"/>
      <c r="K5503" s="125"/>
    </row>
    <row r="5504" spans="1:11" x14ac:dyDescent="0.25">
      <c r="A5504" s="110"/>
      <c r="B5504" s="129"/>
      <c r="C5504" s="129"/>
      <c r="D5504" s="129"/>
      <c r="E5504" s="56"/>
      <c r="F5504" s="133"/>
      <c r="G5504" s="56"/>
      <c r="H5504" s="84"/>
      <c r="I5504" s="84"/>
      <c r="J5504" s="125"/>
      <c r="K5504" s="125"/>
    </row>
    <row r="5505" spans="1:11" x14ac:dyDescent="0.25">
      <c r="A5505" s="110"/>
      <c r="B5505" s="129"/>
      <c r="C5505" s="129"/>
      <c r="D5505" s="129"/>
      <c r="E5505" s="56"/>
      <c r="F5505" s="133"/>
      <c r="G5505" s="56"/>
      <c r="H5505" s="84"/>
      <c r="I5505" s="84"/>
      <c r="J5505" s="125"/>
      <c r="K5505" s="125"/>
    </row>
    <row r="5506" spans="1:11" x14ac:dyDescent="0.25">
      <c r="A5506" s="110"/>
      <c r="B5506" s="129"/>
      <c r="C5506" s="129"/>
      <c r="D5506" s="129"/>
      <c r="E5506" s="56"/>
      <c r="F5506" s="133"/>
      <c r="G5506" s="56"/>
      <c r="H5506" s="84"/>
      <c r="I5506" s="84"/>
      <c r="J5506" s="125"/>
      <c r="K5506" s="125"/>
    </row>
    <row r="5507" spans="1:11" x14ac:dyDescent="0.25">
      <c r="A5507" s="110"/>
      <c r="B5507" s="129"/>
      <c r="C5507" s="129"/>
      <c r="D5507" s="129"/>
      <c r="E5507" s="56"/>
      <c r="F5507" s="133"/>
      <c r="G5507" s="56"/>
      <c r="H5507" s="84"/>
      <c r="I5507" s="84"/>
      <c r="J5507" s="125"/>
      <c r="K5507" s="125"/>
    </row>
    <row r="5508" spans="1:11" x14ac:dyDescent="0.25">
      <c r="A5508" s="110"/>
      <c r="B5508" s="129"/>
      <c r="C5508" s="129"/>
      <c r="D5508" s="129"/>
      <c r="E5508" s="56"/>
      <c r="F5508" s="133"/>
      <c r="G5508" s="56"/>
      <c r="H5508" s="84"/>
      <c r="I5508" s="84"/>
      <c r="J5508" s="125"/>
      <c r="K5508" s="125"/>
    </row>
    <row r="5509" spans="1:11" x14ac:dyDescent="0.25">
      <c r="A5509" s="110"/>
      <c r="B5509" s="129"/>
      <c r="C5509" s="129"/>
      <c r="D5509" s="129"/>
      <c r="E5509" s="56"/>
      <c r="F5509" s="133"/>
      <c r="G5509" s="56"/>
      <c r="H5509" s="84"/>
      <c r="I5509" s="84"/>
      <c r="J5509" s="125"/>
      <c r="K5509" s="125"/>
    </row>
    <row r="5510" spans="1:11" x14ac:dyDescent="0.25">
      <c r="A5510" s="110"/>
      <c r="B5510" s="129"/>
      <c r="C5510" s="129"/>
      <c r="D5510" s="129"/>
      <c r="E5510" s="56"/>
      <c r="F5510" s="133"/>
      <c r="G5510" s="56"/>
      <c r="H5510" s="84"/>
      <c r="I5510" s="84"/>
      <c r="J5510" s="125"/>
      <c r="K5510" s="125"/>
    </row>
    <row r="5511" spans="1:11" x14ac:dyDescent="0.25">
      <c r="A5511" s="110"/>
      <c r="B5511" s="129"/>
      <c r="C5511" s="129"/>
      <c r="D5511" s="129"/>
      <c r="E5511" s="56"/>
      <c r="F5511" s="133"/>
      <c r="G5511" s="56"/>
      <c r="H5511" s="84"/>
      <c r="I5511" s="84"/>
      <c r="J5511" s="125"/>
      <c r="K5511" s="125"/>
    </row>
    <row r="5512" spans="1:11" x14ac:dyDescent="0.25">
      <c r="A5512" s="110"/>
      <c r="B5512" s="129"/>
      <c r="C5512" s="129"/>
      <c r="D5512" s="129"/>
      <c r="E5512" s="56"/>
      <c r="F5512" s="133"/>
      <c r="G5512" s="56"/>
      <c r="H5512" s="84"/>
      <c r="I5512" s="84"/>
      <c r="J5512" s="125"/>
      <c r="K5512" s="125"/>
    </row>
    <row r="5513" spans="1:11" x14ac:dyDescent="0.25">
      <c r="A5513" s="110"/>
      <c r="B5513" s="129"/>
      <c r="C5513" s="129"/>
      <c r="D5513" s="129"/>
      <c r="E5513" s="56"/>
      <c r="F5513" s="133"/>
      <c r="G5513" s="56"/>
      <c r="H5513" s="84"/>
      <c r="I5513" s="84"/>
      <c r="J5513" s="125"/>
      <c r="K5513" s="125"/>
    </row>
    <row r="5514" spans="1:11" x14ac:dyDescent="0.25">
      <c r="A5514" s="110"/>
      <c r="B5514" s="129"/>
      <c r="C5514" s="129"/>
      <c r="D5514" s="129"/>
      <c r="E5514" s="56"/>
      <c r="F5514" s="133"/>
      <c r="G5514" s="56"/>
      <c r="H5514" s="84"/>
      <c r="I5514" s="84"/>
      <c r="J5514" s="125"/>
      <c r="K5514" s="125"/>
    </row>
    <row r="5515" spans="1:11" x14ac:dyDescent="0.25">
      <c r="A5515" s="110"/>
      <c r="B5515" s="129"/>
      <c r="C5515" s="129"/>
      <c r="D5515" s="129"/>
      <c r="E5515" s="56"/>
      <c r="F5515" s="133"/>
      <c r="G5515" s="56"/>
      <c r="H5515" s="84"/>
      <c r="I5515" s="84"/>
      <c r="J5515" s="125"/>
      <c r="K5515" s="125"/>
    </row>
    <row r="5516" spans="1:11" x14ac:dyDescent="0.25">
      <c r="A5516" s="110"/>
      <c r="B5516" s="129"/>
      <c r="C5516" s="129"/>
      <c r="D5516" s="129"/>
      <c r="E5516" s="56"/>
      <c r="F5516" s="133"/>
      <c r="G5516" s="56"/>
      <c r="H5516" s="84"/>
      <c r="I5516" s="84"/>
      <c r="J5516" s="125"/>
      <c r="K5516" s="125"/>
    </row>
    <row r="5517" spans="1:11" x14ac:dyDescent="0.25">
      <c r="A5517" s="110"/>
      <c r="B5517" s="129"/>
      <c r="C5517" s="129"/>
      <c r="D5517" s="129"/>
      <c r="E5517" s="56"/>
      <c r="F5517" s="133"/>
      <c r="G5517" s="56"/>
      <c r="H5517" s="84"/>
      <c r="I5517" s="84"/>
      <c r="J5517" s="125"/>
      <c r="K5517" s="125"/>
    </row>
    <row r="5518" spans="1:11" x14ac:dyDescent="0.25">
      <c r="A5518" s="110"/>
      <c r="B5518" s="129"/>
      <c r="C5518" s="129"/>
      <c r="D5518" s="129"/>
      <c r="E5518" s="56"/>
      <c r="F5518" s="133"/>
      <c r="G5518" s="56"/>
      <c r="H5518" s="84"/>
      <c r="I5518" s="84"/>
      <c r="J5518" s="125"/>
      <c r="K5518" s="125"/>
    </row>
    <row r="5519" spans="1:11" x14ac:dyDescent="0.25">
      <c r="A5519" s="110"/>
      <c r="B5519" s="129"/>
      <c r="C5519" s="129"/>
      <c r="D5519" s="129"/>
      <c r="E5519" s="56"/>
      <c r="F5519" s="133"/>
      <c r="G5519" s="56"/>
      <c r="H5519" s="84"/>
      <c r="I5519" s="84"/>
      <c r="J5519" s="125"/>
      <c r="K5519" s="125"/>
    </row>
    <row r="5520" spans="1:11" x14ac:dyDescent="0.25">
      <c r="A5520" s="110"/>
      <c r="B5520" s="129"/>
      <c r="C5520" s="129"/>
      <c r="D5520" s="129"/>
      <c r="E5520" s="56"/>
      <c r="F5520" s="133"/>
      <c r="G5520" s="56"/>
      <c r="H5520" s="84"/>
      <c r="I5520" s="84"/>
      <c r="J5520" s="125"/>
      <c r="K5520" s="125"/>
    </row>
    <row r="5521" spans="1:11" x14ac:dyDescent="0.25">
      <c r="A5521" s="110"/>
      <c r="B5521" s="129"/>
      <c r="C5521" s="129"/>
      <c r="D5521" s="129"/>
      <c r="E5521" s="56"/>
      <c r="F5521" s="133"/>
      <c r="G5521" s="56"/>
      <c r="H5521" s="84"/>
      <c r="I5521" s="84"/>
      <c r="J5521" s="125"/>
      <c r="K5521" s="125"/>
    </row>
    <row r="5522" spans="1:11" x14ac:dyDescent="0.25">
      <c r="A5522" s="110"/>
      <c r="B5522" s="129"/>
      <c r="C5522" s="129"/>
      <c r="D5522" s="129"/>
      <c r="E5522" s="56"/>
      <c r="F5522" s="133"/>
      <c r="G5522" s="56"/>
      <c r="H5522" s="84"/>
      <c r="I5522" s="84"/>
      <c r="J5522" s="125"/>
      <c r="K5522" s="125"/>
    </row>
    <row r="5523" spans="1:11" x14ac:dyDescent="0.25">
      <c r="A5523" s="110"/>
      <c r="B5523" s="129"/>
      <c r="C5523" s="129"/>
      <c r="D5523" s="129"/>
      <c r="E5523" s="56"/>
      <c r="F5523" s="133"/>
      <c r="G5523" s="56"/>
      <c r="H5523" s="84"/>
      <c r="I5523" s="84"/>
      <c r="J5523" s="125"/>
      <c r="K5523" s="125"/>
    </row>
    <row r="5524" spans="1:11" x14ac:dyDescent="0.25">
      <c r="A5524" s="110"/>
      <c r="B5524" s="129"/>
      <c r="C5524" s="129"/>
      <c r="D5524" s="129"/>
      <c r="E5524" s="56"/>
      <c r="F5524" s="133"/>
      <c r="G5524" s="56"/>
      <c r="H5524" s="84"/>
      <c r="I5524" s="84"/>
      <c r="J5524" s="125"/>
      <c r="K5524" s="125"/>
    </row>
    <row r="5525" spans="1:11" x14ac:dyDescent="0.25">
      <c r="A5525" s="110"/>
      <c r="B5525" s="129"/>
      <c r="C5525" s="129"/>
      <c r="D5525" s="129"/>
      <c r="E5525" s="56"/>
      <c r="F5525" s="133"/>
      <c r="G5525" s="56"/>
      <c r="H5525" s="84"/>
      <c r="I5525" s="84"/>
      <c r="J5525" s="125"/>
      <c r="K5525" s="125"/>
    </row>
    <row r="5526" spans="1:11" x14ac:dyDescent="0.25">
      <c r="A5526" s="110"/>
      <c r="B5526" s="129"/>
      <c r="C5526" s="129"/>
      <c r="D5526" s="129"/>
      <c r="E5526" s="56"/>
      <c r="F5526" s="133"/>
      <c r="G5526" s="56"/>
      <c r="H5526" s="84"/>
      <c r="I5526" s="84"/>
      <c r="J5526" s="125"/>
      <c r="K5526" s="125"/>
    </row>
    <row r="5527" spans="1:11" x14ac:dyDescent="0.25">
      <c r="A5527" s="110"/>
      <c r="B5527" s="129"/>
      <c r="C5527" s="129"/>
      <c r="D5527" s="129"/>
      <c r="E5527" s="56"/>
      <c r="F5527" s="133"/>
      <c r="G5527" s="56"/>
      <c r="H5527" s="84"/>
      <c r="I5527" s="84"/>
      <c r="J5527" s="125"/>
      <c r="K5527" s="125"/>
    </row>
    <row r="5528" spans="1:11" x14ac:dyDescent="0.25">
      <c r="A5528" s="110"/>
      <c r="B5528" s="129"/>
      <c r="C5528" s="129"/>
      <c r="D5528" s="129"/>
      <c r="E5528" s="56"/>
      <c r="F5528" s="133"/>
      <c r="G5528" s="56"/>
      <c r="H5528" s="84"/>
      <c r="I5528" s="84"/>
      <c r="J5528" s="125"/>
      <c r="K5528" s="125"/>
    </row>
    <row r="5529" spans="1:11" x14ac:dyDescent="0.25">
      <c r="A5529" s="110"/>
      <c r="B5529" s="129"/>
      <c r="C5529" s="129"/>
      <c r="D5529" s="129"/>
      <c r="E5529" s="56"/>
      <c r="F5529" s="133"/>
      <c r="G5529" s="56"/>
      <c r="H5529" s="84"/>
      <c r="I5529" s="84"/>
      <c r="J5529" s="125"/>
      <c r="K5529" s="125"/>
    </row>
    <row r="5530" spans="1:11" x14ac:dyDescent="0.25">
      <c r="A5530" s="110"/>
      <c r="B5530" s="129"/>
      <c r="C5530" s="129"/>
      <c r="D5530" s="129"/>
      <c r="E5530" s="56"/>
      <c r="F5530" s="133"/>
      <c r="G5530" s="56"/>
      <c r="H5530" s="84"/>
      <c r="I5530" s="84"/>
      <c r="J5530" s="125"/>
      <c r="K5530" s="125"/>
    </row>
    <row r="5531" spans="1:11" x14ac:dyDescent="0.25">
      <c r="A5531" s="110"/>
      <c r="B5531" s="129"/>
      <c r="C5531" s="129"/>
      <c r="D5531" s="129"/>
      <c r="E5531" s="56"/>
      <c r="F5531" s="133"/>
      <c r="G5531" s="56"/>
      <c r="H5531" s="84"/>
      <c r="I5531" s="84"/>
      <c r="J5531" s="125"/>
      <c r="K5531" s="125"/>
    </row>
    <row r="5532" spans="1:11" x14ac:dyDescent="0.25">
      <c r="A5532" s="110"/>
      <c r="B5532" s="129"/>
      <c r="C5532" s="129"/>
      <c r="D5532" s="129"/>
      <c r="E5532" s="56"/>
      <c r="F5532" s="133"/>
      <c r="G5532" s="56"/>
      <c r="H5532" s="84"/>
      <c r="I5532" s="84"/>
      <c r="J5532" s="125"/>
      <c r="K5532" s="125"/>
    </row>
    <row r="5533" spans="1:11" x14ac:dyDescent="0.25">
      <c r="A5533" s="110"/>
      <c r="B5533" s="129"/>
      <c r="C5533" s="129"/>
      <c r="D5533" s="129"/>
      <c r="E5533" s="56"/>
      <c r="F5533" s="133"/>
      <c r="G5533" s="56"/>
      <c r="H5533" s="84"/>
      <c r="I5533" s="84"/>
      <c r="J5533" s="125"/>
      <c r="K5533" s="125"/>
    </row>
    <row r="5534" spans="1:11" x14ac:dyDescent="0.25">
      <c r="A5534" s="110"/>
      <c r="B5534" s="129"/>
      <c r="C5534" s="129"/>
      <c r="D5534" s="129"/>
      <c r="E5534" s="56"/>
      <c r="F5534" s="133"/>
      <c r="G5534" s="56"/>
      <c r="H5534" s="84"/>
      <c r="I5534" s="84"/>
      <c r="J5534" s="125"/>
      <c r="K5534" s="125"/>
    </row>
    <row r="5535" spans="1:11" x14ac:dyDescent="0.25">
      <c r="A5535" s="110"/>
      <c r="B5535" s="129"/>
      <c r="C5535" s="129"/>
      <c r="D5535" s="129"/>
      <c r="E5535" s="56"/>
      <c r="F5535" s="133"/>
      <c r="G5535" s="56"/>
      <c r="H5535" s="84"/>
      <c r="I5535" s="84"/>
      <c r="J5535" s="125"/>
      <c r="K5535" s="125"/>
    </row>
    <row r="5536" spans="1:11" x14ac:dyDescent="0.25">
      <c r="A5536" s="110"/>
      <c r="B5536" s="129"/>
      <c r="C5536" s="129"/>
      <c r="D5536" s="129"/>
      <c r="E5536" s="56"/>
      <c r="F5536" s="133"/>
      <c r="G5536" s="56"/>
      <c r="H5536" s="84"/>
      <c r="I5536" s="84"/>
      <c r="J5536" s="125"/>
      <c r="K5536" s="125"/>
    </row>
    <row r="5537" spans="1:11" x14ac:dyDescent="0.25">
      <c r="A5537" s="110"/>
      <c r="B5537" s="129"/>
      <c r="C5537" s="129"/>
      <c r="D5537" s="129"/>
      <c r="E5537" s="56"/>
      <c r="F5537" s="133"/>
      <c r="G5537" s="56"/>
      <c r="H5537" s="84"/>
      <c r="I5537" s="84"/>
      <c r="J5537" s="125"/>
      <c r="K5537" s="125"/>
    </row>
    <row r="5538" spans="1:11" x14ac:dyDescent="0.25">
      <c r="A5538" s="110"/>
      <c r="B5538" s="129"/>
      <c r="C5538" s="129"/>
      <c r="D5538" s="129"/>
      <c r="E5538" s="56"/>
      <c r="F5538" s="133"/>
      <c r="G5538" s="56"/>
      <c r="H5538" s="84"/>
      <c r="I5538" s="84"/>
      <c r="J5538" s="125"/>
      <c r="K5538" s="125"/>
    </row>
    <row r="5539" spans="1:11" x14ac:dyDescent="0.25">
      <c r="A5539" s="110"/>
      <c r="B5539" s="129"/>
      <c r="C5539" s="129"/>
      <c r="D5539" s="129"/>
      <c r="E5539" s="56"/>
      <c r="F5539" s="133"/>
      <c r="G5539" s="56"/>
      <c r="H5539" s="84"/>
      <c r="I5539" s="84"/>
      <c r="J5539" s="125"/>
      <c r="K5539" s="125"/>
    </row>
    <row r="5540" spans="1:11" x14ac:dyDescent="0.25">
      <c r="A5540" s="110"/>
      <c r="B5540" s="129"/>
      <c r="C5540" s="129"/>
      <c r="D5540" s="129"/>
      <c r="E5540" s="56"/>
      <c r="F5540" s="133"/>
      <c r="G5540" s="56"/>
      <c r="H5540" s="84"/>
      <c r="I5540" s="84"/>
      <c r="J5540" s="125"/>
      <c r="K5540" s="125"/>
    </row>
    <row r="5541" spans="1:11" x14ac:dyDescent="0.25">
      <c r="A5541" s="110"/>
      <c r="B5541" s="129"/>
      <c r="C5541" s="129"/>
      <c r="D5541" s="129"/>
      <c r="E5541" s="56"/>
      <c r="F5541" s="133"/>
      <c r="G5541" s="56"/>
      <c r="H5541" s="84"/>
      <c r="I5541" s="84"/>
      <c r="J5541" s="125"/>
      <c r="K5541" s="125"/>
    </row>
    <row r="5542" spans="1:11" x14ac:dyDescent="0.25">
      <c r="A5542" s="110"/>
      <c r="B5542" s="129"/>
      <c r="C5542" s="129"/>
      <c r="D5542" s="129"/>
      <c r="E5542" s="56"/>
      <c r="F5542" s="133"/>
      <c r="G5542" s="56"/>
      <c r="H5542" s="84"/>
      <c r="I5542" s="84"/>
      <c r="J5542" s="125"/>
      <c r="K5542" s="125"/>
    </row>
    <row r="5543" spans="1:11" x14ac:dyDescent="0.25">
      <c r="A5543" s="110"/>
      <c r="B5543" s="129"/>
      <c r="C5543" s="129"/>
      <c r="D5543" s="129"/>
      <c r="E5543" s="56"/>
      <c r="F5543" s="133"/>
      <c r="G5543" s="56"/>
      <c r="H5543" s="84"/>
      <c r="I5543" s="84"/>
      <c r="J5543" s="125"/>
      <c r="K5543" s="125"/>
    </row>
    <row r="5544" spans="1:11" x14ac:dyDescent="0.25">
      <c r="A5544" s="110"/>
      <c r="B5544" s="129"/>
      <c r="C5544" s="129"/>
      <c r="D5544" s="129"/>
      <c r="E5544" s="56"/>
      <c r="F5544" s="133"/>
      <c r="G5544" s="56"/>
      <c r="H5544" s="84"/>
      <c r="I5544" s="84"/>
      <c r="J5544" s="125"/>
      <c r="K5544" s="125"/>
    </row>
    <row r="5545" spans="1:11" x14ac:dyDescent="0.25">
      <c r="A5545" s="110"/>
      <c r="B5545" s="129"/>
      <c r="C5545" s="129"/>
      <c r="D5545" s="129"/>
      <c r="E5545" s="56"/>
      <c r="F5545" s="133"/>
      <c r="G5545" s="56"/>
      <c r="H5545" s="84"/>
      <c r="I5545" s="84"/>
      <c r="J5545" s="125"/>
      <c r="K5545" s="125"/>
    </row>
    <row r="5546" spans="1:11" x14ac:dyDescent="0.25">
      <c r="A5546" s="110"/>
      <c r="B5546" s="129"/>
      <c r="C5546" s="129"/>
      <c r="D5546" s="129"/>
      <c r="E5546" s="56"/>
      <c r="F5546" s="133"/>
      <c r="G5546" s="56"/>
      <c r="H5546" s="84"/>
      <c r="I5546" s="84"/>
      <c r="J5546" s="125"/>
      <c r="K5546" s="125"/>
    </row>
    <row r="5547" spans="1:11" x14ac:dyDescent="0.25">
      <c r="A5547" s="110"/>
      <c r="B5547" s="129"/>
      <c r="C5547" s="129"/>
      <c r="D5547" s="129"/>
      <c r="E5547" s="56"/>
      <c r="F5547" s="133"/>
      <c r="G5547" s="56"/>
      <c r="H5547" s="84"/>
      <c r="I5547" s="84"/>
      <c r="J5547" s="125"/>
      <c r="K5547" s="125"/>
    </row>
    <row r="5548" spans="1:11" x14ac:dyDescent="0.25">
      <c r="A5548" s="110"/>
      <c r="B5548" s="129"/>
      <c r="C5548" s="129"/>
      <c r="D5548" s="129"/>
      <c r="E5548" s="56"/>
      <c r="F5548" s="133"/>
      <c r="G5548" s="56"/>
      <c r="H5548" s="84"/>
      <c r="I5548" s="84"/>
      <c r="J5548" s="125"/>
      <c r="K5548" s="125"/>
    </row>
    <row r="5549" spans="1:11" x14ac:dyDescent="0.25">
      <c r="A5549" s="110"/>
      <c r="B5549" s="129"/>
      <c r="C5549" s="129"/>
      <c r="D5549" s="129"/>
      <c r="E5549" s="56"/>
      <c r="F5549" s="133"/>
      <c r="G5549" s="56"/>
      <c r="H5549" s="84"/>
      <c r="I5549" s="84"/>
      <c r="J5549" s="125"/>
      <c r="K5549" s="125"/>
    </row>
    <row r="5550" spans="1:11" x14ac:dyDescent="0.25">
      <c r="A5550" s="110"/>
      <c r="B5550" s="129"/>
      <c r="C5550" s="129"/>
      <c r="D5550" s="129"/>
      <c r="E5550" s="56"/>
      <c r="F5550" s="133"/>
      <c r="G5550" s="56"/>
      <c r="H5550" s="84"/>
      <c r="I5550" s="84"/>
      <c r="J5550" s="125"/>
      <c r="K5550" s="125"/>
    </row>
    <row r="5551" spans="1:11" x14ac:dyDescent="0.25">
      <c r="A5551" s="110"/>
      <c r="B5551" s="129"/>
      <c r="C5551" s="129"/>
      <c r="D5551" s="129"/>
      <c r="E5551" s="56"/>
      <c r="F5551" s="133"/>
      <c r="G5551" s="56"/>
      <c r="H5551" s="84"/>
      <c r="I5551" s="84"/>
      <c r="J5551" s="125"/>
      <c r="K5551" s="125"/>
    </row>
    <row r="5552" spans="1:11" x14ac:dyDescent="0.25">
      <c r="A5552" s="110"/>
      <c r="B5552" s="129"/>
      <c r="C5552" s="129"/>
      <c r="D5552" s="129"/>
      <c r="E5552" s="56"/>
      <c r="F5552" s="133"/>
      <c r="G5552" s="56"/>
      <c r="H5552" s="84"/>
      <c r="I5552" s="84"/>
      <c r="J5552" s="125"/>
      <c r="K5552" s="125"/>
    </row>
    <row r="5553" spans="1:11" x14ac:dyDescent="0.25">
      <c r="A5553" s="110"/>
      <c r="B5553" s="129"/>
      <c r="C5553" s="129"/>
      <c r="D5553" s="129"/>
      <c r="E5553" s="56"/>
      <c r="F5553" s="133"/>
      <c r="G5553" s="56"/>
      <c r="H5553" s="84"/>
      <c r="I5553" s="84"/>
      <c r="J5553" s="125"/>
      <c r="K5553" s="125"/>
    </row>
    <row r="5554" spans="1:11" x14ac:dyDescent="0.25">
      <c r="A5554" s="110"/>
      <c r="B5554" s="129"/>
      <c r="C5554" s="129"/>
      <c r="D5554" s="129"/>
      <c r="E5554" s="56"/>
      <c r="F5554" s="133"/>
      <c r="G5554" s="56"/>
      <c r="H5554" s="84"/>
      <c r="I5554" s="84"/>
      <c r="J5554" s="125"/>
      <c r="K5554" s="125"/>
    </row>
    <row r="5555" spans="1:11" x14ac:dyDescent="0.25">
      <c r="A5555" s="110"/>
      <c r="B5555" s="129"/>
      <c r="C5555" s="129"/>
      <c r="D5555" s="129"/>
      <c r="E5555" s="56"/>
      <c r="F5555" s="133"/>
      <c r="G5555" s="56"/>
      <c r="H5555" s="84"/>
      <c r="I5555" s="84"/>
      <c r="J5555" s="125"/>
      <c r="K5555" s="125"/>
    </row>
    <row r="5556" spans="1:11" x14ac:dyDescent="0.25">
      <c r="A5556" s="110"/>
      <c r="B5556" s="129"/>
      <c r="C5556" s="129"/>
      <c r="D5556" s="129"/>
      <c r="E5556" s="56"/>
      <c r="F5556" s="133"/>
      <c r="G5556" s="56"/>
      <c r="H5556" s="84"/>
      <c r="I5556" s="84"/>
      <c r="J5556" s="125"/>
      <c r="K5556" s="125"/>
    </row>
    <row r="5557" spans="1:11" x14ac:dyDescent="0.25">
      <c r="A5557" s="110"/>
      <c r="B5557" s="129"/>
      <c r="C5557" s="129"/>
      <c r="D5557" s="129"/>
      <c r="E5557" s="56"/>
      <c r="F5557" s="133"/>
      <c r="G5557" s="56"/>
      <c r="H5557" s="84"/>
      <c r="I5557" s="84"/>
      <c r="J5557" s="125"/>
      <c r="K5557" s="125"/>
    </row>
    <row r="5558" spans="1:11" x14ac:dyDescent="0.25">
      <c r="A5558" s="110"/>
      <c r="B5558" s="129"/>
      <c r="C5558" s="129"/>
      <c r="D5558" s="129"/>
      <c r="E5558" s="56"/>
      <c r="F5558" s="133"/>
      <c r="G5558" s="56"/>
      <c r="H5558" s="84"/>
      <c r="I5558" s="84"/>
      <c r="J5558" s="125"/>
      <c r="K5558" s="125"/>
    </row>
    <row r="5559" spans="1:11" x14ac:dyDescent="0.25">
      <c r="A5559" s="110"/>
      <c r="B5559" s="129"/>
      <c r="C5559" s="129"/>
      <c r="D5559" s="129"/>
      <c r="E5559" s="56"/>
      <c r="F5559" s="133"/>
      <c r="G5559" s="56"/>
      <c r="H5559" s="84"/>
      <c r="I5559" s="84"/>
      <c r="J5559" s="125"/>
      <c r="K5559" s="125"/>
    </row>
    <row r="5560" spans="1:11" x14ac:dyDescent="0.25">
      <c r="A5560" s="110"/>
      <c r="B5560" s="129"/>
      <c r="C5560" s="129"/>
      <c r="D5560" s="129"/>
      <c r="E5560" s="56"/>
      <c r="F5560" s="133"/>
      <c r="G5560" s="56"/>
      <c r="H5560" s="84"/>
      <c r="I5560" s="84"/>
      <c r="J5560" s="125"/>
      <c r="K5560" s="125"/>
    </row>
    <row r="5561" spans="1:11" x14ac:dyDescent="0.25">
      <c r="A5561" s="110"/>
      <c r="B5561" s="129"/>
      <c r="C5561" s="129"/>
      <c r="D5561" s="129"/>
      <c r="E5561" s="56"/>
      <c r="F5561" s="133"/>
      <c r="G5561" s="56"/>
      <c r="H5561" s="84"/>
      <c r="I5561" s="84"/>
      <c r="J5561" s="125"/>
      <c r="K5561" s="125"/>
    </row>
    <row r="5562" spans="1:11" x14ac:dyDescent="0.25">
      <c r="A5562" s="110"/>
      <c r="B5562" s="129"/>
      <c r="C5562" s="129"/>
      <c r="D5562" s="129"/>
      <c r="E5562" s="56"/>
      <c r="F5562" s="133"/>
      <c r="G5562" s="56"/>
      <c r="H5562" s="84"/>
      <c r="I5562" s="84"/>
      <c r="J5562" s="125"/>
      <c r="K5562" s="125"/>
    </row>
    <row r="5563" spans="1:11" x14ac:dyDescent="0.25">
      <c r="A5563" s="110"/>
      <c r="B5563" s="129"/>
      <c r="C5563" s="129"/>
      <c r="D5563" s="129"/>
      <c r="E5563" s="56"/>
      <c r="F5563" s="133"/>
      <c r="G5563" s="56"/>
      <c r="H5563" s="84"/>
      <c r="I5563" s="84"/>
      <c r="J5563" s="125"/>
      <c r="K5563" s="125"/>
    </row>
    <row r="5564" spans="1:11" x14ac:dyDescent="0.25">
      <c r="A5564" s="110"/>
      <c r="B5564" s="129"/>
      <c r="C5564" s="129"/>
      <c r="D5564" s="129"/>
      <c r="E5564" s="56"/>
      <c r="F5564" s="133"/>
      <c r="G5564" s="56"/>
      <c r="H5564" s="84"/>
      <c r="I5564" s="84"/>
      <c r="J5564" s="125"/>
      <c r="K5564" s="125"/>
    </row>
    <row r="5565" spans="1:11" x14ac:dyDescent="0.25">
      <c r="A5565" s="110"/>
      <c r="B5565" s="129"/>
      <c r="C5565" s="129"/>
      <c r="D5565" s="129"/>
      <c r="E5565" s="56"/>
      <c r="F5565" s="133"/>
      <c r="G5565" s="56"/>
      <c r="H5565" s="84"/>
      <c r="I5565" s="84"/>
      <c r="J5565" s="125"/>
      <c r="K5565" s="125"/>
    </row>
    <row r="5566" spans="1:11" x14ac:dyDescent="0.25">
      <c r="A5566" s="110"/>
      <c r="B5566" s="129"/>
      <c r="C5566" s="129"/>
      <c r="D5566" s="129"/>
      <c r="E5566" s="56"/>
      <c r="F5566" s="133"/>
      <c r="G5566" s="56"/>
      <c r="H5566" s="84"/>
      <c r="I5566" s="84"/>
      <c r="J5566" s="125"/>
      <c r="K5566" s="125"/>
    </row>
    <row r="5567" spans="1:11" x14ac:dyDescent="0.25">
      <c r="A5567" s="110"/>
      <c r="B5567" s="129"/>
      <c r="C5567" s="129"/>
      <c r="D5567" s="129"/>
      <c r="E5567" s="56"/>
      <c r="F5567" s="133"/>
      <c r="G5567" s="56"/>
      <c r="H5567" s="84"/>
      <c r="I5567" s="84"/>
      <c r="J5567" s="125"/>
      <c r="K5567" s="125"/>
    </row>
    <row r="5568" spans="1:11" x14ac:dyDescent="0.25">
      <c r="A5568" s="110"/>
      <c r="B5568" s="129"/>
      <c r="C5568" s="129"/>
      <c r="D5568" s="129"/>
      <c r="E5568" s="56"/>
      <c r="F5568" s="133"/>
      <c r="G5568" s="56"/>
      <c r="H5568" s="84"/>
      <c r="I5568" s="84"/>
      <c r="J5568" s="125"/>
      <c r="K5568" s="125"/>
    </row>
    <row r="5569" spans="1:11" x14ac:dyDescent="0.25">
      <c r="A5569" s="110"/>
      <c r="B5569" s="129"/>
      <c r="C5569" s="129"/>
      <c r="D5569" s="129"/>
      <c r="E5569" s="56"/>
      <c r="F5569" s="133"/>
      <c r="G5569" s="56"/>
      <c r="H5569" s="84"/>
      <c r="I5569" s="84"/>
      <c r="J5569" s="125"/>
      <c r="K5569" s="125"/>
    </row>
    <row r="5570" spans="1:11" x14ac:dyDescent="0.25">
      <c r="A5570" s="110"/>
      <c r="B5570" s="129"/>
      <c r="C5570" s="129"/>
      <c r="D5570" s="129"/>
      <c r="E5570" s="56"/>
      <c r="F5570" s="133"/>
      <c r="G5570" s="56"/>
      <c r="H5570" s="84"/>
      <c r="I5570" s="84"/>
      <c r="J5570" s="125"/>
      <c r="K5570" s="125"/>
    </row>
    <row r="5571" spans="1:11" x14ac:dyDescent="0.25">
      <c r="A5571" s="110"/>
      <c r="B5571" s="129"/>
      <c r="C5571" s="129"/>
      <c r="D5571" s="129"/>
      <c r="E5571" s="56"/>
      <c r="F5571" s="133"/>
      <c r="G5571" s="56"/>
      <c r="H5571" s="84"/>
      <c r="I5571" s="84"/>
      <c r="J5571" s="125"/>
      <c r="K5571" s="125"/>
    </row>
    <row r="5572" spans="1:11" x14ac:dyDescent="0.25">
      <c r="A5572" s="110"/>
      <c r="B5572" s="129"/>
      <c r="C5572" s="129"/>
      <c r="D5572" s="129"/>
      <c r="E5572" s="56"/>
      <c r="F5572" s="133"/>
      <c r="G5572" s="56"/>
      <c r="H5572" s="84"/>
      <c r="I5572" s="84"/>
      <c r="J5572" s="125"/>
      <c r="K5572" s="125"/>
    </row>
    <row r="5573" spans="1:11" x14ac:dyDescent="0.25">
      <c r="A5573" s="110"/>
      <c r="B5573" s="129"/>
      <c r="C5573" s="129"/>
      <c r="D5573" s="129"/>
      <c r="E5573" s="56"/>
      <c r="F5573" s="133"/>
      <c r="G5573" s="56"/>
      <c r="H5573" s="84"/>
      <c r="I5573" s="84"/>
      <c r="J5573" s="125"/>
      <c r="K5573" s="125"/>
    </row>
    <row r="5574" spans="1:11" x14ac:dyDescent="0.25">
      <c r="A5574" s="110"/>
      <c r="B5574" s="129"/>
      <c r="C5574" s="129"/>
      <c r="D5574" s="129"/>
      <c r="E5574" s="56"/>
      <c r="F5574" s="133"/>
      <c r="G5574" s="56"/>
      <c r="H5574" s="84"/>
      <c r="I5574" s="84"/>
      <c r="J5574" s="125"/>
      <c r="K5574" s="125"/>
    </row>
    <row r="5575" spans="1:11" x14ac:dyDescent="0.25">
      <c r="A5575" s="110"/>
      <c r="B5575" s="129"/>
      <c r="C5575" s="129"/>
      <c r="D5575" s="129"/>
      <c r="E5575" s="56"/>
      <c r="F5575" s="133"/>
      <c r="G5575" s="56"/>
      <c r="H5575" s="84"/>
      <c r="I5575" s="84"/>
      <c r="J5575" s="125"/>
      <c r="K5575" s="125"/>
    </row>
    <row r="5576" spans="1:11" x14ac:dyDescent="0.25">
      <c r="A5576" s="110"/>
      <c r="B5576" s="129"/>
      <c r="C5576" s="129"/>
      <c r="D5576" s="129"/>
      <c r="E5576" s="56"/>
      <c r="F5576" s="133"/>
      <c r="G5576" s="56"/>
      <c r="H5576" s="84"/>
      <c r="I5576" s="84"/>
      <c r="J5576" s="125"/>
      <c r="K5576" s="125"/>
    </row>
    <row r="5577" spans="1:11" x14ac:dyDescent="0.25">
      <c r="A5577" s="110"/>
      <c r="B5577" s="129"/>
      <c r="C5577" s="129"/>
      <c r="D5577" s="129"/>
      <c r="E5577" s="56"/>
      <c r="F5577" s="133"/>
      <c r="G5577" s="56"/>
      <c r="H5577" s="84"/>
      <c r="I5577" s="84"/>
      <c r="J5577" s="125"/>
      <c r="K5577" s="125"/>
    </row>
    <row r="5578" spans="1:11" x14ac:dyDescent="0.25">
      <c r="A5578" s="110"/>
      <c r="B5578" s="129"/>
      <c r="C5578" s="129"/>
      <c r="D5578" s="129"/>
      <c r="E5578" s="56"/>
      <c r="F5578" s="133"/>
      <c r="G5578" s="56"/>
      <c r="H5578" s="84"/>
      <c r="I5578" s="84"/>
      <c r="J5578" s="125"/>
      <c r="K5578" s="125"/>
    </row>
    <row r="5579" spans="1:11" x14ac:dyDescent="0.25">
      <c r="A5579" s="110"/>
      <c r="B5579" s="129"/>
      <c r="C5579" s="129"/>
      <c r="D5579" s="129"/>
      <c r="E5579" s="56"/>
      <c r="F5579" s="133"/>
      <c r="G5579" s="56"/>
      <c r="H5579" s="84"/>
      <c r="I5579" s="84"/>
      <c r="J5579" s="125"/>
      <c r="K5579" s="125"/>
    </row>
    <row r="5580" spans="1:11" x14ac:dyDescent="0.25">
      <c r="A5580" s="110"/>
      <c r="B5580" s="129"/>
      <c r="C5580" s="129"/>
      <c r="D5580" s="129"/>
      <c r="E5580" s="56"/>
      <c r="F5580" s="133"/>
      <c r="G5580" s="56"/>
      <c r="H5580" s="84"/>
      <c r="I5580" s="84"/>
      <c r="J5580" s="125"/>
      <c r="K5580" s="125"/>
    </row>
    <row r="5581" spans="1:11" x14ac:dyDescent="0.25">
      <c r="A5581" s="110"/>
      <c r="B5581" s="129"/>
      <c r="C5581" s="129"/>
      <c r="D5581" s="129"/>
      <c r="E5581" s="56"/>
      <c r="F5581" s="133"/>
      <c r="G5581" s="56"/>
      <c r="H5581" s="84"/>
      <c r="I5581" s="84"/>
      <c r="J5581" s="125"/>
      <c r="K5581" s="125"/>
    </row>
    <row r="5582" spans="1:11" x14ac:dyDescent="0.25">
      <c r="A5582" s="110"/>
      <c r="B5582" s="129"/>
      <c r="C5582" s="129"/>
      <c r="D5582" s="129"/>
      <c r="E5582" s="56"/>
      <c r="F5582" s="133"/>
      <c r="G5582" s="56"/>
      <c r="H5582" s="84"/>
      <c r="I5582" s="84"/>
      <c r="J5582" s="125"/>
      <c r="K5582" s="125"/>
    </row>
    <row r="5583" spans="1:11" x14ac:dyDescent="0.25">
      <c r="A5583" s="110"/>
      <c r="B5583" s="129"/>
      <c r="C5583" s="129"/>
      <c r="D5583" s="129"/>
      <c r="E5583" s="56"/>
      <c r="F5583" s="133"/>
      <c r="G5583" s="56"/>
      <c r="H5583" s="84"/>
      <c r="I5583" s="84"/>
      <c r="J5583" s="125"/>
      <c r="K5583" s="125"/>
    </row>
    <row r="5584" spans="1:11" x14ac:dyDescent="0.25">
      <c r="A5584" s="110"/>
      <c r="B5584" s="129"/>
      <c r="C5584" s="129"/>
      <c r="D5584" s="129"/>
      <c r="E5584" s="56"/>
      <c r="F5584" s="133"/>
      <c r="G5584" s="56"/>
      <c r="H5584" s="84"/>
      <c r="I5584" s="84"/>
      <c r="J5584" s="125"/>
      <c r="K5584" s="125"/>
    </row>
    <row r="5585" spans="1:11" x14ac:dyDescent="0.25">
      <c r="A5585" s="110"/>
      <c r="B5585" s="129"/>
      <c r="C5585" s="129"/>
      <c r="D5585" s="129"/>
      <c r="E5585" s="56"/>
      <c r="F5585" s="133"/>
      <c r="G5585" s="56"/>
      <c r="H5585" s="84"/>
      <c r="I5585" s="84"/>
      <c r="J5585" s="125"/>
      <c r="K5585" s="125"/>
    </row>
    <row r="5586" spans="1:11" x14ac:dyDescent="0.25">
      <c r="A5586" s="110"/>
      <c r="B5586" s="129"/>
      <c r="C5586" s="129"/>
      <c r="D5586" s="129"/>
      <c r="E5586" s="56"/>
      <c r="F5586" s="133"/>
      <c r="G5586" s="56"/>
      <c r="H5586" s="84"/>
      <c r="I5586" s="84"/>
      <c r="J5586" s="125"/>
      <c r="K5586" s="125"/>
    </row>
    <row r="5587" spans="1:11" x14ac:dyDescent="0.25">
      <c r="A5587" s="110"/>
      <c r="B5587" s="129"/>
      <c r="C5587" s="129"/>
      <c r="D5587" s="129"/>
      <c r="E5587" s="56"/>
      <c r="F5587" s="133"/>
      <c r="G5587" s="56"/>
      <c r="H5587" s="84"/>
      <c r="I5587" s="84"/>
      <c r="J5587" s="125"/>
      <c r="K5587" s="125"/>
    </row>
    <row r="5588" spans="1:11" x14ac:dyDescent="0.25">
      <c r="A5588" s="110"/>
      <c r="B5588" s="129"/>
      <c r="C5588" s="129"/>
      <c r="D5588" s="129"/>
      <c r="E5588" s="56"/>
      <c r="F5588" s="133"/>
      <c r="G5588" s="56"/>
      <c r="H5588" s="84"/>
      <c r="I5588" s="84"/>
      <c r="J5588" s="125"/>
      <c r="K5588" s="125"/>
    </row>
    <row r="5589" spans="1:11" x14ac:dyDescent="0.25">
      <c r="A5589" s="110"/>
      <c r="B5589" s="129"/>
      <c r="C5589" s="129"/>
      <c r="D5589" s="129"/>
      <c r="E5589" s="56"/>
      <c r="F5589" s="133"/>
      <c r="G5589" s="56"/>
      <c r="H5589" s="84"/>
      <c r="I5589" s="84"/>
      <c r="J5589" s="125"/>
      <c r="K5589" s="125"/>
    </row>
    <row r="5590" spans="1:11" x14ac:dyDescent="0.25">
      <c r="A5590" s="110"/>
      <c r="B5590" s="129"/>
      <c r="C5590" s="129"/>
      <c r="D5590" s="129"/>
      <c r="E5590" s="56"/>
      <c r="F5590" s="133"/>
      <c r="G5590" s="56"/>
      <c r="H5590" s="84"/>
      <c r="I5590" s="84"/>
      <c r="J5590" s="125"/>
      <c r="K5590" s="125"/>
    </row>
    <row r="5591" spans="1:11" x14ac:dyDescent="0.25">
      <c r="A5591" s="110"/>
      <c r="B5591" s="129"/>
      <c r="C5591" s="129"/>
      <c r="D5591" s="129"/>
      <c r="E5591" s="56"/>
      <c r="F5591" s="133"/>
      <c r="G5591" s="56"/>
      <c r="H5591" s="84"/>
      <c r="I5591" s="84"/>
      <c r="J5591" s="125"/>
      <c r="K5591" s="125"/>
    </row>
    <row r="5592" spans="1:11" x14ac:dyDescent="0.25">
      <c r="A5592" s="110"/>
      <c r="B5592" s="129"/>
      <c r="C5592" s="129"/>
      <c r="D5592" s="129"/>
      <c r="E5592" s="56"/>
      <c r="F5592" s="133"/>
      <c r="G5592" s="56"/>
      <c r="H5592" s="84"/>
      <c r="I5592" s="84"/>
      <c r="J5592" s="125"/>
      <c r="K5592" s="125"/>
    </row>
    <row r="5593" spans="1:11" x14ac:dyDescent="0.25">
      <c r="A5593" s="110"/>
      <c r="B5593" s="129"/>
      <c r="C5593" s="129"/>
      <c r="D5593" s="129"/>
      <c r="E5593" s="56"/>
      <c r="F5593" s="133"/>
      <c r="G5593" s="56"/>
      <c r="H5593" s="84"/>
      <c r="I5593" s="84"/>
      <c r="J5593" s="125"/>
      <c r="K5593" s="125"/>
    </row>
    <row r="5594" spans="1:11" x14ac:dyDescent="0.25">
      <c r="A5594" s="110"/>
      <c r="B5594" s="129"/>
      <c r="C5594" s="129"/>
      <c r="D5594" s="129"/>
      <c r="E5594" s="56"/>
      <c r="F5594" s="133"/>
      <c r="G5594" s="56"/>
      <c r="H5594" s="84"/>
      <c r="I5594" s="84"/>
      <c r="J5594" s="125"/>
      <c r="K5594" s="125"/>
    </row>
    <row r="5595" spans="1:11" x14ac:dyDescent="0.25">
      <c r="A5595" s="110"/>
      <c r="B5595" s="129"/>
      <c r="C5595" s="129"/>
      <c r="D5595" s="129"/>
      <c r="E5595" s="56"/>
      <c r="F5595" s="133"/>
      <c r="G5595" s="56"/>
      <c r="H5595" s="84"/>
      <c r="I5595" s="84"/>
      <c r="J5595" s="125"/>
      <c r="K5595" s="125"/>
    </row>
    <row r="5596" spans="1:11" x14ac:dyDescent="0.25">
      <c r="A5596" s="110"/>
      <c r="B5596" s="129"/>
      <c r="C5596" s="129"/>
      <c r="D5596" s="129"/>
      <c r="E5596" s="56"/>
      <c r="F5596" s="133"/>
      <c r="G5596" s="56"/>
      <c r="H5596" s="84"/>
      <c r="I5596" s="84"/>
      <c r="J5596" s="125"/>
      <c r="K5596" s="125"/>
    </row>
    <row r="5597" spans="1:11" x14ac:dyDescent="0.25">
      <c r="A5597" s="110"/>
      <c r="B5597" s="129"/>
      <c r="C5597" s="129"/>
      <c r="D5597" s="129"/>
      <c r="E5597" s="56"/>
      <c r="F5597" s="133"/>
      <c r="G5597" s="56"/>
      <c r="H5597" s="84"/>
      <c r="I5597" s="84"/>
      <c r="J5597" s="125"/>
      <c r="K5597" s="125"/>
    </row>
    <row r="5598" spans="1:11" x14ac:dyDescent="0.25">
      <c r="A5598" s="110"/>
      <c r="B5598" s="129"/>
      <c r="C5598" s="129"/>
      <c r="D5598" s="129"/>
      <c r="E5598" s="56"/>
      <c r="F5598" s="133"/>
      <c r="G5598" s="56"/>
      <c r="H5598" s="84"/>
      <c r="I5598" s="84"/>
      <c r="J5598" s="125"/>
      <c r="K5598" s="125"/>
    </row>
    <row r="5599" spans="1:11" x14ac:dyDescent="0.25">
      <c r="A5599" s="110"/>
      <c r="B5599" s="129"/>
      <c r="C5599" s="129"/>
      <c r="D5599" s="129"/>
      <c r="E5599" s="56"/>
      <c r="F5599" s="133"/>
      <c r="G5599" s="56"/>
      <c r="H5599" s="84"/>
      <c r="I5599" s="84"/>
      <c r="J5599" s="125"/>
      <c r="K5599" s="125"/>
    </row>
    <row r="5600" spans="1:11" x14ac:dyDescent="0.25">
      <c r="A5600" s="110"/>
      <c r="B5600" s="129"/>
      <c r="C5600" s="129"/>
      <c r="D5600" s="129"/>
      <c r="E5600" s="56"/>
      <c r="F5600" s="133"/>
      <c r="G5600" s="56"/>
      <c r="H5600" s="84"/>
      <c r="I5600" s="84"/>
      <c r="J5600" s="125"/>
      <c r="K5600" s="125"/>
    </row>
    <row r="5601" spans="1:11" x14ac:dyDescent="0.25">
      <c r="A5601" s="110"/>
      <c r="B5601" s="129"/>
      <c r="C5601" s="129"/>
      <c r="D5601" s="129"/>
      <c r="E5601" s="56"/>
      <c r="F5601" s="133"/>
      <c r="G5601" s="56"/>
      <c r="H5601" s="84"/>
      <c r="I5601" s="84"/>
      <c r="J5601" s="125"/>
      <c r="K5601" s="125"/>
    </row>
    <row r="5602" spans="1:11" x14ac:dyDescent="0.25">
      <c r="A5602" s="110"/>
      <c r="B5602" s="129"/>
      <c r="C5602" s="129"/>
      <c r="D5602" s="129"/>
      <c r="E5602" s="56"/>
      <c r="F5602" s="133"/>
      <c r="G5602" s="56"/>
      <c r="H5602" s="84"/>
      <c r="I5602" s="84"/>
      <c r="J5602" s="125"/>
      <c r="K5602" s="125"/>
    </row>
    <row r="5603" spans="1:11" x14ac:dyDescent="0.25">
      <c r="A5603" s="110"/>
      <c r="B5603" s="129"/>
      <c r="C5603" s="129"/>
      <c r="D5603" s="129"/>
      <c r="E5603" s="56"/>
      <c r="F5603" s="133"/>
      <c r="G5603" s="56"/>
      <c r="H5603" s="84"/>
      <c r="I5603" s="84"/>
      <c r="J5603" s="125"/>
      <c r="K5603" s="125"/>
    </row>
    <row r="5604" spans="1:11" x14ac:dyDescent="0.25">
      <c r="A5604" s="110"/>
      <c r="B5604" s="129"/>
      <c r="C5604" s="129"/>
      <c r="D5604" s="129"/>
      <c r="E5604" s="56"/>
      <c r="F5604" s="133"/>
      <c r="G5604" s="56"/>
      <c r="H5604" s="84"/>
      <c r="I5604" s="84"/>
      <c r="J5604" s="125"/>
      <c r="K5604" s="125"/>
    </row>
    <row r="5605" spans="1:11" x14ac:dyDescent="0.25">
      <c r="A5605" s="110"/>
      <c r="B5605" s="129"/>
      <c r="C5605" s="129"/>
      <c r="D5605" s="129"/>
      <c r="E5605" s="56"/>
      <c r="F5605" s="133"/>
      <c r="G5605" s="56"/>
      <c r="H5605" s="84"/>
      <c r="I5605" s="84"/>
      <c r="J5605" s="125"/>
      <c r="K5605" s="125"/>
    </row>
    <row r="5606" spans="1:11" x14ac:dyDescent="0.25">
      <c r="A5606" s="110"/>
      <c r="B5606" s="129"/>
      <c r="C5606" s="129"/>
      <c r="D5606" s="129"/>
      <c r="E5606" s="56"/>
      <c r="F5606" s="133"/>
      <c r="G5606" s="56"/>
      <c r="H5606" s="84"/>
      <c r="I5606" s="84"/>
      <c r="J5606" s="125"/>
      <c r="K5606" s="125"/>
    </row>
    <row r="5607" spans="1:11" x14ac:dyDescent="0.25">
      <c r="A5607" s="110"/>
      <c r="B5607" s="129"/>
      <c r="C5607" s="129"/>
      <c r="D5607" s="129"/>
      <c r="E5607" s="56"/>
      <c r="F5607" s="133"/>
      <c r="G5607" s="56"/>
      <c r="H5607" s="84"/>
      <c r="I5607" s="84"/>
      <c r="J5607" s="125"/>
      <c r="K5607" s="125"/>
    </row>
    <row r="5608" spans="1:11" x14ac:dyDescent="0.25">
      <c r="A5608" s="110"/>
      <c r="B5608" s="129"/>
      <c r="C5608" s="129"/>
      <c r="D5608" s="129"/>
      <c r="E5608" s="56"/>
      <c r="F5608" s="133"/>
      <c r="G5608" s="56"/>
      <c r="H5608" s="84"/>
      <c r="I5608" s="84"/>
      <c r="J5608" s="125"/>
      <c r="K5608" s="125"/>
    </row>
    <row r="5609" spans="1:11" x14ac:dyDescent="0.25">
      <c r="A5609" s="110"/>
      <c r="B5609" s="129"/>
      <c r="C5609" s="129"/>
      <c r="D5609" s="129"/>
      <c r="E5609" s="56"/>
      <c r="F5609" s="133"/>
      <c r="G5609" s="56"/>
      <c r="H5609" s="84"/>
      <c r="I5609" s="84"/>
      <c r="J5609" s="125"/>
      <c r="K5609" s="125"/>
    </row>
    <row r="5610" spans="1:11" x14ac:dyDescent="0.25">
      <c r="A5610" s="110"/>
      <c r="B5610" s="129"/>
      <c r="C5610" s="129"/>
      <c r="D5610" s="129"/>
      <c r="E5610" s="56"/>
      <c r="F5610" s="133"/>
      <c r="G5610" s="56"/>
      <c r="H5610" s="84"/>
      <c r="I5610" s="84"/>
      <c r="J5610" s="125"/>
      <c r="K5610" s="125"/>
    </row>
    <row r="5611" spans="1:11" x14ac:dyDescent="0.25">
      <c r="A5611" s="110"/>
      <c r="B5611" s="129"/>
      <c r="C5611" s="129"/>
      <c r="D5611" s="129"/>
      <c r="E5611" s="56"/>
      <c r="F5611" s="133"/>
      <c r="G5611" s="56"/>
      <c r="H5611" s="84"/>
      <c r="I5611" s="84"/>
      <c r="J5611" s="125"/>
      <c r="K5611" s="125"/>
    </row>
    <row r="5612" spans="1:11" x14ac:dyDescent="0.25">
      <c r="A5612" s="110"/>
      <c r="B5612" s="129"/>
      <c r="C5612" s="129"/>
      <c r="D5612" s="129"/>
      <c r="E5612" s="56"/>
      <c r="F5612" s="133"/>
      <c r="G5612" s="56"/>
      <c r="H5612" s="84"/>
      <c r="I5612" s="84"/>
      <c r="J5612" s="125"/>
      <c r="K5612" s="125"/>
    </row>
    <row r="5613" spans="1:11" x14ac:dyDescent="0.25">
      <c r="A5613" s="110"/>
      <c r="B5613" s="129"/>
      <c r="C5613" s="129"/>
      <c r="D5613" s="129"/>
      <c r="E5613" s="56"/>
      <c r="F5613" s="133"/>
      <c r="G5613" s="56"/>
      <c r="H5613" s="84"/>
      <c r="I5613" s="84"/>
      <c r="J5613" s="125"/>
      <c r="K5613" s="125"/>
    </row>
    <row r="5614" spans="1:11" x14ac:dyDescent="0.25">
      <c r="A5614" s="110"/>
      <c r="B5614" s="129"/>
      <c r="C5614" s="129"/>
      <c r="D5614" s="129"/>
      <c r="E5614" s="56"/>
      <c r="F5614" s="133"/>
      <c r="G5614" s="56"/>
      <c r="H5614" s="84"/>
      <c r="I5614" s="84"/>
      <c r="J5614" s="125"/>
      <c r="K5614" s="125"/>
    </row>
    <row r="5615" spans="1:11" x14ac:dyDescent="0.25">
      <c r="A5615" s="110"/>
      <c r="B5615" s="129"/>
      <c r="C5615" s="129"/>
      <c r="D5615" s="129"/>
      <c r="E5615" s="56"/>
      <c r="F5615" s="133"/>
      <c r="G5615" s="56"/>
      <c r="H5615" s="84"/>
      <c r="I5615" s="84"/>
      <c r="J5615" s="125"/>
      <c r="K5615" s="125"/>
    </row>
    <row r="5616" spans="1:11" x14ac:dyDescent="0.25">
      <c r="A5616" s="110"/>
      <c r="B5616" s="129"/>
      <c r="C5616" s="129"/>
      <c r="D5616" s="129"/>
      <c r="E5616" s="56"/>
      <c r="F5616" s="133"/>
      <c r="G5616" s="56"/>
      <c r="H5616" s="84"/>
      <c r="I5616" s="84"/>
      <c r="J5616" s="125"/>
      <c r="K5616" s="125"/>
    </row>
    <row r="5617" spans="1:11" x14ac:dyDescent="0.25">
      <c r="A5617" s="110"/>
      <c r="B5617" s="129"/>
      <c r="C5617" s="129"/>
      <c r="D5617" s="129"/>
      <c r="E5617" s="56"/>
      <c r="F5617" s="133"/>
      <c r="G5617" s="56"/>
      <c r="H5617" s="84"/>
      <c r="I5617" s="84"/>
      <c r="J5617" s="125"/>
      <c r="K5617" s="125"/>
    </row>
    <row r="5618" spans="1:11" x14ac:dyDescent="0.25">
      <c r="A5618" s="110"/>
      <c r="B5618" s="129"/>
      <c r="C5618" s="129"/>
      <c r="D5618" s="129"/>
      <c r="E5618" s="56"/>
      <c r="F5618" s="133"/>
      <c r="G5618" s="56"/>
      <c r="H5618" s="84"/>
      <c r="I5618" s="84"/>
      <c r="J5618" s="125"/>
      <c r="K5618" s="125"/>
    </row>
    <row r="5619" spans="1:11" x14ac:dyDescent="0.25">
      <c r="A5619" s="110"/>
      <c r="B5619" s="129"/>
      <c r="C5619" s="129"/>
      <c r="D5619" s="129"/>
      <c r="E5619" s="56"/>
      <c r="F5619" s="133"/>
      <c r="G5619" s="56"/>
      <c r="H5619" s="84"/>
      <c r="I5619" s="84"/>
      <c r="J5619" s="125"/>
      <c r="K5619" s="125"/>
    </row>
    <row r="5620" spans="1:11" x14ac:dyDescent="0.25">
      <c r="A5620" s="110"/>
      <c r="B5620" s="129"/>
      <c r="C5620" s="129"/>
      <c r="D5620" s="129"/>
      <c r="E5620" s="56"/>
      <c r="F5620" s="133"/>
      <c r="G5620" s="56"/>
      <c r="H5620" s="84"/>
      <c r="I5620" s="84"/>
      <c r="J5620" s="125"/>
      <c r="K5620" s="125"/>
    </row>
    <row r="5621" spans="1:11" x14ac:dyDescent="0.25">
      <c r="A5621" s="110"/>
      <c r="B5621" s="129"/>
      <c r="C5621" s="129"/>
      <c r="D5621" s="129"/>
      <c r="E5621" s="56"/>
      <c r="F5621" s="133"/>
      <c r="G5621" s="56"/>
      <c r="H5621" s="84"/>
      <c r="I5621" s="84"/>
      <c r="J5621" s="125"/>
      <c r="K5621" s="125"/>
    </row>
    <row r="5622" spans="1:11" x14ac:dyDescent="0.25">
      <c r="A5622" s="110"/>
      <c r="B5622" s="129"/>
      <c r="C5622" s="129"/>
      <c r="D5622" s="129"/>
      <c r="E5622" s="56"/>
      <c r="F5622" s="133"/>
      <c r="G5622" s="56"/>
      <c r="H5622" s="84"/>
      <c r="I5622" s="84"/>
      <c r="J5622" s="125"/>
      <c r="K5622" s="125"/>
    </row>
    <row r="5623" spans="1:11" x14ac:dyDescent="0.25">
      <c r="A5623" s="110"/>
      <c r="B5623" s="129"/>
      <c r="C5623" s="129"/>
      <c r="D5623" s="129"/>
      <c r="E5623" s="56"/>
      <c r="F5623" s="133"/>
      <c r="G5623" s="56"/>
      <c r="H5623" s="84"/>
      <c r="I5623" s="84"/>
      <c r="J5623" s="125"/>
      <c r="K5623" s="125"/>
    </row>
    <row r="5624" spans="1:11" x14ac:dyDescent="0.25">
      <c r="A5624" s="110"/>
      <c r="B5624" s="129"/>
      <c r="C5624" s="129"/>
      <c r="D5624" s="129"/>
      <c r="E5624" s="56"/>
      <c r="F5624" s="133"/>
      <c r="G5624" s="56"/>
      <c r="H5624" s="84"/>
      <c r="I5624" s="84"/>
      <c r="J5624" s="125"/>
      <c r="K5624" s="125"/>
    </row>
    <row r="5625" spans="1:11" x14ac:dyDescent="0.25">
      <c r="A5625" s="110"/>
      <c r="B5625" s="129"/>
      <c r="C5625" s="129"/>
      <c r="D5625" s="129"/>
      <c r="E5625" s="56"/>
      <c r="F5625" s="133"/>
      <c r="G5625" s="56"/>
      <c r="H5625" s="84"/>
      <c r="I5625" s="84"/>
      <c r="J5625" s="125"/>
      <c r="K5625" s="125"/>
    </row>
    <row r="5626" spans="1:11" x14ac:dyDescent="0.25">
      <c r="A5626" s="110"/>
      <c r="B5626" s="129"/>
      <c r="C5626" s="129"/>
      <c r="D5626" s="129"/>
      <c r="E5626" s="56"/>
      <c r="F5626" s="133"/>
      <c r="G5626" s="56"/>
      <c r="H5626" s="84"/>
      <c r="I5626" s="84"/>
      <c r="J5626" s="125"/>
      <c r="K5626" s="125"/>
    </row>
    <row r="5627" spans="1:11" x14ac:dyDescent="0.25">
      <c r="A5627" s="110"/>
      <c r="B5627" s="129"/>
      <c r="C5627" s="129"/>
      <c r="D5627" s="129"/>
      <c r="E5627" s="56"/>
      <c r="F5627" s="133"/>
      <c r="G5627" s="56"/>
      <c r="H5627" s="84"/>
      <c r="I5627" s="84"/>
      <c r="J5627" s="125"/>
      <c r="K5627" s="125"/>
    </row>
    <row r="5628" spans="1:11" x14ac:dyDescent="0.25">
      <c r="A5628" s="110"/>
      <c r="B5628" s="129"/>
      <c r="C5628" s="129"/>
      <c r="D5628" s="129"/>
      <c r="E5628" s="56"/>
      <c r="F5628" s="133"/>
      <c r="G5628" s="56"/>
      <c r="H5628" s="84"/>
      <c r="I5628" s="84"/>
      <c r="J5628" s="125"/>
      <c r="K5628" s="125"/>
    </row>
    <row r="5629" spans="1:11" x14ac:dyDescent="0.25">
      <c r="A5629" s="110"/>
      <c r="B5629" s="129"/>
      <c r="C5629" s="129"/>
      <c r="D5629" s="129"/>
      <c r="E5629" s="56"/>
      <c r="F5629" s="133"/>
      <c r="G5629" s="56"/>
      <c r="H5629" s="84"/>
      <c r="I5629" s="84"/>
      <c r="J5629" s="125"/>
      <c r="K5629" s="125"/>
    </row>
    <row r="5630" spans="1:11" x14ac:dyDescent="0.25">
      <c r="A5630" s="110"/>
      <c r="B5630" s="129"/>
      <c r="C5630" s="129"/>
      <c r="D5630" s="129"/>
      <c r="E5630" s="56"/>
      <c r="F5630" s="133"/>
      <c r="G5630" s="56"/>
      <c r="H5630" s="84"/>
      <c r="I5630" s="84"/>
      <c r="J5630" s="125"/>
      <c r="K5630" s="125"/>
    </row>
    <row r="5631" spans="1:11" x14ac:dyDescent="0.25">
      <c r="A5631" s="110"/>
      <c r="B5631" s="129"/>
      <c r="C5631" s="129"/>
      <c r="D5631" s="129"/>
      <c r="E5631" s="56"/>
      <c r="F5631" s="133"/>
      <c r="G5631" s="56"/>
      <c r="H5631" s="84"/>
      <c r="I5631" s="84"/>
      <c r="J5631" s="125"/>
      <c r="K5631" s="125"/>
    </row>
    <row r="5632" spans="1:11" x14ac:dyDescent="0.25">
      <c r="A5632" s="110"/>
      <c r="B5632" s="129"/>
      <c r="C5632" s="129"/>
      <c r="D5632" s="129"/>
      <c r="E5632" s="56"/>
      <c r="F5632" s="133"/>
      <c r="G5632" s="56"/>
      <c r="H5632" s="84"/>
      <c r="I5632" s="84"/>
      <c r="J5632" s="125"/>
      <c r="K5632" s="125"/>
    </row>
    <row r="5633" spans="1:11" x14ac:dyDescent="0.25">
      <c r="A5633" s="110"/>
      <c r="B5633" s="129"/>
      <c r="C5633" s="129"/>
      <c r="D5633" s="129"/>
      <c r="E5633" s="56"/>
      <c r="F5633" s="133"/>
      <c r="G5633" s="56"/>
      <c r="H5633" s="84"/>
      <c r="I5633" s="84"/>
      <c r="J5633" s="125"/>
      <c r="K5633" s="125"/>
    </row>
    <row r="5634" spans="1:11" x14ac:dyDescent="0.25">
      <c r="A5634" s="110"/>
      <c r="B5634" s="129"/>
      <c r="C5634" s="129"/>
      <c r="D5634" s="129"/>
      <c r="E5634" s="56"/>
      <c r="F5634" s="133"/>
      <c r="G5634" s="56"/>
      <c r="H5634" s="84"/>
      <c r="I5634" s="84"/>
      <c r="J5634" s="125"/>
      <c r="K5634" s="125"/>
    </row>
    <row r="5635" spans="1:11" x14ac:dyDescent="0.25">
      <c r="A5635" s="110"/>
      <c r="B5635" s="129"/>
      <c r="C5635" s="129"/>
      <c r="D5635" s="129"/>
      <c r="E5635" s="56"/>
      <c r="F5635" s="133"/>
      <c r="G5635" s="56"/>
      <c r="H5635" s="84"/>
      <c r="I5635" s="84"/>
      <c r="J5635" s="125"/>
      <c r="K5635" s="125"/>
    </row>
    <row r="5636" spans="1:11" x14ac:dyDescent="0.25">
      <c r="A5636" s="110"/>
      <c r="B5636" s="129"/>
      <c r="C5636" s="129"/>
      <c r="D5636" s="129"/>
      <c r="E5636" s="56"/>
      <c r="F5636" s="133"/>
      <c r="G5636" s="56"/>
      <c r="H5636" s="84"/>
      <c r="I5636" s="84"/>
      <c r="J5636" s="125"/>
      <c r="K5636" s="125"/>
    </row>
    <row r="5637" spans="1:11" x14ac:dyDescent="0.25">
      <c r="A5637" s="110"/>
      <c r="B5637" s="129"/>
      <c r="C5637" s="129"/>
      <c r="D5637" s="129"/>
      <c r="E5637" s="56"/>
      <c r="F5637" s="133"/>
      <c r="G5637" s="56"/>
      <c r="H5637" s="84"/>
      <c r="I5637" s="84"/>
      <c r="J5637" s="125"/>
      <c r="K5637" s="125"/>
    </row>
    <row r="5638" spans="1:11" x14ac:dyDescent="0.25">
      <c r="A5638" s="110"/>
      <c r="B5638" s="129"/>
      <c r="C5638" s="129"/>
      <c r="D5638" s="129"/>
      <c r="E5638" s="56"/>
      <c r="F5638" s="133"/>
      <c r="G5638" s="56"/>
      <c r="H5638" s="84"/>
      <c r="I5638" s="84"/>
      <c r="J5638" s="125"/>
      <c r="K5638" s="125"/>
    </row>
    <row r="5639" spans="1:11" x14ac:dyDescent="0.25">
      <c r="A5639" s="110"/>
      <c r="B5639" s="129"/>
      <c r="C5639" s="129"/>
      <c r="D5639" s="129"/>
      <c r="E5639" s="56"/>
      <c r="F5639" s="133"/>
      <c r="G5639" s="56"/>
      <c r="H5639" s="84"/>
      <c r="I5639" s="84"/>
      <c r="J5639" s="125"/>
      <c r="K5639" s="125"/>
    </row>
    <row r="5640" spans="1:11" x14ac:dyDescent="0.25">
      <c r="A5640" s="110"/>
      <c r="B5640" s="129"/>
      <c r="C5640" s="129"/>
      <c r="D5640" s="129"/>
      <c r="E5640" s="56"/>
      <c r="F5640" s="133"/>
      <c r="G5640" s="56"/>
      <c r="H5640" s="84"/>
      <c r="I5640" s="84"/>
      <c r="J5640" s="125"/>
      <c r="K5640" s="125"/>
    </row>
    <row r="5641" spans="1:11" x14ac:dyDescent="0.25">
      <c r="A5641" s="110"/>
      <c r="B5641" s="129"/>
      <c r="C5641" s="129"/>
      <c r="D5641" s="129"/>
      <c r="E5641" s="56"/>
      <c r="F5641" s="133"/>
      <c r="G5641" s="56"/>
      <c r="H5641" s="84"/>
      <c r="I5641" s="84"/>
      <c r="J5641" s="125"/>
      <c r="K5641" s="125"/>
    </row>
    <row r="5642" spans="1:11" x14ac:dyDescent="0.25">
      <c r="A5642" s="110"/>
      <c r="B5642" s="129"/>
      <c r="C5642" s="129"/>
      <c r="D5642" s="129"/>
      <c r="E5642" s="56"/>
      <c r="F5642" s="133"/>
      <c r="G5642" s="56"/>
      <c r="H5642" s="84"/>
      <c r="I5642" s="84"/>
      <c r="J5642" s="125"/>
      <c r="K5642" s="125"/>
    </row>
    <row r="5643" spans="1:11" x14ac:dyDescent="0.25">
      <c r="A5643" s="110"/>
      <c r="B5643" s="129"/>
      <c r="C5643" s="129"/>
      <c r="D5643" s="129"/>
      <c r="E5643" s="56"/>
      <c r="F5643" s="133"/>
      <c r="G5643" s="56"/>
      <c r="H5643" s="84"/>
      <c r="I5643" s="84"/>
      <c r="J5643" s="125"/>
      <c r="K5643" s="125"/>
    </row>
    <row r="5644" spans="1:11" x14ac:dyDescent="0.25">
      <c r="A5644" s="110"/>
      <c r="B5644" s="129"/>
      <c r="C5644" s="129"/>
      <c r="D5644" s="129"/>
      <c r="E5644" s="56"/>
      <c r="F5644" s="133"/>
      <c r="G5644" s="56"/>
      <c r="H5644" s="84"/>
      <c r="I5644" s="84"/>
      <c r="J5644" s="125"/>
      <c r="K5644" s="125"/>
    </row>
    <row r="5645" spans="1:11" x14ac:dyDescent="0.25">
      <c r="A5645" s="110"/>
      <c r="B5645" s="129"/>
      <c r="C5645" s="129"/>
      <c r="D5645" s="129"/>
      <c r="E5645" s="56"/>
      <c r="F5645" s="133"/>
      <c r="G5645" s="56"/>
      <c r="H5645" s="84"/>
      <c r="I5645" s="84"/>
      <c r="J5645" s="125"/>
      <c r="K5645" s="125"/>
    </row>
    <row r="5646" spans="1:11" x14ac:dyDescent="0.25">
      <c r="A5646" s="110"/>
      <c r="B5646" s="129"/>
      <c r="C5646" s="129"/>
      <c r="D5646" s="129"/>
      <c r="E5646" s="56"/>
      <c r="F5646" s="133"/>
      <c r="G5646" s="56"/>
      <c r="H5646" s="84"/>
      <c r="I5646" s="84"/>
      <c r="J5646" s="125"/>
      <c r="K5646" s="125"/>
    </row>
    <row r="5647" spans="1:11" x14ac:dyDescent="0.25">
      <c r="A5647" s="110"/>
      <c r="B5647" s="129"/>
      <c r="C5647" s="129"/>
      <c r="D5647" s="129"/>
      <c r="E5647" s="56"/>
      <c r="F5647" s="133"/>
      <c r="G5647" s="56"/>
      <c r="H5647" s="84"/>
      <c r="I5647" s="84"/>
      <c r="J5647" s="125"/>
      <c r="K5647" s="125"/>
    </row>
    <row r="5648" spans="1:11" x14ac:dyDescent="0.25">
      <c r="A5648" s="110"/>
      <c r="B5648" s="129"/>
      <c r="C5648" s="129"/>
      <c r="D5648" s="129"/>
      <c r="E5648" s="56"/>
      <c r="F5648" s="133"/>
      <c r="G5648" s="56"/>
      <c r="H5648" s="84"/>
      <c r="I5648" s="84"/>
      <c r="J5648" s="125"/>
      <c r="K5648" s="125"/>
    </row>
    <row r="5649" spans="1:11" x14ac:dyDescent="0.25">
      <c r="A5649" s="110"/>
      <c r="B5649" s="129"/>
      <c r="C5649" s="129"/>
      <c r="D5649" s="129"/>
      <c r="E5649" s="56"/>
      <c r="F5649" s="133"/>
      <c r="G5649" s="56"/>
      <c r="H5649" s="84"/>
      <c r="I5649" s="84"/>
      <c r="J5649" s="125"/>
      <c r="K5649" s="125"/>
    </row>
    <row r="5650" spans="1:11" x14ac:dyDescent="0.25">
      <c r="A5650" s="110"/>
      <c r="B5650" s="129"/>
      <c r="C5650" s="129"/>
      <c r="D5650" s="129"/>
      <c r="E5650" s="56"/>
      <c r="F5650" s="133"/>
      <c r="G5650" s="56"/>
      <c r="H5650" s="84"/>
      <c r="I5650" s="84"/>
      <c r="J5650" s="125"/>
      <c r="K5650" s="125"/>
    </row>
    <row r="5651" spans="1:11" x14ac:dyDescent="0.25">
      <c r="A5651" s="110"/>
      <c r="B5651" s="129"/>
      <c r="C5651" s="129"/>
      <c r="D5651" s="129"/>
      <c r="E5651" s="56"/>
      <c r="F5651" s="133"/>
      <c r="G5651" s="56"/>
      <c r="H5651" s="84"/>
      <c r="I5651" s="84"/>
      <c r="J5651" s="125"/>
      <c r="K5651" s="125"/>
    </row>
    <row r="5652" spans="1:11" x14ac:dyDescent="0.25">
      <c r="A5652" s="110"/>
      <c r="B5652" s="129"/>
      <c r="C5652" s="129"/>
      <c r="D5652" s="129"/>
      <c r="E5652" s="56"/>
      <c r="F5652" s="133"/>
      <c r="G5652" s="56"/>
      <c r="H5652" s="84"/>
      <c r="I5652" s="84"/>
      <c r="J5652" s="125"/>
      <c r="K5652" s="125"/>
    </row>
    <row r="5653" spans="1:11" x14ac:dyDescent="0.25">
      <c r="A5653" s="110"/>
      <c r="B5653" s="129"/>
      <c r="C5653" s="129"/>
      <c r="D5653" s="129"/>
      <c r="E5653" s="56"/>
      <c r="F5653" s="133"/>
      <c r="G5653" s="56"/>
      <c r="H5653" s="84"/>
      <c r="I5653" s="84"/>
      <c r="J5653" s="125"/>
      <c r="K5653" s="125"/>
    </row>
    <row r="5654" spans="1:11" x14ac:dyDescent="0.25">
      <c r="A5654" s="110"/>
      <c r="B5654" s="129"/>
      <c r="C5654" s="129"/>
      <c r="D5654" s="129"/>
      <c r="E5654" s="56"/>
      <c r="F5654" s="133"/>
      <c r="G5654" s="56"/>
      <c r="H5654" s="84"/>
      <c r="I5654" s="84"/>
      <c r="J5654" s="125"/>
      <c r="K5654" s="125"/>
    </row>
    <row r="5655" spans="1:11" x14ac:dyDescent="0.25">
      <c r="A5655" s="110"/>
      <c r="B5655" s="129"/>
      <c r="C5655" s="129"/>
      <c r="D5655" s="129"/>
      <c r="E5655" s="56"/>
      <c r="F5655" s="133"/>
      <c r="G5655" s="56"/>
      <c r="H5655" s="84"/>
      <c r="I5655" s="84"/>
      <c r="J5655" s="125"/>
      <c r="K5655" s="125"/>
    </row>
    <row r="5656" spans="1:11" x14ac:dyDescent="0.25">
      <c r="A5656" s="110"/>
      <c r="B5656" s="129"/>
      <c r="C5656" s="129"/>
      <c r="D5656" s="129"/>
      <c r="E5656" s="56"/>
      <c r="F5656" s="133"/>
      <c r="G5656" s="56"/>
      <c r="H5656" s="84"/>
      <c r="I5656" s="84"/>
      <c r="J5656" s="125"/>
      <c r="K5656" s="125"/>
    </row>
    <row r="5657" spans="1:11" x14ac:dyDescent="0.25">
      <c r="A5657" s="110"/>
      <c r="B5657" s="129"/>
      <c r="C5657" s="129"/>
      <c r="D5657" s="129"/>
      <c r="E5657" s="56"/>
      <c r="F5657" s="133"/>
      <c r="G5657" s="56"/>
      <c r="H5657" s="84"/>
      <c r="I5657" s="84"/>
      <c r="J5657" s="125"/>
      <c r="K5657" s="125"/>
    </row>
    <row r="5658" spans="1:11" x14ac:dyDescent="0.25">
      <c r="A5658" s="110"/>
      <c r="B5658" s="129"/>
      <c r="C5658" s="129"/>
      <c r="D5658" s="129"/>
      <c r="E5658" s="56"/>
      <c r="F5658" s="133"/>
      <c r="G5658" s="56"/>
      <c r="H5658" s="84"/>
      <c r="I5658" s="84"/>
      <c r="J5658" s="125"/>
      <c r="K5658" s="125"/>
    </row>
    <row r="5659" spans="1:11" x14ac:dyDescent="0.25">
      <c r="A5659" s="110"/>
      <c r="B5659" s="129"/>
      <c r="C5659" s="129"/>
      <c r="D5659" s="129"/>
      <c r="E5659" s="56"/>
      <c r="F5659" s="133"/>
      <c r="G5659" s="56"/>
      <c r="H5659" s="84"/>
      <c r="I5659" s="84"/>
      <c r="J5659" s="125"/>
      <c r="K5659" s="125"/>
    </row>
    <row r="5660" spans="1:11" x14ac:dyDescent="0.25">
      <c r="A5660" s="110"/>
      <c r="B5660" s="129"/>
      <c r="C5660" s="129"/>
      <c r="D5660" s="129"/>
      <c r="E5660" s="56"/>
      <c r="F5660" s="133"/>
      <c r="G5660" s="56"/>
      <c r="H5660" s="84"/>
      <c r="I5660" s="84"/>
      <c r="J5660" s="125"/>
      <c r="K5660" s="125"/>
    </row>
    <row r="5661" spans="1:11" x14ac:dyDescent="0.25">
      <c r="A5661" s="110"/>
      <c r="B5661" s="129"/>
      <c r="C5661" s="129"/>
      <c r="D5661" s="129"/>
      <c r="E5661" s="56"/>
      <c r="F5661" s="133"/>
      <c r="G5661" s="56"/>
      <c r="H5661" s="84"/>
      <c r="I5661" s="84"/>
      <c r="J5661" s="125"/>
      <c r="K5661" s="125"/>
    </row>
    <row r="5662" spans="1:11" x14ac:dyDescent="0.25">
      <c r="A5662" s="110"/>
      <c r="B5662" s="129"/>
      <c r="C5662" s="129"/>
      <c r="D5662" s="129"/>
      <c r="E5662" s="56"/>
      <c r="F5662" s="133"/>
      <c r="G5662" s="56"/>
      <c r="H5662" s="84"/>
      <c r="I5662" s="84"/>
      <c r="J5662" s="125"/>
      <c r="K5662" s="125"/>
    </row>
    <row r="5663" spans="1:11" x14ac:dyDescent="0.25">
      <c r="A5663" s="110"/>
      <c r="B5663" s="129"/>
      <c r="C5663" s="129"/>
      <c r="D5663" s="129"/>
      <c r="E5663" s="56"/>
      <c r="F5663" s="133"/>
      <c r="G5663" s="56"/>
      <c r="H5663" s="84"/>
      <c r="I5663" s="84"/>
      <c r="J5663" s="125"/>
      <c r="K5663" s="125"/>
    </row>
    <row r="5664" spans="1:11" x14ac:dyDescent="0.25">
      <c r="A5664" s="110"/>
      <c r="B5664" s="129"/>
      <c r="C5664" s="129"/>
      <c r="D5664" s="129"/>
      <c r="E5664" s="56"/>
      <c r="F5664" s="133"/>
      <c r="G5664" s="56"/>
      <c r="H5664" s="84"/>
      <c r="I5664" s="84"/>
      <c r="J5664" s="125"/>
      <c r="K5664" s="125"/>
    </row>
    <row r="5665" spans="1:11" x14ac:dyDescent="0.25">
      <c r="A5665" s="110"/>
      <c r="B5665" s="129"/>
      <c r="C5665" s="129"/>
      <c r="D5665" s="129"/>
      <c r="E5665" s="56"/>
      <c r="F5665" s="133"/>
      <c r="G5665" s="56"/>
      <c r="H5665" s="84"/>
      <c r="I5665" s="84"/>
      <c r="J5665" s="125"/>
      <c r="K5665" s="125"/>
    </row>
    <row r="5666" spans="1:11" x14ac:dyDescent="0.25">
      <c r="A5666" s="110"/>
      <c r="B5666" s="129"/>
      <c r="C5666" s="129"/>
      <c r="D5666" s="129"/>
      <c r="E5666" s="56"/>
      <c r="F5666" s="133"/>
      <c r="G5666" s="56"/>
      <c r="H5666" s="84"/>
      <c r="I5666" s="84"/>
      <c r="J5666" s="125"/>
      <c r="K5666" s="125"/>
    </row>
    <row r="5667" spans="1:11" x14ac:dyDescent="0.25">
      <c r="A5667" s="110"/>
      <c r="B5667" s="129"/>
      <c r="C5667" s="129"/>
      <c r="D5667" s="129"/>
      <c r="E5667" s="56"/>
      <c r="F5667" s="133"/>
      <c r="G5667" s="56"/>
      <c r="H5667" s="84"/>
      <c r="I5667" s="84"/>
      <c r="J5667" s="125"/>
      <c r="K5667" s="125"/>
    </row>
    <row r="5668" spans="1:11" x14ac:dyDescent="0.25">
      <c r="A5668" s="110"/>
      <c r="B5668" s="129"/>
      <c r="C5668" s="129"/>
      <c r="D5668" s="129"/>
      <c r="E5668" s="56"/>
      <c r="F5668" s="133"/>
      <c r="G5668" s="56"/>
      <c r="H5668" s="84"/>
      <c r="I5668" s="84"/>
      <c r="J5668" s="125"/>
      <c r="K5668" s="125"/>
    </row>
    <row r="5669" spans="1:11" x14ac:dyDescent="0.25">
      <c r="A5669" s="110"/>
      <c r="B5669" s="129"/>
      <c r="C5669" s="129"/>
      <c r="D5669" s="129"/>
      <c r="E5669" s="56"/>
      <c r="F5669" s="133"/>
      <c r="G5669" s="56"/>
      <c r="H5669" s="84"/>
      <c r="I5669" s="84"/>
      <c r="J5669" s="125"/>
      <c r="K5669" s="125"/>
    </row>
    <row r="5670" spans="1:11" x14ac:dyDescent="0.25">
      <c r="A5670" s="110"/>
      <c r="B5670" s="129"/>
      <c r="C5670" s="129"/>
      <c r="D5670" s="129"/>
      <c r="E5670" s="56"/>
      <c r="F5670" s="133"/>
      <c r="G5670" s="56"/>
      <c r="H5670" s="84"/>
      <c r="I5670" s="84"/>
      <c r="J5670" s="125"/>
      <c r="K5670" s="125"/>
    </row>
    <row r="5671" spans="1:11" x14ac:dyDescent="0.25">
      <c r="A5671" s="110"/>
      <c r="B5671" s="129"/>
      <c r="C5671" s="129"/>
      <c r="D5671" s="129"/>
      <c r="E5671" s="56"/>
      <c r="F5671" s="133"/>
      <c r="G5671" s="56"/>
      <c r="H5671" s="84"/>
      <c r="I5671" s="84"/>
      <c r="J5671" s="125"/>
      <c r="K5671" s="125"/>
    </row>
    <row r="5672" spans="1:11" x14ac:dyDescent="0.25">
      <c r="A5672" s="110"/>
      <c r="B5672" s="129"/>
      <c r="C5672" s="129"/>
      <c r="D5672" s="129"/>
      <c r="E5672" s="56"/>
      <c r="F5672" s="133"/>
      <c r="G5672" s="56"/>
      <c r="H5672" s="84"/>
      <c r="I5672" s="84"/>
      <c r="J5672" s="125"/>
      <c r="K5672" s="125"/>
    </row>
    <row r="5673" spans="1:11" x14ac:dyDescent="0.25">
      <c r="A5673" s="110"/>
      <c r="B5673" s="129"/>
      <c r="C5673" s="129"/>
      <c r="D5673" s="129"/>
      <c r="E5673" s="56"/>
      <c r="F5673" s="133"/>
      <c r="G5673" s="56"/>
      <c r="H5673" s="84"/>
      <c r="I5673" s="84"/>
      <c r="J5673" s="125"/>
      <c r="K5673" s="125"/>
    </row>
    <row r="5674" spans="1:11" x14ac:dyDescent="0.25">
      <c r="A5674" s="110"/>
      <c r="B5674" s="129"/>
      <c r="C5674" s="129"/>
      <c r="D5674" s="129"/>
      <c r="E5674" s="56"/>
      <c r="F5674" s="133"/>
      <c r="G5674" s="56"/>
      <c r="H5674" s="84"/>
      <c r="I5674" s="84"/>
      <c r="J5674" s="125"/>
      <c r="K5674" s="125"/>
    </row>
    <row r="5675" spans="1:11" x14ac:dyDescent="0.25">
      <c r="A5675" s="110"/>
      <c r="B5675" s="129"/>
      <c r="C5675" s="129"/>
      <c r="D5675" s="129"/>
      <c r="E5675" s="56"/>
      <c r="F5675" s="133"/>
      <c r="G5675" s="56"/>
      <c r="H5675" s="84"/>
      <c r="I5675" s="84"/>
      <c r="J5675" s="125"/>
      <c r="K5675" s="125"/>
    </row>
    <row r="5676" spans="1:11" x14ac:dyDescent="0.25">
      <c r="A5676" s="110"/>
      <c r="B5676" s="129"/>
      <c r="C5676" s="129"/>
      <c r="D5676" s="129"/>
      <c r="E5676" s="56"/>
      <c r="F5676" s="133"/>
      <c r="G5676" s="56"/>
      <c r="H5676" s="84"/>
      <c r="I5676" s="84"/>
      <c r="J5676" s="125"/>
      <c r="K5676" s="125"/>
    </row>
    <row r="5677" spans="1:11" x14ac:dyDescent="0.25">
      <c r="A5677" s="110"/>
      <c r="B5677" s="129"/>
      <c r="C5677" s="129"/>
      <c r="D5677" s="129"/>
      <c r="E5677" s="56"/>
      <c r="F5677" s="133"/>
      <c r="G5677" s="56"/>
      <c r="H5677" s="84"/>
      <c r="I5677" s="84"/>
      <c r="J5677" s="125"/>
      <c r="K5677" s="125"/>
    </row>
    <row r="5678" spans="1:11" x14ac:dyDescent="0.25">
      <c r="A5678" s="110"/>
      <c r="B5678" s="129"/>
      <c r="C5678" s="129"/>
      <c r="D5678" s="129"/>
      <c r="E5678" s="56"/>
      <c r="F5678" s="133"/>
      <c r="G5678" s="56"/>
      <c r="H5678" s="84"/>
      <c r="I5678" s="84"/>
      <c r="J5678" s="125"/>
      <c r="K5678" s="125"/>
    </row>
    <row r="5679" spans="1:11" x14ac:dyDescent="0.25">
      <c r="A5679" s="110"/>
      <c r="B5679" s="129"/>
      <c r="C5679" s="129"/>
      <c r="D5679" s="129"/>
      <c r="E5679" s="56"/>
      <c r="F5679" s="133"/>
      <c r="G5679" s="56"/>
      <c r="H5679" s="84"/>
      <c r="I5679" s="84"/>
      <c r="J5679" s="125"/>
      <c r="K5679" s="125"/>
    </row>
    <row r="5680" spans="1:11" x14ac:dyDescent="0.25">
      <c r="A5680" s="110"/>
      <c r="B5680" s="129"/>
      <c r="C5680" s="129"/>
      <c r="D5680" s="129"/>
      <c r="E5680" s="56"/>
      <c r="F5680" s="133"/>
      <c r="G5680" s="56"/>
      <c r="H5680" s="84"/>
      <c r="I5680" s="84"/>
      <c r="J5680" s="125"/>
      <c r="K5680" s="125"/>
    </row>
    <row r="5681" spans="1:11" x14ac:dyDescent="0.25">
      <c r="A5681" s="110"/>
      <c r="B5681" s="129"/>
      <c r="C5681" s="129"/>
      <c r="D5681" s="129"/>
      <c r="E5681" s="56"/>
      <c r="F5681" s="133"/>
      <c r="G5681" s="56"/>
      <c r="H5681" s="84"/>
      <c r="I5681" s="84"/>
      <c r="J5681" s="125"/>
      <c r="K5681" s="125"/>
    </row>
    <row r="5682" spans="1:11" x14ac:dyDescent="0.25">
      <c r="A5682" s="110"/>
      <c r="B5682" s="129"/>
      <c r="C5682" s="129"/>
      <c r="D5682" s="129"/>
      <c r="E5682" s="56"/>
      <c r="F5682" s="133"/>
      <c r="G5682" s="56"/>
      <c r="H5682" s="84"/>
      <c r="I5682" s="84"/>
      <c r="J5682" s="125"/>
      <c r="K5682" s="125"/>
    </row>
    <row r="5683" spans="1:11" x14ac:dyDescent="0.25">
      <c r="A5683" s="110"/>
      <c r="B5683" s="129"/>
      <c r="C5683" s="129"/>
      <c r="D5683" s="129"/>
      <c r="E5683" s="56"/>
      <c r="F5683" s="133"/>
      <c r="G5683" s="56"/>
      <c r="H5683" s="84"/>
      <c r="I5683" s="84"/>
      <c r="J5683" s="125"/>
      <c r="K5683" s="125"/>
    </row>
    <row r="5684" spans="1:11" x14ac:dyDescent="0.25">
      <c r="A5684" s="110"/>
      <c r="B5684" s="129"/>
      <c r="C5684" s="129"/>
      <c r="D5684" s="129"/>
      <c r="E5684" s="56"/>
      <c r="F5684" s="133"/>
      <c r="G5684" s="56"/>
      <c r="H5684" s="84"/>
      <c r="I5684" s="84"/>
      <c r="J5684" s="125"/>
      <c r="K5684" s="125"/>
    </row>
    <row r="5685" spans="1:11" x14ac:dyDescent="0.25">
      <c r="A5685" s="110"/>
      <c r="B5685" s="129"/>
      <c r="C5685" s="129"/>
      <c r="D5685" s="129"/>
      <c r="E5685" s="56"/>
      <c r="F5685" s="133"/>
      <c r="G5685" s="56"/>
      <c r="H5685" s="84"/>
      <c r="I5685" s="84"/>
      <c r="J5685" s="125"/>
      <c r="K5685" s="125"/>
    </row>
    <row r="5686" spans="1:11" x14ac:dyDescent="0.25">
      <c r="A5686" s="110"/>
      <c r="B5686" s="129"/>
      <c r="C5686" s="129"/>
      <c r="D5686" s="129"/>
      <c r="E5686" s="56"/>
      <c r="F5686" s="133"/>
      <c r="G5686" s="56"/>
      <c r="H5686" s="84"/>
      <c r="I5686" s="84"/>
      <c r="J5686" s="125"/>
      <c r="K5686" s="125"/>
    </row>
    <row r="5687" spans="1:11" x14ac:dyDescent="0.25">
      <c r="A5687" s="110"/>
      <c r="B5687" s="129"/>
      <c r="C5687" s="129"/>
      <c r="D5687" s="129"/>
      <c r="E5687" s="56"/>
      <c r="F5687" s="133"/>
      <c r="G5687" s="56"/>
      <c r="H5687" s="84"/>
      <c r="I5687" s="84"/>
      <c r="J5687" s="125"/>
      <c r="K5687" s="125"/>
    </row>
    <row r="5688" spans="1:11" x14ac:dyDescent="0.25">
      <c r="A5688" s="110"/>
      <c r="B5688" s="129"/>
      <c r="C5688" s="129"/>
      <c r="D5688" s="129"/>
      <c r="E5688" s="56"/>
      <c r="F5688" s="133"/>
      <c r="G5688" s="56"/>
      <c r="H5688" s="84"/>
      <c r="I5688" s="84"/>
      <c r="J5688" s="125"/>
      <c r="K5688" s="125"/>
    </row>
    <row r="5689" spans="1:11" x14ac:dyDescent="0.25">
      <c r="A5689" s="110"/>
      <c r="B5689" s="129"/>
      <c r="C5689" s="129"/>
      <c r="D5689" s="129"/>
      <c r="E5689" s="56"/>
      <c r="F5689" s="133"/>
      <c r="G5689" s="56"/>
      <c r="H5689" s="84"/>
      <c r="I5689" s="84"/>
      <c r="J5689" s="125"/>
      <c r="K5689" s="125"/>
    </row>
    <row r="5690" spans="1:11" x14ac:dyDescent="0.25">
      <c r="A5690" s="110"/>
      <c r="B5690" s="129"/>
      <c r="C5690" s="129"/>
      <c r="D5690" s="129"/>
      <c r="E5690" s="56"/>
      <c r="F5690" s="133"/>
      <c r="G5690" s="56"/>
      <c r="H5690" s="84"/>
      <c r="I5690" s="84"/>
      <c r="J5690" s="125"/>
      <c r="K5690" s="125"/>
    </row>
    <row r="5691" spans="1:11" x14ac:dyDescent="0.25">
      <c r="A5691" s="110"/>
      <c r="B5691" s="129"/>
      <c r="C5691" s="129"/>
      <c r="D5691" s="129"/>
      <c r="E5691" s="56"/>
      <c r="F5691" s="133"/>
      <c r="G5691" s="56"/>
      <c r="H5691" s="84"/>
      <c r="I5691" s="84"/>
      <c r="J5691" s="125"/>
      <c r="K5691" s="125"/>
    </row>
    <row r="5692" spans="1:11" x14ac:dyDescent="0.25">
      <c r="A5692" s="110"/>
      <c r="B5692" s="129"/>
      <c r="C5692" s="129"/>
      <c r="D5692" s="129"/>
      <c r="E5692" s="56"/>
      <c r="F5692" s="133"/>
      <c r="G5692" s="56"/>
      <c r="H5692" s="84"/>
      <c r="I5692" s="84"/>
      <c r="J5692" s="125"/>
      <c r="K5692" s="125"/>
    </row>
    <row r="5693" spans="1:11" x14ac:dyDescent="0.25">
      <c r="A5693" s="110"/>
      <c r="B5693" s="129"/>
      <c r="C5693" s="129"/>
      <c r="D5693" s="129"/>
      <c r="E5693" s="56"/>
      <c r="F5693" s="133"/>
      <c r="G5693" s="56"/>
      <c r="H5693" s="84"/>
      <c r="I5693" s="84"/>
      <c r="J5693" s="125"/>
      <c r="K5693" s="125"/>
    </row>
    <row r="5694" spans="1:11" x14ac:dyDescent="0.25">
      <c r="A5694" s="110"/>
      <c r="B5694" s="129"/>
      <c r="C5694" s="129"/>
      <c r="D5694" s="129"/>
      <c r="E5694" s="56"/>
      <c r="F5694" s="133"/>
      <c r="G5694" s="56"/>
      <c r="H5694" s="84"/>
      <c r="I5694" s="84"/>
      <c r="J5694" s="125"/>
      <c r="K5694" s="125"/>
    </row>
    <row r="5695" spans="1:11" x14ac:dyDescent="0.25">
      <c r="A5695" s="110"/>
      <c r="B5695" s="129"/>
      <c r="C5695" s="129"/>
      <c r="D5695" s="129"/>
      <c r="E5695" s="56"/>
      <c r="F5695" s="133"/>
      <c r="G5695" s="56"/>
      <c r="H5695" s="84"/>
      <c r="I5695" s="84"/>
      <c r="J5695" s="125"/>
      <c r="K5695" s="125"/>
    </row>
    <row r="5696" spans="1:11" x14ac:dyDescent="0.25">
      <c r="A5696" s="110"/>
      <c r="B5696" s="129"/>
      <c r="C5696" s="129"/>
      <c r="D5696" s="129"/>
      <c r="E5696" s="56"/>
      <c r="F5696" s="133"/>
      <c r="G5696" s="56"/>
      <c r="H5696" s="84"/>
      <c r="I5696" s="84"/>
      <c r="J5696" s="125"/>
      <c r="K5696" s="125"/>
    </row>
    <row r="5697" spans="1:11" x14ac:dyDescent="0.25">
      <c r="A5697" s="110"/>
      <c r="B5697" s="129"/>
      <c r="C5697" s="129"/>
      <c r="D5697" s="129"/>
      <c r="E5697" s="56"/>
      <c r="F5697" s="133"/>
      <c r="G5697" s="56"/>
      <c r="H5697" s="84"/>
      <c r="I5697" s="84"/>
      <c r="J5697" s="125"/>
      <c r="K5697" s="125"/>
    </row>
    <row r="5698" spans="1:11" x14ac:dyDescent="0.25">
      <c r="A5698" s="110"/>
      <c r="B5698" s="129"/>
      <c r="C5698" s="129"/>
      <c r="D5698" s="129"/>
      <c r="E5698" s="56"/>
      <c r="F5698" s="133"/>
      <c r="G5698" s="56"/>
      <c r="H5698" s="84"/>
      <c r="I5698" s="84"/>
      <c r="J5698" s="125"/>
      <c r="K5698" s="125"/>
    </row>
    <row r="5699" spans="1:11" x14ac:dyDescent="0.25">
      <c r="A5699" s="110"/>
      <c r="B5699" s="129"/>
      <c r="C5699" s="129"/>
      <c r="D5699" s="129"/>
      <c r="E5699" s="56"/>
      <c r="F5699" s="133"/>
      <c r="G5699" s="56"/>
      <c r="H5699" s="84"/>
      <c r="I5699" s="84"/>
      <c r="J5699" s="125"/>
      <c r="K5699" s="125"/>
    </row>
    <row r="5700" spans="1:11" x14ac:dyDescent="0.25">
      <c r="A5700" s="110"/>
      <c r="B5700" s="129"/>
      <c r="C5700" s="129"/>
      <c r="D5700" s="129"/>
      <c r="E5700" s="56"/>
      <c r="F5700" s="133"/>
      <c r="G5700" s="56"/>
      <c r="H5700" s="84"/>
      <c r="I5700" s="84"/>
      <c r="J5700" s="125"/>
      <c r="K5700" s="125"/>
    </row>
    <row r="5701" spans="1:11" x14ac:dyDescent="0.25">
      <c r="A5701" s="110"/>
      <c r="B5701" s="129"/>
      <c r="C5701" s="129"/>
      <c r="D5701" s="129"/>
      <c r="E5701" s="56"/>
      <c r="F5701" s="133"/>
      <c r="G5701" s="56"/>
      <c r="H5701" s="84"/>
      <c r="I5701" s="84"/>
      <c r="J5701" s="125"/>
      <c r="K5701" s="125"/>
    </row>
    <row r="5702" spans="1:11" x14ac:dyDescent="0.25">
      <c r="A5702" s="110"/>
      <c r="B5702" s="129"/>
      <c r="C5702" s="129"/>
      <c r="D5702" s="129"/>
      <c r="E5702" s="56"/>
      <c r="F5702" s="133"/>
      <c r="G5702" s="56"/>
      <c r="H5702" s="84"/>
      <c r="I5702" s="84"/>
      <c r="J5702" s="125"/>
      <c r="K5702" s="125"/>
    </row>
    <row r="5703" spans="1:11" x14ac:dyDescent="0.25">
      <c r="A5703" s="110"/>
      <c r="B5703" s="129"/>
      <c r="C5703" s="129"/>
      <c r="D5703" s="129"/>
      <c r="E5703" s="56"/>
      <c r="F5703" s="133"/>
      <c r="G5703" s="56"/>
      <c r="H5703" s="84"/>
      <c r="I5703" s="84"/>
      <c r="J5703" s="125"/>
      <c r="K5703" s="125"/>
    </row>
    <row r="5704" spans="1:11" x14ac:dyDescent="0.25">
      <c r="A5704" s="110"/>
      <c r="B5704" s="129"/>
      <c r="C5704" s="129"/>
      <c r="D5704" s="129"/>
      <c r="E5704" s="56"/>
      <c r="F5704" s="133"/>
      <c r="G5704" s="56"/>
      <c r="H5704" s="84"/>
      <c r="I5704" s="84"/>
      <c r="J5704" s="125"/>
      <c r="K5704" s="125"/>
    </row>
    <row r="5705" spans="1:11" x14ac:dyDescent="0.25">
      <c r="A5705" s="110"/>
      <c r="B5705" s="129"/>
      <c r="C5705" s="129"/>
      <c r="D5705" s="129"/>
      <c r="E5705" s="56"/>
      <c r="F5705" s="133"/>
      <c r="G5705" s="56"/>
      <c r="H5705" s="84"/>
      <c r="I5705" s="84"/>
      <c r="J5705" s="125"/>
      <c r="K5705" s="125"/>
    </row>
    <row r="5706" spans="1:11" x14ac:dyDescent="0.25">
      <c r="A5706" s="110"/>
      <c r="B5706" s="129"/>
      <c r="C5706" s="129"/>
      <c r="D5706" s="129"/>
      <c r="E5706" s="56"/>
      <c r="F5706" s="133"/>
      <c r="G5706" s="56"/>
      <c r="H5706" s="84"/>
      <c r="I5706" s="84"/>
      <c r="J5706" s="125"/>
      <c r="K5706" s="125"/>
    </row>
    <row r="5707" spans="1:11" x14ac:dyDescent="0.25">
      <c r="A5707" s="110"/>
      <c r="B5707" s="129"/>
      <c r="C5707" s="129"/>
      <c r="D5707" s="129"/>
      <c r="E5707" s="56"/>
      <c r="F5707" s="133"/>
      <c r="G5707" s="56"/>
      <c r="H5707" s="84"/>
      <c r="I5707" s="84"/>
      <c r="J5707" s="125"/>
      <c r="K5707" s="125"/>
    </row>
    <row r="5708" spans="1:11" x14ac:dyDescent="0.25">
      <c r="A5708" s="110"/>
      <c r="B5708" s="129"/>
      <c r="C5708" s="129"/>
      <c r="D5708" s="129"/>
      <c r="E5708" s="56"/>
      <c r="F5708" s="133"/>
      <c r="G5708" s="56"/>
      <c r="H5708" s="84"/>
      <c r="I5708" s="84"/>
      <c r="J5708" s="125"/>
      <c r="K5708" s="125"/>
    </row>
    <row r="5709" spans="1:11" x14ac:dyDescent="0.25">
      <c r="A5709" s="110"/>
      <c r="B5709" s="129"/>
      <c r="C5709" s="129"/>
      <c r="D5709" s="129"/>
      <c r="E5709" s="56"/>
      <c r="F5709" s="133"/>
      <c r="G5709" s="56"/>
      <c r="H5709" s="84"/>
      <c r="I5709" s="84"/>
      <c r="J5709" s="125"/>
      <c r="K5709" s="125"/>
    </row>
    <row r="5710" spans="1:11" x14ac:dyDescent="0.25">
      <c r="A5710" s="110"/>
      <c r="B5710" s="129"/>
      <c r="C5710" s="129"/>
      <c r="D5710" s="129"/>
      <c r="E5710" s="56"/>
      <c r="F5710" s="133"/>
      <c r="G5710" s="56"/>
      <c r="H5710" s="84"/>
      <c r="I5710" s="84"/>
      <c r="J5710" s="125"/>
      <c r="K5710" s="125"/>
    </row>
    <row r="5711" spans="1:11" x14ac:dyDescent="0.25">
      <c r="A5711" s="110"/>
      <c r="B5711" s="129"/>
      <c r="C5711" s="129"/>
      <c r="D5711" s="129"/>
      <c r="E5711" s="56"/>
      <c r="F5711" s="133"/>
      <c r="G5711" s="56"/>
      <c r="H5711" s="84"/>
      <c r="I5711" s="84"/>
      <c r="J5711" s="125"/>
      <c r="K5711" s="125"/>
    </row>
    <row r="5712" spans="1:11" x14ac:dyDescent="0.25">
      <c r="A5712" s="110"/>
      <c r="B5712" s="129"/>
      <c r="C5712" s="129"/>
      <c r="D5712" s="129"/>
      <c r="E5712" s="56"/>
      <c r="F5712" s="133"/>
      <c r="G5712" s="56"/>
      <c r="H5712" s="84"/>
      <c r="I5712" s="84"/>
      <c r="J5712" s="125"/>
      <c r="K5712" s="125"/>
    </row>
    <row r="5713" spans="1:11" x14ac:dyDescent="0.25">
      <c r="A5713" s="110"/>
      <c r="B5713" s="129"/>
      <c r="C5713" s="129"/>
      <c r="D5713" s="129"/>
      <c r="E5713" s="56"/>
      <c r="F5713" s="133"/>
      <c r="G5713" s="56"/>
      <c r="H5713" s="84"/>
      <c r="I5713" s="84"/>
      <c r="J5713" s="125"/>
      <c r="K5713" s="125"/>
    </row>
    <row r="5714" spans="1:11" x14ac:dyDescent="0.25">
      <c r="A5714" s="110"/>
      <c r="B5714" s="129"/>
      <c r="C5714" s="129"/>
      <c r="D5714" s="129"/>
      <c r="E5714" s="56"/>
      <c r="F5714" s="133"/>
      <c r="G5714" s="56"/>
      <c r="H5714" s="84"/>
      <c r="I5714" s="84"/>
      <c r="J5714" s="125"/>
      <c r="K5714" s="125"/>
    </row>
    <row r="5715" spans="1:11" x14ac:dyDescent="0.25">
      <c r="A5715" s="110"/>
      <c r="B5715" s="129"/>
      <c r="C5715" s="129"/>
      <c r="D5715" s="129"/>
      <c r="E5715" s="56"/>
      <c r="F5715" s="133"/>
      <c r="G5715" s="56"/>
      <c r="H5715" s="84"/>
      <c r="I5715" s="84"/>
      <c r="J5715" s="125"/>
      <c r="K5715" s="125"/>
    </row>
    <row r="5716" spans="1:11" x14ac:dyDescent="0.25">
      <c r="A5716" s="110"/>
      <c r="B5716" s="129"/>
      <c r="C5716" s="129"/>
      <c r="D5716" s="129"/>
      <c r="E5716" s="56"/>
      <c r="F5716" s="133"/>
      <c r="G5716" s="56"/>
      <c r="H5716" s="84"/>
      <c r="I5716" s="84"/>
      <c r="J5716" s="125"/>
      <c r="K5716" s="125"/>
    </row>
    <row r="5717" spans="1:11" x14ac:dyDescent="0.25">
      <c r="A5717" s="110"/>
      <c r="B5717" s="129"/>
      <c r="C5717" s="129"/>
      <c r="D5717" s="129"/>
      <c r="E5717" s="56"/>
      <c r="F5717" s="133"/>
      <c r="G5717" s="56"/>
      <c r="H5717" s="84"/>
      <c r="I5717" s="84"/>
      <c r="J5717" s="125"/>
      <c r="K5717" s="125"/>
    </row>
    <row r="5718" spans="1:11" x14ac:dyDescent="0.25">
      <c r="A5718" s="110"/>
      <c r="B5718" s="129"/>
      <c r="C5718" s="129"/>
      <c r="D5718" s="129"/>
      <c r="E5718" s="56"/>
      <c r="F5718" s="133"/>
      <c r="G5718" s="56"/>
      <c r="H5718" s="84"/>
      <c r="I5718" s="84"/>
      <c r="J5718" s="125"/>
      <c r="K5718" s="125"/>
    </row>
    <row r="5719" spans="1:11" x14ac:dyDescent="0.25">
      <c r="A5719" s="110"/>
      <c r="B5719" s="129"/>
      <c r="C5719" s="129"/>
      <c r="D5719" s="129"/>
      <c r="E5719" s="56"/>
      <c r="F5719" s="133"/>
      <c r="G5719" s="56"/>
      <c r="H5719" s="84"/>
      <c r="I5719" s="84"/>
      <c r="J5719" s="125"/>
      <c r="K5719" s="125"/>
    </row>
    <row r="5720" spans="1:11" x14ac:dyDescent="0.25">
      <c r="A5720" s="110"/>
      <c r="B5720" s="129"/>
      <c r="C5720" s="129"/>
      <c r="D5720" s="129"/>
      <c r="E5720" s="56"/>
      <c r="F5720" s="133"/>
      <c r="G5720" s="56"/>
      <c r="H5720" s="84"/>
      <c r="I5720" s="84"/>
      <c r="J5720" s="125"/>
      <c r="K5720" s="125"/>
    </row>
    <row r="5721" spans="1:11" x14ac:dyDescent="0.25">
      <c r="A5721" s="110"/>
      <c r="B5721" s="129"/>
      <c r="C5721" s="129"/>
      <c r="D5721" s="129"/>
      <c r="E5721" s="56"/>
      <c r="F5721" s="133"/>
      <c r="G5721" s="56"/>
      <c r="H5721" s="84"/>
      <c r="I5721" s="84"/>
      <c r="J5721" s="125"/>
      <c r="K5721" s="125"/>
    </row>
    <row r="5722" spans="1:11" x14ac:dyDescent="0.25">
      <c r="A5722" s="110"/>
      <c r="B5722" s="129"/>
      <c r="C5722" s="129"/>
      <c r="D5722" s="129"/>
      <c r="E5722" s="56"/>
      <c r="F5722" s="133"/>
      <c r="G5722" s="56"/>
      <c r="H5722" s="84"/>
      <c r="I5722" s="84"/>
      <c r="J5722" s="125"/>
      <c r="K5722" s="125"/>
    </row>
    <row r="5723" spans="1:11" x14ac:dyDescent="0.25">
      <c r="A5723" s="110"/>
      <c r="B5723" s="129"/>
      <c r="C5723" s="129"/>
      <c r="D5723" s="129"/>
      <c r="E5723" s="56"/>
      <c r="F5723" s="133"/>
      <c r="G5723" s="56"/>
      <c r="H5723" s="84"/>
      <c r="I5723" s="84"/>
      <c r="J5723" s="125"/>
      <c r="K5723" s="125"/>
    </row>
    <row r="5724" spans="1:11" x14ac:dyDescent="0.25">
      <c r="A5724" s="110"/>
      <c r="B5724" s="129"/>
      <c r="C5724" s="129"/>
      <c r="D5724" s="129"/>
      <c r="E5724" s="56"/>
      <c r="F5724" s="133"/>
      <c r="G5724" s="56"/>
      <c r="H5724" s="84"/>
      <c r="I5724" s="84"/>
      <c r="J5724" s="125"/>
      <c r="K5724" s="125"/>
    </row>
    <row r="5725" spans="1:11" x14ac:dyDescent="0.25">
      <c r="A5725" s="110"/>
      <c r="B5725" s="129"/>
      <c r="C5725" s="129"/>
      <c r="D5725" s="129"/>
      <c r="E5725" s="56"/>
      <c r="F5725" s="133"/>
      <c r="G5725" s="56"/>
      <c r="H5725" s="84"/>
      <c r="I5725" s="84"/>
      <c r="J5725" s="125"/>
      <c r="K5725" s="125"/>
    </row>
    <row r="5726" spans="1:11" x14ac:dyDescent="0.25">
      <c r="A5726" s="110"/>
      <c r="B5726" s="129"/>
      <c r="C5726" s="129"/>
      <c r="D5726" s="129"/>
      <c r="E5726" s="56"/>
      <c r="F5726" s="133"/>
      <c r="G5726" s="56"/>
      <c r="H5726" s="84"/>
      <c r="I5726" s="84"/>
      <c r="J5726" s="125"/>
      <c r="K5726" s="125"/>
    </row>
    <row r="5727" spans="1:11" x14ac:dyDescent="0.25">
      <c r="A5727" s="110"/>
      <c r="B5727" s="129"/>
      <c r="C5727" s="129"/>
      <c r="D5727" s="129"/>
      <c r="E5727" s="56"/>
      <c r="F5727" s="133"/>
      <c r="G5727" s="56"/>
      <c r="H5727" s="84"/>
      <c r="I5727" s="84"/>
      <c r="J5727" s="125"/>
      <c r="K5727" s="125"/>
    </row>
    <row r="5728" spans="1:11" x14ac:dyDescent="0.25">
      <c r="A5728" s="110"/>
      <c r="B5728" s="129"/>
      <c r="C5728" s="129"/>
      <c r="D5728" s="129"/>
      <c r="E5728" s="56"/>
      <c r="F5728" s="133"/>
      <c r="G5728" s="56"/>
      <c r="H5728" s="84"/>
      <c r="I5728" s="84"/>
      <c r="J5728" s="125"/>
      <c r="K5728" s="125"/>
    </row>
    <row r="5729" spans="1:11" x14ac:dyDescent="0.25">
      <c r="A5729" s="110"/>
      <c r="B5729" s="129"/>
      <c r="C5729" s="129"/>
      <c r="D5729" s="129"/>
      <c r="E5729" s="56"/>
      <c r="F5729" s="133"/>
      <c r="G5729" s="56"/>
      <c r="H5729" s="84"/>
      <c r="I5729" s="84"/>
      <c r="J5729" s="125"/>
      <c r="K5729" s="125"/>
    </row>
    <row r="5730" spans="1:11" x14ac:dyDescent="0.25">
      <c r="A5730" s="110"/>
      <c r="B5730" s="129"/>
      <c r="C5730" s="129"/>
      <c r="D5730" s="129"/>
      <c r="E5730" s="56"/>
      <c r="F5730" s="133"/>
      <c r="G5730" s="56"/>
      <c r="H5730" s="84"/>
      <c r="I5730" s="84"/>
      <c r="J5730" s="125"/>
      <c r="K5730" s="125"/>
    </row>
    <row r="5731" spans="1:11" x14ac:dyDescent="0.25">
      <c r="A5731" s="110"/>
      <c r="B5731" s="129"/>
      <c r="C5731" s="129"/>
      <c r="D5731" s="129"/>
      <c r="E5731" s="56"/>
      <c r="F5731" s="133"/>
      <c r="G5731" s="56"/>
      <c r="H5731" s="84"/>
      <c r="I5731" s="84"/>
      <c r="J5731" s="125"/>
      <c r="K5731" s="125"/>
    </row>
    <row r="5732" spans="1:11" x14ac:dyDescent="0.25">
      <c r="A5732" s="110"/>
      <c r="B5732" s="129"/>
      <c r="C5732" s="129"/>
      <c r="D5732" s="129"/>
      <c r="E5732" s="56"/>
      <c r="F5732" s="133"/>
      <c r="G5732" s="56"/>
      <c r="H5732" s="84"/>
      <c r="I5732" s="84"/>
      <c r="J5732" s="125"/>
      <c r="K5732" s="125"/>
    </row>
    <row r="5733" spans="1:11" x14ac:dyDescent="0.25">
      <c r="A5733" s="110"/>
      <c r="B5733" s="129"/>
      <c r="C5733" s="129"/>
      <c r="D5733" s="129"/>
      <c r="E5733" s="56"/>
      <c r="F5733" s="133"/>
      <c r="G5733" s="56"/>
      <c r="H5733" s="84"/>
      <c r="I5733" s="84"/>
      <c r="J5733" s="125"/>
      <c r="K5733" s="125"/>
    </row>
    <row r="5734" spans="1:11" x14ac:dyDescent="0.25">
      <c r="A5734" s="110"/>
      <c r="B5734" s="129"/>
      <c r="C5734" s="129"/>
      <c r="D5734" s="129"/>
      <c r="E5734" s="56"/>
      <c r="F5734" s="133"/>
      <c r="G5734" s="56"/>
      <c r="H5734" s="84"/>
      <c r="I5734" s="84"/>
      <c r="J5734" s="125"/>
      <c r="K5734" s="125"/>
    </row>
    <row r="5735" spans="1:11" x14ac:dyDescent="0.25">
      <c r="A5735" s="110"/>
      <c r="B5735" s="129"/>
      <c r="C5735" s="129"/>
      <c r="D5735" s="129"/>
      <c r="E5735" s="56"/>
      <c r="F5735" s="133"/>
      <c r="G5735" s="56"/>
      <c r="H5735" s="84"/>
      <c r="I5735" s="84"/>
      <c r="J5735" s="125"/>
      <c r="K5735" s="125"/>
    </row>
    <row r="5736" spans="1:11" x14ac:dyDescent="0.25">
      <c r="A5736" s="110"/>
      <c r="B5736" s="129"/>
      <c r="C5736" s="129"/>
      <c r="D5736" s="129"/>
      <c r="E5736" s="56"/>
      <c r="F5736" s="133"/>
      <c r="G5736" s="56"/>
      <c r="H5736" s="84"/>
      <c r="I5736" s="84"/>
      <c r="J5736" s="125"/>
      <c r="K5736" s="125"/>
    </row>
    <row r="5737" spans="1:11" x14ac:dyDescent="0.25">
      <c r="A5737" s="110"/>
      <c r="B5737" s="129"/>
      <c r="C5737" s="129"/>
      <c r="D5737" s="129"/>
      <c r="E5737" s="56"/>
      <c r="F5737" s="133"/>
      <c r="G5737" s="56"/>
      <c r="H5737" s="84"/>
      <c r="I5737" s="84"/>
      <c r="J5737" s="125"/>
      <c r="K5737" s="125"/>
    </row>
    <row r="5738" spans="1:11" x14ac:dyDescent="0.25">
      <c r="A5738" s="110"/>
      <c r="B5738" s="129"/>
      <c r="C5738" s="129"/>
      <c r="D5738" s="129"/>
      <c r="E5738" s="56"/>
      <c r="F5738" s="133"/>
      <c r="G5738" s="56"/>
      <c r="H5738" s="84"/>
      <c r="I5738" s="84"/>
      <c r="J5738" s="125"/>
      <c r="K5738" s="125"/>
    </row>
    <row r="5739" spans="1:11" x14ac:dyDescent="0.25">
      <c r="A5739" s="110"/>
      <c r="B5739" s="129"/>
      <c r="C5739" s="129"/>
      <c r="D5739" s="129"/>
      <c r="E5739" s="56"/>
      <c r="F5739" s="133"/>
      <c r="G5739" s="56"/>
      <c r="H5739" s="84"/>
      <c r="I5739" s="84"/>
      <c r="J5739" s="125"/>
      <c r="K5739" s="125"/>
    </row>
    <row r="5740" spans="1:11" x14ac:dyDescent="0.25">
      <c r="A5740" s="110"/>
      <c r="B5740" s="129"/>
      <c r="C5740" s="129"/>
      <c r="D5740" s="129"/>
      <c r="E5740" s="56"/>
      <c r="F5740" s="133"/>
      <c r="G5740" s="56"/>
      <c r="H5740" s="84"/>
      <c r="I5740" s="84"/>
      <c r="J5740" s="125"/>
      <c r="K5740" s="125"/>
    </row>
    <row r="5741" spans="1:11" x14ac:dyDescent="0.25">
      <c r="A5741" s="110"/>
      <c r="B5741" s="129"/>
      <c r="C5741" s="129"/>
      <c r="D5741" s="129"/>
      <c r="E5741" s="56"/>
      <c r="F5741" s="133"/>
      <c r="G5741" s="56"/>
      <c r="H5741" s="84"/>
      <c r="I5741" s="84"/>
      <c r="J5741" s="125"/>
      <c r="K5741" s="125"/>
    </row>
    <row r="5742" spans="1:11" x14ac:dyDescent="0.25">
      <c r="A5742" s="110"/>
      <c r="B5742" s="129"/>
      <c r="C5742" s="129"/>
      <c r="D5742" s="129"/>
      <c r="E5742" s="56"/>
      <c r="F5742" s="133"/>
      <c r="G5742" s="56"/>
      <c r="H5742" s="84"/>
      <c r="I5742" s="84"/>
      <c r="J5742" s="125"/>
      <c r="K5742" s="125"/>
    </row>
    <row r="5743" spans="1:11" x14ac:dyDescent="0.25">
      <c r="A5743" s="110"/>
      <c r="B5743" s="129"/>
      <c r="C5743" s="129"/>
      <c r="D5743" s="129"/>
      <c r="E5743" s="56"/>
      <c r="F5743" s="133"/>
      <c r="G5743" s="56"/>
      <c r="H5743" s="84"/>
      <c r="I5743" s="84"/>
      <c r="J5743" s="125"/>
      <c r="K5743" s="125"/>
    </row>
    <row r="5744" spans="1:11" x14ac:dyDescent="0.25">
      <c r="A5744" s="110"/>
      <c r="B5744" s="129"/>
      <c r="C5744" s="129"/>
      <c r="D5744" s="129"/>
      <c r="E5744" s="56"/>
      <c r="F5744" s="133"/>
      <c r="G5744" s="56"/>
      <c r="H5744" s="84"/>
      <c r="I5744" s="84"/>
      <c r="J5744" s="125"/>
      <c r="K5744" s="125"/>
    </row>
    <row r="5745" spans="1:11" x14ac:dyDescent="0.25">
      <c r="A5745" s="110"/>
      <c r="B5745" s="129"/>
      <c r="C5745" s="129"/>
      <c r="D5745" s="129"/>
      <c r="E5745" s="56"/>
      <c r="F5745" s="133"/>
      <c r="G5745" s="56"/>
      <c r="H5745" s="84"/>
      <c r="I5745" s="84"/>
      <c r="J5745" s="125"/>
      <c r="K5745" s="125"/>
    </row>
    <row r="5746" spans="1:11" x14ac:dyDescent="0.25">
      <c r="A5746" s="110"/>
      <c r="B5746" s="129"/>
      <c r="C5746" s="129"/>
      <c r="D5746" s="129"/>
      <c r="E5746" s="56"/>
      <c r="F5746" s="133"/>
      <c r="G5746" s="56"/>
      <c r="H5746" s="84"/>
      <c r="I5746" s="84"/>
      <c r="J5746" s="125"/>
      <c r="K5746" s="125"/>
    </row>
    <row r="5747" spans="1:11" x14ac:dyDescent="0.25">
      <c r="A5747" s="110"/>
      <c r="B5747" s="129"/>
      <c r="C5747" s="129"/>
      <c r="D5747" s="129"/>
      <c r="E5747" s="56"/>
      <c r="F5747" s="133"/>
      <c r="G5747" s="56"/>
      <c r="H5747" s="84"/>
      <c r="I5747" s="84"/>
      <c r="J5747" s="125"/>
      <c r="K5747" s="125"/>
    </row>
    <row r="5748" spans="1:11" x14ac:dyDescent="0.25">
      <c r="A5748" s="110"/>
      <c r="B5748" s="129"/>
      <c r="C5748" s="129"/>
      <c r="D5748" s="129"/>
      <c r="E5748" s="56"/>
      <c r="F5748" s="133"/>
      <c r="G5748" s="56"/>
      <c r="H5748" s="84"/>
      <c r="I5748" s="84"/>
      <c r="J5748" s="125"/>
      <c r="K5748" s="125"/>
    </row>
    <row r="5749" spans="1:11" x14ac:dyDescent="0.25">
      <c r="A5749" s="110"/>
      <c r="B5749" s="129"/>
      <c r="C5749" s="129"/>
      <c r="D5749" s="129"/>
      <c r="E5749" s="56"/>
      <c r="F5749" s="133"/>
      <c r="G5749" s="56"/>
      <c r="H5749" s="84"/>
      <c r="I5749" s="84"/>
      <c r="J5749" s="125"/>
      <c r="K5749" s="125"/>
    </row>
    <row r="5750" spans="1:11" x14ac:dyDescent="0.25">
      <c r="A5750" s="110"/>
      <c r="B5750" s="129"/>
      <c r="C5750" s="129"/>
      <c r="D5750" s="129"/>
      <c r="E5750" s="56"/>
      <c r="F5750" s="133"/>
      <c r="G5750" s="56"/>
      <c r="H5750" s="84"/>
      <c r="I5750" s="84"/>
      <c r="J5750" s="125"/>
      <c r="K5750" s="125"/>
    </row>
    <row r="5751" spans="1:11" x14ac:dyDescent="0.25">
      <c r="A5751" s="110"/>
      <c r="B5751" s="129"/>
      <c r="C5751" s="129"/>
      <c r="D5751" s="129"/>
      <c r="E5751" s="56"/>
      <c r="F5751" s="133"/>
      <c r="G5751" s="56"/>
      <c r="H5751" s="84"/>
      <c r="I5751" s="84"/>
      <c r="J5751" s="125"/>
      <c r="K5751" s="125"/>
    </row>
    <row r="5752" spans="1:11" x14ac:dyDescent="0.25">
      <c r="A5752" s="110"/>
      <c r="B5752" s="129"/>
      <c r="C5752" s="129"/>
      <c r="D5752" s="129"/>
      <c r="E5752" s="56"/>
      <c r="F5752" s="133"/>
      <c r="G5752" s="56"/>
      <c r="H5752" s="84"/>
      <c r="I5752" s="84"/>
      <c r="J5752" s="125"/>
      <c r="K5752" s="125"/>
    </row>
    <row r="5753" spans="1:11" x14ac:dyDescent="0.25">
      <c r="A5753" s="110"/>
      <c r="B5753" s="129"/>
      <c r="C5753" s="129"/>
      <c r="D5753" s="129"/>
      <c r="E5753" s="56"/>
      <c r="F5753" s="133"/>
      <c r="G5753" s="56"/>
      <c r="H5753" s="84"/>
      <c r="I5753" s="84"/>
      <c r="J5753" s="125"/>
      <c r="K5753" s="125"/>
    </row>
    <row r="5754" spans="1:11" x14ac:dyDescent="0.25">
      <c r="A5754" s="110"/>
      <c r="B5754" s="129"/>
      <c r="C5754" s="129"/>
      <c r="D5754" s="129"/>
      <c r="E5754" s="56"/>
      <c r="F5754" s="133"/>
      <c r="G5754" s="56"/>
      <c r="H5754" s="84"/>
      <c r="I5754" s="84"/>
      <c r="J5754" s="125"/>
      <c r="K5754" s="125"/>
    </row>
    <row r="5755" spans="1:11" x14ac:dyDescent="0.25">
      <c r="A5755" s="110"/>
      <c r="B5755" s="129"/>
      <c r="C5755" s="129"/>
      <c r="D5755" s="129"/>
      <c r="E5755" s="56"/>
      <c r="F5755" s="133"/>
      <c r="G5755" s="56"/>
      <c r="H5755" s="84"/>
      <c r="I5755" s="84"/>
      <c r="J5755" s="125"/>
      <c r="K5755" s="125"/>
    </row>
    <row r="5756" spans="1:11" x14ac:dyDescent="0.25">
      <c r="A5756" s="110"/>
      <c r="B5756" s="129"/>
      <c r="C5756" s="129"/>
      <c r="D5756" s="129"/>
      <c r="E5756" s="56"/>
      <c r="F5756" s="133"/>
      <c r="G5756" s="56"/>
      <c r="H5756" s="84"/>
      <c r="I5756" s="84"/>
      <c r="J5756" s="125"/>
      <c r="K5756" s="125"/>
    </row>
    <row r="5757" spans="1:11" x14ac:dyDescent="0.25">
      <c r="A5757" s="110"/>
      <c r="B5757" s="129"/>
      <c r="C5757" s="129"/>
      <c r="D5757" s="129"/>
      <c r="E5757" s="56"/>
      <c r="F5757" s="133"/>
      <c r="G5757" s="56"/>
      <c r="H5757" s="84"/>
      <c r="I5757" s="84"/>
      <c r="J5757" s="125"/>
      <c r="K5757" s="125"/>
    </row>
    <row r="5758" spans="1:11" x14ac:dyDescent="0.25">
      <c r="A5758" s="110"/>
      <c r="B5758" s="129"/>
      <c r="C5758" s="129"/>
      <c r="D5758" s="129"/>
      <c r="E5758" s="56"/>
      <c r="F5758" s="133"/>
      <c r="G5758" s="56"/>
      <c r="H5758" s="84"/>
      <c r="I5758" s="84"/>
      <c r="J5758" s="125"/>
      <c r="K5758" s="125"/>
    </row>
    <row r="5759" spans="1:11" x14ac:dyDescent="0.25">
      <c r="A5759" s="110"/>
      <c r="B5759" s="129"/>
      <c r="C5759" s="129"/>
      <c r="D5759" s="129"/>
      <c r="E5759" s="56"/>
      <c r="F5759" s="133"/>
      <c r="G5759" s="56"/>
      <c r="H5759" s="84"/>
      <c r="I5759" s="84"/>
      <c r="J5759" s="125"/>
      <c r="K5759" s="125"/>
    </row>
    <row r="5760" spans="1:11" x14ac:dyDescent="0.25">
      <c r="A5760" s="110"/>
      <c r="B5760" s="129"/>
      <c r="C5760" s="129"/>
      <c r="D5760" s="129"/>
      <c r="E5760" s="56"/>
      <c r="F5760" s="133"/>
      <c r="G5760" s="56"/>
      <c r="H5760" s="84"/>
      <c r="I5760" s="84"/>
      <c r="J5760" s="125"/>
      <c r="K5760" s="125"/>
    </row>
    <row r="5761" spans="1:11" x14ac:dyDescent="0.25">
      <c r="A5761" s="110"/>
      <c r="B5761" s="129"/>
      <c r="C5761" s="129"/>
      <c r="D5761" s="129"/>
      <c r="E5761" s="56"/>
      <c r="F5761" s="133"/>
      <c r="G5761" s="56"/>
      <c r="H5761" s="84"/>
      <c r="I5761" s="84"/>
      <c r="J5761" s="125"/>
      <c r="K5761" s="125"/>
    </row>
    <row r="5762" spans="1:11" x14ac:dyDescent="0.25">
      <c r="A5762" s="110"/>
      <c r="B5762" s="129"/>
      <c r="C5762" s="129"/>
      <c r="D5762" s="129"/>
      <c r="E5762" s="56"/>
      <c r="F5762" s="133"/>
      <c r="G5762" s="56"/>
      <c r="H5762" s="84"/>
      <c r="I5762" s="84"/>
      <c r="J5762" s="125"/>
      <c r="K5762" s="125"/>
    </row>
    <row r="5763" spans="1:11" x14ac:dyDescent="0.25">
      <c r="A5763" s="110"/>
      <c r="B5763" s="129"/>
      <c r="C5763" s="129"/>
      <c r="D5763" s="129"/>
      <c r="E5763" s="56"/>
      <c r="F5763" s="133"/>
      <c r="G5763" s="56"/>
      <c r="H5763" s="84"/>
      <c r="I5763" s="84"/>
      <c r="J5763" s="125"/>
      <c r="K5763" s="125"/>
    </row>
    <row r="5764" spans="1:11" x14ac:dyDescent="0.25">
      <c r="A5764" s="110"/>
      <c r="B5764" s="129"/>
      <c r="C5764" s="129"/>
      <c r="D5764" s="129"/>
      <c r="E5764" s="56"/>
      <c r="F5764" s="133"/>
      <c r="G5764" s="56"/>
      <c r="H5764" s="84"/>
      <c r="I5764" s="84"/>
      <c r="J5764" s="125"/>
      <c r="K5764" s="125"/>
    </row>
    <row r="5765" spans="1:11" x14ac:dyDescent="0.25">
      <c r="A5765" s="110"/>
      <c r="B5765" s="129"/>
      <c r="C5765" s="129"/>
      <c r="D5765" s="129"/>
      <c r="E5765" s="56"/>
      <c r="F5765" s="133"/>
      <c r="G5765" s="56"/>
      <c r="H5765" s="84"/>
      <c r="I5765" s="84"/>
      <c r="J5765" s="125"/>
      <c r="K5765" s="125"/>
    </row>
    <row r="5766" spans="1:11" x14ac:dyDescent="0.25">
      <c r="A5766" s="110"/>
      <c r="B5766" s="129"/>
      <c r="C5766" s="129"/>
      <c r="D5766" s="129"/>
      <c r="E5766" s="56"/>
      <c r="F5766" s="133"/>
      <c r="G5766" s="56"/>
      <c r="H5766" s="84"/>
      <c r="I5766" s="84"/>
      <c r="J5766" s="125"/>
      <c r="K5766" s="125"/>
    </row>
    <row r="5767" spans="1:11" x14ac:dyDescent="0.25">
      <c r="A5767" s="110"/>
      <c r="B5767" s="129"/>
      <c r="C5767" s="129"/>
      <c r="D5767" s="129"/>
      <c r="E5767" s="56"/>
      <c r="F5767" s="133"/>
      <c r="G5767" s="56"/>
      <c r="H5767" s="84"/>
      <c r="I5767" s="84"/>
      <c r="J5767" s="125"/>
      <c r="K5767" s="125"/>
    </row>
    <row r="5768" spans="1:11" x14ac:dyDescent="0.25">
      <c r="A5768" s="110"/>
      <c r="B5768" s="129"/>
      <c r="C5768" s="129"/>
      <c r="D5768" s="129"/>
      <c r="E5768" s="56"/>
      <c r="F5768" s="133"/>
      <c r="G5768" s="56"/>
      <c r="H5768" s="84"/>
      <c r="I5768" s="84"/>
      <c r="J5768" s="125"/>
      <c r="K5768" s="125"/>
    </row>
    <row r="5769" spans="1:11" x14ac:dyDescent="0.25">
      <c r="A5769" s="110"/>
      <c r="B5769" s="129"/>
      <c r="C5769" s="129"/>
      <c r="D5769" s="129"/>
      <c r="E5769" s="56"/>
      <c r="F5769" s="133"/>
      <c r="G5769" s="56"/>
      <c r="H5769" s="84"/>
      <c r="I5769" s="84"/>
      <c r="J5769" s="125"/>
      <c r="K5769" s="125"/>
    </row>
    <row r="5770" spans="1:11" x14ac:dyDescent="0.25">
      <c r="A5770" s="110"/>
      <c r="B5770" s="129"/>
      <c r="C5770" s="129"/>
      <c r="D5770" s="129"/>
      <c r="E5770" s="56"/>
      <c r="F5770" s="133"/>
      <c r="G5770" s="56"/>
      <c r="H5770" s="84"/>
      <c r="I5770" s="84"/>
      <c r="J5770" s="125"/>
      <c r="K5770" s="125"/>
    </row>
    <row r="5771" spans="1:11" x14ac:dyDescent="0.25">
      <c r="A5771" s="110"/>
      <c r="B5771" s="129"/>
      <c r="C5771" s="129"/>
      <c r="D5771" s="129"/>
      <c r="E5771" s="56"/>
      <c r="F5771" s="133"/>
      <c r="G5771" s="56"/>
      <c r="H5771" s="84"/>
      <c r="I5771" s="84"/>
      <c r="J5771" s="125"/>
      <c r="K5771" s="125"/>
    </row>
    <row r="5772" spans="1:11" x14ac:dyDescent="0.25">
      <c r="A5772" s="110"/>
      <c r="B5772" s="129"/>
      <c r="C5772" s="129"/>
      <c r="D5772" s="129"/>
      <c r="E5772" s="56"/>
      <c r="F5772" s="133"/>
      <c r="G5772" s="56"/>
      <c r="H5772" s="84"/>
      <c r="I5772" s="84"/>
      <c r="J5772" s="125"/>
      <c r="K5772" s="125"/>
    </row>
    <row r="5773" spans="1:11" x14ac:dyDescent="0.25">
      <c r="A5773" s="110"/>
      <c r="B5773" s="129"/>
      <c r="C5773" s="129"/>
      <c r="D5773" s="129"/>
      <c r="E5773" s="56"/>
      <c r="F5773" s="133"/>
      <c r="G5773" s="56"/>
      <c r="H5773" s="84"/>
      <c r="I5773" s="84"/>
      <c r="J5773" s="125"/>
      <c r="K5773" s="125"/>
    </row>
    <row r="5774" spans="1:11" x14ac:dyDescent="0.25">
      <c r="A5774" s="110"/>
      <c r="B5774" s="129"/>
      <c r="C5774" s="129"/>
      <c r="D5774" s="129"/>
      <c r="E5774" s="56"/>
      <c r="F5774" s="133"/>
      <c r="G5774" s="56"/>
      <c r="H5774" s="84"/>
      <c r="I5774" s="84"/>
      <c r="J5774" s="125"/>
      <c r="K5774" s="125"/>
    </row>
    <row r="5775" spans="1:11" x14ac:dyDescent="0.25">
      <c r="A5775" s="110"/>
      <c r="B5775" s="129"/>
      <c r="C5775" s="129"/>
      <c r="D5775" s="129"/>
      <c r="E5775" s="56"/>
      <c r="F5775" s="133"/>
      <c r="G5775" s="56"/>
      <c r="H5775" s="84"/>
      <c r="I5775" s="84"/>
      <c r="J5775" s="125"/>
      <c r="K5775" s="125"/>
    </row>
    <row r="5776" spans="1:11" x14ac:dyDescent="0.25">
      <c r="A5776" s="110"/>
      <c r="B5776" s="129"/>
      <c r="C5776" s="129"/>
      <c r="D5776" s="129"/>
      <c r="E5776" s="56"/>
      <c r="F5776" s="133"/>
      <c r="G5776" s="56"/>
      <c r="H5776" s="84"/>
      <c r="I5776" s="84"/>
      <c r="J5776" s="125"/>
      <c r="K5776" s="125"/>
    </row>
    <row r="5777" spans="1:11" x14ac:dyDescent="0.25">
      <c r="A5777" s="110"/>
      <c r="B5777" s="129"/>
      <c r="C5777" s="129"/>
      <c r="D5777" s="129"/>
      <c r="E5777" s="56"/>
      <c r="F5777" s="133"/>
      <c r="G5777" s="56"/>
      <c r="H5777" s="84"/>
      <c r="I5777" s="84"/>
      <c r="J5777" s="125"/>
      <c r="K5777" s="125"/>
    </row>
    <row r="5778" spans="1:11" x14ac:dyDescent="0.25">
      <c r="A5778" s="110"/>
      <c r="B5778" s="129"/>
      <c r="C5778" s="129"/>
      <c r="D5778" s="129"/>
      <c r="E5778" s="56"/>
      <c r="F5778" s="133"/>
      <c r="G5778" s="56"/>
      <c r="H5778" s="84"/>
      <c r="I5778" s="84"/>
      <c r="J5778" s="125"/>
      <c r="K5778" s="125"/>
    </row>
    <row r="5779" spans="1:11" x14ac:dyDescent="0.25">
      <c r="A5779" s="110"/>
      <c r="B5779" s="129"/>
      <c r="C5779" s="129"/>
      <c r="D5779" s="129"/>
      <c r="E5779" s="56"/>
      <c r="F5779" s="133"/>
      <c r="G5779" s="56"/>
      <c r="H5779" s="84"/>
      <c r="I5779" s="84"/>
      <c r="J5779" s="125"/>
      <c r="K5779" s="125"/>
    </row>
    <row r="5780" spans="1:11" x14ac:dyDescent="0.25">
      <c r="A5780" s="110"/>
      <c r="B5780" s="129"/>
      <c r="C5780" s="129"/>
      <c r="D5780" s="129"/>
      <c r="E5780" s="56"/>
      <c r="F5780" s="133"/>
      <c r="G5780" s="56"/>
      <c r="H5780" s="84"/>
      <c r="I5780" s="84"/>
      <c r="J5780" s="125"/>
      <c r="K5780" s="125"/>
    </row>
    <row r="5781" spans="1:11" x14ac:dyDescent="0.25">
      <c r="A5781" s="110"/>
      <c r="B5781" s="129"/>
      <c r="C5781" s="129"/>
      <c r="D5781" s="129"/>
      <c r="E5781" s="56"/>
      <c r="F5781" s="133"/>
      <c r="G5781" s="56"/>
      <c r="H5781" s="84"/>
      <c r="I5781" s="84"/>
      <c r="J5781" s="125"/>
      <c r="K5781" s="125"/>
    </row>
    <row r="5782" spans="1:11" x14ac:dyDescent="0.25">
      <c r="A5782" s="110"/>
      <c r="B5782" s="129"/>
      <c r="C5782" s="129"/>
      <c r="D5782" s="129"/>
      <c r="E5782" s="56"/>
      <c r="F5782" s="133"/>
      <c r="G5782" s="56"/>
      <c r="H5782" s="84"/>
      <c r="I5782" s="84"/>
      <c r="J5782" s="125"/>
      <c r="K5782" s="125"/>
    </row>
    <row r="5783" spans="1:11" x14ac:dyDescent="0.25">
      <c r="A5783" s="110"/>
      <c r="B5783" s="129"/>
      <c r="C5783" s="129"/>
      <c r="D5783" s="129"/>
      <c r="E5783" s="56"/>
      <c r="F5783" s="133"/>
      <c r="G5783" s="56"/>
      <c r="H5783" s="84"/>
      <c r="I5783" s="84"/>
      <c r="J5783" s="125"/>
      <c r="K5783" s="125"/>
    </row>
    <row r="5784" spans="1:11" x14ac:dyDescent="0.25">
      <c r="A5784" s="110"/>
      <c r="B5784" s="129"/>
      <c r="C5784" s="129"/>
      <c r="D5784" s="129"/>
      <c r="E5784" s="56"/>
      <c r="F5784" s="133"/>
      <c r="G5784" s="56"/>
      <c r="H5784" s="84"/>
      <c r="I5784" s="84"/>
      <c r="J5784" s="125"/>
      <c r="K5784" s="125"/>
    </row>
    <row r="5785" spans="1:11" x14ac:dyDescent="0.25">
      <c r="A5785" s="110"/>
      <c r="B5785" s="129"/>
      <c r="C5785" s="129"/>
      <c r="D5785" s="129"/>
      <c r="E5785" s="56"/>
      <c r="F5785" s="133"/>
      <c r="G5785" s="56"/>
      <c r="H5785" s="84"/>
      <c r="I5785" s="84"/>
      <c r="J5785" s="125"/>
      <c r="K5785" s="125"/>
    </row>
    <row r="5786" spans="1:11" x14ac:dyDescent="0.25">
      <c r="A5786" s="110"/>
      <c r="B5786" s="129"/>
      <c r="C5786" s="129"/>
      <c r="D5786" s="129"/>
      <c r="E5786" s="56"/>
      <c r="F5786" s="133"/>
      <c r="G5786" s="56"/>
      <c r="H5786" s="84"/>
      <c r="I5786" s="84"/>
      <c r="J5786" s="125"/>
      <c r="K5786" s="125"/>
    </row>
    <row r="5787" spans="1:11" x14ac:dyDescent="0.25">
      <c r="A5787" s="110"/>
      <c r="B5787" s="129"/>
      <c r="C5787" s="129"/>
      <c r="D5787" s="129"/>
      <c r="E5787" s="56"/>
      <c r="F5787" s="133"/>
      <c r="G5787" s="56"/>
      <c r="H5787" s="84"/>
      <c r="I5787" s="84"/>
      <c r="J5787" s="125"/>
      <c r="K5787" s="125"/>
    </row>
    <row r="5788" spans="1:11" x14ac:dyDescent="0.25">
      <c r="A5788" s="110"/>
      <c r="B5788" s="129"/>
      <c r="C5788" s="129"/>
      <c r="D5788" s="129"/>
      <c r="E5788" s="56"/>
      <c r="F5788" s="133"/>
      <c r="G5788" s="56"/>
      <c r="H5788" s="84"/>
      <c r="I5788" s="84"/>
      <c r="J5788" s="125"/>
      <c r="K5788" s="125"/>
    </row>
    <row r="5789" spans="1:11" x14ac:dyDescent="0.25">
      <c r="A5789" s="110"/>
      <c r="B5789" s="129"/>
      <c r="C5789" s="129"/>
      <c r="D5789" s="129"/>
      <c r="E5789" s="56"/>
      <c r="F5789" s="133"/>
      <c r="G5789" s="56"/>
      <c r="H5789" s="84"/>
      <c r="I5789" s="84"/>
      <c r="J5789" s="125"/>
      <c r="K5789" s="125"/>
    </row>
    <row r="5790" spans="1:11" x14ac:dyDescent="0.25">
      <c r="A5790" s="110"/>
      <c r="B5790" s="129"/>
      <c r="C5790" s="129"/>
      <c r="D5790" s="129"/>
      <c r="E5790" s="56"/>
      <c r="F5790" s="133"/>
      <c r="G5790" s="56"/>
      <c r="H5790" s="84"/>
      <c r="I5790" s="84"/>
      <c r="J5790" s="125"/>
      <c r="K5790" s="125"/>
    </row>
    <row r="5791" spans="1:11" x14ac:dyDescent="0.25">
      <c r="A5791" s="110"/>
      <c r="B5791" s="129"/>
      <c r="C5791" s="129"/>
      <c r="D5791" s="129"/>
      <c r="E5791" s="56"/>
      <c r="F5791" s="133"/>
      <c r="G5791" s="56"/>
      <c r="H5791" s="84"/>
      <c r="I5791" s="84"/>
      <c r="J5791" s="125"/>
      <c r="K5791" s="125"/>
    </row>
    <row r="5792" spans="1:11" x14ac:dyDescent="0.25">
      <c r="A5792" s="110"/>
      <c r="B5792" s="129"/>
      <c r="C5792" s="129"/>
      <c r="D5792" s="129"/>
      <c r="E5792" s="56"/>
      <c r="F5792" s="133"/>
      <c r="G5792" s="56"/>
      <c r="H5792" s="84"/>
      <c r="I5792" s="84"/>
      <c r="J5792" s="125"/>
      <c r="K5792" s="125"/>
    </row>
    <row r="5793" spans="1:11" x14ac:dyDescent="0.25">
      <c r="A5793" s="110"/>
      <c r="B5793" s="129"/>
      <c r="C5793" s="129"/>
      <c r="D5793" s="129"/>
      <c r="E5793" s="56"/>
      <c r="F5793" s="133"/>
      <c r="G5793" s="56"/>
      <c r="H5793" s="84"/>
      <c r="I5793" s="84"/>
      <c r="J5793" s="125"/>
      <c r="K5793" s="125"/>
    </row>
    <row r="5794" spans="1:11" x14ac:dyDescent="0.25">
      <c r="A5794" s="110"/>
      <c r="B5794" s="129"/>
      <c r="C5794" s="129"/>
      <c r="D5794" s="129"/>
      <c r="E5794" s="56"/>
      <c r="F5794" s="133"/>
      <c r="G5794" s="56"/>
      <c r="H5794" s="84"/>
      <c r="I5794" s="84"/>
      <c r="J5794" s="125"/>
      <c r="K5794" s="125"/>
    </row>
    <row r="5795" spans="1:11" x14ac:dyDescent="0.25">
      <c r="A5795" s="110"/>
      <c r="B5795" s="129"/>
      <c r="C5795" s="129"/>
      <c r="D5795" s="129"/>
      <c r="E5795" s="56"/>
      <c r="F5795" s="133"/>
      <c r="G5795" s="56"/>
      <c r="H5795" s="84"/>
      <c r="I5795" s="84"/>
      <c r="J5795" s="125"/>
      <c r="K5795" s="125"/>
    </row>
    <row r="5796" spans="1:11" x14ac:dyDescent="0.25">
      <c r="A5796" s="110"/>
      <c r="B5796" s="129"/>
      <c r="C5796" s="129"/>
      <c r="D5796" s="129"/>
      <c r="E5796" s="56"/>
      <c r="F5796" s="133"/>
      <c r="G5796" s="56"/>
      <c r="H5796" s="84"/>
      <c r="I5796" s="84"/>
      <c r="J5796" s="125"/>
      <c r="K5796" s="125"/>
    </row>
    <row r="5797" spans="1:11" x14ac:dyDescent="0.25">
      <c r="A5797" s="110"/>
      <c r="B5797" s="129"/>
      <c r="C5797" s="129"/>
      <c r="D5797" s="129"/>
      <c r="E5797" s="56"/>
      <c r="F5797" s="133"/>
      <c r="G5797" s="56"/>
      <c r="H5797" s="84"/>
      <c r="I5797" s="84"/>
      <c r="J5797" s="125"/>
      <c r="K5797" s="125"/>
    </row>
    <row r="5798" spans="1:11" x14ac:dyDescent="0.25">
      <c r="A5798" s="110"/>
      <c r="B5798" s="129"/>
      <c r="C5798" s="129"/>
      <c r="D5798" s="129"/>
      <c r="E5798" s="56"/>
      <c r="F5798" s="133"/>
      <c r="G5798" s="56"/>
      <c r="H5798" s="84"/>
      <c r="I5798" s="84"/>
      <c r="J5798" s="125"/>
      <c r="K5798" s="125"/>
    </row>
    <row r="5799" spans="1:11" x14ac:dyDescent="0.25">
      <c r="A5799" s="110"/>
      <c r="B5799" s="129"/>
      <c r="C5799" s="129"/>
      <c r="D5799" s="129"/>
      <c r="E5799" s="56"/>
      <c r="F5799" s="133"/>
      <c r="G5799" s="56"/>
      <c r="H5799" s="84"/>
      <c r="I5799" s="84"/>
      <c r="J5799" s="125"/>
      <c r="K5799" s="125"/>
    </row>
    <row r="5800" spans="1:11" x14ac:dyDescent="0.25">
      <c r="A5800" s="110"/>
      <c r="B5800" s="129"/>
      <c r="C5800" s="129"/>
      <c r="D5800" s="129"/>
      <c r="E5800" s="56"/>
      <c r="F5800" s="133"/>
      <c r="G5800" s="56"/>
      <c r="H5800" s="84"/>
      <c r="I5800" s="84"/>
      <c r="J5800" s="125"/>
      <c r="K5800" s="125"/>
    </row>
    <row r="5801" spans="1:11" x14ac:dyDescent="0.25">
      <c r="A5801" s="110"/>
      <c r="B5801" s="129"/>
      <c r="C5801" s="129"/>
      <c r="D5801" s="129"/>
      <c r="E5801" s="56"/>
      <c r="F5801" s="133"/>
      <c r="G5801" s="56"/>
      <c r="H5801" s="84"/>
      <c r="I5801" s="84"/>
      <c r="J5801" s="125"/>
      <c r="K5801" s="125"/>
    </row>
    <row r="5802" spans="1:11" x14ac:dyDescent="0.25">
      <c r="A5802" s="110"/>
      <c r="B5802" s="129"/>
      <c r="C5802" s="129"/>
      <c r="D5802" s="129"/>
      <c r="E5802" s="56"/>
      <c r="F5802" s="133"/>
      <c r="G5802" s="56"/>
      <c r="H5802" s="84"/>
      <c r="I5802" s="84"/>
      <c r="J5802" s="125"/>
      <c r="K5802" s="125"/>
    </row>
    <row r="5803" spans="1:11" x14ac:dyDescent="0.25">
      <c r="A5803" s="110"/>
      <c r="B5803" s="129"/>
      <c r="C5803" s="129"/>
      <c r="D5803" s="129"/>
      <c r="E5803" s="56"/>
      <c r="F5803" s="133"/>
      <c r="G5803" s="56"/>
      <c r="H5803" s="84"/>
      <c r="I5803" s="84"/>
      <c r="J5803" s="125"/>
      <c r="K5803" s="125"/>
    </row>
    <row r="5804" spans="1:11" x14ac:dyDescent="0.25">
      <c r="A5804" s="110"/>
      <c r="B5804" s="129"/>
      <c r="C5804" s="129"/>
      <c r="D5804" s="129"/>
      <c r="E5804" s="56"/>
      <c r="F5804" s="133"/>
      <c r="G5804" s="56"/>
      <c r="H5804" s="84"/>
      <c r="I5804" s="84"/>
      <c r="J5804" s="125"/>
      <c r="K5804" s="125"/>
    </row>
    <row r="5805" spans="1:11" x14ac:dyDescent="0.25">
      <c r="A5805" s="110"/>
      <c r="B5805" s="129"/>
      <c r="C5805" s="129"/>
      <c r="D5805" s="129"/>
      <c r="E5805" s="56"/>
      <c r="F5805" s="133"/>
      <c r="G5805" s="56"/>
      <c r="H5805" s="84"/>
      <c r="I5805" s="84"/>
      <c r="J5805" s="125"/>
      <c r="K5805" s="125"/>
    </row>
    <row r="5806" spans="1:11" x14ac:dyDescent="0.25">
      <c r="A5806" s="110"/>
      <c r="B5806" s="129"/>
      <c r="C5806" s="129"/>
      <c r="D5806" s="129"/>
      <c r="E5806" s="56"/>
      <c r="F5806" s="133"/>
      <c r="G5806" s="56"/>
      <c r="H5806" s="84"/>
      <c r="I5806" s="84"/>
      <c r="J5806" s="125"/>
      <c r="K5806" s="125"/>
    </row>
    <row r="5807" spans="1:11" x14ac:dyDescent="0.25">
      <c r="A5807" s="110"/>
      <c r="B5807" s="129"/>
      <c r="C5807" s="129"/>
      <c r="D5807" s="129"/>
      <c r="E5807" s="56"/>
      <c r="F5807" s="133"/>
      <c r="G5807" s="56"/>
      <c r="H5807" s="84"/>
      <c r="I5807" s="84"/>
      <c r="J5807" s="125"/>
      <c r="K5807" s="125"/>
    </row>
    <row r="5808" spans="1:11" x14ac:dyDescent="0.25">
      <c r="A5808" s="110"/>
      <c r="B5808" s="129"/>
      <c r="C5808" s="129"/>
      <c r="D5808" s="129"/>
      <c r="E5808" s="56"/>
      <c r="F5808" s="133"/>
      <c r="G5808" s="56"/>
      <c r="H5808" s="84"/>
      <c r="I5808" s="84"/>
      <c r="J5808" s="125"/>
      <c r="K5808" s="125"/>
    </row>
    <row r="5809" spans="1:11" x14ac:dyDescent="0.25">
      <c r="A5809" s="110"/>
      <c r="B5809" s="129"/>
      <c r="C5809" s="129"/>
      <c r="D5809" s="129"/>
      <c r="E5809" s="56"/>
      <c r="F5809" s="133"/>
      <c r="G5809" s="56"/>
      <c r="H5809" s="84"/>
      <c r="I5809" s="84"/>
      <c r="J5809" s="125"/>
      <c r="K5809" s="125"/>
    </row>
    <row r="5810" spans="1:11" x14ac:dyDescent="0.25">
      <c r="A5810" s="110"/>
      <c r="B5810" s="129"/>
      <c r="C5810" s="129"/>
      <c r="D5810" s="129"/>
      <c r="E5810" s="56"/>
      <c r="F5810" s="133"/>
      <c r="G5810" s="56"/>
      <c r="H5810" s="84"/>
      <c r="I5810" s="84"/>
      <c r="J5810" s="125"/>
      <c r="K5810" s="125"/>
    </row>
    <row r="5811" spans="1:11" x14ac:dyDescent="0.25">
      <c r="A5811" s="110"/>
      <c r="B5811" s="129"/>
      <c r="C5811" s="129"/>
      <c r="D5811" s="129"/>
      <c r="E5811" s="56"/>
      <c r="F5811" s="133"/>
      <c r="G5811" s="56"/>
      <c r="H5811" s="84"/>
      <c r="I5811" s="84"/>
      <c r="J5811" s="125"/>
      <c r="K5811" s="125"/>
    </row>
    <row r="5812" spans="1:11" x14ac:dyDescent="0.25">
      <c r="A5812" s="110"/>
      <c r="B5812" s="129"/>
      <c r="C5812" s="129"/>
      <c r="D5812" s="129"/>
      <c r="E5812" s="56"/>
      <c r="F5812" s="133"/>
      <c r="G5812" s="56"/>
      <c r="H5812" s="84"/>
      <c r="I5812" s="84"/>
      <c r="J5812" s="125"/>
      <c r="K5812" s="125"/>
    </row>
    <row r="5813" spans="1:11" x14ac:dyDescent="0.25">
      <c r="A5813" s="110"/>
      <c r="B5813" s="129"/>
      <c r="C5813" s="129"/>
      <c r="D5813" s="129"/>
      <c r="E5813" s="56"/>
      <c r="F5813" s="133"/>
      <c r="G5813" s="56"/>
      <c r="H5813" s="84"/>
      <c r="I5813" s="84"/>
      <c r="J5813" s="125"/>
      <c r="K5813" s="125"/>
    </row>
    <row r="5814" spans="1:11" x14ac:dyDescent="0.25">
      <c r="A5814" s="110"/>
      <c r="B5814" s="129"/>
      <c r="C5814" s="129"/>
      <c r="D5814" s="129"/>
      <c r="E5814" s="56"/>
      <c r="F5814" s="133"/>
      <c r="G5814" s="56"/>
      <c r="H5814" s="84"/>
      <c r="I5814" s="84"/>
      <c r="J5814" s="125"/>
      <c r="K5814" s="125"/>
    </row>
    <row r="5815" spans="1:11" x14ac:dyDescent="0.25">
      <c r="A5815" s="110"/>
      <c r="B5815" s="129"/>
      <c r="C5815" s="129"/>
      <c r="D5815" s="129"/>
      <c r="E5815" s="56"/>
      <c r="F5815" s="133"/>
      <c r="G5815" s="56"/>
      <c r="H5815" s="84"/>
      <c r="I5815" s="84"/>
      <c r="J5815" s="125"/>
      <c r="K5815" s="125"/>
    </row>
    <row r="5816" spans="1:11" x14ac:dyDescent="0.25">
      <c r="A5816" s="110"/>
      <c r="B5816" s="129"/>
      <c r="C5816" s="129"/>
      <c r="D5816" s="129"/>
      <c r="E5816" s="56"/>
      <c r="F5816" s="133"/>
      <c r="G5816" s="56"/>
      <c r="H5816" s="84"/>
      <c r="I5816" s="84"/>
      <c r="J5816" s="125"/>
      <c r="K5816" s="125"/>
    </row>
    <row r="5817" spans="1:11" x14ac:dyDescent="0.25">
      <c r="A5817" s="110"/>
      <c r="B5817" s="129"/>
      <c r="C5817" s="129"/>
      <c r="D5817" s="129"/>
      <c r="E5817" s="56"/>
      <c r="F5817" s="133"/>
      <c r="G5817" s="56"/>
      <c r="H5817" s="84"/>
      <c r="I5817" s="84"/>
      <c r="J5817" s="125"/>
      <c r="K5817" s="125"/>
    </row>
    <row r="5818" spans="1:11" x14ac:dyDescent="0.25">
      <c r="A5818" s="110"/>
      <c r="B5818" s="129"/>
      <c r="C5818" s="129"/>
      <c r="D5818" s="129"/>
      <c r="E5818" s="56"/>
      <c r="F5818" s="133"/>
      <c r="G5818" s="56"/>
      <c r="H5818" s="84"/>
      <c r="I5818" s="84"/>
      <c r="J5818" s="125"/>
      <c r="K5818" s="125"/>
    </row>
    <row r="5819" spans="1:11" x14ac:dyDescent="0.25">
      <c r="A5819" s="110"/>
      <c r="B5819" s="129"/>
      <c r="C5819" s="129"/>
      <c r="D5819" s="129"/>
      <c r="E5819" s="56"/>
      <c r="F5819" s="133"/>
      <c r="G5819" s="56"/>
      <c r="H5819" s="84"/>
      <c r="I5819" s="84"/>
      <c r="J5819" s="125"/>
      <c r="K5819" s="125"/>
    </row>
    <row r="5820" spans="1:11" x14ac:dyDescent="0.25">
      <c r="A5820" s="110"/>
      <c r="B5820" s="129"/>
      <c r="C5820" s="129"/>
      <c r="D5820" s="129"/>
      <c r="E5820" s="56"/>
      <c r="F5820" s="133"/>
      <c r="G5820" s="56"/>
      <c r="H5820" s="84"/>
      <c r="I5820" s="84"/>
      <c r="J5820" s="125"/>
      <c r="K5820" s="125"/>
    </row>
    <row r="5821" spans="1:11" x14ac:dyDescent="0.25">
      <c r="A5821" s="110"/>
      <c r="B5821" s="129"/>
      <c r="C5821" s="129"/>
      <c r="D5821" s="129"/>
      <c r="E5821" s="56"/>
      <c r="F5821" s="133"/>
      <c r="G5821" s="56"/>
      <c r="H5821" s="84"/>
      <c r="I5821" s="84"/>
      <c r="J5821" s="125"/>
      <c r="K5821" s="125"/>
    </row>
    <row r="5822" spans="1:11" x14ac:dyDescent="0.25">
      <c r="A5822" s="110"/>
      <c r="B5822" s="129"/>
      <c r="C5822" s="129"/>
      <c r="D5822" s="129"/>
      <c r="E5822" s="56"/>
      <c r="F5822" s="133"/>
      <c r="G5822" s="56"/>
      <c r="H5822" s="84"/>
      <c r="I5822" s="84"/>
      <c r="J5822" s="125"/>
      <c r="K5822" s="125"/>
    </row>
    <row r="5823" spans="1:11" x14ac:dyDescent="0.25">
      <c r="A5823" s="110"/>
      <c r="B5823" s="129"/>
      <c r="C5823" s="129"/>
      <c r="D5823" s="129"/>
      <c r="E5823" s="56"/>
      <c r="F5823" s="133"/>
      <c r="G5823" s="56"/>
      <c r="H5823" s="84"/>
      <c r="I5823" s="84"/>
      <c r="J5823" s="125"/>
      <c r="K5823" s="125"/>
    </row>
    <row r="5824" spans="1:11" x14ac:dyDescent="0.25">
      <c r="A5824" s="110"/>
      <c r="B5824" s="129"/>
      <c r="C5824" s="129"/>
      <c r="D5824" s="129"/>
      <c r="E5824" s="56"/>
      <c r="F5824" s="133"/>
      <c r="G5824" s="56"/>
      <c r="H5824" s="84"/>
      <c r="I5824" s="84"/>
      <c r="J5824" s="125"/>
      <c r="K5824" s="125"/>
    </row>
    <row r="5825" spans="1:11" x14ac:dyDescent="0.25">
      <c r="A5825" s="110"/>
      <c r="B5825" s="129"/>
      <c r="C5825" s="129"/>
      <c r="D5825" s="129"/>
      <c r="E5825" s="56"/>
      <c r="F5825" s="133"/>
      <c r="G5825" s="56"/>
      <c r="H5825" s="84"/>
      <c r="I5825" s="84"/>
      <c r="J5825" s="125"/>
      <c r="K5825" s="125"/>
    </row>
    <row r="5826" spans="1:11" x14ac:dyDescent="0.25">
      <c r="A5826" s="110"/>
      <c r="B5826" s="129"/>
      <c r="C5826" s="129"/>
      <c r="D5826" s="129"/>
      <c r="E5826" s="56"/>
      <c r="F5826" s="133"/>
      <c r="G5826" s="56"/>
      <c r="H5826" s="84"/>
      <c r="I5826" s="84"/>
      <c r="J5826" s="125"/>
      <c r="K5826" s="125"/>
    </row>
    <row r="5827" spans="1:11" x14ac:dyDescent="0.25">
      <c r="A5827" s="110"/>
      <c r="B5827" s="129"/>
      <c r="C5827" s="129"/>
      <c r="D5827" s="129"/>
      <c r="E5827" s="56"/>
      <c r="F5827" s="133"/>
      <c r="G5827" s="56"/>
      <c r="H5827" s="84"/>
      <c r="I5827" s="84"/>
      <c r="J5827" s="125"/>
      <c r="K5827" s="125"/>
    </row>
    <row r="5828" spans="1:11" x14ac:dyDescent="0.25">
      <c r="A5828" s="110"/>
      <c r="B5828" s="129"/>
      <c r="C5828" s="129"/>
      <c r="D5828" s="129"/>
      <c r="E5828" s="56"/>
      <c r="F5828" s="133"/>
      <c r="G5828" s="56"/>
      <c r="H5828" s="84"/>
      <c r="I5828" s="84"/>
      <c r="J5828" s="125"/>
      <c r="K5828" s="125"/>
    </row>
    <row r="5829" spans="1:11" x14ac:dyDescent="0.25">
      <c r="A5829" s="110"/>
      <c r="B5829" s="129"/>
      <c r="C5829" s="129"/>
      <c r="D5829" s="129"/>
      <c r="E5829" s="56"/>
      <c r="F5829" s="133"/>
      <c r="G5829" s="56"/>
      <c r="H5829" s="84"/>
      <c r="I5829" s="84"/>
      <c r="J5829" s="125"/>
      <c r="K5829" s="125"/>
    </row>
    <row r="5830" spans="1:11" x14ac:dyDescent="0.25">
      <c r="A5830" s="110"/>
      <c r="B5830" s="129"/>
      <c r="C5830" s="129"/>
      <c r="D5830" s="129"/>
      <c r="E5830" s="56"/>
      <c r="F5830" s="133"/>
      <c r="G5830" s="56"/>
      <c r="H5830" s="84"/>
      <c r="I5830" s="84"/>
      <c r="J5830" s="125"/>
      <c r="K5830" s="125"/>
    </row>
    <row r="5831" spans="1:11" x14ac:dyDescent="0.25">
      <c r="A5831" s="110"/>
      <c r="B5831" s="129"/>
      <c r="C5831" s="129"/>
      <c r="D5831" s="129"/>
      <c r="E5831" s="56"/>
      <c r="F5831" s="133"/>
      <c r="G5831" s="56"/>
      <c r="H5831" s="84"/>
      <c r="I5831" s="84"/>
      <c r="J5831" s="125"/>
      <c r="K5831" s="125"/>
    </row>
    <row r="5832" spans="1:11" x14ac:dyDescent="0.25">
      <c r="A5832" s="110"/>
      <c r="B5832" s="129"/>
      <c r="C5832" s="129"/>
      <c r="D5832" s="129"/>
      <c r="E5832" s="56"/>
      <c r="F5832" s="133"/>
      <c r="G5832" s="56"/>
      <c r="H5832" s="84"/>
      <c r="I5832" s="84"/>
      <c r="J5832" s="125"/>
      <c r="K5832" s="125"/>
    </row>
    <row r="5833" spans="1:11" x14ac:dyDescent="0.25">
      <c r="A5833" s="110"/>
      <c r="B5833" s="129"/>
      <c r="C5833" s="129"/>
      <c r="D5833" s="129"/>
      <c r="E5833" s="56"/>
      <c r="F5833" s="133"/>
      <c r="G5833" s="56"/>
      <c r="H5833" s="84"/>
      <c r="I5833" s="84"/>
      <c r="J5833" s="125"/>
      <c r="K5833" s="125"/>
    </row>
    <row r="5834" spans="1:11" x14ac:dyDescent="0.25">
      <c r="A5834" s="110"/>
      <c r="B5834" s="129"/>
      <c r="C5834" s="129"/>
      <c r="D5834" s="129"/>
      <c r="E5834" s="56"/>
      <c r="F5834" s="133"/>
      <c r="G5834" s="56"/>
      <c r="H5834" s="84"/>
      <c r="I5834" s="84"/>
      <c r="J5834" s="125"/>
      <c r="K5834" s="125"/>
    </row>
    <row r="5835" spans="1:11" x14ac:dyDescent="0.25">
      <c r="A5835" s="110"/>
      <c r="B5835" s="129"/>
      <c r="C5835" s="129"/>
      <c r="D5835" s="129"/>
      <c r="E5835" s="56"/>
      <c r="F5835" s="133"/>
      <c r="G5835" s="56"/>
      <c r="H5835" s="84"/>
      <c r="I5835" s="84"/>
      <c r="J5835" s="125"/>
      <c r="K5835" s="125"/>
    </row>
    <row r="5836" spans="1:11" x14ac:dyDescent="0.25">
      <c r="A5836" s="110"/>
      <c r="B5836" s="129"/>
      <c r="C5836" s="129"/>
      <c r="D5836" s="129"/>
      <c r="E5836" s="56"/>
      <c r="F5836" s="133"/>
      <c r="G5836" s="56"/>
      <c r="H5836" s="84"/>
      <c r="I5836" s="84"/>
      <c r="J5836" s="125"/>
      <c r="K5836" s="125"/>
    </row>
    <row r="5837" spans="1:11" x14ac:dyDescent="0.25">
      <c r="A5837" s="110"/>
      <c r="B5837" s="129"/>
      <c r="C5837" s="129"/>
      <c r="D5837" s="129"/>
      <c r="E5837" s="56"/>
      <c r="F5837" s="133"/>
      <c r="G5837" s="56"/>
      <c r="H5837" s="84"/>
      <c r="I5837" s="84"/>
      <c r="J5837" s="125"/>
      <c r="K5837" s="125"/>
    </row>
    <row r="5838" spans="1:11" x14ac:dyDescent="0.25">
      <c r="A5838" s="110"/>
      <c r="B5838" s="129"/>
      <c r="C5838" s="129"/>
      <c r="D5838" s="129"/>
      <c r="E5838" s="56"/>
      <c r="F5838" s="133"/>
      <c r="G5838" s="56"/>
      <c r="H5838" s="84"/>
      <c r="I5838" s="84"/>
      <c r="J5838" s="125"/>
      <c r="K5838" s="125"/>
    </row>
    <row r="5839" spans="1:11" x14ac:dyDescent="0.25">
      <c r="A5839" s="110"/>
      <c r="B5839" s="129"/>
      <c r="C5839" s="129"/>
      <c r="D5839" s="129"/>
      <c r="E5839" s="56"/>
      <c r="F5839" s="133"/>
      <c r="G5839" s="56"/>
      <c r="H5839" s="84"/>
      <c r="I5839" s="84"/>
      <c r="J5839" s="125"/>
      <c r="K5839" s="125"/>
    </row>
    <row r="5840" spans="1:11" x14ac:dyDescent="0.25">
      <c r="A5840" s="110"/>
      <c r="B5840" s="129"/>
      <c r="C5840" s="129"/>
      <c r="D5840" s="129"/>
      <c r="E5840" s="56"/>
      <c r="F5840" s="133"/>
      <c r="G5840" s="56"/>
      <c r="H5840" s="84"/>
      <c r="I5840" s="84"/>
      <c r="J5840" s="125"/>
      <c r="K5840" s="125"/>
    </row>
    <row r="5841" spans="1:11" x14ac:dyDescent="0.25">
      <c r="A5841" s="110"/>
      <c r="B5841" s="129"/>
      <c r="C5841" s="129"/>
      <c r="D5841" s="129"/>
      <c r="E5841" s="56"/>
      <c r="F5841" s="133"/>
      <c r="G5841" s="56"/>
      <c r="H5841" s="84"/>
      <c r="I5841" s="84"/>
      <c r="J5841" s="125"/>
      <c r="K5841" s="125"/>
    </row>
    <row r="5842" spans="1:11" x14ac:dyDescent="0.25">
      <c r="A5842" s="110"/>
      <c r="B5842" s="129"/>
      <c r="C5842" s="129"/>
      <c r="D5842" s="129"/>
      <c r="E5842" s="56"/>
      <c r="F5842" s="133"/>
      <c r="G5842" s="56"/>
      <c r="H5842" s="84"/>
      <c r="I5842" s="84"/>
      <c r="J5842" s="125"/>
      <c r="K5842" s="125"/>
    </row>
    <row r="5843" spans="1:11" x14ac:dyDescent="0.25">
      <c r="A5843" s="110"/>
      <c r="B5843" s="129"/>
      <c r="C5843" s="129"/>
      <c r="D5843" s="129"/>
      <c r="E5843" s="56"/>
      <c r="F5843" s="133"/>
      <c r="G5843" s="56"/>
      <c r="H5843" s="84"/>
      <c r="I5843" s="84"/>
      <c r="J5843" s="125"/>
      <c r="K5843" s="125"/>
    </row>
    <row r="5844" spans="1:11" x14ac:dyDescent="0.25">
      <c r="A5844" s="110"/>
      <c r="B5844" s="129"/>
      <c r="C5844" s="129"/>
      <c r="D5844" s="129"/>
      <c r="E5844" s="56"/>
      <c r="F5844" s="133"/>
      <c r="G5844" s="56"/>
      <c r="H5844" s="84"/>
      <c r="I5844" s="84"/>
      <c r="J5844" s="125"/>
      <c r="K5844" s="125"/>
    </row>
    <row r="5845" spans="1:11" x14ac:dyDescent="0.25">
      <c r="A5845" s="110"/>
      <c r="B5845" s="129"/>
      <c r="C5845" s="129"/>
      <c r="D5845" s="129"/>
      <c r="E5845" s="56"/>
      <c r="F5845" s="133"/>
      <c r="G5845" s="56"/>
      <c r="H5845" s="84"/>
      <c r="I5845" s="84"/>
      <c r="J5845" s="125"/>
      <c r="K5845" s="125"/>
    </row>
    <row r="5846" spans="1:11" x14ac:dyDescent="0.25">
      <c r="A5846" s="110"/>
      <c r="B5846" s="129"/>
      <c r="C5846" s="129"/>
      <c r="D5846" s="129"/>
      <c r="E5846" s="56"/>
      <c r="F5846" s="133"/>
      <c r="G5846" s="56"/>
      <c r="H5846" s="84"/>
      <c r="I5846" s="84"/>
      <c r="J5846" s="125"/>
      <c r="K5846" s="125"/>
    </row>
    <row r="5847" spans="1:11" x14ac:dyDescent="0.25">
      <c r="A5847" s="110"/>
      <c r="B5847" s="129"/>
      <c r="C5847" s="129"/>
      <c r="D5847" s="129"/>
      <c r="E5847" s="56"/>
      <c r="F5847" s="133"/>
      <c r="G5847" s="56"/>
      <c r="H5847" s="84"/>
      <c r="I5847" s="84"/>
      <c r="J5847" s="125"/>
      <c r="K5847" s="125"/>
    </row>
    <row r="5848" spans="1:11" x14ac:dyDescent="0.25">
      <c r="A5848" s="110"/>
      <c r="B5848" s="129"/>
      <c r="C5848" s="129"/>
      <c r="D5848" s="129"/>
      <c r="E5848" s="56"/>
      <c r="F5848" s="133"/>
      <c r="G5848" s="56"/>
      <c r="H5848" s="84"/>
      <c r="I5848" s="84"/>
      <c r="J5848" s="125"/>
      <c r="K5848" s="125"/>
    </row>
    <row r="5849" spans="1:11" x14ac:dyDescent="0.25">
      <c r="A5849" s="110"/>
      <c r="B5849" s="129"/>
      <c r="C5849" s="129"/>
      <c r="D5849" s="129"/>
      <c r="E5849" s="56"/>
      <c r="F5849" s="133"/>
      <c r="G5849" s="56"/>
      <c r="H5849" s="84"/>
      <c r="I5849" s="84"/>
      <c r="J5849" s="125"/>
      <c r="K5849" s="125"/>
    </row>
    <row r="5850" spans="1:11" x14ac:dyDescent="0.25">
      <c r="A5850" s="110"/>
      <c r="B5850" s="129"/>
      <c r="C5850" s="129"/>
      <c r="D5850" s="129"/>
      <c r="E5850" s="56"/>
      <c r="F5850" s="133"/>
      <c r="G5850" s="56"/>
      <c r="H5850" s="84"/>
      <c r="I5850" s="84"/>
      <c r="J5850" s="125"/>
      <c r="K5850" s="125"/>
    </row>
    <row r="5851" spans="1:11" x14ac:dyDescent="0.25">
      <c r="A5851" s="110"/>
      <c r="B5851" s="129"/>
      <c r="C5851" s="129"/>
      <c r="D5851" s="129"/>
      <c r="E5851" s="56"/>
      <c r="F5851" s="133"/>
      <c r="G5851" s="56"/>
      <c r="H5851" s="84"/>
      <c r="I5851" s="84"/>
      <c r="J5851" s="125"/>
      <c r="K5851" s="125"/>
    </row>
    <row r="5852" spans="1:11" x14ac:dyDescent="0.25">
      <c r="A5852" s="110"/>
      <c r="B5852" s="129"/>
      <c r="C5852" s="129"/>
      <c r="D5852" s="129"/>
      <c r="E5852" s="56"/>
      <c r="F5852" s="133"/>
      <c r="G5852" s="56"/>
      <c r="H5852" s="84"/>
      <c r="I5852" s="84"/>
      <c r="J5852" s="125"/>
      <c r="K5852" s="125"/>
    </row>
    <row r="5853" spans="1:11" x14ac:dyDescent="0.25">
      <c r="A5853" s="110"/>
      <c r="B5853" s="129"/>
      <c r="C5853" s="129"/>
      <c r="D5853" s="129"/>
      <c r="E5853" s="56"/>
      <c r="F5853" s="133"/>
      <c r="G5853" s="56"/>
      <c r="H5853" s="84"/>
      <c r="I5853" s="84"/>
      <c r="J5853" s="125"/>
      <c r="K5853" s="125"/>
    </row>
    <row r="5854" spans="1:11" x14ac:dyDescent="0.25">
      <c r="A5854" s="110"/>
      <c r="B5854" s="129"/>
      <c r="C5854" s="129"/>
      <c r="D5854" s="129"/>
      <c r="E5854" s="56"/>
      <c r="F5854" s="133"/>
      <c r="G5854" s="56"/>
      <c r="H5854" s="84"/>
      <c r="I5854" s="84"/>
      <c r="J5854" s="125"/>
      <c r="K5854" s="125"/>
    </row>
    <row r="5855" spans="1:11" x14ac:dyDescent="0.25">
      <c r="A5855" s="110"/>
      <c r="B5855" s="129"/>
      <c r="C5855" s="129"/>
      <c r="D5855" s="129"/>
      <c r="E5855" s="56"/>
      <c r="F5855" s="133"/>
      <c r="G5855" s="56"/>
      <c r="H5855" s="84"/>
      <c r="I5855" s="84"/>
      <c r="J5855" s="125"/>
      <c r="K5855" s="125"/>
    </row>
    <row r="5856" spans="1:11" x14ac:dyDescent="0.25">
      <c r="A5856" s="110"/>
      <c r="B5856" s="129"/>
      <c r="C5856" s="129"/>
      <c r="D5856" s="129"/>
      <c r="E5856" s="56"/>
      <c r="F5856" s="133"/>
      <c r="G5856" s="56"/>
      <c r="H5856" s="84"/>
      <c r="I5856" s="84"/>
      <c r="J5856" s="125"/>
      <c r="K5856" s="125"/>
    </row>
    <row r="5857" spans="1:11" x14ac:dyDescent="0.25">
      <c r="A5857" s="110"/>
      <c r="B5857" s="129"/>
      <c r="C5857" s="129"/>
      <c r="D5857" s="129"/>
      <c r="E5857" s="56"/>
      <c r="F5857" s="133"/>
      <c r="G5857" s="56"/>
      <c r="H5857" s="84"/>
      <c r="I5857" s="84"/>
      <c r="J5857" s="125"/>
      <c r="K5857" s="125"/>
    </row>
    <row r="5858" spans="1:11" x14ac:dyDescent="0.25">
      <c r="A5858" s="110"/>
      <c r="B5858" s="129"/>
      <c r="C5858" s="129"/>
      <c r="D5858" s="129"/>
      <c r="E5858" s="56"/>
      <c r="F5858" s="133"/>
      <c r="G5858" s="56"/>
      <c r="H5858" s="84"/>
      <c r="I5858" s="84"/>
      <c r="J5858" s="125"/>
      <c r="K5858" s="125"/>
    </row>
    <row r="5859" spans="1:11" x14ac:dyDescent="0.25">
      <c r="A5859" s="110"/>
      <c r="B5859" s="129"/>
      <c r="C5859" s="129"/>
      <c r="D5859" s="129"/>
      <c r="E5859" s="56"/>
      <c r="F5859" s="133"/>
      <c r="G5859" s="56"/>
      <c r="H5859" s="84"/>
      <c r="I5859" s="84"/>
      <c r="J5859" s="125"/>
      <c r="K5859" s="125"/>
    </row>
    <row r="5860" spans="1:11" x14ac:dyDescent="0.25">
      <c r="A5860" s="110"/>
      <c r="B5860" s="129"/>
      <c r="C5860" s="129"/>
      <c r="D5860" s="129"/>
      <c r="E5860" s="56"/>
      <c r="F5860" s="133"/>
      <c r="G5860" s="56"/>
      <c r="H5860" s="84"/>
      <c r="I5860" s="84"/>
      <c r="J5860" s="125"/>
      <c r="K5860" s="125"/>
    </row>
    <row r="5861" spans="1:11" x14ac:dyDescent="0.25">
      <c r="A5861" s="110"/>
      <c r="B5861" s="129"/>
      <c r="C5861" s="129"/>
      <c r="D5861" s="129"/>
      <c r="E5861" s="56"/>
      <c r="F5861" s="133"/>
      <c r="G5861" s="56"/>
      <c r="H5861" s="84"/>
      <c r="I5861" s="84"/>
      <c r="J5861" s="125"/>
      <c r="K5861" s="125"/>
    </row>
    <row r="5862" spans="1:11" x14ac:dyDescent="0.25">
      <c r="A5862" s="110"/>
      <c r="B5862" s="129"/>
      <c r="C5862" s="129"/>
      <c r="D5862" s="129"/>
      <c r="E5862" s="56"/>
      <c r="F5862" s="133"/>
      <c r="G5862" s="56"/>
      <c r="H5862" s="84"/>
      <c r="I5862" s="84"/>
      <c r="J5862" s="125"/>
      <c r="K5862" s="125"/>
    </row>
    <row r="5863" spans="1:11" x14ac:dyDescent="0.25">
      <c r="A5863" s="110"/>
      <c r="B5863" s="129"/>
      <c r="C5863" s="129"/>
      <c r="D5863" s="129"/>
      <c r="E5863" s="56"/>
      <c r="F5863" s="133"/>
      <c r="G5863" s="56"/>
      <c r="H5863" s="84"/>
      <c r="I5863" s="84"/>
      <c r="J5863" s="125"/>
      <c r="K5863" s="125"/>
    </row>
    <row r="5864" spans="1:11" x14ac:dyDescent="0.25">
      <c r="A5864" s="110"/>
      <c r="B5864" s="129"/>
      <c r="C5864" s="129"/>
      <c r="D5864" s="129"/>
      <c r="E5864" s="56"/>
      <c r="F5864" s="133"/>
      <c r="G5864" s="56"/>
      <c r="H5864" s="84"/>
      <c r="I5864" s="84"/>
      <c r="J5864" s="125"/>
      <c r="K5864" s="125"/>
    </row>
    <row r="5865" spans="1:11" x14ac:dyDescent="0.25">
      <c r="A5865" s="110"/>
      <c r="B5865" s="129"/>
      <c r="C5865" s="129"/>
      <c r="D5865" s="129"/>
      <c r="E5865" s="56"/>
      <c r="F5865" s="133"/>
      <c r="G5865" s="56"/>
      <c r="H5865" s="84"/>
      <c r="I5865" s="84"/>
      <c r="J5865" s="125"/>
      <c r="K5865" s="125"/>
    </row>
    <row r="5866" spans="1:11" x14ac:dyDescent="0.25">
      <c r="A5866" s="110"/>
      <c r="B5866" s="129"/>
      <c r="C5866" s="129"/>
      <c r="D5866" s="129"/>
      <c r="E5866" s="56"/>
      <c r="F5866" s="133"/>
      <c r="G5866" s="56"/>
      <c r="H5866" s="84"/>
      <c r="I5866" s="84"/>
      <c r="J5866" s="125"/>
      <c r="K5866" s="125"/>
    </row>
    <row r="5867" spans="1:11" x14ac:dyDescent="0.25">
      <c r="A5867" s="110"/>
      <c r="B5867" s="129"/>
      <c r="C5867" s="129"/>
      <c r="D5867" s="129"/>
      <c r="E5867" s="56"/>
      <c r="F5867" s="133"/>
      <c r="G5867" s="56"/>
      <c r="H5867" s="84"/>
      <c r="I5867" s="84"/>
      <c r="J5867" s="125"/>
      <c r="K5867" s="125"/>
    </row>
    <row r="5868" spans="1:11" x14ac:dyDescent="0.25">
      <c r="A5868" s="110"/>
      <c r="B5868" s="129"/>
      <c r="C5868" s="129"/>
      <c r="D5868" s="129"/>
      <c r="E5868" s="56"/>
      <c r="F5868" s="133"/>
      <c r="G5868" s="56"/>
      <c r="H5868" s="84"/>
      <c r="I5868" s="84"/>
      <c r="J5868" s="125"/>
      <c r="K5868" s="125"/>
    </row>
    <row r="5869" spans="1:11" x14ac:dyDescent="0.25">
      <c r="A5869" s="110"/>
      <c r="B5869" s="129"/>
      <c r="C5869" s="129"/>
      <c r="D5869" s="129"/>
      <c r="E5869" s="56"/>
      <c r="F5869" s="133"/>
      <c r="G5869" s="56"/>
      <c r="H5869" s="84"/>
      <c r="I5869" s="84"/>
      <c r="J5869" s="125"/>
      <c r="K5869" s="125"/>
    </row>
    <row r="5870" spans="1:11" x14ac:dyDescent="0.25">
      <c r="A5870" s="110"/>
      <c r="B5870" s="129"/>
      <c r="C5870" s="129"/>
      <c r="D5870" s="129"/>
      <c r="E5870" s="56"/>
      <c r="F5870" s="133"/>
      <c r="G5870" s="56"/>
      <c r="H5870" s="84"/>
      <c r="I5870" s="84"/>
      <c r="J5870" s="125"/>
      <c r="K5870" s="125"/>
    </row>
    <row r="5871" spans="1:11" x14ac:dyDescent="0.25">
      <c r="A5871" s="110"/>
      <c r="B5871" s="129"/>
      <c r="C5871" s="129"/>
      <c r="D5871" s="129"/>
      <c r="E5871" s="56"/>
      <c r="F5871" s="133"/>
      <c r="G5871" s="56"/>
      <c r="H5871" s="84"/>
      <c r="I5871" s="84"/>
      <c r="J5871" s="125"/>
      <c r="K5871" s="125"/>
    </row>
    <row r="5872" spans="1:11" x14ac:dyDescent="0.25">
      <c r="A5872" s="110"/>
      <c r="B5872" s="129"/>
      <c r="C5872" s="129"/>
      <c r="D5872" s="129"/>
      <c r="E5872" s="56"/>
      <c r="F5872" s="133"/>
      <c r="G5872" s="56"/>
      <c r="H5872" s="84"/>
      <c r="I5872" s="84"/>
      <c r="J5872" s="125"/>
      <c r="K5872" s="125"/>
    </row>
    <row r="5873" spans="1:11" x14ac:dyDescent="0.25">
      <c r="A5873" s="110"/>
      <c r="B5873" s="129"/>
      <c r="C5873" s="129"/>
      <c r="D5873" s="129"/>
      <c r="E5873" s="56"/>
      <c r="F5873" s="133"/>
      <c r="G5873" s="56"/>
      <c r="H5873" s="84"/>
      <c r="I5873" s="84"/>
      <c r="J5873" s="125"/>
      <c r="K5873" s="125"/>
    </row>
    <row r="5874" spans="1:11" x14ac:dyDescent="0.25">
      <c r="A5874" s="110"/>
      <c r="B5874" s="129"/>
      <c r="C5874" s="129"/>
      <c r="D5874" s="129"/>
      <c r="E5874" s="56"/>
      <c r="F5874" s="133"/>
      <c r="G5874" s="56"/>
      <c r="H5874" s="84"/>
      <c r="I5874" s="84"/>
      <c r="J5874" s="125"/>
      <c r="K5874" s="125"/>
    </row>
    <row r="5875" spans="1:11" x14ac:dyDescent="0.25">
      <c r="A5875" s="110"/>
      <c r="B5875" s="129"/>
      <c r="C5875" s="129"/>
      <c r="D5875" s="129"/>
      <c r="E5875" s="56"/>
      <c r="F5875" s="133"/>
      <c r="G5875" s="56"/>
      <c r="H5875" s="84"/>
      <c r="I5875" s="84"/>
      <c r="J5875" s="125"/>
      <c r="K5875" s="125"/>
    </row>
    <row r="5876" spans="1:11" x14ac:dyDescent="0.25">
      <c r="A5876" s="110"/>
      <c r="B5876" s="129"/>
      <c r="C5876" s="129"/>
      <c r="D5876" s="129"/>
      <c r="E5876" s="56"/>
      <c r="F5876" s="133"/>
      <c r="G5876" s="56"/>
      <c r="H5876" s="84"/>
      <c r="I5876" s="84"/>
      <c r="J5876" s="125"/>
      <c r="K5876" s="125"/>
    </row>
    <row r="5877" spans="1:11" x14ac:dyDescent="0.25">
      <c r="A5877" s="110"/>
      <c r="B5877" s="129"/>
      <c r="C5877" s="129"/>
      <c r="D5877" s="129"/>
      <c r="E5877" s="56"/>
      <c r="F5877" s="133"/>
      <c r="G5877" s="56"/>
      <c r="H5877" s="84"/>
      <c r="I5877" s="84"/>
      <c r="J5877" s="125"/>
      <c r="K5877" s="125"/>
    </row>
    <row r="5878" spans="1:11" x14ac:dyDescent="0.25">
      <c r="A5878" s="110"/>
      <c r="B5878" s="129"/>
      <c r="C5878" s="129"/>
      <c r="D5878" s="129"/>
      <c r="E5878" s="56"/>
      <c r="F5878" s="133"/>
      <c r="G5878" s="56"/>
      <c r="H5878" s="84"/>
      <c r="I5878" s="84"/>
      <c r="J5878" s="125"/>
      <c r="K5878" s="125"/>
    </row>
    <row r="5879" spans="1:11" x14ac:dyDescent="0.25">
      <c r="A5879" s="110"/>
      <c r="B5879" s="129"/>
      <c r="C5879" s="129"/>
      <c r="D5879" s="129"/>
      <c r="E5879" s="56"/>
      <c r="F5879" s="133"/>
      <c r="G5879" s="56"/>
      <c r="H5879" s="84"/>
      <c r="I5879" s="84"/>
      <c r="J5879" s="125"/>
      <c r="K5879" s="125"/>
    </row>
    <row r="5880" spans="1:11" x14ac:dyDescent="0.25">
      <c r="A5880" s="110"/>
      <c r="B5880" s="129"/>
      <c r="C5880" s="129"/>
      <c r="D5880" s="129"/>
      <c r="E5880" s="56"/>
      <c r="F5880" s="133"/>
      <c r="G5880" s="56"/>
      <c r="H5880" s="84"/>
      <c r="I5880" s="84"/>
      <c r="J5880" s="125"/>
      <c r="K5880" s="125"/>
    </row>
    <row r="5881" spans="1:11" x14ac:dyDescent="0.25">
      <c r="A5881" s="110"/>
      <c r="B5881" s="129"/>
      <c r="C5881" s="129"/>
      <c r="D5881" s="129"/>
      <c r="E5881" s="56"/>
      <c r="F5881" s="133"/>
      <c r="G5881" s="56"/>
      <c r="H5881" s="84"/>
      <c r="I5881" s="84"/>
      <c r="J5881" s="125"/>
      <c r="K5881" s="125"/>
    </row>
    <row r="5882" spans="1:11" x14ac:dyDescent="0.25">
      <c r="A5882" s="110"/>
      <c r="B5882" s="129"/>
      <c r="C5882" s="129"/>
      <c r="D5882" s="129"/>
      <c r="E5882" s="56"/>
      <c r="F5882" s="133"/>
      <c r="G5882" s="56"/>
      <c r="H5882" s="84"/>
      <c r="I5882" s="84"/>
      <c r="J5882" s="125"/>
      <c r="K5882" s="125"/>
    </row>
    <row r="5883" spans="1:11" x14ac:dyDescent="0.25">
      <c r="A5883" s="110"/>
      <c r="B5883" s="129"/>
      <c r="C5883" s="129"/>
      <c r="D5883" s="129"/>
      <c r="E5883" s="56"/>
      <c r="F5883" s="133"/>
      <c r="G5883" s="56"/>
      <c r="H5883" s="84"/>
      <c r="I5883" s="84"/>
      <c r="J5883" s="125"/>
      <c r="K5883" s="125"/>
    </row>
    <row r="5884" spans="1:11" x14ac:dyDescent="0.25">
      <c r="A5884" s="110"/>
      <c r="B5884" s="129"/>
      <c r="C5884" s="129"/>
      <c r="D5884" s="129"/>
      <c r="E5884" s="56"/>
      <c r="F5884" s="133"/>
      <c r="G5884" s="56"/>
      <c r="H5884" s="84"/>
      <c r="I5884" s="84"/>
      <c r="J5884" s="125"/>
      <c r="K5884" s="125"/>
    </row>
    <row r="5885" spans="1:11" x14ac:dyDescent="0.25">
      <c r="A5885" s="110"/>
      <c r="B5885" s="129"/>
      <c r="C5885" s="129"/>
      <c r="D5885" s="129"/>
      <c r="E5885" s="56"/>
      <c r="F5885" s="133"/>
      <c r="G5885" s="56"/>
      <c r="H5885" s="84"/>
      <c r="I5885" s="84"/>
      <c r="J5885" s="125"/>
      <c r="K5885" s="125"/>
    </row>
    <row r="5886" spans="1:11" x14ac:dyDescent="0.25">
      <c r="A5886" s="110"/>
      <c r="B5886" s="129"/>
      <c r="C5886" s="129"/>
      <c r="D5886" s="129"/>
      <c r="E5886" s="56"/>
      <c r="F5886" s="133"/>
      <c r="G5886" s="56"/>
      <c r="H5886" s="84"/>
      <c r="I5886" s="84"/>
      <c r="J5886" s="125"/>
      <c r="K5886" s="125"/>
    </row>
    <row r="5887" spans="1:11" x14ac:dyDescent="0.25">
      <c r="A5887" s="110"/>
      <c r="B5887" s="129"/>
      <c r="C5887" s="129"/>
      <c r="D5887" s="129"/>
      <c r="E5887" s="56"/>
      <c r="F5887" s="133"/>
      <c r="G5887" s="56"/>
      <c r="H5887" s="84"/>
      <c r="I5887" s="84"/>
      <c r="J5887" s="125"/>
      <c r="K5887" s="125"/>
    </row>
    <row r="5888" spans="1:11" x14ac:dyDescent="0.25">
      <c r="A5888" s="110"/>
      <c r="B5888" s="129"/>
      <c r="C5888" s="129"/>
      <c r="D5888" s="129"/>
      <c r="E5888" s="56"/>
      <c r="F5888" s="133"/>
      <c r="G5888" s="56"/>
      <c r="H5888" s="84"/>
      <c r="I5888" s="84"/>
      <c r="J5888" s="125"/>
      <c r="K5888" s="125"/>
    </row>
    <row r="5889" spans="1:11" x14ac:dyDescent="0.25">
      <c r="A5889" s="110"/>
      <c r="B5889" s="129"/>
      <c r="C5889" s="129"/>
      <c r="D5889" s="129"/>
      <c r="E5889" s="56"/>
      <c r="F5889" s="133"/>
      <c r="G5889" s="56"/>
      <c r="H5889" s="84"/>
      <c r="I5889" s="84"/>
      <c r="J5889" s="125"/>
      <c r="K5889" s="125"/>
    </row>
    <row r="5890" spans="1:11" x14ac:dyDescent="0.25">
      <c r="A5890" s="110"/>
      <c r="B5890" s="129"/>
      <c r="C5890" s="129"/>
      <c r="D5890" s="129"/>
      <c r="E5890" s="56"/>
      <c r="F5890" s="133"/>
      <c r="G5890" s="56"/>
      <c r="H5890" s="84"/>
      <c r="I5890" s="84"/>
      <c r="J5890" s="125"/>
      <c r="K5890" s="125"/>
    </row>
    <row r="5891" spans="1:11" x14ac:dyDescent="0.25">
      <c r="A5891" s="110"/>
      <c r="B5891" s="129"/>
      <c r="C5891" s="129"/>
      <c r="D5891" s="129"/>
      <c r="E5891" s="56"/>
      <c r="F5891" s="133"/>
      <c r="G5891" s="56"/>
      <c r="H5891" s="84"/>
      <c r="I5891" s="84"/>
      <c r="J5891" s="125"/>
      <c r="K5891" s="125"/>
    </row>
    <row r="5892" spans="1:11" x14ac:dyDescent="0.25">
      <c r="A5892" s="110"/>
      <c r="B5892" s="129"/>
      <c r="C5892" s="129"/>
      <c r="D5892" s="129"/>
      <c r="E5892" s="56"/>
      <c r="F5892" s="133"/>
      <c r="G5892" s="56"/>
      <c r="H5892" s="84"/>
      <c r="I5892" s="84"/>
      <c r="J5892" s="125"/>
      <c r="K5892" s="125"/>
    </row>
    <row r="5893" spans="1:11" x14ac:dyDescent="0.25">
      <c r="A5893" s="110"/>
      <c r="B5893" s="129"/>
      <c r="C5893" s="129"/>
      <c r="D5893" s="129"/>
      <c r="E5893" s="56"/>
      <c r="F5893" s="133"/>
      <c r="G5893" s="56"/>
      <c r="H5893" s="84"/>
      <c r="I5893" s="84"/>
      <c r="J5893" s="125"/>
      <c r="K5893" s="125"/>
    </row>
    <row r="5894" spans="1:11" x14ac:dyDescent="0.25">
      <c r="A5894" s="110"/>
      <c r="B5894" s="129"/>
      <c r="C5894" s="129"/>
      <c r="D5894" s="129"/>
      <c r="E5894" s="56"/>
      <c r="F5894" s="133"/>
      <c r="G5894" s="56"/>
      <c r="H5894" s="84"/>
      <c r="I5894" s="84"/>
      <c r="J5894" s="125"/>
      <c r="K5894" s="125"/>
    </row>
    <row r="5895" spans="1:11" x14ac:dyDescent="0.25">
      <c r="A5895" s="110"/>
      <c r="B5895" s="129"/>
      <c r="C5895" s="129"/>
      <c r="D5895" s="129"/>
      <c r="E5895" s="56"/>
      <c r="F5895" s="133"/>
      <c r="G5895" s="56"/>
      <c r="H5895" s="84"/>
      <c r="I5895" s="84"/>
      <c r="J5895" s="125"/>
      <c r="K5895" s="125"/>
    </row>
    <row r="5896" spans="1:11" x14ac:dyDescent="0.25">
      <c r="A5896" s="110"/>
      <c r="B5896" s="129"/>
      <c r="C5896" s="129"/>
      <c r="D5896" s="129"/>
      <c r="E5896" s="56"/>
      <c r="F5896" s="133"/>
      <c r="G5896" s="56"/>
      <c r="H5896" s="84"/>
      <c r="I5896" s="84"/>
      <c r="J5896" s="125"/>
      <c r="K5896" s="125"/>
    </row>
    <row r="5897" spans="1:11" x14ac:dyDescent="0.25">
      <c r="A5897" s="110"/>
      <c r="B5897" s="129"/>
      <c r="C5897" s="129"/>
      <c r="D5897" s="129"/>
      <c r="E5897" s="56"/>
      <c r="F5897" s="133"/>
      <c r="G5897" s="56"/>
      <c r="H5897" s="84"/>
      <c r="I5897" s="84"/>
      <c r="J5897" s="125"/>
      <c r="K5897" s="125"/>
    </row>
    <row r="5898" spans="1:11" x14ac:dyDescent="0.25">
      <c r="A5898" s="110"/>
      <c r="B5898" s="129"/>
      <c r="C5898" s="129"/>
      <c r="D5898" s="129"/>
      <c r="E5898" s="56"/>
      <c r="F5898" s="133"/>
      <c r="G5898" s="56"/>
      <c r="H5898" s="84"/>
      <c r="I5898" s="84"/>
      <c r="J5898" s="125"/>
      <c r="K5898" s="125"/>
    </row>
    <row r="5899" spans="1:11" x14ac:dyDescent="0.25">
      <c r="A5899" s="110"/>
      <c r="B5899" s="129"/>
      <c r="C5899" s="129"/>
      <c r="D5899" s="129"/>
      <c r="E5899" s="56"/>
      <c r="F5899" s="133"/>
      <c r="G5899" s="56"/>
      <c r="H5899" s="84"/>
      <c r="I5899" s="84"/>
      <c r="J5899" s="125"/>
      <c r="K5899" s="125"/>
    </row>
    <row r="5900" spans="1:11" x14ac:dyDescent="0.25">
      <c r="A5900" s="110"/>
      <c r="B5900" s="129"/>
      <c r="C5900" s="129"/>
      <c r="D5900" s="129"/>
      <c r="E5900" s="56"/>
      <c r="F5900" s="133"/>
      <c r="G5900" s="56"/>
      <c r="H5900" s="84"/>
      <c r="I5900" s="84"/>
      <c r="J5900" s="125"/>
      <c r="K5900" s="125"/>
    </row>
    <row r="5901" spans="1:11" x14ac:dyDescent="0.25">
      <c r="A5901" s="110"/>
      <c r="B5901" s="129"/>
      <c r="C5901" s="129"/>
      <c r="D5901" s="129"/>
      <c r="E5901" s="56"/>
      <c r="F5901" s="133"/>
      <c r="G5901" s="56"/>
      <c r="H5901" s="84"/>
      <c r="I5901" s="84"/>
      <c r="J5901" s="125"/>
      <c r="K5901" s="125"/>
    </row>
    <row r="5902" spans="1:11" x14ac:dyDescent="0.25">
      <c r="A5902" s="110"/>
      <c r="B5902" s="129"/>
      <c r="C5902" s="129"/>
      <c r="D5902" s="129"/>
      <c r="E5902" s="56"/>
      <c r="F5902" s="133"/>
      <c r="G5902" s="56"/>
      <c r="H5902" s="84"/>
      <c r="I5902" s="84"/>
      <c r="J5902" s="125"/>
      <c r="K5902" s="125"/>
    </row>
    <row r="5903" spans="1:11" x14ac:dyDescent="0.25">
      <c r="A5903" s="110"/>
      <c r="B5903" s="129"/>
      <c r="C5903" s="129"/>
      <c r="D5903" s="129"/>
      <c r="E5903" s="56"/>
      <c r="F5903" s="133"/>
      <c r="G5903" s="56"/>
      <c r="H5903" s="84"/>
      <c r="I5903" s="84"/>
      <c r="J5903" s="125"/>
      <c r="K5903" s="125"/>
    </row>
    <row r="5904" spans="1:11" x14ac:dyDescent="0.25">
      <c r="A5904" s="110"/>
      <c r="B5904" s="129"/>
      <c r="C5904" s="129"/>
      <c r="D5904" s="129"/>
      <c r="E5904" s="56"/>
      <c r="F5904" s="133"/>
      <c r="G5904" s="56"/>
      <c r="H5904" s="84"/>
      <c r="I5904" s="84"/>
      <c r="J5904" s="125"/>
      <c r="K5904" s="125"/>
    </row>
    <row r="5905" spans="1:11" x14ac:dyDescent="0.25">
      <c r="A5905" s="110"/>
      <c r="B5905" s="129"/>
      <c r="C5905" s="129"/>
      <c r="D5905" s="129"/>
      <c r="E5905" s="56"/>
      <c r="F5905" s="133"/>
      <c r="G5905" s="56"/>
      <c r="H5905" s="84"/>
      <c r="I5905" s="84"/>
      <c r="J5905" s="125"/>
      <c r="K5905" s="125"/>
    </row>
    <row r="5906" spans="1:11" x14ac:dyDescent="0.25">
      <c r="A5906" s="110"/>
      <c r="B5906" s="129"/>
      <c r="C5906" s="129"/>
      <c r="D5906" s="129"/>
      <c r="E5906" s="56"/>
      <c r="F5906" s="133"/>
      <c r="G5906" s="56"/>
      <c r="H5906" s="84"/>
      <c r="I5906" s="84"/>
      <c r="J5906" s="125"/>
      <c r="K5906" s="125"/>
    </row>
    <row r="5907" spans="1:11" x14ac:dyDescent="0.25">
      <c r="A5907" s="110"/>
      <c r="B5907" s="129"/>
      <c r="C5907" s="129"/>
      <c r="D5907" s="129"/>
      <c r="E5907" s="56"/>
      <c r="F5907" s="133"/>
      <c r="G5907" s="56"/>
      <c r="H5907" s="84"/>
      <c r="I5907" s="84"/>
      <c r="J5907" s="125"/>
      <c r="K5907" s="125"/>
    </row>
    <row r="5908" spans="1:11" x14ac:dyDescent="0.25">
      <c r="A5908" s="110"/>
      <c r="B5908" s="129"/>
      <c r="C5908" s="129"/>
      <c r="D5908" s="129"/>
      <c r="E5908" s="56"/>
      <c r="F5908" s="133"/>
      <c r="G5908" s="56"/>
      <c r="H5908" s="84"/>
      <c r="I5908" s="84"/>
      <c r="J5908" s="125"/>
      <c r="K5908" s="125"/>
    </row>
    <row r="5909" spans="1:11" x14ac:dyDescent="0.25">
      <c r="A5909" s="110"/>
      <c r="B5909" s="129"/>
      <c r="C5909" s="129"/>
      <c r="D5909" s="129"/>
      <c r="E5909" s="56"/>
      <c r="F5909" s="133"/>
      <c r="G5909" s="56"/>
      <c r="H5909" s="84"/>
      <c r="I5909" s="84"/>
      <c r="J5909" s="125"/>
      <c r="K5909" s="125"/>
    </row>
    <row r="5910" spans="1:11" x14ac:dyDescent="0.25">
      <c r="A5910" s="110"/>
      <c r="B5910" s="129"/>
      <c r="C5910" s="129"/>
      <c r="D5910" s="129"/>
      <c r="E5910" s="56"/>
      <c r="F5910" s="133"/>
      <c r="G5910" s="56"/>
      <c r="H5910" s="84"/>
      <c r="I5910" s="84"/>
      <c r="J5910" s="125"/>
      <c r="K5910" s="125"/>
    </row>
    <row r="5911" spans="1:11" x14ac:dyDescent="0.25">
      <c r="A5911" s="110"/>
      <c r="B5911" s="129"/>
      <c r="C5911" s="129"/>
      <c r="D5911" s="129"/>
      <c r="E5911" s="56"/>
      <c r="F5911" s="133"/>
      <c r="G5911" s="56"/>
      <c r="H5911" s="84"/>
      <c r="I5911" s="84"/>
      <c r="J5911" s="125"/>
      <c r="K5911" s="125"/>
    </row>
    <row r="5912" spans="1:11" x14ac:dyDescent="0.25">
      <c r="A5912" s="110"/>
      <c r="B5912" s="129"/>
      <c r="C5912" s="129"/>
      <c r="D5912" s="129"/>
      <c r="E5912" s="56"/>
      <c r="F5912" s="133"/>
      <c r="G5912" s="56"/>
      <c r="H5912" s="84"/>
      <c r="I5912" s="84"/>
      <c r="J5912" s="125"/>
      <c r="K5912" s="125"/>
    </row>
    <row r="5913" spans="1:11" x14ac:dyDescent="0.25">
      <c r="A5913" s="110"/>
      <c r="B5913" s="129"/>
      <c r="C5913" s="129"/>
      <c r="D5913" s="129"/>
      <c r="E5913" s="56"/>
      <c r="F5913" s="133"/>
      <c r="G5913" s="56"/>
      <c r="H5913" s="84"/>
      <c r="I5913" s="84"/>
      <c r="J5913" s="125"/>
      <c r="K5913" s="125"/>
    </row>
    <row r="5914" spans="1:11" x14ac:dyDescent="0.25">
      <c r="A5914" s="110"/>
      <c r="B5914" s="129"/>
      <c r="C5914" s="129"/>
      <c r="D5914" s="129"/>
      <c r="E5914" s="56"/>
      <c r="F5914" s="133"/>
      <c r="G5914" s="56"/>
      <c r="H5914" s="84"/>
      <c r="I5914" s="84"/>
      <c r="J5914" s="125"/>
      <c r="K5914" s="125"/>
    </row>
    <row r="5915" spans="1:11" x14ac:dyDescent="0.25">
      <c r="A5915" s="110"/>
      <c r="B5915" s="129"/>
      <c r="C5915" s="129"/>
      <c r="D5915" s="129"/>
      <c r="E5915" s="56"/>
      <c r="F5915" s="133"/>
      <c r="G5915" s="56"/>
      <c r="H5915" s="84"/>
      <c r="I5915" s="84"/>
      <c r="J5915" s="125"/>
      <c r="K5915" s="125"/>
    </row>
    <row r="5916" spans="1:11" x14ac:dyDescent="0.25">
      <c r="A5916" s="110"/>
      <c r="B5916" s="129"/>
      <c r="C5916" s="129"/>
      <c r="D5916" s="129"/>
      <c r="E5916" s="56"/>
      <c r="F5916" s="133"/>
      <c r="G5916" s="56"/>
      <c r="H5916" s="84"/>
      <c r="I5916" s="84"/>
      <c r="J5916" s="125"/>
      <c r="K5916" s="125"/>
    </row>
    <row r="5917" spans="1:11" x14ac:dyDescent="0.25">
      <c r="A5917" s="110"/>
      <c r="B5917" s="129"/>
      <c r="C5917" s="129"/>
      <c r="D5917" s="129"/>
      <c r="E5917" s="56"/>
      <c r="F5917" s="133"/>
      <c r="G5917" s="56"/>
      <c r="H5917" s="84"/>
      <c r="I5917" s="84"/>
      <c r="J5917" s="125"/>
      <c r="K5917" s="125"/>
    </row>
    <row r="5918" spans="1:11" x14ac:dyDescent="0.25">
      <c r="A5918" s="110"/>
      <c r="B5918" s="129"/>
      <c r="C5918" s="129"/>
      <c r="D5918" s="129"/>
      <c r="E5918" s="56"/>
      <c r="F5918" s="133"/>
      <c r="G5918" s="56"/>
      <c r="H5918" s="84"/>
      <c r="I5918" s="84"/>
      <c r="J5918" s="125"/>
      <c r="K5918" s="125"/>
    </row>
    <row r="5919" spans="1:11" x14ac:dyDescent="0.25">
      <c r="A5919" s="110"/>
      <c r="B5919" s="129"/>
      <c r="C5919" s="129"/>
      <c r="D5919" s="129"/>
      <c r="E5919" s="56"/>
      <c r="F5919" s="133"/>
      <c r="G5919" s="56"/>
      <c r="H5919" s="84"/>
      <c r="I5919" s="84"/>
      <c r="J5919" s="125"/>
      <c r="K5919" s="125"/>
    </row>
    <row r="5920" spans="1:11" x14ac:dyDescent="0.25">
      <c r="A5920" s="110"/>
      <c r="B5920" s="129"/>
      <c r="C5920" s="129"/>
      <c r="D5920" s="129"/>
      <c r="E5920" s="56"/>
      <c r="F5920" s="133"/>
      <c r="G5920" s="56"/>
      <c r="H5920" s="84"/>
      <c r="I5920" s="84"/>
      <c r="J5920" s="125"/>
      <c r="K5920" s="125"/>
    </row>
    <row r="5921" spans="1:11" x14ac:dyDescent="0.25">
      <c r="A5921" s="110"/>
      <c r="B5921" s="129"/>
      <c r="C5921" s="129"/>
      <c r="D5921" s="129"/>
      <c r="E5921" s="56"/>
      <c r="F5921" s="133"/>
      <c r="G5921" s="56"/>
      <c r="H5921" s="84"/>
      <c r="I5921" s="84"/>
      <c r="J5921" s="125"/>
      <c r="K5921" s="125"/>
    </row>
    <row r="5922" spans="1:11" x14ac:dyDescent="0.25">
      <c r="A5922" s="110"/>
      <c r="B5922" s="129"/>
      <c r="C5922" s="129"/>
      <c r="D5922" s="129"/>
      <c r="E5922" s="56"/>
      <c r="F5922" s="133"/>
      <c r="G5922" s="56"/>
      <c r="H5922" s="84"/>
      <c r="I5922" s="84"/>
      <c r="J5922" s="125"/>
      <c r="K5922" s="125"/>
    </row>
    <row r="5923" spans="1:11" x14ac:dyDescent="0.25">
      <c r="A5923" s="110"/>
      <c r="B5923" s="129"/>
      <c r="C5923" s="129"/>
      <c r="D5923" s="129"/>
      <c r="E5923" s="56"/>
      <c r="F5923" s="133"/>
      <c r="G5923" s="56"/>
      <c r="H5923" s="84"/>
      <c r="I5923" s="84"/>
      <c r="J5923" s="125"/>
      <c r="K5923" s="125"/>
    </row>
    <row r="5924" spans="1:11" x14ac:dyDescent="0.25">
      <c r="A5924" s="110"/>
      <c r="B5924" s="129"/>
      <c r="C5924" s="129"/>
      <c r="D5924" s="129"/>
      <c r="E5924" s="56"/>
      <c r="F5924" s="133"/>
      <c r="G5924" s="56"/>
      <c r="H5924" s="84"/>
      <c r="I5924" s="84"/>
      <c r="J5924" s="125"/>
      <c r="K5924" s="125"/>
    </row>
    <row r="5925" spans="1:11" x14ac:dyDescent="0.25">
      <c r="A5925" s="110"/>
      <c r="B5925" s="129"/>
      <c r="C5925" s="129"/>
      <c r="D5925" s="129"/>
      <c r="E5925" s="56"/>
      <c r="F5925" s="133"/>
      <c r="G5925" s="56"/>
      <c r="H5925" s="84"/>
      <c r="I5925" s="84"/>
      <c r="J5925" s="125"/>
      <c r="K5925" s="125"/>
    </row>
    <row r="5926" spans="1:11" x14ac:dyDescent="0.25">
      <c r="A5926" s="110"/>
      <c r="B5926" s="129"/>
      <c r="C5926" s="129"/>
      <c r="D5926" s="129"/>
      <c r="E5926" s="56"/>
      <c r="F5926" s="133"/>
      <c r="G5926" s="56"/>
      <c r="H5926" s="84"/>
      <c r="I5926" s="84"/>
      <c r="J5926" s="125"/>
      <c r="K5926" s="125"/>
    </row>
    <row r="5927" spans="1:11" x14ac:dyDescent="0.25">
      <c r="A5927" s="110"/>
      <c r="B5927" s="129"/>
      <c r="C5927" s="129"/>
      <c r="D5927" s="129"/>
      <c r="E5927" s="56"/>
      <c r="F5927" s="133"/>
      <c r="G5927" s="56"/>
      <c r="H5927" s="84"/>
      <c r="I5927" s="84"/>
      <c r="J5927" s="125"/>
      <c r="K5927" s="125"/>
    </row>
    <row r="5928" spans="1:11" x14ac:dyDescent="0.25">
      <c r="A5928" s="110"/>
      <c r="B5928" s="129"/>
      <c r="C5928" s="129"/>
      <c r="D5928" s="129"/>
      <c r="E5928" s="56"/>
      <c r="F5928" s="133"/>
      <c r="G5928" s="56"/>
      <c r="H5928" s="84"/>
      <c r="I5928" s="84"/>
      <c r="J5928" s="125"/>
      <c r="K5928" s="125"/>
    </row>
    <row r="5929" spans="1:11" x14ac:dyDescent="0.25">
      <c r="A5929" s="110"/>
      <c r="B5929" s="129"/>
      <c r="C5929" s="129"/>
      <c r="D5929" s="129"/>
      <c r="E5929" s="56"/>
      <c r="F5929" s="133"/>
      <c r="G5929" s="56"/>
      <c r="H5929" s="84"/>
      <c r="I5929" s="84"/>
      <c r="J5929" s="125"/>
      <c r="K5929" s="125"/>
    </row>
    <row r="5930" spans="1:11" x14ac:dyDescent="0.25">
      <c r="A5930" s="110"/>
      <c r="B5930" s="129"/>
      <c r="C5930" s="129"/>
      <c r="D5930" s="129"/>
      <c r="E5930" s="56"/>
      <c r="F5930" s="133"/>
      <c r="G5930" s="56"/>
      <c r="H5930" s="84"/>
      <c r="I5930" s="84"/>
      <c r="J5930" s="125"/>
      <c r="K5930" s="125"/>
    </row>
    <row r="5931" spans="1:11" x14ac:dyDescent="0.25">
      <c r="A5931" s="110"/>
      <c r="B5931" s="129"/>
      <c r="C5931" s="129"/>
      <c r="D5931" s="129"/>
      <c r="E5931" s="56"/>
      <c r="F5931" s="133"/>
      <c r="G5931" s="56"/>
      <c r="H5931" s="84"/>
      <c r="I5931" s="84"/>
      <c r="J5931" s="125"/>
      <c r="K5931" s="125"/>
    </row>
    <row r="5932" spans="1:11" x14ac:dyDescent="0.25">
      <c r="A5932" s="110"/>
      <c r="B5932" s="129"/>
      <c r="C5932" s="129"/>
      <c r="D5932" s="129"/>
      <c r="E5932" s="56"/>
      <c r="F5932" s="133"/>
      <c r="G5932" s="56"/>
      <c r="H5932" s="84"/>
      <c r="I5932" s="84"/>
      <c r="J5932" s="125"/>
      <c r="K5932" s="125"/>
    </row>
    <row r="5933" spans="1:11" x14ac:dyDescent="0.25">
      <c r="A5933" s="110"/>
      <c r="B5933" s="129"/>
      <c r="C5933" s="129"/>
      <c r="D5933" s="129"/>
      <c r="E5933" s="56"/>
      <c r="F5933" s="133"/>
      <c r="G5933" s="56"/>
      <c r="H5933" s="84"/>
      <c r="I5933" s="84"/>
      <c r="J5933" s="125"/>
      <c r="K5933" s="125"/>
    </row>
    <row r="5934" spans="1:11" x14ac:dyDescent="0.25">
      <c r="A5934" s="110"/>
      <c r="B5934" s="129"/>
      <c r="C5934" s="129"/>
      <c r="D5934" s="129"/>
      <c r="E5934" s="56"/>
      <c r="F5934" s="133"/>
      <c r="G5934" s="56"/>
      <c r="H5934" s="84"/>
      <c r="I5934" s="84"/>
      <c r="J5934" s="125"/>
      <c r="K5934" s="125"/>
    </row>
    <row r="5935" spans="1:11" x14ac:dyDescent="0.25">
      <c r="A5935" s="110"/>
      <c r="B5935" s="129"/>
      <c r="C5935" s="129"/>
      <c r="D5935" s="129"/>
      <c r="E5935" s="56"/>
      <c r="F5935" s="133"/>
      <c r="G5935" s="56"/>
      <c r="H5935" s="84"/>
      <c r="I5935" s="84"/>
      <c r="J5935" s="125"/>
      <c r="K5935" s="125"/>
    </row>
    <row r="5936" spans="1:11" x14ac:dyDescent="0.25">
      <c r="A5936" s="110"/>
      <c r="B5936" s="129"/>
      <c r="C5936" s="129"/>
      <c r="D5936" s="129"/>
      <c r="E5936" s="56"/>
      <c r="F5936" s="133"/>
      <c r="G5936" s="56"/>
      <c r="H5936" s="84"/>
      <c r="I5936" s="84"/>
      <c r="J5936" s="125"/>
      <c r="K5936" s="125"/>
    </row>
    <row r="5937" spans="1:11" x14ac:dyDescent="0.25">
      <c r="A5937" s="110"/>
      <c r="B5937" s="129"/>
      <c r="C5937" s="129"/>
      <c r="D5937" s="129"/>
      <c r="E5937" s="56"/>
      <c r="F5937" s="133"/>
      <c r="G5937" s="56"/>
      <c r="H5937" s="84"/>
      <c r="I5937" s="84"/>
      <c r="J5937" s="125"/>
      <c r="K5937" s="125"/>
    </row>
    <row r="5938" spans="1:11" x14ac:dyDescent="0.25">
      <c r="A5938" s="110"/>
      <c r="B5938" s="129"/>
      <c r="C5938" s="129"/>
      <c r="D5938" s="129"/>
      <c r="E5938" s="56"/>
      <c r="F5938" s="133"/>
      <c r="G5938" s="56"/>
      <c r="H5938" s="84"/>
      <c r="I5938" s="84"/>
      <c r="J5938" s="125"/>
      <c r="K5938" s="125"/>
    </row>
    <row r="5939" spans="1:11" x14ac:dyDescent="0.25">
      <c r="A5939" s="110"/>
      <c r="B5939" s="129"/>
      <c r="C5939" s="129"/>
      <c r="D5939" s="129"/>
      <c r="E5939" s="56"/>
      <c r="F5939" s="133"/>
      <c r="G5939" s="56"/>
      <c r="H5939" s="84"/>
      <c r="I5939" s="84"/>
      <c r="J5939" s="125"/>
      <c r="K5939" s="125"/>
    </row>
    <row r="5940" spans="1:11" x14ac:dyDescent="0.25">
      <c r="A5940" s="110"/>
      <c r="B5940" s="129"/>
      <c r="C5940" s="129"/>
      <c r="D5940" s="129"/>
      <c r="E5940" s="56"/>
      <c r="F5940" s="133"/>
      <c r="G5940" s="56"/>
      <c r="H5940" s="84"/>
      <c r="I5940" s="84"/>
      <c r="J5940" s="125"/>
      <c r="K5940" s="125"/>
    </row>
    <row r="5941" spans="1:11" x14ac:dyDescent="0.25">
      <c r="A5941" s="110"/>
      <c r="B5941" s="129"/>
      <c r="C5941" s="129"/>
      <c r="D5941" s="129"/>
      <c r="E5941" s="56"/>
      <c r="F5941" s="133"/>
      <c r="G5941" s="56"/>
      <c r="H5941" s="84"/>
      <c r="I5941" s="84"/>
      <c r="J5941" s="125"/>
      <c r="K5941" s="125"/>
    </row>
    <row r="5942" spans="1:11" x14ac:dyDescent="0.25">
      <c r="A5942" s="110"/>
      <c r="B5942" s="129"/>
      <c r="C5942" s="129"/>
      <c r="D5942" s="129"/>
      <c r="E5942" s="56"/>
      <c r="F5942" s="133"/>
      <c r="G5942" s="56"/>
      <c r="H5942" s="84"/>
      <c r="I5942" s="84"/>
      <c r="J5942" s="125"/>
      <c r="K5942" s="125"/>
    </row>
    <row r="5943" spans="1:11" x14ac:dyDescent="0.25">
      <c r="A5943" s="110"/>
      <c r="B5943" s="129"/>
      <c r="C5943" s="129"/>
      <c r="D5943" s="129"/>
      <c r="E5943" s="56"/>
      <c r="F5943" s="133"/>
      <c r="G5943" s="56"/>
      <c r="H5943" s="84"/>
      <c r="I5943" s="84"/>
      <c r="J5943" s="125"/>
      <c r="K5943" s="125"/>
    </row>
    <row r="5944" spans="1:11" x14ac:dyDescent="0.25">
      <c r="A5944" s="110"/>
      <c r="B5944" s="129"/>
      <c r="C5944" s="129"/>
      <c r="D5944" s="129"/>
      <c r="E5944" s="56"/>
      <c r="F5944" s="133"/>
      <c r="G5944" s="56"/>
      <c r="H5944" s="84"/>
      <c r="I5944" s="84"/>
      <c r="J5944" s="125"/>
      <c r="K5944" s="125"/>
    </row>
    <row r="5945" spans="1:11" x14ac:dyDescent="0.25">
      <c r="A5945" s="110"/>
      <c r="B5945" s="129"/>
      <c r="C5945" s="129"/>
      <c r="D5945" s="129"/>
      <c r="E5945" s="56"/>
      <c r="F5945" s="133"/>
      <c r="G5945" s="56"/>
      <c r="H5945" s="84"/>
      <c r="I5945" s="84"/>
      <c r="J5945" s="125"/>
      <c r="K5945" s="125"/>
    </row>
    <row r="5946" spans="1:11" x14ac:dyDescent="0.25">
      <c r="A5946" s="110"/>
      <c r="B5946" s="129"/>
      <c r="C5946" s="129"/>
      <c r="D5946" s="129"/>
      <c r="E5946" s="56"/>
      <c r="F5946" s="133"/>
      <c r="G5946" s="56"/>
      <c r="H5946" s="84"/>
      <c r="I5946" s="84"/>
      <c r="J5946" s="125"/>
      <c r="K5946" s="125"/>
    </row>
    <row r="5947" spans="1:11" x14ac:dyDescent="0.25">
      <c r="A5947" s="110"/>
      <c r="B5947" s="129"/>
      <c r="C5947" s="129"/>
      <c r="D5947" s="129"/>
      <c r="E5947" s="56"/>
      <c r="F5947" s="133"/>
      <c r="G5947" s="56"/>
      <c r="H5947" s="84"/>
      <c r="I5947" s="84"/>
      <c r="J5947" s="125"/>
      <c r="K5947" s="125"/>
    </row>
    <row r="5948" spans="1:11" x14ac:dyDescent="0.25">
      <c r="A5948" s="110"/>
      <c r="B5948" s="129"/>
      <c r="C5948" s="129"/>
      <c r="D5948" s="129"/>
      <c r="E5948" s="56"/>
      <c r="F5948" s="133"/>
      <c r="G5948" s="56"/>
      <c r="H5948" s="84"/>
      <c r="I5948" s="84"/>
      <c r="J5948" s="125"/>
      <c r="K5948" s="125"/>
    </row>
    <row r="5949" spans="1:11" x14ac:dyDescent="0.25">
      <c r="A5949" s="110"/>
      <c r="B5949" s="129"/>
      <c r="C5949" s="129"/>
      <c r="D5949" s="129"/>
      <c r="E5949" s="56"/>
      <c r="F5949" s="133"/>
      <c r="G5949" s="56"/>
      <c r="H5949" s="84"/>
      <c r="I5949" s="84"/>
      <c r="J5949" s="125"/>
      <c r="K5949" s="125"/>
    </row>
    <row r="5950" spans="1:11" x14ac:dyDescent="0.25">
      <c r="A5950" s="110"/>
      <c r="B5950" s="129"/>
      <c r="C5950" s="129"/>
      <c r="D5950" s="129"/>
      <c r="E5950" s="56"/>
      <c r="F5950" s="133"/>
      <c r="G5950" s="56"/>
      <c r="H5950" s="84"/>
      <c r="I5950" s="84"/>
      <c r="J5950" s="125"/>
      <c r="K5950" s="125"/>
    </row>
    <row r="5951" spans="1:11" x14ac:dyDescent="0.25">
      <c r="A5951" s="110"/>
      <c r="B5951" s="129"/>
      <c r="C5951" s="129"/>
      <c r="D5951" s="129"/>
      <c r="E5951" s="56"/>
      <c r="F5951" s="133"/>
      <c r="G5951" s="56"/>
      <c r="H5951" s="84"/>
      <c r="I5951" s="84"/>
      <c r="J5951" s="125"/>
      <c r="K5951" s="125"/>
    </row>
    <row r="5952" spans="1:11" x14ac:dyDescent="0.25">
      <c r="A5952" s="110"/>
      <c r="B5952" s="129"/>
      <c r="C5952" s="129"/>
      <c r="D5952" s="129"/>
      <c r="E5952" s="56"/>
      <c r="F5952" s="133"/>
      <c r="G5952" s="56"/>
      <c r="H5952" s="84"/>
      <c r="I5952" s="84"/>
      <c r="J5952" s="125"/>
      <c r="K5952" s="125"/>
    </row>
    <row r="5953" spans="1:11" x14ac:dyDescent="0.25">
      <c r="A5953" s="110"/>
      <c r="B5953" s="129"/>
      <c r="C5953" s="129"/>
      <c r="D5953" s="129"/>
      <c r="E5953" s="56"/>
      <c r="F5953" s="133"/>
      <c r="G5953" s="56"/>
      <c r="H5953" s="84"/>
      <c r="I5953" s="84"/>
      <c r="J5953" s="125"/>
      <c r="K5953" s="125"/>
    </row>
    <row r="5954" spans="1:11" x14ac:dyDescent="0.25">
      <c r="A5954" s="110"/>
      <c r="B5954" s="129"/>
      <c r="C5954" s="129"/>
      <c r="D5954" s="129"/>
      <c r="E5954" s="56"/>
      <c r="F5954" s="133"/>
      <c r="G5954" s="56"/>
      <c r="H5954" s="84"/>
      <c r="I5954" s="84"/>
      <c r="J5954" s="125"/>
      <c r="K5954" s="125"/>
    </row>
    <row r="5955" spans="1:11" x14ac:dyDescent="0.25">
      <c r="A5955" s="110"/>
      <c r="B5955" s="129"/>
      <c r="C5955" s="129"/>
      <c r="D5955" s="129"/>
      <c r="E5955" s="56"/>
      <c r="F5955" s="133"/>
      <c r="G5955" s="56"/>
      <c r="H5955" s="84"/>
      <c r="I5955" s="84"/>
      <c r="J5955" s="125"/>
      <c r="K5955" s="125"/>
    </row>
    <row r="5956" spans="1:11" x14ac:dyDescent="0.25">
      <c r="A5956" s="110"/>
      <c r="B5956" s="129"/>
      <c r="C5956" s="129"/>
      <c r="D5956" s="129"/>
      <c r="E5956" s="56"/>
      <c r="F5956" s="133"/>
      <c r="G5956" s="56"/>
      <c r="H5956" s="84"/>
      <c r="I5956" s="84"/>
      <c r="J5956" s="125"/>
      <c r="K5956" s="125"/>
    </row>
    <row r="5957" spans="1:11" x14ac:dyDescent="0.25">
      <c r="A5957" s="110"/>
      <c r="B5957" s="129"/>
      <c r="C5957" s="129"/>
      <c r="D5957" s="129"/>
      <c r="E5957" s="56"/>
      <c r="F5957" s="133"/>
      <c r="G5957" s="56"/>
      <c r="H5957" s="84"/>
      <c r="I5957" s="84"/>
      <c r="J5957" s="125"/>
      <c r="K5957" s="125"/>
    </row>
    <row r="5958" spans="1:11" x14ac:dyDescent="0.25">
      <c r="A5958" s="110"/>
      <c r="B5958" s="129"/>
      <c r="C5958" s="129"/>
      <c r="D5958" s="129"/>
      <c r="E5958" s="56"/>
      <c r="F5958" s="133"/>
      <c r="G5958" s="56"/>
      <c r="H5958" s="84"/>
      <c r="I5958" s="84"/>
      <c r="J5958" s="125"/>
      <c r="K5958" s="125"/>
    </row>
    <row r="5959" spans="1:11" x14ac:dyDescent="0.25">
      <c r="A5959" s="110"/>
      <c r="B5959" s="129"/>
      <c r="C5959" s="129"/>
      <c r="D5959" s="129"/>
      <c r="E5959" s="56"/>
      <c r="F5959" s="133"/>
      <c r="G5959" s="56"/>
      <c r="H5959" s="84"/>
      <c r="I5959" s="84"/>
      <c r="J5959" s="125"/>
      <c r="K5959" s="125"/>
    </row>
    <row r="5960" spans="1:11" x14ac:dyDescent="0.25">
      <c r="A5960" s="110"/>
      <c r="B5960" s="129"/>
      <c r="C5960" s="129"/>
      <c r="D5960" s="129"/>
      <c r="E5960" s="56"/>
      <c r="F5960" s="133"/>
      <c r="G5960" s="56"/>
      <c r="H5960" s="84"/>
      <c r="I5960" s="84"/>
      <c r="J5960" s="125"/>
      <c r="K5960" s="125"/>
    </row>
    <row r="5961" spans="1:11" x14ac:dyDescent="0.25">
      <c r="A5961" s="110"/>
      <c r="B5961" s="129"/>
      <c r="C5961" s="129"/>
      <c r="D5961" s="129"/>
      <c r="E5961" s="56"/>
      <c r="F5961" s="133"/>
      <c r="G5961" s="56"/>
      <c r="H5961" s="84"/>
      <c r="I5961" s="84"/>
      <c r="J5961" s="125"/>
      <c r="K5961" s="125"/>
    </row>
    <row r="5962" spans="1:11" x14ac:dyDescent="0.25">
      <c r="A5962" s="110"/>
      <c r="B5962" s="129"/>
      <c r="C5962" s="129"/>
      <c r="D5962" s="129"/>
      <c r="E5962" s="56"/>
      <c r="F5962" s="133"/>
      <c r="G5962" s="56"/>
      <c r="H5962" s="84"/>
      <c r="I5962" s="84"/>
      <c r="J5962" s="125"/>
      <c r="K5962" s="125"/>
    </row>
    <row r="5963" spans="1:11" x14ac:dyDescent="0.25">
      <c r="A5963" s="110"/>
      <c r="B5963" s="129"/>
      <c r="C5963" s="129"/>
      <c r="D5963" s="129"/>
      <c r="E5963" s="56"/>
      <c r="F5963" s="133"/>
      <c r="G5963" s="56"/>
      <c r="H5963" s="84"/>
      <c r="I5963" s="84"/>
      <c r="J5963" s="125"/>
      <c r="K5963" s="125"/>
    </row>
    <row r="5964" spans="1:11" x14ac:dyDescent="0.25">
      <c r="A5964" s="110"/>
      <c r="B5964" s="129"/>
      <c r="C5964" s="129"/>
      <c r="D5964" s="129"/>
      <c r="E5964" s="56"/>
      <c r="F5964" s="133"/>
      <c r="G5964" s="56"/>
      <c r="H5964" s="84"/>
      <c r="I5964" s="84"/>
      <c r="J5964" s="125"/>
      <c r="K5964" s="125"/>
    </row>
    <row r="5965" spans="1:11" x14ac:dyDescent="0.25">
      <c r="A5965" s="110"/>
      <c r="B5965" s="129"/>
      <c r="C5965" s="129"/>
      <c r="D5965" s="129"/>
      <c r="E5965" s="56"/>
      <c r="F5965" s="133"/>
      <c r="G5965" s="56"/>
      <c r="H5965" s="84"/>
      <c r="I5965" s="84"/>
      <c r="J5965" s="125"/>
      <c r="K5965" s="125"/>
    </row>
    <row r="5966" spans="1:11" x14ac:dyDescent="0.25">
      <c r="A5966" s="110"/>
      <c r="B5966" s="129"/>
      <c r="C5966" s="129"/>
      <c r="D5966" s="129"/>
      <c r="E5966" s="56"/>
      <c r="F5966" s="133"/>
      <c r="G5966" s="56"/>
      <c r="H5966" s="84"/>
      <c r="I5966" s="84"/>
      <c r="J5966" s="125"/>
      <c r="K5966" s="125"/>
    </row>
    <row r="5967" spans="1:11" x14ac:dyDescent="0.25">
      <c r="A5967" s="110"/>
      <c r="B5967" s="129"/>
      <c r="C5967" s="129"/>
      <c r="D5967" s="129"/>
      <c r="E5967" s="56"/>
      <c r="F5967" s="133"/>
      <c r="G5967" s="56"/>
      <c r="H5967" s="84"/>
      <c r="I5967" s="84"/>
      <c r="J5967" s="125"/>
      <c r="K5967" s="125"/>
    </row>
    <row r="5968" spans="1:11" x14ac:dyDescent="0.25">
      <c r="A5968" s="110"/>
      <c r="B5968" s="129"/>
      <c r="C5968" s="129"/>
      <c r="D5968" s="129"/>
      <c r="E5968" s="56"/>
      <c r="F5968" s="133"/>
      <c r="G5968" s="56"/>
      <c r="H5968" s="84"/>
      <c r="I5968" s="84"/>
      <c r="J5968" s="125"/>
      <c r="K5968" s="125"/>
    </row>
    <row r="5969" spans="1:11" x14ac:dyDescent="0.25">
      <c r="A5969" s="110"/>
      <c r="B5969" s="129"/>
      <c r="C5969" s="129"/>
      <c r="D5969" s="129"/>
      <c r="E5969" s="56"/>
      <c r="F5969" s="133"/>
      <c r="G5969" s="56"/>
      <c r="H5969" s="84"/>
      <c r="I5969" s="84"/>
      <c r="J5969" s="125"/>
      <c r="K5969" s="125"/>
    </row>
    <row r="5970" spans="1:11" x14ac:dyDescent="0.25">
      <c r="A5970" s="110"/>
      <c r="B5970" s="129"/>
      <c r="C5970" s="129"/>
      <c r="D5970" s="129"/>
      <c r="E5970" s="56"/>
      <c r="F5970" s="133"/>
      <c r="G5970" s="56"/>
      <c r="H5970" s="84"/>
      <c r="I5970" s="84"/>
      <c r="J5970" s="125"/>
      <c r="K5970" s="125"/>
    </row>
    <row r="5971" spans="1:11" x14ac:dyDescent="0.25">
      <c r="A5971" s="110"/>
      <c r="B5971" s="129"/>
      <c r="C5971" s="129"/>
      <c r="D5971" s="129"/>
      <c r="E5971" s="56"/>
      <c r="F5971" s="133"/>
      <c r="G5971" s="56"/>
      <c r="H5971" s="84"/>
      <c r="I5971" s="84"/>
      <c r="J5971" s="125"/>
      <c r="K5971" s="125"/>
    </row>
    <row r="5972" spans="1:11" x14ac:dyDescent="0.25">
      <c r="A5972" s="110"/>
      <c r="B5972" s="129"/>
      <c r="C5972" s="129"/>
      <c r="D5972" s="129"/>
      <c r="E5972" s="56"/>
      <c r="F5972" s="133"/>
      <c r="G5972" s="56"/>
      <c r="H5972" s="84"/>
      <c r="I5972" s="84"/>
      <c r="J5972" s="125"/>
      <c r="K5972" s="125"/>
    </row>
    <row r="5973" spans="1:11" x14ac:dyDescent="0.25">
      <c r="A5973" s="110"/>
      <c r="B5973" s="129"/>
      <c r="C5973" s="129"/>
      <c r="D5973" s="129"/>
      <c r="E5973" s="56"/>
      <c r="F5973" s="133"/>
      <c r="G5973" s="56"/>
      <c r="H5973" s="84"/>
      <c r="I5973" s="84"/>
      <c r="J5973" s="125"/>
      <c r="K5973" s="125"/>
    </row>
    <row r="5974" spans="1:11" x14ac:dyDescent="0.25">
      <c r="A5974" s="110"/>
      <c r="B5974" s="129"/>
      <c r="C5974" s="129"/>
      <c r="D5974" s="129"/>
      <c r="E5974" s="56"/>
      <c r="F5974" s="133"/>
      <c r="G5974" s="56"/>
      <c r="H5974" s="84"/>
      <c r="I5974" s="84"/>
      <c r="J5974" s="125"/>
      <c r="K5974" s="125"/>
    </row>
    <row r="5975" spans="1:11" x14ac:dyDescent="0.25">
      <c r="A5975" s="110"/>
      <c r="B5975" s="129"/>
      <c r="C5975" s="129"/>
      <c r="D5975" s="129"/>
      <c r="E5975" s="56"/>
      <c r="F5975" s="133"/>
      <c r="G5975" s="56"/>
      <c r="H5975" s="84"/>
      <c r="I5975" s="84"/>
      <c r="J5975" s="125"/>
      <c r="K5975" s="125"/>
    </row>
    <row r="5976" spans="1:11" x14ac:dyDescent="0.25">
      <c r="A5976" s="110"/>
      <c r="B5976" s="129"/>
      <c r="C5976" s="129"/>
      <c r="D5976" s="129"/>
      <c r="E5976" s="56"/>
      <c r="F5976" s="133"/>
      <c r="G5976" s="56"/>
      <c r="H5976" s="84"/>
      <c r="I5976" s="84"/>
      <c r="J5976" s="125"/>
      <c r="K5976" s="125"/>
    </row>
    <row r="5977" spans="1:11" x14ac:dyDescent="0.25">
      <c r="A5977" s="110"/>
      <c r="B5977" s="129"/>
      <c r="C5977" s="129"/>
      <c r="D5977" s="129"/>
      <c r="E5977" s="56"/>
      <c r="F5977" s="133"/>
      <c r="G5977" s="56"/>
      <c r="H5977" s="84"/>
      <c r="I5977" s="84"/>
      <c r="J5977" s="125"/>
      <c r="K5977" s="125"/>
    </row>
    <row r="5978" spans="1:11" x14ac:dyDescent="0.25">
      <c r="A5978" s="110"/>
      <c r="B5978" s="129"/>
      <c r="C5978" s="129"/>
      <c r="D5978" s="129"/>
      <c r="E5978" s="56"/>
      <c r="F5978" s="133"/>
      <c r="G5978" s="56"/>
      <c r="H5978" s="84"/>
      <c r="I5978" s="84"/>
      <c r="J5978" s="125"/>
      <c r="K5978" s="125"/>
    </row>
    <row r="5979" spans="1:11" x14ac:dyDescent="0.25">
      <c r="A5979" s="110"/>
      <c r="B5979" s="129"/>
      <c r="C5979" s="129"/>
      <c r="D5979" s="129"/>
      <c r="E5979" s="56"/>
      <c r="F5979" s="133"/>
      <c r="G5979" s="56"/>
      <c r="H5979" s="84"/>
      <c r="I5979" s="84"/>
      <c r="J5979" s="125"/>
      <c r="K5979" s="125"/>
    </row>
    <row r="5980" spans="1:11" x14ac:dyDescent="0.25">
      <c r="A5980" s="110"/>
      <c r="B5980" s="129"/>
      <c r="C5980" s="129"/>
      <c r="D5980" s="129"/>
      <c r="E5980" s="56"/>
      <c r="F5980" s="133"/>
      <c r="G5980" s="56"/>
      <c r="H5980" s="84"/>
      <c r="I5980" s="84"/>
      <c r="J5980" s="125"/>
      <c r="K5980" s="125"/>
    </row>
    <row r="5981" spans="1:11" x14ac:dyDescent="0.25">
      <c r="A5981" s="110"/>
      <c r="B5981" s="129"/>
      <c r="C5981" s="129"/>
      <c r="D5981" s="129"/>
      <c r="E5981" s="56"/>
      <c r="F5981" s="133"/>
      <c r="G5981" s="56"/>
      <c r="H5981" s="84"/>
      <c r="I5981" s="84"/>
      <c r="J5981" s="125"/>
      <c r="K5981" s="125"/>
    </row>
    <row r="5982" spans="1:11" x14ac:dyDescent="0.25">
      <c r="A5982" s="110"/>
      <c r="B5982" s="129"/>
      <c r="C5982" s="129"/>
      <c r="D5982" s="129"/>
      <c r="E5982" s="56"/>
      <c r="F5982" s="133"/>
      <c r="G5982" s="56"/>
      <c r="H5982" s="84"/>
      <c r="I5982" s="84"/>
      <c r="J5982" s="125"/>
      <c r="K5982" s="125"/>
    </row>
    <row r="5983" spans="1:11" x14ac:dyDescent="0.25">
      <c r="A5983" s="110"/>
      <c r="B5983" s="129"/>
      <c r="C5983" s="129"/>
      <c r="D5983" s="129"/>
      <c r="E5983" s="56"/>
      <c r="F5983" s="133"/>
      <c r="G5983" s="56"/>
      <c r="H5983" s="84"/>
      <c r="I5983" s="84"/>
      <c r="J5983" s="125"/>
      <c r="K5983" s="125"/>
    </row>
    <row r="5984" spans="1:11" x14ac:dyDescent="0.25">
      <c r="A5984" s="110"/>
      <c r="B5984" s="129"/>
      <c r="C5984" s="129"/>
      <c r="D5984" s="129"/>
      <c r="E5984" s="56"/>
      <c r="F5984" s="133"/>
      <c r="G5984" s="56"/>
      <c r="H5984" s="84"/>
      <c r="I5984" s="84"/>
      <c r="J5984" s="125"/>
      <c r="K5984" s="125"/>
    </row>
    <row r="5985" spans="1:11" x14ac:dyDescent="0.25">
      <c r="A5985" s="110"/>
      <c r="B5985" s="129"/>
      <c r="C5985" s="129"/>
      <c r="D5985" s="129"/>
      <c r="E5985" s="56"/>
      <c r="F5985" s="133"/>
      <c r="G5985" s="56"/>
      <c r="H5985" s="84"/>
      <c r="I5985" s="84"/>
      <c r="J5985" s="125"/>
      <c r="K5985" s="125"/>
    </row>
    <row r="5986" spans="1:11" x14ac:dyDescent="0.25">
      <c r="A5986" s="110"/>
      <c r="B5986" s="129"/>
      <c r="C5986" s="129"/>
      <c r="D5986" s="129"/>
      <c r="E5986" s="56"/>
      <c r="F5986" s="133"/>
      <c r="G5986" s="56"/>
      <c r="H5986" s="84"/>
      <c r="I5986" s="84"/>
      <c r="J5986" s="125"/>
      <c r="K5986" s="125"/>
    </row>
    <row r="5987" spans="1:11" x14ac:dyDescent="0.25">
      <c r="A5987" s="110"/>
      <c r="B5987" s="129"/>
      <c r="C5987" s="129"/>
      <c r="D5987" s="129"/>
      <c r="E5987" s="56"/>
      <c r="F5987" s="133"/>
      <c r="G5987" s="56"/>
      <c r="H5987" s="84"/>
      <c r="I5987" s="84"/>
      <c r="J5987" s="125"/>
      <c r="K5987" s="125"/>
    </row>
    <row r="5988" spans="1:11" x14ac:dyDescent="0.25">
      <c r="A5988" s="110"/>
      <c r="B5988" s="129"/>
      <c r="C5988" s="129"/>
      <c r="D5988" s="129"/>
      <c r="E5988" s="56"/>
      <c r="F5988" s="133"/>
      <c r="G5988" s="56"/>
      <c r="H5988" s="84"/>
      <c r="I5988" s="84"/>
      <c r="J5988" s="125"/>
      <c r="K5988" s="125"/>
    </row>
    <row r="5989" spans="1:11" x14ac:dyDescent="0.25">
      <c r="A5989" s="110"/>
      <c r="B5989" s="129"/>
      <c r="C5989" s="129"/>
      <c r="D5989" s="129"/>
      <c r="E5989" s="56"/>
      <c r="F5989" s="133"/>
      <c r="G5989" s="56"/>
      <c r="H5989" s="84"/>
      <c r="I5989" s="84"/>
      <c r="J5989" s="125"/>
      <c r="K5989" s="125"/>
    </row>
    <row r="5990" spans="1:11" x14ac:dyDescent="0.25">
      <c r="A5990" s="110"/>
      <c r="B5990" s="129"/>
      <c r="C5990" s="129"/>
      <c r="D5990" s="129"/>
      <c r="E5990" s="56"/>
      <c r="F5990" s="133"/>
      <c r="G5990" s="56"/>
      <c r="H5990" s="84"/>
      <c r="I5990" s="84"/>
      <c r="J5990" s="125"/>
      <c r="K5990" s="125"/>
    </row>
    <row r="5991" spans="1:11" x14ac:dyDescent="0.25">
      <c r="A5991" s="110"/>
      <c r="B5991" s="129"/>
      <c r="C5991" s="129"/>
      <c r="D5991" s="129"/>
      <c r="E5991" s="56"/>
      <c r="F5991" s="133"/>
      <c r="G5991" s="56"/>
      <c r="H5991" s="84"/>
      <c r="I5991" s="84"/>
      <c r="J5991" s="125"/>
      <c r="K5991" s="125"/>
    </row>
    <row r="5992" spans="1:11" x14ac:dyDescent="0.25">
      <c r="A5992" s="110"/>
      <c r="B5992" s="129"/>
      <c r="C5992" s="129"/>
      <c r="D5992" s="129"/>
      <c r="E5992" s="56"/>
      <c r="F5992" s="133"/>
      <c r="G5992" s="56"/>
      <c r="H5992" s="84"/>
      <c r="I5992" s="84"/>
      <c r="J5992" s="125"/>
      <c r="K5992" s="125"/>
    </row>
    <row r="5993" spans="1:11" x14ac:dyDescent="0.25">
      <c r="A5993" s="110"/>
      <c r="B5993" s="129"/>
      <c r="C5993" s="129"/>
      <c r="D5993" s="129"/>
      <c r="E5993" s="56"/>
      <c r="F5993" s="133"/>
      <c r="G5993" s="56"/>
      <c r="H5993" s="84"/>
      <c r="I5993" s="84"/>
      <c r="J5993" s="125"/>
      <c r="K5993" s="125"/>
    </row>
    <row r="5994" spans="1:11" x14ac:dyDescent="0.25">
      <c r="A5994" s="110"/>
      <c r="B5994" s="129"/>
      <c r="C5994" s="129"/>
      <c r="D5994" s="129"/>
      <c r="E5994" s="56"/>
      <c r="F5994" s="133"/>
      <c r="G5994" s="56"/>
      <c r="H5994" s="84"/>
      <c r="I5994" s="84"/>
      <c r="J5994" s="125"/>
      <c r="K5994" s="125"/>
    </row>
    <row r="5995" spans="1:11" x14ac:dyDescent="0.25">
      <c r="A5995" s="110"/>
      <c r="B5995" s="129"/>
      <c r="C5995" s="129"/>
      <c r="D5995" s="129"/>
      <c r="E5995" s="56"/>
      <c r="F5995" s="133"/>
      <c r="G5995" s="56"/>
      <c r="H5995" s="84"/>
      <c r="I5995" s="84"/>
      <c r="J5995" s="125"/>
      <c r="K5995" s="125"/>
    </row>
    <row r="5996" spans="1:11" x14ac:dyDescent="0.25">
      <c r="A5996" s="110"/>
      <c r="B5996" s="129"/>
      <c r="C5996" s="129"/>
      <c r="D5996" s="129"/>
      <c r="E5996" s="56"/>
      <c r="F5996" s="133"/>
      <c r="G5996" s="56"/>
      <c r="H5996" s="84"/>
      <c r="I5996" s="84"/>
      <c r="J5996" s="125"/>
      <c r="K5996" s="125"/>
    </row>
    <row r="5997" spans="1:11" x14ac:dyDescent="0.25">
      <c r="A5997" s="110"/>
      <c r="B5997" s="129"/>
      <c r="C5997" s="129"/>
      <c r="D5997" s="129"/>
      <c r="E5997" s="56"/>
      <c r="F5997" s="133"/>
      <c r="G5997" s="56"/>
      <c r="H5997" s="84"/>
      <c r="I5997" s="84"/>
      <c r="J5997" s="125"/>
      <c r="K5997" s="125"/>
    </row>
    <row r="5998" spans="1:11" x14ac:dyDescent="0.25">
      <c r="A5998" s="110"/>
      <c r="B5998" s="129"/>
      <c r="C5998" s="129"/>
      <c r="D5998" s="129"/>
      <c r="E5998" s="56"/>
      <c r="F5998" s="133"/>
      <c r="G5998" s="56"/>
      <c r="H5998" s="84"/>
      <c r="I5998" s="84"/>
      <c r="J5998" s="125"/>
      <c r="K5998" s="125"/>
    </row>
    <row r="5999" spans="1:11" x14ac:dyDescent="0.25">
      <c r="A5999" s="110"/>
      <c r="B5999" s="129"/>
      <c r="C5999" s="129"/>
      <c r="D5999" s="129"/>
      <c r="E5999" s="56"/>
      <c r="F5999" s="133"/>
      <c r="G5999" s="56"/>
      <c r="H5999" s="84"/>
      <c r="I5999" s="84"/>
      <c r="J5999" s="125"/>
      <c r="K5999" s="125"/>
    </row>
    <row r="6000" spans="1:11" x14ac:dyDescent="0.25">
      <c r="A6000" s="110"/>
      <c r="B6000" s="129"/>
      <c r="C6000" s="129"/>
      <c r="D6000" s="129"/>
      <c r="E6000" s="56"/>
      <c r="F6000" s="133"/>
      <c r="G6000" s="56"/>
      <c r="H6000" s="84"/>
      <c r="I6000" s="84"/>
      <c r="J6000" s="125"/>
      <c r="K6000" s="125"/>
    </row>
    <row r="6001" spans="1:11" x14ac:dyDescent="0.25">
      <c r="A6001" s="110"/>
      <c r="B6001" s="129"/>
      <c r="C6001" s="129"/>
      <c r="D6001" s="129"/>
      <c r="E6001" s="56"/>
      <c r="F6001" s="133"/>
      <c r="G6001" s="56"/>
      <c r="H6001" s="84"/>
      <c r="I6001" s="84"/>
      <c r="J6001" s="125"/>
      <c r="K6001" s="125"/>
    </row>
    <row r="6002" spans="1:11" x14ac:dyDescent="0.25">
      <c r="A6002" s="110"/>
      <c r="B6002" s="129"/>
      <c r="C6002" s="129"/>
      <c r="D6002" s="129"/>
      <c r="E6002" s="56"/>
      <c r="F6002" s="133"/>
      <c r="G6002" s="56"/>
      <c r="H6002" s="84"/>
      <c r="I6002" s="84"/>
      <c r="J6002" s="125"/>
      <c r="K6002" s="125"/>
    </row>
    <row r="6003" spans="1:11" x14ac:dyDescent="0.25">
      <c r="A6003" s="110"/>
      <c r="B6003" s="129"/>
      <c r="C6003" s="129"/>
      <c r="D6003" s="129"/>
      <c r="E6003" s="56"/>
      <c r="F6003" s="133"/>
      <c r="G6003" s="56"/>
      <c r="H6003" s="84"/>
      <c r="I6003" s="84"/>
      <c r="J6003" s="125"/>
      <c r="K6003" s="125"/>
    </row>
    <row r="6004" spans="1:11" x14ac:dyDescent="0.25">
      <c r="A6004" s="110"/>
      <c r="B6004" s="129"/>
      <c r="C6004" s="129"/>
      <c r="D6004" s="129"/>
      <c r="E6004" s="56"/>
      <c r="F6004" s="133"/>
      <c r="G6004" s="56"/>
      <c r="H6004" s="84"/>
      <c r="I6004" s="84"/>
      <c r="J6004" s="125"/>
      <c r="K6004" s="125"/>
    </row>
    <row r="6005" spans="1:11" x14ac:dyDescent="0.25">
      <c r="A6005" s="110"/>
      <c r="B6005" s="129"/>
      <c r="C6005" s="129"/>
      <c r="D6005" s="129"/>
      <c r="E6005" s="56"/>
      <c r="F6005" s="133"/>
      <c r="G6005" s="56"/>
      <c r="H6005" s="84"/>
      <c r="I6005" s="84"/>
      <c r="J6005" s="125"/>
      <c r="K6005" s="125"/>
    </row>
    <row r="6006" spans="1:11" x14ac:dyDescent="0.25">
      <c r="A6006" s="110"/>
      <c r="B6006" s="129"/>
      <c r="C6006" s="129"/>
      <c r="D6006" s="129"/>
      <c r="E6006" s="56"/>
      <c r="F6006" s="133"/>
      <c r="G6006" s="56"/>
      <c r="H6006" s="84"/>
      <c r="I6006" s="84"/>
      <c r="J6006" s="125"/>
      <c r="K6006" s="125"/>
    </row>
    <row r="6007" spans="1:11" x14ac:dyDescent="0.25">
      <c r="A6007" s="110"/>
      <c r="B6007" s="129"/>
      <c r="C6007" s="129"/>
      <c r="D6007" s="129"/>
      <c r="E6007" s="56"/>
      <c r="F6007" s="133"/>
      <c r="G6007" s="56"/>
      <c r="H6007" s="84"/>
      <c r="I6007" s="84"/>
      <c r="J6007" s="125"/>
      <c r="K6007" s="125"/>
    </row>
    <row r="6008" spans="1:11" x14ac:dyDescent="0.25">
      <c r="A6008" s="110"/>
      <c r="B6008" s="129"/>
      <c r="C6008" s="129"/>
      <c r="D6008" s="129"/>
      <c r="E6008" s="56"/>
      <c r="F6008" s="133"/>
      <c r="G6008" s="56"/>
      <c r="H6008" s="84"/>
      <c r="I6008" s="84"/>
      <c r="J6008" s="125"/>
      <c r="K6008" s="125"/>
    </row>
    <row r="6009" spans="1:11" x14ac:dyDescent="0.25">
      <c r="A6009" s="110"/>
      <c r="B6009" s="129"/>
      <c r="C6009" s="129"/>
      <c r="D6009" s="129"/>
      <c r="E6009" s="56"/>
      <c r="F6009" s="133"/>
      <c r="G6009" s="56"/>
      <c r="H6009" s="84"/>
      <c r="I6009" s="84"/>
      <c r="J6009" s="125"/>
      <c r="K6009" s="125"/>
    </row>
    <row r="6010" spans="1:11" x14ac:dyDescent="0.25">
      <c r="A6010" s="110"/>
      <c r="B6010" s="129"/>
      <c r="C6010" s="129"/>
      <c r="D6010" s="129"/>
      <c r="E6010" s="56"/>
      <c r="F6010" s="133"/>
      <c r="G6010" s="56"/>
      <c r="H6010" s="84"/>
      <c r="I6010" s="84"/>
      <c r="J6010" s="125"/>
      <c r="K6010" s="125"/>
    </row>
    <row r="6011" spans="1:11" x14ac:dyDescent="0.25">
      <c r="A6011" s="110"/>
      <c r="B6011" s="129"/>
      <c r="C6011" s="129"/>
      <c r="D6011" s="129"/>
      <c r="E6011" s="56"/>
      <c r="F6011" s="133"/>
      <c r="G6011" s="56"/>
      <c r="H6011" s="84"/>
      <c r="I6011" s="84"/>
      <c r="J6011" s="125"/>
      <c r="K6011" s="125"/>
    </row>
    <row r="6012" spans="1:11" x14ac:dyDescent="0.25">
      <c r="A6012" s="110"/>
      <c r="B6012" s="129"/>
      <c r="C6012" s="129"/>
      <c r="D6012" s="129"/>
      <c r="E6012" s="56"/>
      <c r="F6012" s="133"/>
      <c r="G6012" s="56"/>
      <c r="H6012" s="84"/>
      <c r="I6012" s="84"/>
      <c r="J6012" s="125"/>
      <c r="K6012" s="125"/>
    </row>
    <row r="6013" spans="1:11" x14ac:dyDescent="0.25">
      <c r="A6013" s="110"/>
      <c r="B6013" s="129"/>
      <c r="C6013" s="129"/>
      <c r="D6013" s="129"/>
      <c r="E6013" s="56"/>
      <c r="F6013" s="133"/>
      <c r="G6013" s="56"/>
      <c r="H6013" s="84"/>
      <c r="I6013" s="84"/>
      <c r="J6013" s="125"/>
      <c r="K6013" s="125"/>
    </row>
    <row r="6014" spans="1:11" x14ac:dyDescent="0.25">
      <c r="A6014" s="110"/>
      <c r="B6014" s="129"/>
      <c r="C6014" s="129"/>
      <c r="D6014" s="129"/>
      <c r="E6014" s="56"/>
      <c r="F6014" s="133"/>
      <c r="G6014" s="56"/>
      <c r="H6014" s="84"/>
      <c r="I6014" s="84"/>
      <c r="J6014" s="125"/>
      <c r="K6014" s="125"/>
    </row>
    <row r="6015" spans="1:11" x14ac:dyDescent="0.25">
      <c r="A6015" s="110"/>
      <c r="B6015" s="129"/>
      <c r="C6015" s="129"/>
      <c r="D6015" s="129"/>
      <c r="E6015" s="56"/>
      <c r="F6015" s="133"/>
      <c r="G6015" s="56"/>
      <c r="H6015" s="84"/>
      <c r="I6015" s="84"/>
      <c r="J6015" s="125"/>
      <c r="K6015" s="125"/>
    </row>
    <row r="6016" spans="1:11" x14ac:dyDescent="0.25">
      <c r="A6016" s="110"/>
      <c r="B6016" s="129"/>
      <c r="C6016" s="129"/>
      <c r="D6016" s="129"/>
      <c r="E6016" s="56"/>
      <c r="F6016" s="133"/>
      <c r="G6016" s="56"/>
      <c r="H6016" s="84"/>
      <c r="I6016" s="84"/>
      <c r="J6016" s="125"/>
      <c r="K6016" s="125"/>
    </row>
    <row r="6017" spans="1:11" x14ac:dyDescent="0.25">
      <c r="A6017" s="110"/>
      <c r="B6017" s="129"/>
      <c r="C6017" s="129"/>
      <c r="D6017" s="129"/>
      <c r="E6017" s="56"/>
      <c r="F6017" s="133"/>
      <c r="G6017" s="56"/>
      <c r="H6017" s="84"/>
      <c r="I6017" s="84"/>
      <c r="J6017" s="125"/>
      <c r="K6017" s="125"/>
    </row>
    <row r="6018" spans="1:11" x14ac:dyDescent="0.25">
      <c r="A6018" s="110"/>
      <c r="B6018" s="129"/>
      <c r="C6018" s="129"/>
      <c r="D6018" s="129"/>
      <c r="E6018" s="56"/>
      <c r="F6018" s="133"/>
      <c r="G6018" s="56"/>
      <c r="H6018" s="84"/>
      <c r="I6018" s="84"/>
      <c r="J6018" s="125"/>
      <c r="K6018" s="125"/>
    </row>
    <row r="6019" spans="1:11" x14ac:dyDescent="0.25">
      <c r="A6019" s="110"/>
      <c r="B6019" s="129"/>
      <c r="C6019" s="129"/>
      <c r="D6019" s="129"/>
      <c r="E6019" s="56"/>
      <c r="F6019" s="133"/>
      <c r="G6019" s="56"/>
      <c r="H6019" s="84"/>
      <c r="I6019" s="84"/>
      <c r="J6019" s="125"/>
      <c r="K6019" s="125"/>
    </row>
    <row r="6020" spans="1:11" x14ac:dyDescent="0.25">
      <c r="A6020" s="110"/>
      <c r="B6020" s="129"/>
      <c r="C6020" s="129"/>
      <c r="D6020" s="129"/>
      <c r="E6020" s="56"/>
      <c r="F6020" s="133"/>
      <c r="G6020" s="56"/>
      <c r="H6020" s="84"/>
      <c r="I6020" s="84"/>
      <c r="J6020" s="125"/>
      <c r="K6020" s="125"/>
    </row>
    <row r="6021" spans="1:11" x14ac:dyDescent="0.25">
      <c r="A6021" s="110"/>
      <c r="B6021" s="129"/>
      <c r="C6021" s="129"/>
      <c r="D6021" s="129"/>
      <c r="E6021" s="56"/>
      <c r="F6021" s="133"/>
      <c r="G6021" s="56"/>
      <c r="H6021" s="84"/>
      <c r="I6021" s="84"/>
      <c r="J6021" s="125"/>
      <c r="K6021" s="125"/>
    </row>
    <row r="6022" spans="1:11" x14ac:dyDescent="0.25">
      <c r="A6022" s="110"/>
      <c r="B6022" s="129"/>
      <c r="C6022" s="129"/>
      <c r="D6022" s="129"/>
      <c r="E6022" s="56"/>
      <c r="F6022" s="133"/>
      <c r="G6022" s="56"/>
      <c r="H6022" s="84"/>
      <c r="I6022" s="84"/>
      <c r="J6022" s="125"/>
      <c r="K6022" s="125"/>
    </row>
    <row r="6023" spans="1:11" x14ac:dyDescent="0.25">
      <c r="A6023" s="110"/>
      <c r="B6023" s="129"/>
      <c r="C6023" s="129"/>
      <c r="D6023" s="129"/>
      <c r="E6023" s="56"/>
      <c r="F6023" s="133"/>
      <c r="G6023" s="56"/>
      <c r="H6023" s="84"/>
      <c r="I6023" s="84"/>
      <c r="J6023" s="125"/>
      <c r="K6023" s="125"/>
    </row>
    <row r="6024" spans="1:11" x14ac:dyDescent="0.25">
      <c r="A6024" s="110"/>
      <c r="B6024" s="129"/>
      <c r="C6024" s="129"/>
      <c r="D6024" s="129"/>
      <c r="E6024" s="56"/>
      <c r="F6024" s="133"/>
      <c r="G6024" s="56"/>
      <c r="H6024" s="84"/>
      <c r="I6024" s="84"/>
      <c r="J6024" s="125"/>
      <c r="K6024" s="125"/>
    </row>
    <row r="6025" spans="1:11" x14ac:dyDescent="0.25">
      <c r="A6025" s="110"/>
      <c r="B6025" s="129"/>
      <c r="C6025" s="129"/>
      <c r="D6025" s="129"/>
      <c r="E6025" s="56"/>
      <c r="F6025" s="133"/>
      <c r="G6025" s="56"/>
      <c r="H6025" s="84"/>
      <c r="I6025" s="84"/>
      <c r="J6025" s="125"/>
      <c r="K6025" s="125"/>
    </row>
    <row r="6026" spans="1:11" x14ac:dyDescent="0.25">
      <c r="A6026" s="110"/>
      <c r="B6026" s="129"/>
      <c r="C6026" s="129"/>
      <c r="D6026" s="129"/>
      <c r="E6026" s="56"/>
      <c r="F6026" s="133"/>
      <c r="G6026" s="56"/>
      <c r="H6026" s="84"/>
      <c r="I6026" s="84"/>
      <c r="J6026" s="125"/>
      <c r="K6026" s="125"/>
    </row>
    <row r="6027" spans="1:11" x14ac:dyDescent="0.25">
      <c r="A6027" s="110"/>
      <c r="B6027" s="129"/>
      <c r="C6027" s="129"/>
      <c r="D6027" s="129"/>
      <c r="E6027" s="56"/>
      <c r="F6027" s="133"/>
      <c r="G6027" s="56"/>
      <c r="H6027" s="84"/>
      <c r="I6027" s="84"/>
      <c r="J6027" s="125"/>
      <c r="K6027" s="125"/>
    </row>
    <row r="6028" spans="1:11" x14ac:dyDescent="0.25">
      <c r="A6028" s="110"/>
      <c r="B6028" s="129"/>
      <c r="C6028" s="129"/>
      <c r="D6028" s="129"/>
      <c r="E6028" s="56"/>
      <c r="F6028" s="133"/>
      <c r="G6028" s="56"/>
      <c r="H6028" s="84"/>
      <c r="I6028" s="84"/>
      <c r="J6028" s="125"/>
      <c r="K6028" s="125"/>
    </row>
    <row r="6029" spans="1:11" x14ac:dyDescent="0.25">
      <c r="A6029" s="110"/>
      <c r="B6029" s="129"/>
      <c r="C6029" s="129"/>
      <c r="D6029" s="129"/>
      <c r="E6029" s="56"/>
      <c r="F6029" s="133"/>
      <c r="G6029" s="56"/>
      <c r="H6029" s="84"/>
      <c r="I6029" s="84"/>
      <c r="J6029" s="125"/>
      <c r="K6029" s="125"/>
    </row>
    <row r="6030" spans="1:11" x14ac:dyDescent="0.25">
      <c r="A6030" s="110"/>
      <c r="B6030" s="129"/>
      <c r="C6030" s="129"/>
      <c r="D6030" s="129"/>
      <c r="E6030" s="56"/>
      <c r="F6030" s="133"/>
      <c r="G6030" s="56"/>
      <c r="H6030" s="84"/>
      <c r="I6030" s="84"/>
      <c r="J6030" s="125"/>
      <c r="K6030" s="125"/>
    </row>
    <row r="6031" spans="1:11" x14ac:dyDescent="0.25">
      <c r="A6031" s="110"/>
      <c r="B6031" s="129"/>
      <c r="C6031" s="129"/>
      <c r="D6031" s="129"/>
      <c r="E6031" s="56"/>
      <c r="F6031" s="133"/>
      <c r="G6031" s="56"/>
      <c r="H6031" s="84"/>
      <c r="I6031" s="84"/>
      <c r="J6031" s="125"/>
      <c r="K6031" s="125"/>
    </row>
    <row r="6032" spans="1:11" x14ac:dyDescent="0.25">
      <c r="A6032" s="110"/>
      <c r="B6032" s="129"/>
      <c r="C6032" s="129"/>
      <c r="D6032" s="129"/>
      <c r="E6032" s="56"/>
      <c r="F6032" s="133"/>
      <c r="G6032" s="56"/>
      <c r="H6032" s="84"/>
      <c r="I6032" s="84"/>
      <c r="J6032" s="125"/>
      <c r="K6032" s="125"/>
    </row>
    <row r="6033" spans="1:11" x14ac:dyDescent="0.25">
      <c r="A6033" s="110"/>
      <c r="B6033" s="129"/>
      <c r="C6033" s="129"/>
      <c r="D6033" s="129"/>
      <c r="E6033" s="56"/>
      <c r="F6033" s="133"/>
      <c r="G6033" s="56"/>
      <c r="H6033" s="84"/>
      <c r="I6033" s="84"/>
      <c r="J6033" s="125"/>
      <c r="K6033" s="125"/>
    </row>
    <row r="6034" spans="1:11" x14ac:dyDescent="0.25">
      <c r="A6034" s="110"/>
      <c r="B6034" s="129"/>
      <c r="C6034" s="129"/>
      <c r="D6034" s="129"/>
      <c r="E6034" s="56"/>
      <c r="F6034" s="133"/>
      <c r="G6034" s="56"/>
      <c r="H6034" s="84"/>
      <c r="I6034" s="84"/>
      <c r="J6034" s="125"/>
      <c r="K6034" s="125"/>
    </row>
    <row r="6035" spans="1:11" x14ac:dyDescent="0.25">
      <c r="A6035" s="110"/>
      <c r="B6035" s="129"/>
      <c r="C6035" s="129"/>
      <c r="D6035" s="129"/>
      <c r="E6035" s="56"/>
      <c r="F6035" s="133"/>
      <c r="G6035" s="56"/>
      <c r="H6035" s="84"/>
      <c r="I6035" s="84"/>
      <c r="J6035" s="125"/>
      <c r="K6035" s="125"/>
    </row>
    <row r="6036" spans="1:11" x14ac:dyDescent="0.25">
      <c r="A6036" s="110"/>
      <c r="B6036" s="129"/>
      <c r="C6036" s="129"/>
      <c r="D6036" s="129"/>
      <c r="E6036" s="56"/>
      <c r="F6036" s="133"/>
      <c r="G6036" s="56"/>
      <c r="H6036" s="84"/>
      <c r="I6036" s="84"/>
      <c r="J6036" s="125"/>
      <c r="K6036" s="125"/>
    </row>
    <row r="6037" spans="1:11" x14ac:dyDescent="0.25">
      <c r="A6037" s="110"/>
      <c r="B6037" s="129"/>
      <c r="C6037" s="129"/>
      <c r="D6037" s="129"/>
      <c r="E6037" s="56"/>
      <c r="F6037" s="133"/>
      <c r="G6037" s="56"/>
      <c r="H6037" s="84"/>
      <c r="I6037" s="84"/>
      <c r="J6037" s="125"/>
      <c r="K6037" s="125"/>
    </row>
    <row r="6038" spans="1:11" x14ac:dyDescent="0.25">
      <c r="A6038" s="110"/>
      <c r="B6038" s="129"/>
      <c r="C6038" s="129"/>
      <c r="D6038" s="129"/>
      <c r="E6038" s="56"/>
      <c r="F6038" s="133"/>
      <c r="G6038" s="56"/>
      <c r="H6038" s="84"/>
      <c r="I6038" s="84"/>
      <c r="J6038" s="125"/>
      <c r="K6038" s="125"/>
    </row>
    <row r="6039" spans="1:11" x14ac:dyDescent="0.25">
      <c r="A6039" s="110"/>
      <c r="B6039" s="129"/>
      <c r="C6039" s="129"/>
      <c r="D6039" s="129"/>
      <c r="E6039" s="56"/>
      <c r="F6039" s="133"/>
      <c r="G6039" s="56"/>
      <c r="H6039" s="84"/>
      <c r="I6039" s="84"/>
      <c r="J6039" s="125"/>
      <c r="K6039" s="125"/>
    </row>
    <row r="6040" spans="1:11" x14ac:dyDescent="0.25">
      <c r="A6040" s="110"/>
      <c r="B6040" s="129"/>
      <c r="C6040" s="129"/>
      <c r="D6040" s="129"/>
      <c r="E6040" s="56"/>
      <c r="F6040" s="133"/>
      <c r="G6040" s="56"/>
      <c r="H6040" s="84"/>
      <c r="I6040" s="84"/>
      <c r="J6040" s="125"/>
      <c r="K6040" s="125"/>
    </row>
    <row r="6041" spans="1:11" x14ac:dyDescent="0.25">
      <c r="A6041" s="110"/>
      <c r="B6041" s="129"/>
      <c r="C6041" s="129"/>
      <c r="D6041" s="129"/>
      <c r="E6041" s="56"/>
      <c r="F6041" s="133"/>
      <c r="G6041" s="56"/>
      <c r="H6041" s="84"/>
      <c r="I6041" s="84"/>
      <c r="J6041" s="125"/>
      <c r="K6041" s="125"/>
    </row>
    <row r="6042" spans="1:11" x14ac:dyDescent="0.25">
      <c r="A6042" s="110"/>
      <c r="B6042" s="129"/>
      <c r="C6042" s="129"/>
      <c r="D6042" s="129"/>
      <c r="E6042" s="56"/>
      <c r="F6042" s="133"/>
      <c r="G6042" s="56"/>
      <c r="H6042" s="84"/>
      <c r="I6042" s="84"/>
      <c r="J6042" s="125"/>
      <c r="K6042" s="125"/>
    </row>
    <row r="6043" spans="1:11" x14ac:dyDescent="0.25">
      <c r="A6043" s="110"/>
      <c r="B6043" s="129"/>
      <c r="C6043" s="129"/>
      <c r="D6043" s="129"/>
      <c r="E6043" s="56"/>
      <c r="F6043" s="133"/>
      <c r="G6043" s="56"/>
      <c r="H6043" s="84"/>
      <c r="I6043" s="84"/>
      <c r="J6043" s="125"/>
      <c r="K6043" s="125"/>
    </row>
    <row r="6044" spans="1:11" x14ac:dyDescent="0.25">
      <c r="A6044" s="110"/>
      <c r="B6044" s="129"/>
      <c r="C6044" s="129"/>
      <c r="D6044" s="129"/>
      <c r="E6044" s="56"/>
      <c r="F6044" s="133"/>
      <c r="G6044" s="56"/>
      <c r="H6044" s="84"/>
      <c r="I6044" s="84"/>
      <c r="J6044" s="125"/>
      <c r="K6044" s="125"/>
    </row>
    <row r="6045" spans="1:11" x14ac:dyDescent="0.25">
      <c r="A6045" s="110"/>
      <c r="B6045" s="129"/>
      <c r="C6045" s="129"/>
      <c r="D6045" s="129"/>
      <c r="E6045" s="56"/>
      <c r="F6045" s="133"/>
      <c r="G6045" s="56"/>
      <c r="H6045" s="84"/>
      <c r="I6045" s="84"/>
      <c r="J6045" s="125"/>
      <c r="K6045" s="125"/>
    </row>
    <row r="6046" spans="1:11" x14ac:dyDescent="0.25">
      <c r="A6046" s="110"/>
      <c r="B6046" s="129"/>
      <c r="C6046" s="129"/>
      <c r="D6046" s="129"/>
      <c r="E6046" s="56"/>
      <c r="F6046" s="133"/>
      <c r="G6046" s="56"/>
      <c r="H6046" s="84"/>
      <c r="I6046" s="84"/>
      <c r="J6046" s="125"/>
      <c r="K6046" s="125"/>
    </row>
    <row r="6047" spans="1:11" x14ac:dyDescent="0.25">
      <c r="A6047" s="110"/>
      <c r="B6047" s="129"/>
      <c r="C6047" s="129"/>
      <c r="D6047" s="129"/>
      <c r="E6047" s="56"/>
      <c r="F6047" s="133"/>
      <c r="G6047" s="56"/>
      <c r="H6047" s="84"/>
      <c r="I6047" s="84"/>
      <c r="J6047" s="125"/>
      <c r="K6047" s="125"/>
    </row>
    <row r="6048" spans="1:11" x14ac:dyDescent="0.25">
      <c r="A6048" s="110"/>
      <c r="B6048" s="129"/>
      <c r="C6048" s="129"/>
      <c r="D6048" s="129"/>
      <c r="E6048" s="56"/>
      <c r="F6048" s="133"/>
      <c r="G6048" s="56"/>
      <c r="H6048" s="84"/>
      <c r="I6048" s="84"/>
      <c r="J6048" s="125"/>
      <c r="K6048" s="125"/>
    </row>
    <row r="6049" spans="1:11" x14ac:dyDescent="0.25">
      <c r="A6049" s="110"/>
      <c r="B6049" s="129"/>
      <c r="C6049" s="129"/>
      <c r="D6049" s="129"/>
      <c r="E6049" s="56"/>
      <c r="F6049" s="133"/>
      <c r="G6049" s="56"/>
      <c r="H6049" s="84"/>
      <c r="I6049" s="84"/>
      <c r="J6049" s="125"/>
      <c r="K6049" s="125"/>
    </row>
    <row r="6050" spans="1:11" x14ac:dyDescent="0.25">
      <c r="A6050" s="110"/>
      <c r="B6050" s="129"/>
      <c r="C6050" s="129"/>
      <c r="D6050" s="129"/>
      <c r="E6050" s="56"/>
      <c r="F6050" s="133"/>
      <c r="G6050" s="56"/>
      <c r="H6050" s="84"/>
      <c r="I6050" s="84"/>
      <c r="J6050" s="125"/>
      <c r="K6050" s="125"/>
    </row>
    <row r="6051" spans="1:11" x14ac:dyDescent="0.25">
      <c r="A6051" s="110"/>
      <c r="B6051" s="129"/>
      <c r="C6051" s="129"/>
      <c r="D6051" s="129"/>
      <c r="E6051" s="56"/>
      <c r="F6051" s="133"/>
      <c r="G6051" s="56"/>
      <c r="H6051" s="84"/>
      <c r="I6051" s="84"/>
      <c r="J6051" s="125"/>
      <c r="K6051" s="125"/>
    </row>
    <row r="6052" spans="1:11" x14ac:dyDescent="0.25">
      <c r="A6052" s="110"/>
      <c r="B6052" s="129"/>
      <c r="C6052" s="129"/>
      <c r="D6052" s="129"/>
      <c r="E6052" s="56"/>
      <c r="F6052" s="133"/>
      <c r="G6052" s="56"/>
      <c r="H6052" s="84"/>
      <c r="I6052" s="84"/>
      <c r="J6052" s="125"/>
      <c r="K6052" s="125"/>
    </row>
    <row r="6053" spans="1:11" x14ac:dyDescent="0.25">
      <c r="A6053" s="110"/>
      <c r="B6053" s="129"/>
      <c r="C6053" s="129"/>
      <c r="D6053" s="129"/>
      <c r="E6053" s="56"/>
      <c r="F6053" s="133"/>
      <c r="G6053" s="56"/>
      <c r="H6053" s="84"/>
      <c r="I6053" s="84"/>
      <c r="J6053" s="125"/>
      <c r="K6053" s="125"/>
    </row>
    <row r="6054" spans="1:11" x14ac:dyDescent="0.25">
      <c r="A6054" s="110"/>
      <c r="B6054" s="129"/>
      <c r="C6054" s="129"/>
      <c r="D6054" s="129"/>
      <c r="E6054" s="56"/>
      <c r="F6054" s="133"/>
      <c r="G6054" s="56"/>
      <c r="H6054" s="84"/>
      <c r="I6054" s="84"/>
      <c r="J6054" s="125"/>
      <c r="K6054" s="125"/>
    </row>
    <row r="6055" spans="1:11" x14ac:dyDescent="0.25">
      <c r="A6055" s="110"/>
      <c r="B6055" s="129"/>
      <c r="C6055" s="129"/>
      <c r="D6055" s="129"/>
      <c r="E6055" s="56"/>
      <c r="F6055" s="133"/>
      <c r="G6055" s="56"/>
      <c r="H6055" s="84"/>
      <c r="I6055" s="84"/>
      <c r="J6055" s="125"/>
      <c r="K6055" s="125"/>
    </row>
    <row r="6056" spans="1:11" x14ac:dyDescent="0.25">
      <c r="A6056" s="110"/>
      <c r="B6056" s="129"/>
      <c r="C6056" s="129"/>
      <c r="D6056" s="129"/>
      <c r="E6056" s="56"/>
      <c r="F6056" s="133"/>
      <c r="G6056" s="56"/>
      <c r="H6056" s="84"/>
      <c r="I6056" s="84"/>
      <c r="J6056" s="125"/>
      <c r="K6056" s="125"/>
    </row>
    <row r="6057" spans="1:11" x14ac:dyDescent="0.25">
      <c r="A6057" s="110"/>
      <c r="B6057" s="129"/>
      <c r="C6057" s="129"/>
      <c r="D6057" s="129"/>
      <c r="E6057" s="56"/>
      <c r="F6057" s="133"/>
      <c r="G6057" s="56"/>
      <c r="H6057" s="84"/>
      <c r="I6057" s="84"/>
      <c r="J6057" s="125"/>
      <c r="K6057" s="125"/>
    </row>
    <row r="6058" spans="1:11" x14ac:dyDescent="0.25">
      <c r="A6058" s="110"/>
      <c r="B6058" s="129"/>
      <c r="C6058" s="129"/>
      <c r="D6058" s="129"/>
      <c r="E6058" s="56"/>
      <c r="F6058" s="133"/>
      <c r="G6058" s="56"/>
      <c r="H6058" s="84"/>
      <c r="I6058" s="84"/>
      <c r="J6058" s="125"/>
      <c r="K6058" s="125"/>
    </row>
    <row r="6059" spans="1:11" x14ac:dyDescent="0.25">
      <c r="A6059" s="110"/>
      <c r="B6059" s="129"/>
      <c r="C6059" s="129"/>
      <c r="D6059" s="129"/>
      <c r="E6059" s="56"/>
      <c r="F6059" s="133"/>
      <c r="G6059" s="56"/>
      <c r="H6059" s="84"/>
      <c r="I6059" s="84"/>
      <c r="J6059" s="125"/>
      <c r="K6059" s="125"/>
    </row>
    <row r="6060" spans="1:11" x14ac:dyDescent="0.25">
      <c r="A6060" s="110"/>
      <c r="B6060" s="129"/>
      <c r="C6060" s="129"/>
      <c r="D6060" s="129"/>
      <c r="E6060" s="56"/>
      <c r="F6060" s="133"/>
      <c r="G6060" s="56"/>
      <c r="H6060" s="84"/>
      <c r="I6060" s="84"/>
      <c r="J6060" s="125"/>
      <c r="K6060" s="125"/>
    </row>
    <row r="6061" spans="1:11" x14ac:dyDescent="0.25">
      <c r="A6061" s="110"/>
      <c r="B6061" s="129"/>
      <c r="C6061" s="129"/>
      <c r="D6061" s="129"/>
      <c r="E6061" s="56"/>
      <c r="F6061" s="133"/>
      <c r="G6061" s="56"/>
      <c r="H6061" s="84"/>
      <c r="I6061" s="84"/>
      <c r="J6061" s="125"/>
      <c r="K6061" s="125"/>
    </row>
    <row r="6062" spans="1:11" x14ac:dyDescent="0.25">
      <c r="A6062" s="110"/>
      <c r="B6062" s="129"/>
      <c r="C6062" s="129"/>
      <c r="D6062" s="129"/>
      <c r="E6062" s="56"/>
      <c r="F6062" s="133"/>
      <c r="G6062" s="56"/>
      <c r="H6062" s="84"/>
      <c r="I6062" s="84"/>
      <c r="J6062" s="125"/>
      <c r="K6062" s="125"/>
    </row>
    <row r="6063" spans="1:11" x14ac:dyDescent="0.25">
      <c r="A6063" s="110"/>
      <c r="B6063" s="129"/>
      <c r="C6063" s="129"/>
      <c r="D6063" s="129"/>
      <c r="E6063" s="56"/>
      <c r="F6063" s="133"/>
      <c r="G6063" s="56"/>
      <c r="H6063" s="84"/>
      <c r="I6063" s="84"/>
      <c r="J6063" s="125"/>
      <c r="K6063" s="125"/>
    </row>
    <row r="6064" spans="1:11" x14ac:dyDescent="0.25">
      <c r="A6064" s="110"/>
      <c r="B6064" s="129"/>
      <c r="C6064" s="129"/>
      <c r="D6064" s="129"/>
      <c r="E6064" s="56"/>
      <c r="F6064" s="133"/>
      <c r="G6064" s="56"/>
      <c r="H6064" s="84"/>
      <c r="I6064" s="84"/>
      <c r="J6064" s="125"/>
      <c r="K6064" s="125"/>
    </row>
    <row r="6065" spans="1:11" x14ac:dyDescent="0.25">
      <c r="A6065" s="110"/>
      <c r="B6065" s="129"/>
      <c r="C6065" s="129"/>
      <c r="D6065" s="129"/>
      <c r="E6065" s="56"/>
      <c r="F6065" s="133"/>
      <c r="G6065" s="56"/>
      <c r="H6065" s="84"/>
      <c r="I6065" s="84"/>
      <c r="J6065" s="125"/>
      <c r="K6065" s="125"/>
    </row>
    <row r="6066" spans="1:11" x14ac:dyDescent="0.25">
      <c r="A6066" s="110"/>
      <c r="B6066" s="129"/>
      <c r="C6066" s="129"/>
      <c r="D6066" s="129"/>
      <c r="E6066" s="56"/>
      <c r="F6066" s="133"/>
      <c r="G6066" s="56"/>
      <c r="H6066" s="84"/>
      <c r="I6066" s="84"/>
      <c r="J6066" s="125"/>
      <c r="K6066" s="125"/>
    </row>
    <row r="6067" spans="1:11" x14ac:dyDescent="0.25">
      <c r="A6067" s="110"/>
      <c r="B6067" s="129"/>
      <c r="C6067" s="129"/>
      <c r="D6067" s="129"/>
      <c r="E6067" s="56"/>
      <c r="F6067" s="133"/>
      <c r="G6067" s="56"/>
      <c r="H6067" s="84"/>
      <c r="I6067" s="84"/>
      <c r="J6067" s="125"/>
      <c r="K6067" s="125"/>
    </row>
    <row r="6068" spans="1:11" x14ac:dyDescent="0.25">
      <c r="A6068" s="110"/>
      <c r="B6068" s="129"/>
      <c r="C6068" s="129"/>
      <c r="D6068" s="129"/>
      <c r="E6068" s="56"/>
      <c r="F6068" s="133"/>
      <c r="G6068" s="56"/>
      <c r="H6068" s="84"/>
      <c r="I6068" s="84"/>
      <c r="J6068" s="125"/>
      <c r="K6068" s="125"/>
    </row>
    <row r="6069" spans="1:11" x14ac:dyDescent="0.25">
      <c r="A6069" s="110"/>
      <c r="B6069" s="129"/>
      <c r="C6069" s="129"/>
      <c r="D6069" s="129"/>
      <c r="E6069" s="56"/>
      <c r="F6069" s="133"/>
      <c r="G6069" s="56"/>
      <c r="H6069" s="84"/>
      <c r="I6069" s="84"/>
      <c r="J6069" s="125"/>
      <c r="K6069" s="125"/>
    </row>
    <row r="6070" spans="1:11" x14ac:dyDescent="0.25">
      <c r="A6070" s="110"/>
      <c r="B6070" s="129"/>
      <c r="C6070" s="129"/>
      <c r="D6070" s="129"/>
      <c r="E6070" s="56"/>
      <c r="F6070" s="133"/>
      <c r="G6070" s="56"/>
      <c r="H6070" s="84"/>
      <c r="I6070" s="84"/>
      <c r="J6070" s="125"/>
      <c r="K6070" s="125"/>
    </row>
    <row r="6071" spans="1:11" x14ac:dyDescent="0.25">
      <c r="A6071" s="110"/>
      <c r="B6071" s="129"/>
      <c r="C6071" s="129"/>
      <c r="D6071" s="129"/>
      <c r="E6071" s="56"/>
      <c r="F6071" s="133"/>
      <c r="G6071" s="56"/>
      <c r="H6071" s="84"/>
      <c r="I6071" s="84"/>
      <c r="J6071" s="125"/>
      <c r="K6071" s="125"/>
    </row>
    <row r="6072" spans="1:11" x14ac:dyDescent="0.25">
      <c r="A6072" s="110"/>
      <c r="B6072" s="129"/>
      <c r="C6072" s="129"/>
      <c r="D6072" s="129"/>
      <c r="E6072" s="56"/>
      <c r="F6072" s="133"/>
      <c r="G6072" s="56"/>
      <c r="H6072" s="84"/>
      <c r="I6072" s="84"/>
      <c r="J6072" s="125"/>
      <c r="K6072" s="125"/>
    </row>
    <row r="6073" spans="1:11" x14ac:dyDescent="0.25">
      <c r="A6073" s="110"/>
      <c r="B6073" s="129"/>
      <c r="C6073" s="129"/>
      <c r="D6073" s="129"/>
      <c r="E6073" s="56"/>
      <c r="F6073" s="133"/>
      <c r="G6073" s="56"/>
      <c r="H6073" s="84"/>
      <c r="I6073" s="84"/>
      <c r="J6073" s="125"/>
      <c r="K6073" s="125"/>
    </row>
    <row r="6074" spans="1:11" x14ac:dyDescent="0.25">
      <c r="A6074" s="110"/>
      <c r="B6074" s="129"/>
      <c r="C6074" s="129"/>
      <c r="D6074" s="129"/>
      <c r="E6074" s="56"/>
      <c r="F6074" s="133"/>
      <c r="G6074" s="56"/>
      <c r="H6074" s="84"/>
      <c r="I6074" s="84"/>
      <c r="J6074" s="125"/>
      <c r="K6074" s="125"/>
    </row>
    <row r="6075" spans="1:11" x14ac:dyDescent="0.25">
      <c r="A6075" s="110"/>
      <c r="B6075" s="129"/>
      <c r="C6075" s="129"/>
      <c r="D6075" s="129"/>
      <c r="E6075" s="56"/>
      <c r="F6075" s="133"/>
      <c r="G6075" s="56"/>
      <c r="H6075" s="84"/>
      <c r="I6075" s="84"/>
      <c r="J6075" s="125"/>
      <c r="K6075" s="125"/>
    </row>
    <row r="6076" spans="1:11" x14ac:dyDescent="0.25">
      <c r="A6076" s="110"/>
      <c r="B6076" s="129"/>
      <c r="C6076" s="129"/>
      <c r="D6076" s="129"/>
      <c r="E6076" s="56"/>
      <c r="F6076" s="133"/>
      <c r="G6076" s="56"/>
      <c r="H6076" s="84"/>
      <c r="I6076" s="84"/>
      <c r="J6076" s="125"/>
      <c r="K6076" s="125"/>
    </row>
    <row r="6077" spans="1:11" x14ac:dyDescent="0.25">
      <c r="A6077" s="110"/>
      <c r="B6077" s="129"/>
      <c r="C6077" s="129"/>
      <c r="D6077" s="129"/>
      <c r="E6077" s="56"/>
      <c r="F6077" s="133"/>
      <c r="G6077" s="56"/>
      <c r="H6077" s="84"/>
      <c r="I6077" s="84"/>
      <c r="J6077" s="125"/>
      <c r="K6077" s="125"/>
    </row>
    <row r="6078" spans="1:11" x14ac:dyDescent="0.25">
      <c r="A6078" s="110"/>
      <c r="B6078" s="129"/>
      <c r="C6078" s="129"/>
      <c r="D6078" s="129"/>
      <c r="E6078" s="56"/>
      <c r="F6078" s="133"/>
      <c r="G6078" s="56"/>
      <c r="H6078" s="84"/>
      <c r="I6078" s="84"/>
      <c r="J6078" s="125"/>
      <c r="K6078" s="125"/>
    </row>
    <row r="6079" spans="1:11" x14ac:dyDescent="0.25">
      <c r="A6079" s="110"/>
      <c r="B6079" s="129"/>
      <c r="C6079" s="129"/>
      <c r="D6079" s="129"/>
      <c r="E6079" s="56"/>
      <c r="F6079" s="133"/>
      <c r="G6079" s="56"/>
      <c r="H6079" s="84"/>
      <c r="I6079" s="84"/>
      <c r="J6079" s="125"/>
      <c r="K6079" s="125"/>
    </row>
    <row r="6080" spans="1:11" x14ac:dyDescent="0.25">
      <c r="A6080" s="110"/>
      <c r="B6080" s="129"/>
      <c r="C6080" s="129"/>
      <c r="D6080" s="129"/>
      <c r="E6080" s="56"/>
      <c r="F6080" s="133"/>
      <c r="G6080" s="56"/>
      <c r="H6080" s="84"/>
      <c r="I6080" s="84"/>
      <c r="J6080" s="125"/>
      <c r="K6080" s="125"/>
    </row>
    <row r="6081" spans="1:11" x14ac:dyDescent="0.25">
      <c r="A6081" s="110"/>
      <c r="B6081" s="129"/>
      <c r="C6081" s="129"/>
      <c r="D6081" s="129"/>
      <c r="E6081" s="56"/>
      <c r="F6081" s="133"/>
      <c r="G6081" s="56"/>
      <c r="H6081" s="84"/>
      <c r="I6081" s="84"/>
      <c r="J6081" s="125"/>
      <c r="K6081" s="125"/>
    </row>
    <row r="6082" spans="1:11" x14ac:dyDescent="0.25">
      <c r="A6082" s="110"/>
      <c r="B6082" s="129"/>
      <c r="C6082" s="129"/>
      <c r="D6082" s="129"/>
      <c r="E6082" s="56"/>
      <c r="F6082" s="133"/>
      <c r="G6082" s="56"/>
      <c r="H6082" s="84"/>
      <c r="I6082" s="84"/>
      <c r="J6082" s="125"/>
      <c r="K6082" s="125"/>
    </row>
    <row r="6083" spans="1:11" x14ac:dyDescent="0.25">
      <c r="A6083" s="110"/>
      <c r="B6083" s="129"/>
      <c r="C6083" s="129"/>
      <c r="D6083" s="129"/>
      <c r="E6083" s="56"/>
      <c r="F6083" s="133"/>
      <c r="G6083" s="56"/>
      <c r="H6083" s="84"/>
      <c r="I6083" s="84"/>
      <c r="J6083" s="125"/>
      <c r="K6083" s="125"/>
    </row>
    <row r="6084" spans="1:11" x14ac:dyDescent="0.25">
      <c r="A6084" s="110"/>
      <c r="B6084" s="129"/>
      <c r="C6084" s="129"/>
      <c r="D6084" s="129"/>
      <c r="E6084" s="56"/>
      <c r="F6084" s="133"/>
      <c r="G6084" s="56"/>
      <c r="H6084" s="84"/>
      <c r="I6084" s="84"/>
      <c r="J6084" s="125"/>
      <c r="K6084" s="125"/>
    </row>
    <row r="6085" spans="1:11" x14ac:dyDescent="0.25">
      <c r="A6085" s="110"/>
      <c r="B6085" s="129"/>
      <c r="C6085" s="129"/>
      <c r="D6085" s="129"/>
      <c r="E6085" s="56"/>
      <c r="F6085" s="133"/>
      <c r="G6085" s="56"/>
      <c r="H6085" s="84"/>
      <c r="I6085" s="84"/>
      <c r="J6085" s="125"/>
      <c r="K6085" s="125"/>
    </row>
    <row r="6086" spans="1:11" x14ac:dyDescent="0.25">
      <c r="A6086" s="110"/>
      <c r="B6086" s="129"/>
      <c r="C6086" s="129"/>
      <c r="D6086" s="129"/>
      <c r="E6086" s="56"/>
      <c r="F6086" s="133"/>
      <c r="G6086" s="56"/>
      <c r="H6086" s="84"/>
      <c r="I6086" s="84"/>
      <c r="J6086" s="125"/>
      <c r="K6086" s="125"/>
    </row>
    <row r="6087" spans="1:11" x14ac:dyDescent="0.25">
      <c r="A6087" s="110"/>
      <c r="B6087" s="129"/>
      <c r="C6087" s="129"/>
      <c r="D6087" s="129"/>
      <c r="E6087" s="56"/>
      <c r="F6087" s="133"/>
      <c r="G6087" s="56"/>
      <c r="H6087" s="84"/>
      <c r="I6087" s="84"/>
      <c r="J6087" s="125"/>
      <c r="K6087" s="125"/>
    </row>
    <row r="6088" spans="1:11" x14ac:dyDescent="0.25">
      <c r="A6088" s="110"/>
      <c r="B6088" s="129"/>
      <c r="C6088" s="129"/>
      <c r="D6088" s="129"/>
      <c r="E6088" s="56"/>
      <c r="F6088" s="133"/>
      <c r="G6088" s="56"/>
      <c r="H6088" s="84"/>
      <c r="I6088" s="84"/>
      <c r="J6088" s="125"/>
      <c r="K6088" s="125"/>
    </row>
    <row r="6089" spans="1:11" x14ac:dyDescent="0.25">
      <c r="A6089" s="110"/>
      <c r="B6089" s="129"/>
      <c r="C6089" s="129"/>
      <c r="D6089" s="129"/>
      <c r="E6089" s="56"/>
      <c r="F6089" s="133"/>
      <c r="G6089" s="56"/>
      <c r="H6089" s="84"/>
      <c r="I6089" s="84"/>
      <c r="J6089" s="125"/>
      <c r="K6089" s="125"/>
    </row>
    <row r="6090" spans="1:11" x14ac:dyDescent="0.25">
      <c r="A6090" s="110"/>
      <c r="B6090" s="129"/>
      <c r="C6090" s="129"/>
      <c r="D6090" s="129"/>
      <c r="E6090" s="56"/>
      <c r="F6090" s="133"/>
      <c r="G6090" s="56"/>
      <c r="H6090" s="84"/>
      <c r="I6090" s="84"/>
      <c r="J6090" s="125"/>
      <c r="K6090" s="125"/>
    </row>
    <row r="6091" spans="1:11" x14ac:dyDescent="0.25">
      <c r="A6091" s="110"/>
      <c r="B6091" s="129"/>
      <c r="C6091" s="129"/>
      <c r="D6091" s="129"/>
      <c r="E6091" s="56"/>
      <c r="F6091" s="133"/>
      <c r="G6091" s="56"/>
      <c r="H6091" s="84"/>
      <c r="I6091" s="84"/>
      <c r="J6091" s="125"/>
      <c r="K6091" s="125"/>
    </row>
    <row r="6092" spans="1:11" x14ac:dyDescent="0.25">
      <c r="A6092" s="110"/>
      <c r="B6092" s="129"/>
      <c r="C6092" s="129"/>
      <c r="D6092" s="129"/>
      <c r="E6092" s="56"/>
      <c r="F6092" s="133"/>
      <c r="G6092" s="56"/>
      <c r="H6092" s="84"/>
      <c r="I6092" s="84"/>
      <c r="J6092" s="125"/>
      <c r="K6092" s="125"/>
    </row>
    <row r="6093" spans="1:11" x14ac:dyDescent="0.25">
      <c r="A6093" s="110"/>
      <c r="B6093" s="129"/>
      <c r="C6093" s="129"/>
      <c r="D6093" s="129"/>
      <c r="E6093" s="56"/>
      <c r="F6093" s="133"/>
      <c r="G6093" s="56"/>
      <c r="H6093" s="84"/>
      <c r="I6093" s="84"/>
      <c r="J6093" s="125"/>
      <c r="K6093" s="125"/>
    </row>
    <row r="6094" spans="1:11" x14ac:dyDescent="0.25">
      <c r="A6094" s="110"/>
      <c r="B6094" s="129"/>
      <c r="C6094" s="129"/>
      <c r="D6094" s="129"/>
      <c r="E6094" s="56"/>
      <c r="F6094" s="133"/>
      <c r="G6094" s="56"/>
      <c r="H6094" s="84"/>
      <c r="I6094" s="84"/>
      <c r="J6094" s="125"/>
      <c r="K6094" s="125"/>
    </row>
    <row r="6095" spans="1:11" x14ac:dyDescent="0.25">
      <c r="A6095" s="110"/>
      <c r="B6095" s="129"/>
      <c r="C6095" s="129"/>
      <c r="D6095" s="129"/>
      <c r="E6095" s="56"/>
      <c r="F6095" s="133"/>
      <c r="G6095" s="56"/>
      <c r="H6095" s="84"/>
      <c r="I6095" s="84"/>
      <c r="J6095" s="125"/>
      <c r="K6095" s="125"/>
    </row>
    <row r="6096" spans="1:11" x14ac:dyDescent="0.25">
      <c r="A6096" s="110"/>
      <c r="B6096" s="129"/>
      <c r="C6096" s="129"/>
      <c r="D6096" s="129"/>
      <c r="E6096" s="56"/>
      <c r="F6096" s="133"/>
      <c r="G6096" s="56"/>
      <c r="H6096" s="84"/>
      <c r="I6096" s="84"/>
      <c r="J6096" s="125"/>
      <c r="K6096" s="125"/>
    </row>
    <row r="6097" spans="1:11" x14ac:dyDescent="0.25">
      <c r="A6097" s="110"/>
      <c r="B6097" s="129"/>
      <c r="C6097" s="129"/>
      <c r="D6097" s="129"/>
      <c r="E6097" s="56"/>
      <c r="F6097" s="133"/>
      <c r="G6097" s="56"/>
      <c r="H6097" s="84"/>
      <c r="I6097" s="84"/>
      <c r="J6097" s="125"/>
      <c r="K6097" s="125"/>
    </row>
    <row r="6098" spans="1:11" x14ac:dyDescent="0.25">
      <c r="A6098" s="110"/>
      <c r="B6098" s="129"/>
      <c r="C6098" s="129"/>
      <c r="D6098" s="129"/>
      <c r="E6098" s="56"/>
      <c r="F6098" s="133"/>
      <c r="G6098" s="56"/>
      <c r="H6098" s="84"/>
      <c r="I6098" s="84"/>
      <c r="J6098" s="125"/>
      <c r="K6098" s="125"/>
    </row>
    <row r="6099" spans="1:11" x14ac:dyDescent="0.25">
      <c r="A6099" s="110"/>
      <c r="B6099" s="129"/>
      <c r="C6099" s="129"/>
      <c r="D6099" s="129"/>
      <c r="E6099" s="56"/>
      <c r="F6099" s="133"/>
      <c r="G6099" s="56"/>
      <c r="H6099" s="84"/>
      <c r="I6099" s="84"/>
      <c r="J6099" s="125"/>
      <c r="K6099" s="125"/>
    </row>
    <row r="6100" spans="1:11" x14ac:dyDescent="0.25">
      <c r="A6100" s="110"/>
      <c r="B6100" s="129"/>
      <c r="C6100" s="129"/>
      <c r="D6100" s="129"/>
      <c r="E6100" s="56"/>
      <c r="F6100" s="133"/>
      <c r="G6100" s="56"/>
      <c r="H6100" s="84"/>
      <c r="I6100" s="84"/>
      <c r="J6100" s="125"/>
      <c r="K6100" s="125"/>
    </row>
    <row r="6101" spans="1:11" x14ac:dyDescent="0.25">
      <c r="A6101" s="110"/>
      <c r="B6101" s="129"/>
      <c r="C6101" s="129"/>
      <c r="D6101" s="129"/>
      <c r="E6101" s="56"/>
      <c r="F6101" s="133"/>
      <c r="G6101" s="56"/>
      <c r="H6101" s="84"/>
      <c r="I6101" s="84"/>
      <c r="J6101" s="125"/>
      <c r="K6101" s="125"/>
    </row>
    <row r="6102" spans="1:11" x14ac:dyDescent="0.25">
      <c r="A6102" s="110"/>
      <c r="B6102" s="129"/>
      <c r="C6102" s="129"/>
      <c r="D6102" s="129"/>
      <c r="E6102" s="56"/>
      <c r="F6102" s="133"/>
      <c r="G6102" s="56"/>
      <c r="H6102" s="84"/>
      <c r="I6102" s="84"/>
      <c r="J6102" s="125"/>
      <c r="K6102" s="125"/>
    </row>
    <row r="6103" spans="1:11" x14ac:dyDescent="0.25">
      <c r="A6103" s="110"/>
      <c r="B6103" s="129"/>
      <c r="C6103" s="129"/>
      <c r="D6103" s="129"/>
      <c r="E6103" s="56"/>
      <c r="F6103" s="133"/>
      <c r="G6103" s="56"/>
      <c r="H6103" s="84"/>
      <c r="I6103" s="84"/>
      <c r="J6103" s="125"/>
      <c r="K6103" s="125"/>
    </row>
    <row r="6104" spans="1:11" x14ac:dyDescent="0.25">
      <c r="A6104" s="110"/>
      <c r="B6104" s="129"/>
      <c r="C6104" s="129"/>
      <c r="D6104" s="129"/>
      <c r="E6104" s="56"/>
      <c r="F6104" s="133"/>
      <c r="G6104" s="56"/>
      <c r="H6104" s="84"/>
      <c r="I6104" s="84"/>
      <c r="J6104" s="125"/>
      <c r="K6104" s="125"/>
    </row>
    <row r="6105" spans="1:11" x14ac:dyDescent="0.25">
      <c r="A6105" s="110"/>
      <c r="B6105" s="129"/>
      <c r="C6105" s="129"/>
      <c r="D6105" s="129"/>
      <c r="E6105" s="56"/>
      <c r="F6105" s="133"/>
      <c r="G6105" s="56"/>
      <c r="H6105" s="84"/>
      <c r="I6105" s="84"/>
      <c r="J6105" s="125"/>
      <c r="K6105" s="125"/>
    </row>
    <row r="6106" spans="1:11" x14ac:dyDescent="0.25">
      <c r="A6106" s="110"/>
      <c r="B6106" s="129"/>
      <c r="C6106" s="129"/>
      <c r="D6106" s="129"/>
      <c r="E6106" s="56"/>
      <c r="F6106" s="133"/>
      <c r="G6106" s="56"/>
      <c r="H6106" s="84"/>
      <c r="I6106" s="84"/>
      <c r="J6106" s="125"/>
      <c r="K6106" s="125"/>
    </row>
    <row r="6107" spans="1:11" x14ac:dyDescent="0.25">
      <c r="A6107" s="110"/>
      <c r="B6107" s="129"/>
      <c r="C6107" s="129"/>
      <c r="D6107" s="129"/>
      <c r="E6107" s="56"/>
      <c r="F6107" s="133"/>
      <c r="G6107" s="56"/>
      <c r="H6107" s="84"/>
      <c r="I6107" s="84"/>
      <c r="J6107" s="125"/>
      <c r="K6107" s="125"/>
    </row>
    <row r="6108" spans="1:11" x14ac:dyDescent="0.25">
      <c r="A6108" s="110"/>
      <c r="B6108" s="129"/>
      <c r="C6108" s="129"/>
      <c r="D6108" s="129"/>
      <c r="E6108" s="56"/>
      <c r="F6108" s="133"/>
      <c r="G6108" s="56"/>
      <c r="H6108" s="84"/>
      <c r="I6108" s="84"/>
      <c r="J6108" s="125"/>
      <c r="K6108" s="125"/>
    </row>
    <row r="6109" spans="1:11" x14ac:dyDescent="0.25">
      <c r="A6109" s="110"/>
      <c r="B6109" s="129"/>
      <c r="C6109" s="129"/>
      <c r="D6109" s="129"/>
      <c r="E6109" s="56"/>
      <c r="F6109" s="133"/>
      <c r="G6109" s="56"/>
      <c r="H6109" s="84"/>
      <c r="I6109" s="84"/>
      <c r="J6109" s="125"/>
      <c r="K6109" s="125"/>
    </row>
    <row r="6110" spans="1:11" x14ac:dyDescent="0.25">
      <c r="A6110" s="110"/>
      <c r="B6110" s="129"/>
      <c r="C6110" s="129"/>
      <c r="D6110" s="129"/>
      <c r="E6110" s="56"/>
      <c r="F6110" s="133"/>
      <c r="G6110" s="56"/>
      <c r="H6110" s="84"/>
      <c r="I6110" s="84"/>
      <c r="J6110" s="125"/>
      <c r="K6110" s="125"/>
    </row>
    <row r="6111" spans="1:11" x14ac:dyDescent="0.25">
      <c r="A6111" s="110"/>
      <c r="B6111" s="129"/>
      <c r="C6111" s="129"/>
      <c r="D6111" s="129"/>
      <c r="E6111" s="56"/>
      <c r="F6111" s="133"/>
      <c r="G6111" s="56"/>
      <c r="H6111" s="84"/>
      <c r="I6111" s="84"/>
      <c r="J6111" s="125"/>
      <c r="K6111" s="125"/>
    </row>
    <row r="6112" spans="1:11" x14ac:dyDescent="0.25">
      <c r="A6112" s="110"/>
      <c r="B6112" s="129"/>
      <c r="C6112" s="129"/>
      <c r="D6112" s="129"/>
      <c r="E6112" s="56"/>
      <c r="F6112" s="133"/>
      <c r="G6112" s="56"/>
      <c r="H6112" s="84"/>
      <c r="I6112" s="84"/>
      <c r="J6112" s="125"/>
      <c r="K6112" s="125"/>
    </row>
    <row r="6113" spans="1:11" x14ac:dyDescent="0.25">
      <c r="A6113" s="110"/>
      <c r="B6113" s="129"/>
      <c r="C6113" s="129"/>
      <c r="D6113" s="129"/>
      <c r="E6113" s="56"/>
      <c r="F6113" s="133"/>
      <c r="G6113" s="56"/>
      <c r="H6113" s="84"/>
      <c r="I6113" s="84"/>
      <c r="J6113" s="125"/>
      <c r="K6113" s="125"/>
    </row>
    <row r="6114" spans="1:11" x14ac:dyDescent="0.25">
      <c r="A6114" s="110"/>
      <c r="B6114" s="129"/>
      <c r="C6114" s="129"/>
      <c r="D6114" s="129"/>
      <c r="E6114" s="56"/>
      <c r="F6114" s="133"/>
      <c r="G6114" s="56"/>
      <c r="H6114" s="84"/>
      <c r="I6114" s="84"/>
      <c r="J6114" s="125"/>
      <c r="K6114" s="125"/>
    </row>
    <row r="6115" spans="1:11" x14ac:dyDescent="0.25">
      <c r="A6115" s="110"/>
      <c r="B6115" s="129"/>
      <c r="C6115" s="129"/>
      <c r="D6115" s="129"/>
      <c r="E6115" s="56"/>
      <c r="F6115" s="133"/>
      <c r="G6115" s="56"/>
      <c r="H6115" s="84"/>
      <c r="I6115" s="84"/>
      <c r="J6115" s="125"/>
      <c r="K6115" s="125"/>
    </row>
    <row r="6116" spans="1:11" x14ac:dyDescent="0.25">
      <c r="A6116" s="110"/>
      <c r="B6116" s="129"/>
      <c r="C6116" s="129"/>
      <c r="D6116" s="129"/>
      <c r="E6116" s="56"/>
      <c r="F6116" s="133"/>
      <c r="G6116" s="56"/>
      <c r="H6116" s="84"/>
      <c r="I6116" s="84"/>
      <c r="J6116" s="125"/>
      <c r="K6116" s="125"/>
    </row>
    <row r="6117" spans="1:11" x14ac:dyDescent="0.25">
      <c r="A6117" s="110"/>
      <c r="B6117" s="129"/>
      <c r="C6117" s="129"/>
      <c r="D6117" s="129"/>
      <c r="E6117" s="56"/>
      <c r="F6117" s="133"/>
      <c r="G6117" s="56"/>
      <c r="H6117" s="84"/>
      <c r="I6117" s="84"/>
      <c r="J6117" s="125"/>
      <c r="K6117" s="125"/>
    </row>
    <row r="6118" spans="1:11" x14ac:dyDescent="0.25">
      <c r="A6118" s="110"/>
      <c r="B6118" s="129"/>
      <c r="C6118" s="129"/>
      <c r="D6118" s="129"/>
      <c r="E6118" s="56"/>
      <c r="F6118" s="133"/>
      <c r="G6118" s="56"/>
      <c r="H6118" s="84"/>
      <c r="I6118" s="84"/>
      <c r="J6118" s="125"/>
      <c r="K6118" s="125"/>
    </row>
    <row r="6119" spans="1:11" x14ac:dyDescent="0.25">
      <c r="A6119" s="110"/>
      <c r="B6119" s="129"/>
      <c r="C6119" s="129"/>
      <c r="D6119" s="129"/>
      <c r="E6119" s="56"/>
      <c r="F6119" s="133"/>
      <c r="G6119" s="56"/>
      <c r="H6119" s="84"/>
      <c r="I6119" s="84"/>
      <c r="J6119" s="125"/>
      <c r="K6119" s="125"/>
    </row>
    <row r="6120" spans="1:11" x14ac:dyDescent="0.25">
      <c r="A6120" s="110"/>
      <c r="B6120" s="129"/>
      <c r="C6120" s="129"/>
      <c r="D6120" s="129"/>
      <c r="E6120" s="56"/>
      <c r="F6120" s="133"/>
      <c r="G6120" s="56"/>
      <c r="H6120" s="84"/>
      <c r="I6120" s="84"/>
      <c r="J6120" s="125"/>
      <c r="K6120" s="125"/>
    </row>
    <row r="6121" spans="1:11" x14ac:dyDescent="0.25">
      <c r="A6121" s="110"/>
      <c r="B6121" s="129"/>
      <c r="C6121" s="129"/>
      <c r="D6121" s="129"/>
      <c r="E6121" s="56"/>
      <c r="F6121" s="133"/>
      <c r="G6121" s="56"/>
      <c r="H6121" s="84"/>
      <c r="I6121" s="84"/>
      <c r="J6121" s="125"/>
      <c r="K6121" s="125"/>
    </row>
    <row r="6122" spans="1:11" x14ac:dyDescent="0.25">
      <c r="A6122" s="110"/>
      <c r="B6122" s="129"/>
      <c r="C6122" s="129"/>
      <c r="D6122" s="129"/>
      <c r="E6122" s="56"/>
      <c r="F6122" s="133"/>
      <c r="G6122" s="56"/>
      <c r="H6122" s="84"/>
      <c r="I6122" s="84"/>
      <c r="J6122" s="125"/>
      <c r="K6122" s="125"/>
    </row>
    <row r="6123" spans="1:11" x14ac:dyDescent="0.25">
      <c r="A6123" s="110"/>
      <c r="B6123" s="129"/>
      <c r="C6123" s="129"/>
      <c r="D6123" s="129"/>
      <c r="E6123" s="56"/>
      <c r="F6123" s="133"/>
      <c r="G6123" s="56"/>
      <c r="H6123" s="84"/>
      <c r="I6123" s="84"/>
      <c r="J6123" s="125"/>
      <c r="K6123" s="125"/>
    </row>
    <row r="6124" spans="1:11" x14ac:dyDescent="0.25">
      <c r="A6124" s="110"/>
      <c r="B6124" s="129"/>
      <c r="C6124" s="129"/>
      <c r="D6124" s="129"/>
      <c r="E6124" s="56"/>
      <c r="F6124" s="133"/>
      <c r="G6124" s="56"/>
      <c r="H6124" s="84"/>
      <c r="I6124" s="84"/>
      <c r="J6124" s="125"/>
      <c r="K6124" s="125"/>
    </row>
    <row r="6125" spans="1:11" x14ac:dyDescent="0.25">
      <c r="A6125" s="110"/>
      <c r="B6125" s="129"/>
      <c r="C6125" s="129"/>
      <c r="D6125" s="129"/>
      <c r="E6125" s="56"/>
      <c r="F6125" s="133"/>
      <c r="G6125" s="56"/>
      <c r="H6125" s="84"/>
      <c r="I6125" s="84"/>
      <c r="J6125" s="125"/>
      <c r="K6125" s="125"/>
    </row>
    <row r="6126" spans="1:11" x14ac:dyDescent="0.25">
      <c r="A6126" s="110"/>
      <c r="B6126" s="129"/>
      <c r="C6126" s="129"/>
      <c r="D6126" s="129"/>
      <c r="E6126" s="56"/>
      <c r="F6126" s="133"/>
      <c r="G6126" s="56"/>
      <c r="H6126" s="84"/>
      <c r="I6126" s="84"/>
      <c r="J6126" s="125"/>
      <c r="K6126" s="125"/>
    </row>
    <row r="6127" spans="1:11" x14ac:dyDescent="0.25">
      <c r="A6127" s="110"/>
      <c r="B6127" s="129"/>
      <c r="C6127" s="129"/>
      <c r="D6127" s="129"/>
      <c r="E6127" s="56"/>
      <c r="F6127" s="133"/>
      <c r="G6127" s="56"/>
      <c r="H6127" s="84"/>
      <c r="I6127" s="84"/>
      <c r="J6127" s="125"/>
      <c r="K6127" s="125"/>
    </row>
    <row r="6128" spans="1:11" x14ac:dyDescent="0.25">
      <c r="A6128" s="110"/>
      <c r="B6128" s="129"/>
      <c r="C6128" s="129"/>
      <c r="D6128" s="129"/>
      <c r="E6128" s="56"/>
      <c r="F6128" s="133"/>
      <c r="G6128" s="56"/>
      <c r="H6128" s="84"/>
      <c r="I6128" s="84"/>
      <c r="J6128" s="125"/>
      <c r="K6128" s="125"/>
    </row>
    <row r="6129" spans="1:11" x14ac:dyDescent="0.25">
      <c r="A6129" s="110"/>
      <c r="B6129" s="129"/>
      <c r="C6129" s="129"/>
      <c r="D6129" s="129"/>
      <c r="E6129" s="56"/>
      <c r="F6129" s="133"/>
      <c r="G6129" s="56"/>
      <c r="H6129" s="84"/>
      <c r="I6129" s="84"/>
      <c r="J6129" s="125"/>
      <c r="K6129" s="125"/>
    </row>
    <row r="6130" spans="1:11" x14ac:dyDescent="0.25">
      <c r="A6130" s="110"/>
      <c r="B6130" s="129"/>
      <c r="C6130" s="129"/>
      <c r="D6130" s="129"/>
      <c r="E6130" s="56"/>
      <c r="F6130" s="133"/>
      <c r="G6130" s="56"/>
      <c r="H6130" s="84"/>
      <c r="I6130" s="84"/>
      <c r="J6130" s="125"/>
      <c r="K6130" s="125"/>
    </row>
    <row r="6131" spans="1:11" x14ac:dyDescent="0.25">
      <c r="A6131" s="110"/>
      <c r="B6131" s="129"/>
      <c r="C6131" s="129"/>
      <c r="D6131" s="129"/>
      <c r="E6131" s="56"/>
      <c r="F6131" s="133"/>
      <c r="G6131" s="56"/>
      <c r="H6131" s="84"/>
      <c r="I6131" s="84"/>
      <c r="J6131" s="125"/>
      <c r="K6131" s="125"/>
    </row>
    <row r="6132" spans="1:11" x14ac:dyDescent="0.25">
      <c r="A6132" s="110"/>
      <c r="B6132" s="129"/>
      <c r="C6132" s="129"/>
      <c r="D6132" s="129"/>
      <c r="E6132" s="56"/>
      <c r="F6132" s="133"/>
      <c r="G6132" s="56"/>
      <c r="H6132" s="84"/>
      <c r="I6132" s="84"/>
      <c r="J6132" s="125"/>
      <c r="K6132" s="125"/>
    </row>
    <row r="6133" spans="1:11" x14ac:dyDescent="0.25">
      <c r="A6133" s="110"/>
      <c r="B6133" s="129"/>
      <c r="C6133" s="129"/>
      <c r="D6133" s="129"/>
      <c r="E6133" s="56"/>
      <c r="F6133" s="133"/>
      <c r="G6133" s="56"/>
      <c r="H6133" s="84"/>
      <c r="I6133" s="84"/>
      <c r="J6133" s="125"/>
      <c r="K6133" s="125"/>
    </row>
    <row r="6134" spans="1:11" x14ac:dyDescent="0.25">
      <c r="A6134" s="110"/>
      <c r="B6134" s="129"/>
      <c r="C6134" s="129"/>
      <c r="D6134" s="129"/>
      <c r="E6134" s="56"/>
      <c r="F6134" s="133"/>
      <c r="G6134" s="56"/>
      <c r="H6134" s="84"/>
      <c r="I6134" s="84"/>
      <c r="J6134" s="125"/>
      <c r="K6134" s="125"/>
    </row>
    <row r="6135" spans="1:11" x14ac:dyDescent="0.25">
      <c r="A6135" s="110"/>
      <c r="B6135" s="129"/>
      <c r="C6135" s="129"/>
      <c r="D6135" s="129"/>
      <c r="E6135" s="56"/>
      <c r="F6135" s="133"/>
      <c r="G6135" s="56"/>
      <c r="H6135" s="84"/>
      <c r="I6135" s="84"/>
      <c r="J6135" s="125"/>
      <c r="K6135" s="125"/>
    </row>
    <row r="6136" spans="1:11" x14ac:dyDescent="0.25">
      <c r="A6136" s="110"/>
      <c r="B6136" s="129"/>
      <c r="C6136" s="129"/>
      <c r="D6136" s="129"/>
      <c r="E6136" s="56"/>
      <c r="F6136" s="133"/>
      <c r="G6136" s="56"/>
      <c r="H6136" s="84"/>
      <c r="I6136" s="84"/>
      <c r="J6136" s="125"/>
      <c r="K6136" s="125"/>
    </row>
    <row r="6137" spans="1:11" x14ac:dyDescent="0.25">
      <c r="A6137" s="110"/>
      <c r="B6137" s="129"/>
      <c r="C6137" s="129"/>
      <c r="D6137" s="129"/>
      <c r="E6137" s="56"/>
      <c r="F6137" s="133"/>
      <c r="G6137" s="56"/>
      <c r="H6137" s="84"/>
      <c r="I6137" s="84"/>
      <c r="J6137" s="125"/>
      <c r="K6137" s="125"/>
    </row>
    <row r="6138" spans="1:11" x14ac:dyDescent="0.25">
      <c r="A6138" s="110"/>
      <c r="B6138" s="129"/>
      <c r="C6138" s="129"/>
      <c r="D6138" s="129"/>
      <c r="E6138" s="56"/>
      <c r="F6138" s="133"/>
      <c r="G6138" s="56"/>
      <c r="H6138" s="84"/>
      <c r="I6138" s="84"/>
      <c r="J6138" s="125"/>
      <c r="K6138" s="125"/>
    </row>
    <row r="6139" spans="1:11" x14ac:dyDescent="0.25">
      <c r="A6139" s="110"/>
      <c r="B6139" s="129"/>
      <c r="C6139" s="129"/>
      <c r="D6139" s="129"/>
      <c r="E6139" s="56"/>
      <c r="F6139" s="133"/>
      <c r="G6139" s="56"/>
      <c r="H6139" s="84"/>
      <c r="I6139" s="84"/>
      <c r="J6139" s="125"/>
      <c r="K6139" s="125"/>
    </row>
    <row r="6140" spans="1:11" x14ac:dyDescent="0.25">
      <c r="A6140" s="110"/>
      <c r="B6140" s="129"/>
      <c r="C6140" s="129"/>
      <c r="D6140" s="129"/>
      <c r="E6140" s="56"/>
      <c r="F6140" s="133"/>
      <c r="G6140" s="56"/>
      <c r="H6140" s="84"/>
      <c r="I6140" s="84"/>
      <c r="J6140" s="125"/>
      <c r="K6140" s="125"/>
    </row>
    <row r="6141" spans="1:11" x14ac:dyDescent="0.25">
      <c r="A6141" s="110"/>
      <c r="B6141" s="129"/>
      <c r="C6141" s="129"/>
      <c r="D6141" s="129"/>
      <c r="E6141" s="56"/>
      <c r="F6141" s="133"/>
      <c r="G6141" s="56"/>
      <c r="H6141" s="84"/>
      <c r="I6141" s="84"/>
      <c r="J6141" s="125"/>
      <c r="K6141" s="125"/>
    </row>
    <row r="6142" spans="1:11" x14ac:dyDescent="0.25">
      <c r="A6142" s="110"/>
      <c r="B6142" s="129"/>
      <c r="C6142" s="129"/>
      <c r="D6142" s="129"/>
      <c r="E6142" s="56"/>
      <c r="F6142" s="133"/>
      <c r="G6142" s="56"/>
      <c r="H6142" s="84"/>
      <c r="I6142" s="84"/>
      <c r="J6142" s="125"/>
      <c r="K6142" s="125"/>
    </row>
    <row r="6143" spans="1:11" x14ac:dyDescent="0.25">
      <c r="A6143" s="110"/>
      <c r="B6143" s="129"/>
      <c r="C6143" s="129"/>
      <c r="D6143" s="129"/>
      <c r="E6143" s="56"/>
      <c r="F6143" s="133"/>
      <c r="G6143" s="56"/>
      <c r="H6143" s="84"/>
      <c r="I6143" s="84"/>
      <c r="J6143" s="125"/>
      <c r="K6143" s="125"/>
    </row>
    <row r="6144" spans="1:11" x14ac:dyDescent="0.25">
      <c r="A6144" s="110"/>
      <c r="B6144" s="129"/>
      <c r="C6144" s="129"/>
      <c r="D6144" s="129"/>
      <c r="E6144" s="56"/>
      <c r="F6144" s="133"/>
      <c r="G6144" s="56"/>
      <c r="H6144" s="84"/>
      <c r="I6144" s="84"/>
      <c r="J6144" s="125"/>
      <c r="K6144" s="125"/>
    </row>
    <row r="6145" spans="1:11" x14ac:dyDescent="0.25">
      <c r="A6145" s="110"/>
      <c r="B6145" s="129"/>
      <c r="C6145" s="129"/>
      <c r="D6145" s="129"/>
      <c r="E6145" s="56"/>
      <c r="F6145" s="133"/>
      <c r="G6145" s="56"/>
      <c r="H6145" s="84"/>
      <c r="I6145" s="84"/>
      <c r="J6145" s="125"/>
      <c r="K6145" s="125"/>
    </row>
    <row r="6146" spans="1:11" x14ac:dyDescent="0.25">
      <c r="A6146" s="110"/>
      <c r="B6146" s="129"/>
      <c r="C6146" s="129"/>
      <c r="D6146" s="129"/>
      <c r="E6146" s="56"/>
      <c r="F6146" s="133"/>
      <c r="G6146" s="56"/>
      <c r="H6146" s="84"/>
      <c r="I6146" s="84"/>
      <c r="J6146" s="125"/>
      <c r="K6146" s="125"/>
    </row>
    <row r="6147" spans="1:11" x14ac:dyDescent="0.25">
      <c r="A6147" s="110"/>
      <c r="B6147" s="129"/>
      <c r="C6147" s="129"/>
      <c r="D6147" s="129"/>
      <c r="E6147" s="56"/>
      <c r="F6147" s="133"/>
      <c r="G6147" s="56"/>
      <c r="H6147" s="84"/>
      <c r="I6147" s="84"/>
      <c r="J6147" s="125"/>
      <c r="K6147" s="125"/>
    </row>
    <row r="6148" spans="1:11" x14ac:dyDescent="0.25">
      <c r="A6148" s="110"/>
      <c r="B6148" s="129"/>
      <c r="C6148" s="129"/>
      <c r="D6148" s="129"/>
      <c r="E6148" s="56"/>
      <c r="F6148" s="133"/>
      <c r="G6148" s="56"/>
      <c r="H6148" s="84"/>
      <c r="I6148" s="84"/>
      <c r="J6148" s="125"/>
      <c r="K6148" s="125"/>
    </row>
    <row r="6149" spans="1:11" x14ac:dyDescent="0.25">
      <c r="A6149" s="110"/>
      <c r="B6149" s="129"/>
      <c r="C6149" s="129"/>
      <c r="D6149" s="129"/>
      <c r="E6149" s="56"/>
      <c r="F6149" s="133"/>
      <c r="G6149" s="56"/>
      <c r="H6149" s="84"/>
      <c r="I6149" s="84"/>
      <c r="J6149" s="125"/>
      <c r="K6149" s="125"/>
    </row>
    <row r="6150" spans="1:11" x14ac:dyDescent="0.25">
      <c r="A6150" s="110"/>
      <c r="B6150" s="129"/>
      <c r="C6150" s="129"/>
      <c r="D6150" s="129"/>
      <c r="E6150" s="56"/>
      <c r="F6150" s="133"/>
      <c r="G6150" s="56"/>
      <c r="H6150" s="84"/>
      <c r="I6150" s="84"/>
      <c r="J6150" s="125"/>
      <c r="K6150" s="125"/>
    </row>
    <row r="6151" spans="1:11" x14ac:dyDescent="0.25">
      <c r="A6151" s="110"/>
      <c r="B6151" s="129"/>
      <c r="C6151" s="129"/>
      <c r="D6151" s="129"/>
      <c r="E6151" s="56"/>
      <c r="F6151" s="133"/>
      <c r="G6151" s="56"/>
      <c r="H6151" s="84"/>
      <c r="I6151" s="84"/>
      <c r="J6151" s="125"/>
      <c r="K6151" s="125"/>
    </row>
    <row r="6152" spans="1:11" x14ac:dyDescent="0.25">
      <c r="A6152" s="110"/>
      <c r="B6152" s="129"/>
      <c r="C6152" s="129"/>
      <c r="D6152" s="129"/>
      <c r="E6152" s="56"/>
      <c r="F6152" s="133"/>
      <c r="G6152" s="56"/>
      <c r="H6152" s="84"/>
      <c r="I6152" s="84"/>
      <c r="J6152" s="125"/>
      <c r="K6152" s="125"/>
    </row>
    <row r="6153" spans="1:11" x14ac:dyDescent="0.25">
      <c r="A6153" s="110"/>
      <c r="B6153" s="129"/>
      <c r="C6153" s="129"/>
      <c r="D6153" s="129"/>
      <c r="E6153" s="56"/>
      <c r="F6153" s="133"/>
      <c r="G6153" s="56"/>
      <c r="H6153" s="84"/>
      <c r="I6153" s="84"/>
      <c r="J6153" s="125"/>
      <c r="K6153" s="125"/>
    </row>
    <row r="6154" spans="1:11" x14ac:dyDescent="0.25">
      <c r="A6154" s="110"/>
      <c r="B6154" s="129"/>
      <c r="C6154" s="129"/>
      <c r="D6154" s="129"/>
      <c r="E6154" s="56"/>
      <c r="F6154" s="133"/>
      <c r="G6154" s="56"/>
      <c r="H6154" s="84"/>
      <c r="I6154" s="84"/>
      <c r="J6154" s="125"/>
      <c r="K6154" s="125"/>
    </row>
    <row r="6155" spans="1:11" x14ac:dyDescent="0.25">
      <c r="A6155" s="110"/>
      <c r="B6155" s="129"/>
      <c r="C6155" s="129"/>
      <c r="D6155" s="129"/>
      <c r="E6155" s="56"/>
      <c r="F6155" s="133"/>
      <c r="G6155" s="56"/>
      <c r="H6155" s="84"/>
      <c r="I6155" s="84"/>
      <c r="J6155" s="125"/>
      <c r="K6155" s="125"/>
    </row>
    <row r="6156" spans="1:11" x14ac:dyDescent="0.25">
      <c r="A6156" s="110"/>
      <c r="B6156" s="129"/>
      <c r="C6156" s="129"/>
      <c r="D6156" s="129"/>
      <c r="E6156" s="56"/>
      <c r="F6156" s="133"/>
      <c r="G6156" s="56"/>
      <c r="H6156" s="84"/>
      <c r="I6156" s="84"/>
      <c r="J6156" s="125"/>
      <c r="K6156" s="125"/>
    </row>
    <row r="6157" spans="1:11" x14ac:dyDescent="0.25">
      <c r="A6157" s="110"/>
      <c r="B6157" s="129"/>
      <c r="C6157" s="129"/>
      <c r="D6157" s="129"/>
      <c r="E6157" s="56"/>
      <c r="F6157" s="133"/>
      <c r="G6157" s="56"/>
      <c r="H6157" s="84"/>
      <c r="I6157" s="84"/>
      <c r="J6157" s="125"/>
      <c r="K6157" s="125"/>
    </row>
    <row r="6158" spans="1:11" x14ac:dyDescent="0.25">
      <c r="A6158" s="110"/>
      <c r="B6158" s="129"/>
      <c r="C6158" s="129"/>
      <c r="D6158" s="129"/>
      <c r="E6158" s="56"/>
      <c r="F6158" s="133"/>
      <c r="G6158" s="56"/>
      <c r="H6158" s="84"/>
      <c r="I6158" s="84"/>
      <c r="J6158" s="125"/>
      <c r="K6158" s="125"/>
    </row>
    <row r="6159" spans="1:11" x14ac:dyDescent="0.25">
      <c r="A6159" s="110"/>
      <c r="B6159" s="129"/>
      <c r="C6159" s="129"/>
      <c r="D6159" s="129"/>
      <c r="E6159" s="56"/>
      <c r="F6159" s="133"/>
      <c r="G6159" s="56"/>
      <c r="H6159" s="84"/>
      <c r="I6159" s="84"/>
      <c r="J6159" s="125"/>
      <c r="K6159" s="125"/>
    </row>
    <row r="6160" spans="1:11" x14ac:dyDescent="0.25">
      <c r="A6160" s="110"/>
      <c r="B6160" s="129"/>
      <c r="C6160" s="129"/>
      <c r="D6160" s="129"/>
      <c r="E6160" s="56"/>
      <c r="F6160" s="133"/>
      <c r="G6160" s="56"/>
      <c r="H6160" s="84"/>
      <c r="I6160" s="84"/>
      <c r="J6160" s="125"/>
      <c r="K6160" s="125"/>
    </row>
    <row r="6161" spans="1:11" x14ac:dyDescent="0.25">
      <c r="A6161" s="110"/>
      <c r="B6161" s="129"/>
      <c r="C6161" s="129"/>
      <c r="D6161" s="129"/>
      <c r="E6161" s="56"/>
      <c r="F6161" s="133"/>
      <c r="G6161" s="56"/>
      <c r="H6161" s="84"/>
      <c r="I6161" s="84"/>
      <c r="J6161" s="125"/>
      <c r="K6161" s="125"/>
    </row>
    <row r="6162" spans="1:11" x14ac:dyDescent="0.25">
      <c r="A6162" s="110"/>
      <c r="B6162" s="129"/>
      <c r="C6162" s="129"/>
      <c r="D6162" s="129"/>
      <c r="E6162" s="56"/>
      <c r="F6162" s="133"/>
      <c r="G6162" s="56"/>
      <c r="H6162" s="84"/>
      <c r="I6162" s="84"/>
      <c r="J6162" s="125"/>
      <c r="K6162" s="125"/>
    </row>
    <row r="6163" spans="1:11" x14ac:dyDescent="0.25">
      <c r="A6163" s="110"/>
      <c r="B6163" s="129"/>
      <c r="C6163" s="129"/>
      <c r="D6163" s="129"/>
      <c r="E6163" s="56"/>
      <c r="F6163" s="133"/>
      <c r="G6163" s="56"/>
      <c r="H6163" s="84"/>
      <c r="I6163" s="84"/>
      <c r="J6163" s="125"/>
      <c r="K6163" s="125"/>
    </row>
    <row r="6164" spans="1:11" x14ac:dyDescent="0.25">
      <c r="A6164" s="110"/>
      <c r="B6164" s="129"/>
      <c r="C6164" s="129"/>
      <c r="D6164" s="129"/>
      <c r="E6164" s="56"/>
      <c r="F6164" s="133"/>
      <c r="G6164" s="56"/>
      <c r="H6164" s="84"/>
      <c r="I6164" s="84"/>
      <c r="J6164" s="125"/>
      <c r="K6164" s="125"/>
    </row>
    <row r="6165" spans="1:11" x14ac:dyDescent="0.25">
      <c r="A6165" s="110"/>
      <c r="B6165" s="129"/>
      <c r="C6165" s="129"/>
      <c r="D6165" s="129"/>
      <c r="E6165" s="56"/>
      <c r="F6165" s="133"/>
      <c r="G6165" s="56"/>
      <c r="H6165" s="84"/>
      <c r="I6165" s="84"/>
      <c r="J6165" s="125"/>
      <c r="K6165" s="125"/>
    </row>
    <row r="6166" spans="1:11" x14ac:dyDescent="0.25">
      <c r="A6166" s="110"/>
      <c r="B6166" s="129"/>
      <c r="C6166" s="129"/>
      <c r="D6166" s="129"/>
      <c r="E6166" s="56"/>
      <c r="F6166" s="133"/>
      <c r="G6166" s="56"/>
      <c r="H6166" s="84"/>
      <c r="I6166" s="84"/>
      <c r="J6166" s="125"/>
      <c r="K6166" s="125"/>
    </row>
    <row r="6167" spans="1:11" x14ac:dyDescent="0.25">
      <c r="A6167" s="110"/>
      <c r="B6167" s="129"/>
      <c r="C6167" s="129"/>
      <c r="D6167" s="129"/>
      <c r="E6167" s="56"/>
      <c r="F6167" s="133"/>
      <c r="G6167" s="56"/>
      <c r="H6167" s="84"/>
      <c r="I6167" s="84"/>
      <c r="J6167" s="125"/>
      <c r="K6167" s="125"/>
    </row>
    <row r="6168" spans="1:11" x14ac:dyDescent="0.25">
      <c r="A6168" s="110"/>
      <c r="B6168" s="129"/>
      <c r="C6168" s="129"/>
      <c r="D6168" s="129"/>
      <c r="E6168" s="56"/>
      <c r="F6168" s="133"/>
      <c r="G6168" s="56"/>
      <c r="H6168" s="84"/>
      <c r="I6168" s="84"/>
      <c r="J6168" s="125"/>
      <c r="K6168" s="125"/>
    </row>
    <row r="6169" spans="1:11" x14ac:dyDescent="0.25">
      <c r="A6169" s="110"/>
      <c r="B6169" s="129"/>
      <c r="C6169" s="129"/>
      <c r="D6169" s="129"/>
      <c r="E6169" s="56"/>
      <c r="F6169" s="133"/>
      <c r="G6169" s="56"/>
      <c r="H6169" s="84"/>
      <c r="I6169" s="84"/>
      <c r="J6169" s="125"/>
      <c r="K6169" s="125"/>
    </row>
    <row r="6170" spans="1:11" x14ac:dyDescent="0.25">
      <c r="A6170" s="110"/>
      <c r="B6170" s="129"/>
      <c r="C6170" s="129"/>
      <c r="D6170" s="129"/>
      <c r="E6170" s="56"/>
      <c r="F6170" s="133"/>
      <c r="G6170" s="56"/>
      <c r="H6170" s="84"/>
      <c r="I6170" s="84"/>
      <c r="J6170" s="125"/>
      <c r="K6170" s="125"/>
    </row>
    <row r="6171" spans="1:11" x14ac:dyDescent="0.25">
      <c r="A6171" s="110"/>
      <c r="B6171" s="129"/>
      <c r="C6171" s="129"/>
      <c r="D6171" s="129"/>
      <c r="E6171" s="56"/>
      <c r="F6171" s="133"/>
      <c r="G6171" s="56"/>
      <c r="H6171" s="84"/>
      <c r="I6171" s="84"/>
      <c r="J6171" s="125"/>
      <c r="K6171" s="125"/>
    </row>
    <row r="6172" spans="1:11" x14ac:dyDescent="0.25">
      <c r="A6172" s="110"/>
      <c r="B6172" s="129"/>
      <c r="C6172" s="129"/>
      <c r="D6172" s="129"/>
      <c r="E6172" s="56"/>
      <c r="F6172" s="133"/>
      <c r="G6172" s="56"/>
      <c r="H6172" s="84"/>
      <c r="I6172" s="84"/>
      <c r="J6172" s="125"/>
      <c r="K6172" s="125"/>
    </row>
    <row r="6173" spans="1:11" x14ac:dyDescent="0.25">
      <c r="A6173" s="110"/>
      <c r="B6173" s="129"/>
      <c r="C6173" s="129"/>
      <c r="D6173" s="129"/>
      <c r="E6173" s="56"/>
      <c r="F6173" s="133"/>
      <c r="G6173" s="56"/>
      <c r="H6173" s="84"/>
      <c r="I6173" s="84"/>
      <c r="J6173" s="125"/>
      <c r="K6173" s="125"/>
    </row>
    <row r="6174" spans="1:11" x14ac:dyDescent="0.25">
      <c r="A6174" s="110"/>
      <c r="B6174" s="129"/>
      <c r="C6174" s="129"/>
      <c r="D6174" s="129"/>
      <c r="E6174" s="56"/>
      <c r="F6174" s="133"/>
      <c r="G6174" s="56"/>
      <c r="H6174" s="84"/>
      <c r="I6174" s="84"/>
      <c r="J6174" s="125"/>
      <c r="K6174" s="125"/>
    </row>
    <row r="6175" spans="1:11" x14ac:dyDescent="0.25">
      <c r="A6175" s="110"/>
      <c r="B6175" s="129"/>
      <c r="C6175" s="129"/>
      <c r="D6175" s="129"/>
      <c r="E6175" s="56"/>
      <c r="F6175" s="133"/>
      <c r="G6175" s="56"/>
      <c r="H6175" s="84"/>
      <c r="I6175" s="84"/>
      <c r="J6175" s="125"/>
      <c r="K6175" s="125"/>
    </row>
    <row r="6176" spans="1:11" x14ac:dyDescent="0.25">
      <c r="A6176" s="110"/>
      <c r="B6176" s="129"/>
      <c r="C6176" s="129"/>
      <c r="D6176" s="129"/>
      <c r="E6176" s="56"/>
      <c r="F6176" s="133"/>
      <c r="G6176" s="56"/>
      <c r="H6176" s="84"/>
      <c r="I6176" s="84"/>
      <c r="J6176" s="125"/>
      <c r="K6176" s="125"/>
    </row>
    <row r="6177" spans="1:11" x14ac:dyDescent="0.25">
      <c r="A6177" s="110"/>
      <c r="B6177" s="129"/>
      <c r="C6177" s="129"/>
      <c r="D6177" s="129"/>
      <c r="E6177" s="56"/>
      <c r="F6177" s="133"/>
      <c r="G6177" s="56"/>
      <c r="H6177" s="84"/>
      <c r="I6177" s="84"/>
      <c r="J6177" s="125"/>
      <c r="K6177" s="125"/>
    </row>
    <row r="6178" spans="1:11" x14ac:dyDescent="0.25">
      <c r="A6178" s="110"/>
      <c r="B6178" s="129"/>
      <c r="C6178" s="129"/>
      <c r="D6178" s="129"/>
      <c r="E6178" s="56"/>
      <c r="F6178" s="133"/>
      <c r="G6178" s="56"/>
      <c r="H6178" s="84"/>
      <c r="I6178" s="84"/>
      <c r="J6178" s="125"/>
      <c r="K6178" s="125"/>
    </row>
    <row r="6179" spans="1:11" x14ac:dyDescent="0.25">
      <c r="A6179" s="110"/>
      <c r="B6179" s="129"/>
      <c r="C6179" s="129"/>
      <c r="D6179" s="129"/>
      <c r="E6179" s="56"/>
      <c r="F6179" s="133"/>
      <c r="G6179" s="56"/>
      <c r="H6179" s="84"/>
      <c r="I6179" s="84"/>
      <c r="J6179" s="125"/>
      <c r="K6179" s="125"/>
    </row>
    <row r="6180" spans="1:11" x14ac:dyDescent="0.25">
      <c r="A6180" s="110"/>
      <c r="B6180" s="129"/>
      <c r="C6180" s="129"/>
      <c r="D6180" s="129"/>
      <c r="E6180" s="56"/>
      <c r="F6180" s="133"/>
      <c r="G6180" s="56"/>
      <c r="H6180" s="84"/>
      <c r="I6180" s="84"/>
      <c r="J6180" s="125"/>
      <c r="K6180" s="125"/>
    </row>
    <row r="6181" spans="1:11" x14ac:dyDescent="0.25">
      <c r="A6181" s="110"/>
      <c r="B6181" s="129"/>
      <c r="C6181" s="129"/>
      <c r="D6181" s="129"/>
      <c r="E6181" s="56"/>
      <c r="F6181" s="133"/>
      <c r="G6181" s="56"/>
      <c r="H6181" s="84"/>
      <c r="I6181" s="84"/>
      <c r="J6181" s="125"/>
      <c r="K6181" s="125"/>
    </row>
    <row r="6182" spans="1:11" x14ac:dyDescent="0.25">
      <c r="A6182" s="110"/>
      <c r="B6182" s="129"/>
      <c r="C6182" s="129"/>
      <c r="D6182" s="129"/>
      <c r="E6182" s="56"/>
      <c r="F6182" s="133"/>
      <c r="G6182" s="56"/>
      <c r="H6182" s="84"/>
      <c r="I6182" s="84"/>
      <c r="J6182" s="125"/>
      <c r="K6182" s="125"/>
    </row>
    <row r="6183" spans="1:11" x14ac:dyDescent="0.25">
      <c r="A6183" s="110"/>
      <c r="B6183" s="129"/>
      <c r="C6183" s="129"/>
      <c r="D6183" s="129"/>
      <c r="E6183" s="56"/>
      <c r="F6183" s="133"/>
      <c r="G6183" s="56"/>
      <c r="H6183" s="84"/>
      <c r="I6183" s="84"/>
      <c r="J6183" s="125"/>
      <c r="K6183" s="125"/>
    </row>
    <row r="6184" spans="1:11" x14ac:dyDescent="0.25">
      <c r="A6184" s="110"/>
      <c r="B6184" s="129"/>
      <c r="C6184" s="129"/>
      <c r="D6184" s="129"/>
      <c r="E6184" s="56"/>
      <c r="F6184" s="133"/>
      <c r="G6184" s="56"/>
      <c r="H6184" s="84"/>
      <c r="I6184" s="84"/>
      <c r="J6184" s="125"/>
      <c r="K6184" s="125"/>
    </row>
    <row r="6185" spans="1:11" x14ac:dyDescent="0.25">
      <c r="A6185" s="110"/>
      <c r="B6185" s="129"/>
      <c r="C6185" s="129"/>
      <c r="D6185" s="129"/>
      <c r="E6185" s="56"/>
      <c r="F6185" s="133"/>
      <c r="G6185" s="56"/>
      <c r="H6185" s="84"/>
      <c r="I6185" s="84"/>
      <c r="J6185" s="125"/>
      <c r="K6185" s="125"/>
    </row>
    <row r="6186" spans="1:11" x14ac:dyDescent="0.25">
      <c r="A6186" s="110"/>
      <c r="B6186" s="129"/>
      <c r="C6186" s="129"/>
      <c r="D6186" s="129"/>
      <c r="E6186" s="56"/>
      <c r="F6186" s="133"/>
      <c r="G6186" s="56"/>
      <c r="H6186" s="84"/>
      <c r="I6186" s="84"/>
      <c r="J6186" s="125"/>
      <c r="K6186" s="125"/>
    </row>
    <row r="6187" spans="1:11" x14ac:dyDescent="0.25">
      <c r="A6187" s="110"/>
      <c r="B6187" s="129"/>
      <c r="C6187" s="129"/>
      <c r="D6187" s="129"/>
      <c r="E6187" s="56"/>
      <c r="F6187" s="133"/>
      <c r="G6187" s="56"/>
      <c r="H6187" s="84"/>
      <c r="I6187" s="84"/>
      <c r="J6187" s="125"/>
      <c r="K6187" s="125"/>
    </row>
    <row r="6188" spans="1:11" x14ac:dyDescent="0.25">
      <c r="A6188" s="110"/>
      <c r="B6188" s="129"/>
      <c r="C6188" s="129"/>
      <c r="D6188" s="129"/>
      <c r="E6188" s="56"/>
      <c r="F6188" s="133"/>
      <c r="G6188" s="56"/>
      <c r="H6188" s="84"/>
      <c r="I6188" s="84"/>
      <c r="J6188" s="125"/>
      <c r="K6188" s="125"/>
    </row>
    <row r="6189" spans="1:11" x14ac:dyDescent="0.25">
      <c r="A6189" s="110"/>
      <c r="B6189" s="129"/>
      <c r="C6189" s="129"/>
      <c r="D6189" s="129"/>
      <c r="E6189" s="56"/>
      <c r="F6189" s="133"/>
      <c r="G6189" s="56"/>
      <c r="H6189" s="84"/>
      <c r="I6189" s="84"/>
      <c r="J6189" s="125"/>
      <c r="K6189" s="125"/>
    </row>
    <row r="6190" spans="1:11" x14ac:dyDescent="0.25">
      <c r="A6190" s="110"/>
      <c r="B6190" s="129"/>
      <c r="C6190" s="129"/>
      <c r="D6190" s="129"/>
      <c r="E6190" s="56"/>
      <c r="F6190" s="133"/>
      <c r="G6190" s="56"/>
      <c r="H6190" s="84"/>
      <c r="I6190" s="84"/>
      <c r="J6190" s="125"/>
      <c r="K6190" s="125"/>
    </row>
    <row r="6191" spans="1:11" x14ac:dyDescent="0.25">
      <c r="A6191" s="110"/>
      <c r="B6191" s="129"/>
      <c r="C6191" s="129"/>
      <c r="D6191" s="129"/>
      <c r="E6191" s="56"/>
      <c r="F6191" s="133"/>
      <c r="G6191" s="56"/>
      <c r="H6191" s="84"/>
      <c r="I6191" s="84"/>
      <c r="J6191" s="125"/>
      <c r="K6191" s="125"/>
    </row>
    <row r="6192" spans="1:11" x14ac:dyDescent="0.25">
      <c r="A6192" s="110"/>
      <c r="B6192" s="129"/>
      <c r="C6192" s="129"/>
      <c r="D6192" s="129"/>
      <c r="E6192" s="56"/>
      <c r="F6192" s="133"/>
      <c r="G6192" s="56"/>
      <c r="H6192" s="84"/>
      <c r="I6192" s="84"/>
      <c r="J6192" s="125"/>
      <c r="K6192" s="125"/>
    </row>
    <row r="6193" spans="1:11" x14ac:dyDescent="0.25">
      <c r="A6193" s="110"/>
      <c r="B6193" s="129"/>
      <c r="C6193" s="129"/>
      <c r="D6193" s="129"/>
      <c r="E6193" s="56"/>
      <c r="F6193" s="133"/>
      <c r="G6193" s="56"/>
      <c r="H6193" s="84"/>
      <c r="I6193" s="84"/>
      <c r="J6193" s="125"/>
      <c r="K6193" s="125"/>
    </row>
    <row r="6194" spans="1:11" x14ac:dyDescent="0.25">
      <c r="A6194" s="110"/>
      <c r="B6194" s="129"/>
      <c r="C6194" s="129"/>
      <c r="D6194" s="129"/>
      <c r="E6194" s="56"/>
      <c r="F6194" s="133"/>
      <c r="G6194" s="56"/>
      <c r="H6194" s="84"/>
      <c r="I6194" s="84"/>
      <c r="J6194" s="125"/>
      <c r="K6194" s="125"/>
    </row>
    <row r="6195" spans="1:11" x14ac:dyDescent="0.25">
      <c r="A6195" s="110"/>
      <c r="B6195" s="129"/>
      <c r="C6195" s="129"/>
      <c r="D6195" s="129"/>
      <c r="E6195" s="56"/>
      <c r="F6195" s="133"/>
      <c r="G6195" s="56"/>
      <c r="H6195" s="84"/>
      <c r="I6195" s="84"/>
      <c r="J6195" s="125"/>
      <c r="K6195" s="125"/>
    </row>
    <row r="6196" spans="1:11" x14ac:dyDescent="0.25">
      <c r="A6196" s="110"/>
      <c r="B6196" s="129"/>
      <c r="C6196" s="129"/>
      <c r="D6196" s="129"/>
      <c r="E6196" s="56"/>
      <c r="F6196" s="133"/>
      <c r="G6196" s="56"/>
      <c r="H6196" s="84"/>
      <c r="I6196" s="84"/>
      <c r="J6196" s="125"/>
      <c r="K6196" s="125"/>
    </row>
    <row r="6197" spans="1:11" x14ac:dyDescent="0.25">
      <c r="A6197" s="110"/>
      <c r="B6197" s="129"/>
      <c r="C6197" s="129"/>
      <c r="D6197" s="129"/>
      <c r="E6197" s="56"/>
      <c r="F6197" s="133"/>
      <c r="G6197" s="56"/>
      <c r="H6197" s="84"/>
      <c r="I6197" s="84"/>
      <c r="J6197" s="125"/>
      <c r="K6197" s="125"/>
    </row>
    <row r="6198" spans="1:11" x14ac:dyDescent="0.25">
      <c r="A6198" s="110"/>
      <c r="B6198" s="129"/>
      <c r="C6198" s="129"/>
      <c r="D6198" s="129"/>
      <c r="E6198" s="56"/>
      <c r="F6198" s="133"/>
      <c r="G6198" s="56"/>
      <c r="H6198" s="84"/>
      <c r="I6198" s="84"/>
      <c r="J6198" s="125"/>
      <c r="K6198" s="125"/>
    </row>
    <row r="6199" spans="1:11" x14ac:dyDescent="0.25">
      <c r="A6199" s="110"/>
      <c r="B6199" s="129"/>
      <c r="C6199" s="129"/>
      <c r="D6199" s="129"/>
      <c r="E6199" s="56"/>
      <c r="F6199" s="133"/>
      <c r="G6199" s="56"/>
      <c r="H6199" s="84"/>
      <c r="I6199" s="84"/>
      <c r="J6199" s="125"/>
      <c r="K6199" s="125"/>
    </row>
    <row r="6200" spans="1:11" x14ac:dyDescent="0.25">
      <c r="A6200" s="110"/>
      <c r="B6200" s="129"/>
      <c r="C6200" s="129"/>
      <c r="D6200" s="129"/>
      <c r="E6200" s="56"/>
      <c r="F6200" s="133"/>
      <c r="G6200" s="56"/>
      <c r="H6200" s="84"/>
      <c r="I6200" s="84"/>
      <c r="J6200" s="125"/>
      <c r="K6200" s="125"/>
    </row>
    <row r="6201" spans="1:11" x14ac:dyDescent="0.25">
      <c r="A6201" s="110"/>
      <c r="B6201" s="129"/>
      <c r="C6201" s="129"/>
      <c r="D6201" s="129"/>
      <c r="E6201" s="56"/>
      <c r="F6201" s="133"/>
      <c r="G6201" s="56"/>
      <c r="H6201" s="84"/>
      <c r="I6201" s="84"/>
      <c r="J6201" s="125"/>
      <c r="K6201" s="125"/>
    </row>
    <row r="6202" spans="1:11" x14ac:dyDescent="0.25">
      <c r="A6202" s="110"/>
      <c r="B6202" s="129"/>
      <c r="C6202" s="129"/>
      <c r="D6202" s="129"/>
      <c r="E6202" s="56"/>
      <c r="F6202" s="133"/>
      <c r="G6202" s="56"/>
      <c r="H6202" s="84"/>
      <c r="I6202" s="84"/>
      <c r="J6202" s="125"/>
      <c r="K6202" s="125"/>
    </row>
    <row r="6203" spans="1:11" x14ac:dyDescent="0.25">
      <c r="A6203" s="110"/>
      <c r="B6203" s="129"/>
      <c r="C6203" s="129"/>
      <c r="D6203" s="129"/>
      <c r="E6203" s="56"/>
      <c r="F6203" s="133"/>
      <c r="G6203" s="56"/>
      <c r="H6203" s="84"/>
      <c r="I6203" s="84"/>
      <c r="J6203" s="125"/>
      <c r="K6203" s="125"/>
    </row>
    <row r="6204" spans="1:11" x14ac:dyDescent="0.25">
      <c r="A6204" s="110"/>
      <c r="B6204" s="129"/>
      <c r="C6204" s="129"/>
      <c r="D6204" s="129"/>
      <c r="E6204" s="56"/>
      <c r="F6204" s="133"/>
      <c r="G6204" s="56"/>
      <c r="H6204" s="84"/>
      <c r="I6204" s="84"/>
      <c r="J6204" s="125"/>
      <c r="K6204" s="125"/>
    </row>
    <row r="6205" spans="1:11" x14ac:dyDescent="0.25">
      <c r="A6205" s="110"/>
      <c r="B6205" s="129"/>
      <c r="C6205" s="129"/>
      <c r="D6205" s="129"/>
      <c r="E6205" s="56"/>
      <c r="F6205" s="133"/>
      <c r="G6205" s="56"/>
      <c r="H6205" s="84"/>
      <c r="I6205" s="84"/>
      <c r="J6205" s="125"/>
      <c r="K6205" s="125"/>
    </row>
    <row r="6206" spans="1:11" x14ac:dyDescent="0.25">
      <c r="A6206" s="110"/>
      <c r="B6206" s="129"/>
      <c r="C6206" s="129"/>
      <c r="D6206" s="129"/>
      <c r="E6206" s="56"/>
      <c r="F6206" s="133"/>
      <c r="G6206" s="56"/>
      <c r="H6206" s="84"/>
      <c r="I6206" s="84"/>
      <c r="J6206" s="125"/>
      <c r="K6206" s="125"/>
    </row>
    <row r="6207" spans="1:11" x14ac:dyDescent="0.25">
      <c r="A6207" s="110"/>
      <c r="B6207" s="129"/>
      <c r="C6207" s="129"/>
      <c r="D6207" s="129"/>
      <c r="E6207" s="56"/>
      <c r="F6207" s="133"/>
      <c r="G6207" s="56"/>
      <c r="H6207" s="84"/>
      <c r="I6207" s="84"/>
      <c r="J6207" s="125"/>
      <c r="K6207" s="125"/>
    </row>
    <row r="6208" spans="1:11" x14ac:dyDescent="0.25">
      <c r="A6208" s="110"/>
      <c r="B6208" s="129"/>
      <c r="C6208" s="129"/>
      <c r="D6208" s="129"/>
      <c r="E6208" s="56"/>
      <c r="F6208" s="133"/>
      <c r="G6208" s="56"/>
      <c r="H6208" s="84"/>
      <c r="I6208" s="84"/>
      <c r="J6208" s="125"/>
      <c r="K6208" s="125"/>
    </row>
    <row r="6209" spans="1:11" x14ac:dyDescent="0.25">
      <c r="A6209" s="110"/>
      <c r="B6209" s="129"/>
      <c r="C6209" s="129"/>
      <c r="D6209" s="129"/>
      <c r="E6209" s="56"/>
      <c r="F6209" s="133"/>
      <c r="G6209" s="56"/>
      <c r="H6209" s="84"/>
      <c r="I6209" s="84"/>
      <c r="J6209" s="125"/>
      <c r="K6209" s="125"/>
    </row>
    <row r="6210" spans="1:11" x14ac:dyDescent="0.25">
      <c r="A6210" s="110"/>
      <c r="B6210" s="129"/>
      <c r="C6210" s="129"/>
      <c r="D6210" s="129"/>
      <c r="E6210" s="56"/>
      <c r="F6210" s="133"/>
      <c r="G6210" s="56"/>
      <c r="H6210" s="84"/>
      <c r="I6210" s="84"/>
      <c r="J6210" s="125"/>
      <c r="K6210" s="125"/>
    </row>
    <row r="6211" spans="1:11" x14ac:dyDescent="0.25">
      <c r="A6211" s="110"/>
      <c r="B6211" s="129"/>
      <c r="C6211" s="129"/>
      <c r="D6211" s="129"/>
      <c r="E6211" s="56"/>
      <c r="F6211" s="133"/>
      <c r="G6211" s="56"/>
      <c r="H6211" s="84"/>
      <c r="I6211" s="84"/>
      <c r="J6211" s="125"/>
      <c r="K6211" s="125"/>
    </row>
    <row r="6212" spans="1:11" x14ac:dyDescent="0.25">
      <c r="A6212" s="110"/>
      <c r="B6212" s="129"/>
      <c r="C6212" s="129"/>
      <c r="D6212" s="129"/>
      <c r="E6212" s="56"/>
      <c r="F6212" s="133"/>
      <c r="G6212" s="56"/>
      <c r="H6212" s="84"/>
      <c r="I6212" s="84"/>
      <c r="J6212" s="125"/>
      <c r="K6212" s="125"/>
    </row>
    <row r="6213" spans="1:11" x14ac:dyDescent="0.25">
      <c r="A6213" s="110"/>
      <c r="B6213" s="129"/>
      <c r="C6213" s="129"/>
      <c r="D6213" s="129"/>
      <c r="E6213" s="56"/>
      <c r="F6213" s="133"/>
      <c r="G6213" s="56"/>
      <c r="H6213" s="84"/>
      <c r="I6213" s="84"/>
      <c r="J6213" s="125"/>
      <c r="K6213" s="125"/>
    </row>
    <row r="6214" spans="1:11" x14ac:dyDescent="0.25">
      <c r="A6214" s="110"/>
      <c r="B6214" s="129"/>
      <c r="C6214" s="129"/>
      <c r="D6214" s="129"/>
      <c r="E6214" s="56"/>
      <c r="F6214" s="133"/>
      <c r="G6214" s="56"/>
      <c r="H6214" s="84"/>
      <c r="I6214" s="84"/>
      <c r="J6214" s="125"/>
      <c r="K6214" s="125"/>
    </row>
    <row r="6215" spans="1:11" x14ac:dyDescent="0.25">
      <c r="A6215" s="110"/>
      <c r="B6215" s="129"/>
      <c r="C6215" s="129"/>
      <c r="D6215" s="129"/>
      <c r="E6215" s="56"/>
      <c r="F6215" s="133"/>
      <c r="G6215" s="56"/>
      <c r="H6215" s="84"/>
      <c r="I6215" s="84"/>
      <c r="J6215" s="125"/>
      <c r="K6215" s="125"/>
    </row>
    <row r="6216" spans="1:11" x14ac:dyDescent="0.25">
      <c r="A6216" s="110"/>
      <c r="B6216" s="129"/>
      <c r="C6216" s="129"/>
      <c r="D6216" s="129"/>
      <c r="E6216" s="56"/>
      <c r="F6216" s="133"/>
      <c r="G6216" s="56"/>
      <c r="H6216" s="84"/>
      <c r="I6216" s="84"/>
      <c r="J6216" s="125"/>
      <c r="K6216" s="125"/>
    </row>
    <row r="6217" spans="1:11" x14ac:dyDescent="0.25">
      <c r="A6217" s="110"/>
      <c r="B6217" s="129"/>
      <c r="C6217" s="129"/>
      <c r="D6217" s="129"/>
      <c r="E6217" s="56"/>
      <c r="F6217" s="133"/>
      <c r="G6217" s="56"/>
      <c r="H6217" s="84"/>
      <c r="I6217" s="84"/>
      <c r="J6217" s="125"/>
      <c r="K6217" s="125"/>
    </row>
    <row r="6218" spans="1:11" x14ac:dyDescent="0.25">
      <c r="A6218" s="110"/>
      <c r="B6218" s="129"/>
      <c r="C6218" s="129"/>
      <c r="D6218" s="129"/>
      <c r="E6218" s="56"/>
      <c r="F6218" s="133"/>
      <c r="G6218" s="56"/>
      <c r="H6218" s="84"/>
      <c r="I6218" s="84"/>
      <c r="J6218" s="125"/>
      <c r="K6218" s="125"/>
    </row>
    <row r="6219" spans="1:11" x14ac:dyDescent="0.25">
      <c r="A6219" s="110"/>
      <c r="B6219" s="129"/>
      <c r="C6219" s="129"/>
      <c r="D6219" s="129"/>
      <c r="E6219" s="56"/>
      <c r="F6219" s="133"/>
      <c r="G6219" s="56"/>
      <c r="H6219" s="84"/>
      <c r="I6219" s="84"/>
      <c r="J6219" s="125"/>
      <c r="K6219" s="125"/>
    </row>
    <row r="6220" spans="1:11" x14ac:dyDescent="0.25">
      <c r="A6220" s="110"/>
      <c r="B6220" s="129"/>
      <c r="C6220" s="129"/>
      <c r="D6220" s="129"/>
      <c r="E6220" s="56"/>
      <c r="F6220" s="133"/>
      <c r="G6220" s="56"/>
      <c r="H6220" s="84"/>
      <c r="I6220" s="84"/>
      <c r="J6220" s="125"/>
      <c r="K6220" s="125"/>
    </row>
    <row r="6221" spans="1:11" x14ac:dyDescent="0.25">
      <c r="A6221" s="110"/>
      <c r="B6221" s="129"/>
      <c r="C6221" s="129"/>
      <c r="D6221" s="129"/>
      <c r="E6221" s="56"/>
      <c r="F6221" s="133"/>
      <c r="G6221" s="56"/>
      <c r="H6221" s="84"/>
      <c r="I6221" s="84"/>
      <c r="J6221" s="125"/>
      <c r="K6221" s="125"/>
    </row>
    <row r="6222" spans="1:11" x14ac:dyDescent="0.25">
      <c r="A6222" s="110"/>
      <c r="B6222" s="129"/>
      <c r="C6222" s="129"/>
      <c r="D6222" s="129"/>
      <c r="E6222" s="56"/>
      <c r="F6222" s="133"/>
      <c r="G6222" s="56"/>
      <c r="H6222" s="84"/>
      <c r="I6222" s="84"/>
      <c r="J6222" s="125"/>
      <c r="K6222" s="125"/>
    </row>
    <row r="6223" spans="1:11" x14ac:dyDescent="0.25">
      <c r="A6223" s="110"/>
      <c r="B6223" s="129"/>
      <c r="C6223" s="129"/>
      <c r="D6223" s="129"/>
      <c r="E6223" s="56"/>
      <c r="F6223" s="133"/>
      <c r="G6223" s="56"/>
      <c r="H6223" s="84"/>
      <c r="I6223" s="84"/>
      <c r="J6223" s="125"/>
      <c r="K6223" s="125"/>
    </row>
    <row r="6224" spans="1:11" x14ac:dyDescent="0.25">
      <c r="A6224" s="110"/>
      <c r="B6224" s="129"/>
      <c r="C6224" s="129"/>
      <c r="D6224" s="129"/>
      <c r="E6224" s="56"/>
      <c r="F6224" s="133"/>
      <c r="G6224" s="56"/>
      <c r="H6224" s="84"/>
      <c r="I6224" s="84"/>
      <c r="J6224" s="125"/>
      <c r="K6224" s="125"/>
    </row>
    <row r="6225" spans="1:11" x14ac:dyDescent="0.25">
      <c r="A6225" s="110"/>
      <c r="B6225" s="129"/>
      <c r="C6225" s="129"/>
      <c r="D6225" s="129"/>
      <c r="E6225" s="56"/>
      <c r="F6225" s="133"/>
      <c r="G6225" s="56"/>
      <c r="H6225" s="84"/>
      <c r="I6225" s="84"/>
      <c r="J6225" s="125"/>
      <c r="K6225" s="125"/>
    </row>
    <row r="6226" spans="1:11" x14ac:dyDescent="0.25">
      <c r="A6226" s="110"/>
      <c r="B6226" s="129"/>
      <c r="C6226" s="129"/>
      <c r="D6226" s="129"/>
      <c r="E6226" s="56"/>
      <c r="F6226" s="133"/>
      <c r="G6226" s="56"/>
      <c r="H6226" s="84"/>
      <c r="I6226" s="84"/>
      <c r="J6226" s="125"/>
      <c r="K6226" s="125"/>
    </row>
    <row r="6227" spans="1:11" x14ac:dyDescent="0.25">
      <c r="A6227" s="110"/>
      <c r="B6227" s="129"/>
      <c r="C6227" s="129"/>
      <c r="D6227" s="129"/>
      <c r="E6227" s="56"/>
      <c r="F6227" s="133"/>
      <c r="G6227" s="56"/>
      <c r="H6227" s="84"/>
      <c r="I6227" s="84"/>
      <c r="J6227" s="125"/>
      <c r="K6227" s="125"/>
    </row>
    <row r="6228" spans="1:11" x14ac:dyDescent="0.25">
      <c r="A6228" s="110"/>
      <c r="B6228" s="129"/>
      <c r="C6228" s="129"/>
      <c r="D6228" s="129"/>
      <c r="E6228" s="56"/>
      <c r="F6228" s="133"/>
      <c r="G6228" s="56"/>
      <c r="H6228" s="84"/>
      <c r="I6228" s="84"/>
      <c r="J6228" s="125"/>
      <c r="K6228" s="125"/>
    </row>
    <row r="6229" spans="1:11" x14ac:dyDescent="0.25">
      <c r="A6229" s="110"/>
      <c r="B6229" s="129"/>
      <c r="C6229" s="129"/>
      <c r="D6229" s="129"/>
      <c r="E6229" s="56"/>
      <c r="F6229" s="133"/>
      <c r="G6229" s="56"/>
      <c r="H6229" s="84"/>
      <c r="I6229" s="84"/>
      <c r="J6229" s="125"/>
      <c r="K6229" s="125"/>
    </row>
    <row r="6230" spans="1:11" x14ac:dyDescent="0.25">
      <c r="A6230" s="110"/>
      <c r="B6230" s="129"/>
      <c r="C6230" s="129"/>
      <c r="D6230" s="129"/>
      <c r="E6230" s="56"/>
      <c r="F6230" s="133"/>
      <c r="G6230" s="56"/>
      <c r="H6230" s="84"/>
      <c r="I6230" s="84"/>
      <c r="J6230" s="125"/>
      <c r="K6230" s="125"/>
    </row>
    <row r="6231" spans="1:11" x14ac:dyDescent="0.25">
      <c r="A6231" s="110"/>
      <c r="B6231" s="129"/>
      <c r="C6231" s="129"/>
      <c r="D6231" s="129"/>
      <c r="E6231" s="56"/>
      <c r="F6231" s="133"/>
      <c r="G6231" s="56"/>
      <c r="H6231" s="84"/>
      <c r="I6231" s="84"/>
      <c r="J6231" s="125"/>
      <c r="K6231" s="125"/>
    </row>
    <row r="6232" spans="1:11" x14ac:dyDescent="0.25">
      <c r="A6232" s="110"/>
      <c r="B6232" s="129"/>
      <c r="C6232" s="129"/>
      <c r="D6232" s="129"/>
      <c r="E6232" s="56"/>
      <c r="F6232" s="133"/>
      <c r="G6232" s="56"/>
      <c r="H6232" s="84"/>
      <c r="I6232" s="84"/>
      <c r="J6232" s="125"/>
      <c r="K6232" s="125"/>
    </row>
    <row r="6233" spans="1:11" x14ac:dyDescent="0.25">
      <c r="A6233" s="110"/>
      <c r="B6233" s="129"/>
      <c r="C6233" s="129"/>
      <c r="D6233" s="129"/>
      <c r="E6233" s="56"/>
      <c r="F6233" s="133"/>
      <c r="G6233" s="56"/>
      <c r="H6233" s="84"/>
      <c r="I6233" s="84"/>
      <c r="J6233" s="125"/>
      <c r="K6233" s="125"/>
    </row>
    <row r="6234" spans="1:11" x14ac:dyDescent="0.25">
      <c r="A6234" s="110"/>
      <c r="B6234" s="129"/>
      <c r="C6234" s="129"/>
      <c r="D6234" s="129"/>
      <c r="E6234" s="56"/>
      <c r="F6234" s="133"/>
      <c r="G6234" s="56"/>
      <c r="H6234" s="84"/>
      <c r="I6234" s="84"/>
      <c r="J6234" s="125"/>
      <c r="K6234" s="125"/>
    </row>
    <row r="6235" spans="1:11" x14ac:dyDescent="0.25">
      <c r="A6235" s="110"/>
      <c r="B6235" s="129"/>
      <c r="C6235" s="129"/>
      <c r="D6235" s="129"/>
      <c r="E6235" s="56"/>
      <c r="F6235" s="133"/>
      <c r="G6235" s="56"/>
      <c r="H6235" s="84"/>
      <c r="I6235" s="84"/>
      <c r="J6235" s="125"/>
      <c r="K6235" s="125"/>
    </row>
    <row r="6236" spans="1:11" x14ac:dyDescent="0.25">
      <c r="A6236" s="110"/>
      <c r="B6236" s="129"/>
      <c r="C6236" s="129"/>
      <c r="D6236" s="129"/>
      <c r="E6236" s="56"/>
      <c r="F6236" s="133"/>
      <c r="G6236" s="56"/>
      <c r="H6236" s="84"/>
      <c r="I6236" s="84"/>
      <c r="J6236" s="125"/>
      <c r="K6236" s="125"/>
    </row>
    <row r="6237" spans="1:11" x14ac:dyDescent="0.25">
      <c r="A6237" s="110"/>
      <c r="B6237" s="129"/>
      <c r="C6237" s="129"/>
      <c r="D6237" s="129"/>
      <c r="E6237" s="56"/>
      <c r="F6237" s="133"/>
      <c r="G6237" s="56"/>
      <c r="H6237" s="84"/>
      <c r="I6237" s="84"/>
      <c r="J6237" s="125"/>
      <c r="K6237" s="125"/>
    </row>
    <row r="6238" spans="1:11" x14ac:dyDescent="0.25">
      <c r="A6238" s="110"/>
      <c r="B6238" s="129"/>
      <c r="C6238" s="129"/>
      <c r="D6238" s="129"/>
      <c r="E6238" s="56"/>
      <c r="F6238" s="133"/>
      <c r="G6238" s="56"/>
      <c r="H6238" s="84"/>
      <c r="I6238" s="84"/>
      <c r="J6238" s="125"/>
      <c r="K6238" s="125"/>
    </row>
    <row r="6239" spans="1:11" x14ac:dyDescent="0.25">
      <c r="A6239" s="110"/>
      <c r="B6239" s="129"/>
      <c r="C6239" s="129"/>
      <c r="D6239" s="129"/>
      <c r="E6239" s="56"/>
      <c r="F6239" s="133"/>
      <c r="G6239" s="56"/>
      <c r="H6239" s="84"/>
      <c r="I6239" s="84"/>
      <c r="J6239" s="125"/>
      <c r="K6239" s="125"/>
    </row>
    <row r="6240" spans="1:11" x14ac:dyDescent="0.25">
      <c r="A6240" s="110"/>
      <c r="B6240" s="129"/>
      <c r="C6240" s="129"/>
      <c r="D6240" s="129"/>
      <c r="E6240" s="56"/>
      <c r="F6240" s="133"/>
      <c r="G6240" s="56"/>
      <c r="H6240" s="84"/>
      <c r="I6240" s="84"/>
      <c r="J6240" s="125"/>
      <c r="K6240" s="125"/>
    </row>
    <row r="6241" spans="1:11" x14ac:dyDescent="0.25">
      <c r="A6241" s="110"/>
      <c r="B6241" s="129"/>
      <c r="C6241" s="129"/>
      <c r="D6241" s="129"/>
      <c r="E6241" s="56"/>
      <c r="F6241" s="133"/>
      <c r="G6241" s="56"/>
      <c r="H6241" s="84"/>
      <c r="I6241" s="84"/>
      <c r="J6241" s="125"/>
      <c r="K6241" s="125"/>
    </row>
    <row r="6242" spans="1:11" x14ac:dyDescent="0.25">
      <c r="A6242" s="110"/>
      <c r="B6242" s="129"/>
      <c r="C6242" s="129"/>
      <c r="D6242" s="129"/>
      <c r="E6242" s="56"/>
      <c r="F6242" s="133"/>
      <c r="G6242" s="56"/>
      <c r="H6242" s="84"/>
      <c r="I6242" s="84"/>
      <c r="J6242" s="125"/>
      <c r="K6242" s="125"/>
    </row>
    <row r="6243" spans="1:11" x14ac:dyDescent="0.25">
      <c r="A6243" s="110"/>
      <c r="B6243" s="129"/>
      <c r="C6243" s="129"/>
      <c r="D6243" s="129"/>
      <c r="E6243" s="56"/>
      <c r="F6243" s="133"/>
      <c r="G6243" s="56"/>
      <c r="H6243" s="84"/>
      <c r="I6243" s="84"/>
      <c r="J6243" s="125"/>
      <c r="K6243" s="125"/>
    </row>
    <row r="6244" spans="1:11" x14ac:dyDescent="0.25">
      <c r="A6244" s="110"/>
      <c r="B6244" s="129"/>
      <c r="C6244" s="129"/>
      <c r="D6244" s="129"/>
      <c r="E6244" s="56"/>
      <c r="F6244" s="133"/>
      <c r="G6244" s="56"/>
      <c r="H6244" s="84"/>
      <c r="I6244" s="84"/>
      <c r="J6244" s="125"/>
      <c r="K6244" s="125"/>
    </row>
    <row r="6245" spans="1:11" x14ac:dyDescent="0.25">
      <c r="A6245" s="110"/>
      <c r="B6245" s="129"/>
      <c r="C6245" s="129"/>
      <c r="D6245" s="129"/>
      <c r="E6245" s="56"/>
      <c r="F6245" s="133"/>
      <c r="G6245" s="56"/>
      <c r="H6245" s="84"/>
      <c r="I6245" s="84"/>
      <c r="J6245" s="125"/>
      <c r="K6245" s="125"/>
    </row>
    <row r="6246" spans="1:11" x14ac:dyDescent="0.25">
      <c r="A6246" s="110"/>
      <c r="B6246" s="129"/>
      <c r="C6246" s="129"/>
      <c r="D6246" s="129"/>
      <c r="E6246" s="56"/>
      <c r="F6246" s="133"/>
      <c r="G6246" s="56"/>
      <c r="H6246" s="84"/>
      <c r="I6246" s="84"/>
      <c r="J6246" s="125"/>
      <c r="K6246" s="125"/>
    </row>
    <row r="6247" spans="1:11" x14ac:dyDescent="0.25">
      <c r="A6247" s="110"/>
      <c r="B6247" s="129"/>
      <c r="C6247" s="129"/>
      <c r="D6247" s="129"/>
      <c r="E6247" s="56"/>
      <c r="F6247" s="133"/>
      <c r="G6247" s="56"/>
      <c r="H6247" s="84"/>
      <c r="I6247" s="84"/>
      <c r="J6247" s="125"/>
      <c r="K6247" s="125"/>
    </row>
    <row r="6248" spans="1:11" x14ac:dyDescent="0.25">
      <c r="A6248" s="110"/>
      <c r="B6248" s="129"/>
      <c r="C6248" s="129"/>
      <c r="D6248" s="129"/>
      <c r="E6248" s="56"/>
      <c r="F6248" s="133"/>
      <c r="G6248" s="56"/>
      <c r="H6248" s="84"/>
      <c r="I6248" s="84"/>
      <c r="J6248" s="125"/>
      <c r="K6248" s="125"/>
    </row>
    <row r="6249" spans="1:11" x14ac:dyDescent="0.25">
      <c r="A6249" s="110"/>
      <c r="B6249" s="129"/>
      <c r="C6249" s="129"/>
      <c r="D6249" s="129"/>
      <c r="E6249" s="56"/>
      <c r="F6249" s="133"/>
      <c r="G6249" s="56"/>
      <c r="H6249" s="84"/>
      <c r="I6249" s="84"/>
      <c r="J6249" s="125"/>
      <c r="K6249" s="125"/>
    </row>
    <row r="6250" spans="1:11" x14ac:dyDescent="0.25">
      <c r="A6250" s="110"/>
      <c r="B6250" s="129"/>
      <c r="C6250" s="129"/>
      <c r="D6250" s="129"/>
      <c r="E6250" s="56"/>
      <c r="F6250" s="133"/>
      <c r="G6250" s="56"/>
      <c r="H6250" s="84"/>
      <c r="I6250" s="84"/>
      <c r="J6250" s="125"/>
      <c r="K6250" s="125"/>
    </row>
    <row r="6251" spans="1:11" x14ac:dyDescent="0.25">
      <c r="A6251" s="110"/>
      <c r="B6251" s="129"/>
      <c r="C6251" s="129"/>
      <c r="D6251" s="129"/>
      <c r="E6251" s="56"/>
      <c r="F6251" s="133"/>
      <c r="G6251" s="56"/>
      <c r="H6251" s="84"/>
      <c r="I6251" s="84"/>
      <c r="J6251" s="125"/>
      <c r="K6251" s="125"/>
    </row>
    <row r="6252" spans="1:11" x14ac:dyDescent="0.25">
      <c r="A6252" s="110"/>
      <c r="B6252" s="129"/>
      <c r="C6252" s="129"/>
      <c r="D6252" s="129"/>
      <c r="E6252" s="56"/>
      <c r="F6252" s="133"/>
      <c r="G6252" s="56"/>
      <c r="H6252" s="84"/>
      <c r="I6252" s="84"/>
      <c r="J6252" s="125"/>
      <c r="K6252" s="125"/>
    </row>
    <row r="6253" spans="1:11" x14ac:dyDescent="0.25">
      <c r="A6253" s="110"/>
      <c r="B6253" s="129"/>
      <c r="C6253" s="129"/>
      <c r="D6253" s="129"/>
      <c r="E6253" s="56"/>
      <c r="F6253" s="133"/>
      <c r="G6253" s="56"/>
      <c r="H6253" s="84"/>
      <c r="I6253" s="84"/>
      <c r="J6253" s="125"/>
      <c r="K6253" s="125"/>
    </row>
    <row r="6254" spans="1:11" x14ac:dyDescent="0.25">
      <c r="A6254" s="110"/>
      <c r="B6254" s="129"/>
      <c r="C6254" s="129"/>
      <c r="D6254" s="129"/>
      <c r="E6254" s="56"/>
      <c r="F6254" s="133"/>
      <c r="G6254" s="56"/>
      <c r="H6254" s="84"/>
      <c r="I6254" s="84"/>
      <c r="J6254" s="125"/>
      <c r="K6254" s="125"/>
    </row>
    <row r="6255" spans="1:11" x14ac:dyDescent="0.25">
      <c r="A6255" s="110"/>
      <c r="B6255" s="129"/>
      <c r="C6255" s="129"/>
      <c r="D6255" s="129"/>
      <c r="E6255" s="56"/>
      <c r="F6255" s="133"/>
      <c r="G6255" s="56"/>
      <c r="H6255" s="84"/>
      <c r="I6255" s="84"/>
      <c r="J6255" s="125"/>
      <c r="K6255" s="125"/>
    </row>
    <row r="6256" spans="1:11" x14ac:dyDescent="0.25">
      <c r="A6256" s="110"/>
      <c r="B6256" s="129"/>
      <c r="C6256" s="129"/>
      <c r="D6256" s="129"/>
      <c r="E6256" s="56"/>
      <c r="F6256" s="133"/>
      <c r="G6256" s="56"/>
      <c r="H6256" s="84"/>
      <c r="I6256" s="84"/>
      <c r="J6256" s="125"/>
      <c r="K6256" s="125"/>
    </row>
    <row r="6257" spans="1:11" x14ac:dyDescent="0.25">
      <c r="A6257" s="110"/>
      <c r="B6257" s="129"/>
      <c r="C6257" s="129"/>
      <c r="D6257" s="129"/>
      <c r="E6257" s="56"/>
      <c r="F6257" s="133"/>
      <c r="G6257" s="56"/>
      <c r="H6257" s="84"/>
      <c r="I6257" s="84"/>
      <c r="J6257" s="125"/>
      <c r="K6257" s="125"/>
    </row>
    <row r="6258" spans="1:11" x14ac:dyDescent="0.25">
      <c r="A6258" s="110"/>
      <c r="B6258" s="129"/>
      <c r="C6258" s="129"/>
      <c r="D6258" s="129"/>
      <c r="E6258" s="56"/>
      <c r="F6258" s="133"/>
      <c r="G6258" s="56"/>
      <c r="H6258" s="84"/>
      <c r="I6258" s="84"/>
      <c r="J6258" s="125"/>
      <c r="K6258" s="125"/>
    </row>
    <row r="6259" spans="1:11" x14ac:dyDescent="0.25">
      <c r="A6259" s="110"/>
      <c r="B6259" s="129"/>
      <c r="C6259" s="129"/>
      <c r="D6259" s="129"/>
      <c r="E6259" s="56"/>
      <c r="F6259" s="133"/>
      <c r="G6259" s="56"/>
      <c r="H6259" s="84"/>
      <c r="I6259" s="84"/>
      <c r="J6259" s="125"/>
      <c r="K6259" s="125"/>
    </row>
    <row r="6260" spans="1:11" x14ac:dyDescent="0.25">
      <c r="A6260" s="110"/>
      <c r="B6260" s="129"/>
      <c r="C6260" s="129"/>
      <c r="D6260" s="129"/>
      <c r="E6260" s="56"/>
      <c r="F6260" s="133"/>
      <c r="G6260" s="56"/>
      <c r="H6260" s="84"/>
      <c r="I6260" s="84"/>
      <c r="J6260" s="125"/>
      <c r="K6260" s="125"/>
    </row>
    <row r="6261" spans="1:11" x14ac:dyDescent="0.25">
      <c r="A6261" s="110"/>
      <c r="B6261" s="129"/>
      <c r="C6261" s="129"/>
      <c r="D6261" s="129"/>
      <c r="E6261" s="56"/>
      <c r="F6261" s="133"/>
      <c r="G6261" s="56"/>
      <c r="H6261" s="84"/>
      <c r="I6261" s="84"/>
      <c r="J6261" s="125"/>
      <c r="K6261" s="125"/>
    </row>
    <row r="6262" spans="1:11" x14ac:dyDescent="0.25">
      <c r="A6262" s="110"/>
      <c r="B6262" s="129"/>
      <c r="C6262" s="129"/>
      <c r="D6262" s="129"/>
      <c r="E6262" s="56"/>
      <c r="F6262" s="133"/>
      <c r="G6262" s="56"/>
      <c r="H6262" s="84"/>
      <c r="I6262" s="84"/>
      <c r="J6262" s="125"/>
      <c r="K6262" s="125"/>
    </row>
    <row r="6263" spans="1:11" x14ac:dyDescent="0.25">
      <c r="A6263" s="110"/>
      <c r="B6263" s="129"/>
      <c r="C6263" s="129"/>
      <c r="D6263" s="129"/>
      <c r="E6263" s="56"/>
      <c r="F6263" s="133"/>
      <c r="G6263" s="56"/>
      <c r="H6263" s="84"/>
      <c r="I6263" s="84"/>
      <c r="J6263" s="125"/>
      <c r="K6263" s="125"/>
    </row>
    <row r="6264" spans="1:11" x14ac:dyDescent="0.25">
      <c r="A6264" s="110"/>
      <c r="B6264" s="129"/>
      <c r="C6264" s="129"/>
      <c r="D6264" s="129"/>
      <c r="E6264" s="56"/>
      <c r="F6264" s="133"/>
      <c r="G6264" s="56"/>
      <c r="H6264" s="84"/>
      <c r="I6264" s="84"/>
      <c r="J6264" s="125"/>
      <c r="K6264" s="125"/>
    </row>
    <row r="6265" spans="1:11" x14ac:dyDescent="0.25">
      <c r="A6265" s="110"/>
      <c r="B6265" s="129"/>
      <c r="C6265" s="129"/>
      <c r="D6265" s="129"/>
      <c r="E6265" s="56"/>
      <c r="F6265" s="133"/>
      <c r="G6265" s="56"/>
      <c r="H6265" s="84"/>
      <c r="I6265" s="84"/>
      <c r="J6265" s="125"/>
      <c r="K6265" s="125"/>
    </row>
    <row r="6266" spans="1:11" x14ac:dyDescent="0.25">
      <c r="A6266" s="110"/>
      <c r="B6266" s="129"/>
      <c r="C6266" s="129"/>
      <c r="D6266" s="129"/>
      <c r="E6266" s="56"/>
      <c r="F6266" s="133"/>
      <c r="G6266" s="56"/>
      <c r="H6266" s="84"/>
      <c r="I6266" s="84"/>
      <c r="J6266" s="125"/>
      <c r="K6266" s="125"/>
    </row>
    <row r="6267" spans="1:11" x14ac:dyDescent="0.25">
      <c r="A6267" s="110"/>
      <c r="B6267" s="129"/>
      <c r="C6267" s="129"/>
      <c r="D6267" s="129"/>
      <c r="E6267" s="56"/>
      <c r="F6267" s="133"/>
      <c r="G6267" s="56"/>
      <c r="H6267" s="84"/>
      <c r="I6267" s="84"/>
      <c r="J6267" s="125"/>
      <c r="K6267" s="125"/>
    </row>
    <row r="6268" spans="1:11" x14ac:dyDescent="0.25">
      <c r="A6268" s="110"/>
      <c r="B6268" s="129"/>
      <c r="C6268" s="129"/>
      <c r="D6268" s="129"/>
      <c r="E6268" s="56"/>
      <c r="F6268" s="133"/>
      <c r="G6268" s="56"/>
      <c r="H6268" s="84"/>
      <c r="I6268" s="84"/>
      <c r="J6268" s="125"/>
      <c r="K6268" s="125"/>
    </row>
    <row r="6269" spans="1:11" x14ac:dyDescent="0.25">
      <c r="A6269" s="110"/>
      <c r="B6269" s="129"/>
      <c r="C6269" s="129"/>
      <c r="D6269" s="129"/>
      <c r="E6269" s="56"/>
      <c r="F6269" s="133"/>
      <c r="G6269" s="56"/>
      <c r="H6269" s="84"/>
      <c r="I6269" s="84"/>
      <c r="J6269" s="125"/>
      <c r="K6269" s="125"/>
    </row>
    <row r="6270" spans="1:11" x14ac:dyDescent="0.25">
      <c r="A6270" s="110"/>
      <c r="B6270" s="129"/>
      <c r="C6270" s="129"/>
      <c r="D6270" s="129"/>
      <c r="E6270" s="56"/>
      <c r="F6270" s="133"/>
      <c r="G6270" s="56"/>
      <c r="H6270" s="84"/>
      <c r="I6270" s="84"/>
      <c r="J6270" s="125"/>
      <c r="K6270" s="125"/>
    </row>
    <row r="6271" spans="1:11" x14ac:dyDescent="0.25">
      <c r="A6271" s="110"/>
      <c r="B6271" s="129"/>
      <c r="C6271" s="129"/>
      <c r="D6271" s="129"/>
      <c r="E6271" s="56"/>
      <c r="F6271" s="133"/>
      <c r="G6271" s="56"/>
      <c r="H6271" s="84"/>
      <c r="I6271" s="84"/>
      <c r="J6271" s="125"/>
      <c r="K6271" s="125"/>
    </row>
    <row r="6272" spans="1:11" x14ac:dyDescent="0.25">
      <c r="A6272" s="110"/>
      <c r="B6272" s="129"/>
      <c r="C6272" s="129"/>
      <c r="D6272" s="129"/>
      <c r="E6272" s="56"/>
      <c r="F6272" s="133"/>
      <c r="G6272" s="56"/>
      <c r="H6272" s="84"/>
      <c r="I6272" s="84"/>
      <c r="J6272" s="125"/>
      <c r="K6272" s="125"/>
    </row>
    <row r="6273" spans="1:11" x14ac:dyDescent="0.25">
      <c r="A6273" s="110"/>
      <c r="B6273" s="129"/>
      <c r="C6273" s="129"/>
      <c r="D6273" s="129"/>
      <c r="E6273" s="56"/>
      <c r="F6273" s="133"/>
      <c r="G6273" s="56"/>
      <c r="H6273" s="84"/>
      <c r="I6273" s="84"/>
      <c r="J6273" s="125"/>
      <c r="K6273" s="125"/>
    </row>
    <row r="6274" spans="1:11" x14ac:dyDescent="0.25">
      <c r="A6274" s="110"/>
      <c r="B6274" s="129"/>
      <c r="C6274" s="129"/>
      <c r="D6274" s="129"/>
      <c r="E6274" s="56"/>
      <c r="F6274" s="133"/>
      <c r="G6274" s="56"/>
      <c r="H6274" s="84"/>
      <c r="I6274" s="84"/>
      <c r="J6274" s="125"/>
      <c r="K6274" s="125"/>
    </row>
    <row r="6275" spans="1:11" x14ac:dyDescent="0.25">
      <c r="A6275" s="110"/>
      <c r="B6275" s="129"/>
      <c r="C6275" s="129"/>
      <c r="D6275" s="129"/>
      <c r="E6275" s="56"/>
      <c r="F6275" s="133"/>
      <c r="G6275" s="56"/>
      <c r="H6275" s="84"/>
      <c r="I6275" s="84"/>
      <c r="J6275" s="125"/>
      <c r="K6275" s="125"/>
    </row>
    <row r="6276" spans="1:11" x14ac:dyDescent="0.25">
      <c r="A6276" s="110"/>
      <c r="B6276" s="129"/>
      <c r="C6276" s="129"/>
      <c r="D6276" s="129"/>
      <c r="E6276" s="56"/>
      <c r="F6276" s="133"/>
      <c r="G6276" s="56"/>
      <c r="H6276" s="84"/>
      <c r="I6276" s="84"/>
      <c r="J6276" s="125"/>
      <c r="K6276" s="125"/>
    </row>
    <row r="6277" spans="1:11" x14ac:dyDescent="0.25">
      <c r="A6277" s="110"/>
      <c r="B6277" s="129"/>
      <c r="C6277" s="129"/>
      <c r="D6277" s="129"/>
      <c r="E6277" s="56"/>
      <c r="F6277" s="133"/>
      <c r="G6277" s="56"/>
      <c r="H6277" s="84"/>
      <c r="I6277" s="84"/>
      <c r="J6277" s="125"/>
      <c r="K6277" s="125"/>
    </row>
    <row r="6278" spans="1:11" x14ac:dyDescent="0.25">
      <c r="A6278" s="110"/>
      <c r="B6278" s="129"/>
      <c r="C6278" s="129"/>
      <c r="D6278" s="129"/>
      <c r="E6278" s="56"/>
      <c r="F6278" s="133"/>
      <c r="G6278" s="56"/>
      <c r="H6278" s="84"/>
      <c r="I6278" s="84"/>
      <c r="J6278" s="125"/>
      <c r="K6278" s="125"/>
    </row>
    <row r="6279" spans="1:11" x14ac:dyDescent="0.25">
      <c r="A6279" s="110"/>
      <c r="B6279" s="129"/>
      <c r="C6279" s="129"/>
      <c r="D6279" s="129"/>
      <c r="E6279" s="56"/>
      <c r="F6279" s="133"/>
      <c r="G6279" s="56"/>
      <c r="H6279" s="84"/>
      <c r="I6279" s="84"/>
      <c r="J6279" s="125"/>
      <c r="K6279" s="125"/>
    </row>
    <row r="6280" spans="1:11" x14ac:dyDescent="0.25">
      <c r="A6280" s="110"/>
      <c r="B6280" s="129"/>
      <c r="C6280" s="129"/>
      <c r="D6280" s="129"/>
      <c r="E6280" s="56"/>
      <c r="F6280" s="133"/>
      <c r="G6280" s="56"/>
      <c r="H6280" s="84"/>
      <c r="I6280" s="84"/>
      <c r="J6280" s="125"/>
      <c r="K6280" s="125"/>
    </row>
    <row r="6281" spans="1:11" x14ac:dyDescent="0.25">
      <c r="A6281" s="110"/>
      <c r="B6281" s="129"/>
      <c r="C6281" s="129"/>
      <c r="D6281" s="129"/>
      <c r="E6281" s="56"/>
      <c r="F6281" s="133"/>
      <c r="G6281" s="56"/>
      <c r="H6281" s="84"/>
      <c r="I6281" s="84"/>
      <c r="J6281" s="125"/>
      <c r="K6281" s="125"/>
    </row>
    <row r="6282" spans="1:11" x14ac:dyDescent="0.25">
      <c r="A6282" s="110"/>
      <c r="B6282" s="129"/>
      <c r="C6282" s="129"/>
      <c r="D6282" s="129"/>
      <c r="E6282" s="56"/>
      <c r="F6282" s="133"/>
      <c r="G6282" s="56"/>
      <c r="H6282" s="84"/>
      <c r="I6282" s="84"/>
      <c r="J6282" s="125"/>
      <c r="K6282" s="125"/>
    </row>
    <row r="6283" spans="1:11" x14ac:dyDescent="0.25">
      <c r="A6283" s="110"/>
      <c r="B6283" s="129"/>
      <c r="C6283" s="129"/>
      <c r="D6283" s="129"/>
      <c r="E6283" s="56"/>
      <c r="F6283" s="133"/>
      <c r="G6283" s="56"/>
      <c r="H6283" s="84"/>
      <c r="I6283" s="84"/>
      <c r="J6283" s="125"/>
      <c r="K6283" s="125"/>
    </row>
    <row r="6284" spans="1:11" x14ac:dyDescent="0.25">
      <c r="A6284" s="110"/>
      <c r="B6284" s="129"/>
      <c r="C6284" s="129"/>
      <c r="D6284" s="129"/>
      <c r="E6284" s="56"/>
      <c r="F6284" s="133"/>
      <c r="G6284" s="56"/>
      <c r="H6284" s="84"/>
      <c r="I6284" s="84"/>
      <c r="J6284" s="125"/>
      <c r="K6284" s="125"/>
    </row>
    <row r="6285" spans="1:11" x14ac:dyDescent="0.25">
      <c r="A6285" s="110"/>
      <c r="B6285" s="129"/>
      <c r="C6285" s="129"/>
      <c r="D6285" s="129"/>
      <c r="E6285" s="56"/>
      <c r="F6285" s="133"/>
      <c r="G6285" s="56"/>
      <c r="H6285" s="84"/>
      <c r="I6285" s="84"/>
      <c r="J6285" s="125"/>
      <c r="K6285" s="125"/>
    </row>
    <row r="6286" spans="1:11" x14ac:dyDescent="0.25">
      <c r="A6286" s="110"/>
      <c r="B6286" s="129"/>
      <c r="C6286" s="129"/>
      <c r="D6286" s="129"/>
      <c r="E6286" s="56"/>
      <c r="F6286" s="133"/>
      <c r="G6286" s="56"/>
      <c r="H6286" s="84"/>
      <c r="I6286" s="84"/>
      <c r="J6286" s="125"/>
      <c r="K6286" s="125"/>
    </row>
    <row r="6287" spans="1:11" x14ac:dyDescent="0.25">
      <c r="A6287" s="110"/>
      <c r="B6287" s="129"/>
      <c r="C6287" s="129"/>
      <c r="D6287" s="129"/>
      <c r="E6287" s="56"/>
      <c r="F6287" s="133"/>
      <c r="G6287" s="56"/>
      <c r="H6287" s="84"/>
      <c r="I6287" s="84"/>
      <c r="J6287" s="125"/>
      <c r="K6287" s="125"/>
    </row>
    <row r="6288" spans="1:11" x14ac:dyDescent="0.25">
      <c r="A6288" s="110"/>
      <c r="B6288" s="129"/>
      <c r="C6288" s="129"/>
      <c r="D6288" s="129"/>
      <c r="E6288" s="56"/>
      <c r="F6288" s="133"/>
      <c r="G6288" s="56"/>
      <c r="H6288" s="84"/>
      <c r="I6288" s="84"/>
      <c r="J6288" s="125"/>
      <c r="K6288" s="125"/>
    </row>
    <row r="6289" spans="1:11" x14ac:dyDescent="0.25">
      <c r="A6289" s="110"/>
      <c r="B6289" s="129"/>
      <c r="C6289" s="129"/>
      <c r="D6289" s="129"/>
      <c r="E6289" s="56"/>
      <c r="F6289" s="133"/>
      <c r="G6289" s="56"/>
      <c r="H6289" s="84"/>
      <c r="I6289" s="84"/>
      <c r="J6289" s="125"/>
      <c r="K6289" s="125"/>
    </row>
    <row r="6290" spans="1:11" x14ac:dyDescent="0.25">
      <c r="A6290" s="110"/>
      <c r="B6290" s="129"/>
      <c r="C6290" s="129"/>
      <c r="D6290" s="129"/>
      <c r="E6290" s="56"/>
      <c r="F6290" s="133"/>
      <c r="G6290" s="56"/>
      <c r="H6290" s="84"/>
      <c r="I6290" s="84"/>
      <c r="J6290" s="125"/>
      <c r="K6290" s="125"/>
    </row>
    <row r="6291" spans="1:11" x14ac:dyDescent="0.25">
      <c r="A6291" s="110"/>
      <c r="B6291" s="129"/>
      <c r="C6291" s="129"/>
      <c r="D6291" s="129"/>
      <c r="E6291" s="56"/>
      <c r="F6291" s="133"/>
      <c r="G6291" s="56"/>
      <c r="H6291" s="84"/>
      <c r="I6291" s="84"/>
      <c r="J6291" s="125"/>
      <c r="K6291" s="125"/>
    </row>
    <row r="6292" spans="1:11" x14ac:dyDescent="0.25">
      <c r="A6292" s="110"/>
      <c r="B6292" s="129"/>
      <c r="C6292" s="129"/>
      <c r="D6292" s="129"/>
      <c r="E6292" s="56"/>
      <c r="F6292" s="133"/>
      <c r="G6292" s="56"/>
      <c r="H6292" s="84"/>
      <c r="I6292" s="84"/>
      <c r="J6292" s="125"/>
      <c r="K6292" s="125"/>
    </row>
    <row r="6293" spans="1:11" x14ac:dyDescent="0.25">
      <c r="A6293" s="110"/>
      <c r="B6293" s="129"/>
      <c r="C6293" s="129"/>
      <c r="D6293" s="129"/>
      <c r="E6293" s="56"/>
      <c r="F6293" s="133"/>
      <c r="G6293" s="56"/>
      <c r="H6293" s="84"/>
      <c r="I6293" s="84"/>
      <c r="J6293" s="125"/>
      <c r="K6293" s="125"/>
    </row>
    <row r="6294" spans="1:11" x14ac:dyDescent="0.25">
      <c r="A6294" s="110"/>
      <c r="B6294" s="129"/>
      <c r="C6294" s="129"/>
      <c r="D6294" s="129"/>
      <c r="E6294" s="56"/>
      <c r="F6294" s="133"/>
      <c r="G6294" s="56"/>
      <c r="H6294" s="84"/>
      <c r="I6294" s="84"/>
      <c r="J6294" s="125"/>
      <c r="K6294" s="125"/>
    </row>
    <row r="6295" spans="1:11" x14ac:dyDescent="0.25">
      <c r="A6295" s="110"/>
      <c r="B6295" s="129"/>
      <c r="C6295" s="129"/>
      <c r="D6295" s="129"/>
      <c r="E6295" s="56"/>
      <c r="F6295" s="133"/>
      <c r="G6295" s="56"/>
      <c r="H6295" s="84"/>
      <c r="I6295" s="84"/>
      <c r="J6295" s="125"/>
      <c r="K6295" s="125"/>
    </row>
    <row r="6296" spans="1:11" x14ac:dyDescent="0.25">
      <c r="A6296" s="110"/>
      <c r="B6296" s="129"/>
      <c r="C6296" s="129"/>
      <c r="D6296" s="129"/>
      <c r="E6296" s="56"/>
      <c r="F6296" s="133"/>
      <c r="G6296" s="56"/>
      <c r="H6296" s="84"/>
      <c r="I6296" s="84"/>
      <c r="J6296" s="125"/>
      <c r="K6296" s="125"/>
    </row>
    <row r="6297" spans="1:11" x14ac:dyDescent="0.25">
      <c r="A6297" s="110"/>
      <c r="B6297" s="129"/>
      <c r="C6297" s="129"/>
      <c r="D6297" s="129"/>
      <c r="E6297" s="56"/>
      <c r="F6297" s="133"/>
      <c r="G6297" s="56"/>
      <c r="H6297" s="84"/>
      <c r="I6297" s="84"/>
      <c r="J6297" s="125"/>
      <c r="K6297" s="125"/>
    </row>
    <row r="6298" spans="1:11" x14ac:dyDescent="0.25">
      <c r="A6298" s="110"/>
      <c r="B6298" s="129"/>
      <c r="C6298" s="129"/>
      <c r="D6298" s="129"/>
      <c r="E6298" s="56"/>
      <c r="F6298" s="133"/>
      <c r="G6298" s="56"/>
      <c r="H6298" s="84"/>
      <c r="I6298" s="84"/>
      <c r="J6298" s="125"/>
      <c r="K6298" s="125"/>
    </row>
    <row r="6299" spans="1:11" x14ac:dyDescent="0.25">
      <c r="A6299" s="110"/>
      <c r="B6299" s="129"/>
      <c r="C6299" s="129"/>
      <c r="D6299" s="129"/>
      <c r="E6299" s="56"/>
      <c r="F6299" s="133"/>
      <c r="G6299" s="56"/>
      <c r="H6299" s="84"/>
      <c r="I6299" s="84"/>
      <c r="J6299" s="125"/>
      <c r="K6299" s="125"/>
    </row>
    <row r="6300" spans="1:11" x14ac:dyDescent="0.25">
      <c r="A6300" s="110"/>
      <c r="B6300" s="129"/>
      <c r="C6300" s="129"/>
      <c r="D6300" s="129"/>
      <c r="E6300" s="56"/>
      <c r="F6300" s="133"/>
      <c r="G6300" s="56"/>
      <c r="H6300" s="84"/>
      <c r="I6300" s="84"/>
      <c r="J6300" s="125"/>
      <c r="K6300" s="125"/>
    </row>
    <row r="6301" spans="1:11" x14ac:dyDescent="0.25">
      <c r="A6301" s="110"/>
      <c r="B6301" s="129"/>
      <c r="C6301" s="129"/>
      <c r="D6301" s="129"/>
      <c r="E6301" s="56"/>
      <c r="F6301" s="133"/>
      <c r="G6301" s="56"/>
      <c r="H6301" s="84"/>
      <c r="I6301" s="84"/>
      <c r="J6301" s="125"/>
      <c r="K6301" s="125"/>
    </row>
    <row r="6302" spans="1:11" x14ac:dyDescent="0.25">
      <c r="A6302" s="110"/>
      <c r="B6302" s="129"/>
      <c r="C6302" s="129"/>
      <c r="D6302" s="129"/>
      <c r="E6302" s="56"/>
      <c r="F6302" s="133"/>
      <c r="G6302" s="56"/>
      <c r="H6302" s="84"/>
      <c r="I6302" s="84"/>
      <c r="J6302" s="125"/>
      <c r="K6302" s="125"/>
    </row>
    <row r="6303" spans="1:11" x14ac:dyDescent="0.25">
      <c r="A6303" s="110"/>
      <c r="B6303" s="129"/>
      <c r="C6303" s="129"/>
      <c r="D6303" s="129"/>
      <c r="E6303" s="56"/>
      <c r="F6303" s="133"/>
      <c r="G6303" s="56"/>
      <c r="H6303" s="84"/>
      <c r="I6303" s="84"/>
      <c r="J6303" s="125"/>
      <c r="K6303" s="125"/>
    </row>
    <row r="6304" spans="1:11" x14ac:dyDescent="0.25">
      <c r="A6304" s="110"/>
      <c r="B6304" s="129"/>
      <c r="C6304" s="129"/>
      <c r="D6304" s="129"/>
      <c r="E6304" s="56"/>
      <c r="F6304" s="133"/>
      <c r="G6304" s="56"/>
      <c r="H6304" s="84"/>
      <c r="I6304" s="84"/>
      <c r="J6304" s="125"/>
      <c r="K6304" s="125"/>
    </row>
    <row r="6305" spans="1:11" x14ac:dyDescent="0.25">
      <c r="A6305" s="110"/>
      <c r="B6305" s="129"/>
      <c r="C6305" s="129"/>
      <c r="D6305" s="129"/>
      <c r="E6305" s="56"/>
      <c r="F6305" s="133"/>
      <c r="G6305" s="56"/>
      <c r="H6305" s="84"/>
      <c r="I6305" s="84"/>
      <c r="J6305" s="125"/>
      <c r="K6305" s="125"/>
    </row>
    <row r="6306" spans="1:11" x14ac:dyDescent="0.25">
      <c r="A6306" s="110"/>
      <c r="B6306" s="129"/>
      <c r="C6306" s="129"/>
      <c r="D6306" s="129"/>
      <c r="E6306" s="56"/>
      <c r="F6306" s="133"/>
      <c r="G6306" s="56"/>
      <c r="H6306" s="84"/>
      <c r="I6306" s="84"/>
      <c r="J6306" s="125"/>
      <c r="K6306" s="125"/>
    </row>
    <row r="6307" spans="1:11" x14ac:dyDescent="0.25">
      <c r="A6307" s="110"/>
      <c r="B6307" s="129"/>
      <c r="C6307" s="129"/>
      <c r="D6307" s="129"/>
      <c r="E6307" s="56"/>
      <c r="F6307" s="133"/>
      <c r="G6307" s="56"/>
      <c r="H6307" s="84"/>
      <c r="I6307" s="84"/>
      <c r="J6307" s="125"/>
      <c r="K6307" s="125"/>
    </row>
    <row r="6308" spans="1:11" x14ac:dyDescent="0.25">
      <c r="A6308" s="110"/>
      <c r="B6308" s="129"/>
      <c r="C6308" s="129"/>
      <c r="D6308" s="129"/>
      <c r="E6308" s="56"/>
      <c r="F6308" s="133"/>
      <c r="G6308" s="56"/>
      <c r="H6308" s="84"/>
      <c r="I6308" s="84"/>
      <c r="J6308" s="125"/>
      <c r="K6308" s="125"/>
    </row>
    <row r="6309" spans="1:11" x14ac:dyDescent="0.25">
      <c r="A6309" s="110"/>
      <c r="B6309" s="129"/>
      <c r="C6309" s="129"/>
      <c r="D6309" s="129"/>
      <c r="E6309" s="56"/>
      <c r="F6309" s="133"/>
      <c r="G6309" s="56"/>
      <c r="H6309" s="84"/>
      <c r="I6309" s="84"/>
      <c r="J6309" s="125"/>
      <c r="K6309" s="125"/>
    </row>
    <row r="6310" spans="1:11" x14ac:dyDescent="0.25">
      <c r="A6310" s="110"/>
      <c r="B6310" s="129"/>
      <c r="C6310" s="129"/>
      <c r="D6310" s="129"/>
      <c r="E6310" s="56"/>
      <c r="F6310" s="133"/>
      <c r="G6310" s="56"/>
      <c r="H6310" s="84"/>
      <c r="I6310" s="84"/>
      <c r="J6310" s="125"/>
      <c r="K6310" s="125"/>
    </row>
    <row r="6311" spans="1:11" x14ac:dyDescent="0.25">
      <c r="A6311" s="110"/>
      <c r="B6311" s="129"/>
      <c r="C6311" s="129"/>
      <c r="D6311" s="129"/>
      <c r="E6311" s="56"/>
      <c r="F6311" s="133"/>
      <c r="G6311" s="56"/>
      <c r="H6311" s="84"/>
      <c r="I6311" s="84"/>
      <c r="J6311" s="125"/>
      <c r="K6311" s="125"/>
    </row>
    <row r="6312" spans="1:11" x14ac:dyDescent="0.25">
      <c r="A6312" s="110"/>
      <c r="B6312" s="129"/>
      <c r="C6312" s="129"/>
      <c r="D6312" s="129"/>
      <c r="E6312" s="56"/>
      <c r="F6312" s="133"/>
      <c r="G6312" s="56"/>
      <c r="H6312" s="84"/>
      <c r="I6312" s="84"/>
      <c r="J6312" s="125"/>
      <c r="K6312" s="125"/>
    </row>
    <row r="6313" spans="1:11" x14ac:dyDescent="0.25">
      <c r="A6313" s="110"/>
      <c r="B6313" s="129"/>
      <c r="C6313" s="129"/>
      <c r="D6313" s="129"/>
      <c r="E6313" s="56"/>
      <c r="F6313" s="133"/>
      <c r="G6313" s="56"/>
      <c r="H6313" s="84"/>
      <c r="I6313" s="84"/>
      <c r="J6313" s="125"/>
      <c r="K6313" s="125"/>
    </row>
    <row r="6314" spans="1:11" x14ac:dyDescent="0.25">
      <c r="A6314" s="110"/>
      <c r="B6314" s="129"/>
      <c r="C6314" s="129"/>
      <c r="D6314" s="129"/>
      <c r="E6314" s="56"/>
      <c r="F6314" s="133"/>
      <c r="G6314" s="56"/>
      <c r="H6314" s="84"/>
      <c r="I6314" s="84"/>
      <c r="J6314" s="125"/>
      <c r="K6314" s="125"/>
    </row>
    <row r="6315" spans="1:11" x14ac:dyDescent="0.25">
      <c r="A6315" s="110"/>
      <c r="B6315" s="129"/>
      <c r="C6315" s="129"/>
      <c r="D6315" s="129"/>
      <c r="E6315" s="56"/>
      <c r="F6315" s="133"/>
      <c r="G6315" s="56"/>
      <c r="H6315" s="84"/>
      <c r="I6315" s="84"/>
      <c r="J6315" s="125"/>
      <c r="K6315" s="125"/>
    </row>
    <row r="6316" spans="1:11" x14ac:dyDescent="0.25">
      <c r="A6316" s="110"/>
      <c r="B6316" s="129"/>
      <c r="C6316" s="129"/>
      <c r="D6316" s="129"/>
      <c r="E6316" s="56"/>
      <c r="F6316" s="133"/>
      <c r="G6316" s="56"/>
      <c r="H6316" s="84"/>
      <c r="I6316" s="84"/>
      <c r="J6316" s="125"/>
      <c r="K6316" s="125"/>
    </row>
    <row r="6317" spans="1:11" x14ac:dyDescent="0.25">
      <c r="A6317" s="110"/>
      <c r="B6317" s="129"/>
      <c r="C6317" s="129"/>
      <c r="D6317" s="129"/>
      <c r="E6317" s="56"/>
      <c r="F6317" s="133"/>
      <c r="G6317" s="56"/>
      <c r="H6317" s="84"/>
      <c r="I6317" s="84"/>
      <c r="J6317" s="125"/>
      <c r="K6317" s="125"/>
    </row>
    <row r="6318" spans="1:11" x14ac:dyDescent="0.25">
      <c r="A6318" s="110"/>
      <c r="B6318" s="129"/>
      <c r="C6318" s="129"/>
      <c r="D6318" s="129"/>
      <c r="E6318" s="56"/>
      <c r="F6318" s="133"/>
      <c r="G6318" s="56"/>
      <c r="H6318" s="84"/>
      <c r="I6318" s="84"/>
      <c r="J6318" s="125"/>
      <c r="K6318" s="125"/>
    </row>
    <row r="6319" spans="1:11" x14ac:dyDescent="0.25">
      <c r="A6319" s="110"/>
      <c r="B6319" s="129"/>
      <c r="C6319" s="129"/>
      <c r="D6319" s="129"/>
      <c r="E6319" s="56"/>
      <c r="F6319" s="133"/>
      <c r="G6319" s="56"/>
      <c r="H6319" s="84"/>
      <c r="I6319" s="84"/>
      <c r="J6319" s="125"/>
      <c r="K6319" s="125"/>
    </row>
    <row r="6320" spans="1:11" x14ac:dyDescent="0.25">
      <c r="A6320" s="110"/>
      <c r="B6320" s="129"/>
      <c r="C6320" s="129"/>
      <c r="D6320" s="129"/>
      <c r="E6320" s="56"/>
      <c r="F6320" s="133"/>
      <c r="G6320" s="56"/>
      <c r="H6320" s="84"/>
      <c r="I6320" s="84"/>
      <c r="J6320" s="125"/>
      <c r="K6320" s="125"/>
    </row>
    <row r="6321" spans="1:11" x14ac:dyDescent="0.25">
      <c r="A6321" s="110"/>
      <c r="B6321" s="129"/>
      <c r="C6321" s="129"/>
      <c r="D6321" s="129"/>
      <c r="E6321" s="56"/>
      <c r="F6321" s="133"/>
      <c r="G6321" s="56"/>
      <c r="H6321" s="84"/>
      <c r="I6321" s="84"/>
      <c r="J6321" s="125"/>
      <c r="K6321" s="125"/>
    </row>
    <row r="6322" spans="1:11" x14ac:dyDescent="0.25">
      <c r="A6322" s="110"/>
      <c r="B6322" s="129"/>
      <c r="C6322" s="129"/>
      <c r="D6322" s="129"/>
      <c r="E6322" s="56"/>
      <c r="F6322" s="133"/>
      <c r="G6322" s="56"/>
      <c r="H6322" s="84"/>
      <c r="I6322" s="84"/>
      <c r="J6322" s="125"/>
      <c r="K6322" s="125"/>
    </row>
    <row r="6323" spans="1:11" x14ac:dyDescent="0.25">
      <c r="A6323" s="110"/>
      <c r="B6323" s="129"/>
      <c r="C6323" s="129"/>
      <c r="D6323" s="129"/>
      <c r="E6323" s="56"/>
      <c r="F6323" s="133"/>
      <c r="G6323" s="56"/>
      <c r="H6323" s="84"/>
      <c r="I6323" s="84"/>
      <c r="J6323" s="125"/>
      <c r="K6323" s="125"/>
    </row>
    <row r="6324" spans="1:11" x14ac:dyDescent="0.25">
      <c r="A6324" s="110"/>
      <c r="B6324" s="129"/>
      <c r="C6324" s="129"/>
      <c r="D6324" s="129"/>
      <c r="E6324" s="56"/>
      <c r="F6324" s="133"/>
      <c r="G6324" s="56"/>
      <c r="H6324" s="84"/>
      <c r="I6324" s="84"/>
      <c r="J6324" s="125"/>
      <c r="K6324" s="125"/>
    </row>
    <row r="6325" spans="1:11" x14ac:dyDescent="0.25">
      <c r="A6325" s="110"/>
      <c r="B6325" s="129"/>
      <c r="C6325" s="129"/>
      <c r="D6325" s="129"/>
      <c r="E6325" s="56"/>
      <c r="F6325" s="133"/>
      <c r="G6325" s="56"/>
      <c r="H6325" s="84"/>
      <c r="I6325" s="84"/>
      <c r="J6325" s="125"/>
      <c r="K6325" s="125"/>
    </row>
    <row r="6326" spans="1:11" x14ac:dyDescent="0.25">
      <c r="A6326" s="110"/>
      <c r="B6326" s="129"/>
      <c r="C6326" s="129"/>
      <c r="D6326" s="129"/>
      <c r="E6326" s="56"/>
      <c r="F6326" s="133"/>
      <c r="G6326" s="56"/>
      <c r="H6326" s="84"/>
      <c r="I6326" s="84"/>
      <c r="J6326" s="125"/>
      <c r="K6326" s="125"/>
    </row>
    <row r="6327" spans="1:11" x14ac:dyDescent="0.25">
      <c r="A6327" s="110"/>
      <c r="B6327" s="129"/>
      <c r="C6327" s="129"/>
      <c r="D6327" s="129"/>
      <c r="E6327" s="56"/>
      <c r="F6327" s="133"/>
      <c r="G6327" s="56"/>
      <c r="H6327" s="84"/>
      <c r="I6327" s="84"/>
      <c r="J6327" s="125"/>
      <c r="K6327" s="125"/>
    </row>
    <row r="6328" spans="1:11" x14ac:dyDescent="0.25">
      <c r="A6328" s="110"/>
      <c r="B6328" s="129"/>
      <c r="C6328" s="129"/>
      <c r="D6328" s="129"/>
      <c r="E6328" s="56"/>
      <c r="F6328" s="133"/>
      <c r="G6328" s="56"/>
      <c r="H6328" s="84"/>
      <c r="I6328" s="84"/>
      <c r="J6328" s="125"/>
      <c r="K6328" s="125"/>
    </row>
    <row r="6329" spans="1:11" x14ac:dyDescent="0.25">
      <c r="A6329" s="110"/>
      <c r="B6329" s="129"/>
      <c r="C6329" s="129"/>
      <c r="D6329" s="129"/>
      <c r="E6329" s="56"/>
      <c r="F6329" s="133"/>
      <c r="G6329" s="56"/>
      <c r="H6329" s="84"/>
      <c r="I6329" s="84"/>
      <c r="J6329" s="125"/>
      <c r="K6329" s="125"/>
    </row>
    <row r="6330" spans="1:11" x14ac:dyDescent="0.25">
      <c r="A6330" s="110"/>
      <c r="B6330" s="129"/>
      <c r="C6330" s="129"/>
      <c r="D6330" s="129"/>
      <c r="E6330" s="56"/>
      <c r="F6330" s="133"/>
      <c r="G6330" s="56"/>
      <c r="H6330" s="84"/>
      <c r="I6330" s="84"/>
      <c r="J6330" s="125"/>
      <c r="K6330" s="125"/>
    </row>
    <row r="6331" spans="1:11" x14ac:dyDescent="0.25">
      <c r="A6331" s="110"/>
      <c r="B6331" s="129"/>
      <c r="C6331" s="129"/>
      <c r="D6331" s="129"/>
      <c r="E6331" s="56"/>
      <c r="F6331" s="133"/>
      <c r="G6331" s="56"/>
      <c r="H6331" s="84"/>
      <c r="I6331" s="84"/>
      <c r="J6331" s="125"/>
      <c r="K6331" s="125"/>
    </row>
    <row r="6332" spans="1:11" x14ac:dyDescent="0.25">
      <c r="A6332" s="110"/>
      <c r="B6332" s="129"/>
      <c r="C6332" s="129"/>
      <c r="D6332" s="129"/>
      <c r="E6332" s="56"/>
      <c r="F6332" s="133"/>
      <c r="G6332" s="56"/>
      <c r="H6332" s="84"/>
      <c r="I6332" s="84"/>
      <c r="J6332" s="125"/>
      <c r="K6332" s="125"/>
    </row>
    <row r="6333" spans="1:11" x14ac:dyDescent="0.25">
      <c r="A6333" s="110"/>
      <c r="B6333" s="129"/>
      <c r="C6333" s="129"/>
      <c r="D6333" s="129"/>
      <c r="E6333" s="56"/>
      <c r="F6333" s="133"/>
      <c r="G6333" s="56"/>
      <c r="H6333" s="84"/>
      <c r="I6333" s="84"/>
      <c r="J6333" s="125"/>
      <c r="K6333" s="125"/>
    </row>
    <row r="6334" spans="1:11" x14ac:dyDescent="0.25">
      <c r="A6334" s="110"/>
      <c r="B6334" s="129"/>
      <c r="C6334" s="129"/>
      <c r="D6334" s="129"/>
      <c r="E6334" s="56"/>
      <c r="F6334" s="133"/>
      <c r="G6334" s="56"/>
      <c r="H6334" s="84"/>
      <c r="I6334" s="84"/>
      <c r="J6334" s="125"/>
      <c r="K6334" s="125"/>
    </row>
    <row r="6335" spans="1:11" x14ac:dyDescent="0.25">
      <c r="A6335" s="110"/>
      <c r="B6335" s="129"/>
      <c r="C6335" s="129"/>
      <c r="D6335" s="129"/>
      <c r="E6335" s="56"/>
      <c r="F6335" s="133"/>
      <c r="G6335" s="56"/>
      <c r="H6335" s="84"/>
      <c r="I6335" s="84"/>
      <c r="J6335" s="125"/>
      <c r="K6335" s="125"/>
    </row>
    <row r="6336" spans="1:11" x14ac:dyDescent="0.25">
      <c r="A6336" s="110"/>
      <c r="B6336" s="129"/>
      <c r="C6336" s="129"/>
      <c r="D6336" s="129"/>
      <c r="E6336" s="56"/>
      <c r="F6336" s="133"/>
      <c r="G6336" s="56"/>
      <c r="H6336" s="84"/>
      <c r="I6336" s="84"/>
      <c r="J6336" s="125"/>
      <c r="K6336" s="125"/>
    </row>
    <row r="6337" spans="1:11" x14ac:dyDescent="0.25">
      <c r="A6337" s="110"/>
      <c r="B6337" s="129"/>
      <c r="C6337" s="129"/>
      <c r="D6337" s="129"/>
      <c r="E6337" s="56"/>
      <c r="F6337" s="133"/>
      <c r="G6337" s="56"/>
      <c r="H6337" s="84"/>
      <c r="I6337" s="84"/>
      <c r="J6337" s="125"/>
      <c r="K6337" s="125"/>
    </row>
    <row r="6338" spans="1:11" x14ac:dyDescent="0.25">
      <c r="A6338" s="110"/>
      <c r="B6338" s="129"/>
      <c r="C6338" s="129"/>
      <c r="D6338" s="129"/>
      <c r="E6338" s="56"/>
      <c r="F6338" s="133"/>
      <c r="G6338" s="56"/>
      <c r="H6338" s="84"/>
      <c r="I6338" s="84"/>
      <c r="J6338" s="125"/>
      <c r="K6338" s="125"/>
    </row>
    <row r="6339" spans="1:11" x14ac:dyDescent="0.25">
      <c r="A6339" s="110"/>
      <c r="B6339" s="129"/>
      <c r="C6339" s="129"/>
      <c r="D6339" s="129"/>
      <c r="E6339" s="56"/>
      <c r="F6339" s="133"/>
      <c r="G6339" s="56"/>
      <c r="H6339" s="84"/>
      <c r="I6339" s="84"/>
      <c r="J6339" s="125"/>
      <c r="K6339" s="125"/>
    </row>
    <row r="6340" spans="1:11" x14ac:dyDescent="0.25">
      <c r="A6340" s="110"/>
      <c r="B6340" s="129"/>
      <c r="C6340" s="129"/>
      <c r="D6340" s="129"/>
      <c r="E6340" s="56"/>
      <c r="F6340" s="133"/>
      <c r="G6340" s="56"/>
      <c r="H6340" s="84"/>
      <c r="I6340" s="84"/>
      <c r="J6340" s="125"/>
      <c r="K6340" s="125"/>
    </row>
    <row r="6341" spans="1:11" x14ac:dyDescent="0.25">
      <c r="A6341" s="110"/>
      <c r="B6341" s="129"/>
      <c r="C6341" s="129"/>
      <c r="D6341" s="129"/>
      <c r="E6341" s="56"/>
      <c r="F6341" s="133"/>
      <c r="G6341" s="56"/>
      <c r="H6341" s="84"/>
      <c r="I6341" s="84"/>
      <c r="J6341" s="125"/>
      <c r="K6341" s="125"/>
    </row>
    <row r="6342" spans="1:11" x14ac:dyDescent="0.25">
      <c r="A6342" s="110"/>
      <c r="B6342" s="129"/>
      <c r="C6342" s="129"/>
      <c r="D6342" s="129"/>
      <c r="E6342" s="56"/>
      <c r="F6342" s="133"/>
      <c r="G6342" s="56"/>
      <c r="H6342" s="84"/>
      <c r="I6342" s="84"/>
      <c r="J6342" s="125"/>
      <c r="K6342" s="125"/>
    </row>
    <row r="6343" spans="1:11" x14ac:dyDescent="0.25">
      <c r="A6343" s="110"/>
      <c r="B6343" s="129"/>
      <c r="C6343" s="129"/>
      <c r="D6343" s="129"/>
      <c r="E6343" s="56"/>
      <c r="F6343" s="133"/>
      <c r="G6343" s="56"/>
      <c r="H6343" s="84"/>
      <c r="I6343" s="84"/>
      <c r="J6343" s="125"/>
      <c r="K6343" s="125"/>
    </row>
    <row r="6344" spans="1:11" x14ac:dyDescent="0.25">
      <c r="A6344" s="110"/>
      <c r="B6344" s="129"/>
      <c r="C6344" s="129"/>
      <c r="D6344" s="129"/>
      <c r="E6344" s="56"/>
      <c r="F6344" s="133"/>
      <c r="G6344" s="56"/>
      <c r="H6344" s="84"/>
      <c r="I6344" s="84"/>
      <c r="J6344" s="125"/>
      <c r="K6344" s="125"/>
    </row>
    <row r="6345" spans="1:11" x14ac:dyDescent="0.25">
      <c r="A6345" s="110"/>
      <c r="B6345" s="129"/>
      <c r="C6345" s="129"/>
      <c r="D6345" s="129"/>
      <c r="E6345" s="56"/>
      <c r="F6345" s="133"/>
      <c r="G6345" s="56"/>
      <c r="H6345" s="84"/>
      <c r="I6345" s="84"/>
      <c r="J6345" s="125"/>
      <c r="K6345" s="125"/>
    </row>
    <row r="6346" spans="1:11" x14ac:dyDescent="0.25">
      <c r="A6346" s="110"/>
      <c r="B6346" s="129"/>
      <c r="C6346" s="129"/>
      <c r="D6346" s="129"/>
      <c r="E6346" s="56"/>
      <c r="F6346" s="133"/>
      <c r="G6346" s="56"/>
      <c r="H6346" s="84"/>
      <c r="I6346" s="84"/>
      <c r="J6346" s="125"/>
      <c r="K6346" s="125"/>
    </row>
    <row r="6347" spans="1:11" x14ac:dyDescent="0.25">
      <c r="A6347" s="110"/>
      <c r="B6347" s="129"/>
      <c r="C6347" s="129"/>
      <c r="D6347" s="129"/>
      <c r="E6347" s="56"/>
      <c r="F6347" s="133"/>
      <c r="G6347" s="56"/>
      <c r="H6347" s="84"/>
      <c r="I6347" s="84"/>
      <c r="J6347" s="125"/>
      <c r="K6347" s="125"/>
    </row>
    <row r="6348" spans="1:11" x14ac:dyDescent="0.25">
      <c r="A6348" s="110"/>
      <c r="B6348" s="129"/>
      <c r="C6348" s="129"/>
      <c r="D6348" s="129"/>
      <c r="E6348" s="56"/>
      <c r="F6348" s="133"/>
      <c r="G6348" s="56"/>
      <c r="H6348" s="84"/>
      <c r="I6348" s="84"/>
      <c r="J6348" s="125"/>
      <c r="K6348" s="125"/>
    </row>
    <row r="6349" spans="1:11" x14ac:dyDescent="0.25">
      <c r="A6349" s="110"/>
      <c r="B6349" s="129"/>
      <c r="C6349" s="129"/>
      <c r="D6349" s="129"/>
      <c r="E6349" s="56"/>
      <c r="F6349" s="133"/>
      <c r="G6349" s="56"/>
      <c r="H6349" s="84"/>
      <c r="I6349" s="84"/>
      <c r="J6349" s="125"/>
      <c r="K6349" s="125"/>
    </row>
    <row r="6350" spans="1:11" x14ac:dyDescent="0.25">
      <c r="A6350" s="110"/>
      <c r="B6350" s="129"/>
      <c r="C6350" s="129"/>
      <c r="D6350" s="129"/>
      <c r="E6350" s="56"/>
      <c r="F6350" s="133"/>
      <c r="G6350" s="56"/>
      <c r="H6350" s="84"/>
      <c r="I6350" s="84"/>
      <c r="J6350" s="125"/>
      <c r="K6350" s="125"/>
    </row>
    <row r="6351" spans="1:11" x14ac:dyDescent="0.25">
      <c r="A6351" s="110"/>
      <c r="B6351" s="129"/>
      <c r="C6351" s="129"/>
      <c r="D6351" s="129"/>
      <c r="E6351" s="56"/>
      <c r="F6351" s="133"/>
      <c r="G6351" s="56"/>
      <c r="H6351" s="84"/>
      <c r="I6351" s="84"/>
      <c r="J6351" s="125"/>
      <c r="K6351" s="125"/>
    </row>
    <row r="6352" spans="1:11" x14ac:dyDescent="0.25">
      <c r="A6352" s="110"/>
      <c r="B6352" s="129"/>
      <c r="C6352" s="129"/>
      <c r="D6352" s="129"/>
      <c r="E6352" s="56"/>
      <c r="F6352" s="133"/>
      <c r="G6352" s="56"/>
      <c r="H6352" s="84"/>
      <c r="I6352" s="84"/>
      <c r="J6352" s="125"/>
      <c r="K6352" s="125"/>
    </row>
    <row r="6353" spans="1:11" x14ac:dyDescent="0.25">
      <c r="A6353" s="110"/>
      <c r="B6353" s="129"/>
      <c r="C6353" s="129"/>
      <c r="D6353" s="129"/>
      <c r="E6353" s="56"/>
      <c r="F6353" s="133"/>
      <c r="G6353" s="56"/>
      <c r="H6353" s="84"/>
      <c r="I6353" s="84"/>
      <c r="J6353" s="125"/>
      <c r="K6353" s="125"/>
    </row>
    <row r="6354" spans="1:11" x14ac:dyDescent="0.25">
      <c r="A6354" s="110"/>
      <c r="B6354" s="129"/>
      <c r="C6354" s="129"/>
      <c r="D6354" s="129"/>
      <c r="E6354" s="56"/>
      <c r="F6354" s="133"/>
      <c r="G6354" s="56"/>
      <c r="H6354" s="84"/>
      <c r="I6354" s="84"/>
      <c r="J6354" s="125"/>
      <c r="K6354" s="125"/>
    </row>
    <row r="6355" spans="1:11" x14ac:dyDescent="0.25">
      <c r="A6355" s="110"/>
      <c r="B6355" s="129"/>
      <c r="C6355" s="129"/>
      <c r="D6355" s="129"/>
      <c r="E6355" s="56"/>
      <c r="F6355" s="133"/>
      <c r="G6355" s="56"/>
      <c r="H6355" s="84"/>
      <c r="I6355" s="84"/>
      <c r="J6355" s="125"/>
      <c r="K6355" s="125"/>
    </row>
    <row r="6356" spans="1:11" x14ac:dyDescent="0.25">
      <c r="A6356" s="110"/>
      <c r="B6356" s="129"/>
      <c r="C6356" s="129"/>
      <c r="D6356" s="129"/>
      <c r="E6356" s="56"/>
      <c r="F6356" s="133"/>
      <c r="G6356" s="56"/>
      <c r="H6356" s="84"/>
      <c r="I6356" s="84"/>
      <c r="J6356" s="125"/>
      <c r="K6356" s="125"/>
    </row>
    <row r="6357" spans="1:11" x14ac:dyDescent="0.25">
      <c r="A6357" s="110"/>
      <c r="B6357" s="129"/>
      <c r="C6357" s="129"/>
      <c r="D6357" s="129"/>
      <c r="E6357" s="56"/>
      <c r="F6357" s="133"/>
      <c r="G6357" s="56"/>
      <c r="H6357" s="84"/>
      <c r="I6357" s="84"/>
      <c r="J6357" s="125"/>
      <c r="K6357" s="125"/>
    </row>
    <row r="6358" spans="1:11" x14ac:dyDescent="0.25">
      <c r="A6358" s="110"/>
      <c r="B6358" s="129"/>
      <c r="C6358" s="129"/>
      <c r="D6358" s="129"/>
      <c r="E6358" s="56"/>
      <c r="F6358" s="133"/>
      <c r="G6358" s="56"/>
      <c r="H6358" s="84"/>
      <c r="I6358" s="84"/>
      <c r="J6358" s="125"/>
      <c r="K6358" s="125"/>
    </row>
    <row r="6359" spans="1:11" x14ac:dyDescent="0.25">
      <c r="A6359" s="110"/>
      <c r="B6359" s="129"/>
      <c r="C6359" s="129"/>
      <c r="D6359" s="129"/>
      <c r="E6359" s="56"/>
      <c r="F6359" s="133"/>
      <c r="G6359" s="56"/>
      <c r="H6359" s="84"/>
      <c r="I6359" s="84"/>
      <c r="J6359" s="125"/>
      <c r="K6359" s="125"/>
    </row>
    <row r="6360" spans="1:11" x14ac:dyDescent="0.25">
      <c r="A6360" s="110"/>
      <c r="B6360" s="129"/>
      <c r="C6360" s="129"/>
      <c r="D6360" s="129"/>
      <c r="E6360" s="56"/>
      <c r="F6360" s="133"/>
      <c r="G6360" s="56"/>
      <c r="H6360" s="84"/>
      <c r="I6360" s="84"/>
      <c r="J6360" s="125"/>
      <c r="K6360" s="125"/>
    </row>
    <row r="6361" spans="1:11" x14ac:dyDescent="0.25">
      <c r="A6361" s="110"/>
      <c r="B6361" s="129"/>
      <c r="C6361" s="129"/>
      <c r="D6361" s="129"/>
      <c r="E6361" s="56"/>
      <c r="F6361" s="133"/>
      <c r="G6361" s="56"/>
      <c r="H6361" s="84"/>
      <c r="I6361" s="84"/>
      <c r="J6361" s="125"/>
      <c r="K6361" s="125"/>
    </row>
    <row r="6362" spans="1:11" x14ac:dyDescent="0.25">
      <c r="A6362" s="110"/>
      <c r="B6362" s="129"/>
      <c r="C6362" s="129"/>
      <c r="D6362" s="129"/>
      <c r="E6362" s="56"/>
      <c r="F6362" s="133"/>
      <c r="G6362" s="56"/>
      <c r="H6362" s="84"/>
      <c r="I6362" s="84"/>
      <c r="J6362" s="125"/>
      <c r="K6362" s="125"/>
    </row>
    <row r="6363" spans="1:11" x14ac:dyDescent="0.25">
      <c r="A6363" s="110"/>
      <c r="B6363" s="129"/>
      <c r="C6363" s="129"/>
      <c r="D6363" s="129"/>
      <c r="E6363" s="56"/>
      <c r="F6363" s="133"/>
      <c r="G6363" s="56"/>
      <c r="H6363" s="84"/>
      <c r="I6363" s="84"/>
      <c r="J6363" s="125"/>
      <c r="K6363" s="125"/>
    </row>
    <row r="6364" spans="1:11" x14ac:dyDescent="0.25">
      <c r="A6364" s="110"/>
      <c r="B6364" s="129"/>
      <c r="C6364" s="129"/>
      <c r="D6364" s="129"/>
      <c r="E6364" s="56"/>
      <c r="F6364" s="133"/>
      <c r="G6364" s="56"/>
      <c r="H6364" s="84"/>
      <c r="I6364" s="84"/>
      <c r="J6364" s="125"/>
      <c r="K6364" s="125"/>
    </row>
    <row r="6365" spans="1:11" x14ac:dyDescent="0.25">
      <c r="A6365" s="110"/>
      <c r="B6365" s="129"/>
      <c r="C6365" s="129"/>
      <c r="D6365" s="129"/>
      <c r="E6365" s="56"/>
      <c r="F6365" s="133"/>
      <c r="G6365" s="56"/>
      <c r="H6365" s="84"/>
      <c r="I6365" s="84"/>
      <c r="J6365" s="125"/>
      <c r="K6365" s="125"/>
    </row>
    <row r="6366" spans="1:11" x14ac:dyDescent="0.25">
      <c r="A6366" s="110"/>
      <c r="B6366" s="129"/>
      <c r="C6366" s="129"/>
      <c r="D6366" s="129"/>
      <c r="E6366" s="56"/>
      <c r="F6366" s="133"/>
      <c r="G6366" s="56"/>
      <c r="H6366" s="84"/>
      <c r="I6366" s="84"/>
      <c r="J6366" s="125"/>
      <c r="K6366" s="125"/>
    </row>
    <row r="6367" spans="1:11" x14ac:dyDescent="0.25">
      <c r="A6367" s="110"/>
      <c r="B6367" s="129"/>
      <c r="C6367" s="129"/>
      <c r="D6367" s="129"/>
      <c r="E6367" s="56"/>
      <c r="F6367" s="133"/>
      <c r="G6367" s="56"/>
      <c r="H6367" s="84"/>
      <c r="I6367" s="84"/>
      <c r="J6367" s="125"/>
      <c r="K6367" s="125"/>
    </row>
    <row r="6368" spans="1:11" x14ac:dyDescent="0.25">
      <c r="A6368" s="110"/>
      <c r="B6368" s="129"/>
      <c r="C6368" s="129"/>
      <c r="D6368" s="129"/>
      <c r="E6368" s="56"/>
      <c r="F6368" s="133"/>
      <c r="G6368" s="56"/>
      <c r="H6368" s="84"/>
      <c r="I6368" s="84"/>
      <c r="J6368" s="125"/>
      <c r="K6368" s="125"/>
    </row>
    <row r="6369" spans="1:11" x14ac:dyDescent="0.25">
      <c r="A6369" s="110"/>
      <c r="B6369" s="129"/>
      <c r="C6369" s="129"/>
      <c r="D6369" s="129"/>
      <c r="E6369" s="56"/>
      <c r="F6369" s="133"/>
      <c r="G6369" s="56"/>
      <c r="H6369" s="84"/>
      <c r="I6369" s="84"/>
      <c r="J6369" s="125"/>
      <c r="K6369" s="125"/>
    </row>
    <row r="6370" spans="1:11" x14ac:dyDescent="0.25">
      <c r="A6370" s="110"/>
      <c r="B6370" s="129"/>
      <c r="C6370" s="129"/>
      <c r="D6370" s="129"/>
      <c r="E6370" s="56"/>
      <c r="F6370" s="133"/>
      <c r="G6370" s="56"/>
      <c r="H6370" s="84"/>
      <c r="I6370" s="84"/>
      <c r="J6370" s="125"/>
      <c r="K6370" s="125"/>
    </row>
    <row r="6371" spans="1:11" x14ac:dyDescent="0.25">
      <c r="A6371" s="110"/>
      <c r="B6371" s="129"/>
      <c r="C6371" s="129"/>
      <c r="D6371" s="129"/>
      <c r="E6371" s="56"/>
      <c r="F6371" s="133"/>
      <c r="G6371" s="56"/>
      <c r="H6371" s="84"/>
      <c r="I6371" s="84"/>
      <c r="J6371" s="125"/>
      <c r="K6371" s="125"/>
    </row>
    <row r="6372" spans="1:11" x14ac:dyDescent="0.25">
      <c r="A6372" s="110"/>
      <c r="B6372" s="129"/>
      <c r="C6372" s="129"/>
      <c r="D6372" s="129"/>
      <c r="E6372" s="56"/>
      <c r="F6372" s="133"/>
      <c r="G6372" s="56"/>
      <c r="H6372" s="84"/>
      <c r="I6372" s="84"/>
      <c r="J6372" s="125"/>
      <c r="K6372" s="125"/>
    </row>
    <row r="6373" spans="1:11" x14ac:dyDescent="0.25">
      <c r="A6373" s="110"/>
      <c r="B6373" s="129"/>
      <c r="C6373" s="129"/>
      <c r="D6373" s="129"/>
      <c r="E6373" s="56"/>
      <c r="F6373" s="133"/>
      <c r="G6373" s="56"/>
      <c r="H6373" s="84"/>
      <c r="I6373" s="84"/>
      <c r="J6373" s="125"/>
      <c r="K6373" s="125"/>
    </row>
    <row r="6374" spans="1:11" x14ac:dyDescent="0.25">
      <c r="A6374" s="110"/>
      <c r="B6374" s="129"/>
      <c r="C6374" s="129"/>
      <c r="D6374" s="129"/>
      <c r="E6374" s="56"/>
      <c r="F6374" s="133"/>
      <c r="G6374" s="56"/>
      <c r="H6374" s="84"/>
      <c r="I6374" s="84"/>
      <c r="J6374" s="125"/>
      <c r="K6374" s="125"/>
    </row>
    <row r="6375" spans="1:11" x14ac:dyDescent="0.25">
      <c r="A6375" s="110"/>
      <c r="B6375" s="129"/>
      <c r="C6375" s="129"/>
      <c r="D6375" s="129"/>
      <c r="E6375" s="56"/>
      <c r="F6375" s="133"/>
      <c r="G6375" s="56"/>
      <c r="H6375" s="84"/>
      <c r="I6375" s="84"/>
      <c r="J6375" s="125"/>
      <c r="K6375" s="125"/>
    </row>
    <row r="6376" spans="1:11" x14ac:dyDescent="0.25">
      <c r="A6376" s="110"/>
      <c r="B6376" s="129"/>
      <c r="C6376" s="129"/>
      <c r="D6376" s="129"/>
      <c r="E6376" s="56"/>
      <c r="F6376" s="133"/>
      <c r="G6376" s="56"/>
      <c r="H6376" s="84"/>
      <c r="I6376" s="84"/>
      <c r="J6376" s="125"/>
      <c r="K6376" s="125"/>
    </row>
    <row r="6377" spans="1:11" x14ac:dyDescent="0.25">
      <c r="A6377" s="110"/>
      <c r="B6377" s="129"/>
      <c r="C6377" s="129"/>
      <c r="D6377" s="129"/>
      <c r="E6377" s="56"/>
      <c r="F6377" s="133"/>
      <c r="G6377" s="56"/>
      <c r="H6377" s="84"/>
      <c r="I6377" s="84"/>
      <c r="J6377" s="125"/>
      <c r="K6377" s="125"/>
    </row>
    <row r="6378" spans="1:11" x14ac:dyDescent="0.25">
      <c r="A6378" s="110"/>
      <c r="B6378" s="129"/>
      <c r="C6378" s="129"/>
      <c r="D6378" s="129"/>
      <c r="E6378" s="56"/>
      <c r="F6378" s="133"/>
      <c r="G6378" s="56"/>
      <c r="H6378" s="84"/>
      <c r="I6378" s="84"/>
      <c r="J6378" s="125"/>
      <c r="K6378" s="125"/>
    </row>
    <row r="6379" spans="1:11" x14ac:dyDescent="0.25">
      <c r="A6379" s="110"/>
      <c r="B6379" s="129"/>
      <c r="C6379" s="129"/>
      <c r="D6379" s="129"/>
      <c r="E6379" s="56"/>
      <c r="F6379" s="133"/>
      <c r="G6379" s="56"/>
      <c r="H6379" s="84"/>
      <c r="I6379" s="84"/>
      <c r="J6379" s="125"/>
      <c r="K6379" s="125"/>
    </row>
    <row r="6380" spans="1:11" x14ac:dyDescent="0.25">
      <c r="A6380" s="110"/>
      <c r="B6380" s="129"/>
      <c r="C6380" s="129"/>
      <c r="D6380" s="129"/>
      <c r="E6380" s="56"/>
      <c r="F6380" s="133"/>
      <c r="G6380" s="56"/>
      <c r="H6380" s="84"/>
      <c r="I6380" s="84"/>
      <c r="J6380" s="125"/>
      <c r="K6380" s="125"/>
    </row>
    <row r="6381" spans="1:11" x14ac:dyDescent="0.25">
      <c r="A6381" s="110"/>
      <c r="B6381" s="129"/>
      <c r="C6381" s="129"/>
      <c r="D6381" s="129"/>
      <c r="E6381" s="56"/>
      <c r="F6381" s="133"/>
      <c r="G6381" s="56"/>
      <c r="H6381" s="84"/>
      <c r="I6381" s="84"/>
      <c r="J6381" s="125"/>
      <c r="K6381" s="125"/>
    </row>
    <row r="6382" spans="1:11" x14ac:dyDescent="0.25">
      <c r="A6382" s="110"/>
      <c r="B6382" s="129"/>
      <c r="C6382" s="129"/>
      <c r="D6382" s="129"/>
      <c r="E6382" s="56"/>
      <c r="F6382" s="133"/>
      <c r="G6382" s="56"/>
      <c r="H6382" s="84"/>
      <c r="I6382" s="84"/>
      <c r="J6382" s="125"/>
      <c r="K6382" s="125"/>
    </row>
    <row r="6383" spans="1:11" x14ac:dyDescent="0.25">
      <c r="A6383" s="110"/>
      <c r="B6383" s="129"/>
      <c r="C6383" s="129"/>
      <c r="D6383" s="129"/>
      <c r="E6383" s="56"/>
      <c r="F6383" s="133"/>
      <c r="G6383" s="56"/>
      <c r="H6383" s="84"/>
      <c r="I6383" s="84"/>
      <c r="J6383" s="125"/>
      <c r="K6383" s="125"/>
    </row>
    <row r="6384" spans="1:11" x14ac:dyDescent="0.25">
      <c r="A6384" s="110"/>
      <c r="B6384" s="129"/>
      <c r="C6384" s="129"/>
      <c r="D6384" s="129"/>
      <c r="E6384" s="56"/>
      <c r="F6384" s="133"/>
      <c r="G6384" s="56"/>
      <c r="H6384" s="84"/>
      <c r="I6384" s="84"/>
      <c r="J6384" s="125"/>
      <c r="K6384" s="125"/>
    </row>
    <row r="6385" spans="1:11" x14ac:dyDescent="0.25">
      <c r="A6385" s="110"/>
      <c r="B6385" s="129"/>
      <c r="C6385" s="129"/>
      <c r="D6385" s="129"/>
      <c r="E6385" s="56"/>
      <c r="F6385" s="133"/>
      <c r="G6385" s="56"/>
      <c r="H6385" s="84"/>
      <c r="I6385" s="84"/>
      <c r="J6385" s="125"/>
      <c r="K6385" s="125"/>
    </row>
    <row r="6386" spans="1:11" x14ac:dyDescent="0.25">
      <c r="A6386" s="110"/>
      <c r="B6386" s="129"/>
      <c r="C6386" s="129"/>
      <c r="D6386" s="129"/>
      <c r="E6386" s="56"/>
      <c r="F6386" s="133"/>
      <c r="G6386" s="56"/>
      <c r="H6386" s="84"/>
      <c r="I6386" s="84"/>
      <c r="J6386" s="125"/>
      <c r="K6386" s="125"/>
    </row>
    <row r="6387" spans="1:11" x14ac:dyDescent="0.25">
      <c r="A6387" s="110"/>
      <c r="B6387" s="129"/>
      <c r="C6387" s="129"/>
      <c r="D6387" s="129"/>
      <c r="E6387" s="56"/>
      <c r="F6387" s="133"/>
      <c r="G6387" s="56"/>
      <c r="H6387" s="84"/>
      <c r="I6387" s="84"/>
      <c r="J6387" s="125"/>
      <c r="K6387" s="125"/>
    </row>
    <row r="6388" spans="1:11" x14ac:dyDescent="0.25">
      <c r="A6388" s="110"/>
      <c r="B6388" s="129"/>
      <c r="C6388" s="129"/>
      <c r="D6388" s="129"/>
      <c r="E6388" s="56"/>
      <c r="F6388" s="133"/>
      <c r="G6388" s="56"/>
      <c r="H6388" s="84"/>
      <c r="I6388" s="84"/>
      <c r="J6388" s="125"/>
      <c r="K6388" s="125"/>
    </row>
    <row r="6389" spans="1:11" x14ac:dyDescent="0.25">
      <c r="A6389" s="110"/>
      <c r="B6389" s="129"/>
      <c r="C6389" s="129"/>
      <c r="D6389" s="129"/>
      <c r="E6389" s="56"/>
      <c r="F6389" s="133"/>
      <c r="G6389" s="56"/>
      <c r="H6389" s="84"/>
      <c r="I6389" s="84"/>
      <c r="J6389" s="125"/>
      <c r="K6389" s="125"/>
    </row>
    <row r="6390" spans="1:11" x14ac:dyDescent="0.25">
      <c r="A6390" s="110"/>
      <c r="B6390" s="129"/>
      <c r="C6390" s="129"/>
      <c r="D6390" s="129"/>
      <c r="E6390" s="56"/>
      <c r="F6390" s="133"/>
      <c r="G6390" s="56"/>
      <c r="H6390" s="84"/>
      <c r="I6390" s="84"/>
      <c r="J6390" s="125"/>
      <c r="K6390" s="125"/>
    </row>
    <row r="6391" spans="1:11" x14ac:dyDescent="0.25">
      <c r="A6391" s="110"/>
      <c r="B6391" s="129"/>
      <c r="C6391" s="129"/>
      <c r="D6391" s="129"/>
      <c r="E6391" s="56"/>
      <c r="F6391" s="133"/>
      <c r="G6391" s="56"/>
      <c r="H6391" s="84"/>
      <c r="I6391" s="84"/>
      <c r="J6391" s="125"/>
      <c r="K6391" s="125"/>
    </row>
    <row r="6392" spans="1:11" x14ac:dyDescent="0.25">
      <c r="A6392" s="110"/>
      <c r="B6392" s="129"/>
      <c r="C6392" s="129"/>
      <c r="D6392" s="129"/>
      <c r="E6392" s="56"/>
      <c r="F6392" s="133"/>
      <c r="G6392" s="56"/>
      <c r="H6392" s="84"/>
      <c r="I6392" s="84"/>
      <c r="J6392" s="125"/>
      <c r="K6392" s="125"/>
    </row>
    <row r="6393" spans="1:11" x14ac:dyDescent="0.25">
      <c r="A6393" s="110"/>
      <c r="B6393" s="129"/>
      <c r="C6393" s="129"/>
      <c r="D6393" s="129"/>
      <c r="E6393" s="56"/>
      <c r="F6393" s="133"/>
      <c r="G6393" s="56"/>
      <c r="H6393" s="84"/>
      <c r="I6393" s="84"/>
      <c r="J6393" s="125"/>
      <c r="K6393" s="125"/>
    </row>
    <row r="6394" spans="1:11" x14ac:dyDescent="0.25">
      <c r="A6394" s="110"/>
      <c r="B6394" s="129"/>
      <c r="C6394" s="129"/>
      <c r="D6394" s="129"/>
      <c r="E6394" s="56"/>
      <c r="F6394" s="133"/>
      <c r="G6394" s="56"/>
      <c r="H6394" s="84"/>
      <c r="I6394" s="84"/>
      <c r="J6394" s="125"/>
      <c r="K6394" s="125"/>
    </row>
    <row r="6395" spans="1:11" x14ac:dyDescent="0.25">
      <c r="A6395" s="110"/>
      <c r="B6395" s="129"/>
      <c r="C6395" s="129"/>
      <c r="D6395" s="129"/>
      <c r="E6395" s="56"/>
      <c r="F6395" s="133"/>
      <c r="G6395" s="56"/>
      <c r="H6395" s="84"/>
      <c r="I6395" s="84"/>
      <c r="J6395" s="125"/>
      <c r="K6395" s="125"/>
    </row>
    <row r="6396" spans="1:11" x14ac:dyDescent="0.25">
      <c r="A6396" s="110"/>
      <c r="B6396" s="129"/>
      <c r="C6396" s="129"/>
      <c r="D6396" s="129"/>
      <c r="E6396" s="56"/>
      <c r="F6396" s="133"/>
      <c r="G6396" s="56"/>
      <c r="H6396" s="84"/>
      <c r="I6396" s="84"/>
      <c r="J6396" s="125"/>
      <c r="K6396" s="125"/>
    </row>
    <row r="6397" spans="1:11" x14ac:dyDescent="0.25">
      <c r="A6397" s="110"/>
      <c r="B6397" s="129"/>
      <c r="C6397" s="129"/>
      <c r="D6397" s="129"/>
      <c r="E6397" s="56"/>
      <c r="F6397" s="133"/>
      <c r="G6397" s="56"/>
      <c r="H6397" s="84"/>
      <c r="I6397" s="84"/>
      <c r="J6397" s="125"/>
      <c r="K6397" s="125"/>
    </row>
    <row r="6398" spans="1:11" x14ac:dyDescent="0.25">
      <c r="A6398" s="110"/>
      <c r="B6398" s="129"/>
      <c r="C6398" s="129"/>
      <c r="D6398" s="129"/>
      <c r="E6398" s="56"/>
      <c r="F6398" s="133"/>
      <c r="G6398" s="56"/>
      <c r="H6398" s="84"/>
      <c r="I6398" s="84"/>
      <c r="J6398" s="125"/>
      <c r="K6398" s="125"/>
    </row>
    <row r="6399" spans="1:11" x14ac:dyDescent="0.25">
      <c r="A6399" s="110"/>
      <c r="B6399" s="129"/>
      <c r="C6399" s="129"/>
      <c r="D6399" s="129"/>
      <c r="E6399" s="56"/>
      <c r="F6399" s="133"/>
      <c r="G6399" s="56"/>
      <c r="H6399" s="84"/>
      <c r="I6399" s="84"/>
      <c r="J6399" s="125"/>
      <c r="K6399" s="125"/>
    </row>
    <row r="6400" spans="1:11" x14ac:dyDescent="0.25">
      <c r="A6400" s="110"/>
      <c r="B6400" s="129"/>
      <c r="C6400" s="129"/>
      <c r="D6400" s="129"/>
      <c r="E6400" s="56"/>
      <c r="F6400" s="133"/>
      <c r="G6400" s="56"/>
      <c r="H6400" s="84"/>
      <c r="I6400" s="84"/>
      <c r="J6400" s="125"/>
      <c r="K6400" s="125"/>
    </row>
    <row r="6401" spans="1:11" x14ac:dyDescent="0.25">
      <c r="A6401" s="110"/>
      <c r="B6401" s="129"/>
      <c r="C6401" s="129"/>
      <c r="D6401" s="129"/>
      <c r="E6401" s="56"/>
      <c r="F6401" s="133"/>
      <c r="G6401" s="56"/>
      <c r="H6401" s="84"/>
      <c r="I6401" s="84"/>
      <c r="J6401" s="125"/>
      <c r="K6401" s="125"/>
    </row>
    <row r="6402" spans="1:11" x14ac:dyDescent="0.25">
      <c r="A6402" s="110"/>
      <c r="B6402" s="129"/>
      <c r="C6402" s="129"/>
      <c r="D6402" s="129"/>
      <c r="E6402" s="56"/>
      <c r="F6402" s="133"/>
      <c r="G6402" s="56"/>
      <c r="H6402" s="84"/>
      <c r="I6402" s="84"/>
      <c r="J6402" s="125"/>
      <c r="K6402" s="125"/>
    </row>
    <row r="6403" spans="1:11" x14ac:dyDescent="0.25">
      <c r="A6403" s="110"/>
      <c r="B6403" s="129"/>
      <c r="C6403" s="129"/>
      <c r="D6403" s="129"/>
      <c r="E6403" s="56"/>
      <c r="F6403" s="133"/>
      <c r="G6403" s="56"/>
      <c r="H6403" s="84"/>
      <c r="I6403" s="84"/>
      <c r="J6403" s="125"/>
      <c r="K6403" s="125"/>
    </row>
    <row r="6404" spans="1:11" x14ac:dyDescent="0.25">
      <c r="A6404" s="110"/>
      <c r="B6404" s="129"/>
      <c r="C6404" s="129"/>
      <c r="D6404" s="129"/>
      <c r="E6404" s="56"/>
      <c r="F6404" s="133"/>
      <c r="G6404" s="56"/>
      <c r="H6404" s="84"/>
      <c r="I6404" s="84"/>
      <c r="J6404" s="125"/>
      <c r="K6404" s="125"/>
    </row>
    <row r="6405" spans="1:11" x14ac:dyDescent="0.25">
      <c r="A6405" s="110"/>
      <c r="B6405" s="129"/>
      <c r="C6405" s="129"/>
      <c r="D6405" s="129"/>
      <c r="E6405" s="56"/>
      <c r="F6405" s="133"/>
      <c r="G6405" s="56"/>
      <c r="H6405" s="84"/>
      <c r="I6405" s="84"/>
      <c r="J6405" s="125"/>
      <c r="K6405" s="125"/>
    </row>
    <row r="6406" spans="1:11" x14ac:dyDescent="0.25">
      <c r="A6406" s="110"/>
      <c r="B6406" s="129"/>
      <c r="C6406" s="129"/>
      <c r="D6406" s="129"/>
      <c r="E6406" s="56"/>
      <c r="F6406" s="133"/>
      <c r="G6406" s="56"/>
      <c r="H6406" s="84"/>
      <c r="I6406" s="84"/>
      <c r="J6406" s="125"/>
      <c r="K6406" s="125"/>
    </row>
    <row r="6407" spans="1:11" x14ac:dyDescent="0.25">
      <c r="A6407" s="110"/>
      <c r="B6407" s="129"/>
      <c r="C6407" s="129"/>
      <c r="D6407" s="129"/>
      <c r="E6407" s="56"/>
      <c r="F6407" s="133"/>
      <c r="G6407" s="56"/>
      <c r="H6407" s="84"/>
      <c r="I6407" s="84"/>
      <c r="J6407" s="125"/>
      <c r="K6407" s="125"/>
    </row>
    <row r="6408" spans="1:11" x14ac:dyDescent="0.25">
      <c r="A6408" s="110"/>
      <c r="B6408" s="129"/>
      <c r="C6408" s="129"/>
      <c r="D6408" s="129"/>
      <c r="E6408" s="56"/>
      <c r="F6408" s="133"/>
      <c r="G6408" s="56"/>
      <c r="H6408" s="84"/>
      <c r="I6408" s="84"/>
      <c r="J6408" s="125"/>
      <c r="K6408" s="125"/>
    </row>
    <row r="6409" spans="1:11" x14ac:dyDescent="0.25">
      <c r="A6409" s="110"/>
      <c r="B6409" s="129"/>
      <c r="C6409" s="129"/>
      <c r="D6409" s="129"/>
      <c r="E6409" s="56"/>
      <c r="F6409" s="133"/>
      <c r="G6409" s="56"/>
      <c r="H6409" s="84"/>
      <c r="I6409" s="84"/>
      <c r="J6409" s="125"/>
      <c r="K6409" s="125"/>
    </row>
    <row r="6410" spans="1:11" x14ac:dyDescent="0.25">
      <c r="A6410" s="110"/>
      <c r="B6410" s="129"/>
      <c r="C6410" s="129"/>
      <c r="D6410" s="129"/>
      <c r="E6410" s="56"/>
      <c r="F6410" s="133"/>
      <c r="G6410" s="56"/>
      <c r="H6410" s="84"/>
      <c r="I6410" s="84"/>
      <c r="J6410" s="125"/>
      <c r="K6410" s="125"/>
    </row>
    <row r="6411" spans="1:11" x14ac:dyDescent="0.25">
      <c r="A6411" s="110"/>
      <c r="B6411" s="129"/>
      <c r="C6411" s="129"/>
      <c r="D6411" s="129"/>
      <c r="E6411" s="56"/>
      <c r="F6411" s="133"/>
      <c r="G6411" s="56"/>
      <c r="H6411" s="84"/>
      <c r="I6411" s="84"/>
      <c r="J6411" s="125"/>
      <c r="K6411" s="125"/>
    </row>
    <row r="6412" spans="1:11" x14ac:dyDescent="0.25">
      <c r="A6412" s="110"/>
      <c r="B6412" s="129"/>
      <c r="C6412" s="129"/>
      <c r="D6412" s="129"/>
      <c r="E6412" s="56"/>
      <c r="F6412" s="133"/>
      <c r="G6412" s="56"/>
      <c r="H6412" s="84"/>
      <c r="I6412" s="84"/>
      <c r="J6412" s="125"/>
      <c r="K6412" s="125"/>
    </row>
    <row r="6413" spans="1:11" x14ac:dyDescent="0.25">
      <c r="A6413" s="110"/>
      <c r="B6413" s="129"/>
      <c r="C6413" s="129"/>
      <c r="D6413" s="129"/>
      <c r="E6413" s="56"/>
      <c r="F6413" s="133"/>
      <c r="G6413" s="56"/>
      <c r="H6413" s="84"/>
      <c r="I6413" s="84"/>
      <c r="J6413" s="125"/>
      <c r="K6413" s="125"/>
    </row>
    <row r="6414" spans="1:11" x14ac:dyDescent="0.25">
      <c r="A6414" s="110"/>
      <c r="B6414" s="129"/>
      <c r="C6414" s="129"/>
      <c r="D6414" s="129"/>
      <c r="E6414" s="56"/>
      <c r="F6414" s="133"/>
      <c r="G6414" s="56"/>
      <c r="H6414" s="84"/>
      <c r="I6414" s="84"/>
      <c r="J6414" s="125"/>
      <c r="K6414" s="125"/>
    </row>
    <row r="6415" spans="1:11" x14ac:dyDescent="0.25">
      <c r="A6415" s="110"/>
      <c r="B6415" s="129"/>
      <c r="C6415" s="129"/>
      <c r="D6415" s="129"/>
      <c r="E6415" s="56"/>
      <c r="F6415" s="133"/>
      <c r="G6415" s="56"/>
      <c r="H6415" s="84"/>
      <c r="I6415" s="84"/>
      <c r="J6415" s="125"/>
      <c r="K6415" s="125"/>
    </row>
    <row r="6416" spans="1:11" x14ac:dyDescent="0.25">
      <c r="A6416" s="110"/>
      <c r="B6416" s="129"/>
      <c r="C6416" s="129"/>
      <c r="D6416" s="129"/>
      <c r="E6416" s="56"/>
      <c r="F6416" s="133"/>
      <c r="G6416" s="56"/>
      <c r="H6416" s="84"/>
      <c r="I6416" s="84"/>
      <c r="J6416" s="125"/>
      <c r="K6416" s="125"/>
    </row>
    <row r="6417" spans="1:11" x14ac:dyDescent="0.25">
      <c r="A6417" s="110"/>
      <c r="B6417" s="129"/>
      <c r="C6417" s="129"/>
      <c r="D6417" s="129"/>
      <c r="E6417" s="56"/>
      <c r="F6417" s="133"/>
      <c r="G6417" s="56"/>
      <c r="H6417" s="84"/>
      <c r="I6417" s="84"/>
      <c r="J6417" s="125"/>
      <c r="K6417" s="125"/>
    </row>
    <row r="6418" spans="1:11" x14ac:dyDescent="0.25">
      <c r="A6418" s="110"/>
      <c r="B6418" s="129"/>
      <c r="C6418" s="129"/>
      <c r="D6418" s="129"/>
      <c r="E6418" s="56"/>
      <c r="F6418" s="133"/>
      <c r="G6418" s="56"/>
      <c r="H6418" s="84"/>
      <c r="I6418" s="84"/>
      <c r="J6418" s="125"/>
      <c r="K6418" s="125"/>
    </row>
    <row r="6419" spans="1:11" x14ac:dyDescent="0.25">
      <c r="A6419" s="110"/>
      <c r="B6419" s="129"/>
      <c r="C6419" s="129"/>
      <c r="D6419" s="129"/>
      <c r="E6419" s="56"/>
      <c r="F6419" s="133"/>
      <c r="G6419" s="56"/>
      <c r="H6419" s="84"/>
      <c r="I6419" s="84"/>
      <c r="J6419" s="125"/>
      <c r="K6419" s="125"/>
    </row>
    <row r="6420" spans="1:11" x14ac:dyDescent="0.25">
      <c r="A6420" s="110"/>
      <c r="B6420" s="129"/>
      <c r="C6420" s="129"/>
      <c r="D6420" s="129"/>
      <c r="E6420" s="56"/>
      <c r="F6420" s="133"/>
      <c r="G6420" s="56"/>
      <c r="H6420" s="84"/>
      <c r="I6420" s="84"/>
      <c r="J6420" s="125"/>
      <c r="K6420" s="125"/>
    </row>
    <row r="6421" spans="1:11" x14ac:dyDescent="0.25">
      <c r="A6421" s="110"/>
      <c r="B6421" s="129"/>
      <c r="C6421" s="129"/>
      <c r="D6421" s="129"/>
      <c r="E6421" s="56"/>
      <c r="F6421" s="133"/>
      <c r="G6421" s="56"/>
      <c r="H6421" s="84"/>
      <c r="I6421" s="84"/>
      <c r="J6421" s="125"/>
      <c r="K6421" s="125"/>
    </row>
    <row r="6422" spans="1:11" x14ac:dyDescent="0.25">
      <c r="A6422" s="110"/>
      <c r="B6422" s="129"/>
      <c r="C6422" s="129"/>
      <c r="D6422" s="129"/>
      <c r="E6422" s="56"/>
      <c r="F6422" s="133"/>
      <c r="G6422" s="56"/>
      <c r="H6422" s="84"/>
      <c r="I6422" s="84"/>
      <c r="J6422" s="125"/>
      <c r="K6422" s="125"/>
    </row>
    <row r="6423" spans="1:11" x14ac:dyDescent="0.25">
      <c r="A6423" s="110"/>
      <c r="B6423" s="129"/>
      <c r="C6423" s="129"/>
      <c r="D6423" s="129"/>
      <c r="E6423" s="56"/>
      <c r="F6423" s="133"/>
      <c r="G6423" s="56"/>
      <c r="H6423" s="84"/>
      <c r="I6423" s="84"/>
      <c r="J6423" s="125"/>
      <c r="K6423" s="125"/>
    </row>
    <row r="6424" spans="1:11" x14ac:dyDescent="0.25">
      <c r="A6424" s="110"/>
      <c r="B6424" s="129"/>
      <c r="C6424" s="129"/>
      <c r="D6424" s="129"/>
      <c r="E6424" s="56"/>
      <c r="F6424" s="133"/>
      <c r="G6424" s="56"/>
      <c r="H6424" s="84"/>
      <c r="I6424" s="84"/>
      <c r="J6424" s="125"/>
      <c r="K6424" s="125"/>
    </row>
    <row r="6425" spans="1:11" x14ac:dyDescent="0.25">
      <c r="A6425" s="110"/>
      <c r="B6425" s="129"/>
      <c r="C6425" s="129"/>
      <c r="D6425" s="129"/>
      <c r="E6425" s="56"/>
      <c r="F6425" s="133"/>
      <c r="G6425" s="56"/>
      <c r="H6425" s="84"/>
      <c r="I6425" s="84"/>
      <c r="J6425" s="125"/>
      <c r="K6425" s="125"/>
    </row>
    <row r="6426" spans="1:11" x14ac:dyDescent="0.25">
      <c r="A6426" s="110"/>
      <c r="B6426" s="129"/>
      <c r="C6426" s="129"/>
      <c r="D6426" s="129"/>
      <c r="E6426" s="56"/>
      <c r="F6426" s="133"/>
      <c r="G6426" s="56"/>
      <c r="H6426" s="84"/>
      <c r="I6426" s="84"/>
      <c r="J6426" s="125"/>
      <c r="K6426" s="125"/>
    </row>
    <row r="6427" spans="1:11" x14ac:dyDescent="0.25">
      <c r="A6427" s="110"/>
      <c r="B6427" s="129"/>
      <c r="C6427" s="129"/>
      <c r="D6427" s="129"/>
      <c r="E6427" s="56"/>
      <c r="F6427" s="133"/>
      <c r="G6427" s="56"/>
      <c r="H6427" s="84"/>
      <c r="I6427" s="84"/>
      <c r="J6427" s="125"/>
      <c r="K6427" s="125"/>
    </row>
    <row r="6428" spans="1:11" x14ac:dyDescent="0.25">
      <c r="A6428" s="110"/>
      <c r="B6428" s="129"/>
      <c r="C6428" s="129"/>
      <c r="D6428" s="129"/>
      <c r="E6428" s="56"/>
      <c r="F6428" s="133"/>
      <c r="G6428" s="56"/>
      <c r="H6428" s="84"/>
      <c r="I6428" s="84"/>
      <c r="J6428" s="125"/>
      <c r="K6428" s="125"/>
    </row>
    <row r="6429" spans="1:11" x14ac:dyDescent="0.25">
      <c r="A6429" s="110"/>
      <c r="B6429" s="129"/>
      <c r="C6429" s="129"/>
      <c r="D6429" s="129"/>
      <c r="E6429" s="56"/>
      <c r="F6429" s="133"/>
      <c r="G6429" s="56"/>
      <c r="H6429" s="84"/>
      <c r="I6429" s="84"/>
      <c r="J6429" s="125"/>
      <c r="K6429" s="125"/>
    </row>
    <row r="6430" spans="1:11" x14ac:dyDescent="0.25">
      <c r="A6430" s="110"/>
      <c r="B6430" s="129"/>
      <c r="C6430" s="129"/>
      <c r="D6430" s="129"/>
      <c r="E6430" s="56"/>
      <c r="F6430" s="133"/>
      <c r="G6430" s="56"/>
      <c r="H6430" s="84"/>
      <c r="I6430" s="84"/>
      <c r="J6430" s="125"/>
      <c r="K6430" s="125"/>
    </row>
    <row r="6431" spans="1:11" x14ac:dyDescent="0.25">
      <c r="A6431" s="110"/>
      <c r="B6431" s="129"/>
      <c r="C6431" s="129"/>
      <c r="D6431" s="129"/>
      <c r="E6431" s="56"/>
      <c r="F6431" s="133"/>
      <c r="G6431" s="56"/>
      <c r="H6431" s="84"/>
      <c r="I6431" s="84"/>
      <c r="J6431" s="125"/>
      <c r="K6431" s="125"/>
    </row>
    <row r="6432" spans="1:11" x14ac:dyDescent="0.25">
      <c r="A6432" s="110"/>
      <c r="B6432" s="129"/>
      <c r="C6432" s="129"/>
      <c r="D6432" s="129"/>
      <c r="E6432" s="56"/>
      <c r="F6432" s="133"/>
      <c r="G6432" s="56"/>
      <c r="H6432" s="84"/>
      <c r="I6432" s="84"/>
      <c r="J6432" s="125"/>
      <c r="K6432" s="125"/>
    </row>
    <row r="6433" spans="1:11" x14ac:dyDescent="0.25">
      <c r="A6433" s="110"/>
      <c r="B6433" s="129"/>
      <c r="C6433" s="129"/>
      <c r="D6433" s="129"/>
      <c r="E6433" s="56"/>
      <c r="F6433" s="133"/>
      <c r="G6433" s="56"/>
      <c r="H6433" s="84"/>
      <c r="I6433" s="84"/>
      <c r="J6433" s="125"/>
      <c r="K6433" s="125"/>
    </row>
    <row r="6434" spans="1:11" x14ac:dyDescent="0.25">
      <c r="A6434" s="110"/>
      <c r="B6434" s="129"/>
      <c r="C6434" s="129"/>
      <c r="D6434" s="129"/>
      <c r="E6434" s="56"/>
      <c r="F6434" s="133"/>
      <c r="G6434" s="56"/>
      <c r="H6434" s="84"/>
      <c r="I6434" s="84"/>
      <c r="J6434" s="125"/>
      <c r="K6434" s="125"/>
    </row>
    <row r="6435" spans="1:11" x14ac:dyDescent="0.25">
      <c r="A6435" s="110"/>
      <c r="B6435" s="129"/>
      <c r="C6435" s="129"/>
      <c r="D6435" s="129"/>
      <c r="E6435" s="56"/>
      <c r="F6435" s="133"/>
      <c r="G6435" s="56"/>
      <c r="H6435" s="84"/>
      <c r="I6435" s="84"/>
      <c r="J6435" s="125"/>
      <c r="K6435" s="125"/>
    </row>
    <row r="6436" spans="1:11" x14ac:dyDescent="0.25">
      <c r="A6436" s="110"/>
      <c r="B6436" s="129"/>
      <c r="C6436" s="129"/>
      <c r="D6436" s="129"/>
      <c r="E6436" s="56"/>
      <c r="F6436" s="133"/>
      <c r="G6436" s="56"/>
      <c r="H6436" s="84"/>
      <c r="I6436" s="84"/>
      <c r="J6436" s="125"/>
      <c r="K6436" s="125"/>
    </row>
    <row r="6437" spans="1:11" x14ac:dyDescent="0.25">
      <c r="A6437" s="110"/>
      <c r="B6437" s="129"/>
      <c r="C6437" s="129"/>
      <c r="D6437" s="129"/>
      <c r="E6437" s="56"/>
      <c r="F6437" s="133"/>
      <c r="G6437" s="56"/>
      <c r="H6437" s="84"/>
      <c r="I6437" s="84"/>
      <c r="J6437" s="125"/>
      <c r="K6437" s="125"/>
    </row>
    <row r="6438" spans="1:11" x14ac:dyDescent="0.25">
      <c r="A6438" s="110"/>
      <c r="B6438" s="129"/>
      <c r="C6438" s="129"/>
      <c r="D6438" s="129"/>
      <c r="E6438" s="56"/>
      <c r="F6438" s="133"/>
      <c r="G6438" s="56"/>
      <c r="H6438" s="84"/>
      <c r="I6438" s="84"/>
      <c r="J6438" s="125"/>
      <c r="K6438" s="125"/>
    </row>
    <row r="6439" spans="1:11" x14ac:dyDescent="0.25">
      <c r="A6439" s="110"/>
      <c r="B6439" s="129"/>
      <c r="C6439" s="129"/>
      <c r="D6439" s="129"/>
      <c r="E6439" s="56"/>
      <c r="F6439" s="133"/>
      <c r="G6439" s="56"/>
      <c r="H6439" s="84"/>
      <c r="I6439" s="84"/>
      <c r="J6439" s="125"/>
      <c r="K6439" s="125"/>
    </row>
    <row r="6440" spans="1:11" x14ac:dyDescent="0.25">
      <c r="A6440" s="110"/>
      <c r="B6440" s="129"/>
      <c r="C6440" s="129"/>
      <c r="D6440" s="129"/>
      <c r="E6440" s="56"/>
      <c r="F6440" s="133"/>
      <c r="G6440" s="56"/>
      <c r="H6440" s="84"/>
      <c r="I6440" s="84"/>
      <c r="J6440" s="125"/>
      <c r="K6440" s="125"/>
    </row>
    <row r="6441" spans="1:11" x14ac:dyDescent="0.25">
      <c r="A6441" s="110"/>
      <c r="B6441" s="129"/>
      <c r="C6441" s="129"/>
      <c r="D6441" s="129"/>
      <c r="E6441" s="56"/>
      <c r="F6441" s="133"/>
      <c r="G6441" s="56"/>
      <c r="H6441" s="84"/>
      <c r="I6441" s="84"/>
      <c r="J6441" s="125"/>
      <c r="K6441" s="125"/>
    </row>
    <row r="6442" spans="1:11" x14ac:dyDescent="0.25">
      <c r="A6442" s="110"/>
      <c r="B6442" s="129"/>
      <c r="C6442" s="129"/>
      <c r="D6442" s="129"/>
      <c r="E6442" s="56"/>
      <c r="F6442" s="133"/>
      <c r="G6442" s="56"/>
      <c r="H6442" s="84"/>
      <c r="I6442" s="84"/>
      <c r="J6442" s="125"/>
      <c r="K6442" s="125"/>
    </row>
    <row r="6443" spans="1:11" x14ac:dyDescent="0.25">
      <c r="A6443" s="110"/>
      <c r="B6443" s="129"/>
      <c r="C6443" s="129"/>
      <c r="D6443" s="129"/>
      <c r="E6443" s="56"/>
      <c r="F6443" s="133"/>
      <c r="G6443" s="56"/>
      <c r="H6443" s="84"/>
      <c r="I6443" s="84"/>
      <c r="J6443" s="125"/>
      <c r="K6443" s="125"/>
    </row>
    <row r="6444" spans="1:11" x14ac:dyDescent="0.25">
      <c r="A6444" s="110"/>
      <c r="B6444" s="129"/>
      <c r="C6444" s="129"/>
      <c r="D6444" s="129"/>
      <c r="E6444" s="56"/>
      <c r="F6444" s="133"/>
      <c r="G6444" s="56"/>
      <c r="H6444" s="84"/>
      <c r="I6444" s="84"/>
      <c r="J6444" s="125"/>
      <c r="K6444" s="125"/>
    </row>
    <row r="6445" spans="1:11" x14ac:dyDescent="0.25">
      <c r="A6445" s="110"/>
      <c r="B6445" s="129"/>
      <c r="C6445" s="129"/>
      <c r="D6445" s="129"/>
      <c r="E6445" s="56"/>
      <c r="F6445" s="133"/>
      <c r="G6445" s="56"/>
      <c r="H6445" s="84"/>
      <c r="I6445" s="84"/>
      <c r="J6445" s="125"/>
      <c r="K6445" s="125"/>
    </row>
    <row r="6446" spans="1:11" x14ac:dyDescent="0.25">
      <c r="A6446" s="110"/>
      <c r="B6446" s="129"/>
      <c r="C6446" s="129"/>
      <c r="D6446" s="129"/>
      <c r="E6446" s="56"/>
      <c r="F6446" s="133"/>
      <c r="G6446" s="56"/>
      <c r="H6446" s="84"/>
      <c r="I6446" s="84"/>
      <c r="J6446" s="125"/>
      <c r="K6446" s="125"/>
    </row>
    <row r="6447" spans="1:11" x14ac:dyDescent="0.25">
      <c r="A6447" s="110"/>
      <c r="B6447" s="129"/>
      <c r="C6447" s="129"/>
      <c r="D6447" s="129"/>
      <c r="E6447" s="56"/>
      <c r="F6447" s="133"/>
      <c r="G6447" s="56"/>
      <c r="H6447" s="84"/>
      <c r="I6447" s="84"/>
      <c r="J6447" s="125"/>
      <c r="K6447" s="125"/>
    </row>
    <row r="6448" spans="1:11" x14ac:dyDescent="0.25">
      <c r="A6448" s="110"/>
      <c r="B6448" s="129"/>
      <c r="C6448" s="129"/>
      <c r="D6448" s="129"/>
      <c r="E6448" s="56"/>
      <c r="F6448" s="133"/>
      <c r="G6448" s="56"/>
      <c r="H6448" s="84"/>
      <c r="I6448" s="84"/>
      <c r="J6448" s="125"/>
      <c r="K6448" s="125"/>
    </row>
    <row r="6449" spans="1:11" x14ac:dyDescent="0.25">
      <c r="A6449" s="110"/>
      <c r="B6449" s="129"/>
      <c r="C6449" s="129"/>
      <c r="D6449" s="129"/>
      <c r="E6449" s="56"/>
      <c r="F6449" s="133"/>
      <c r="G6449" s="56"/>
      <c r="H6449" s="84"/>
      <c r="I6449" s="84"/>
      <c r="J6449" s="125"/>
      <c r="K6449" s="125"/>
    </row>
    <row r="6450" spans="1:11" x14ac:dyDescent="0.25">
      <c r="A6450" s="110"/>
      <c r="B6450" s="129"/>
      <c r="C6450" s="129"/>
      <c r="D6450" s="129"/>
      <c r="E6450" s="56"/>
      <c r="F6450" s="133"/>
      <c r="G6450" s="56"/>
      <c r="H6450" s="84"/>
      <c r="I6450" s="84"/>
      <c r="J6450" s="125"/>
      <c r="K6450" s="125"/>
    </row>
    <row r="6451" spans="1:11" x14ac:dyDescent="0.25">
      <c r="A6451" s="110"/>
      <c r="B6451" s="129"/>
      <c r="C6451" s="129"/>
      <c r="D6451" s="129"/>
      <c r="E6451" s="56"/>
      <c r="F6451" s="133"/>
      <c r="G6451" s="56"/>
      <c r="H6451" s="84"/>
      <c r="I6451" s="84"/>
      <c r="J6451" s="125"/>
      <c r="K6451" s="125"/>
    </row>
    <row r="6452" spans="1:11" x14ac:dyDescent="0.25">
      <c r="A6452" s="110"/>
      <c r="B6452" s="129"/>
      <c r="C6452" s="129"/>
      <c r="D6452" s="129"/>
      <c r="E6452" s="56"/>
      <c r="F6452" s="133"/>
      <c r="G6452" s="56"/>
      <c r="H6452" s="84"/>
      <c r="I6452" s="84"/>
      <c r="J6452" s="125"/>
      <c r="K6452" s="125"/>
    </row>
    <row r="6453" spans="1:11" x14ac:dyDescent="0.25">
      <c r="A6453" s="110"/>
      <c r="B6453" s="129"/>
      <c r="C6453" s="129"/>
      <c r="D6453" s="129"/>
      <c r="E6453" s="56"/>
      <c r="F6453" s="133"/>
      <c r="G6453" s="56"/>
      <c r="H6453" s="84"/>
      <c r="I6453" s="84"/>
      <c r="J6453" s="125"/>
      <c r="K6453" s="125"/>
    </row>
    <row r="6454" spans="1:11" x14ac:dyDescent="0.25">
      <c r="A6454" s="110"/>
      <c r="B6454" s="129"/>
      <c r="C6454" s="129"/>
      <c r="D6454" s="129"/>
      <c r="E6454" s="56"/>
      <c r="F6454" s="133"/>
      <c r="G6454" s="56"/>
      <c r="H6454" s="84"/>
      <c r="I6454" s="84"/>
      <c r="J6454" s="125"/>
      <c r="K6454" s="125"/>
    </row>
    <row r="6455" spans="1:11" x14ac:dyDescent="0.25">
      <c r="A6455" s="110"/>
      <c r="B6455" s="129"/>
      <c r="C6455" s="129"/>
      <c r="D6455" s="129"/>
      <c r="E6455" s="56"/>
      <c r="F6455" s="133"/>
      <c r="G6455" s="56"/>
      <c r="H6455" s="84"/>
      <c r="I6455" s="84"/>
      <c r="J6455" s="125"/>
      <c r="K6455" s="125"/>
    </row>
    <row r="6456" spans="1:11" x14ac:dyDescent="0.25">
      <c r="A6456" s="110"/>
      <c r="B6456" s="129"/>
      <c r="C6456" s="129"/>
      <c r="D6456" s="129"/>
      <c r="E6456" s="56"/>
      <c r="F6456" s="133"/>
      <c r="G6456" s="56"/>
      <c r="H6456" s="84"/>
      <c r="I6456" s="84"/>
      <c r="J6456" s="125"/>
      <c r="K6456" s="125"/>
    </row>
    <row r="6457" spans="1:11" x14ac:dyDescent="0.25">
      <c r="A6457" s="110"/>
      <c r="B6457" s="129"/>
      <c r="C6457" s="129"/>
      <c r="D6457" s="129"/>
      <c r="E6457" s="56"/>
      <c r="F6457" s="133"/>
      <c r="G6457" s="56"/>
      <c r="H6457" s="84"/>
      <c r="I6457" s="84"/>
      <c r="J6457" s="125"/>
      <c r="K6457" s="125"/>
    </row>
    <row r="6458" spans="1:11" x14ac:dyDescent="0.25">
      <c r="A6458" s="110"/>
      <c r="B6458" s="129"/>
      <c r="C6458" s="129"/>
      <c r="D6458" s="129"/>
      <c r="E6458" s="56"/>
      <c r="F6458" s="133"/>
      <c r="G6458" s="56"/>
      <c r="H6458" s="84"/>
      <c r="I6458" s="84"/>
      <c r="J6458" s="125"/>
      <c r="K6458" s="125"/>
    </row>
    <row r="6459" spans="1:11" x14ac:dyDescent="0.25">
      <c r="A6459" s="110"/>
      <c r="B6459" s="129"/>
      <c r="C6459" s="129"/>
      <c r="D6459" s="129"/>
      <c r="E6459" s="56"/>
      <c r="F6459" s="133"/>
      <c r="G6459" s="56"/>
      <c r="H6459" s="84"/>
      <c r="I6459" s="84"/>
      <c r="J6459" s="125"/>
      <c r="K6459" s="125"/>
    </row>
    <row r="6460" spans="1:11" x14ac:dyDescent="0.25">
      <c r="A6460" s="110"/>
      <c r="B6460" s="129"/>
      <c r="C6460" s="129"/>
      <c r="D6460" s="129"/>
      <c r="E6460" s="56"/>
      <c r="F6460" s="133"/>
      <c r="G6460" s="56"/>
      <c r="H6460" s="84"/>
      <c r="I6460" s="84"/>
      <c r="J6460" s="125"/>
      <c r="K6460" s="125"/>
    </row>
    <row r="6461" spans="1:11" x14ac:dyDescent="0.25">
      <c r="A6461" s="110"/>
      <c r="B6461" s="129"/>
      <c r="C6461" s="129"/>
      <c r="D6461" s="129"/>
      <c r="E6461" s="56"/>
      <c r="F6461" s="133"/>
      <c r="G6461" s="56"/>
      <c r="H6461" s="84"/>
      <c r="I6461" s="84"/>
      <c r="J6461" s="125"/>
      <c r="K6461" s="125"/>
    </row>
    <row r="6462" spans="1:11" x14ac:dyDescent="0.25">
      <c r="A6462" s="110"/>
      <c r="B6462" s="129"/>
      <c r="C6462" s="129"/>
      <c r="D6462" s="129"/>
      <c r="E6462" s="56"/>
      <c r="F6462" s="133"/>
      <c r="G6462" s="56"/>
      <c r="H6462" s="84"/>
      <c r="I6462" s="84"/>
      <c r="J6462" s="125"/>
      <c r="K6462" s="125"/>
    </row>
    <row r="6463" spans="1:11" x14ac:dyDescent="0.25">
      <c r="A6463" s="110"/>
      <c r="B6463" s="129"/>
      <c r="C6463" s="129"/>
      <c r="D6463" s="129"/>
      <c r="E6463" s="56"/>
      <c r="F6463" s="133"/>
      <c r="G6463" s="56"/>
      <c r="H6463" s="84"/>
      <c r="I6463" s="84"/>
      <c r="J6463" s="125"/>
      <c r="K6463" s="125"/>
    </row>
    <row r="6464" spans="1:11" x14ac:dyDescent="0.25">
      <c r="A6464" s="110"/>
      <c r="B6464" s="129"/>
      <c r="C6464" s="129"/>
      <c r="D6464" s="129"/>
      <c r="E6464" s="56"/>
      <c r="F6464" s="133"/>
      <c r="G6464" s="56"/>
      <c r="H6464" s="84"/>
      <c r="I6464" s="84"/>
      <c r="J6464" s="125"/>
      <c r="K6464" s="125"/>
    </row>
    <row r="6465" spans="1:11" x14ac:dyDescent="0.25">
      <c r="A6465" s="110"/>
      <c r="B6465" s="129"/>
      <c r="C6465" s="129"/>
      <c r="D6465" s="129"/>
      <c r="E6465" s="56"/>
      <c r="F6465" s="133"/>
      <c r="G6465" s="56"/>
      <c r="H6465" s="84"/>
      <c r="I6465" s="84"/>
      <c r="J6465" s="125"/>
      <c r="K6465" s="125"/>
    </row>
    <row r="6466" spans="1:11" x14ac:dyDescent="0.25">
      <c r="A6466" s="110"/>
      <c r="B6466" s="129"/>
      <c r="C6466" s="129"/>
      <c r="D6466" s="129"/>
      <c r="E6466" s="56"/>
      <c r="F6466" s="133"/>
      <c r="G6466" s="56"/>
      <c r="H6466" s="84"/>
      <c r="I6466" s="84"/>
      <c r="J6466" s="125"/>
      <c r="K6466" s="125"/>
    </row>
    <row r="6467" spans="1:11" x14ac:dyDescent="0.25">
      <c r="A6467" s="110"/>
      <c r="B6467" s="129"/>
      <c r="C6467" s="129"/>
      <c r="D6467" s="129"/>
      <c r="E6467" s="56"/>
      <c r="F6467" s="133"/>
      <c r="G6467" s="56"/>
      <c r="H6467" s="84"/>
      <c r="I6467" s="84"/>
      <c r="J6467" s="125"/>
      <c r="K6467" s="125"/>
    </row>
    <row r="6468" spans="1:11" x14ac:dyDescent="0.25">
      <c r="A6468" s="110"/>
      <c r="B6468" s="129"/>
      <c r="C6468" s="129"/>
      <c r="D6468" s="129"/>
      <c r="E6468" s="56"/>
      <c r="F6468" s="133"/>
      <c r="G6468" s="56"/>
      <c r="H6468" s="84"/>
      <c r="I6468" s="84"/>
      <c r="J6468" s="125"/>
      <c r="K6468" s="125"/>
    </row>
    <row r="6469" spans="1:11" x14ac:dyDescent="0.25">
      <c r="A6469" s="110"/>
      <c r="B6469" s="129"/>
      <c r="C6469" s="129"/>
      <c r="D6469" s="129"/>
      <c r="E6469" s="56"/>
      <c r="F6469" s="133"/>
      <c r="G6469" s="56"/>
      <c r="H6469" s="84"/>
      <c r="I6469" s="84"/>
      <c r="J6469" s="125"/>
      <c r="K6469" s="125"/>
    </row>
    <row r="6470" spans="1:11" x14ac:dyDescent="0.25">
      <c r="A6470" s="110"/>
      <c r="B6470" s="129"/>
      <c r="C6470" s="129"/>
      <c r="D6470" s="129"/>
      <c r="E6470" s="56"/>
      <c r="F6470" s="133"/>
      <c r="G6470" s="56"/>
      <c r="H6470" s="84"/>
      <c r="I6470" s="84"/>
      <c r="J6470" s="125"/>
      <c r="K6470" s="125"/>
    </row>
    <row r="6471" spans="1:11" x14ac:dyDescent="0.25">
      <c r="A6471" s="110"/>
      <c r="B6471" s="129"/>
      <c r="C6471" s="129"/>
      <c r="D6471" s="129"/>
      <c r="E6471" s="56"/>
      <c r="F6471" s="133"/>
      <c r="G6471" s="56"/>
      <c r="H6471" s="84"/>
      <c r="I6471" s="84"/>
      <c r="J6471" s="125"/>
      <c r="K6471" s="125"/>
    </row>
    <row r="6472" spans="1:11" x14ac:dyDescent="0.25">
      <c r="A6472" s="110"/>
      <c r="B6472" s="129"/>
      <c r="C6472" s="129"/>
      <c r="D6472" s="129"/>
      <c r="E6472" s="56"/>
      <c r="F6472" s="133"/>
      <c r="G6472" s="56"/>
      <c r="H6472" s="84"/>
      <c r="I6472" s="84"/>
      <c r="J6472" s="125"/>
      <c r="K6472" s="125"/>
    </row>
    <row r="6473" spans="1:11" x14ac:dyDescent="0.25">
      <c r="A6473" s="110"/>
      <c r="B6473" s="129"/>
      <c r="C6473" s="129"/>
      <c r="D6473" s="129"/>
      <c r="E6473" s="56"/>
      <c r="F6473" s="133"/>
      <c r="G6473" s="56"/>
      <c r="H6473" s="84"/>
      <c r="I6473" s="84"/>
      <c r="J6473" s="125"/>
      <c r="K6473" s="125"/>
    </row>
    <row r="6474" spans="1:11" x14ac:dyDescent="0.25">
      <c r="A6474" s="110"/>
      <c r="B6474" s="129"/>
      <c r="C6474" s="129"/>
      <c r="D6474" s="129"/>
      <c r="E6474" s="56"/>
      <c r="F6474" s="133"/>
      <c r="G6474" s="56"/>
      <c r="H6474" s="84"/>
      <c r="I6474" s="84"/>
      <c r="J6474" s="125"/>
      <c r="K6474" s="125"/>
    </row>
    <row r="6475" spans="1:11" x14ac:dyDescent="0.25">
      <c r="A6475" s="110"/>
      <c r="B6475" s="129"/>
      <c r="C6475" s="129"/>
      <c r="D6475" s="129"/>
      <c r="E6475" s="56"/>
      <c r="F6475" s="133"/>
      <c r="G6475" s="56"/>
      <c r="H6475" s="84"/>
      <c r="I6475" s="84"/>
      <c r="J6475" s="125"/>
      <c r="K6475" s="125"/>
    </row>
    <row r="6476" spans="1:11" x14ac:dyDescent="0.25">
      <c r="A6476" s="110"/>
      <c r="B6476" s="129"/>
      <c r="C6476" s="129"/>
      <c r="D6476" s="129"/>
      <c r="E6476" s="56"/>
      <c r="F6476" s="133"/>
      <c r="G6476" s="56"/>
      <c r="H6476" s="84"/>
      <c r="I6476" s="84"/>
      <c r="J6476" s="125"/>
      <c r="K6476" s="125"/>
    </row>
    <row r="6477" spans="1:11" x14ac:dyDescent="0.25">
      <c r="A6477" s="110"/>
      <c r="B6477" s="129"/>
      <c r="C6477" s="129"/>
      <c r="D6477" s="129"/>
      <c r="E6477" s="56"/>
      <c r="F6477" s="133"/>
      <c r="G6477" s="56"/>
      <c r="H6477" s="84"/>
      <c r="I6477" s="84"/>
      <c r="J6477" s="125"/>
      <c r="K6477" s="125"/>
    </row>
    <row r="6478" spans="1:11" x14ac:dyDescent="0.25">
      <c r="A6478" s="110"/>
      <c r="B6478" s="129"/>
      <c r="C6478" s="129"/>
      <c r="D6478" s="129"/>
      <c r="E6478" s="56"/>
      <c r="F6478" s="133"/>
      <c r="G6478" s="56"/>
      <c r="H6478" s="84"/>
      <c r="I6478" s="84"/>
      <c r="J6478" s="125"/>
      <c r="K6478" s="125"/>
    </row>
    <row r="6479" spans="1:11" x14ac:dyDescent="0.25">
      <c r="A6479" s="110"/>
      <c r="B6479" s="129"/>
      <c r="C6479" s="129"/>
      <c r="D6479" s="129"/>
      <c r="E6479" s="56"/>
      <c r="F6479" s="133"/>
      <c r="G6479" s="56"/>
      <c r="H6479" s="84"/>
      <c r="I6479" s="84"/>
      <c r="J6479" s="125"/>
      <c r="K6479" s="125"/>
    </row>
    <row r="6480" spans="1:11" x14ac:dyDescent="0.25">
      <c r="A6480" s="110"/>
      <c r="B6480" s="129"/>
      <c r="C6480" s="129"/>
      <c r="D6480" s="129"/>
      <c r="E6480" s="56"/>
      <c r="F6480" s="133"/>
      <c r="G6480" s="56"/>
      <c r="H6480" s="84"/>
      <c r="I6480" s="84"/>
      <c r="J6480" s="125"/>
      <c r="K6480" s="125"/>
    </row>
    <row r="6481" spans="1:11" x14ac:dyDescent="0.25">
      <c r="A6481" s="110"/>
      <c r="B6481" s="129"/>
      <c r="C6481" s="129"/>
      <c r="D6481" s="129"/>
      <c r="E6481" s="56"/>
      <c r="F6481" s="133"/>
      <c r="G6481" s="56"/>
      <c r="H6481" s="84"/>
      <c r="I6481" s="84"/>
      <c r="J6481" s="125"/>
      <c r="K6481" s="125"/>
    </row>
    <row r="6482" spans="1:11" x14ac:dyDescent="0.25">
      <c r="A6482" s="110"/>
      <c r="B6482" s="129"/>
      <c r="C6482" s="129"/>
      <c r="D6482" s="129"/>
      <c r="E6482" s="56"/>
      <c r="F6482" s="133"/>
      <c r="G6482" s="56"/>
      <c r="H6482" s="84"/>
      <c r="I6482" s="84"/>
      <c r="J6482" s="125"/>
      <c r="K6482" s="125"/>
    </row>
    <row r="6483" spans="1:11" x14ac:dyDescent="0.25">
      <c r="A6483" s="110"/>
      <c r="B6483" s="129"/>
      <c r="C6483" s="129"/>
      <c r="D6483" s="129"/>
      <c r="E6483" s="56"/>
      <c r="F6483" s="133"/>
      <c r="G6483" s="56"/>
      <c r="H6483" s="84"/>
      <c r="I6483" s="84"/>
      <c r="J6483" s="125"/>
      <c r="K6483" s="125"/>
    </row>
    <row r="6484" spans="1:11" x14ac:dyDescent="0.25">
      <c r="A6484" s="110"/>
      <c r="B6484" s="129"/>
      <c r="C6484" s="129"/>
      <c r="D6484" s="129"/>
      <c r="E6484" s="56"/>
      <c r="F6484" s="133"/>
      <c r="G6484" s="56"/>
      <c r="H6484" s="84"/>
      <c r="I6484" s="84"/>
      <c r="J6484" s="125"/>
      <c r="K6484" s="125"/>
    </row>
    <row r="6485" spans="1:11" x14ac:dyDescent="0.25">
      <c r="A6485" s="110"/>
      <c r="B6485" s="129"/>
      <c r="C6485" s="129"/>
      <c r="D6485" s="129"/>
      <c r="E6485" s="56"/>
      <c r="F6485" s="133"/>
      <c r="G6485" s="56"/>
      <c r="H6485" s="84"/>
      <c r="I6485" s="84"/>
      <c r="J6485" s="125"/>
      <c r="K6485" s="125"/>
    </row>
    <row r="6486" spans="1:11" x14ac:dyDescent="0.25">
      <c r="A6486" s="110"/>
      <c r="B6486" s="129"/>
      <c r="C6486" s="129"/>
      <c r="D6486" s="129"/>
      <c r="E6486" s="56"/>
      <c r="F6486" s="133"/>
      <c r="G6486" s="56"/>
      <c r="H6486" s="84"/>
      <c r="I6486" s="84"/>
      <c r="J6486" s="125"/>
      <c r="K6486" s="125"/>
    </row>
    <row r="6487" spans="1:11" x14ac:dyDescent="0.25">
      <c r="A6487" s="110"/>
      <c r="B6487" s="129"/>
      <c r="C6487" s="129"/>
      <c r="D6487" s="129"/>
      <c r="E6487" s="56"/>
      <c r="F6487" s="133"/>
      <c r="G6487" s="56"/>
      <c r="H6487" s="84"/>
      <c r="I6487" s="84"/>
      <c r="J6487" s="125"/>
      <c r="K6487" s="125"/>
    </row>
    <row r="6488" spans="1:11" x14ac:dyDescent="0.25">
      <c r="A6488" s="110"/>
      <c r="B6488" s="129"/>
      <c r="C6488" s="129"/>
      <c r="D6488" s="129"/>
      <c r="E6488" s="56"/>
      <c r="F6488" s="133"/>
      <c r="G6488" s="56"/>
      <c r="H6488" s="84"/>
      <c r="I6488" s="84"/>
      <c r="J6488" s="125"/>
      <c r="K6488" s="125"/>
    </row>
    <row r="6489" spans="1:11" x14ac:dyDescent="0.25">
      <c r="A6489" s="110"/>
      <c r="B6489" s="129"/>
      <c r="C6489" s="129"/>
      <c r="D6489" s="129"/>
      <c r="E6489" s="56"/>
      <c r="F6489" s="133"/>
      <c r="G6489" s="56"/>
      <c r="H6489" s="84"/>
      <c r="I6489" s="84"/>
      <c r="J6489" s="125"/>
      <c r="K6489" s="125"/>
    </row>
    <row r="6490" spans="1:11" x14ac:dyDescent="0.25">
      <c r="A6490" s="110"/>
      <c r="B6490" s="129"/>
      <c r="C6490" s="129"/>
      <c r="D6490" s="129"/>
      <c r="E6490" s="56"/>
      <c r="F6490" s="133"/>
      <c r="G6490" s="56"/>
      <c r="H6490" s="84"/>
      <c r="I6490" s="84"/>
      <c r="J6490" s="125"/>
      <c r="K6490" s="125"/>
    </row>
    <row r="6491" spans="1:11" x14ac:dyDescent="0.25">
      <c r="A6491" s="110"/>
      <c r="B6491" s="129"/>
      <c r="C6491" s="129"/>
      <c r="D6491" s="129"/>
      <c r="E6491" s="56"/>
      <c r="F6491" s="133"/>
      <c r="G6491" s="56"/>
      <c r="H6491" s="84"/>
      <c r="I6491" s="84"/>
      <c r="J6491" s="125"/>
      <c r="K6491" s="125"/>
    </row>
    <row r="6492" spans="1:11" x14ac:dyDescent="0.25">
      <c r="A6492" s="110"/>
      <c r="B6492" s="129"/>
      <c r="C6492" s="129"/>
      <c r="D6492" s="129"/>
      <c r="E6492" s="56"/>
      <c r="F6492" s="133"/>
      <c r="G6492" s="56"/>
      <c r="H6492" s="84"/>
      <c r="I6492" s="84"/>
      <c r="J6492" s="125"/>
      <c r="K6492" s="125"/>
    </row>
    <row r="6493" spans="1:11" x14ac:dyDescent="0.25">
      <c r="A6493" s="110"/>
      <c r="B6493" s="129"/>
      <c r="C6493" s="129"/>
      <c r="D6493" s="129"/>
      <c r="E6493" s="56"/>
      <c r="F6493" s="133"/>
      <c r="G6493" s="56"/>
      <c r="H6493" s="84"/>
      <c r="I6493" s="84"/>
      <c r="J6493" s="125"/>
      <c r="K6493" s="125"/>
    </row>
    <row r="6494" spans="1:11" x14ac:dyDescent="0.25">
      <c r="A6494" s="110"/>
      <c r="B6494" s="129"/>
      <c r="C6494" s="129"/>
      <c r="D6494" s="129"/>
      <c r="E6494" s="56"/>
      <c r="F6494" s="133"/>
      <c r="G6494" s="56"/>
      <c r="H6494" s="84"/>
      <c r="I6494" s="84"/>
      <c r="J6494" s="125"/>
      <c r="K6494" s="125"/>
    </row>
    <row r="6495" spans="1:11" x14ac:dyDescent="0.25">
      <c r="A6495" s="110"/>
      <c r="B6495" s="129"/>
      <c r="C6495" s="129"/>
      <c r="D6495" s="129"/>
      <c r="E6495" s="56"/>
      <c r="F6495" s="133"/>
      <c r="G6495" s="56"/>
      <c r="H6495" s="84"/>
      <c r="I6495" s="84"/>
      <c r="J6495" s="125"/>
      <c r="K6495" s="125"/>
    </row>
    <row r="6496" spans="1:11" x14ac:dyDescent="0.25">
      <c r="A6496" s="110"/>
      <c r="B6496" s="129"/>
      <c r="C6496" s="129"/>
      <c r="D6496" s="129"/>
      <c r="E6496" s="56"/>
      <c r="F6496" s="133"/>
      <c r="G6496" s="56"/>
      <c r="H6496" s="84"/>
      <c r="I6496" s="84"/>
      <c r="J6496" s="125"/>
      <c r="K6496" s="125"/>
    </row>
    <row r="6497" spans="1:11" x14ac:dyDescent="0.25">
      <c r="A6497" s="110"/>
      <c r="B6497" s="129"/>
      <c r="C6497" s="129"/>
      <c r="D6497" s="129"/>
      <c r="E6497" s="56"/>
      <c r="F6497" s="133"/>
      <c r="G6497" s="56"/>
      <c r="H6497" s="84"/>
      <c r="I6497" s="84"/>
      <c r="J6497" s="125"/>
      <c r="K6497" s="125"/>
    </row>
    <row r="6498" spans="1:11" x14ac:dyDescent="0.25">
      <c r="A6498" s="110"/>
      <c r="B6498" s="129"/>
      <c r="C6498" s="129"/>
      <c r="D6498" s="129"/>
      <c r="E6498" s="56"/>
      <c r="F6498" s="133"/>
      <c r="G6498" s="56"/>
      <c r="H6498" s="84"/>
      <c r="I6498" s="84"/>
      <c r="J6498" s="125"/>
      <c r="K6498" s="125"/>
    </row>
    <row r="6499" spans="1:11" x14ac:dyDescent="0.25">
      <c r="A6499" s="110"/>
      <c r="B6499" s="129"/>
      <c r="C6499" s="129"/>
      <c r="D6499" s="129"/>
      <c r="E6499" s="56"/>
      <c r="F6499" s="133"/>
      <c r="G6499" s="56"/>
      <c r="H6499" s="84"/>
      <c r="I6499" s="84"/>
      <c r="J6499" s="125"/>
      <c r="K6499" s="125"/>
    </row>
    <row r="6500" spans="1:11" x14ac:dyDescent="0.25">
      <c r="A6500" s="110"/>
      <c r="B6500" s="129"/>
      <c r="C6500" s="129"/>
      <c r="D6500" s="129"/>
      <c r="E6500" s="56"/>
      <c r="F6500" s="133"/>
      <c r="G6500" s="56"/>
      <c r="H6500" s="84"/>
      <c r="I6500" s="84"/>
      <c r="J6500" s="125"/>
      <c r="K6500" s="125"/>
    </row>
    <row r="6501" spans="1:11" x14ac:dyDescent="0.25">
      <c r="A6501" s="110"/>
      <c r="B6501" s="129"/>
      <c r="C6501" s="129"/>
      <c r="D6501" s="129"/>
      <c r="E6501" s="56"/>
      <c r="F6501" s="133"/>
      <c r="G6501" s="56"/>
      <c r="H6501" s="84"/>
      <c r="I6501" s="84"/>
      <c r="J6501" s="125"/>
      <c r="K6501" s="125"/>
    </row>
    <row r="6502" spans="1:11" x14ac:dyDescent="0.25">
      <c r="A6502" s="110"/>
      <c r="B6502" s="129"/>
      <c r="C6502" s="129"/>
      <c r="D6502" s="129"/>
      <c r="E6502" s="56"/>
      <c r="F6502" s="133"/>
      <c r="G6502" s="56"/>
      <c r="H6502" s="84"/>
      <c r="I6502" s="84"/>
      <c r="J6502" s="125"/>
      <c r="K6502" s="125"/>
    </row>
    <row r="6503" spans="1:11" x14ac:dyDescent="0.25">
      <c r="A6503" s="110"/>
      <c r="B6503" s="129"/>
      <c r="C6503" s="129"/>
      <c r="D6503" s="129"/>
      <c r="E6503" s="56"/>
      <c r="F6503" s="133"/>
      <c r="G6503" s="56"/>
      <c r="H6503" s="84"/>
      <c r="I6503" s="84"/>
      <c r="J6503" s="125"/>
      <c r="K6503" s="125"/>
    </row>
    <row r="6504" spans="1:11" x14ac:dyDescent="0.25">
      <c r="A6504" s="110"/>
      <c r="B6504" s="129"/>
      <c r="C6504" s="129"/>
      <c r="D6504" s="129"/>
      <c r="E6504" s="56"/>
      <c r="F6504" s="133"/>
      <c r="G6504" s="56"/>
      <c r="H6504" s="84"/>
      <c r="I6504" s="84"/>
      <c r="J6504" s="125"/>
      <c r="K6504" s="125"/>
    </row>
    <row r="6505" spans="1:11" x14ac:dyDescent="0.25">
      <c r="A6505" s="110"/>
      <c r="B6505" s="129"/>
      <c r="C6505" s="129"/>
      <c r="D6505" s="129"/>
      <c r="E6505" s="56"/>
      <c r="F6505" s="133"/>
      <c r="G6505" s="56"/>
      <c r="H6505" s="84"/>
      <c r="I6505" s="84"/>
      <c r="J6505" s="125"/>
      <c r="K6505" s="125"/>
    </row>
    <row r="6506" spans="1:11" x14ac:dyDescent="0.25">
      <c r="A6506" s="110"/>
      <c r="B6506" s="129"/>
      <c r="C6506" s="129"/>
      <c r="D6506" s="129"/>
      <c r="E6506" s="56"/>
      <c r="F6506" s="133"/>
      <c r="G6506" s="56"/>
      <c r="H6506" s="84"/>
      <c r="I6506" s="84"/>
      <c r="J6506" s="125"/>
      <c r="K6506" s="125"/>
    </row>
    <row r="6507" spans="1:11" x14ac:dyDescent="0.25">
      <c r="A6507" s="110"/>
      <c r="B6507" s="129"/>
      <c r="C6507" s="129"/>
      <c r="D6507" s="129"/>
      <c r="E6507" s="56"/>
      <c r="F6507" s="133"/>
      <c r="G6507" s="56"/>
      <c r="H6507" s="84"/>
      <c r="I6507" s="84"/>
      <c r="J6507" s="125"/>
      <c r="K6507" s="125"/>
    </row>
    <row r="6508" spans="1:11" x14ac:dyDescent="0.25">
      <c r="A6508" s="110"/>
      <c r="B6508" s="129"/>
      <c r="C6508" s="129"/>
      <c r="D6508" s="129"/>
      <c r="E6508" s="56"/>
      <c r="F6508" s="133"/>
      <c r="G6508" s="56"/>
      <c r="H6508" s="84"/>
      <c r="I6508" s="84"/>
      <c r="J6508" s="125"/>
      <c r="K6508" s="125"/>
    </row>
    <row r="6509" spans="1:11" x14ac:dyDescent="0.25">
      <c r="A6509" s="110"/>
      <c r="B6509" s="129"/>
      <c r="C6509" s="129"/>
      <c r="D6509" s="129"/>
      <c r="E6509" s="56"/>
      <c r="F6509" s="133"/>
      <c r="G6509" s="56"/>
      <c r="H6509" s="84"/>
      <c r="I6509" s="84"/>
      <c r="J6509" s="125"/>
      <c r="K6509" s="125"/>
    </row>
    <row r="6510" spans="1:11" x14ac:dyDescent="0.25">
      <c r="A6510" s="110"/>
      <c r="B6510" s="129"/>
      <c r="C6510" s="129"/>
      <c r="D6510" s="129"/>
      <c r="E6510" s="56"/>
      <c r="F6510" s="133"/>
      <c r="G6510" s="56"/>
      <c r="H6510" s="84"/>
      <c r="I6510" s="84"/>
      <c r="J6510" s="125"/>
      <c r="K6510" s="125"/>
    </row>
    <row r="6511" spans="1:11" x14ac:dyDescent="0.25">
      <c r="A6511" s="110"/>
      <c r="B6511" s="129"/>
      <c r="C6511" s="129"/>
      <c r="D6511" s="129"/>
      <c r="E6511" s="56"/>
      <c r="F6511" s="133"/>
      <c r="G6511" s="56"/>
      <c r="H6511" s="84"/>
      <c r="I6511" s="84"/>
      <c r="J6511" s="125"/>
      <c r="K6511" s="125"/>
    </row>
    <row r="6512" spans="1:11" x14ac:dyDescent="0.25">
      <c r="A6512" s="110"/>
      <c r="B6512" s="129"/>
      <c r="C6512" s="129"/>
      <c r="D6512" s="129"/>
      <c r="E6512" s="56"/>
      <c r="F6512" s="133"/>
      <c r="G6512" s="56"/>
      <c r="H6512" s="84"/>
      <c r="I6512" s="84"/>
      <c r="J6512" s="125"/>
      <c r="K6512" s="125"/>
    </row>
    <row r="6513" spans="1:11" x14ac:dyDescent="0.25">
      <c r="A6513" s="110"/>
      <c r="B6513" s="129"/>
      <c r="C6513" s="129"/>
      <c r="D6513" s="129"/>
      <c r="E6513" s="56"/>
      <c r="F6513" s="133"/>
      <c r="G6513" s="56"/>
      <c r="H6513" s="84"/>
      <c r="I6513" s="84"/>
      <c r="J6513" s="125"/>
      <c r="K6513" s="125"/>
    </row>
    <row r="6514" spans="1:11" x14ac:dyDescent="0.25">
      <c r="A6514" s="110"/>
      <c r="B6514" s="129"/>
      <c r="C6514" s="129"/>
      <c r="D6514" s="129"/>
      <c r="E6514" s="56"/>
      <c r="F6514" s="133"/>
      <c r="G6514" s="56"/>
      <c r="H6514" s="84"/>
      <c r="I6514" s="84"/>
      <c r="J6514" s="125"/>
      <c r="K6514" s="125"/>
    </row>
    <row r="6515" spans="1:11" x14ac:dyDescent="0.25">
      <c r="A6515" s="110"/>
      <c r="B6515" s="129"/>
      <c r="C6515" s="129"/>
      <c r="D6515" s="129"/>
      <c r="E6515" s="56"/>
      <c r="F6515" s="133"/>
      <c r="G6515" s="56"/>
      <c r="H6515" s="84"/>
      <c r="I6515" s="84"/>
      <c r="J6515" s="125"/>
      <c r="K6515" s="125"/>
    </row>
    <row r="6516" spans="1:11" x14ac:dyDescent="0.25">
      <c r="A6516" s="110"/>
      <c r="B6516" s="129"/>
      <c r="C6516" s="129"/>
      <c r="D6516" s="129"/>
      <c r="E6516" s="56"/>
      <c r="F6516" s="133"/>
      <c r="G6516" s="56"/>
      <c r="H6516" s="84"/>
      <c r="I6516" s="84"/>
      <c r="J6516" s="125"/>
      <c r="K6516" s="125"/>
    </row>
    <row r="6517" spans="1:11" x14ac:dyDescent="0.25">
      <c r="A6517" s="110"/>
      <c r="B6517" s="129"/>
      <c r="C6517" s="129"/>
      <c r="D6517" s="129"/>
      <c r="E6517" s="56"/>
      <c r="F6517" s="133"/>
      <c r="G6517" s="56"/>
      <c r="H6517" s="84"/>
      <c r="I6517" s="84"/>
      <c r="J6517" s="125"/>
      <c r="K6517" s="125"/>
    </row>
    <row r="6518" spans="1:11" x14ac:dyDescent="0.25">
      <c r="A6518" s="110"/>
      <c r="B6518" s="129"/>
      <c r="C6518" s="129"/>
      <c r="D6518" s="129"/>
      <c r="E6518" s="56"/>
      <c r="F6518" s="133"/>
      <c r="G6518" s="56"/>
      <c r="H6518" s="84"/>
      <c r="I6518" s="84"/>
      <c r="J6518" s="125"/>
      <c r="K6518" s="125"/>
    </row>
    <row r="6519" spans="1:11" x14ac:dyDescent="0.25">
      <c r="A6519" s="110"/>
      <c r="B6519" s="129"/>
      <c r="C6519" s="129"/>
      <c r="D6519" s="129"/>
      <c r="E6519" s="56"/>
      <c r="F6519" s="133"/>
      <c r="G6519" s="56"/>
      <c r="H6519" s="84"/>
      <c r="I6519" s="84"/>
      <c r="J6519" s="125"/>
      <c r="K6519" s="125"/>
    </row>
    <row r="6520" spans="1:11" x14ac:dyDescent="0.25">
      <c r="A6520" s="110"/>
      <c r="B6520" s="129"/>
      <c r="C6520" s="129"/>
      <c r="D6520" s="129"/>
      <c r="E6520" s="56"/>
      <c r="F6520" s="133"/>
      <c r="G6520" s="56"/>
      <c r="H6520" s="84"/>
      <c r="I6520" s="84"/>
      <c r="J6520" s="125"/>
      <c r="K6520" s="125"/>
    </row>
    <row r="6521" spans="1:11" x14ac:dyDescent="0.25">
      <c r="A6521" s="110"/>
      <c r="B6521" s="129"/>
      <c r="C6521" s="129"/>
      <c r="D6521" s="129"/>
      <c r="E6521" s="56"/>
      <c r="F6521" s="133"/>
      <c r="G6521" s="56"/>
      <c r="H6521" s="84"/>
      <c r="I6521" s="84"/>
      <c r="J6521" s="125"/>
      <c r="K6521" s="125"/>
    </row>
    <row r="6522" spans="1:11" x14ac:dyDescent="0.25">
      <c r="A6522" s="110"/>
      <c r="B6522" s="129"/>
      <c r="C6522" s="129"/>
      <c r="D6522" s="129"/>
      <c r="E6522" s="56"/>
      <c r="F6522" s="133"/>
      <c r="G6522" s="56"/>
      <c r="H6522" s="84"/>
      <c r="I6522" s="84"/>
      <c r="J6522" s="125"/>
      <c r="K6522" s="125"/>
    </row>
    <row r="6523" spans="1:11" x14ac:dyDescent="0.25">
      <c r="A6523" s="110"/>
      <c r="B6523" s="129"/>
      <c r="C6523" s="129"/>
      <c r="D6523" s="129"/>
      <c r="E6523" s="56"/>
      <c r="F6523" s="133"/>
      <c r="G6523" s="56"/>
      <c r="H6523" s="84"/>
      <c r="I6523" s="84"/>
      <c r="J6523" s="125"/>
      <c r="K6523" s="125"/>
    </row>
    <row r="6524" spans="1:11" x14ac:dyDescent="0.25">
      <c r="A6524" s="110"/>
      <c r="B6524" s="129"/>
      <c r="C6524" s="129"/>
      <c r="D6524" s="129"/>
      <c r="E6524" s="56"/>
      <c r="F6524" s="133"/>
      <c r="G6524" s="56"/>
      <c r="H6524" s="84"/>
      <c r="I6524" s="84"/>
      <c r="J6524" s="125"/>
      <c r="K6524" s="125"/>
    </row>
    <row r="6525" spans="1:11" x14ac:dyDescent="0.25">
      <c r="A6525" s="110"/>
      <c r="B6525" s="129"/>
      <c r="C6525" s="129"/>
      <c r="D6525" s="129"/>
      <c r="E6525" s="56"/>
      <c r="F6525" s="133"/>
      <c r="G6525" s="56"/>
      <c r="H6525" s="84"/>
      <c r="I6525" s="84"/>
      <c r="J6525" s="125"/>
      <c r="K6525" s="125"/>
    </row>
    <row r="6526" spans="1:11" x14ac:dyDescent="0.25">
      <c r="A6526" s="110"/>
      <c r="B6526" s="129"/>
      <c r="C6526" s="129"/>
      <c r="D6526" s="129"/>
      <c r="E6526" s="56"/>
      <c r="F6526" s="133"/>
      <c r="G6526" s="56"/>
      <c r="H6526" s="84"/>
      <c r="I6526" s="84"/>
      <c r="J6526" s="125"/>
      <c r="K6526" s="125"/>
    </row>
    <row r="6527" spans="1:11" x14ac:dyDescent="0.25">
      <c r="A6527" s="110"/>
      <c r="B6527" s="129"/>
      <c r="C6527" s="129"/>
      <c r="D6527" s="129"/>
      <c r="E6527" s="56"/>
      <c r="F6527" s="133"/>
      <c r="G6527" s="56"/>
      <c r="H6527" s="84"/>
      <c r="I6527" s="84"/>
      <c r="J6527" s="125"/>
      <c r="K6527" s="125"/>
    </row>
    <row r="6528" spans="1:11" x14ac:dyDescent="0.25">
      <c r="A6528" s="110"/>
      <c r="B6528" s="129"/>
      <c r="C6528" s="129"/>
      <c r="D6528" s="129"/>
      <c r="E6528" s="56"/>
      <c r="F6528" s="133"/>
      <c r="G6528" s="56"/>
      <c r="H6528" s="84"/>
      <c r="I6528" s="84"/>
      <c r="J6528" s="125"/>
      <c r="K6528" s="125"/>
    </row>
    <row r="6529" spans="1:11" x14ac:dyDescent="0.25">
      <c r="A6529" s="110"/>
      <c r="B6529" s="129"/>
      <c r="C6529" s="129"/>
      <c r="D6529" s="129"/>
      <c r="E6529" s="56"/>
      <c r="F6529" s="133"/>
      <c r="G6529" s="56"/>
      <c r="H6529" s="84"/>
      <c r="I6529" s="84"/>
      <c r="J6529" s="125"/>
      <c r="K6529" s="125"/>
    </row>
    <row r="6530" spans="1:11" x14ac:dyDescent="0.25">
      <c r="A6530" s="110"/>
      <c r="B6530" s="129"/>
      <c r="C6530" s="129"/>
      <c r="D6530" s="129"/>
      <c r="E6530" s="56"/>
      <c r="F6530" s="133"/>
      <c r="G6530" s="56"/>
      <c r="H6530" s="84"/>
      <c r="I6530" s="84"/>
      <c r="J6530" s="125"/>
      <c r="K6530" s="125"/>
    </row>
    <row r="6531" spans="1:11" x14ac:dyDescent="0.25">
      <c r="A6531" s="110"/>
      <c r="B6531" s="129"/>
      <c r="C6531" s="129"/>
      <c r="D6531" s="129"/>
      <c r="E6531" s="56"/>
      <c r="F6531" s="133"/>
      <c r="G6531" s="56"/>
      <c r="H6531" s="84"/>
      <c r="I6531" s="84"/>
      <c r="J6531" s="125"/>
      <c r="K6531" s="125"/>
    </row>
    <row r="6532" spans="1:11" x14ac:dyDescent="0.25">
      <c r="A6532" s="110"/>
      <c r="B6532" s="129"/>
      <c r="C6532" s="129"/>
      <c r="D6532" s="129"/>
      <c r="E6532" s="56"/>
      <c r="F6532" s="133"/>
      <c r="G6532" s="56"/>
      <c r="H6532" s="84"/>
      <c r="I6532" s="84"/>
      <c r="J6532" s="125"/>
      <c r="K6532" s="125"/>
    </row>
    <row r="6533" spans="1:11" x14ac:dyDescent="0.25">
      <c r="A6533" s="110"/>
      <c r="B6533" s="129"/>
      <c r="C6533" s="129"/>
      <c r="D6533" s="129"/>
      <c r="E6533" s="56"/>
      <c r="F6533" s="133"/>
      <c r="G6533" s="56"/>
      <c r="H6533" s="84"/>
      <c r="I6533" s="84"/>
      <c r="J6533" s="125"/>
      <c r="K6533" s="125"/>
    </row>
    <row r="6534" spans="1:11" x14ac:dyDescent="0.25">
      <c r="A6534" s="110"/>
      <c r="B6534" s="129"/>
      <c r="C6534" s="129"/>
      <c r="D6534" s="129"/>
      <c r="E6534" s="56"/>
      <c r="F6534" s="133"/>
      <c r="G6534" s="56"/>
      <c r="H6534" s="84"/>
      <c r="I6534" s="84"/>
      <c r="J6534" s="125"/>
      <c r="K6534" s="125"/>
    </row>
    <row r="6535" spans="1:11" x14ac:dyDescent="0.25">
      <c r="A6535" s="110"/>
      <c r="B6535" s="129"/>
      <c r="C6535" s="129"/>
      <c r="D6535" s="129"/>
      <c r="E6535" s="56"/>
      <c r="F6535" s="133"/>
      <c r="G6535" s="56"/>
      <c r="H6535" s="84"/>
      <c r="I6535" s="84"/>
      <c r="J6535" s="125"/>
      <c r="K6535" s="125"/>
    </row>
    <row r="6536" spans="1:11" x14ac:dyDescent="0.25">
      <c r="A6536" s="110"/>
      <c r="B6536" s="129"/>
      <c r="C6536" s="129"/>
      <c r="D6536" s="129"/>
      <c r="E6536" s="56"/>
      <c r="F6536" s="133"/>
      <c r="G6536" s="56"/>
      <c r="H6536" s="84"/>
      <c r="I6536" s="84"/>
      <c r="J6536" s="125"/>
      <c r="K6536" s="125"/>
    </row>
    <row r="6537" spans="1:11" x14ac:dyDescent="0.25">
      <c r="A6537" s="110"/>
      <c r="B6537" s="129"/>
      <c r="C6537" s="129"/>
      <c r="D6537" s="129"/>
      <c r="E6537" s="56"/>
      <c r="F6537" s="133"/>
      <c r="G6537" s="56"/>
      <c r="H6537" s="84"/>
      <c r="I6537" s="84"/>
      <c r="J6537" s="125"/>
      <c r="K6537" s="125"/>
    </row>
    <row r="6538" spans="1:11" x14ac:dyDescent="0.25">
      <c r="A6538" s="110"/>
      <c r="B6538" s="129"/>
      <c r="C6538" s="129"/>
      <c r="D6538" s="129"/>
      <c r="E6538" s="56"/>
      <c r="F6538" s="133"/>
      <c r="G6538" s="56"/>
      <c r="H6538" s="84"/>
      <c r="I6538" s="84"/>
      <c r="J6538" s="125"/>
      <c r="K6538" s="125"/>
    </row>
    <row r="6539" spans="1:11" x14ac:dyDescent="0.25">
      <c r="A6539" s="110"/>
      <c r="B6539" s="129"/>
      <c r="C6539" s="129"/>
      <c r="D6539" s="129"/>
      <c r="E6539" s="56"/>
      <c r="F6539" s="133"/>
      <c r="G6539" s="56"/>
      <c r="H6539" s="84"/>
      <c r="I6539" s="84"/>
      <c r="J6539" s="125"/>
      <c r="K6539" s="125"/>
    </row>
    <row r="6540" spans="1:11" x14ac:dyDescent="0.25">
      <c r="A6540" s="110"/>
      <c r="B6540" s="129"/>
      <c r="C6540" s="129"/>
      <c r="D6540" s="129"/>
      <c r="E6540" s="56"/>
      <c r="F6540" s="133"/>
      <c r="G6540" s="56"/>
      <c r="H6540" s="84"/>
      <c r="I6540" s="84"/>
      <c r="J6540" s="125"/>
      <c r="K6540" s="125"/>
    </row>
    <row r="6541" spans="1:11" x14ac:dyDescent="0.25">
      <c r="A6541" s="110"/>
      <c r="B6541" s="129"/>
      <c r="C6541" s="129"/>
      <c r="D6541" s="129"/>
      <c r="E6541" s="56"/>
      <c r="F6541" s="133"/>
      <c r="G6541" s="56"/>
      <c r="H6541" s="84"/>
      <c r="I6541" s="84"/>
      <c r="J6541" s="125"/>
      <c r="K6541" s="125"/>
    </row>
    <row r="6542" spans="1:11" x14ac:dyDescent="0.25">
      <c r="A6542" s="110"/>
      <c r="B6542" s="129"/>
      <c r="C6542" s="129"/>
      <c r="D6542" s="129"/>
      <c r="E6542" s="56"/>
      <c r="F6542" s="133"/>
      <c r="G6542" s="56"/>
      <c r="H6542" s="84"/>
      <c r="I6542" s="84"/>
      <c r="J6542" s="125"/>
      <c r="K6542" s="125"/>
    </row>
    <row r="6543" spans="1:11" x14ac:dyDescent="0.25">
      <c r="A6543" s="110"/>
      <c r="B6543" s="129"/>
      <c r="C6543" s="129"/>
      <c r="D6543" s="129"/>
      <c r="E6543" s="56"/>
      <c r="F6543" s="133"/>
      <c r="G6543" s="56"/>
      <c r="H6543" s="84"/>
      <c r="I6543" s="84"/>
      <c r="J6543" s="125"/>
      <c r="K6543" s="125"/>
    </row>
    <row r="6544" spans="1:11" x14ac:dyDescent="0.25">
      <c r="A6544" s="110"/>
      <c r="B6544" s="129"/>
      <c r="C6544" s="129"/>
      <c r="D6544" s="129"/>
      <c r="E6544" s="56"/>
      <c r="F6544" s="133"/>
      <c r="G6544" s="56"/>
      <c r="H6544" s="84"/>
      <c r="I6544" s="84"/>
      <c r="J6544" s="125"/>
      <c r="K6544" s="125"/>
    </row>
    <row r="6545" spans="1:11" x14ac:dyDescent="0.25">
      <c r="A6545" s="110"/>
      <c r="B6545" s="129"/>
      <c r="C6545" s="129"/>
      <c r="D6545" s="129"/>
      <c r="E6545" s="56"/>
      <c r="F6545" s="133"/>
      <c r="G6545" s="56"/>
      <c r="H6545" s="84"/>
      <c r="I6545" s="84"/>
      <c r="J6545" s="125"/>
      <c r="K6545" s="125"/>
    </row>
    <row r="6546" spans="1:11" x14ac:dyDescent="0.25">
      <c r="A6546" s="110"/>
      <c r="B6546" s="129"/>
      <c r="C6546" s="129"/>
      <c r="D6546" s="129"/>
      <c r="E6546" s="56"/>
      <c r="F6546" s="133"/>
      <c r="G6546" s="56"/>
      <c r="H6546" s="84"/>
      <c r="I6546" s="84"/>
      <c r="J6546" s="125"/>
      <c r="K6546" s="125"/>
    </row>
    <row r="6547" spans="1:11" x14ac:dyDescent="0.25">
      <c r="A6547" s="110"/>
      <c r="B6547" s="129"/>
      <c r="C6547" s="129"/>
      <c r="D6547" s="129"/>
      <c r="E6547" s="56"/>
      <c r="F6547" s="133"/>
      <c r="G6547" s="56"/>
      <c r="H6547" s="84"/>
      <c r="I6547" s="84"/>
      <c r="J6547" s="125"/>
      <c r="K6547" s="125"/>
    </row>
    <row r="6548" spans="1:11" x14ac:dyDescent="0.25">
      <c r="A6548" s="110"/>
      <c r="B6548" s="129"/>
      <c r="C6548" s="129"/>
      <c r="D6548" s="129"/>
      <c r="E6548" s="56"/>
      <c r="F6548" s="133"/>
      <c r="G6548" s="56"/>
      <c r="H6548" s="84"/>
      <c r="I6548" s="84"/>
      <c r="J6548" s="125"/>
      <c r="K6548" s="125"/>
    </row>
    <row r="6549" spans="1:11" x14ac:dyDescent="0.25">
      <c r="A6549" s="110"/>
      <c r="B6549" s="129"/>
      <c r="C6549" s="129"/>
      <c r="D6549" s="129"/>
      <c r="E6549" s="56"/>
      <c r="F6549" s="133"/>
      <c r="G6549" s="56"/>
      <c r="H6549" s="84"/>
      <c r="I6549" s="84"/>
      <c r="J6549" s="125"/>
      <c r="K6549" s="125"/>
    </row>
    <row r="6550" spans="1:11" x14ac:dyDescent="0.25">
      <c r="A6550" s="110"/>
      <c r="B6550" s="129"/>
      <c r="C6550" s="129"/>
      <c r="D6550" s="129"/>
      <c r="E6550" s="56"/>
      <c r="F6550" s="133"/>
      <c r="G6550" s="56"/>
      <c r="H6550" s="84"/>
      <c r="I6550" s="84"/>
      <c r="J6550" s="125"/>
      <c r="K6550" s="125"/>
    </row>
    <row r="6551" spans="1:11" x14ac:dyDescent="0.25">
      <c r="A6551" s="110"/>
      <c r="B6551" s="129"/>
      <c r="C6551" s="129"/>
      <c r="D6551" s="129"/>
      <c r="E6551" s="56"/>
      <c r="F6551" s="133"/>
      <c r="G6551" s="56"/>
      <c r="H6551" s="84"/>
      <c r="I6551" s="84"/>
      <c r="J6551" s="125"/>
      <c r="K6551" s="125"/>
    </row>
    <row r="6552" spans="1:11" x14ac:dyDescent="0.25">
      <c r="A6552" s="110"/>
      <c r="B6552" s="129"/>
      <c r="C6552" s="129"/>
      <c r="D6552" s="129"/>
      <c r="E6552" s="56"/>
      <c r="F6552" s="133"/>
      <c r="G6552" s="56"/>
      <c r="H6552" s="84"/>
      <c r="I6552" s="84"/>
      <c r="J6552" s="125"/>
      <c r="K6552" s="125"/>
    </row>
    <row r="6553" spans="1:11" x14ac:dyDescent="0.25">
      <c r="A6553" s="110"/>
      <c r="B6553" s="129"/>
      <c r="C6553" s="129"/>
      <c r="D6553" s="129"/>
      <c r="E6553" s="56"/>
      <c r="F6553" s="133"/>
      <c r="G6553" s="56"/>
      <c r="H6553" s="84"/>
      <c r="I6553" s="84"/>
      <c r="J6553" s="125"/>
      <c r="K6553" s="125"/>
    </row>
    <row r="6554" spans="1:11" x14ac:dyDescent="0.25">
      <c r="A6554" s="110"/>
      <c r="B6554" s="129"/>
      <c r="C6554" s="129"/>
      <c r="D6554" s="129"/>
      <c r="E6554" s="56"/>
      <c r="F6554" s="133"/>
      <c r="G6554" s="56"/>
      <c r="H6554" s="84"/>
      <c r="I6554" s="84"/>
      <c r="J6554" s="125"/>
      <c r="K6554" s="125"/>
    </row>
    <row r="6555" spans="1:11" x14ac:dyDescent="0.25">
      <c r="A6555" s="110"/>
      <c r="B6555" s="129"/>
      <c r="C6555" s="129"/>
      <c r="D6555" s="129"/>
      <c r="E6555" s="56"/>
      <c r="F6555" s="133"/>
      <c r="G6555" s="56"/>
      <c r="H6555" s="84"/>
      <c r="I6555" s="84"/>
      <c r="J6555" s="125"/>
      <c r="K6555" s="125"/>
    </row>
    <row r="6556" spans="1:11" x14ac:dyDescent="0.25">
      <c r="A6556" s="110"/>
      <c r="B6556" s="129"/>
      <c r="C6556" s="129"/>
      <c r="D6556" s="129"/>
      <c r="E6556" s="56"/>
      <c r="F6556" s="133"/>
      <c r="G6556" s="56"/>
      <c r="H6556" s="84"/>
      <c r="I6556" s="84"/>
      <c r="J6556" s="125"/>
      <c r="K6556" s="125"/>
    </row>
    <row r="6557" spans="1:11" x14ac:dyDescent="0.25">
      <c r="A6557" s="110"/>
      <c r="B6557" s="129"/>
      <c r="C6557" s="129"/>
      <c r="D6557" s="129"/>
      <c r="E6557" s="56"/>
      <c r="F6557" s="133"/>
      <c r="G6557" s="56"/>
      <c r="H6557" s="84"/>
      <c r="I6557" s="84"/>
      <c r="J6557" s="125"/>
      <c r="K6557" s="125"/>
    </row>
    <row r="6558" spans="1:11" x14ac:dyDescent="0.25">
      <c r="A6558" s="110"/>
      <c r="B6558" s="129"/>
      <c r="C6558" s="129"/>
      <c r="D6558" s="129"/>
      <c r="E6558" s="56"/>
      <c r="F6558" s="133"/>
      <c r="G6558" s="56"/>
      <c r="H6558" s="84"/>
      <c r="I6558" s="84"/>
      <c r="J6558" s="125"/>
      <c r="K6558" s="125"/>
    </row>
    <row r="6559" spans="1:11" x14ac:dyDescent="0.25">
      <c r="A6559" s="110"/>
      <c r="B6559" s="129"/>
      <c r="C6559" s="129"/>
      <c r="D6559" s="129"/>
      <c r="E6559" s="56"/>
      <c r="F6559" s="133"/>
      <c r="G6559" s="56"/>
      <c r="H6559" s="84"/>
      <c r="I6559" s="84"/>
      <c r="J6559" s="125"/>
      <c r="K6559" s="125"/>
    </row>
    <row r="6560" spans="1:11" x14ac:dyDescent="0.25">
      <c r="A6560" s="110"/>
      <c r="B6560" s="129"/>
      <c r="C6560" s="129"/>
      <c r="D6560" s="129"/>
      <c r="E6560" s="56"/>
      <c r="F6560" s="133"/>
      <c r="G6560" s="56"/>
      <c r="H6560" s="84"/>
      <c r="I6560" s="84"/>
      <c r="J6560" s="125"/>
      <c r="K6560" s="125"/>
    </row>
    <row r="6561" spans="1:11" x14ac:dyDescent="0.25">
      <c r="A6561" s="110"/>
      <c r="B6561" s="129"/>
      <c r="C6561" s="129"/>
      <c r="D6561" s="129"/>
      <c r="E6561" s="56"/>
      <c r="F6561" s="133"/>
      <c r="G6561" s="56"/>
      <c r="H6561" s="84"/>
      <c r="I6561" s="84"/>
      <c r="J6561" s="125"/>
      <c r="K6561" s="125"/>
    </row>
    <row r="6562" spans="1:11" x14ac:dyDescent="0.25">
      <c r="A6562" s="110"/>
      <c r="B6562" s="129"/>
      <c r="C6562" s="129"/>
      <c r="D6562" s="129"/>
      <c r="E6562" s="56"/>
      <c r="F6562" s="133"/>
      <c r="G6562" s="56"/>
      <c r="H6562" s="84"/>
      <c r="I6562" s="84"/>
      <c r="J6562" s="125"/>
      <c r="K6562" s="125"/>
    </row>
    <row r="6563" spans="1:11" x14ac:dyDescent="0.25">
      <c r="A6563" s="110"/>
      <c r="B6563" s="129"/>
      <c r="C6563" s="129"/>
      <c r="D6563" s="129"/>
      <c r="E6563" s="56"/>
      <c r="F6563" s="133"/>
      <c r="G6563" s="56"/>
      <c r="H6563" s="84"/>
      <c r="I6563" s="84"/>
      <c r="J6563" s="125"/>
      <c r="K6563" s="125"/>
    </row>
    <row r="6564" spans="1:11" x14ac:dyDescent="0.25">
      <c r="A6564" s="110"/>
      <c r="B6564" s="129"/>
      <c r="C6564" s="129"/>
      <c r="D6564" s="129"/>
      <c r="E6564" s="56"/>
      <c r="F6564" s="133"/>
      <c r="G6564" s="56"/>
      <c r="H6564" s="84"/>
      <c r="I6564" s="84"/>
      <c r="J6564" s="125"/>
      <c r="K6564" s="125"/>
    </row>
    <row r="6565" spans="1:11" x14ac:dyDescent="0.25">
      <c r="A6565" s="110"/>
      <c r="B6565" s="129"/>
      <c r="C6565" s="129"/>
      <c r="D6565" s="129"/>
      <c r="E6565" s="56"/>
      <c r="F6565" s="133"/>
      <c r="G6565" s="56"/>
      <c r="H6565" s="84"/>
      <c r="I6565" s="84"/>
      <c r="J6565" s="125"/>
      <c r="K6565" s="125"/>
    </row>
    <row r="6566" spans="1:11" x14ac:dyDescent="0.25">
      <c r="A6566" s="110"/>
      <c r="B6566" s="129"/>
      <c r="C6566" s="129"/>
      <c r="D6566" s="129"/>
      <c r="E6566" s="56"/>
      <c r="F6566" s="133"/>
      <c r="G6566" s="56"/>
      <c r="H6566" s="84"/>
      <c r="I6566" s="84"/>
      <c r="J6566" s="125"/>
      <c r="K6566" s="125"/>
    </row>
    <row r="6567" spans="1:11" x14ac:dyDescent="0.25">
      <c r="A6567" s="110"/>
      <c r="B6567" s="129"/>
      <c r="C6567" s="129"/>
      <c r="D6567" s="129"/>
      <c r="E6567" s="56"/>
      <c r="F6567" s="133"/>
      <c r="G6567" s="56"/>
      <c r="H6567" s="84"/>
      <c r="I6567" s="84"/>
      <c r="J6567" s="125"/>
      <c r="K6567" s="125"/>
    </row>
    <row r="6568" spans="1:11" x14ac:dyDescent="0.25">
      <c r="A6568" s="110"/>
      <c r="B6568" s="129"/>
      <c r="C6568" s="129"/>
      <c r="D6568" s="129"/>
      <c r="E6568" s="56"/>
      <c r="F6568" s="133"/>
      <c r="G6568" s="56"/>
      <c r="H6568" s="84"/>
      <c r="I6568" s="84"/>
      <c r="J6568" s="125"/>
      <c r="K6568" s="125"/>
    </row>
    <row r="6569" spans="1:11" x14ac:dyDescent="0.25">
      <c r="A6569" s="110"/>
      <c r="B6569" s="129"/>
      <c r="C6569" s="129"/>
      <c r="D6569" s="129"/>
      <c r="E6569" s="56"/>
      <c r="F6569" s="133"/>
      <c r="G6569" s="56"/>
      <c r="H6569" s="84"/>
      <c r="I6569" s="84"/>
      <c r="J6569" s="125"/>
      <c r="K6569" s="125"/>
    </row>
    <row r="6570" spans="1:11" x14ac:dyDescent="0.25">
      <c r="A6570" s="110"/>
      <c r="B6570" s="129"/>
      <c r="C6570" s="129"/>
      <c r="D6570" s="129"/>
      <c r="E6570" s="56"/>
      <c r="F6570" s="133"/>
      <c r="G6570" s="56"/>
      <c r="H6570" s="84"/>
      <c r="I6570" s="84"/>
      <c r="J6570" s="125"/>
      <c r="K6570" s="125"/>
    </row>
    <row r="6571" spans="1:11" x14ac:dyDescent="0.25">
      <c r="A6571" s="110"/>
      <c r="B6571" s="129"/>
      <c r="C6571" s="129"/>
      <c r="D6571" s="129"/>
      <c r="E6571" s="56"/>
      <c r="F6571" s="133"/>
      <c r="G6571" s="56"/>
      <c r="H6571" s="84"/>
      <c r="I6571" s="84"/>
      <c r="J6571" s="125"/>
      <c r="K6571" s="125"/>
    </row>
    <row r="6572" spans="1:11" x14ac:dyDescent="0.25">
      <c r="A6572" s="110"/>
      <c r="B6572" s="129"/>
      <c r="C6572" s="129"/>
      <c r="D6572" s="129"/>
      <c r="E6572" s="56"/>
      <c r="F6572" s="133"/>
      <c r="G6572" s="56"/>
      <c r="H6572" s="84"/>
      <c r="I6572" s="84"/>
      <c r="J6572" s="125"/>
      <c r="K6572" s="125"/>
    </row>
    <row r="6573" spans="1:11" x14ac:dyDescent="0.25">
      <c r="A6573" s="110"/>
      <c r="B6573" s="129"/>
      <c r="C6573" s="129"/>
      <c r="D6573" s="129"/>
      <c r="E6573" s="56"/>
      <c r="F6573" s="133"/>
      <c r="G6573" s="56"/>
      <c r="H6573" s="84"/>
      <c r="I6573" s="84"/>
      <c r="J6573" s="125"/>
      <c r="K6573" s="125"/>
    </row>
    <row r="6574" spans="1:11" x14ac:dyDescent="0.25">
      <c r="A6574" s="110"/>
      <c r="B6574" s="129"/>
      <c r="C6574" s="129"/>
      <c r="D6574" s="129"/>
      <c r="E6574" s="56"/>
      <c r="F6574" s="133"/>
      <c r="G6574" s="56"/>
      <c r="H6574" s="84"/>
      <c r="I6574" s="84"/>
      <c r="J6574" s="125"/>
      <c r="K6574" s="125"/>
    </row>
    <row r="6575" spans="1:11" x14ac:dyDescent="0.25">
      <c r="A6575" s="110"/>
      <c r="B6575" s="129"/>
      <c r="C6575" s="129"/>
      <c r="D6575" s="129"/>
      <c r="E6575" s="56"/>
      <c r="F6575" s="133"/>
      <c r="G6575" s="56"/>
      <c r="H6575" s="84"/>
      <c r="I6575" s="84"/>
      <c r="J6575" s="125"/>
      <c r="K6575" s="125"/>
    </row>
    <row r="6576" spans="1:11" x14ac:dyDescent="0.25">
      <c r="A6576" s="110"/>
      <c r="B6576" s="129"/>
      <c r="C6576" s="129"/>
      <c r="D6576" s="129"/>
      <c r="E6576" s="56"/>
      <c r="F6576" s="133"/>
      <c r="G6576" s="56"/>
      <c r="H6576" s="84"/>
      <c r="I6576" s="84"/>
      <c r="J6576" s="125"/>
      <c r="K6576" s="125"/>
    </row>
    <row r="6577" spans="1:11" x14ac:dyDescent="0.25">
      <c r="A6577" s="110"/>
      <c r="B6577" s="129"/>
      <c r="C6577" s="129"/>
      <c r="D6577" s="129"/>
      <c r="E6577" s="56"/>
      <c r="F6577" s="133"/>
      <c r="G6577" s="56"/>
      <c r="H6577" s="84"/>
      <c r="I6577" s="84"/>
      <c r="J6577" s="125"/>
      <c r="K6577" s="125"/>
    </row>
    <row r="6578" spans="1:11" x14ac:dyDescent="0.25">
      <c r="A6578" s="110"/>
      <c r="B6578" s="129"/>
      <c r="C6578" s="129"/>
      <c r="D6578" s="129"/>
      <c r="E6578" s="56"/>
      <c r="F6578" s="133"/>
      <c r="G6578" s="56"/>
      <c r="H6578" s="84"/>
      <c r="I6578" s="84"/>
      <c r="J6578" s="125"/>
      <c r="K6578" s="125"/>
    </row>
    <row r="6579" spans="1:11" x14ac:dyDescent="0.25">
      <c r="A6579" s="110"/>
      <c r="B6579" s="129"/>
      <c r="C6579" s="129"/>
      <c r="D6579" s="129"/>
      <c r="E6579" s="56"/>
      <c r="F6579" s="133"/>
      <c r="G6579" s="56"/>
      <c r="H6579" s="84"/>
      <c r="I6579" s="84"/>
      <c r="J6579" s="125"/>
      <c r="K6579" s="125"/>
    </row>
    <row r="6580" spans="1:11" x14ac:dyDescent="0.25">
      <c r="A6580" s="110"/>
      <c r="B6580" s="129"/>
      <c r="C6580" s="129"/>
      <c r="D6580" s="129"/>
      <c r="E6580" s="56"/>
      <c r="F6580" s="133"/>
      <c r="G6580" s="56"/>
      <c r="H6580" s="84"/>
      <c r="I6580" s="84"/>
      <c r="J6580" s="125"/>
      <c r="K6580" s="125"/>
    </row>
    <row r="6581" spans="1:11" x14ac:dyDescent="0.25">
      <c r="A6581" s="110"/>
      <c r="B6581" s="129"/>
      <c r="C6581" s="129"/>
      <c r="D6581" s="129"/>
      <c r="E6581" s="56"/>
      <c r="F6581" s="133"/>
      <c r="G6581" s="56"/>
      <c r="H6581" s="84"/>
      <c r="I6581" s="84"/>
      <c r="J6581" s="125"/>
      <c r="K6581" s="125"/>
    </row>
    <row r="6582" spans="1:11" x14ac:dyDescent="0.25">
      <c r="A6582" s="110"/>
      <c r="B6582" s="129"/>
      <c r="C6582" s="129"/>
      <c r="D6582" s="129"/>
      <c r="E6582" s="56"/>
      <c r="F6582" s="133"/>
      <c r="G6582" s="56"/>
      <c r="H6582" s="84"/>
      <c r="I6582" s="84"/>
      <c r="J6582" s="125"/>
      <c r="K6582" s="125"/>
    </row>
    <row r="6583" spans="1:11" x14ac:dyDescent="0.25">
      <c r="A6583" s="110"/>
      <c r="B6583" s="129"/>
      <c r="C6583" s="129"/>
      <c r="D6583" s="129"/>
      <c r="E6583" s="56"/>
      <c r="F6583" s="133"/>
      <c r="G6583" s="56"/>
      <c r="H6583" s="84"/>
      <c r="I6583" s="84"/>
      <c r="J6583" s="125"/>
      <c r="K6583" s="125"/>
    </row>
    <row r="6584" spans="1:11" x14ac:dyDescent="0.25">
      <c r="A6584" s="110"/>
      <c r="B6584" s="129"/>
      <c r="C6584" s="129"/>
      <c r="D6584" s="129"/>
      <c r="E6584" s="56"/>
      <c r="F6584" s="133"/>
      <c r="G6584" s="56"/>
      <c r="H6584" s="84"/>
      <c r="I6584" s="84"/>
      <c r="J6584" s="125"/>
      <c r="K6584" s="125"/>
    </row>
    <row r="6585" spans="1:11" x14ac:dyDescent="0.25">
      <c r="A6585" s="110"/>
      <c r="B6585" s="129"/>
      <c r="C6585" s="129"/>
      <c r="D6585" s="129"/>
      <c r="E6585" s="56"/>
      <c r="F6585" s="133"/>
      <c r="G6585" s="56"/>
      <c r="H6585" s="84"/>
      <c r="I6585" s="84"/>
      <c r="J6585" s="125"/>
      <c r="K6585" s="125"/>
    </row>
    <row r="6586" spans="1:11" x14ac:dyDescent="0.25">
      <c r="A6586" s="110"/>
      <c r="B6586" s="129"/>
      <c r="C6586" s="129"/>
      <c r="D6586" s="129"/>
      <c r="E6586" s="56"/>
      <c r="F6586" s="133"/>
      <c r="G6586" s="56"/>
      <c r="H6586" s="84"/>
      <c r="I6586" s="84"/>
      <c r="J6586" s="125"/>
      <c r="K6586" s="125"/>
    </row>
    <row r="6587" spans="1:11" x14ac:dyDescent="0.25">
      <c r="A6587" s="110"/>
      <c r="B6587" s="129"/>
      <c r="C6587" s="129"/>
      <c r="D6587" s="129"/>
      <c r="E6587" s="56"/>
      <c r="F6587" s="133"/>
      <c r="G6587" s="56"/>
      <c r="H6587" s="84"/>
      <c r="I6587" s="84"/>
      <c r="J6587" s="125"/>
      <c r="K6587" s="125"/>
    </row>
    <row r="6588" spans="1:11" x14ac:dyDescent="0.25">
      <c r="A6588" s="110"/>
      <c r="B6588" s="129"/>
      <c r="C6588" s="129"/>
      <c r="D6588" s="129"/>
      <c r="E6588" s="56"/>
      <c r="F6588" s="133"/>
      <c r="G6588" s="56"/>
      <c r="H6588" s="84"/>
      <c r="I6588" s="84"/>
      <c r="J6588" s="125"/>
      <c r="K6588" s="125"/>
    </row>
    <row r="6589" spans="1:11" x14ac:dyDescent="0.25">
      <c r="A6589" s="110"/>
      <c r="B6589" s="129"/>
      <c r="C6589" s="129"/>
      <c r="D6589" s="129"/>
      <c r="E6589" s="56"/>
      <c r="F6589" s="133"/>
      <c r="G6589" s="56"/>
      <c r="H6589" s="84"/>
      <c r="I6589" s="84"/>
      <c r="J6589" s="125"/>
      <c r="K6589" s="125"/>
    </row>
    <row r="6590" spans="1:11" x14ac:dyDescent="0.25">
      <c r="A6590" s="110"/>
      <c r="B6590" s="129"/>
      <c r="C6590" s="129"/>
      <c r="D6590" s="129"/>
      <c r="E6590" s="56"/>
      <c r="F6590" s="133"/>
      <c r="G6590" s="56"/>
      <c r="H6590" s="84"/>
      <c r="I6590" s="84"/>
      <c r="J6590" s="125"/>
      <c r="K6590" s="125"/>
    </row>
    <row r="6591" spans="1:11" x14ac:dyDescent="0.25">
      <c r="A6591" s="110"/>
      <c r="B6591" s="129"/>
      <c r="C6591" s="129"/>
      <c r="D6591" s="129"/>
      <c r="E6591" s="56"/>
      <c r="F6591" s="133"/>
      <c r="G6591" s="56"/>
      <c r="H6591" s="84"/>
      <c r="I6591" s="84"/>
      <c r="J6591" s="125"/>
      <c r="K6591" s="125"/>
    </row>
    <row r="6592" spans="1:11" x14ac:dyDescent="0.25">
      <c r="A6592" s="110"/>
      <c r="B6592" s="129"/>
      <c r="C6592" s="129"/>
      <c r="D6592" s="129"/>
      <c r="E6592" s="56"/>
      <c r="F6592" s="133"/>
      <c r="G6592" s="56"/>
      <c r="H6592" s="84"/>
      <c r="I6592" s="84"/>
      <c r="J6592" s="125"/>
      <c r="K6592" s="125"/>
    </row>
    <row r="6593" spans="1:11" x14ac:dyDescent="0.25">
      <c r="A6593" s="110"/>
      <c r="B6593" s="129"/>
      <c r="C6593" s="129"/>
      <c r="D6593" s="129"/>
      <c r="E6593" s="56"/>
      <c r="F6593" s="133"/>
      <c r="G6593" s="56"/>
      <c r="H6593" s="84"/>
      <c r="I6593" s="84"/>
      <c r="J6593" s="125"/>
      <c r="K6593" s="125"/>
    </row>
    <row r="6594" spans="1:11" x14ac:dyDescent="0.25">
      <c r="A6594" s="110"/>
      <c r="B6594" s="129"/>
      <c r="C6594" s="129"/>
      <c r="D6594" s="129"/>
      <c r="E6594" s="56"/>
      <c r="F6594" s="133"/>
      <c r="G6594" s="56"/>
      <c r="H6594" s="84"/>
      <c r="I6594" s="84"/>
      <c r="J6594" s="125"/>
      <c r="K6594" s="125"/>
    </row>
    <row r="6595" spans="1:11" x14ac:dyDescent="0.25">
      <c r="A6595" s="110"/>
      <c r="B6595" s="129"/>
      <c r="C6595" s="129"/>
      <c r="D6595" s="129"/>
      <c r="E6595" s="56"/>
      <c r="F6595" s="133"/>
      <c r="G6595" s="56"/>
      <c r="H6595" s="84"/>
      <c r="I6595" s="84"/>
      <c r="J6595" s="125"/>
      <c r="K6595" s="125"/>
    </row>
    <row r="6596" spans="1:11" x14ac:dyDescent="0.25">
      <c r="A6596" s="110"/>
      <c r="B6596" s="129"/>
      <c r="C6596" s="129"/>
      <c r="D6596" s="129"/>
      <c r="E6596" s="56"/>
      <c r="F6596" s="133"/>
      <c r="G6596" s="56"/>
      <c r="H6596" s="84"/>
      <c r="I6596" s="84"/>
      <c r="J6596" s="125"/>
      <c r="K6596" s="125"/>
    </row>
    <row r="6597" spans="1:11" x14ac:dyDescent="0.25">
      <c r="A6597" s="110"/>
      <c r="B6597" s="129"/>
      <c r="C6597" s="129"/>
      <c r="D6597" s="129"/>
      <c r="E6597" s="56"/>
      <c r="F6597" s="133"/>
      <c r="G6597" s="56"/>
      <c r="H6597" s="84"/>
      <c r="I6597" s="84"/>
      <c r="J6597" s="125"/>
      <c r="K6597" s="125"/>
    </row>
    <row r="6598" spans="1:11" x14ac:dyDescent="0.25">
      <c r="A6598" s="110"/>
      <c r="B6598" s="129"/>
      <c r="C6598" s="129"/>
      <c r="D6598" s="129"/>
      <c r="E6598" s="56"/>
      <c r="F6598" s="133"/>
      <c r="G6598" s="56"/>
      <c r="H6598" s="84"/>
      <c r="I6598" s="84"/>
      <c r="J6598" s="125"/>
      <c r="K6598" s="125"/>
    </row>
    <row r="6599" spans="1:11" x14ac:dyDescent="0.25">
      <c r="A6599" s="110"/>
      <c r="B6599" s="129"/>
      <c r="C6599" s="129"/>
      <c r="D6599" s="129"/>
      <c r="E6599" s="56"/>
      <c r="F6599" s="133"/>
      <c r="G6599" s="56"/>
      <c r="H6599" s="84"/>
      <c r="I6599" s="84"/>
      <c r="J6599" s="125"/>
      <c r="K6599" s="125"/>
    </row>
    <row r="6600" spans="1:11" x14ac:dyDescent="0.25">
      <c r="A6600" s="110"/>
      <c r="B6600" s="129"/>
      <c r="C6600" s="129"/>
      <c r="D6600" s="129"/>
      <c r="E6600" s="56"/>
      <c r="F6600" s="133"/>
      <c r="G6600" s="56"/>
      <c r="H6600" s="84"/>
      <c r="I6600" s="84"/>
      <c r="J6600" s="125"/>
      <c r="K6600" s="125"/>
    </row>
    <row r="6601" spans="1:11" x14ac:dyDescent="0.25">
      <c r="A6601" s="110"/>
      <c r="B6601" s="129"/>
      <c r="C6601" s="129"/>
      <c r="D6601" s="129"/>
      <c r="E6601" s="56"/>
      <c r="F6601" s="133"/>
      <c r="G6601" s="56"/>
      <c r="H6601" s="84"/>
      <c r="I6601" s="84"/>
      <c r="J6601" s="125"/>
      <c r="K6601" s="125"/>
    </row>
    <row r="6602" spans="1:11" x14ac:dyDescent="0.25">
      <c r="A6602" s="110"/>
      <c r="B6602" s="129"/>
      <c r="C6602" s="129"/>
      <c r="D6602" s="129"/>
      <c r="E6602" s="56"/>
      <c r="F6602" s="133"/>
      <c r="G6602" s="56"/>
      <c r="H6602" s="84"/>
      <c r="I6602" s="84"/>
      <c r="J6602" s="125"/>
      <c r="K6602" s="125"/>
    </row>
    <row r="6603" spans="1:11" x14ac:dyDescent="0.25">
      <c r="A6603" s="110"/>
      <c r="B6603" s="129"/>
      <c r="C6603" s="129"/>
      <c r="D6603" s="129"/>
      <c r="E6603" s="56"/>
      <c r="F6603" s="133"/>
      <c r="G6603" s="56"/>
      <c r="H6603" s="84"/>
      <c r="I6603" s="84"/>
      <c r="J6603" s="125"/>
      <c r="K6603" s="125"/>
    </row>
    <row r="6604" spans="1:11" x14ac:dyDescent="0.25">
      <c r="A6604" s="110"/>
      <c r="B6604" s="129"/>
      <c r="C6604" s="129"/>
      <c r="D6604" s="129"/>
      <c r="E6604" s="56"/>
      <c r="F6604" s="133"/>
      <c r="G6604" s="56"/>
      <c r="H6604" s="84"/>
      <c r="I6604" s="84"/>
      <c r="J6604" s="125"/>
      <c r="K6604" s="125"/>
    </row>
    <row r="6605" spans="1:11" x14ac:dyDescent="0.25">
      <c r="A6605" s="110"/>
      <c r="B6605" s="129"/>
      <c r="C6605" s="129"/>
      <c r="D6605" s="129"/>
      <c r="E6605" s="56"/>
      <c r="F6605" s="133"/>
      <c r="G6605" s="56"/>
      <c r="H6605" s="84"/>
      <c r="I6605" s="84"/>
      <c r="J6605" s="125"/>
      <c r="K6605" s="125"/>
    </row>
    <row r="6606" spans="1:11" x14ac:dyDescent="0.25">
      <c r="A6606" s="110"/>
      <c r="B6606" s="129"/>
      <c r="C6606" s="129"/>
      <c r="D6606" s="129"/>
      <c r="E6606" s="56"/>
      <c r="F6606" s="133"/>
      <c r="G6606" s="56"/>
      <c r="H6606" s="84"/>
      <c r="I6606" s="84"/>
      <c r="J6606" s="125"/>
      <c r="K6606" s="125"/>
    </row>
    <row r="6607" spans="1:11" x14ac:dyDescent="0.25">
      <c r="A6607" s="110"/>
      <c r="B6607" s="129"/>
      <c r="C6607" s="129"/>
      <c r="D6607" s="129"/>
      <c r="E6607" s="56"/>
      <c r="F6607" s="133"/>
      <c r="G6607" s="56"/>
      <c r="H6607" s="84"/>
      <c r="I6607" s="84"/>
      <c r="J6607" s="125"/>
      <c r="K6607" s="125"/>
    </row>
    <row r="6608" spans="1:11" x14ac:dyDescent="0.25">
      <c r="A6608" s="110"/>
      <c r="B6608" s="129"/>
      <c r="C6608" s="129"/>
      <c r="D6608" s="129"/>
      <c r="E6608" s="56"/>
      <c r="F6608" s="133"/>
      <c r="G6608" s="56"/>
      <c r="H6608" s="84"/>
      <c r="I6608" s="84"/>
      <c r="J6608" s="125"/>
      <c r="K6608" s="125"/>
    </row>
    <row r="6609" spans="1:11" x14ac:dyDescent="0.25">
      <c r="A6609" s="110"/>
      <c r="B6609" s="129"/>
      <c r="C6609" s="129"/>
      <c r="D6609" s="129"/>
      <c r="E6609" s="56"/>
      <c r="F6609" s="133"/>
      <c r="G6609" s="56"/>
      <c r="H6609" s="84"/>
      <c r="I6609" s="84"/>
      <c r="J6609" s="125"/>
      <c r="K6609" s="125"/>
    </row>
    <row r="6610" spans="1:11" x14ac:dyDescent="0.25">
      <c r="A6610" s="110"/>
      <c r="B6610" s="129"/>
      <c r="C6610" s="129"/>
      <c r="D6610" s="129"/>
      <c r="E6610" s="56"/>
      <c r="F6610" s="133"/>
      <c r="G6610" s="56"/>
      <c r="H6610" s="84"/>
      <c r="I6610" s="84"/>
      <c r="J6610" s="125"/>
      <c r="K6610" s="125"/>
    </row>
    <row r="6611" spans="1:11" x14ac:dyDescent="0.25">
      <c r="A6611" s="110"/>
      <c r="B6611" s="129"/>
      <c r="C6611" s="129"/>
      <c r="D6611" s="129"/>
      <c r="E6611" s="56"/>
      <c r="F6611" s="133"/>
      <c r="G6611" s="56"/>
      <c r="H6611" s="84"/>
      <c r="I6611" s="84"/>
      <c r="J6611" s="125"/>
      <c r="K6611" s="125"/>
    </row>
    <row r="6612" spans="1:11" x14ac:dyDescent="0.25">
      <c r="A6612" s="110"/>
      <c r="B6612" s="129"/>
      <c r="C6612" s="129"/>
      <c r="D6612" s="129"/>
      <c r="E6612" s="56"/>
      <c r="F6612" s="133"/>
      <c r="G6612" s="56"/>
      <c r="H6612" s="84"/>
      <c r="I6612" s="84"/>
      <c r="J6612" s="125"/>
      <c r="K6612" s="125"/>
    </row>
    <row r="6613" spans="1:11" x14ac:dyDescent="0.25">
      <c r="A6613" s="110"/>
      <c r="B6613" s="129"/>
      <c r="C6613" s="129"/>
      <c r="D6613" s="129"/>
      <c r="E6613" s="56"/>
      <c r="F6613" s="133"/>
      <c r="G6613" s="56"/>
      <c r="H6613" s="84"/>
      <c r="I6613" s="84"/>
      <c r="J6613" s="125"/>
      <c r="K6613" s="125"/>
    </row>
    <row r="6614" spans="1:11" x14ac:dyDescent="0.25">
      <c r="A6614" s="110"/>
      <c r="B6614" s="129"/>
      <c r="C6614" s="129"/>
      <c r="D6614" s="129"/>
      <c r="E6614" s="56"/>
      <c r="F6614" s="133"/>
      <c r="G6614" s="56"/>
      <c r="H6614" s="84"/>
      <c r="I6614" s="84"/>
      <c r="J6614" s="125"/>
      <c r="K6614" s="125"/>
    </row>
    <row r="6615" spans="1:11" x14ac:dyDescent="0.25">
      <c r="A6615" s="110"/>
      <c r="B6615" s="129"/>
      <c r="C6615" s="129"/>
      <c r="D6615" s="129"/>
      <c r="E6615" s="56"/>
      <c r="F6615" s="133"/>
      <c r="G6615" s="56"/>
      <c r="H6615" s="84"/>
      <c r="I6615" s="84"/>
      <c r="J6615" s="125"/>
      <c r="K6615" s="125"/>
    </row>
    <row r="6616" spans="1:11" x14ac:dyDescent="0.25">
      <c r="A6616" s="110"/>
      <c r="B6616" s="129"/>
      <c r="C6616" s="129"/>
      <c r="D6616" s="129"/>
      <c r="E6616" s="56"/>
      <c r="F6616" s="133"/>
      <c r="G6616" s="56"/>
      <c r="H6616" s="84"/>
      <c r="I6616" s="84"/>
      <c r="J6616" s="125"/>
      <c r="K6616" s="125"/>
    </row>
    <row r="6617" spans="1:11" x14ac:dyDescent="0.25">
      <c r="A6617" s="110"/>
      <c r="B6617" s="129"/>
      <c r="C6617" s="129"/>
      <c r="D6617" s="129"/>
      <c r="E6617" s="56"/>
      <c r="F6617" s="133"/>
      <c r="G6617" s="56"/>
      <c r="H6617" s="84"/>
      <c r="I6617" s="84"/>
      <c r="J6617" s="125"/>
      <c r="K6617" s="125"/>
    </row>
    <row r="6618" spans="1:11" x14ac:dyDescent="0.25">
      <c r="A6618" s="110"/>
      <c r="B6618" s="129"/>
      <c r="C6618" s="129"/>
      <c r="D6618" s="129"/>
      <c r="E6618" s="56"/>
      <c r="F6618" s="133"/>
      <c r="G6618" s="56"/>
      <c r="H6618" s="84"/>
      <c r="I6618" s="84"/>
      <c r="J6618" s="125"/>
      <c r="K6618" s="125"/>
    </row>
    <row r="6619" spans="1:11" x14ac:dyDescent="0.25">
      <c r="A6619" s="110"/>
      <c r="B6619" s="129"/>
      <c r="C6619" s="129"/>
      <c r="D6619" s="129"/>
      <c r="E6619" s="56"/>
      <c r="F6619" s="133"/>
      <c r="G6619" s="56"/>
      <c r="H6619" s="84"/>
      <c r="I6619" s="84"/>
      <c r="J6619" s="125"/>
      <c r="K6619" s="125"/>
    </row>
    <row r="6620" spans="1:11" x14ac:dyDescent="0.25">
      <c r="A6620" s="110"/>
      <c r="B6620" s="129"/>
      <c r="C6620" s="129"/>
      <c r="D6620" s="129"/>
      <c r="E6620" s="56"/>
      <c r="F6620" s="133"/>
      <c r="G6620" s="56"/>
      <c r="H6620" s="84"/>
      <c r="I6620" s="84"/>
      <c r="J6620" s="125"/>
      <c r="K6620" s="125"/>
    </row>
    <row r="6621" spans="1:11" x14ac:dyDescent="0.25">
      <c r="A6621" s="110"/>
      <c r="B6621" s="129"/>
      <c r="C6621" s="129"/>
      <c r="D6621" s="129"/>
      <c r="E6621" s="56"/>
      <c r="F6621" s="133"/>
      <c r="G6621" s="56"/>
      <c r="H6621" s="84"/>
      <c r="I6621" s="84"/>
      <c r="J6621" s="125"/>
      <c r="K6621" s="125"/>
    </row>
    <row r="6622" spans="1:11" x14ac:dyDescent="0.25">
      <c r="A6622" s="110"/>
      <c r="B6622" s="129"/>
      <c r="C6622" s="129"/>
      <c r="D6622" s="129"/>
      <c r="E6622" s="56"/>
      <c r="F6622" s="133"/>
      <c r="G6622" s="56"/>
      <c r="H6622" s="84"/>
      <c r="I6622" s="84"/>
      <c r="J6622" s="125"/>
      <c r="K6622" s="125"/>
    </row>
    <row r="6623" spans="1:11" x14ac:dyDescent="0.25">
      <c r="A6623" s="110"/>
      <c r="B6623" s="129"/>
      <c r="C6623" s="129"/>
      <c r="D6623" s="129"/>
      <c r="E6623" s="56"/>
      <c r="F6623" s="133"/>
      <c r="G6623" s="56"/>
      <c r="H6623" s="84"/>
      <c r="I6623" s="84"/>
      <c r="J6623" s="125"/>
      <c r="K6623" s="125"/>
    </row>
    <row r="6624" spans="1:11" x14ac:dyDescent="0.25">
      <c r="A6624" s="110"/>
      <c r="B6624" s="129"/>
      <c r="C6624" s="129"/>
      <c r="D6624" s="129"/>
      <c r="E6624" s="56"/>
      <c r="F6624" s="133"/>
      <c r="G6624" s="56"/>
      <c r="H6624" s="84"/>
      <c r="I6624" s="84"/>
      <c r="J6624" s="125"/>
      <c r="K6624" s="125"/>
    </row>
    <row r="6625" spans="1:11" x14ac:dyDescent="0.25">
      <c r="A6625" s="110"/>
      <c r="B6625" s="129"/>
      <c r="C6625" s="129"/>
      <c r="D6625" s="129"/>
      <c r="E6625" s="56"/>
      <c r="F6625" s="133"/>
      <c r="G6625" s="56"/>
      <c r="H6625" s="84"/>
      <c r="I6625" s="84"/>
      <c r="J6625" s="125"/>
      <c r="K6625" s="125"/>
    </row>
    <row r="6626" spans="1:11" x14ac:dyDescent="0.25">
      <c r="A6626" s="110"/>
      <c r="B6626" s="129"/>
      <c r="C6626" s="129"/>
      <c r="D6626" s="129"/>
      <c r="E6626" s="56"/>
      <c r="F6626" s="133"/>
      <c r="G6626" s="56"/>
      <c r="H6626" s="84"/>
      <c r="I6626" s="84"/>
      <c r="J6626" s="125"/>
      <c r="K6626" s="125"/>
    </row>
    <row r="6627" spans="1:11" x14ac:dyDescent="0.25">
      <c r="A6627" s="110"/>
      <c r="B6627" s="129"/>
      <c r="C6627" s="129"/>
      <c r="D6627" s="129"/>
      <c r="E6627" s="56"/>
      <c r="F6627" s="133"/>
      <c r="G6627" s="56"/>
      <c r="H6627" s="84"/>
      <c r="I6627" s="84"/>
      <c r="J6627" s="125"/>
      <c r="K6627" s="125"/>
    </row>
    <row r="6628" spans="1:11" x14ac:dyDescent="0.25">
      <c r="A6628" s="110"/>
      <c r="B6628" s="129"/>
      <c r="C6628" s="129"/>
      <c r="D6628" s="129"/>
      <c r="E6628" s="56"/>
      <c r="F6628" s="133"/>
      <c r="G6628" s="56"/>
      <c r="H6628" s="84"/>
      <c r="I6628" s="84"/>
      <c r="J6628" s="125"/>
      <c r="K6628" s="125"/>
    </row>
    <row r="6629" spans="1:11" x14ac:dyDescent="0.25">
      <c r="A6629" s="110"/>
      <c r="B6629" s="129"/>
      <c r="C6629" s="129"/>
      <c r="D6629" s="129"/>
      <c r="E6629" s="56"/>
      <c r="F6629" s="133"/>
      <c r="G6629" s="56"/>
      <c r="H6629" s="84"/>
      <c r="I6629" s="84"/>
      <c r="J6629" s="125"/>
      <c r="K6629" s="125"/>
    </row>
    <row r="6630" spans="1:11" x14ac:dyDescent="0.25">
      <c r="A6630" s="110"/>
      <c r="B6630" s="129"/>
      <c r="C6630" s="129"/>
      <c r="D6630" s="129"/>
      <c r="E6630" s="56"/>
      <c r="F6630" s="133"/>
      <c r="G6630" s="56"/>
      <c r="H6630" s="84"/>
      <c r="I6630" s="84"/>
      <c r="J6630" s="125"/>
      <c r="K6630" s="125"/>
    </row>
    <row r="6631" spans="1:11" x14ac:dyDescent="0.25">
      <c r="A6631" s="110"/>
      <c r="B6631" s="129"/>
      <c r="C6631" s="129"/>
      <c r="D6631" s="129"/>
      <c r="E6631" s="56"/>
      <c r="F6631" s="133"/>
      <c r="G6631" s="56"/>
      <c r="H6631" s="84"/>
      <c r="I6631" s="84"/>
      <c r="J6631" s="125"/>
      <c r="K6631" s="125"/>
    </row>
    <row r="6632" spans="1:11" x14ac:dyDescent="0.25">
      <c r="A6632" s="110"/>
      <c r="B6632" s="129"/>
      <c r="C6632" s="129"/>
      <c r="D6632" s="129"/>
      <c r="E6632" s="56"/>
      <c r="F6632" s="133"/>
      <c r="G6632" s="56"/>
      <c r="H6632" s="84"/>
      <c r="I6632" s="84"/>
      <c r="J6632" s="125"/>
      <c r="K6632" s="125"/>
    </row>
    <row r="6633" spans="1:11" x14ac:dyDescent="0.25">
      <c r="A6633" s="110"/>
      <c r="B6633" s="129"/>
      <c r="C6633" s="129"/>
      <c r="D6633" s="129"/>
      <c r="E6633" s="56"/>
      <c r="F6633" s="133"/>
      <c r="G6633" s="56"/>
      <c r="H6633" s="84"/>
      <c r="I6633" s="84"/>
      <c r="J6633" s="125"/>
      <c r="K6633" s="125"/>
    </row>
    <row r="6634" spans="1:11" x14ac:dyDescent="0.25">
      <c r="A6634" s="110"/>
      <c r="B6634" s="129"/>
      <c r="C6634" s="129"/>
      <c r="D6634" s="129"/>
      <c r="E6634" s="56"/>
      <c r="F6634" s="133"/>
      <c r="G6634" s="56"/>
      <c r="H6634" s="84"/>
      <c r="I6634" s="84"/>
      <c r="J6634" s="125"/>
      <c r="K6634" s="125"/>
    </row>
    <row r="6635" spans="1:11" x14ac:dyDescent="0.25">
      <c r="A6635" s="110"/>
      <c r="B6635" s="129"/>
      <c r="C6635" s="129"/>
      <c r="D6635" s="129"/>
      <c r="E6635" s="56"/>
      <c r="F6635" s="133"/>
      <c r="G6635" s="56"/>
      <c r="H6635" s="84"/>
      <c r="I6635" s="84"/>
      <c r="J6635" s="125"/>
      <c r="K6635" s="125"/>
    </row>
    <row r="6636" spans="1:11" x14ac:dyDescent="0.25">
      <c r="A6636" s="110"/>
      <c r="B6636" s="129"/>
      <c r="C6636" s="129"/>
      <c r="D6636" s="129"/>
      <c r="E6636" s="56"/>
      <c r="F6636" s="133"/>
      <c r="G6636" s="56"/>
      <c r="H6636" s="84"/>
      <c r="I6636" s="84"/>
      <c r="J6636" s="125"/>
      <c r="K6636" s="125"/>
    </row>
    <row r="6637" spans="1:11" x14ac:dyDescent="0.25">
      <c r="A6637" s="110"/>
      <c r="B6637" s="129"/>
      <c r="C6637" s="129"/>
      <c r="D6637" s="129"/>
      <c r="E6637" s="56"/>
      <c r="F6637" s="133"/>
      <c r="G6637" s="56"/>
      <c r="H6637" s="84"/>
      <c r="I6637" s="84"/>
      <c r="J6637" s="125"/>
      <c r="K6637" s="125"/>
    </row>
    <row r="6638" spans="1:11" x14ac:dyDescent="0.25">
      <c r="A6638" s="110"/>
      <c r="B6638" s="129"/>
      <c r="C6638" s="129"/>
      <c r="D6638" s="129"/>
      <c r="E6638" s="56"/>
      <c r="F6638" s="133"/>
      <c r="G6638" s="56"/>
      <c r="H6638" s="84"/>
      <c r="I6638" s="84"/>
      <c r="J6638" s="125"/>
      <c r="K6638" s="125"/>
    </row>
    <row r="6639" spans="1:11" x14ac:dyDescent="0.25">
      <c r="A6639" s="110"/>
      <c r="B6639" s="129"/>
      <c r="C6639" s="129"/>
      <c r="D6639" s="129"/>
      <c r="E6639" s="56"/>
      <c r="F6639" s="133"/>
      <c r="G6639" s="56"/>
      <c r="H6639" s="84"/>
      <c r="I6639" s="84"/>
      <c r="J6639" s="125"/>
      <c r="K6639" s="125"/>
    </row>
    <row r="6640" spans="1:11" x14ac:dyDescent="0.25">
      <c r="A6640" s="110"/>
      <c r="B6640" s="129"/>
      <c r="C6640" s="129"/>
      <c r="D6640" s="129"/>
      <c r="E6640" s="56"/>
      <c r="F6640" s="133"/>
      <c r="G6640" s="56"/>
      <c r="H6640" s="84"/>
      <c r="I6640" s="84"/>
      <c r="J6640" s="125"/>
      <c r="K6640" s="125"/>
    </row>
    <row r="6641" spans="1:11" x14ac:dyDescent="0.25">
      <c r="A6641" s="110"/>
      <c r="B6641" s="129"/>
      <c r="C6641" s="129"/>
      <c r="D6641" s="129"/>
      <c r="E6641" s="56"/>
      <c r="F6641" s="133"/>
      <c r="G6641" s="56"/>
      <c r="H6641" s="84"/>
      <c r="I6641" s="84"/>
      <c r="J6641" s="125"/>
      <c r="K6641" s="125"/>
    </row>
    <row r="6642" spans="1:11" x14ac:dyDescent="0.25">
      <c r="A6642" s="110"/>
      <c r="B6642" s="129"/>
      <c r="C6642" s="129"/>
      <c r="D6642" s="129"/>
      <c r="E6642" s="56"/>
      <c r="F6642" s="133"/>
      <c r="G6642" s="56"/>
      <c r="H6642" s="84"/>
      <c r="I6642" s="84"/>
      <c r="J6642" s="125"/>
      <c r="K6642" s="125"/>
    </row>
    <row r="6643" spans="1:11" x14ac:dyDescent="0.25">
      <c r="A6643" s="110"/>
      <c r="B6643" s="129"/>
      <c r="C6643" s="129"/>
      <c r="D6643" s="129"/>
      <c r="E6643" s="56"/>
      <c r="F6643" s="133"/>
      <c r="G6643" s="56"/>
      <c r="H6643" s="84"/>
      <c r="I6643" s="84"/>
      <c r="J6643" s="125"/>
      <c r="K6643" s="125"/>
    </row>
    <row r="6644" spans="1:11" x14ac:dyDescent="0.25">
      <c r="A6644" s="110"/>
      <c r="B6644" s="129"/>
      <c r="C6644" s="129"/>
      <c r="D6644" s="129"/>
      <c r="E6644" s="56"/>
      <c r="F6644" s="133"/>
      <c r="G6644" s="56"/>
      <c r="H6644" s="84"/>
      <c r="I6644" s="84"/>
      <c r="J6644" s="125"/>
      <c r="K6644" s="125"/>
    </row>
    <row r="6645" spans="1:11" x14ac:dyDescent="0.25">
      <c r="A6645" s="110"/>
      <c r="B6645" s="129"/>
      <c r="C6645" s="129"/>
      <c r="D6645" s="129"/>
      <c r="E6645" s="56"/>
      <c r="F6645" s="133"/>
      <c r="G6645" s="56"/>
      <c r="H6645" s="84"/>
      <c r="I6645" s="84"/>
      <c r="J6645" s="125"/>
      <c r="K6645" s="125"/>
    </row>
    <row r="6646" spans="1:11" x14ac:dyDescent="0.25">
      <c r="A6646" s="110"/>
      <c r="B6646" s="129"/>
      <c r="C6646" s="129"/>
      <c r="D6646" s="129"/>
      <c r="E6646" s="56"/>
      <c r="F6646" s="133"/>
      <c r="G6646" s="56"/>
      <c r="H6646" s="84"/>
      <c r="I6646" s="84"/>
      <c r="J6646" s="125"/>
      <c r="K6646" s="125"/>
    </row>
    <row r="6647" spans="1:11" x14ac:dyDescent="0.25">
      <c r="A6647" s="110"/>
      <c r="B6647" s="129"/>
      <c r="C6647" s="129"/>
      <c r="D6647" s="129"/>
      <c r="E6647" s="56"/>
      <c r="F6647" s="133"/>
      <c r="G6647" s="56"/>
      <c r="H6647" s="84"/>
      <c r="I6647" s="84"/>
      <c r="J6647" s="125"/>
      <c r="K6647" s="125"/>
    </row>
    <row r="6648" spans="1:11" x14ac:dyDescent="0.25">
      <c r="A6648" s="110"/>
      <c r="B6648" s="129"/>
      <c r="C6648" s="129"/>
      <c r="D6648" s="129"/>
      <c r="E6648" s="56"/>
      <c r="F6648" s="133"/>
      <c r="G6648" s="56"/>
      <c r="H6648" s="84"/>
      <c r="I6648" s="84"/>
      <c r="J6648" s="125"/>
      <c r="K6648" s="125"/>
    </row>
    <row r="6649" spans="1:11" x14ac:dyDescent="0.25">
      <c r="A6649" s="110"/>
      <c r="B6649" s="129"/>
      <c r="C6649" s="129"/>
      <c r="D6649" s="129"/>
      <c r="E6649" s="56"/>
      <c r="F6649" s="133"/>
      <c r="G6649" s="56"/>
      <c r="H6649" s="84"/>
      <c r="I6649" s="84"/>
      <c r="J6649" s="125"/>
      <c r="K6649" s="125"/>
    </row>
    <row r="6650" spans="1:11" x14ac:dyDescent="0.25">
      <c r="A6650" s="110"/>
      <c r="B6650" s="129"/>
      <c r="C6650" s="129"/>
      <c r="D6650" s="129"/>
      <c r="E6650" s="56"/>
      <c r="F6650" s="133"/>
      <c r="G6650" s="56"/>
      <c r="H6650" s="84"/>
      <c r="I6650" s="84"/>
      <c r="J6650" s="125"/>
      <c r="K6650" s="125"/>
    </row>
    <row r="6651" spans="1:11" x14ac:dyDescent="0.25">
      <c r="A6651" s="110"/>
      <c r="B6651" s="129"/>
      <c r="C6651" s="129"/>
      <c r="D6651" s="129"/>
      <c r="E6651" s="56"/>
      <c r="F6651" s="133"/>
      <c r="G6651" s="56"/>
      <c r="H6651" s="84"/>
      <c r="I6651" s="84"/>
      <c r="J6651" s="125"/>
      <c r="K6651" s="125"/>
    </row>
    <row r="6652" spans="1:11" x14ac:dyDescent="0.25">
      <c r="A6652" s="110"/>
      <c r="B6652" s="129"/>
      <c r="C6652" s="129"/>
      <c r="D6652" s="129"/>
      <c r="E6652" s="56"/>
      <c r="F6652" s="133"/>
      <c r="G6652" s="56"/>
      <c r="H6652" s="84"/>
      <c r="I6652" s="84"/>
      <c r="J6652" s="125"/>
      <c r="K6652" s="125"/>
    </row>
    <row r="6653" spans="1:11" x14ac:dyDescent="0.25">
      <c r="A6653" s="110"/>
      <c r="B6653" s="129"/>
      <c r="C6653" s="129"/>
      <c r="D6653" s="129"/>
      <c r="E6653" s="56"/>
      <c r="F6653" s="133"/>
      <c r="G6653" s="56"/>
      <c r="H6653" s="84"/>
      <c r="I6653" s="84"/>
      <c r="J6653" s="125"/>
      <c r="K6653" s="125"/>
    </row>
    <row r="6654" spans="1:11" x14ac:dyDescent="0.25">
      <c r="A6654" s="110"/>
      <c r="B6654" s="129"/>
      <c r="C6654" s="129"/>
      <c r="D6654" s="129"/>
      <c r="E6654" s="56"/>
      <c r="F6654" s="133"/>
      <c r="G6654" s="56"/>
      <c r="H6654" s="84"/>
      <c r="I6654" s="84"/>
      <c r="J6654" s="125"/>
      <c r="K6654" s="125"/>
    </row>
    <row r="6655" spans="1:11" x14ac:dyDescent="0.25">
      <c r="A6655" s="110"/>
      <c r="B6655" s="129"/>
      <c r="C6655" s="129"/>
      <c r="D6655" s="129"/>
      <c r="E6655" s="56"/>
      <c r="F6655" s="133"/>
      <c r="G6655" s="56"/>
      <c r="H6655" s="84"/>
      <c r="I6655" s="84"/>
      <c r="J6655" s="125"/>
      <c r="K6655" s="125"/>
    </row>
    <row r="6656" spans="1:11" x14ac:dyDescent="0.25">
      <c r="A6656" s="110"/>
      <c r="B6656" s="129"/>
      <c r="C6656" s="129"/>
      <c r="D6656" s="129"/>
      <c r="E6656" s="56"/>
      <c r="F6656" s="133"/>
      <c r="G6656" s="56"/>
      <c r="H6656" s="84"/>
      <c r="I6656" s="84"/>
      <c r="J6656" s="125"/>
      <c r="K6656" s="125"/>
    </row>
    <row r="6657" spans="1:11" x14ac:dyDescent="0.25">
      <c r="A6657" s="110"/>
      <c r="B6657" s="129"/>
      <c r="C6657" s="129"/>
      <c r="D6657" s="129"/>
      <c r="E6657" s="56"/>
      <c r="F6657" s="133"/>
      <c r="G6657" s="56"/>
      <c r="H6657" s="84"/>
      <c r="I6657" s="84"/>
      <c r="J6657" s="125"/>
      <c r="K6657" s="125"/>
    </row>
    <row r="6658" spans="1:11" x14ac:dyDescent="0.25">
      <c r="A6658" s="110"/>
      <c r="B6658" s="129"/>
      <c r="C6658" s="129"/>
      <c r="D6658" s="129"/>
      <c r="E6658" s="56"/>
      <c r="F6658" s="133"/>
      <c r="G6658" s="56"/>
      <c r="H6658" s="84"/>
      <c r="I6658" s="84"/>
      <c r="J6658" s="125"/>
      <c r="K6658" s="125"/>
    </row>
    <row r="6659" spans="1:11" x14ac:dyDescent="0.25">
      <c r="A6659" s="110"/>
      <c r="B6659" s="129"/>
      <c r="C6659" s="129"/>
      <c r="D6659" s="129"/>
      <c r="E6659" s="56"/>
      <c r="F6659" s="133"/>
      <c r="G6659" s="56"/>
      <c r="H6659" s="84"/>
      <c r="I6659" s="84"/>
      <c r="J6659" s="125"/>
      <c r="K6659" s="125"/>
    </row>
    <row r="6660" spans="1:11" x14ac:dyDescent="0.25">
      <c r="A6660" s="110"/>
      <c r="B6660" s="129"/>
      <c r="C6660" s="129"/>
      <c r="D6660" s="129"/>
      <c r="E6660" s="56"/>
      <c r="F6660" s="133"/>
      <c r="G6660" s="56"/>
      <c r="H6660" s="84"/>
      <c r="I6660" s="84"/>
      <c r="J6660" s="125"/>
      <c r="K6660" s="125"/>
    </row>
    <row r="6661" spans="1:11" x14ac:dyDescent="0.25">
      <c r="A6661" s="110"/>
      <c r="B6661" s="129"/>
      <c r="C6661" s="129"/>
      <c r="D6661" s="129"/>
      <c r="E6661" s="56"/>
      <c r="F6661" s="133"/>
      <c r="G6661" s="56"/>
      <c r="H6661" s="84"/>
      <c r="I6661" s="84"/>
      <c r="J6661" s="125"/>
      <c r="K6661" s="125"/>
    </row>
    <row r="6662" spans="1:11" x14ac:dyDescent="0.25">
      <c r="A6662" s="110"/>
      <c r="B6662" s="129"/>
      <c r="C6662" s="129"/>
      <c r="D6662" s="129"/>
      <c r="E6662" s="56"/>
      <c r="F6662" s="133"/>
      <c r="G6662" s="56"/>
      <c r="H6662" s="84"/>
      <c r="I6662" s="84"/>
      <c r="J6662" s="125"/>
      <c r="K6662" s="125"/>
    </row>
    <row r="6663" spans="1:11" x14ac:dyDescent="0.25">
      <c r="A6663" s="110"/>
      <c r="B6663" s="129"/>
      <c r="C6663" s="129"/>
      <c r="D6663" s="129"/>
      <c r="E6663" s="56"/>
      <c r="F6663" s="133"/>
      <c r="G6663" s="56"/>
      <c r="H6663" s="84"/>
      <c r="I6663" s="84"/>
      <c r="J6663" s="125"/>
      <c r="K6663" s="125"/>
    </row>
    <row r="6664" spans="1:11" x14ac:dyDescent="0.25">
      <c r="A6664" s="110"/>
      <c r="B6664" s="129"/>
      <c r="C6664" s="129"/>
      <c r="D6664" s="129"/>
      <c r="E6664" s="56"/>
      <c r="F6664" s="133"/>
      <c r="G6664" s="56"/>
      <c r="H6664" s="84"/>
      <c r="I6664" s="84"/>
      <c r="J6664" s="125"/>
      <c r="K6664" s="125"/>
    </row>
    <row r="6665" spans="1:11" x14ac:dyDescent="0.25">
      <c r="A6665" s="110"/>
      <c r="B6665" s="129"/>
      <c r="C6665" s="129"/>
      <c r="D6665" s="129"/>
      <c r="E6665" s="56"/>
      <c r="F6665" s="133"/>
      <c r="G6665" s="56"/>
      <c r="H6665" s="84"/>
      <c r="I6665" s="84"/>
      <c r="J6665" s="125"/>
      <c r="K6665" s="125"/>
    </row>
    <row r="6666" spans="1:11" x14ac:dyDescent="0.25">
      <c r="A6666" s="110"/>
      <c r="B6666" s="129"/>
      <c r="C6666" s="129"/>
      <c r="D6666" s="129"/>
      <c r="E6666" s="56"/>
      <c r="F6666" s="133"/>
      <c r="G6666" s="56"/>
      <c r="H6666" s="84"/>
      <c r="I6666" s="84"/>
      <c r="J6666" s="125"/>
      <c r="K6666" s="125"/>
    </row>
    <row r="6667" spans="1:11" x14ac:dyDescent="0.25">
      <c r="A6667" s="110"/>
      <c r="B6667" s="129"/>
      <c r="C6667" s="129"/>
      <c r="D6667" s="129"/>
      <c r="E6667" s="56"/>
      <c r="F6667" s="133"/>
      <c r="G6667" s="56"/>
      <c r="H6667" s="84"/>
      <c r="I6667" s="84"/>
      <c r="J6667" s="125"/>
      <c r="K6667" s="125"/>
    </row>
    <row r="6668" spans="1:11" x14ac:dyDescent="0.25">
      <c r="A6668" s="110"/>
      <c r="B6668" s="129"/>
      <c r="C6668" s="129"/>
      <c r="D6668" s="129"/>
      <c r="E6668" s="56"/>
      <c r="F6668" s="133"/>
      <c r="G6668" s="56"/>
      <c r="H6668" s="84"/>
      <c r="I6668" s="84"/>
      <c r="J6668" s="125"/>
      <c r="K6668" s="125"/>
    </row>
    <row r="6669" spans="1:11" x14ac:dyDescent="0.25">
      <c r="A6669" s="110"/>
      <c r="B6669" s="129"/>
      <c r="C6669" s="129"/>
      <c r="D6669" s="129"/>
      <c r="E6669" s="56"/>
      <c r="F6669" s="133"/>
      <c r="G6669" s="56"/>
      <c r="H6669" s="84"/>
      <c r="I6669" s="84"/>
      <c r="J6669" s="125"/>
      <c r="K6669" s="125"/>
    </row>
    <row r="6670" spans="1:11" x14ac:dyDescent="0.25">
      <c r="A6670" s="110"/>
      <c r="B6670" s="129"/>
      <c r="C6670" s="129"/>
      <c r="D6670" s="129"/>
      <c r="E6670" s="56"/>
      <c r="F6670" s="133"/>
      <c r="G6670" s="56"/>
      <c r="H6670" s="84"/>
      <c r="I6670" s="84"/>
      <c r="J6670" s="125"/>
      <c r="K6670" s="125"/>
    </row>
    <row r="6671" spans="1:11" x14ac:dyDescent="0.25">
      <c r="A6671" s="110"/>
      <c r="B6671" s="129"/>
      <c r="C6671" s="129"/>
      <c r="D6671" s="129"/>
      <c r="E6671" s="56"/>
      <c r="F6671" s="133"/>
      <c r="G6671" s="56"/>
      <c r="H6671" s="84"/>
      <c r="I6671" s="84"/>
      <c r="J6671" s="125"/>
      <c r="K6671" s="125"/>
    </row>
    <row r="6672" spans="1:11" x14ac:dyDescent="0.25">
      <c r="A6672" s="110"/>
      <c r="B6672" s="129"/>
      <c r="C6672" s="129"/>
      <c r="D6672" s="129"/>
      <c r="E6672" s="56"/>
      <c r="F6672" s="133"/>
      <c r="G6672" s="56"/>
      <c r="H6672" s="84"/>
      <c r="I6672" s="84"/>
      <c r="J6672" s="125"/>
      <c r="K6672" s="125"/>
    </row>
    <row r="6673" spans="1:11" x14ac:dyDescent="0.25">
      <c r="A6673" s="110"/>
      <c r="B6673" s="129"/>
      <c r="C6673" s="129"/>
      <c r="D6673" s="129"/>
      <c r="E6673" s="56"/>
      <c r="F6673" s="133"/>
      <c r="G6673" s="56"/>
      <c r="H6673" s="84"/>
      <c r="I6673" s="84"/>
      <c r="J6673" s="125"/>
      <c r="K6673" s="125"/>
    </row>
    <row r="6674" spans="1:11" x14ac:dyDescent="0.25">
      <c r="A6674" s="110"/>
      <c r="B6674" s="129"/>
      <c r="C6674" s="129"/>
      <c r="D6674" s="129"/>
      <c r="E6674" s="56"/>
      <c r="F6674" s="133"/>
      <c r="G6674" s="56"/>
      <c r="H6674" s="84"/>
      <c r="I6674" s="84"/>
      <c r="J6674" s="125"/>
      <c r="K6674" s="125"/>
    </row>
    <row r="6675" spans="1:11" x14ac:dyDescent="0.25">
      <c r="A6675" s="110"/>
      <c r="B6675" s="129"/>
      <c r="C6675" s="129"/>
      <c r="D6675" s="129"/>
      <c r="E6675" s="56"/>
      <c r="F6675" s="133"/>
      <c r="G6675" s="56"/>
      <c r="H6675" s="84"/>
      <c r="I6675" s="84"/>
      <c r="J6675" s="125"/>
      <c r="K6675" s="125"/>
    </row>
    <row r="6676" spans="1:11" x14ac:dyDescent="0.25">
      <c r="A6676" s="110"/>
      <c r="B6676" s="129"/>
      <c r="C6676" s="129"/>
      <c r="D6676" s="129"/>
      <c r="E6676" s="56"/>
      <c r="F6676" s="133"/>
      <c r="G6676" s="56"/>
      <c r="H6676" s="84"/>
      <c r="I6676" s="84"/>
      <c r="J6676" s="125"/>
      <c r="K6676" s="125"/>
    </row>
    <row r="6677" spans="1:11" x14ac:dyDescent="0.25">
      <c r="A6677" s="110"/>
      <c r="B6677" s="129"/>
      <c r="C6677" s="129"/>
      <c r="D6677" s="129"/>
      <c r="E6677" s="56"/>
      <c r="F6677" s="133"/>
      <c r="G6677" s="56"/>
      <c r="H6677" s="84"/>
      <c r="I6677" s="84"/>
      <c r="J6677" s="125"/>
      <c r="K6677" s="125"/>
    </row>
    <row r="6678" spans="1:11" x14ac:dyDescent="0.25">
      <c r="A6678" s="110"/>
      <c r="B6678" s="129"/>
      <c r="C6678" s="129"/>
      <c r="D6678" s="129"/>
      <c r="E6678" s="56"/>
      <c r="F6678" s="133"/>
      <c r="G6678" s="56"/>
      <c r="H6678" s="84"/>
      <c r="I6678" s="84"/>
      <c r="J6678" s="125"/>
      <c r="K6678" s="125"/>
    </row>
    <row r="6679" spans="1:11" x14ac:dyDescent="0.25">
      <c r="A6679" s="110"/>
      <c r="B6679" s="129"/>
      <c r="C6679" s="129"/>
      <c r="D6679" s="129"/>
      <c r="E6679" s="56"/>
      <c r="F6679" s="133"/>
      <c r="G6679" s="56"/>
      <c r="H6679" s="84"/>
      <c r="I6679" s="84"/>
      <c r="J6679" s="125"/>
      <c r="K6679" s="125"/>
    </row>
    <row r="6680" spans="1:11" x14ac:dyDescent="0.25">
      <c r="A6680" s="110"/>
      <c r="B6680" s="129"/>
      <c r="C6680" s="129"/>
      <c r="D6680" s="129"/>
      <c r="E6680" s="56"/>
      <c r="F6680" s="133"/>
      <c r="G6680" s="56"/>
      <c r="H6680" s="84"/>
      <c r="I6680" s="84"/>
      <c r="J6680" s="125"/>
      <c r="K6680" s="125"/>
    </row>
    <row r="6681" spans="1:11" x14ac:dyDescent="0.25">
      <c r="A6681" s="110"/>
      <c r="B6681" s="129"/>
      <c r="C6681" s="129"/>
      <c r="D6681" s="129"/>
      <c r="E6681" s="56"/>
      <c r="F6681" s="133"/>
      <c r="G6681" s="56"/>
      <c r="H6681" s="84"/>
      <c r="I6681" s="84"/>
      <c r="J6681" s="125"/>
      <c r="K6681" s="125"/>
    </row>
    <row r="6682" spans="1:11" x14ac:dyDescent="0.25">
      <c r="A6682" s="110"/>
      <c r="B6682" s="129"/>
      <c r="C6682" s="129"/>
      <c r="D6682" s="129"/>
      <c r="E6682" s="56"/>
      <c r="F6682" s="133"/>
      <c r="G6682" s="56"/>
      <c r="H6682" s="84"/>
      <c r="I6682" s="84"/>
      <c r="J6682" s="125"/>
      <c r="K6682" s="125"/>
    </row>
    <row r="6683" spans="1:11" x14ac:dyDescent="0.25">
      <c r="A6683" s="110"/>
      <c r="B6683" s="129"/>
      <c r="C6683" s="129"/>
      <c r="D6683" s="129"/>
      <c r="E6683" s="56"/>
      <c r="F6683" s="133"/>
      <c r="G6683" s="56"/>
      <c r="H6683" s="84"/>
      <c r="I6683" s="84"/>
      <c r="J6683" s="125"/>
      <c r="K6683" s="125"/>
    </row>
    <row r="6684" spans="1:11" x14ac:dyDescent="0.25">
      <c r="A6684" s="110"/>
      <c r="B6684" s="129"/>
      <c r="C6684" s="129"/>
      <c r="D6684" s="129"/>
      <c r="E6684" s="56"/>
      <c r="F6684" s="133"/>
      <c r="G6684" s="56"/>
      <c r="H6684" s="84"/>
      <c r="I6684" s="84"/>
      <c r="J6684" s="125"/>
      <c r="K6684" s="125"/>
    </row>
    <row r="6685" spans="1:11" x14ac:dyDescent="0.25">
      <c r="A6685" s="110"/>
      <c r="B6685" s="129"/>
      <c r="C6685" s="129"/>
      <c r="D6685" s="129"/>
      <c r="E6685" s="56"/>
      <c r="F6685" s="133"/>
      <c r="G6685" s="56"/>
      <c r="H6685" s="84"/>
      <c r="I6685" s="84"/>
      <c r="J6685" s="125"/>
      <c r="K6685" s="125"/>
    </row>
    <row r="6686" spans="1:11" x14ac:dyDescent="0.25">
      <c r="A6686" s="110"/>
      <c r="B6686" s="129"/>
      <c r="C6686" s="129"/>
      <c r="D6686" s="129"/>
      <c r="E6686" s="56"/>
      <c r="F6686" s="133"/>
      <c r="G6686" s="56"/>
      <c r="H6686" s="84"/>
      <c r="I6686" s="84"/>
      <c r="J6686" s="125"/>
      <c r="K6686" s="125"/>
    </row>
    <row r="6687" spans="1:11" x14ac:dyDescent="0.25">
      <c r="A6687" s="110"/>
      <c r="B6687" s="129"/>
      <c r="C6687" s="129"/>
      <c r="D6687" s="129"/>
      <c r="E6687" s="56"/>
      <c r="F6687" s="133"/>
      <c r="G6687" s="56"/>
      <c r="H6687" s="84"/>
      <c r="I6687" s="84"/>
      <c r="J6687" s="125"/>
      <c r="K6687" s="125"/>
    </row>
    <row r="6688" spans="1:11" x14ac:dyDescent="0.25">
      <c r="A6688" s="110"/>
      <c r="B6688" s="129"/>
      <c r="C6688" s="129"/>
      <c r="D6688" s="129"/>
      <c r="E6688" s="56"/>
      <c r="F6688" s="133"/>
      <c r="G6688" s="56"/>
      <c r="H6688" s="84"/>
      <c r="I6688" s="84"/>
      <c r="J6688" s="125"/>
      <c r="K6688" s="125"/>
    </row>
    <row r="6689" spans="1:11" x14ac:dyDescent="0.25">
      <c r="A6689" s="110"/>
      <c r="B6689" s="129"/>
      <c r="C6689" s="129"/>
      <c r="D6689" s="129"/>
      <c r="E6689" s="56"/>
      <c r="F6689" s="133"/>
      <c r="G6689" s="56"/>
      <c r="H6689" s="84"/>
      <c r="I6689" s="84"/>
      <c r="J6689" s="125"/>
      <c r="K6689" s="125"/>
    </row>
    <row r="6690" spans="1:11" x14ac:dyDescent="0.25">
      <c r="A6690" s="110"/>
      <c r="B6690" s="129"/>
      <c r="C6690" s="129"/>
      <c r="D6690" s="129"/>
      <c r="E6690" s="56"/>
      <c r="F6690" s="133"/>
      <c r="G6690" s="56"/>
      <c r="H6690" s="84"/>
      <c r="I6690" s="84"/>
      <c r="J6690" s="125"/>
      <c r="K6690" s="125"/>
    </row>
    <row r="6691" spans="1:11" x14ac:dyDescent="0.25">
      <c r="A6691" s="110"/>
      <c r="B6691" s="129"/>
      <c r="C6691" s="129"/>
      <c r="D6691" s="129"/>
      <c r="E6691" s="56"/>
      <c r="F6691" s="133"/>
      <c r="G6691" s="56"/>
      <c r="H6691" s="84"/>
      <c r="I6691" s="84"/>
      <c r="J6691" s="125"/>
      <c r="K6691" s="125"/>
    </row>
    <row r="6692" spans="1:11" x14ac:dyDescent="0.25">
      <c r="A6692" s="110"/>
      <c r="B6692" s="129"/>
      <c r="C6692" s="129"/>
      <c r="D6692" s="129"/>
      <c r="E6692" s="56"/>
      <c r="F6692" s="133"/>
      <c r="G6692" s="56"/>
      <c r="H6692" s="84"/>
      <c r="I6692" s="84"/>
      <c r="J6692" s="125"/>
      <c r="K6692" s="125"/>
    </row>
    <row r="6693" spans="1:11" x14ac:dyDescent="0.25">
      <c r="A6693" s="110"/>
      <c r="B6693" s="129"/>
      <c r="C6693" s="129"/>
      <c r="D6693" s="129"/>
      <c r="E6693" s="56"/>
      <c r="F6693" s="133"/>
      <c r="G6693" s="56"/>
      <c r="H6693" s="84"/>
      <c r="I6693" s="84"/>
      <c r="J6693" s="125"/>
      <c r="K6693" s="125"/>
    </row>
    <row r="6694" spans="1:11" x14ac:dyDescent="0.25">
      <c r="A6694" s="110"/>
      <c r="B6694" s="129"/>
      <c r="C6694" s="129"/>
      <c r="D6694" s="129"/>
      <c r="E6694" s="56"/>
      <c r="F6694" s="133"/>
      <c r="G6694" s="56"/>
      <c r="H6694" s="84"/>
      <c r="I6694" s="84"/>
      <c r="J6694" s="125"/>
      <c r="K6694" s="125"/>
    </row>
    <row r="6695" spans="1:11" x14ac:dyDescent="0.25">
      <c r="A6695" s="110"/>
      <c r="B6695" s="129"/>
      <c r="C6695" s="129"/>
      <c r="D6695" s="129"/>
      <c r="E6695" s="56"/>
      <c r="F6695" s="133"/>
      <c r="G6695" s="56"/>
      <c r="H6695" s="84"/>
      <c r="I6695" s="84"/>
      <c r="J6695" s="125"/>
      <c r="K6695" s="125"/>
    </row>
    <row r="6696" spans="1:11" x14ac:dyDescent="0.25">
      <c r="A6696" s="110"/>
      <c r="B6696" s="129"/>
      <c r="C6696" s="129"/>
      <c r="D6696" s="129"/>
      <c r="E6696" s="56"/>
      <c r="F6696" s="133"/>
      <c r="G6696" s="56"/>
      <c r="H6696" s="84"/>
      <c r="I6696" s="84"/>
      <c r="J6696" s="125"/>
      <c r="K6696" s="125"/>
    </row>
    <row r="6697" spans="1:11" x14ac:dyDescent="0.25">
      <c r="A6697" s="110"/>
      <c r="B6697" s="129"/>
      <c r="C6697" s="129"/>
      <c r="D6697" s="129"/>
      <c r="E6697" s="56"/>
      <c r="F6697" s="133"/>
      <c r="G6697" s="56"/>
      <c r="H6697" s="84"/>
      <c r="I6697" s="84"/>
      <c r="J6697" s="125"/>
      <c r="K6697" s="125"/>
    </row>
    <row r="6698" spans="1:11" x14ac:dyDescent="0.25">
      <c r="A6698" s="110"/>
      <c r="B6698" s="129"/>
      <c r="C6698" s="129"/>
      <c r="D6698" s="129"/>
      <c r="E6698" s="56"/>
      <c r="F6698" s="133"/>
      <c r="G6698" s="56"/>
      <c r="H6698" s="84"/>
      <c r="I6698" s="84"/>
      <c r="J6698" s="125"/>
      <c r="K6698" s="125"/>
    </row>
    <row r="6699" spans="1:11" x14ac:dyDescent="0.25">
      <c r="A6699" s="110"/>
      <c r="B6699" s="129"/>
      <c r="C6699" s="129"/>
      <c r="D6699" s="129"/>
      <c r="E6699" s="56"/>
      <c r="F6699" s="133"/>
      <c r="G6699" s="56"/>
      <c r="H6699" s="84"/>
      <c r="I6699" s="84"/>
      <c r="J6699" s="125"/>
      <c r="K6699" s="125"/>
    </row>
    <row r="6700" spans="1:11" x14ac:dyDescent="0.25">
      <c r="A6700" s="110"/>
      <c r="B6700" s="129"/>
      <c r="C6700" s="129"/>
      <c r="D6700" s="129"/>
      <c r="E6700" s="56"/>
      <c r="F6700" s="133"/>
      <c r="G6700" s="56"/>
      <c r="H6700" s="84"/>
      <c r="I6700" s="84"/>
      <c r="J6700" s="125"/>
      <c r="K6700" s="125"/>
    </row>
    <row r="6701" spans="1:11" x14ac:dyDescent="0.25">
      <c r="A6701" s="110"/>
      <c r="B6701" s="129"/>
      <c r="C6701" s="129"/>
      <c r="D6701" s="129"/>
      <c r="E6701" s="56"/>
      <c r="F6701" s="133"/>
      <c r="G6701" s="56"/>
      <c r="H6701" s="84"/>
      <c r="I6701" s="84"/>
      <c r="J6701" s="125"/>
      <c r="K6701" s="125"/>
    </row>
    <row r="6702" spans="1:11" x14ac:dyDescent="0.25">
      <c r="A6702" s="110"/>
      <c r="B6702" s="129"/>
      <c r="C6702" s="129"/>
      <c r="D6702" s="129"/>
      <c r="E6702" s="56"/>
      <c r="F6702" s="133"/>
      <c r="G6702" s="56"/>
      <c r="H6702" s="84"/>
      <c r="I6702" s="84"/>
      <c r="J6702" s="125"/>
      <c r="K6702" s="125"/>
    </row>
    <row r="6703" spans="1:11" x14ac:dyDescent="0.25">
      <c r="A6703" s="110"/>
      <c r="B6703" s="129"/>
      <c r="C6703" s="129"/>
      <c r="D6703" s="129"/>
      <c r="E6703" s="56"/>
      <c r="F6703" s="133"/>
      <c r="G6703" s="56"/>
      <c r="H6703" s="84"/>
      <c r="I6703" s="84"/>
      <c r="J6703" s="125"/>
      <c r="K6703" s="125"/>
    </row>
    <row r="6704" spans="1:11" x14ac:dyDescent="0.25">
      <c r="A6704" s="110"/>
      <c r="B6704" s="129"/>
      <c r="C6704" s="129"/>
      <c r="D6704" s="129"/>
      <c r="E6704" s="56"/>
      <c r="F6704" s="133"/>
      <c r="G6704" s="56"/>
      <c r="H6704" s="84"/>
      <c r="I6704" s="84"/>
      <c r="J6704" s="125"/>
      <c r="K6704" s="125"/>
    </row>
    <row r="6705" spans="1:11" x14ac:dyDescent="0.25">
      <c r="A6705" s="110"/>
      <c r="B6705" s="129"/>
      <c r="C6705" s="129"/>
      <c r="D6705" s="129"/>
      <c r="E6705" s="56"/>
      <c r="F6705" s="133"/>
      <c r="G6705" s="56"/>
      <c r="H6705" s="84"/>
      <c r="I6705" s="84"/>
      <c r="J6705" s="125"/>
      <c r="K6705" s="125"/>
    </row>
    <row r="6706" spans="1:11" x14ac:dyDescent="0.25">
      <c r="A6706" s="110"/>
      <c r="B6706" s="129"/>
      <c r="C6706" s="129"/>
      <c r="D6706" s="129"/>
      <c r="E6706" s="56"/>
      <c r="F6706" s="133"/>
      <c r="G6706" s="56"/>
      <c r="H6706" s="84"/>
      <c r="I6706" s="84"/>
      <c r="J6706" s="125"/>
      <c r="K6706" s="125"/>
    </row>
    <row r="6707" spans="1:11" x14ac:dyDescent="0.25">
      <c r="A6707" s="110"/>
      <c r="B6707" s="129"/>
      <c r="C6707" s="129"/>
      <c r="D6707" s="129"/>
      <c r="E6707" s="56"/>
      <c r="F6707" s="133"/>
      <c r="G6707" s="56"/>
      <c r="H6707" s="84"/>
      <c r="I6707" s="84"/>
      <c r="J6707" s="125"/>
      <c r="K6707" s="125"/>
    </row>
    <row r="6708" spans="1:11" x14ac:dyDescent="0.25">
      <c r="A6708" s="110"/>
      <c r="B6708" s="129"/>
      <c r="C6708" s="129"/>
      <c r="D6708" s="129"/>
      <c r="E6708" s="56"/>
      <c r="F6708" s="133"/>
      <c r="G6708" s="56"/>
      <c r="H6708" s="84"/>
      <c r="I6708" s="84"/>
      <c r="J6708" s="125"/>
      <c r="K6708" s="125"/>
    </row>
    <row r="6709" spans="1:11" x14ac:dyDescent="0.25">
      <c r="A6709" s="110"/>
      <c r="B6709" s="129"/>
      <c r="C6709" s="129"/>
      <c r="D6709" s="129"/>
      <c r="E6709" s="56"/>
      <c r="F6709" s="133"/>
      <c r="G6709" s="56"/>
      <c r="H6709" s="84"/>
      <c r="I6709" s="84"/>
      <c r="J6709" s="125"/>
      <c r="K6709" s="125"/>
    </row>
    <row r="6710" spans="1:11" x14ac:dyDescent="0.25">
      <c r="A6710" s="110"/>
      <c r="B6710" s="129"/>
      <c r="C6710" s="129"/>
      <c r="D6710" s="129"/>
      <c r="E6710" s="56"/>
      <c r="F6710" s="133"/>
      <c r="G6710" s="56"/>
      <c r="H6710" s="84"/>
      <c r="I6710" s="84"/>
      <c r="J6710" s="125"/>
      <c r="K6710" s="125"/>
    </row>
    <row r="6711" spans="1:11" x14ac:dyDescent="0.25">
      <c r="A6711" s="110"/>
      <c r="B6711" s="129"/>
      <c r="C6711" s="129"/>
      <c r="D6711" s="129"/>
      <c r="E6711" s="56"/>
      <c r="F6711" s="133"/>
      <c r="G6711" s="56"/>
      <c r="H6711" s="84"/>
      <c r="I6711" s="84"/>
      <c r="J6711" s="125"/>
      <c r="K6711" s="125"/>
    </row>
    <row r="6712" spans="1:11" x14ac:dyDescent="0.25">
      <c r="A6712" s="110"/>
      <c r="B6712" s="129"/>
      <c r="C6712" s="129"/>
      <c r="D6712" s="129"/>
      <c r="E6712" s="56"/>
      <c r="F6712" s="133"/>
      <c r="G6712" s="56"/>
      <c r="H6712" s="84"/>
      <c r="I6712" s="84"/>
      <c r="J6712" s="125"/>
      <c r="K6712" s="125"/>
    </row>
    <row r="6713" spans="1:11" x14ac:dyDescent="0.25">
      <c r="A6713" s="110"/>
      <c r="B6713" s="129"/>
      <c r="C6713" s="129"/>
      <c r="D6713" s="129"/>
      <c r="E6713" s="56"/>
      <c r="F6713" s="133"/>
      <c r="G6713" s="56"/>
      <c r="H6713" s="84"/>
      <c r="I6713" s="84"/>
      <c r="J6713" s="125"/>
      <c r="K6713" s="125"/>
    </row>
    <row r="6714" spans="1:11" x14ac:dyDescent="0.25">
      <c r="A6714" s="110"/>
      <c r="B6714" s="129"/>
      <c r="C6714" s="129"/>
      <c r="D6714" s="129"/>
      <c r="E6714" s="56"/>
      <c r="F6714" s="133"/>
      <c r="G6714" s="56"/>
      <c r="H6714" s="84"/>
      <c r="I6714" s="84"/>
      <c r="J6714" s="125"/>
      <c r="K6714" s="125"/>
    </row>
    <row r="6715" spans="1:11" x14ac:dyDescent="0.25">
      <c r="A6715" s="110"/>
      <c r="B6715" s="129"/>
      <c r="C6715" s="129"/>
      <c r="D6715" s="129"/>
      <c r="E6715" s="56"/>
      <c r="F6715" s="133"/>
      <c r="G6715" s="56"/>
      <c r="H6715" s="84"/>
      <c r="I6715" s="84"/>
      <c r="J6715" s="125"/>
      <c r="K6715" s="125"/>
    </row>
    <row r="6716" spans="1:11" x14ac:dyDescent="0.25">
      <c r="A6716" s="110"/>
      <c r="B6716" s="129"/>
      <c r="C6716" s="129"/>
      <c r="D6716" s="129"/>
      <c r="E6716" s="56"/>
      <c r="F6716" s="133"/>
      <c r="G6716" s="56"/>
      <c r="H6716" s="84"/>
      <c r="I6716" s="84"/>
      <c r="J6716" s="125"/>
      <c r="K6716" s="125"/>
    </row>
    <row r="6717" spans="1:11" x14ac:dyDescent="0.25">
      <c r="A6717" s="110"/>
      <c r="B6717" s="129"/>
      <c r="C6717" s="129"/>
      <c r="D6717" s="129"/>
      <c r="E6717" s="56"/>
      <c r="F6717" s="133"/>
      <c r="G6717" s="56"/>
      <c r="H6717" s="84"/>
      <c r="I6717" s="84"/>
      <c r="J6717" s="125"/>
      <c r="K6717" s="125"/>
    </row>
    <row r="6718" spans="1:11" x14ac:dyDescent="0.25">
      <c r="A6718" s="110"/>
      <c r="B6718" s="129"/>
      <c r="C6718" s="129"/>
      <c r="D6718" s="129"/>
      <c r="E6718" s="56"/>
      <c r="F6718" s="133"/>
      <c r="G6718" s="56"/>
      <c r="H6718" s="84"/>
      <c r="I6718" s="84"/>
      <c r="J6718" s="125"/>
      <c r="K6718" s="125"/>
    </row>
    <row r="6719" spans="1:11" x14ac:dyDescent="0.25">
      <c r="A6719" s="110"/>
      <c r="B6719" s="129"/>
      <c r="C6719" s="129"/>
      <c r="D6719" s="129"/>
      <c r="E6719" s="56"/>
      <c r="F6719" s="133"/>
      <c r="G6719" s="56"/>
      <c r="H6719" s="84"/>
      <c r="I6719" s="84"/>
      <c r="J6719" s="125"/>
      <c r="K6719" s="125"/>
    </row>
    <row r="6720" spans="1:11" x14ac:dyDescent="0.25">
      <c r="A6720" s="110"/>
      <c r="B6720" s="129"/>
      <c r="C6720" s="129"/>
      <c r="D6720" s="129"/>
      <c r="E6720" s="56"/>
      <c r="F6720" s="133"/>
      <c r="G6720" s="56"/>
      <c r="H6720" s="84"/>
      <c r="I6720" s="84"/>
      <c r="J6720" s="125"/>
      <c r="K6720" s="125"/>
    </row>
    <row r="6721" spans="1:11" x14ac:dyDescent="0.25">
      <c r="A6721" s="110"/>
      <c r="B6721" s="129"/>
      <c r="C6721" s="129"/>
      <c r="D6721" s="129"/>
      <c r="E6721" s="56"/>
      <c r="F6721" s="133"/>
      <c r="G6721" s="56"/>
      <c r="H6721" s="84"/>
      <c r="I6721" s="84"/>
      <c r="J6721" s="125"/>
      <c r="K6721" s="125"/>
    </row>
    <row r="6722" spans="1:11" x14ac:dyDescent="0.25">
      <c r="A6722" s="110"/>
      <c r="B6722" s="129"/>
      <c r="C6722" s="129"/>
      <c r="D6722" s="129"/>
      <c r="E6722" s="56"/>
      <c r="F6722" s="133"/>
      <c r="G6722" s="56"/>
      <c r="H6722" s="84"/>
      <c r="I6722" s="84"/>
      <c r="J6722" s="125"/>
      <c r="K6722" s="125"/>
    </row>
    <row r="6723" spans="1:11" x14ac:dyDescent="0.25">
      <c r="A6723" s="110"/>
      <c r="B6723" s="129"/>
      <c r="C6723" s="129"/>
      <c r="D6723" s="129"/>
      <c r="E6723" s="56"/>
      <c r="F6723" s="133"/>
      <c r="G6723" s="56"/>
      <c r="H6723" s="84"/>
      <c r="I6723" s="84"/>
      <c r="J6723" s="125"/>
      <c r="K6723" s="125"/>
    </row>
    <row r="6724" spans="1:11" x14ac:dyDescent="0.25">
      <c r="A6724" s="110"/>
      <c r="B6724" s="129"/>
      <c r="C6724" s="129"/>
      <c r="D6724" s="129"/>
      <c r="E6724" s="56"/>
      <c r="F6724" s="133"/>
      <c r="G6724" s="56"/>
      <c r="H6724" s="84"/>
      <c r="I6724" s="84"/>
      <c r="J6724" s="125"/>
      <c r="K6724" s="125"/>
    </row>
    <row r="6725" spans="1:11" x14ac:dyDescent="0.25">
      <c r="A6725" s="110"/>
      <c r="B6725" s="129"/>
      <c r="C6725" s="129"/>
      <c r="D6725" s="129"/>
      <c r="E6725" s="56"/>
      <c r="F6725" s="133"/>
      <c r="G6725" s="56"/>
      <c r="H6725" s="84"/>
      <c r="I6725" s="84"/>
      <c r="J6725" s="125"/>
      <c r="K6725" s="125"/>
    </row>
    <row r="6726" spans="1:11" x14ac:dyDescent="0.25">
      <c r="A6726" s="110"/>
      <c r="B6726" s="129"/>
      <c r="C6726" s="129"/>
      <c r="D6726" s="129"/>
      <c r="E6726" s="56"/>
      <c r="F6726" s="133"/>
      <c r="G6726" s="56"/>
      <c r="H6726" s="84"/>
      <c r="I6726" s="84"/>
      <c r="J6726" s="125"/>
      <c r="K6726" s="125"/>
    </row>
    <row r="6727" spans="1:11" x14ac:dyDescent="0.25">
      <c r="A6727" s="110"/>
      <c r="B6727" s="129"/>
      <c r="C6727" s="129"/>
      <c r="D6727" s="129"/>
      <c r="E6727" s="56"/>
      <c r="F6727" s="133"/>
      <c r="G6727" s="56"/>
      <c r="H6727" s="84"/>
      <c r="I6727" s="84"/>
      <c r="J6727" s="125"/>
      <c r="K6727" s="125"/>
    </row>
    <row r="6728" spans="1:11" x14ac:dyDescent="0.25">
      <c r="A6728" s="110"/>
      <c r="B6728" s="129"/>
      <c r="C6728" s="129"/>
      <c r="D6728" s="129"/>
      <c r="E6728" s="56"/>
      <c r="F6728" s="133"/>
      <c r="G6728" s="56"/>
      <c r="H6728" s="84"/>
      <c r="I6728" s="84"/>
      <c r="J6728" s="125"/>
      <c r="K6728" s="125"/>
    </row>
    <row r="6729" spans="1:11" x14ac:dyDescent="0.25">
      <c r="A6729" s="110"/>
      <c r="B6729" s="129"/>
      <c r="C6729" s="129"/>
      <c r="D6729" s="129"/>
      <c r="E6729" s="56"/>
      <c r="F6729" s="133"/>
      <c r="G6729" s="56"/>
      <c r="H6729" s="84"/>
      <c r="I6729" s="84"/>
      <c r="J6729" s="125"/>
      <c r="K6729" s="125"/>
    </row>
    <row r="6730" spans="1:11" x14ac:dyDescent="0.25">
      <c r="A6730" s="110"/>
      <c r="B6730" s="129"/>
      <c r="C6730" s="129"/>
      <c r="D6730" s="129"/>
      <c r="E6730" s="56"/>
      <c r="F6730" s="133"/>
      <c r="G6730" s="56"/>
      <c r="H6730" s="84"/>
      <c r="I6730" s="84"/>
      <c r="J6730" s="125"/>
      <c r="K6730" s="125"/>
    </row>
    <row r="6731" spans="1:11" x14ac:dyDescent="0.25">
      <c r="A6731" s="110"/>
      <c r="B6731" s="129"/>
      <c r="C6731" s="129"/>
      <c r="D6731" s="129"/>
      <c r="E6731" s="56"/>
      <c r="F6731" s="133"/>
      <c r="G6731" s="56"/>
      <c r="H6731" s="84"/>
      <c r="I6731" s="84"/>
      <c r="J6731" s="125"/>
      <c r="K6731" s="125"/>
    </row>
    <row r="6732" spans="1:11" x14ac:dyDescent="0.25">
      <c r="A6732" s="110"/>
      <c r="B6732" s="129"/>
      <c r="C6732" s="129"/>
      <c r="D6732" s="129"/>
      <c r="E6732" s="56"/>
      <c r="F6732" s="133"/>
      <c r="G6732" s="56"/>
      <c r="H6732" s="84"/>
      <c r="I6732" s="84"/>
      <c r="J6732" s="125"/>
      <c r="K6732" s="125"/>
    </row>
    <row r="6733" spans="1:11" x14ac:dyDescent="0.25">
      <c r="A6733" s="110"/>
      <c r="B6733" s="129"/>
      <c r="C6733" s="129"/>
      <c r="D6733" s="129"/>
      <c r="E6733" s="56"/>
      <c r="F6733" s="133"/>
      <c r="G6733" s="56"/>
      <c r="H6733" s="84"/>
      <c r="I6733" s="84"/>
      <c r="J6733" s="125"/>
      <c r="K6733" s="125"/>
    </row>
    <row r="6734" spans="1:11" x14ac:dyDescent="0.25">
      <c r="A6734" s="110"/>
      <c r="B6734" s="129"/>
      <c r="C6734" s="129"/>
      <c r="D6734" s="129"/>
      <c r="E6734" s="56"/>
      <c r="F6734" s="133"/>
      <c r="G6734" s="56"/>
      <c r="H6734" s="84"/>
      <c r="I6734" s="84"/>
      <c r="J6734" s="125"/>
      <c r="K6734" s="125"/>
    </row>
    <row r="6735" spans="1:11" x14ac:dyDescent="0.25">
      <c r="A6735" s="110"/>
      <c r="B6735" s="129"/>
      <c r="C6735" s="129"/>
      <c r="D6735" s="129"/>
      <c r="E6735" s="56"/>
      <c r="F6735" s="133"/>
      <c r="G6735" s="56"/>
      <c r="H6735" s="84"/>
      <c r="I6735" s="84"/>
      <c r="J6735" s="125"/>
      <c r="K6735" s="125"/>
    </row>
    <row r="6736" spans="1:11" x14ac:dyDescent="0.25">
      <c r="A6736" s="110"/>
      <c r="B6736" s="129"/>
      <c r="C6736" s="129"/>
      <c r="D6736" s="129"/>
      <c r="E6736" s="56"/>
      <c r="F6736" s="133"/>
      <c r="G6736" s="56"/>
      <c r="H6736" s="84"/>
      <c r="I6736" s="84"/>
      <c r="J6736" s="125"/>
      <c r="K6736" s="125"/>
    </row>
    <row r="6737" spans="1:11" x14ac:dyDescent="0.25">
      <c r="A6737" s="110"/>
      <c r="B6737" s="129"/>
      <c r="C6737" s="129"/>
      <c r="D6737" s="129"/>
      <c r="E6737" s="56"/>
      <c r="F6737" s="133"/>
      <c r="G6737" s="56"/>
      <c r="H6737" s="84"/>
      <c r="I6737" s="84"/>
      <c r="J6737" s="125"/>
      <c r="K6737" s="125"/>
    </row>
    <row r="6738" spans="1:11" x14ac:dyDescent="0.25">
      <c r="A6738" s="110"/>
      <c r="B6738" s="129"/>
      <c r="C6738" s="129"/>
      <c r="D6738" s="129"/>
      <c r="E6738" s="56"/>
      <c r="F6738" s="133"/>
      <c r="G6738" s="56"/>
      <c r="H6738" s="84"/>
      <c r="I6738" s="84"/>
      <c r="J6738" s="125"/>
      <c r="K6738" s="125"/>
    </row>
    <row r="6739" spans="1:11" x14ac:dyDescent="0.25">
      <c r="A6739" s="110"/>
      <c r="B6739" s="129"/>
      <c r="C6739" s="129"/>
      <c r="D6739" s="129"/>
      <c r="E6739" s="56"/>
      <c r="F6739" s="133"/>
      <c r="G6739" s="56"/>
      <c r="H6739" s="84"/>
      <c r="I6739" s="84"/>
      <c r="J6739" s="125"/>
      <c r="K6739" s="125"/>
    </row>
    <row r="6740" spans="1:11" x14ac:dyDescent="0.25">
      <c r="A6740" s="110"/>
      <c r="B6740" s="129"/>
      <c r="C6740" s="129"/>
      <c r="D6740" s="129"/>
      <c r="E6740" s="56"/>
      <c r="F6740" s="133"/>
      <c r="G6740" s="56"/>
      <c r="H6740" s="84"/>
      <c r="I6740" s="84"/>
      <c r="J6740" s="125"/>
      <c r="K6740" s="125"/>
    </row>
    <row r="6741" spans="1:11" x14ac:dyDescent="0.25">
      <c r="A6741" s="110"/>
      <c r="B6741" s="129"/>
      <c r="C6741" s="129"/>
      <c r="D6741" s="129"/>
      <c r="E6741" s="56"/>
      <c r="F6741" s="133"/>
      <c r="G6741" s="56"/>
      <c r="H6741" s="84"/>
      <c r="I6741" s="84"/>
      <c r="J6741" s="125"/>
      <c r="K6741" s="125"/>
    </row>
    <row r="6742" spans="1:11" x14ac:dyDescent="0.25">
      <c r="A6742" s="110"/>
      <c r="B6742" s="129"/>
      <c r="C6742" s="129"/>
      <c r="D6742" s="129"/>
      <c r="E6742" s="56"/>
      <c r="F6742" s="133"/>
      <c r="G6742" s="56"/>
      <c r="H6742" s="84"/>
      <c r="I6742" s="84"/>
      <c r="J6742" s="125"/>
      <c r="K6742" s="125"/>
    </row>
    <row r="6743" spans="1:11" x14ac:dyDescent="0.25">
      <c r="A6743" s="110"/>
      <c r="B6743" s="129"/>
      <c r="C6743" s="129"/>
      <c r="D6743" s="129"/>
      <c r="E6743" s="56"/>
      <c r="F6743" s="133"/>
      <c r="G6743" s="56"/>
      <c r="H6743" s="84"/>
      <c r="I6743" s="84"/>
      <c r="J6743" s="125"/>
      <c r="K6743" s="125"/>
    </row>
    <row r="6744" spans="1:11" x14ac:dyDescent="0.25">
      <c r="A6744" s="110"/>
      <c r="B6744" s="129"/>
      <c r="C6744" s="129"/>
      <c r="D6744" s="129"/>
      <c r="E6744" s="56"/>
      <c r="F6744" s="133"/>
      <c r="G6744" s="56"/>
      <c r="H6744" s="84"/>
      <c r="I6744" s="84"/>
      <c r="J6744" s="125"/>
      <c r="K6744" s="125"/>
    </row>
    <row r="6745" spans="1:11" x14ac:dyDescent="0.25">
      <c r="A6745" s="110"/>
      <c r="B6745" s="129"/>
      <c r="C6745" s="129"/>
      <c r="D6745" s="129"/>
      <c r="E6745" s="56"/>
      <c r="F6745" s="133"/>
      <c r="G6745" s="56"/>
      <c r="H6745" s="84"/>
      <c r="I6745" s="84"/>
      <c r="J6745" s="125"/>
      <c r="K6745" s="125"/>
    </row>
    <row r="6746" spans="1:11" x14ac:dyDescent="0.25">
      <c r="A6746" s="110"/>
      <c r="B6746" s="129"/>
      <c r="C6746" s="129"/>
      <c r="D6746" s="129"/>
      <c r="E6746" s="56"/>
      <c r="F6746" s="133"/>
      <c r="G6746" s="56"/>
      <c r="H6746" s="84"/>
      <c r="I6746" s="84"/>
      <c r="J6746" s="125"/>
      <c r="K6746" s="125"/>
    </row>
    <row r="6747" spans="1:11" x14ac:dyDescent="0.25">
      <c r="A6747" s="110"/>
      <c r="B6747" s="129"/>
      <c r="C6747" s="129"/>
      <c r="D6747" s="129"/>
      <c r="E6747" s="56"/>
      <c r="F6747" s="133"/>
      <c r="G6747" s="56"/>
      <c r="H6747" s="84"/>
      <c r="I6747" s="84"/>
      <c r="J6747" s="125"/>
      <c r="K6747" s="125"/>
    </row>
    <row r="6748" spans="1:11" x14ac:dyDescent="0.25">
      <c r="A6748" s="110"/>
      <c r="B6748" s="129"/>
      <c r="C6748" s="129"/>
      <c r="D6748" s="129"/>
      <c r="E6748" s="56"/>
      <c r="F6748" s="133"/>
      <c r="G6748" s="56"/>
      <c r="H6748" s="84"/>
      <c r="I6748" s="84"/>
      <c r="J6748" s="125"/>
      <c r="K6748" s="125"/>
    </row>
    <row r="6749" spans="1:11" x14ac:dyDescent="0.25">
      <c r="A6749" s="110"/>
      <c r="B6749" s="129"/>
      <c r="C6749" s="129"/>
      <c r="D6749" s="129"/>
      <c r="E6749" s="56"/>
      <c r="F6749" s="133"/>
      <c r="G6749" s="56"/>
      <c r="H6749" s="84"/>
      <c r="I6749" s="84"/>
      <c r="J6749" s="125"/>
      <c r="K6749" s="125"/>
    </row>
    <row r="6750" spans="1:11" x14ac:dyDescent="0.25">
      <c r="A6750" s="110"/>
      <c r="B6750" s="129"/>
      <c r="C6750" s="129"/>
      <c r="D6750" s="129"/>
      <c r="E6750" s="56"/>
      <c r="F6750" s="133"/>
      <c r="G6750" s="56"/>
      <c r="H6750" s="84"/>
      <c r="I6750" s="84"/>
      <c r="J6750" s="125"/>
      <c r="K6750" s="125"/>
    </row>
    <row r="6751" spans="1:11" x14ac:dyDescent="0.25">
      <c r="A6751" s="110"/>
      <c r="B6751" s="129"/>
      <c r="C6751" s="129"/>
      <c r="D6751" s="129"/>
      <c r="E6751" s="56"/>
      <c r="F6751" s="133"/>
      <c r="G6751" s="56"/>
      <c r="H6751" s="84"/>
      <c r="I6751" s="84"/>
      <c r="J6751" s="125"/>
      <c r="K6751" s="125"/>
    </row>
    <row r="6752" spans="1:11" x14ac:dyDescent="0.25">
      <c r="A6752" s="110"/>
      <c r="B6752" s="129"/>
      <c r="C6752" s="129"/>
      <c r="D6752" s="129"/>
      <c r="E6752" s="56"/>
      <c r="F6752" s="133"/>
      <c r="G6752" s="56"/>
      <c r="H6752" s="84"/>
      <c r="I6752" s="84"/>
      <c r="J6752" s="125"/>
      <c r="K6752" s="125"/>
    </row>
    <row r="6753" spans="1:11" x14ac:dyDescent="0.25">
      <c r="A6753" s="110"/>
      <c r="B6753" s="129"/>
      <c r="C6753" s="129"/>
      <c r="D6753" s="129"/>
      <c r="E6753" s="56"/>
      <c r="F6753" s="133"/>
      <c r="G6753" s="56"/>
      <c r="H6753" s="84"/>
      <c r="I6753" s="84"/>
      <c r="J6753" s="125"/>
      <c r="K6753" s="125"/>
    </row>
    <row r="6754" spans="1:11" x14ac:dyDescent="0.25">
      <c r="A6754" s="110"/>
      <c r="B6754" s="129"/>
      <c r="C6754" s="129"/>
      <c r="D6754" s="129"/>
      <c r="E6754" s="56"/>
      <c r="F6754" s="133"/>
      <c r="G6754" s="56"/>
      <c r="H6754" s="84"/>
      <c r="I6754" s="84"/>
      <c r="J6754" s="125"/>
      <c r="K6754" s="125"/>
    </row>
    <row r="6755" spans="1:11" x14ac:dyDescent="0.25">
      <c r="A6755" s="110"/>
      <c r="B6755" s="129"/>
      <c r="C6755" s="129"/>
      <c r="D6755" s="129"/>
      <c r="E6755" s="56"/>
      <c r="F6755" s="133"/>
      <c r="G6755" s="56"/>
      <c r="H6755" s="84"/>
      <c r="I6755" s="84"/>
      <c r="J6755" s="125"/>
      <c r="K6755" s="125"/>
    </row>
    <row r="6756" spans="1:11" x14ac:dyDescent="0.25">
      <c r="A6756" s="110"/>
      <c r="B6756" s="129"/>
      <c r="C6756" s="129"/>
      <c r="D6756" s="129"/>
      <c r="E6756" s="56"/>
      <c r="F6756" s="133"/>
      <c r="G6756" s="56"/>
      <c r="H6756" s="84"/>
      <c r="I6756" s="84"/>
      <c r="J6756" s="125"/>
      <c r="K6756" s="125"/>
    </row>
    <row r="6757" spans="1:11" x14ac:dyDescent="0.25">
      <c r="A6757" s="110"/>
      <c r="B6757" s="129"/>
      <c r="C6757" s="129"/>
      <c r="D6757" s="129"/>
      <c r="E6757" s="56"/>
      <c r="F6757" s="133"/>
      <c r="G6757" s="56"/>
      <c r="H6757" s="84"/>
      <c r="I6757" s="84"/>
      <c r="J6757" s="125"/>
      <c r="K6757" s="125"/>
    </row>
    <row r="6758" spans="1:11" x14ac:dyDescent="0.25">
      <c r="A6758" s="110"/>
      <c r="B6758" s="129"/>
      <c r="C6758" s="129"/>
      <c r="D6758" s="129"/>
      <c r="E6758" s="56"/>
      <c r="F6758" s="133"/>
      <c r="G6758" s="56"/>
      <c r="H6758" s="84"/>
      <c r="I6758" s="84"/>
      <c r="J6758" s="125"/>
      <c r="K6758" s="125"/>
    </row>
    <row r="6759" spans="1:11" x14ac:dyDescent="0.25">
      <c r="A6759" s="110"/>
      <c r="B6759" s="129"/>
      <c r="C6759" s="129"/>
      <c r="D6759" s="129"/>
      <c r="E6759" s="56"/>
      <c r="F6759" s="133"/>
      <c r="G6759" s="56"/>
      <c r="H6759" s="84"/>
      <c r="I6759" s="84"/>
      <c r="J6759" s="125"/>
      <c r="K6759" s="125"/>
    </row>
    <row r="6760" spans="1:11" x14ac:dyDescent="0.25">
      <c r="A6760" s="110"/>
      <c r="B6760" s="129"/>
      <c r="C6760" s="129"/>
      <c r="D6760" s="129"/>
      <c r="E6760" s="56"/>
      <c r="F6760" s="133"/>
      <c r="G6760" s="56"/>
      <c r="H6760" s="84"/>
      <c r="I6760" s="84"/>
      <c r="J6760" s="125"/>
      <c r="K6760" s="125"/>
    </row>
    <row r="6761" spans="1:11" x14ac:dyDescent="0.25">
      <c r="A6761" s="110"/>
      <c r="B6761" s="129"/>
      <c r="C6761" s="129"/>
      <c r="D6761" s="129"/>
      <c r="E6761" s="56"/>
      <c r="F6761" s="133"/>
      <c r="G6761" s="56"/>
      <c r="H6761" s="84"/>
      <c r="I6761" s="84"/>
      <c r="J6761" s="125"/>
      <c r="K6761" s="125"/>
    </row>
    <row r="6762" spans="1:11" x14ac:dyDescent="0.25">
      <c r="A6762" s="110"/>
      <c r="B6762" s="129"/>
      <c r="C6762" s="129"/>
      <c r="D6762" s="129"/>
      <c r="E6762" s="56"/>
      <c r="F6762" s="133"/>
      <c r="G6762" s="56"/>
      <c r="H6762" s="84"/>
      <c r="I6762" s="84"/>
      <c r="J6762" s="125"/>
      <c r="K6762" s="125"/>
    </row>
    <row r="6763" spans="1:11" x14ac:dyDescent="0.25">
      <c r="A6763" s="110"/>
      <c r="B6763" s="129"/>
      <c r="C6763" s="129"/>
      <c r="D6763" s="129"/>
      <c r="E6763" s="56"/>
      <c r="F6763" s="133"/>
      <c r="G6763" s="56"/>
      <c r="H6763" s="84"/>
      <c r="I6763" s="84"/>
      <c r="J6763" s="125"/>
      <c r="K6763" s="125"/>
    </row>
    <row r="6764" spans="1:11" x14ac:dyDescent="0.25">
      <c r="A6764" s="110"/>
      <c r="B6764" s="129"/>
      <c r="C6764" s="129"/>
      <c r="D6764" s="129"/>
      <c r="E6764" s="56"/>
      <c r="F6764" s="133"/>
      <c r="G6764" s="56"/>
      <c r="H6764" s="84"/>
      <c r="I6764" s="84"/>
      <c r="J6764" s="125"/>
      <c r="K6764" s="125"/>
    </row>
    <row r="6765" spans="1:11" x14ac:dyDescent="0.25">
      <c r="A6765" s="110"/>
      <c r="B6765" s="129"/>
      <c r="C6765" s="129"/>
      <c r="D6765" s="129"/>
      <c r="E6765" s="56"/>
      <c r="F6765" s="133"/>
      <c r="G6765" s="56"/>
      <c r="H6765" s="84"/>
      <c r="I6765" s="84"/>
      <c r="J6765" s="125"/>
      <c r="K6765" s="125"/>
    </row>
    <row r="6766" spans="1:11" x14ac:dyDescent="0.25">
      <c r="A6766" s="110"/>
      <c r="B6766" s="129"/>
      <c r="C6766" s="129"/>
      <c r="D6766" s="129"/>
      <c r="E6766" s="56"/>
      <c r="F6766" s="133"/>
      <c r="G6766" s="56"/>
      <c r="H6766" s="84"/>
      <c r="I6766" s="84"/>
      <c r="J6766" s="125"/>
      <c r="K6766" s="125"/>
    </row>
    <row r="6767" spans="1:11" x14ac:dyDescent="0.25">
      <c r="A6767" s="110"/>
      <c r="B6767" s="129"/>
      <c r="C6767" s="129"/>
      <c r="D6767" s="129"/>
      <c r="E6767" s="56"/>
      <c r="F6767" s="133"/>
      <c r="G6767" s="56"/>
      <c r="H6767" s="84"/>
      <c r="I6767" s="84"/>
      <c r="J6767" s="125"/>
      <c r="K6767" s="125"/>
    </row>
    <row r="6768" spans="1:11" x14ac:dyDescent="0.25">
      <c r="A6768" s="110"/>
      <c r="B6768" s="129"/>
      <c r="C6768" s="129"/>
      <c r="D6768" s="129"/>
      <c r="E6768" s="56"/>
      <c r="F6768" s="133"/>
      <c r="G6768" s="56"/>
      <c r="H6768" s="84"/>
      <c r="I6768" s="84"/>
      <c r="J6768" s="125"/>
      <c r="K6768" s="125"/>
    </row>
    <row r="6769" spans="1:11" x14ac:dyDescent="0.25">
      <c r="A6769" s="110"/>
      <c r="B6769" s="129"/>
      <c r="C6769" s="129"/>
      <c r="D6769" s="129"/>
      <c r="E6769" s="56"/>
      <c r="F6769" s="133"/>
      <c r="G6769" s="56"/>
      <c r="H6769" s="84"/>
      <c r="I6769" s="84"/>
      <c r="J6769" s="125"/>
      <c r="K6769" s="125"/>
    </row>
    <row r="6770" spans="1:11" x14ac:dyDescent="0.25">
      <c r="A6770" s="110"/>
      <c r="B6770" s="129"/>
      <c r="C6770" s="129"/>
      <c r="D6770" s="129"/>
      <c r="E6770" s="56"/>
      <c r="F6770" s="133"/>
      <c r="G6770" s="56"/>
      <c r="H6770" s="84"/>
      <c r="I6770" s="84"/>
      <c r="J6770" s="125"/>
      <c r="K6770" s="125"/>
    </row>
    <row r="6771" spans="1:11" x14ac:dyDescent="0.25">
      <c r="A6771" s="110"/>
      <c r="B6771" s="129"/>
      <c r="C6771" s="129"/>
      <c r="D6771" s="129"/>
      <c r="E6771" s="56"/>
      <c r="F6771" s="133"/>
      <c r="G6771" s="56"/>
      <c r="H6771" s="84"/>
      <c r="I6771" s="84"/>
      <c r="J6771" s="125"/>
      <c r="K6771" s="125"/>
    </row>
    <row r="6772" spans="1:11" x14ac:dyDescent="0.25">
      <c r="A6772" s="110"/>
      <c r="B6772" s="129"/>
      <c r="C6772" s="129"/>
      <c r="D6772" s="129"/>
      <c r="E6772" s="56"/>
      <c r="F6772" s="133"/>
      <c r="G6772" s="56"/>
      <c r="H6772" s="84"/>
      <c r="I6772" s="84"/>
      <c r="J6772" s="125"/>
      <c r="K6772" s="125"/>
    </row>
    <row r="6773" spans="1:11" x14ac:dyDescent="0.25">
      <c r="A6773" s="110"/>
      <c r="B6773" s="129"/>
      <c r="C6773" s="129"/>
      <c r="D6773" s="129"/>
      <c r="E6773" s="56"/>
      <c r="F6773" s="133"/>
      <c r="G6773" s="56"/>
      <c r="H6773" s="84"/>
      <c r="I6773" s="84"/>
      <c r="J6773" s="125"/>
      <c r="K6773" s="125"/>
    </row>
    <row r="6774" spans="1:11" x14ac:dyDescent="0.25">
      <c r="A6774" s="110"/>
      <c r="B6774" s="129"/>
      <c r="C6774" s="129"/>
      <c r="D6774" s="129"/>
      <c r="E6774" s="56"/>
      <c r="F6774" s="133"/>
      <c r="G6774" s="56"/>
      <c r="H6774" s="84"/>
      <c r="I6774" s="84"/>
      <c r="J6774" s="125"/>
      <c r="K6774" s="125"/>
    </row>
    <row r="6775" spans="1:11" x14ac:dyDescent="0.25">
      <c r="A6775" s="110"/>
      <c r="B6775" s="129"/>
      <c r="C6775" s="129"/>
      <c r="D6775" s="129"/>
      <c r="E6775" s="56"/>
      <c r="F6775" s="133"/>
      <c r="G6775" s="56"/>
      <c r="H6775" s="84"/>
      <c r="I6775" s="84"/>
      <c r="J6775" s="125"/>
      <c r="K6775" s="125"/>
    </row>
    <row r="6776" spans="1:11" x14ac:dyDescent="0.25">
      <c r="A6776" s="110"/>
      <c r="B6776" s="129"/>
      <c r="C6776" s="129"/>
      <c r="D6776" s="129"/>
      <c r="E6776" s="56"/>
      <c r="F6776" s="133"/>
      <c r="G6776" s="56"/>
      <c r="H6776" s="84"/>
      <c r="I6776" s="84"/>
      <c r="J6776" s="125"/>
      <c r="K6776" s="125"/>
    </row>
    <row r="6777" spans="1:11" x14ac:dyDescent="0.25">
      <c r="A6777" s="110"/>
      <c r="B6777" s="129"/>
      <c r="C6777" s="129"/>
      <c r="D6777" s="129"/>
      <c r="E6777" s="56"/>
      <c r="F6777" s="133"/>
      <c r="G6777" s="56"/>
      <c r="H6777" s="84"/>
      <c r="I6777" s="84"/>
      <c r="J6777" s="125"/>
      <c r="K6777" s="125"/>
    </row>
    <row r="6778" spans="1:11" x14ac:dyDescent="0.25">
      <c r="A6778" s="110"/>
      <c r="B6778" s="129"/>
      <c r="C6778" s="129"/>
      <c r="D6778" s="129"/>
      <c r="E6778" s="56"/>
      <c r="F6778" s="133"/>
      <c r="G6778" s="56"/>
      <c r="H6778" s="84"/>
      <c r="I6778" s="84"/>
      <c r="J6778" s="125"/>
      <c r="K6778" s="125"/>
    </row>
    <row r="6779" spans="1:11" x14ac:dyDescent="0.25">
      <c r="A6779" s="110"/>
      <c r="B6779" s="129"/>
      <c r="C6779" s="129"/>
      <c r="D6779" s="129"/>
      <c r="E6779" s="56"/>
      <c r="F6779" s="133"/>
      <c r="G6779" s="56"/>
      <c r="H6779" s="84"/>
      <c r="I6779" s="84"/>
      <c r="J6779" s="125"/>
      <c r="K6779" s="125"/>
    </row>
    <row r="6780" spans="1:11" x14ac:dyDescent="0.25">
      <c r="A6780" s="110"/>
      <c r="B6780" s="129"/>
      <c r="C6780" s="129"/>
      <c r="D6780" s="129"/>
      <c r="E6780" s="56"/>
      <c r="F6780" s="133"/>
      <c r="G6780" s="56"/>
      <c r="H6780" s="84"/>
      <c r="I6780" s="84"/>
      <c r="J6780" s="125"/>
      <c r="K6780" s="125"/>
    </row>
    <row r="6781" spans="1:11" x14ac:dyDescent="0.25">
      <c r="A6781" s="110"/>
      <c r="B6781" s="129"/>
      <c r="C6781" s="129"/>
      <c r="D6781" s="129"/>
      <c r="E6781" s="56"/>
      <c r="F6781" s="133"/>
      <c r="G6781" s="56"/>
      <c r="H6781" s="84"/>
      <c r="I6781" s="84"/>
      <c r="J6781" s="125"/>
      <c r="K6781" s="125"/>
    </row>
    <row r="6782" spans="1:11" x14ac:dyDescent="0.25">
      <c r="A6782" s="110"/>
      <c r="B6782" s="129"/>
      <c r="C6782" s="129"/>
      <c r="D6782" s="129"/>
      <c r="E6782" s="56"/>
      <c r="F6782" s="133"/>
      <c r="G6782" s="56"/>
      <c r="H6782" s="84"/>
      <c r="I6782" s="84"/>
      <c r="J6782" s="125"/>
      <c r="K6782" s="125"/>
    </row>
    <row r="6783" spans="1:11" x14ac:dyDescent="0.25">
      <c r="A6783" s="110"/>
      <c r="B6783" s="129"/>
      <c r="C6783" s="129"/>
      <c r="D6783" s="129"/>
      <c r="E6783" s="56"/>
      <c r="F6783" s="133"/>
      <c r="G6783" s="56"/>
      <c r="H6783" s="84"/>
      <c r="I6783" s="84"/>
      <c r="J6783" s="125"/>
      <c r="K6783" s="125"/>
    </row>
    <row r="6784" spans="1:11" x14ac:dyDescent="0.25">
      <c r="A6784" s="110"/>
      <c r="B6784" s="129"/>
      <c r="C6784" s="129"/>
      <c r="D6784" s="129"/>
      <c r="E6784" s="56"/>
      <c r="F6784" s="133"/>
      <c r="G6784" s="56"/>
      <c r="H6784" s="84"/>
      <c r="I6784" s="84"/>
      <c r="J6784" s="125"/>
      <c r="K6784" s="125"/>
    </row>
    <row r="6785" spans="1:11" x14ac:dyDescent="0.25">
      <c r="A6785" s="110"/>
      <c r="B6785" s="129"/>
      <c r="C6785" s="129"/>
      <c r="D6785" s="129"/>
      <c r="E6785" s="56"/>
      <c r="F6785" s="133"/>
      <c r="G6785" s="56"/>
      <c r="H6785" s="84"/>
      <c r="I6785" s="84"/>
      <c r="J6785" s="125"/>
      <c r="K6785" s="125"/>
    </row>
    <row r="6786" spans="1:11" x14ac:dyDescent="0.25">
      <c r="A6786" s="110"/>
      <c r="B6786" s="129"/>
      <c r="C6786" s="129"/>
      <c r="D6786" s="129"/>
      <c r="E6786" s="56"/>
      <c r="F6786" s="133"/>
      <c r="G6786" s="56"/>
      <c r="H6786" s="84"/>
      <c r="I6786" s="84"/>
      <c r="J6786" s="125"/>
      <c r="K6786" s="125"/>
    </row>
    <row r="6787" spans="1:11" x14ac:dyDescent="0.25">
      <c r="A6787" s="110"/>
      <c r="B6787" s="129"/>
      <c r="C6787" s="129"/>
      <c r="D6787" s="129"/>
      <c r="E6787" s="56"/>
      <c r="F6787" s="133"/>
      <c r="G6787" s="56"/>
      <c r="H6787" s="84"/>
      <c r="I6787" s="84"/>
      <c r="J6787" s="125"/>
      <c r="K6787" s="125"/>
    </row>
    <row r="6788" spans="1:11" x14ac:dyDescent="0.25">
      <c r="A6788" s="110"/>
      <c r="B6788" s="129"/>
      <c r="C6788" s="129"/>
      <c r="D6788" s="129"/>
      <c r="E6788" s="56"/>
      <c r="F6788" s="133"/>
      <c r="G6788" s="56"/>
      <c r="H6788" s="84"/>
      <c r="I6788" s="84"/>
      <c r="J6788" s="125"/>
      <c r="K6788" s="125"/>
    </row>
    <row r="6789" spans="1:11" x14ac:dyDescent="0.25">
      <c r="A6789" s="110"/>
      <c r="B6789" s="129"/>
      <c r="C6789" s="129"/>
      <c r="D6789" s="129"/>
      <c r="E6789" s="56"/>
      <c r="F6789" s="133"/>
      <c r="G6789" s="56"/>
      <c r="H6789" s="84"/>
      <c r="I6789" s="84"/>
      <c r="J6789" s="125"/>
      <c r="K6789" s="125"/>
    </row>
    <row r="6790" spans="1:11" x14ac:dyDescent="0.25">
      <c r="A6790" s="110"/>
      <c r="B6790" s="129"/>
      <c r="C6790" s="129"/>
      <c r="D6790" s="129"/>
      <c r="E6790" s="56"/>
      <c r="F6790" s="133"/>
      <c r="G6790" s="56"/>
      <c r="H6790" s="84"/>
      <c r="I6790" s="84"/>
      <c r="J6790" s="125"/>
      <c r="K6790" s="125"/>
    </row>
    <row r="6791" spans="1:11" x14ac:dyDescent="0.25">
      <c r="A6791" s="110"/>
      <c r="B6791" s="129"/>
      <c r="C6791" s="129"/>
      <c r="D6791" s="129"/>
      <c r="E6791" s="56"/>
      <c r="F6791" s="133"/>
      <c r="G6791" s="56"/>
      <c r="H6791" s="84"/>
      <c r="I6791" s="84"/>
      <c r="J6791" s="125"/>
      <c r="K6791" s="125"/>
    </row>
    <row r="6792" spans="1:11" x14ac:dyDescent="0.25">
      <c r="A6792" s="110"/>
      <c r="B6792" s="129"/>
      <c r="C6792" s="129"/>
      <c r="D6792" s="129"/>
      <c r="E6792" s="56"/>
      <c r="F6792" s="133"/>
      <c r="G6792" s="56"/>
      <c r="H6792" s="84"/>
      <c r="I6792" s="84"/>
      <c r="J6792" s="125"/>
      <c r="K6792" s="125"/>
    </row>
    <row r="6793" spans="1:11" x14ac:dyDescent="0.25">
      <c r="A6793" s="110"/>
      <c r="B6793" s="129"/>
      <c r="C6793" s="129"/>
      <c r="D6793" s="129"/>
      <c r="E6793" s="56"/>
      <c r="F6793" s="133"/>
      <c r="G6793" s="56"/>
      <c r="H6793" s="84"/>
      <c r="I6793" s="84"/>
      <c r="J6793" s="125"/>
      <c r="K6793" s="125"/>
    </row>
    <row r="6794" spans="1:11" x14ac:dyDescent="0.25">
      <c r="A6794" s="110"/>
      <c r="B6794" s="129"/>
      <c r="C6794" s="129"/>
      <c r="D6794" s="129"/>
      <c r="E6794" s="56"/>
      <c r="F6794" s="133"/>
      <c r="G6794" s="56"/>
      <c r="H6794" s="84"/>
      <c r="I6794" s="84"/>
      <c r="J6794" s="125"/>
      <c r="K6794" s="125"/>
    </row>
    <row r="6795" spans="1:11" x14ac:dyDescent="0.25">
      <c r="A6795" s="110"/>
      <c r="B6795" s="129"/>
      <c r="C6795" s="129"/>
      <c r="D6795" s="129"/>
      <c r="E6795" s="56"/>
      <c r="F6795" s="133"/>
      <c r="G6795" s="56"/>
      <c r="H6795" s="84"/>
      <c r="I6795" s="84"/>
      <c r="J6795" s="125"/>
      <c r="K6795" s="125"/>
    </row>
    <row r="6796" spans="1:11" x14ac:dyDescent="0.25">
      <c r="A6796" s="110"/>
      <c r="B6796" s="129"/>
      <c r="C6796" s="129"/>
      <c r="D6796" s="129"/>
      <c r="E6796" s="56"/>
      <c r="F6796" s="133"/>
      <c r="G6796" s="56"/>
      <c r="H6796" s="84"/>
      <c r="I6796" s="84"/>
      <c r="J6796" s="125"/>
      <c r="K6796" s="125"/>
    </row>
    <row r="6797" spans="1:11" x14ac:dyDescent="0.25">
      <c r="A6797" s="110"/>
      <c r="B6797" s="129"/>
      <c r="C6797" s="129"/>
      <c r="D6797" s="129"/>
      <c r="E6797" s="56"/>
      <c r="F6797" s="133"/>
      <c r="G6797" s="56"/>
      <c r="H6797" s="84"/>
      <c r="I6797" s="84"/>
      <c r="J6797" s="125"/>
      <c r="K6797" s="125"/>
    </row>
    <row r="6798" spans="1:11" x14ac:dyDescent="0.25">
      <c r="A6798" s="110"/>
      <c r="B6798" s="129"/>
      <c r="C6798" s="129"/>
      <c r="D6798" s="129"/>
      <c r="E6798" s="56"/>
      <c r="F6798" s="133"/>
      <c r="G6798" s="56"/>
      <c r="H6798" s="84"/>
      <c r="I6798" s="84"/>
      <c r="J6798" s="125"/>
      <c r="K6798" s="125"/>
    </row>
    <row r="6799" spans="1:11" x14ac:dyDescent="0.25">
      <c r="A6799" s="110"/>
      <c r="B6799" s="129"/>
      <c r="C6799" s="129"/>
      <c r="D6799" s="129"/>
      <c r="E6799" s="56"/>
      <c r="F6799" s="133"/>
      <c r="G6799" s="56"/>
      <c r="H6799" s="84"/>
      <c r="I6799" s="84"/>
      <c r="J6799" s="125"/>
      <c r="K6799" s="125"/>
    </row>
    <row r="6800" spans="1:11" x14ac:dyDescent="0.25">
      <c r="A6800" s="110"/>
      <c r="B6800" s="129"/>
      <c r="C6800" s="129"/>
      <c r="D6800" s="129"/>
      <c r="E6800" s="56"/>
      <c r="F6800" s="133"/>
      <c r="G6800" s="56"/>
      <c r="H6800" s="84"/>
      <c r="I6800" s="84"/>
      <c r="J6800" s="125"/>
      <c r="K6800" s="125"/>
    </row>
    <row r="6801" spans="1:11" x14ac:dyDescent="0.25">
      <c r="A6801" s="110"/>
      <c r="B6801" s="129"/>
      <c r="C6801" s="129"/>
      <c r="D6801" s="129"/>
      <c r="E6801" s="56"/>
      <c r="F6801" s="133"/>
      <c r="G6801" s="56"/>
      <c r="H6801" s="84"/>
      <c r="I6801" s="84"/>
      <c r="J6801" s="125"/>
      <c r="K6801" s="125"/>
    </row>
    <row r="6802" spans="1:11" x14ac:dyDescent="0.25">
      <c r="A6802" s="110"/>
      <c r="B6802" s="129"/>
      <c r="C6802" s="129"/>
      <c r="D6802" s="129"/>
      <c r="E6802" s="56"/>
      <c r="F6802" s="133"/>
      <c r="G6802" s="56"/>
      <c r="H6802" s="84"/>
      <c r="I6802" s="84"/>
      <c r="J6802" s="125"/>
      <c r="K6802" s="125"/>
    </row>
    <row r="6803" spans="1:11" x14ac:dyDescent="0.25">
      <c r="A6803" s="110"/>
      <c r="B6803" s="129"/>
      <c r="C6803" s="129"/>
      <c r="D6803" s="129"/>
      <c r="E6803" s="56"/>
      <c r="F6803" s="133"/>
      <c r="G6803" s="56"/>
      <c r="H6803" s="84"/>
      <c r="I6803" s="84"/>
      <c r="J6803" s="125"/>
      <c r="K6803" s="125"/>
    </row>
    <row r="6804" spans="1:11" x14ac:dyDescent="0.25">
      <c r="A6804" s="110"/>
      <c r="B6804" s="129"/>
      <c r="C6804" s="129"/>
      <c r="D6804" s="129"/>
      <c r="E6804" s="56"/>
      <c r="F6804" s="133"/>
      <c r="G6804" s="56"/>
      <c r="H6804" s="84"/>
      <c r="I6804" s="84"/>
      <c r="J6804" s="125"/>
      <c r="K6804" s="125"/>
    </row>
    <row r="6805" spans="1:11" x14ac:dyDescent="0.25">
      <c r="A6805" s="110"/>
      <c r="B6805" s="129"/>
      <c r="C6805" s="129"/>
      <c r="D6805" s="129"/>
      <c r="E6805" s="56"/>
      <c r="F6805" s="133"/>
      <c r="G6805" s="56"/>
      <c r="H6805" s="84"/>
      <c r="I6805" s="84"/>
      <c r="J6805" s="125"/>
      <c r="K6805" s="125"/>
    </row>
    <row r="6806" spans="1:11" x14ac:dyDescent="0.25">
      <c r="A6806" s="110"/>
      <c r="B6806" s="129"/>
      <c r="C6806" s="129"/>
      <c r="D6806" s="129"/>
      <c r="E6806" s="56"/>
      <c r="F6806" s="133"/>
      <c r="G6806" s="56"/>
      <c r="H6806" s="84"/>
      <c r="I6806" s="84"/>
      <c r="J6806" s="125"/>
      <c r="K6806" s="125"/>
    </row>
    <row r="6807" spans="1:11" x14ac:dyDescent="0.25">
      <c r="A6807" s="110"/>
      <c r="B6807" s="129"/>
      <c r="C6807" s="129"/>
      <c r="D6807" s="129"/>
      <c r="E6807" s="56"/>
      <c r="F6807" s="133"/>
      <c r="G6807" s="56"/>
      <c r="H6807" s="84"/>
      <c r="I6807" s="84"/>
      <c r="J6807" s="125"/>
      <c r="K6807" s="125"/>
    </row>
    <row r="6808" spans="1:11" x14ac:dyDescent="0.25">
      <c r="A6808" s="110"/>
      <c r="B6808" s="129"/>
      <c r="C6808" s="129"/>
      <c r="D6808" s="129"/>
      <c r="E6808" s="56"/>
      <c r="F6808" s="133"/>
      <c r="G6808" s="56"/>
      <c r="H6808" s="84"/>
      <c r="I6808" s="84"/>
      <c r="J6808" s="125"/>
      <c r="K6808" s="125"/>
    </row>
    <row r="6809" spans="1:11" x14ac:dyDescent="0.25">
      <c r="A6809" s="110"/>
      <c r="B6809" s="129"/>
      <c r="C6809" s="129"/>
      <c r="D6809" s="129"/>
      <c r="E6809" s="56"/>
      <c r="F6809" s="133"/>
      <c r="G6809" s="56"/>
      <c r="H6809" s="84"/>
      <c r="I6809" s="84"/>
      <c r="J6809" s="125"/>
      <c r="K6809" s="125"/>
    </row>
    <row r="6810" spans="1:11" x14ac:dyDescent="0.25">
      <c r="A6810" s="110"/>
      <c r="B6810" s="129"/>
      <c r="C6810" s="129"/>
      <c r="D6810" s="129"/>
      <c r="E6810" s="56"/>
      <c r="F6810" s="133"/>
      <c r="G6810" s="56"/>
      <c r="H6810" s="84"/>
      <c r="I6810" s="84"/>
      <c r="J6810" s="125"/>
      <c r="K6810" s="125"/>
    </row>
    <row r="6811" spans="1:11" x14ac:dyDescent="0.25">
      <c r="A6811" s="110"/>
      <c r="B6811" s="129"/>
      <c r="C6811" s="129"/>
      <c r="D6811" s="129"/>
      <c r="E6811" s="56"/>
      <c r="F6811" s="133"/>
      <c r="G6811" s="56"/>
      <c r="H6811" s="84"/>
      <c r="I6811" s="84"/>
      <c r="J6811" s="125"/>
      <c r="K6811" s="125"/>
    </row>
    <row r="6812" spans="1:11" x14ac:dyDescent="0.25">
      <c r="A6812" s="110"/>
      <c r="B6812" s="129"/>
      <c r="C6812" s="129"/>
      <c r="D6812" s="129"/>
      <c r="E6812" s="56"/>
      <c r="F6812" s="133"/>
      <c r="G6812" s="56"/>
      <c r="H6812" s="84"/>
      <c r="I6812" s="84"/>
      <c r="J6812" s="125"/>
      <c r="K6812" s="125"/>
    </row>
    <row r="6813" spans="1:11" x14ac:dyDescent="0.25">
      <c r="A6813" s="110"/>
      <c r="B6813" s="129"/>
      <c r="C6813" s="129"/>
      <c r="D6813" s="129"/>
      <c r="E6813" s="56"/>
      <c r="F6813" s="133"/>
      <c r="G6813" s="56"/>
      <c r="H6813" s="84"/>
      <c r="I6813" s="84"/>
      <c r="J6813" s="125"/>
      <c r="K6813" s="125"/>
    </row>
    <row r="6814" spans="1:11" x14ac:dyDescent="0.25">
      <c r="A6814" s="110"/>
      <c r="B6814" s="129"/>
      <c r="C6814" s="129"/>
      <c r="D6814" s="129"/>
      <c r="E6814" s="56"/>
      <c r="F6814" s="133"/>
      <c r="G6814" s="56"/>
      <c r="H6814" s="84"/>
      <c r="I6814" s="84"/>
      <c r="J6814" s="125"/>
      <c r="K6814" s="125"/>
    </row>
    <row r="6815" spans="1:11" x14ac:dyDescent="0.25">
      <c r="A6815" s="110"/>
      <c r="B6815" s="129"/>
      <c r="C6815" s="129"/>
      <c r="D6815" s="129"/>
      <c r="E6815" s="56"/>
      <c r="F6815" s="133"/>
      <c r="G6815" s="56"/>
      <c r="H6815" s="84"/>
      <c r="I6815" s="84"/>
      <c r="J6815" s="125"/>
      <c r="K6815" s="125"/>
    </row>
    <row r="6816" spans="1:11" x14ac:dyDescent="0.25">
      <c r="A6816" s="110"/>
      <c r="B6816" s="129"/>
      <c r="C6816" s="129"/>
      <c r="D6816" s="129"/>
      <c r="E6816" s="56"/>
      <c r="F6816" s="133"/>
      <c r="G6816" s="56"/>
      <c r="H6816" s="84"/>
      <c r="I6816" s="84"/>
      <c r="J6816" s="125"/>
      <c r="K6816" s="125"/>
    </row>
    <row r="6817" spans="1:11" x14ac:dyDescent="0.25">
      <c r="A6817" s="110"/>
      <c r="B6817" s="129"/>
      <c r="C6817" s="129"/>
      <c r="D6817" s="129"/>
      <c r="E6817" s="56"/>
      <c r="F6817" s="133"/>
      <c r="G6817" s="56"/>
      <c r="H6817" s="84"/>
      <c r="I6817" s="84"/>
      <c r="J6817" s="125"/>
      <c r="K6817" s="125"/>
    </row>
    <row r="6818" spans="1:11" x14ac:dyDescent="0.25">
      <c r="A6818" s="110"/>
      <c r="B6818" s="129"/>
      <c r="C6818" s="129"/>
      <c r="D6818" s="129"/>
      <c r="E6818" s="56"/>
      <c r="F6818" s="133"/>
      <c r="G6818" s="56"/>
      <c r="H6818" s="84"/>
      <c r="I6818" s="84"/>
      <c r="J6818" s="125"/>
      <c r="K6818" s="125"/>
    </row>
    <row r="6819" spans="1:11" x14ac:dyDescent="0.25">
      <c r="A6819" s="110"/>
      <c r="B6819" s="129"/>
      <c r="C6819" s="129"/>
      <c r="D6819" s="129"/>
      <c r="E6819" s="56"/>
      <c r="F6819" s="133"/>
      <c r="G6819" s="56"/>
      <c r="H6819" s="84"/>
      <c r="I6819" s="84"/>
      <c r="J6819" s="125"/>
      <c r="K6819" s="125"/>
    </row>
    <row r="6820" spans="1:11" x14ac:dyDescent="0.25">
      <c r="A6820" s="110"/>
      <c r="B6820" s="129"/>
      <c r="C6820" s="129"/>
      <c r="D6820" s="129"/>
      <c r="E6820" s="56"/>
      <c r="F6820" s="133"/>
      <c r="G6820" s="56"/>
      <c r="H6820" s="84"/>
      <c r="I6820" s="84"/>
      <c r="J6820" s="125"/>
      <c r="K6820" s="125"/>
    </row>
    <row r="6821" spans="1:11" x14ac:dyDescent="0.25">
      <c r="A6821" s="110"/>
      <c r="B6821" s="129"/>
      <c r="C6821" s="129"/>
      <c r="D6821" s="129"/>
      <c r="E6821" s="56"/>
      <c r="F6821" s="133"/>
      <c r="G6821" s="56"/>
      <c r="H6821" s="84"/>
      <c r="I6821" s="84"/>
      <c r="J6821" s="125"/>
      <c r="K6821" s="125"/>
    </row>
    <row r="6822" spans="1:11" x14ac:dyDescent="0.25">
      <c r="A6822" s="110"/>
      <c r="B6822" s="129"/>
      <c r="C6822" s="129"/>
      <c r="D6822" s="129"/>
      <c r="E6822" s="56"/>
      <c r="F6822" s="133"/>
      <c r="G6822" s="56"/>
      <c r="H6822" s="84"/>
      <c r="I6822" s="84"/>
      <c r="J6822" s="125"/>
      <c r="K6822" s="125"/>
    </row>
    <row r="6823" spans="1:11" x14ac:dyDescent="0.25">
      <c r="A6823" s="110"/>
      <c r="B6823" s="129"/>
      <c r="C6823" s="129"/>
      <c r="D6823" s="129"/>
      <c r="E6823" s="56"/>
      <c r="F6823" s="133"/>
      <c r="G6823" s="56"/>
      <c r="H6823" s="84"/>
      <c r="I6823" s="84"/>
      <c r="J6823" s="125"/>
      <c r="K6823" s="125"/>
    </row>
    <row r="6824" spans="1:11" x14ac:dyDescent="0.25">
      <c r="A6824" s="110"/>
      <c r="B6824" s="129"/>
      <c r="C6824" s="129"/>
      <c r="D6824" s="129"/>
      <c r="E6824" s="56"/>
      <c r="F6824" s="133"/>
      <c r="G6824" s="56"/>
      <c r="H6824" s="84"/>
      <c r="I6824" s="84"/>
      <c r="J6824" s="125"/>
      <c r="K6824" s="125"/>
    </row>
    <row r="6825" spans="1:11" x14ac:dyDescent="0.25">
      <c r="A6825" s="110"/>
      <c r="B6825" s="129"/>
      <c r="C6825" s="129"/>
      <c r="D6825" s="129"/>
      <c r="E6825" s="56"/>
      <c r="F6825" s="133"/>
      <c r="G6825" s="56"/>
      <c r="H6825" s="84"/>
      <c r="I6825" s="84"/>
      <c r="J6825" s="125"/>
      <c r="K6825" s="125"/>
    </row>
    <row r="6826" spans="1:11" x14ac:dyDescent="0.25">
      <c r="A6826" s="110"/>
      <c r="B6826" s="129"/>
      <c r="C6826" s="129"/>
      <c r="D6826" s="129"/>
      <c r="E6826" s="56"/>
      <c r="F6826" s="133"/>
      <c r="G6826" s="56"/>
      <c r="H6826" s="84"/>
      <c r="I6826" s="84"/>
      <c r="J6826" s="125"/>
      <c r="K6826" s="125"/>
    </row>
    <row r="6827" spans="1:11" x14ac:dyDescent="0.25">
      <c r="A6827" s="110"/>
      <c r="B6827" s="129"/>
      <c r="C6827" s="129"/>
      <c r="D6827" s="129"/>
      <c r="E6827" s="56"/>
      <c r="F6827" s="133"/>
      <c r="G6827" s="56"/>
      <c r="H6827" s="84"/>
      <c r="I6827" s="84"/>
      <c r="J6827" s="125"/>
      <c r="K6827" s="125"/>
    </row>
    <row r="6828" spans="1:11" x14ac:dyDescent="0.25">
      <c r="A6828" s="110"/>
      <c r="B6828" s="129"/>
      <c r="C6828" s="129"/>
      <c r="D6828" s="129"/>
      <c r="E6828" s="56"/>
      <c r="F6828" s="133"/>
      <c r="G6828" s="56"/>
      <c r="H6828" s="84"/>
      <c r="I6828" s="84"/>
      <c r="J6828" s="125"/>
      <c r="K6828" s="125"/>
    </row>
    <row r="6829" spans="1:11" x14ac:dyDescent="0.25">
      <c r="A6829" s="110"/>
      <c r="B6829" s="129"/>
      <c r="C6829" s="129"/>
      <c r="D6829" s="129"/>
      <c r="E6829" s="56"/>
      <c r="F6829" s="133"/>
      <c r="G6829" s="56"/>
      <c r="H6829" s="84"/>
      <c r="I6829" s="84"/>
      <c r="J6829" s="125"/>
      <c r="K6829" s="125"/>
    </row>
    <row r="6830" spans="1:11" x14ac:dyDescent="0.25">
      <c r="A6830" s="110"/>
      <c r="B6830" s="129"/>
      <c r="C6830" s="129"/>
      <c r="D6830" s="129"/>
      <c r="E6830" s="56"/>
      <c r="F6830" s="133"/>
      <c r="G6830" s="56"/>
      <c r="H6830" s="84"/>
      <c r="I6830" s="84"/>
      <c r="J6830" s="125"/>
      <c r="K6830" s="125"/>
    </row>
    <row r="6831" spans="1:11" x14ac:dyDescent="0.25">
      <c r="A6831" s="110"/>
      <c r="B6831" s="129"/>
      <c r="C6831" s="129"/>
      <c r="D6831" s="129"/>
      <c r="E6831" s="56"/>
      <c r="F6831" s="133"/>
      <c r="G6831" s="56"/>
      <c r="H6831" s="84"/>
      <c r="I6831" s="84"/>
      <c r="J6831" s="125"/>
      <c r="K6831" s="125"/>
    </row>
    <row r="6832" spans="1:11" x14ac:dyDescent="0.25">
      <c r="A6832" s="110"/>
      <c r="B6832" s="129"/>
      <c r="C6832" s="129"/>
      <c r="D6832" s="129"/>
      <c r="E6832" s="56"/>
      <c r="F6832" s="133"/>
      <c r="G6832" s="56"/>
      <c r="H6832" s="84"/>
      <c r="I6832" s="84"/>
      <c r="J6832" s="125"/>
      <c r="K6832" s="125"/>
    </row>
    <row r="6833" spans="1:11" x14ac:dyDescent="0.25">
      <c r="A6833" s="110"/>
      <c r="B6833" s="129"/>
      <c r="C6833" s="129"/>
      <c r="D6833" s="129"/>
      <c r="E6833" s="56"/>
      <c r="F6833" s="133"/>
      <c r="G6833" s="56"/>
      <c r="H6833" s="84"/>
      <c r="I6833" s="84"/>
      <c r="J6833" s="125"/>
      <c r="K6833" s="125"/>
    </row>
    <row r="6834" spans="1:11" x14ac:dyDescent="0.25">
      <c r="A6834" s="110"/>
      <c r="B6834" s="129"/>
      <c r="C6834" s="129"/>
      <c r="D6834" s="129"/>
      <c r="E6834" s="56"/>
      <c r="F6834" s="133"/>
      <c r="G6834" s="56"/>
      <c r="H6834" s="84"/>
      <c r="I6834" s="84"/>
      <c r="J6834" s="125"/>
      <c r="K6834" s="125"/>
    </row>
    <row r="6835" spans="1:11" x14ac:dyDescent="0.25">
      <c r="A6835" s="110"/>
      <c r="B6835" s="129"/>
      <c r="C6835" s="129"/>
      <c r="D6835" s="129"/>
      <c r="E6835" s="56"/>
      <c r="F6835" s="133"/>
      <c r="G6835" s="56"/>
      <c r="H6835" s="84"/>
      <c r="I6835" s="84"/>
      <c r="J6835" s="125"/>
      <c r="K6835" s="125"/>
    </row>
    <row r="6836" spans="1:11" x14ac:dyDescent="0.25">
      <c r="A6836" s="110"/>
      <c r="B6836" s="129"/>
      <c r="C6836" s="129"/>
      <c r="D6836" s="129"/>
      <c r="E6836" s="56"/>
      <c r="F6836" s="133"/>
      <c r="G6836" s="56"/>
      <c r="H6836" s="84"/>
      <c r="I6836" s="84"/>
      <c r="J6836" s="125"/>
      <c r="K6836" s="125"/>
    </row>
    <row r="6837" spans="1:11" x14ac:dyDescent="0.25">
      <c r="A6837" s="110"/>
      <c r="B6837" s="129"/>
      <c r="C6837" s="129"/>
      <c r="D6837" s="129"/>
      <c r="E6837" s="56"/>
      <c r="F6837" s="133"/>
      <c r="G6837" s="56"/>
      <c r="H6837" s="84"/>
      <c r="I6837" s="84"/>
      <c r="J6837" s="125"/>
      <c r="K6837" s="125"/>
    </row>
    <row r="6838" spans="1:11" x14ac:dyDescent="0.25">
      <c r="A6838" s="110"/>
      <c r="B6838" s="129"/>
      <c r="C6838" s="129"/>
      <c r="D6838" s="129"/>
      <c r="E6838" s="56"/>
      <c r="F6838" s="133"/>
      <c r="G6838" s="56"/>
      <c r="H6838" s="84"/>
      <c r="I6838" s="84"/>
      <c r="J6838" s="125"/>
      <c r="K6838" s="125"/>
    </row>
    <row r="6839" spans="1:11" x14ac:dyDescent="0.25">
      <c r="A6839" s="110"/>
      <c r="B6839" s="129"/>
      <c r="C6839" s="129"/>
      <c r="D6839" s="129"/>
      <c r="E6839" s="56"/>
      <c r="F6839" s="133"/>
      <c r="G6839" s="56"/>
      <c r="H6839" s="84"/>
      <c r="I6839" s="84"/>
      <c r="J6839" s="125"/>
      <c r="K6839" s="125"/>
    </row>
    <row r="6840" spans="1:11" x14ac:dyDescent="0.25">
      <c r="A6840" s="110"/>
      <c r="B6840" s="129"/>
      <c r="C6840" s="129"/>
      <c r="D6840" s="129"/>
      <c r="E6840" s="56"/>
      <c r="F6840" s="133"/>
      <c r="G6840" s="56"/>
      <c r="H6840" s="84"/>
      <c r="I6840" s="84"/>
      <c r="J6840" s="125"/>
      <c r="K6840" s="125"/>
    </row>
    <row r="6841" spans="1:11" x14ac:dyDescent="0.25">
      <c r="A6841" s="110"/>
      <c r="B6841" s="129"/>
      <c r="C6841" s="129"/>
      <c r="D6841" s="129"/>
      <c r="E6841" s="56"/>
      <c r="F6841" s="133"/>
      <c r="G6841" s="56"/>
      <c r="H6841" s="84"/>
      <c r="I6841" s="84"/>
      <c r="J6841" s="125"/>
      <c r="K6841" s="125"/>
    </row>
    <row r="6842" spans="1:11" x14ac:dyDescent="0.25">
      <c r="A6842" s="110"/>
      <c r="B6842" s="129"/>
      <c r="C6842" s="129"/>
      <c r="D6842" s="129"/>
      <c r="E6842" s="56"/>
      <c r="F6842" s="133"/>
      <c r="G6842" s="56"/>
      <c r="H6842" s="84"/>
      <c r="I6842" s="84"/>
      <c r="J6842" s="125"/>
      <c r="K6842" s="125"/>
    </row>
    <row r="6843" spans="1:11" x14ac:dyDescent="0.25">
      <c r="A6843" s="110"/>
      <c r="B6843" s="129"/>
      <c r="C6843" s="129"/>
      <c r="D6843" s="129"/>
      <c r="E6843" s="56"/>
      <c r="F6843" s="133"/>
      <c r="G6843" s="56"/>
      <c r="H6843" s="84"/>
      <c r="I6843" s="84"/>
      <c r="J6843" s="125"/>
      <c r="K6843" s="125"/>
    </row>
    <row r="6844" spans="1:11" x14ac:dyDescent="0.25">
      <c r="A6844" s="110"/>
      <c r="B6844" s="129"/>
      <c r="C6844" s="129"/>
      <c r="D6844" s="129"/>
      <c r="E6844" s="56"/>
      <c r="F6844" s="133"/>
      <c r="G6844" s="56"/>
      <c r="H6844" s="84"/>
      <c r="I6844" s="84"/>
      <c r="J6844" s="125"/>
      <c r="K6844" s="125"/>
    </row>
    <row r="6845" spans="1:11" x14ac:dyDescent="0.25">
      <c r="A6845" s="110"/>
      <c r="B6845" s="129"/>
      <c r="C6845" s="129"/>
      <c r="D6845" s="129"/>
      <c r="E6845" s="56"/>
      <c r="F6845" s="133"/>
      <c r="G6845" s="56"/>
      <c r="H6845" s="84"/>
      <c r="I6845" s="84"/>
      <c r="J6845" s="125"/>
      <c r="K6845" s="125"/>
    </row>
    <row r="6846" spans="1:11" x14ac:dyDescent="0.25">
      <c r="A6846" s="110"/>
      <c r="B6846" s="129"/>
      <c r="C6846" s="129"/>
      <c r="D6846" s="129"/>
      <c r="E6846" s="56"/>
      <c r="F6846" s="133"/>
      <c r="G6846" s="56"/>
      <c r="H6846" s="84"/>
      <c r="I6846" s="84"/>
      <c r="J6846" s="125"/>
      <c r="K6846" s="125"/>
    </row>
    <row r="6847" spans="1:11" x14ac:dyDescent="0.25">
      <c r="A6847" s="110"/>
      <c r="B6847" s="129"/>
      <c r="C6847" s="129"/>
      <c r="D6847" s="129"/>
      <c r="E6847" s="56"/>
      <c r="F6847" s="133"/>
      <c r="G6847" s="56"/>
      <c r="H6847" s="84"/>
      <c r="I6847" s="84"/>
      <c r="J6847" s="125"/>
      <c r="K6847" s="125"/>
    </row>
    <row r="6848" spans="1:11" x14ac:dyDescent="0.25">
      <c r="A6848" s="110"/>
      <c r="B6848" s="129"/>
      <c r="C6848" s="129"/>
      <c r="D6848" s="129"/>
      <c r="E6848" s="56"/>
      <c r="F6848" s="133"/>
      <c r="G6848" s="56"/>
      <c r="H6848" s="84"/>
      <c r="I6848" s="84"/>
      <c r="J6848" s="125"/>
      <c r="K6848" s="125"/>
    </row>
    <row r="6849" spans="1:11" x14ac:dyDescent="0.25">
      <c r="A6849" s="110"/>
      <c r="B6849" s="129"/>
      <c r="C6849" s="129"/>
      <c r="D6849" s="129"/>
      <c r="E6849" s="56"/>
      <c r="F6849" s="133"/>
      <c r="G6849" s="56"/>
      <c r="H6849" s="84"/>
      <c r="I6849" s="84"/>
      <c r="J6849" s="125"/>
      <c r="K6849" s="125"/>
    </row>
    <row r="6850" spans="1:11" x14ac:dyDescent="0.25">
      <c r="A6850" s="110"/>
      <c r="B6850" s="129"/>
      <c r="C6850" s="129"/>
      <c r="D6850" s="129"/>
      <c r="E6850" s="56"/>
      <c r="F6850" s="133"/>
      <c r="G6850" s="56"/>
      <c r="H6850" s="84"/>
      <c r="I6850" s="84"/>
      <c r="J6850" s="125"/>
      <c r="K6850" s="125"/>
    </row>
    <row r="6851" spans="1:11" x14ac:dyDescent="0.25">
      <c r="A6851" s="110"/>
      <c r="B6851" s="129"/>
      <c r="C6851" s="129"/>
      <c r="D6851" s="129"/>
      <c r="E6851" s="56"/>
      <c r="F6851" s="133"/>
      <c r="G6851" s="56"/>
      <c r="H6851" s="84"/>
      <c r="I6851" s="84"/>
      <c r="J6851" s="125"/>
      <c r="K6851" s="125"/>
    </row>
    <row r="6852" spans="1:11" x14ac:dyDescent="0.25">
      <c r="A6852" s="110"/>
      <c r="B6852" s="129"/>
      <c r="C6852" s="129"/>
      <c r="D6852" s="129"/>
      <c r="E6852" s="56"/>
      <c r="F6852" s="133"/>
      <c r="G6852" s="56"/>
      <c r="H6852" s="84"/>
      <c r="I6852" s="84"/>
      <c r="J6852" s="125"/>
      <c r="K6852" s="125"/>
    </row>
    <row r="6853" spans="1:11" x14ac:dyDescent="0.25">
      <c r="A6853" s="110"/>
      <c r="B6853" s="129"/>
      <c r="C6853" s="129"/>
      <c r="D6853" s="129"/>
      <c r="E6853" s="56"/>
      <c r="F6853" s="133"/>
      <c r="G6853" s="56"/>
      <c r="H6853" s="84"/>
      <c r="I6853" s="84"/>
      <c r="J6853" s="125"/>
      <c r="K6853" s="125"/>
    </row>
    <row r="6854" spans="1:11" x14ac:dyDescent="0.25">
      <c r="A6854" s="110"/>
      <c r="B6854" s="129"/>
      <c r="C6854" s="129"/>
      <c r="D6854" s="129"/>
      <c r="E6854" s="56"/>
      <c r="F6854" s="133"/>
      <c r="G6854" s="56"/>
      <c r="H6854" s="84"/>
      <c r="I6854" s="84"/>
      <c r="J6854" s="125"/>
      <c r="K6854" s="125"/>
    </row>
    <row r="6855" spans="1:11" x14ac:dyDescent="0.25">
      <c r="A6855" s="110"/>
      <c r="B6855" s="129"/>
      <c r="C6855" s="129"/>
      <c r="D6855" s="129"/>
      <c r="E6855" s="56"/>
      <c r="F6855" s="133"/>
      <c r="G6855" s="56"/>
      <c r="H6855" s="84"/>
      <c r="I6855" s="84"/>
      <c r="J6855" s="125"/>
      <c r="K6855" s="125"/>
    </row>
    <row r="6856" spans="1:11" x14ac:dyDescent="0.25">
      <c r="A6856" s="110"/>
      <c r="B6856" s="129"/>
      <c r="C6856" s="129"/>
      <c r="D6856" s="129"/>
      <c r="E6856" s="56"/>
      <c r="F6856" s="133"/>
      <c r="G6856" s="56"/>
      <c r="H6856" s="84"/>
      <c r="I6856" s="84"/>
      <c r="J6856" s="125"/>
      <c r="K6856" s="125"/>
    </row>
    <row r="6857" spans="1:11" x14ac:dyDescent="0.25">
      <c r="A6857" s="110"/>
      <c r="B6857" s="129"/>
      <c r="C6857" s="129"/>
      <c r="D6857" s="129"/>
      <c r="E6857" s="56"/>
      <c r="F6857" s="133"/>
      <c r="G6857" s="56"/>
      <c r="H6857" s="84"/>
      <c r="I6857" s="84"/>
      <c r="J6857" s="125"/>
      <c r="K6857" s="125"/>
    </row>
    <row r="6858" spans="1:11" x14ac:dyDescent="0.25">
      <c r="A6858" s="110"/>
      <c r="B6858" s="129"/>
      <c r="C6858" s="129"/>
      <c r="D6858" s="129"/>
      <c r="E6858" s="56"/>
      <c r="F6858" s="133"/>
      <c r="G6858" s="56"/>
      <c r="H6858" s="84"/>
      <c r="I6858" s="84"/>
      <c r="J6858" s="125"/>
      <c r="K6858" s="125"/>
    </row>
    <row r="6859" spans="1:11" x14ac:dyDescent="0.25">
      <c r="A6859" s="110"/>
      <c r="B6859" s="129"/>
      <c r="C6859" s="129"/>
      <c r="D6859" s="129"/>
      <c r="E6859" s="56"/>
      <c r="F6859" s="133"/>
      <c r="G6859" s="56"/>
      <c r="H6859" s="84"/>
      <c r="I6859" s="84"/>
      <c r="J6859" s="125"/>
      <c r="K6859" s="125"/>
    </row>
    <row r="6860" spans="1:11" x14ac:dyDescent="0.25">
      <c r="A6860" s="110"/>
      <c r="B6860" s="129"/>
      <c r="C6860" s="129"/>
      <c r="D6860" s="129"/>
      <c r="E6860" s="56"/>
      <c r="F6860" s="133"/>
      <c r="G6860" s="56"/>
      <c r="H6860" s="84"/>
      <c r="I6860" s="84"/>
      <c r="J6860" s="125"/>
      <c r="K6860" s="125"/>
    </row>
    <row r="6861" spans="1:11" x14ac:dyDescent="0.25">
      <c r="A6861" s="110"/>
      <c r="B6861" s="129"/>
      <c r="C6861" s="129"/>
      <c r="D6861" s="129"/>
      <c r="E6861" s="56"/>
      <c r="F6861" s="133"/>
      <c r="G6861" s="56"/>
      <c r="H6861" s="84"/>
      <c r="I6861" s="84"/>
      <c r="J6861" s="125"/>
      <c r="K6861" s="125"/>
    </row>
    <row r="6862" spans="1:11" x14ac:dyDescent="0.25">
      <c r="A6862" s="110"/>
      <c r="B6862" s="129"/>
      <c r="C6862" s="129"/>
      <c r="D6862" s="129"/>
      <c r="E6862" s="56"/>
      <c r="F6862" s="133"/>
      <c r="G6862" s="56"/>
      <c r="H6862" s="84"/>
      <c r="I6862" s="84"/>
      <c r="J6862" s="125"/>
      <c r="K6862" s="125"/>
    </row>
    <row r="6863" spans="1:11" x14ac:dyDescent="0.25">
      <c r="A6863" s="110"/>
      <c r="B6863" s="129"/>
      <c r="C6863" s="129"/>
      <c r="D6863" s="129"/>
      <c r="E6863" s="56"/>
      <c r="F6863" s="133"/>
      <c r="G6863" s="56"/>
      <c r="H6863" s="84"/>
      <c r="I6863" s="84"/>
      <c r="J6863" s="125"/>
      <c r="K6863" s="125"/>
    </row>
    <row r="6864" spans="1:11" x14ac:dyDescent="0.25">
      <c r="A6864" s="110"/>
      <c r="B6864" s="129"/>
      <c r="C6864" s="129"/>
      <c r="D6864" s="129"/>
      <c r="E6864" s="56"/>
      <c r="F6864" s="133"/>
      <c r="G6864" s="56"/>
      <c r="H6864" s="84"/>
      <c r="I6864" s="84"/>
      <c r="J6864" s="125"/>
      <c r="K6864" s="125"/>
    </row>
    <row r="6865" spans="1:11" x14ac:dyDescent="0.25">
      <c r="A6865" s="110"/>
      <c r="B6865" s="129"/>
      <c r="C6865" s="129"/>
      <c r="D6865" s="129"/>
      <c r="E6865" s="56"/>
      <c r="F6865" s="133"/>
      <c r="G6865" s="56"/>
      <c r="H6865" s="84"/>
      <c r="I6865" s="84"/>
      <c r="J6865" s="125"/>
      <c r="K6865" s="125"/>
    </row>
    <row r="6866" spans="1:11" x14ac:dyDescent="0.25">
      <c r="A6866" s="110"/>
      <c r="B6866" s="129"/>
      <c r="C6866" s="129"/>
      <c r="D6866" s="129"/>
      <c r="E6866" s="56"/>
      <c r="F6866" s="133"/>
      <c r="G6866" s="56"/>
      <c r="H6866" s="84"/>
      <c r="I6866" s="84"/>
      <c r="J6866" s="125"/>
      <c r="K6866" s="125"/>
    </row>
    <row r="6867" spans="1:11" x14ac:dyDescent="0.25">
      <c r="A6867" s="110"/>
      <c r="B6867" s="129"/>
      <c r="C6867" s="129"/>
      <c r="D6867" s="129"/>
      <c r="E6867" s="56"/>
      <c r="F6867" s="133"/>
      <c r="G6867" s="56"/>
      <c r="H6867" s="84"/>
      <c r="I6867" s="84"/>
      <c r="J6867" s="125"/>
      <c r="K6867" s="125"/>
    </row>
    <row r="6868" spans="1:11" x14ac:dyDescent="0.25">
      <c r="A6868" s="110"/>
      <c r="B6868" s="129"/>
      <c r="C6868" s="129"/>
      <c r="D6868" s="129"/>
      <c r="E6868" s="56"/>
      <c r="F6868" s="133"/>
      <c r="G6868" s="56"/>
      <c r="H6868" s="84"/>
      <c r="I6868" s="84"/>
      <c r="J6868" s="125"/>
      <c r="K6868" s="125"/>
    </row>
    <row r="6869" spans="1:11" x14ac:dyDescent="0.25">
      <c r="A6869" s="110"/>
      <c r="B6869" s="129"/>
      <c r="C6869" s="129"/>
      <c r="D6869" s="129"/>
      <c r="E6869" s="56"/>
      <c r="F6869" s="133"/>
      <c r="G6869" s="56"/>
      <c r="H6869" s="84"/>
      <c r="I6869" s="84"/>
      <c r="J6869" s="125"/>
      <c r="K6869" s="125"/>
    </row>
    <row r="6870" spans="1:11" x14ac:dyDescent="0.25">
      <c r="A6870" s="110"/>
      <c r="B6870" s="129"/>
      <c r="C6870" s="129"/>
      <c r="D6870" s="129"/>
      <c r="E6870" s="56"/>
      <c r="F6870" s="133"/>
      <c r="G6870" s="56"/>
      <c r="H6870" s="84"/>
      <c r="I6870" s="84"/>
      <c r="J6870" s="125"/>
      <c r="K6870" s="125"/>
    </row>
    <row r="6871" spans="1:11" x14ac:dyDescent="0.25">
      <c r="A6871" s="110"/>
      <c r="B6871" s="129"/>
      <c r="C6871" s="129"/>
      <c r="D6871" s="129"/>
      <c r="E6871" s="56"/>
      <c r="F6871" s="133"/>
      <c r="G6871" s="56"/>
      <c r="H6871" s="84"/>
      <c r="I6871" s="84"/>
      <c r="J6871" s="125"/>
      <c r="K6871" s="125"/>
    </row>
    <row r="6872" spans="1:11" x14ac:dyDescent="0.25">
      <c r="A6872" s="110"/>
      <c r="B6872" s="129"/>
      <c r="C6872" s="129"/>
      <c r="D6872" s="129"/>
      <c r="E6872" s="56"/>
      <c r="F6872" s="133"/>
      <c r="G6872" s="56"/>
      <c r="H6872" s="84"/>
      <c r="I6872" s="84"/>
      <c r="J6872" s="125"/>
      <c r="K6872" s="125"/>
    </row>
    <row r="6873" spans="1:11" x14ac:dyDescent="0.25">
      <c r="A6873" s="110"/>
      <c r="B6873" s="129"/>
      <c r="C6873" s="129"/>
      <c r="D6873" s="129"/>
      <c r="E6873" s="56"/>
      <c r="F6873" s="133"/>
      <c r="G6873" s="56"/>
      <c r="H6873" s="84"/>
      <c r="I6873" s="84"/>
      <c r="J6873" s="125"/>
      <c r="K6873" s="125"/>
    </row>
    <row r="6874" spans="1:11" x14ac:dyDescent="0.25">
      <c r="A6874" s="110"/>
      <c r="B6874" s="129"/>
      <c r="C6874" s="129"/>
      <c r="D6874" s="129"/>
      <c r="E6874" s="56"/>
      <c r="F6874" s="133"/>
      <c r="G6874" s="56"/>
      <c r="H6874" s="84"/>
      <c r="I6874" s="84"/>
      <c r="J6874" s="125"/>
      <c r="K6874" s="125"/>
    </row>
    <row r="6875" spans="1:11" x14ac:dyDescent="0.25">
      <c r="A6875" s="110"/>
      <c r="B6875" s="129"/>
      <c r="C6875" s="129"/>
      <c r="D6875" s="129"/>
      <c r="E6875" s="56"/>
      <c r="F6875" s="133"/>
      <c r="G6875" s="56"/>
      <c r="H6875" s="84"/>
      <c r="I6875" s="84"/>
      <c r="J6875" s="125"/>
      <c r="K6875" s="125"/>
    </row>
    <row r="6876" spans="1:11" x14ac:dyDescent="0.25">
      <c r="A6876" s="110"/>
      <c r="B6876" s="129"/>
      <c r="C6876" s="129"/>
      <c r="D6876" s="129"/>
      <c r="E6876" s="56"/>
      <c r="F6876" s="133"/>
      <c r="G6876" s="56"/>
      <c r="H6876" s="84"/>
      <c r="I6876" s="84"/>
      <c r="J6876" s="125"/>
      <c r="K6876" s="125"/>
    </row>
    <row r="6877" spans="1:11" x14ac:dyDescent="0.25">
      <c r="A6877" s="110"/>
      <c r="B6877" s="129"/>
      <c r="C6877" s="129"/>
      <c r="D6877" s="129"/>
      <c r="E6877" s="56"/>
      <c r="F6877" s="133"/>
      <c r="G6877" s="56"/>
      <c r="H6877" s="84"/>
      <c r="I6877" s="84"/>
      <c r="J6877" s="125"/>
      <c r="K6877" s="125"/>
    </row>
    <row r="6878" spans="1:11" x14ac:dyDescent="0.25">
      <c r="A6878" s="110"/>
      <c r="B6878" s="129"/>
      <c r="C6878" s="129"/>
      <c r="D6878" s="129"/>
      <c r="E6878" s="56"/>
      <c r="F6878" s="133"/>
      <c r="G6878" s="56"/>
      <c r="H6878" s="84"/>
      <c r="I6878" s="84"/>
      <c r="J6878" s="125"/>
      <c r="K6878" s="125"/>
    </row>
    <row r="6879" spans="1:11" x14ac:dyDescent="0.25">
      <c r="A6879" s="110"/>
      <c r="B6879" s="129"/>
      <c r="C6879" s="129"/>
      <c r="D6879" s="129"/>
      <c r="E6879" s="56"/>
      <c r="F6879" s="133"/>
      <c r="G6879" s="56"/>
      <c r="H6879" s="84"/>
      <c r="I6879" s="84"/>
      <c r="J6879" s="125"/>
      <c r="K6879" s="125"/>
    </row>
    <row r="6880" spans="1:11" x14ac:dyDescent="0.25">
      <c r="A6880" s="110"/>
      <c r="B6880" s="129"/>
      <c r="C6880" s="129"/>
      <c r="D6880" s="129"/>
      <c r="E6880" s="56"/>
      <c r="F6880" s="133"/>
      <c r="G6880" s="56"/>
      <c r="H6880" s="84"/>
      <c r="I6880" s="84"/>
      <c r="J6880" s="125"/>
      <c r="K6880" s="125"/>
    </row>
    <row r="6881" spans="1:11" x14ac:dyDescent="0.25">
      <c r="A6881" s="110"/>
      <c r="B6881" s="129"/>
      <c r="C6881" s="129"/>
      <c r="D6881" s="129"/>
      <c r="E6881" s="56"/>
      <c r="F6881" s="133"/>
      <c r="G6881" s="56"/>
      <c r="H6881" s="84"/>
      <c r="I6881" s="84"/>
      <c r="J6881" s="125"/>
      <c r="K6881" s="125"/>
    </row>
    <row r="6882" spans="1:11" x14ac:dyDescent="0.25">
      <c r="A6882" s="110"/>
      <c r="B6882" s="129"/>
      <c r="C6882" s="129"/>
      <c r="D6882" s="129"/>
      <c r="E6882" s="56"/>
      <c r="F6882" s="133"/>
      <c r="G6882" s="56"/>
      <c r="H6882" s="84"/>
      <c r="I6882" s="84"/>
      <c r="J6882" s="125"/>
      <c r="K6882" s="125"/>
    </row>
    <row r="6883" spans="1:11" x14ac:dyDescent="0.25">
      <c r="A6883" s="110"/>
      <c r="B6883" s="129"/>
      <c r="C6883" s="129"/>
      <c r="D6883" s="129"/>
      <c r="E6883" s="56"/>
      <c r="F6883" s="133"/>
      <c r="G6883" s="56"/>
      <c r="H6883" s="84"/>
      <c r="I6883" s="84"/>
      <c r="J6883" s="125"/>
      <c r="K6883" s="125"/>
    </row>
    <row r="6884" spans="1:11" x14ac:dyDescent="0.25">
      <c r="A6884" s="110"/>
      <c r="B6884" s="129"/>
      <c r="C6884" s="129"/>
      <c r="D6884" s="129"/>
      <c r="E6884" s="56"/>
      <c r="F6884" s="133"/>
      <c r="G6884" s="56"/>
      <c r="H6884" s="84"/>
      <c r="I6884" s="84"/>
      <c r="J6884" s="125"/>
      <c r="K6884" s="125"/>
    </row>
    <row r="6885" spans="1:11" x14ac:dyDescent="0.25">
      <c r="A6885" s="110"/>
      <c r="B6885" s="129"/>
      <c r="C6885" s="129"/>
      <c r="D6885" s="129"/>
      <c r="E6885" s="56"/>
      <c r="F6885" s="133"/>
      <c r="G6885" s="56"/>
      <c r="H6885" s="84"/>
      <c r="I6885" s="84"/>
      <c r="J6885" s="125"/>
      <c r="K6885" s="125"/>
    </row>
    <row r="6886" spans="1:11" x14ac:dyDescent="0.25">
      <c r="A6886" s="110"/>
      <c r="B6886" s="129"/>
      <c r="C6886" s="129"/>
      <c r="D6886" s="129"/>
      <c r="E6886" s="56"/>
      <c r="F6886" s="133"/>
      <c r="G6886" s="56"/>
      <c r="H6886" s="84"/>
      <c r="I6886" s="84"/>
      <c r="J6886" s="125"/>
      <c r="K6886" s="125"/>
    </row>
    <row r="6887" spans="1:11" x14ac:dyDescent="0.25">
      <c r="A6887" s="110"/>
      <c r="B6887" s="129"/>
      <c r="C6887" s="129"/>
      <c r="D6887" s="129"/>
      <c r="E6887" s="56"/>
      <c r="F6887" s="133"/>
      <c r="G6887" s="56"/>
      <c r="H6887" s="84"/>
      <c r="I6887" s="84"/>
      <c r="J6887" s="125"/>
      <c r="K6887" s="125"/>
    </row>
    <row r="6888" spans="1:11" x14ac:dyDescent="0.25">
      <c r="A6888" s="110"/>
      <c r="B6888" s="129"/>
      <c r="C6888" s="129"/>
      <c r="D6888" s="129"/>
      <c r="E6888" s="56"/>
      <c r="F6888" s="133"/>
      <c r="G6888" s="56"/>
      <c r="H6888" s="84"/>
      <c r="I6888" s="84"/>
      <c r="J6888" s="125"/>
      <c r="K6888" s="125"/>
    </row>
    <row r="6889" spans="1:11" x14ac:dyDescent="0.25">
      <c r="A6889" s="110"/>
      <c r="B6889" s="129"/>
      <c r="C6889" s="129"/>
      <c r="D6889" s="129"/>
      <c r="E6889" s="56"/>
      <c r="F6889" s="133"/>
      <c r="G6889" s="56"/>
      <c r="H6889" s="84"/>
      <c r="I6889" s="84"/>
      <c r="J6889" s="125"/>
      <c r="K6889" s="125"/>
    </row>
    <row r="6890" spans="1:11" x14ac:dyDescent="0.25">
      <c r="A6890" s="110"/>
      <c r="B6890" s="129"/>
      <c r="C6890" s="129"/>
      <c r="D6890" s="129"/>
      <c r="E6890" s="56"/>
      <c r="F6890" s="133"/>
      <c r="G6890" s="56"/>
      <c r="H6890" s="84"/>
      <c r="I6890" s="84"/>
      <c r="J6890" s="125"/>
      <c r="K6890" s="125"/>
    </row>
    <row r="6891" spans="1:11" x14ac:dyDescent="0.25">
      <c r="A6891" s="110"/>
      <c r="B6891" s="129"/>
      <c r="C6891" s="129"/>
      <c r="D6891" s="129"/>
      <c r="E6891" s="56"/>
      <c r="F6891" s="133"/>
      <c r="G6891" s="56"/>
      <c r="H6891" s="84"/>
      <c r="I6891" s="84"/>
      <c r="J6891" s="125"/>
      <c r="K6891" s="125"/>
    </row>
    <row r="6892" spans="1:11" x14ac:dyDescent="0.25">
      <c r="A6892" s="110"/>
      <c r="B6892" s="129"/>
      <c r="C6892" s="129"/>
      <c r="D6892" s="129"/>
      <c r="E6892" s="56"/>
      <c r="F6892" s="133"/>
      <c r="G6892" s="56"/>
      <c r="H6892" s="84"/>
      <c r="I6892" s="84"/>
      <c r="J6892" s="125"/>
      <c r="K6892" s="125"/>
    </row>
    <row r="6893" spans="1:11" x14ac:dyDescent="0.25">
      <c r="A6893" s="110"/>
      <c r="B6893" s="129"/>
      <c r="C6893" s="129"/>
      <c r="D6893" s="129"/>
      <c r="E6893" s="56"/>
      <c r="F6893" s="133"/>
      <c r="G6893" s="56"/>
      <c r="H6893" s="84"/>
      <c r="I6893" s="84"/>
      <c r="J6893" s="125"/>
      <c r="K6893" s="125"/>
    </row>
    <row r="6894" spans="1:11" x14ac:dyDescent="0.25">
      <c r="A6894" s="110"/>
      <c r="B6894" s="129"/>
      <c r="C6894" s="129"/>
      <c r="D6894" s="129"/>
      <c r="E6894" s="56"/>
      <c r="F6894" s="133"/>
      <c r="G6894" s="56"/>
      <c r="H6894" s="84"/>
      <c r="I6894" s="84"/>
      <c r="J6894" s="125"/>
      <c r="K6894" s="125"/>
    </row>
    <row r="6895" spans="1:11" x14ac:dyDescent="0.25">
      <c r="A6895" s="110"/>
      <c r="B6895" s="129"/>
      <c r="C6895" s="129"/>
      <c r="D6895" s="129"/>
      <c r="E6895" s="56"/>
      <c r="F6895" s="133"/>
      <c r="G6895" s="56"/>
      <c r="H6895" s="84"/>
      <c r="I6895" s="84"/>
      <c r="J6895" s="125"/>
      <c r="K6895" s="125"/>
    </row>
    <row r="6896" spans="1:11" x14ac:dyDescent="0.25">
      <c r="A6896" s="110"/>
      <c r="B6896" s="129"/>
      <c r="C6896" s="129"/>
      <c r="D6896" s="129"/>
      <c r="E6896" s="56"/>
      <c r="F6896" s="133"/>
      <c r="G6896" s="56"/>
      <c r="H6896" s="84"/>
      <c r="I6896" s="84"/>
      <c r="J6896" s="125"/>
      <c r="K6896" s="125"/>
    </row>
    <row r="6897" spans="1:11" x14ac:dyDescent="0.25">
      <c r="A6897" s="110"/>
      <c r="B6897" s="129"/>
      <c r="C6897" s="129"/>
      <c r="D6897" s="129"/>
      <c r="E6897" s="56"/>
      <c r="F6897" s="133"/>
      <c r="G6897" s="56"/>
      <c r="H6897" s="84"/>
      <c r="I6897" s="84"/>
      <c r="J6897" s="125"/>
      <c r="K6897" s="125"/>
    </row>
    <row r="6898" spans="1:11" x14ac:dyDescent="0.25">
      <c r="A6898" s="110"/>
      <c r="B6898" s="129"/>
      <c r="C6898" s="129"/>
      <c r="D6898" s="129"/>
      <c r="E6898" s="56"/>
      <c r="F6898" s="133"/>
      <c r="G6898" s="56"/>
      <c r="H6898" s="84"/>
      <c r="I6898" s="84"/>
      <c r="J6898" s="125"/>
      <c r="K6898" s="125"/>
    </row>
    <row r="6899" spans="1:11" x14ac:dyDescent="0.25">
      <c r="A6899" s="110"/>
      <c r="B6899" s="129"/>
      <c r="C6899" s="129"/>
      <c r="D6899" s="129"/>
      <c r="E6899" s="56"/>
      <c r="F6899" s="133"/>
      <c r="G6899" s="56"/>
      <c r="H6899" s="84"/>
      <c r="I6899" s="84"/>
      <c r="J6899" s="125"/>
      <c r="K6899" s="125"/>
    </row>
    <row r="6900" spans="1:11" x14ac:dyDescent="0.25">
      <c r="A6900" s="110"/>
      <c r="B6900" s="129"/>
      <c r="C6900" s="129"/>
      <c r="D6900" s="129"/>
      <c r="E6900" s="56"/>
      <c r="F6900" s="133"/>
      <c r="G6900" s="56"/>
      <c r="H6900" s="84"/>
      <c r="I6900" s="84"/>
      <c r="J6900" s="125"/>
      <c r="K6900" s="125"/>
    </row>
    <row r="6901" spans="1:11" x14ac:dyDescent="0.25">
      <c r="A6901" s="110"/>
      <c r="B6901" s="129"/>
      <c r="C6901" s="129"/>
      <c r="D6901" s="129"/>
      <c r="E6901" s="56"/>
      <c r="F6901" s="133"/>
      <c r="G6901" s="56"/>
      <c r="H6901" s="84"/>
      <c r="I6901" s="84"/>
      <c r="J6901" s="125"/>
      <c r="K6901" s="125"/>
    </row>
    <row r="6902" spans="1:11" x14ac:dyDescent="0.25">
      <c r="A6902" s="110"/>
      <c r="B6902" s="129"/>
      <c r="C6902" s="129"/>
      <c r="D6902" s="129"/>
      <c r="E6902" s="56"/>
      <c r="F6902" s="133"/>
      <c r="G6902" s="56"/>
      <c r="H6902" s="84"/>
      <c r="I6902" s="84"/>
      <c r="J6902" s="125"/>
      <c r="K6902" s="125"/>
    </row>
    <row r="6903" spans="1:11" x14ac:dyDescent="0.25">
      <c r="A6903" s="110"/>
      <c r="B6903" s="129"/>
      <c r="C6903" s="129"/>
      <c r="D6903" s="129"/>
      <c r="E6903" s="56"/>
      <c r="F6903" s="133"/>
      <c r="G6903" s="56"/>
      <c r="H6903" s="84"/>
      <c r="I6903" s="84"/>
      <c r="J6903" s="125"/>
      <c r="K6903" s="125"/>
    </row>
    <row r="6904" spans="1:11" x14ac:dyDescent="0.25">
      <c r="A6904" s="110"/>
      <c r="B6904" s="129"/>
      <c r="C6904" s="129"/>
      <c r="D6904" s="129"/>
      <c r="E6904" s="56"/>
      <c r="F6904" s="133"/>
      <c r="G6904" s="56"/>
      <c r="H6904" s="84"/>
      <c r="I6904" s="84"/>
      <c r="J6904" s="125"/>
      <c r="K6904" s="125"/>
    </row>
    <row r="6905" spans="1:11" x14ac:dyDescent="0.25">
      <c r="A6905" s="110"/>
      <c r="B6905" s="129"/>
      <c r="C6905" s="129"/>
      <c r="D6905" s="129"/>
      <c r="E6905" s="56"/>
      <c r="F6905" s="133"/>
      <c r="G6905" s="56"/>
      <c r="H6905" s="84"/>
      <c r="I6905" s="84"/>
      <c r="J6905" s="125"/>
      <c r="K6905" s="125"/>
    </row>
    <row r="6906" spans="1:11" x14ac:dyDescent="0.25">
      <c r="A6906" s="110"/>
      <c r="B6906" s="129"/>
      <c r="C6906" s="129"/>
      <c r="D6906" s="129"/>
      <c r="E6906" s="56"/>
      <c r="F6906" s="133"/>
      <c r="G6906" s="56"/>
      <c r="H6906" s="84"/>
      <c r="I6906" s="84"/>
      <c r="J6906" s="125"/>
      <c r="K6906" s="125"/>
    </row>
    <row r="6907" spans="1:11" x14ac:dyDescent="0.25">
      <c r="A6907" s="110"/>
      <c r="B6907" s="129"/>
      <c r="C6907" s="129"/>
      <c r="D6907" s="129"/>
      <c r="E6907" s="56"/>
      <c r="F6907" s="133"/>
      <c r="G6907" s="56"/>
      <c r="H6907" s="84"/>
      <c r="I6907" s="84"/>
      <c r="J6907" s="125"/>
      <c r="K6907" s="125"/>
    </row>
    <row r="6908" spans="1:11" x14ac:dyDescent="0.25">
      <c r="A6908" s="110"/>
      <c r="B6908" s="129"/>
      <c r="C6908" s="129"/>
      <c r="D6908" s="129"/>
      <c r="E6908" s="56"/>
      <c r="F6908" s="133"/>
      <c r="G6908" s="56"/>
      <c r="H6908" s="84"/>
      <c r="I6908" s="84"/>
      <c r="J6908" s="125"/>
      <c r="K6908" s="125"/>
    </row>
    <row r="6909" spans="1:11" x14ac:dyDescent="0.25">
      <c r="A6909" s="110"/>
      <c r="B6909" s="129"/>
      <c r="C6909" s="129"/>
      <c r="D6909" s="129"/>
      <c r="E6909" s="56"/>
      <c r="F6909" s="133"/>
      <c r="G6909" s="56"/>
      <c r="H6909" s="84"/>
      <c r="I6909" s="84"/>
      <c r="J6909" s="125"/>
      <c r="K6909" s="125"/>
    </row>
    <row r="6910" spans="1:11" x14ac:dyDescent="0.25">
      <c r="A6910" s="110"/>
      <c r="B6910" s="129"/>
      <c r="C6910" s="129"/>
      <c r="D6910" s="129"/>
      <c r="E6910" s="56"/>
      <c r="F6910" s="133"/>
      <c r="G6910" s="56"/>
      <c r="H6910" s="84"/>
      <c r="I6910" s="84"/>
      <c r="J6910" s="125"/>
      <c r="K6910" s="125"/>
    </row>
    <row r="6911" spans="1:11" x14ac:dyDescent="0.25">
      <c r="A6911" s="110"/>
      <c r="B6911" s="129"/>
      <c r="C6911" s="129"/>
      <c r="D6911" s="129"/>
      <c r="E6911" s="56"/>
      <c r="F6911" s="133"/>
      <c r="G6911" s="56"/>
      <c r="H6911" s="84"/>
      <c r="I6911" s="84"/>
      <c r="J6911" s="125"/>
      <c r="K6911" s="125"/>
    </row>
    <row r="6912" spans="1:11" x14ac:dyDescent="0.25">
      <c r="A6912" s="110"/>
      <c r="B6912" s="129"/>
      <c r="C6912" s="129"/>
      <c r="D6912" s="129"/>
      <c r="E6912" s="56"/>
      <c r="F6912" s="133"/>
      <c r="G6912" s="56"/>
      <c r="H6912" s="84"/>
      <c r="I6912" s="84"/>
      <c r="J6912" s="125"/>
      <c r="K6912" s="125"/>
    </row>
    <row r="6913" spans="1:11" x14ac:dyDescent="0.25">
      <c r="A6913" s="110"/>
      <c r="B6913" s="129"/>
      <c r="C6913" s="129"/>
      <c r="D6913" s="129"/>
      <c r="E6913" s="56"/>
      <c r="F6913" s="133"/>
      <c r="G6913" s="56"/>
      <c r="H6913" s="84"/>
      <c r="I6913" s="84"/>
      <c r="J6913" s="125"/>
      <c r="K6913" s="125"/>
    </row>
    <row r="6914" spans="1:11" x14ac:dyDescent="0.25">
      <c r="A6914" s="110"/>
      <c r="B6914" s="129"/>
      <c r="C6914" s="129"/>
      <c r="D6914" s="129"/>
      <c r="E6914" s="56"/>
      <c r="F6914" s="133"/>
      <c r="G6914" s="56"/>
      <c r="H6914" s="84"/>
      <c r="I6914" s="84"/>
      <c r="J6914" s="125"/>
      <c r="K6914" s="125"/>
    </row>
    <row r="6915" spans="1:11" x14ac:dyDescent="0.25">
      <c r="A6915" s="110"/>
      <c r="B6915" s="129"/>
      <c r="C6915" s="129"/>
      <c r="D6915" s="129"/>
      <c r="E6915" s="56"/>
      <c r="F6915" s="133"/>
      <c r="G6915" s="56"/>
      <c r="H6915" s="84"/>
      <c r="I6915" s="84"/>
      <c r="J6915" s="125"/>
      <c r="K6915" s="125"/>
    </row>
    <row r="6916" spans="1:11" x14ac:dyDescent="0.25">
      <c r="A6916" s="110"/>
      <c r="B6916" s="129"/>
      <c r="C6916" s="129"/>
      <c r="D6916" s="129"/>
      <c r="E6916" s="56"/>
      <c r="F6916" s="133"/>
      <c r="G6916" s="56"/>
      <c r="H6916" s="84"/>
      <c r="I6916" s="84"/>
      <c r="J6916" s="125"/>
      <c r="K6916" s="125"/>
    </row>
    <row r="6917" spans="1:11" x14ac:dyDescent="0.25">
      <c r="A6917" s="110"/>
      <c r="B6917" s="129"/>
      <c r="C6917" s="129"/>
      <c r="D6917" s="129"/>
      <c r="E6917" s="56"/>
      <c r="F6917" s="133"/>
      <c r="G6917" s="56"/>
      <c r="H6917" s="84"/>
      <c r="I6917" s="84"/>
      <c r="J6917" s="125"/>
      <c r="K6917" s="125"/>
    </row>
    <row r="6918" spans="1:11" x14ac:dyDescent="0.25">
      <c r="A6918" s="110"/>
      <c r="B6918" s="129"/>
      <c r="C6918" s="129"/>
      <c r="D6918" s="129"/>
      <c r="E6918" s="56"/>
      <c r="F6918" s="133"/>
      <c r="G6918" s="56"/>
      <c r="H6918" s="84"/>
      <c r="I6918" s="84"/>
      <c r="J6918" s="125"/>
      <c r="K6918" s="125"/>
    </row>
    <row r="6919" spans="1:11" x14ac:dyDescent="0.25">
      <c r="A6919" s="110"/>
      <c r="B6919" s="129"/>
      <c r="C6919" s="129"/>
      <c r="D6919" s="129"/>
      <c r="E6919" s="56"/>
      <c r="F6919" s="133"/>
      <c r="G6919" s="56"/>
      <c r="H6919" s="84"/>
      <c r="I6919" s="84"/>
      <c r="J6919" s="125"/>
      <c r="K6919" s="125"/>
    </row>
    <row r="6920" spans="1:11" x14ac:dyDescent="0.25">
      <c r="A6920" s="110"/>
      <c r="B6920" s="129"/>
      <c r="C6920" s="129"/>
      <c r="D6920" s="129"/>
      <c r="E6920" s="56"/>
      <c r="F6920" s="133"/>
      <c r="G6920" s="56"/>
      <c r="H6920" s="84"/>
      <c r="I6920" s="84"/>
      <c r="J6920" s="125"/>
      <c r="K6920" s="125"/>
    </row>
    <row r="6921" spans="1:11" x14ac:dyDescent="0.25">
      <c r="A6921" s="110"/>
      <c r="B6921" s="129"/>
      <c r="C6921" s="129"/>
      <c r="D6921" s="129"/>
      <c r="E6921" s="56"/>
      <c r="F6921" s="133"/>
      <c r="G6921" s="56"/>
      <c r="H6921" s="84"/>
      <c r="I6921" s="84"/>
      <c r="J6921" s="125"/>
      <c r="K6921" s="125"/>
    </row>
    <row r="6922" spans="1:11" x14ac:dyDescent="0.25">
      <c r="A6922" s="110"/>
      <c r="B6922" s="129"/>
      <c r="C6922" s="129"/>
      <c r="D6922" s="129"/>
      <c r="E6922" s="56"/>
      <c r="F6922" s="133"/>
      <c r="G6922" s="56"/>
      <c r="H6922" s="84"/>
      <c r="I6922" s="84"/>
      <c r="J6922" s="125"/>
      <c r="K6922" s="125"/>
    </row>
    <row r="6923" spans="1:11" x14ac:dyDescent="0.25">
      <c r="A6923" s="110"/>
      <c r="B6923" s="129"/>
      <c r="C6923" s="129"/>
      <c r="D6923" s="129"/>
      <c r="E6923" s="56"/>
      <c r="F6923" s="133"/>
      <c r="G6923" s="56"/>
      <c r="H6923" s="84"/>
      <c r="I6923" s="84"/>
      <c r="J6923" s="125"/>
      <c r="K6923" s="125"/>
    </row>
    <row r="6924" spans="1:11" x14ac:dyDescent="0.25">
      <c r="A6924" s="110"/>
      <c r="B6924" s="129"/>
      <c r="C6924" s="129"/>
      <c r="D6924" s="129"/>
      <c r="E6924" s="56"/>
      <c r="F6924" s="133"/>
      <c r="G6924" s="56"/>
      <c r="H6924" s="84"/>
      <c r="I6924" s="84"/>
      <c r="J6924" s="125"/>
      <c r="K6924" s="125"/>
    </row>
    <row r="6925" spans="1:11" x14ac:dyDescent="0.25">
      <c r="A6925" s="110"/>
      <c r="B6925" s="129"/>
      <c r="C6925" s="129"/>
      <c r="D6925" s="129"/>
      <c r="E6925" s="56"/>
      <c r="F6925" s="133"/>
      <c r="G6925" s="56"/>
      <c r="H6925" s="84"/>
      <c r="I6925" s="84"/>
      <c r="J6925" s="125"/>
      <c r="K6925" s="125"/>
    </row>
    <row r="6926" spans="1:11" x14ac:dyDescent="0.25">
      <c r="A6926" s="110"/>
      <c r="B6926" s="129"/>
      <c r="C6926" s="129"/>
      <c r="D6926" s="129"/>
      <c r="E6926" s="56"/>
      <c r="F6926" s="133"/>
      <c r="G6926" s="56"/>
      <c r="H6926" s="84"/>
      <c r="I6926" s="84"/>
      <c r="J6926" s="125"/>
      <c r="K6926" s="125"/>
    </row>
    <row r="6927" spans="1:11" x14ac:dyDescent="0.25">
      <c r="A6927" s="110"/>
      <c r="B6927" s="129"/>
      <c r="C6927" s="129"/>
      <c r="D6927" s="129"/>
      <c r="E6927" s="56"/>
      <c r="F6927" s="133"/>
      <c r="G6927" s="56"/>
      <c r="H6927" s="84"/>
      <c r="I6927" s="84"/>
      <c r="J6927" s="125"/>
      <c r="K6927" s="125"/>
    </row>
    <row r="6928" spans="1:11" x14ac:dyDescent="0.25">
      <c r="A6928" s="110"/>
      <c r="B6928" s="129"/>
      <c r="C6928" s="129"/>
      <c r="D6928" s="129"/>
      <c r="E6928" s="56"/>
      <c r="F6928" s="133"/>
      <c r="G6928" s="56"/>
      <c r="H6928" s="84"/>
      <c r="I6928" s="84"/>
      <c r="J6928" s="125"/>
      <c r="K6928" s="125"/>
    </row>
    <row r="6929" spans="1:11" x14ac:dyDescent="0.25">
      <c r="A6929" s="110"/>
      <c r="B6929" s="129"/>
      <c r="C6929" s="129"/>
      <c r="D6929" s="129"/>
      <c r="E6929" s="56"/>
      <c r="F6929" s="133"/>
      <c r="G6929" s="56"/>
      <c r="H6929" s="84"/>
      <c r="I6929" s="84"/>
      <c r="J6929" s="125"/>
      <c r="K6929" s="125"/>
    </row>
    <row r="6930" spans="1:11" x14ac:dyDescent="0.25">
      <c r="A6930" s="110"/>
      <c r="B6930" s="129"/>
      <c r="C6930" s="129"/>
      <c r="D6930" s="129"/>
      <c r="E6930" s="56"/>
      <c r="F6930" s="133"/>
      <c r="G6930" s="56"/>
      <c r="H6930" s="84"/>
      <c r="I6930" s="84"/>
      <c r="J6930" s="125"/>
      <c r="K6930" s="125"/>
    </row>
    <row r="6931" spans="1:11" x14ac:dyDescent="0.25">
      <c r="A6931" s="110"/>
      <c r="B6931" s="129"/>
      <c r="C6931" s="129"/>
      <c r="D6931" s="129"/>
      <c r="E6931" s="56"/>
      <c r="F6931" s="133"/>
      <c r="G6931" s="56"/>
      <c r="H6931" s="84"/>
      <c r="I6931" s="84"/>
      <c r="J6931" s="125"/>
      <c r="K6931" s="125"/>
    </row>
    <row r="6932" spans="1:11" x14ac:dyDescent="0.25">
      <c r="A6932" s="110"/>
      <c r="B6932" s="129"/>
      <c r="C6932" s="129"/>
      <c r="D6932" s="129"/>
      <c r="E6932" s="56"/>
      <c r="F6932" s="133"/>
      <c r="G6932" s="56"/>
      <c r="H6932" s="84"/>
      <c r="I6932" s="84"/>
      <c r="J6932" s="125"/>
      <c r="K6932" s="125"/>
    </row>
    <row r="6933" spans="1:11" x14ac:dyDescent="0.25">
      <c r="A6933" s="110"/>
      <c r="B6933" s="129"/>
      <c r="C6933" s="129"/>
      <c r="D6933" s="129"/>
      <c r="E6933" s="56"/>
      <c r="F6933" s="133"/>
      <c r="G6933" s="56"/>
      <c r="H6933" s="84"/>
      <c r="I6933" s="84"/>
      <c r="J6933" s="125"/>
      <c r="K6933" s="125"/>
    </row>
    <row r="6934" spans="1:11" x14ac:dyDescent="0.25">
      <c r="A6934" s="110"/>
      <c r="B6934" s="129"/>
      <c r="C6934" s="129"/>
      <c r="D6934" s="129"/>
      <c r="E6934" s="56"/>
      <c r="F6934" s="133"/>
      <c r="G6934" s="56"/>
      <c r="H6934" s="84"/>
      <c r="I6934" s="84"/>
      <c r="J6934" s="125"/>
      <c r="K6934" s="125"/>
    </row>
    <row r="6935" spans="1:11" x14ac:dyDescent="0.25">
      <c r="A6935" s="110"/>
      <c r="B6935" s="129"/>
      <c r="C6935" s="129"/>
      <c r="D6935" s="129"/>
      <c r="E6935" s="56"/>
      <c r="F6935" s="133"/>
      <c r="G6935" s="56"/>
      <c r="H6935" s="84"/>
      <c r="I6935" s="84"/>
      <c r="J6935" s="125"/>
      <c r="K6935" s="125"/>
    </row>
    <row r="6936" spans="1:11" x14ac:dyDescent="0.25">
      <c r="A6936" s="110"/>
      <c r="B6936" s="129"/>
      <c r="C6936" s="129"/>
      <c r="D6936" s="129"/>
      <c r="E6936" s="56"/>
      <c r="F6936" s="133"/>
      <c r="G6936" s="56"/>
      <c r="H6936" s="84"/>
      <c r="I6936" s="84"/>
      <c r="J6936" s="125"/>
      <c r="K6936" s="125"/>
    </row>
    <row r="6937" spans="1:11" x14ac:dyDescent="0.25">
      <c r="A6937" s="110"/>
      <c r="B6937" s="129"/>
      <c r="C6937" s="129"/>
      <c r="D6937" s="129"/>
      <c r="E6937" s="56"/>
      <c r="F6937" s="133"/>
      <c r="G6937" s="56"/>
      <c r="H6937" s="84"/>
      <c r="I6937" s="84"/>
      <c r="J6937" s="125"/>
      <c r="K6937" s="125"/>
    </row>
    <row r="6938" spans="1:11" x14ac:dyDescent="0.25">
      <c r="A6938" s="110"/>
      <c r="B6938" s="129"/>
      <c r="C6938" s="129"/>
      <c r="D6938" s="129"/>
      <c r="E6938" s="56"/>
      <c r="F6938" s="133"/>
      <c r="G6938" s="56"/>
      <c r="H6938" s="84"/>
      <c r="I6938" s="84"/>
      <c r="J6938" s="125"/>
      <c r="K6938" s="125"/>
    </row>
    <row r="6939" spans="1:11" x14ac:dyDescent="0.25">
      <c r="A6939" s="110"/>
      <c r="B6939" s="129"/>
      <c r="C6939" s="129"/>
      <c r="D6939" s="129"/>
      <c r="E6939" s="56"/>
      <c r="F6939" s="133"/>
      <c r="G6939" s="56"/>
      <c r="H6939" s="84"/>
      <c r="I6939" s="84"/>
      <c r="J6939" s="125"/>
      <c r="K6939" s="125"/>
    </row>
    <row r="6940" spans="1:11" x14ac:dyDescent="0.25">
      <c r="A6940" s="110"/>
      <c r="B6940" s="129"/>
      <c r="C6940" s="129"/>
      <c r="D6940" s="129"/>
      <c r="E6940" s="56"/>
      <c r="F6940" s="133"/>
      <c r="G6940" s="56"/>
      <c r="H6940" s="84"/>
      <c r="I6940" s="84"/>
      <c r="J6940" s="125"/>
      <c r="K6940" s="125"/>
    </row>
    <row r="6941" spans="1:11" x14ac:dyDescent="0.25">
      <c r="A6941" s="110"/>
      <c r="B6941" s="129"/>
      <c r="C6941" s="129"/>
      <c r="D6941" s="129"/>
      <c r="E6941" s="56"/>
      <c r="F6941" s="133"/>
      <c r="G6941" s="56"/>
      <c r="H6941" s="84"/>
      <c r="I6941" s="84"/>
      <c r="J6941" s="125"/>
      <c r="K6941" s="125"/>
    </row>
    <row r="6942" spans="1:11" x14ac:dyDescent="0.25">
      <c r="A6942" s="110"/>
      <c r="B6942" s="129"/>
      <c r="C6942" s="129"/>
      <c r="D6942" s="129"/>
      <c r="E6942" s="56"/>
      <c r="F6942" s="133"/>
      <c r="G6942" s="56"/>
      <c r="H6942" s="84"/>
      <c r="I6942" s="84"/>
      <c r="J6942" s="125"/>
      <c r="K6942" s="125"/>
    </row>
    <row r="6943" spans="1:11" x14ac:dyDescent="0.25">
      <c r="A6943" s="110"/>
      <c r="B6943" s="129"/>
      <c r="C6943" s="129"/>
      <c r="D6943" s="129"/>
      <c r="E6943" s="56"/>
      <c r="F6943" s="133"/>
      <c r="G6943" s="56"/>
      <c r="H6943" s="84"/>
      <c r="I6943" s="84"/>
      <c r="J6943" s="125"/>
      <c r="K6943" s="125"/>
    </row>
    <row r="6944" spans="1:11" x14ac:dyDescent="0.25">
      <c r="A6944" s="110"/>
      <c r="B6944" s="129"/>
      <c r="C6944" s="129"/>
      <c r="D6944" s="129"/>
      <c r="E6944" s="56"/>
      <c r="F6944" s="133"/>
      <c r="G6944" s="56"/>
      <c r="H6944" s="84"/>
      <c r="I6944" s="84"/>
      <c r="J6944" s="125"/>
      <c r="K6944" s="125"/>
    </row>
    <row r="6945" spans="1:11" x14ac:dyDescent="0.25">
      <c r="A6945" s="110"/>
      <c r="B6945" s="129"/>
      <c r="C6945" s="129"/>
      <c r="D6945" s="129"/>
      <c r="E6945" s="56"/>
      <c r="F6945" s="133"/>
      <c r="G6945" s="56"/>
      <c r="H6945" s="84"/>
      <c r="I6945" s="84"/>
      <c r="J6945" s="125"/>
      <c r="K6945" s="125"/>
    </row>
    <row r="6946" spans="1:11" x14ac:dyDescent="0.25">
      <c r="A6946" s="110"/>
      <c r="B6946" s="129"/>
      <c r="C6946" s="129"/>
      <c r="D6946" s="129"/>
      <c r="E6946" s="56"/>
      <c r="F6946" s="133"/>
      <c r="G6946" s="56"/>
      <c r="H6946" s="84"/>
      <c r="I6946" s="84"/>
      <c r="J6946" s="125"/>
      <c r="K6946" s="125"/>
    </row>
    <row r="6947" spans="1:11" x14ac:dyDescent="0.25">
      <c r="A6947" s="110"/>
      <c r="B6947" s="129"/>
      <c r="C6947" s="129"/>
      <c r="D6947" s="129"/>
      <c r="E6947" s="56"/>
      <c r="F6947" s="133"/>
      <c r="G6947" s="56"/>
      <c r="H6947" s="84"/>
      <c r="I6947" s="84"/>
      <c r="J6947" s="125"/>
      <c r="K6947" s="125"/>
    </row>
    <row r="6948" spans="1:11" x14ac:dyDescent="0.25">
      <c r="A6948" s="110"/>
      <c r="B6948" s="129"/>
      <c r="C6948" s="129"/>
      <c r="D6948" s="129"/>
      <c r="E6948" s="56"/>
      <c r="F6948" s="133"/>
      <c r="G6948" s="56"/>
      <c r="H6948" s="84"/>
      <c r="I6948" s="84"/>
      <c r="J6948" s="125"/>
      <c r="K6948" s="125"/>
    </row>
    <row r="6949" spans="1:11" x14ac:dyDescent="0.25">
      <c r="A6949" s="110"/>
      <c r="B6949" s="129"/>
      <c r="C6949" s="129"/>
      <c r="D6949" s="129"/>
      <c r="E6949" s="56"/>
      <c r="F6949" s="133"/>
      <c r="G6949" s="56"/>
      <c r="H6949" s="84"/>
      <c r="I6949" s="84"/>
      <c r="J6949" s="125"/>
      <c r="K6949" s="125"/>
    </row>
    <row r="6950" spans="1:11" x14ac:dyDescent="0.25">
      <c r="A6950" s="110"/>
      <c r="B6950" s="129"/>
      <c r="C6950" s="129"/>
      <c r="D6950" s="129"/>
      <c r="E6950" s="56"/>
      <c r="F6950" s="133"/>
      <c r="G6950" s="56"/>
      <c r="H6950" s="84"/>
      <c r="I6950" s="84"/>
      <c r="J6950" s="125"/>
      <c r="K6950" s="125"/>
    </row>
    <row r="6951" spans="1:11" x14ac:dyDescent="0.25">
      <c r="A6951" s="110"/>
      <c r="B6951" s="129"/>
      <c r="C6951" s="129"/>
      <c r="D6951" s="129"/>
      <c r="E6951" s="56"/>
      <c r="F6951" s="133"/>
      <c r="G6951" s="56"/>
      <c r="H6951" s="84"/>
      <c r="I6951" s="84"/>
      <c r="J6951" s="125"/>
      <c r="K6951" s="125"/>
    </row>
    <row r="6952" spans="1:11" x14ac:dyDescent="0.25">
      <c r="A6952" s="110"/>
      <c r="B6952" s="129"/>
      <c r="C6952" s="129"/>
      <c r="D6952" s="129"/>
      <c r="E6952" s="56"/>
      <c r="F6952" s="133"/>
      <c r="G6952" s="56"/>
      <c r="H6952" s="84"/>
      <c r="I6952" s="84"/>
      <c r="J6952" s="125"/>
      <c r="K6952" s="125"/>
    </row>
    <row r="6953" spans="1:11" x14ac:dyDescent="0.25">
      <c r="A6953" s="110"/>
      <c r="B6953" s="129"/>
      <c r="C6953" s="129"/>
      <c r="D6953" s="129"/>
      <c r="E6953" s="56"/>
      <c r="F6953" s="133"/>
      <c r="G6953" s="56"/>
      <c r="H6953" s="84"/>
      <c r="I6953" s="84"/>
      <c r="J6953" s="125"/>
      <c r="K6953" s="125"/>
    </row>
    <row r="6954" spans="1:11" x14ac:dyDescent="0.25">
      <c r="A6954" s="110"/>
      <c r="B6954" s="129"/>
      <c r="C6954" s="129"/>
      <c r="D6954" s="129"/>
      <c r="E6954" s="56"/>
      <c r="F6954" s="133"/>
      <c r="G6954" s="56"/>
      <c r="H6954" s="84"/>
      <c r="I6954" s="84"/>
      <c r="J6954" s="125"/>
      <c r="K6954" s="125"/>
    </row>
    <row r="6955" spans="1:11" x14ac:dyDescent="0.25">
      <c r="A6955" s="110"/>
      <c r="B6955" s="129"/>
      <c r="C6955" s="129"/>
      <c r="D6955" s="129"/>
      <c r="E6955" s="56"/>
      <c r="F6955" s="133"/>
      <c r="G6955" s="56"/>
      <c r="H6955" s="84"/>
      <c r="I6955" s="84"/>
      <c r="J6955" s="125"/>
      <c r="K6955" s="125"/>
    </row>
    <row r="6956" spans="1:11" x14ac:dyDescent="0.25">
      <c r="A6956" s="110"/>
      <c r="B6956" s="129"/>
      <c r="C6956" s="129"/>
      <c r="D6956" s="129"/>
      <c r="E6956" s="56"/>
      <c r="F6956" s="133"/>
      <c r="G6956" s="56"/>
      <c r="H6956" s="84"/>
      <c r="I6956" s="84"/>
      <c r="J6956" s="125"/>
      <c r="K6956" s="125"/>
    </row>
    <row r="6957" spans="1:11" x14ac:dyDescent="0.25">
      <c r="A6957" s="110"/>
      <c r="B6957" s="129"/>
      <c r="C6957" s="129"/>
      <c r="D6957" s="129"/>
      <c r="E6957" s="56"/>
      <c r="F6957" s="133"/>
      <c r="G6957" s="56"/>
      <c r="H6957" s="84"/>
      <c r="I6957" s="84"/>
      <c r="J6957" s="125"/>
      <c r="K6957" s="125"/>
    </row>
    <row r="6958" spans="1:11" x14ac:dyDescent="0.25">
      <c r="A6958" s="110"/>
      <c r="B6958" s="129"/>
      <c r="C6958" s="129"/>
      <c r="D6958" s="129"/>
      <c r="E6958" s="56"/>
      <c r="F6958" s="133"/>
      <c r="G6958" s="56"/>
      <c r="H6958" s="84"/>
      <c r="I6958" s="84"/>
      <c r="J6958" s="125"/>
      <c r="K6958" s="125"/>
    </row>
    <row r="6959" spans="1:11" x14ac:dyDescent="0.25">
      <c r="A6959" s="110"/>
      <c r="B6959" s="129"/>
      <c r="C6959" s="129"/>
      <c r="D6959" s="129"/>
      <c r="E6959" s="56"/>
      <c r="F6959" s="133"/>
      <c r="G6959" s="56"/>
      <c r="H6959" s="84"/>
      <c r="I6959" s="84"/>
      <c r="J6959" s="125"/>
      <c r="K6959" s="125"/>
    </row>
    <row r="6960" spans="1:11" x14ac:dyDescent="0.25">
      <c r="A6960" s="110"/>
      <c r="B6960" s="129"/>
      <c r="C6960" s="129"/>
      <c r="D6960" s="129"/>
      <c r="E6960" s="56"/>
      <c r="F6960" s="133"/>
      <c r="G6960" s="56"/>
      <c r="H6960" s="84"/>
      <c r="I6960" s="84"/>
      <c r="J6960" s="125"/>
      <c r="K6960" s="125"/>
    </row>
    <row r="6961" spans="1:11" x14ac:dyDescent="0.25">
      <c r="A6961" s="110"/>
      <c r="B6961" s="129"/>
      <c r="C6961" s="129"/>
      <c r="D6961" s="129"/>
      <c r="E6961" s="56"/>
      <c r="F6961" s="133"/>
      <c r="G6961" s="56"/>
      <c r="H6961" s="84"/>
      <c r="I6961" s="84"/>
      <c r="J6961" s="125"/>
      <c r="K6961" s="125"/>
    </row>
    <row r="6962" spans="1:11" x14ac:dyDescent="0.25">
      <c r="A6962" s="110"/>
      <c r="B6962" s="129"/>
      <c r="C6962" s="129"/>
      <c r="D6962" s="129"/>
      <c r="E6962" s="56"/>
      <c r="F6962" s="133"/>
      <c r="G6962" s="56"/>
      <c r="H6962" s="84"/>
      <c r="I6962" s="84"/>
      <c r="J6962" s="125"/>
      <c r="K6962" s="125"/>
    </row>
    <row r="6963" spans="1:11" x14ac:dyDescent="0.25">
      <c r="A6963" s="110"/>
      <c r="B6963" s="129"/>
      <c r="C6963" s="129"/>
      <c r="D6963" s="129"/>
      <c r="E6963" s="56"/>
      <c r="F6963" s="133"/>
      <c r="G6963" s="56"/>
      <c r="H6963" s="84"/>
      <c r="I6963" s="84"/>
      <c r="J6963" s="125"/>
      <c r="K6963" s="125"/>
    </row>
    <row r="6964" spans="1:11" x14ac:dyDescent="0.25">
      <c r="A6964" s="110"/>
      <c r="B6964" s="129"/>
      <c r="C6964" s="129"/>
      <c r="D6964" s="129"/>
      <c r="E6964" s="56"/>
      <c r="F6964" s="133"/>
      <c r="G6964" s="56"/>
      <c r="H6964" s="84"/>
      <c r="I6964" s="84"/>
      <c r="J6964" s="125"/>
      <c r="K6964" s="125"/>
    </row>
    <row r="6965" spans="1:11" x14ac:dyDescent="0.25">
      <c r="A6965" s="110"/>
      <c r="B6965" s="129"/>
      <c r="C6965" s="129"/>
      <c r="D6965" s="129"/>
      <c r="E6965" s="56"/>
      <c r="F6965" s="133"/>
      <c r="G6965" s="56"/>
      <c r="H6965" s="84"/>
      <c r="I6965" s="84"/>
      <c r="J6965" s="125"/>
      <c r="K6965" s="125"/>
    </row>
    <row r="6966" spans="1:11" x14ac:dyDescent="0.25">
      <c r="A6966" s="110"/>
      <c r="B6966" s="129"/>
      <c r="C6966" s="129"/>
      <c r="D6966" s="129"/>
      <c r="E6966" s="56"/>
      <c r="F6966" s="133"/>
      <c r="G6966" s="56"/>
      <c r="H6966" s="84"/>
      <c r="I6966" s="84"/>
      <c r="J6966" s="125"/>
      <c r="K6966" s="125"/>
    </row>
    <row r="6967" spans="1:11" x14ac:dyDescent="0.25">
      <c r="A6967" s="110"/>
      <c r="B6967" s="129"/>
      <c r="C6967" s="129"/>
      <c r="D6967" s="129"/>
      <c r="E6967" s="56"/>
      <c r="F6967" s="133"/>
      <c r="G6967" s="56"/>
      <c r="H6967" s="84"/>
      <c r="I6967" s="84"/>
      <c r="J6967" s="125"/>
      <c r="K6967" s="125"/>
    </row>
    <row r="6968" spans="1:11" x14ac:dyDescent="0.25">
      <c r="A6968" s="110"/>
      <c r="B6968" s="129"/>
      <c r="C6968" s="129"/>
      <c r="D6968" s="129"/>
      <c r="E6968" s="56"/>
      <c r="F6968" s="133"/>
      <c r="G6968" s="56"/>
      <c r="H6968" s="84"/>
      <c r="I6968" s="84"/>
      <c r="J6968" s="125"/>
      <c r="K6968" s="125"/>
    </row>
    <row r="6969" spans="1:11" x14ac:dyDescent="0.25">
      <c r="A6969" s="110"/>
      <c r="B6969" s="129"/>
      <c r="C6969" s="129"/>
      <c r="D6969" s="129"/>
      <c r="E6969" s="56"/>
      <c r="F6969" s="133"/>
      <c r="G6969" s="56"/>
      <c r="H6969" s="84"/>
      <c r="I6969" s="84"/>
      <c r="J6969" s="125"/>
      <c r="K6969" s="125"/>
    </row>
    <row r="6970" spans="1:11" x14ac:dyDescent="0.25">
      <c r="A6970" s="110"/>
      <c r="B6970" s="129"/>
      <c r="C6970" s="129"/>
      <c r="D6970" s="129"/>
      <c r="E6970" s="56"/>
      <c r="F6970" s="133"/>
      <c r="G6970" s="56"/>
      <c r="H6970" s="84"/>
      <c r="I6970" s="84"/>
      <c r="J6970" s="125"/>
      <c r="K6970" s="125"/>
    </row>
    <row r="6971" spans="1:11" x14ac:dyDescent="0.25">
      <c r="A6971" s="110"/>
      <c r="B6971" s="129"/>
      <c r="C6971" s="129"/>
      <c r="D6971" s="129"/>
      <c r="E6971" s="56"/>
      <c r="F6971" s="133"/>
      <c r="G6971" s="56"/>
      <c r="H6971" s="84"/>
      <c r="I6971" s="84"/>
      <c r="J6971" s="125"/>
      <c r="K6971" s="125"/>
    </row>
    <row r="6972" spans="1:11" x14ac:dyDescent="0.25">
      <c r="A6972" s="110"/>
      <c r="B6972" s="129"/>
      <c r="C6972" s="129"/>
      <c r="D6972" s="129"/>
      <c r="E6972" s="56"/>
      <c r="F6972" s="133"/>
      <c r="G6972" s="56"/>
      <c r="H6972" s="84"/>
      <c r="I6972" s="84"/>
      <c r="J6972" s="125"/>
      <c r="K6972" s="125"/>
    </row>
    <row r="6973" spans="1:11" x14ac:dyDescent="0.25">
      <c r="A6973" s="110"/>
      <c r="B6973" s="129"/>
      <c r="C6973" s="129"/>
      <c r="D6973" s="129"/>
      <c r="E6973" s="56"/>
      <c r="F6973" s="133"/>
      <c r="G6973" s="56"/>
      <c r="H6973" s="84"/>
      <c r="I6973" s="84"/>
      <c r="J6973" s="125"/>
      <c r="K6973" s="125"/>
    </row>
    <row r="6974" spans="1:11" x14ac:dyDescent="0.25">
      <c r="A6974" s="110"/>
      <c r="B6974" s="129"/>
      <c r="C6974" s="129"/>
      <c r="D6974" s="129"/>
      <c r="E6974" s="56"/>
      <c r="F6974" s="133"/>
      <c r="G6974" s="56"/>
      <c r="H6974" s="84"/>
      <c r="I6974" s="84"/>
      <c r="J6974" s="125"/>
      <c r="K6974" s="125"/>
    </row>
    <row r="6975" spans="1:11" x14ac:dyDescent="0.25">
      <c r="A6975" s="110"/>
      <c r="B6975" s="129"/>
      <c r="C6975" s="129"/>
      <c r="D6975" s="129"/>
      <c r="E6975" s="56"/>
      <c r="F6975" s="133"/>
      <c r="G6975" s="56"/>
      <c r="H6975" s="84"/>
      <c r="I6975" s="84"/>
      <c r="J6975" s="125"/>
      <c r="K6975" s="125"/>
    </row>
    <row r="6976" spans="1:11" x14ac:dyDescent="0.25">
      <c r="A6976" s="110"/>
      <c r="B6976" s="129"/>
      <c r="C6976" s="129"/>
      <c r="D6976" s="129"/>
      <c r="E6976" s="56"/>
      <c r="F6976" s="133"/>
      <c r="G6976" s="56"/>
      <c r="H6976" s="84"/>
      <c r="I6976" s="84"/>
      <c r="J6976" s="125"/>
      <c r="K6976" s="125"/>
    </row>
    <row r="6977" spans="1:11" x14ac:dyDescent="0.25">
      <c r="A6977" s="110"/>
      <c r="B6977" s="129"/>
      <c r="C6977" s="129"/>
      <c r="D6977" s="129"/>
      <c r="E6977" s="56"/>
      <c r="F6977" s="133"/>
      <c r="G6977" s="56"/>
      <c r="H6977" s="84"/>
      <c r="I6977" s="84"/>
      <c r="J6977" s="125"/>
      <c r="K6977" s="125"/>
    </row>
    <row r="6978" spans="1:11" x14ac:dyDescent="0.25">
      <c r="A6978" s="110"/>
      <c r="B6978" s="129"/>
      <c r="C6978" s="129"/>
      <c r="D6978" s="129"/>
      <c r="E6978" s="56"/>
      <c r="F6978" s="133"/>
      <c r="G6978" s="56"/>
      <c r="H6978" s="84"/>
      <c r="I6978" s="84"/>
      <c r="J6978" s="125"/>
      <c r="K6978" s="125"/>
    </row>
    <row r="6979" spans="1:11" x14ac:dyDescent="0.25">
      <c r="A6979" s="110"/>
      <c r="B6979" s="129"/>
      <c r="C6979" s="129"/>
      <c r="D6979" s="129"/>
      <c r="E6979" s="56"/>
      <c r="F6979" s="133"/>
      <c r="G6979" s="56"/>
      <c r="H6979" s="84"/>
      <c r="I6979" s="84"/>
      <c r="J6979" s="125"/>
      <c r="K6979" s="125"/>
    </row>
    <row r="6980" spans="1:11" x14ac:dyDescent="0.25">
      <c r="A6980" s="110"/>
      <c r="B6980" s="129"/>
      <c r="C6980" s="129"/>
      <c r="D6980" s="129"/>
      <c r="E6980" s="56"/>
      <c r="F6980" s="133"/>
      <c r="G6980" s="56"/>
      <c r="H6980" s="84"/>
      <c r="I6980" s="84"/>
      <c r="J6980" s="125"/>
      <c r="K6980" s="125"/>
    </row>
    <row r="6981" spans="1:11" x14ac:dyDescent="0.25">
      <c r="A6981" s="110"/>
      <c r="B6981" s="129"/>
      <c r="C6981" s="129"/>
      <c r="D6981" s="129"/>
      <c r="E6981" s="56"/>
      <c r="F6981" s="133"/>
      <c r="G6981" s="56"/>
      <c r="H6981" s="84"/>
      <c r="I6981" s="84"/>
      <c r="J6981" s="125"/>
      <c r="K6981" s="125"/>
    </row>
    <row r="6982" spans="1:11" x14ac:dyDescent="0.25">
      <c r="A6982" s="110"/>
      <c r="B6982" s="129"/>
      <c r="C6982" s="129"/>
      <c r="D6982" s="129"/>
      <c r="E6982" s="56"/>
      <c r="F6982" s="133"/>
      <c r="G6982" s="56"/>
      <c r="H6982" s="84"/>
      <c r="I6982" s="84"/>
      <c r="J6982" s="125"/>
      <c r="K6982" s="125"/>
    </row>
    <row r="6983" spans="1:11" x14ac:dyDescent="0.25">
      <c r="A6983" s="110"/>
      <c r="B6983" s="129"/>
      <c r="C6983" s="129"/>
      <c r="D6983" s="129"/>
      <c r="E6983" s="56"/>
      <c r="F6983" s="133"/>
      <c r="G6983" s="56"/>
      <c r="H6983" s="84"/>
      <c r="I6983" s="84"/>
      <c r="J6983" s="125"/>
      <c r="K6983" s="125"/>
    </row>
    <row r="6984" spans="1:11" x14ac:dyDescent="0.25">
      <c r="A6984" s="110"/>
      <c r="B6984" s="129"/>
      <c r="C6984" s="129"/>
      <c r="D6984" s="129"/>
      <c r="E6984" s="56"/>
      <c r="F6984" s="133"/>
      <c r="G6984" s="56"/>
      <c r="H6984" s="84"/>
      <c r="I6984" s="84"/>
      <c r="J6984" s="125"/>
      <c r="K6984" s="125"/>
    </row>
    <row r="6985" spans="1:11" x14ac:dyDescent="0.25">
      <c r="A6985" s="110"/>
      <c r="B6985" s="129"/>
      <c r="C6985" s="129"/>
      <c r="D6985" s="129"/>
      <c r="E6985" s="56"/>
      <c r="F6985" s="133"/>
      <c r="G6985" s="56"/>
      <c r="H6985" s="84"/>
      <c r="I6985" s="84"/>
      <c r="J6985" s="125"/>
      <c r="K6985" s="125"/>
    </row>
    <row r="6986" spans="1:11" x14ac:dyDescent="0.25">
      <c r="A6986" s="110"/>
      <c r="B6986" s="129"/>
      <c r="C6986" s="129"/>
      <c r="D6986" s="129"/>
      <c r="E6986" s="56"/>
      <c r="F6986" s="133"/>
      <c r="G6986" s="56"/>
      <c r="H6986" s="84"/>
      <c r="I6986" s="84"/>
      <c r="J6986" s="125"/>
      <c r="K6986" s="125"/>
    </row>
    <row r="6987" spans="1:11" x14ac:dyDescent="0.25">
      <c r="A6987" s="110"/>
      <c r="B6987" s="129"/>
      <c r="C6987" s="129"/>
      <c r="D6987" s="129"/>
      <c r="E6987" s="56"/>
      <c r="F6987" s="133"/>
      <c r="G6987" s="56"/>
      <c r="H6987" s="84"/>
      <c r="I6987" s="84"/>
      <c r="J6987" s="125"/>
      <c r="K6987" s="125"/>
    </row>
    <row r="6988" spans="1:11" x14ac:dyDescent="0.25">
      <c r="A6988" s="110"/>
      <c r="B6988" s="129"/>
      <c r="C6988" s="129"/>
      <c r="D6988" s="129"/>
      <c r="E6988" s="56"/>
      <c r="F6988" s="133"/>
      <c r="G6988" s="56"/>
      <c r="H6988" s="84"/>
      <c r="I6988" s="84"/>
      <c r="J6988" s="125"/>
      <c r="K6988" s="125"/>
    </row>
    <row r="6989" spans="1:11" x14ac:dyDescent="0.25">
      <c r="A6989" s="110"/>
      <c r="B6989" s="129"/>
      <c r="C6989" s="129"/>
      <c r="D6989" s="129"/>
      <c r="E6989" s="56"/>
      <c r="F6989" s="133"/>
      <c r="G6989" s="56"/>
      <c r="H6989" s="84"/>
      <c r="I6989" s="84"/>
      <c r="J6989" s="125"/>
      <c r="K6989" s="125"/>
    </row>
    <row r="6990" spans="1:11" x14ac:dyDescent="0.25">
      <c r="A6990" s="110"/>
      <c r="B6990" s="129"/>
      <c r="C6990" s="129"/>
      <c r="D6990" s="129"/>
      <c r="E6990" s="56"/>
      <c r="F6990" s="133"/>
      <c r="G6990" s="56"/>
      <c r="H6990" s="84"/>
      <c r="I6990" s="84"/>
      <c r="J6990" s="125"/>
      <c r="K6990" s="125"/>
    </row>
    <row r="6991" spans="1:11" x14ac:dyDescent="0.25">
      <c r="A6991" s="110"/>
      <c r="B6991" s="129"/>
      <c r="C6991" s="129"/>
      <c r="D6991" s="129"/>
      <c r="E6991" s="56"/>
      <c r="F6991" s="133"/>
      <c r="G6991" s="56"/>
      <c r="H6991" s="84"/>
      <c r="I6991" s="84"/>
      <c r="J6991" s="125"/>
      <c r="K6991" s="125"/>
    </row>
    <row r="6992" spans="1:11" x14ac:dyDescent="0.25">
      <c r="A6992" s="110"/>
      <c r="B6992" s="129"/>
      <c r="C6992" s="129"/>
      <c r="D6992" s="129"/>
      <c r="E6992" s="56"/>
      <c r="F6992" s="133"/>
      <c r="G6992" s="56"/>
      <c r="H6992" s="84"/>
      <c r="I6992" s="84"/>
      <c r="J6992" s="125"/>
      <c r="K6992" s="125"/>
    </row>
    <row r="6993" spans="1:11" x14ac:dyDescent="0.25">
      <c r="A6993" s="110"/>
      <c r="B6993" s="129"/>
      <c r="C6993" s="129"/>
      <c r="D6993" s="129"/>
      <c r="E6993" s="56"/>
      <c r="F6993" s="133"/>
      <c r="G6993" s="56"/>
      <c r="H6993" s="84"/>
      <c r="I6993" s="84"/>
      <c r="J6993" s="125"/>
      <c r="K6993" s="125"/>
    </row>
    <row r="6994" spans="1:11" x14ac:dyDescent="0.25">
      <c r="A6994" s="110"/>
      <c r="B6994" s="129"/>
      <c r="C6994" s="129"/>
      <c r="D6994" s="129"/>
      <c r="E6994" s="56"/>
      <c r="F6994" s="133"/>
      <c r="G6994" s="56"/>
      <c r="H6994" s="84"/>
      <c r="I6994" s="84"/>
      <c r="J6994" s="125"/>
      <c r="K6994" s="125"/>
    </row>
    <row r="6995" spans="1:11" x14ac:dyDescent="0.25">
      <c r="A6995" s="110"/>
      <c r="B6995" s="129"/>
      <c r="C6995" s="129"/>
      <c r="D6995" s="129"/>
      <c r="E6995" s="56"/>
      <c r="F6995" s="133"/>
      <c r="G6995" s="56"/>
      <c r="H6995" s="84"/>
      <c r="I6995" s="84"/>
      <c r="J6995" s="125"/>
      <c r="K6995" s="125"/>
    </row>
    <row r="6996" spans="1:11" x14ac:dyDescent="0.25">
      <c r="A6996" s="110"/>
      <c r="B6996" s="129"/>
      <c r="C6996" s="129"/>
      <c r="D6996" s="129"/>
      <c r="E6996" s="56"/>
      <c r="F6996" s="133"/>
      <c r="G6996" s="56"/>
      <c r="H6996" s="84"/>
      <c r="I6996" s="84"/>
      <c r="J6996" s="125"/>
      <c r="K6996" s="125"/>
    </row>
    <row r="6997" spans="1:11" x14ac:dyDescent="0.25">
      <c r="A6997" s="110"/>
      <c r="B6997" s="129"/>
      <c r="C6997" s="129"/>
      <c r="D6997" s="129"/>
      <c r="E6997" s="56"/>
      <c r="F6997" s="133"/>
      <c r="G6997" s="56"/>
      <c r="H6997" s="84"/>
      <c r="I6997" s="84"/>
      <c r="J6997" s="125"/>
      <c r="K6997" s="125"/>
    </row>
    <row r="6998" spans="1:11" x14ac:dyDescent="0.25">
      <c r="A6998" s="110"/>
      <c r="B6998" s="129"/>
      <c r="C6998" s="129"/>
      <c r="D6998" s="129"/>
      <c r="E6998" s="56"/>
      <c r="F6998" s="133"/>
      <c r="G6998" s="56"/>
      <c r="H6998" s="84"/>
      <c r="I6998" s="84"/>
      <c r="J6998" s="125"/>
      <c r="K6998" s="125"/>
    </row>
    <row r="6999" spans="1:11" x14ac:dyDescent="0.25">
      <c r="A6999" s="110"/>
      <c r="B6999" s="129"/>
      <c r="C6999" s="129"/>
      <c r="D6999" s="129"/>
      <c r="E6999" s="56"/>
      <c r="F6999" s="133"/>
      <c r="G6999" s="56"/>
      <c r="H6999" s="84"/>
      <c r="I6999" s="84"/>
      <c r="J6999" s="125"/>
      <c r="K6999" s="125"/>
    </row>
    <row r="7000" spans="1:11" x14ac:dyDescent="0.25">
      <c r="A7000" s="110"/>
      <c r="B7000" s="129"/>
      <c r="C7000" s="129"/>
      <c r="D7000" s="129"/>
      <c r="E7000" s="56"/>
      <c r="F7000" s="133"/>
      <c r="G7000" s="56"/>
      <c r="H7000" s="84"/>
      <c r="I7000" s="84"/>
      <c r="J7000" s="125"/>
      <c r="K7000" s="125"/>
    </row>
    <row r="7001" spans="1:11" x14ac:dyDescent="0.25">
      <c r="A7001" s="110"/>
      <c r="B7001" s="129"/>
      <c r="C7001" s="129"/>
      <c r="D7001" s="129"/>
      <c r="E7001" s="56"/>
      <c r="F7001" s="133"/>
      <c r="G7001" s="56"/>
      <c r="H7001" s="84"/>
      <c r="I7001" s="84"/>
      <c r="J7001" s="125"/>
      <c r="K7001" s="125"/>
    </row>
    <row r="7002" spans="1:11" x14ac:dyDescent="0.25">
      <c r="A7002" s="110"/>
      <c r="B7002" s="129"/>
      <c r="C7002" s="129"/>
      <c r="D7002" s="129"/>
      <c r="E7002" s="56"/>
      <c r="F7002" s="133"/>
      <c r="G7002" s="56"/>
      <c r="H7002" s="84"/>
      <c r="I7002" s="84"/>
      <c r="J7002" s="125"/>
      <c r="K7002" s="125"/>
    </row>
    <row r="7003" spans="1:11" x14ac:dyDescent="0.25">
      <c r="A7003" s="110"/>
      <c r="B7003" s="129"/>
      <c r="C7003" s="129"/>
      <c r="D7003" s="129"/>
      <c r="E7003" s="56"/>
      <c r="F7003" s="133"/>
      <c r="G7003" s="56"/>
      <c r="H7003" s="84"/>
      <c r="I7003" s="84"/>
      <c r="J7003" s="125"/>
      <c r="K7003" s="125"/>
    </row>
    <row r="7004" spans="1:11" x14ac:dyDescent="0.25">
      <c r="A7004" s="110"/>
      <c r="B7004" s="129"/>
      <c r="C7004" s="129"/>
      <c r="D7004" s="129"/>
      <c r="E7004" s="56"/>
      <c r="F7004" s="133"/>
      <c r="G7004" s="56"/>
      <c r="H7004" s="84"/>
      <c r="I7004" s="84"/>
      <c r="J7004" s="125"/>
      <c r="K7004" s="125"/>
    </row>
    <row r="7005" spans="1:11" x14ac:dyDescent="0.25">
      <c r="A7005" s="110"/>
      <c r="B7005" s="129"/>
      <c r="C7005" s="129"/>
      <c r="D7005" s="129"/>
      <c r="E7005" s="56"/>
      <c r="F7005" s="133"/>
      <c r="G7005" s="56"/>
      <c r="H7005" s="84"/>
      <c r="I7005" s="84"/>
      <c r="J7005" s="125"/>
      <c r="K7005" s="125"/>
    </row>
    <row r="7006" spans="1:11" x14ac:dyDescent="0.25">
      <c r="A7006" s="110"/>
      <c r="B7006" s="129"/>
      <c r="C7006" s="129"/>
      <c r="D7006" s="129"/>
      <c r="E7006" s="56"/>
      <c r="F7006" s="133"/>
      <c r="G7006" s="56"/>
      <c r="H7006" s="84"/>
      <c r="I7006" s="84"/>
      <c r="J7006" s="125"/>
      <c r="K7006" s="125"/>
    </row>
    <row r="7007" spans="1:11" x14ac:dyDescent="0.25">
      <c r="A7007" s="110"/>
      <c r="B7007" s="129"/>
      <c r="C7007" s="129"/>
      <c r="D7007" s="129"/>
      <c r="E7007" s="56"/>
      <c r="F7007" s="133"/>
      <c r="G7007" s="56"/>
      <c r="H7007" s="84"/>
      <c r="I7007" s="84"/>
      <c r="J7007" s="125"/>
      <c r="K7007" s="125"/>
    </row>
    <row r="7008" spans="1:11" x14ac:dyDescent="0.25">
      <c r="A7008" s="110"/>
      <c r="B7008" s="129"/>
      <c r="C7008" s="129"/>
      <c r="D7008" s="129"/>
      <c r="E7008" s="56"/>
      <c r="F7008" s="133"/>
      <c r="G7008" s="56"/>
      <c r="H7008" s="84"/>
      <c r="I7008" s="84"/>
      <c r="J7008" s="125"/>
      <c r="K7008" s="125"/>
    </row>
    <row r="7009" spans="1:11" x14ac:dyDescent="0.25">
      <c r="A7009" s="110"/>
      <c r="B7009" s="129"/>
      <c r="C7009" s="129"/>
      <c r="D7009" s="129"/>
      <c r="E7009" s="56"/>
      <c r="F7009" s="133"/>
      <c r="G7009" s="56"/>
      <c r="H7009" s="84"/>
      <c r="I7009" s="84"/>
      <c r="J7009" s="125"/>
      <c r="K7009" s="125"/>
    </row>
    <row r="7010" spans="1:11" x14ac:dyDescent="0.25">
      <c r="A7010" s="110"/>
      <c r="B7010" s="129"/>
      <c r="C7010" s="129"/>
      <c r="D7010" s="129"/>
      <c r="E7010" s="56"/>
      <c r="F7010" s="133"/>
      <c r="G7010" s="56"/>
      <c r="H7010" s="84"/>
      <c r="I7010" s="84"/>
      <c r="J7010" s="125"/>
      <c r="K7010" s="125"/>
    </row>
    <row r="7011" spans="1:11" x14ac:dyDescent="0.25">
      <c r="A7011" s="110"/>
      <c r="B7011" s="129"/>
      <c r="C7011" s="129"/>
      <c r="D7011" s="129"/>
      <c r="E7011" s="56"/>
      <c r="F7011" s="133"/>
      <c r="G7011" s="56"/>
      <c r="H7011" s="84"/>
      <c r="I7011" s="84"/>
      <c r="J7011" s="125"/>
      <c r="K7011" s="125"/>
    </row>
    <row r="7012" spans="1:11" x14ac:dyDescent="0.25">
      <c r="A7012" s="110"/>
      <c r="B7012" s="129"/>
      <c r="C7012" s="129"/>
      <c r="D7012" s="129"/>
      <c r="E7012" s="56"/>
      <c r="F7012" s="133"/>
      <c r="G7012" s="56"/>
      <c r="H7012" s="84"/>
      <c r="I7012" s="84"/>
      <c r="J7012" s="125"/>
      <c r="K7012" s="125"/>
    </row>
    <row r="7013" spans="1:11" x14ac:dyDescent="0.25">
      <c r="A7013" s="110"/>
      <c r="B7013" s="129"/>
      <c r="C7013" s="129"/>
      <c r="D7013" s="129"/>
      <c r="E7013" s="56"/>
      <c r="F7013" s="133"/>
      <c r="G7013" s="56"/>
      <c r="H7013" s="84"/>
      <c r="I7013" s="84"/>
      <c r="J7013" s="125"/>
      <c r="K7013" s="125"/>
    </row>
    <row r="7014" spans="1:11" x14ac:dyDescent="0.25">
      <c r="A7014" s="110"/>
      <c r="B7014" s="129"/>
      <c r="C7014" s="129"/>
      <c r="D7014" s="129"/>
      <c r="E7014" s="56"/>
      <c r="F7014" s="133"/>
      <c r="G7014" s="56"/>
      <c r="H7014" s="84"/>
      <c r="I7014" s="84"/>
      <c r="J7014" s="125"/>
      <c r="K7014" s="125"/>
    </row>
    <row r="7015" spans="1:11" x14ac:dyDescent="0.25">
      <c r="A7015" s="110"/>
      <c r="B7015" s="129"/>
      <c r="C7015" s="129"/>
      <c r="D7015" s="129"/>
      <c r="E7015" s="56"/>
      <c r="F7015" s="133"/>
      <c r="G7015" s="56"/>
      <c r="H7015" s="84"/>
      <c r="I7015" s="84"/>
      <c r="J7015" s="125"/>
      <c r="K7015" s="125"/>
    </row>
    <row r="7016" spans="1:11" x14ac:dyDescent="0.25">
      <c r="A7016" s="110"/>
      <c r="B7016" s="129"/>
      <c r="C7016" s="129"/>
      <c r="D7016" s="129"/>
      <c r="E7016" s="56"/>
      <c r="F7016" s="133"/>
      <c r="G7016" s="56"/>
      <c r="H7016" s="84"/>
      <c r="I7016" s="84"/>
      <c r="J7016" s="125"/>
      <c r="K7016" s="125"/>
    </row>
    <row r="7017" spans="1:11" x14ac:dyDescent="0.25">
      <c r="A7017" s="110"/>
      <c r="B7017" s="129"/>
      <c r="C7017" s="129"/>
      <c r="D7017" s="129"/>
      <c r="E7017" s="56"/>
      <c r="F7017" s="133"/>
      <c r="G7017" s="56"/>
      <c r="H7017" s="84"/>
      <c r="I7017" s="84"/>
      <c r="J7017" s="125"/>
      <c r="K7017" s="125"/>
    </row>
    <row r="7018" spans="1:11" x14ac:dyDescent="0.25">
      <c r="A7018" s="110"/>
      <c r="B7018" s="129"/>
      <c r="C7018" s="129"/>
      <c r="D7018" s="129"/>
      <c r="E7018" s="56"/>
      <c r="F7018" s="133"/>
      <c r="G7018" s="56"/>
      <c r="H7018" s="84"/>
      <c r="I7018" s="84"/>
      <c r="J7018" s="125"/>
      <c r="K7018" s="125"/>
    </row>
    <row r="7019" spans="1:11" x14ac:dyDescent="0.25">
      <c r="A7019" s="110"/>
      <c r="B7019" s="129"/>
      <c r="C7019" s="129"/>
      <c r="D7019" s="129"/>
      <c r="E7019" s="56"/>
      <c r="F7019" s="133"/>
      <c r="G7019" s="56"/>
      <c r="H7019" s="84"/>
      <c r="I7019" s="84"/>
      <c r="J7019" s="125"/>
      <c r="K7019" s="125"/>
    </row>
    <row r="7020" spans="1:11" x14ac:dyDescent="0.25">
      <c r="A7020" s="110"/>
      <c r="B7020" s="129"/>
      <c r="C7020" s="129"/>
      <c r="D7020" s="129"/>
      <c r="E7020" s="56"/>
      <c r="F7020" s="133"/>
      <c r="G7020" s="56"/>
      <c r="H7020" s="84"/>
      <c r="I7020" s="84"/>
      <c r="J7020" s="125"/>
      <c r="K7020" s="125"/>
    </row>
    <row r="7021" spans="1:11" x14ac:dyDescent="0.25">
      <c r="A7021" s="110"/>
      <c r="B7021" s="129"/>
      <c r="C7021" s="129"/>
      <c r="D7021" s="129"/>
      <c r="E7021" s="56"/>
      <c r="F7021" s="133"/>
      <c r="G7021" s="56"/>
      <c r="H7021" s="84"/>
      <c r="I7021" s="84"/>
      <c r="J7021" s="125"/>
      <c r="K7021" s="125"/>
    </row>
    <row r="7022" spans="1:11" x14ac:dyDescent="0.25">
      <c r="A7022" s="110"/>
      <c r="B7022" s="129"/>
      <c r="C7022" s="129"/>
      <c r="D7022" s="129"/>
      <c r="E7022" s="56"/>
      <c r="F7022" s="133"/>
      <c r="G7022" s="56"/>
      <c r="H7022" s="84"/>
      <c r="I7022" s="84"/>
      <c r="J7022" s="125"/>
      <c r="K7022" s="125"/>
    </row>
    <row r="7023" spans="1:11" x14ac:dyDescent="0.25">
      <c r="A7023" s="110"/>
      <c r="B7023" s="129"/>
      <c r="C7023" s="129"/>
      <c r="D7023" s="129"/>
      <c r="E7023" s="56"/>
      <c r="F7023" s="133"/>
      <c r="G7023" s="56"/>
      <c r="H7023" s="84"/>
      <c r="I7023" s="84"/>
      <c r="J7023" s="125"/>
      <c r="K7023" s="125"/>
    </row>
    <row r="7024" spans="1:11" x14ac:dyDescent="0.25">
      <c r="A7024" s="110"/>
      <c r="B7024" s="129"/>
      <c r="C7024" s="129"/>
      <c r="D7024" s="129"/>
      <c r="E7024" s="56"/>
      <c r="F7024" s="133"/>
      <c r="G7024" s="56"/>
      <c r="H7024" s="84"/>
      <c r="I7024" s="84"/>
      <c r="J7024" s="125"/>
      <c r="K7024" s="125"/>
    </row>
    <row r="7025" spans="1:11" x14ac:dyDescent="0.25">
      <c r="A7025" s="110"/>
      <c r="B7025" s="129"/>
      <c r="C7025" s="129"/>
      <c r="D7025" s="129"/>
      <c r="E7025" s="56"/>
      <c r="F7025" s="133"/>
      <c r="G7025" s="56"/>
      <c r="H7025" s="84"/>
      <c r="I7025" s="84"/>
      <c r="J7025" s="125"/>
      <c r="K7025" s="125"/>
    </row>
    <row r="7026" spans="1:11" x14ac:dyDescent="0.25">
      <c r="A7026" s="110"/>
      <c r="B7026" s="129"/>
      <c r="C7026" s="129"/>
      <c r="D7026" s="129"/>
      <c r="E7026" s="56"/>
      <c r="F7026" s="133"/>
      <c r="G7026" s="56"/>
      <c r="H7026" s="84"/>
      <c r="I7026" s="84"/>
      <c r="J7026" s="125"/>
      <c r="K7026" s="125"/>
    </row>
    <row r="7027" spans="1:11" x14ac:dyDescent="0.25">
      <c r="A7027" s="110"/>
      <c r="B7027" s="129"/>
      <c r="C7027" s="129"/>
      <c r="D7027" s="129"/>
      <c r="E7027" s="56"/>
      <c r="F7027" s="133"/>
      <c r="G7027" s="56"/>
      <c r="H7027" s="84"/>
      <c r="I7027" s="84"/>
      <c r="J7027" s="125"/>
      <c r="K7027" s="125"/>
    </row>
    <row r="7028" spans="1:11" x14ac:dyDescent="0.25">
      <c r="A7028" s="110"/>
      <c r="B7028" s="129"/>
      <c r="C7028" s="129"/>
      <c r="D7028" s="129"/>
      <c r="E7028" s="56"/>
      <c r="F7028" s="133"/>
      <c r="G7028" s="56"/>
      <c r="H7028" s="84"/>
      <c r="I7028" s="84"/>
      <c r="J7028" s="125"/>
      <c r="K7028" s="125"/>
    </row>
    <row r="7029" spans="1:11" x14ac:dyDescent="0.25">
      <c r="A7029" s="110"/>
      <c r="B7029" s="129"/>
      <c r="C7029" s="129"/>
      <c r="D7029" s="129"/>
      <c r="E7029" s="56"/>
      <c r="F7029" s="133"/>
      <c r="G7029" s="56"/>
      <c r="H7029" s="84"/>
      <c r="I7029" s="84"/>
      <c r="J7029" s="125"/>
      <c r="K7029" s="125"/>
    </row>
    <row r="7030" spans="1:11" x14ac:dyDescent="0.25">
      <c r="A7030" s="110"/>
      <c r="B7030" s="129"/>
      <c r="C7030" s="129"/>
      <c r="D7030" s="129"/>
      <c r="E7030" s="56"/>
      <c r="F7030" s="133"/>
      <c r="G7030" s="56"/>
      <c r="H7030" s="84"/>
      <c r="I7030" s="84"/>
      <c r="J7030" s="125"/>
      <c r="K7030" s="125"/>
    </row>
    <row r="7031" spans="1:11" x14ac:dyDescent="0.25">
      <c r="A7031" s="110"/>
      <c r="B7031" s="129"/>
      <c r="C7031" s="129"/>
      <c r="D7031" s="129"/>
      <c r="E7031" s="56"/>
      <c r="F7031" s="133"/>
      <c r="G7031" s="56"/>
      <c r="H7031" s="84"/>
      <c r="I7031" s="84"/>
      <c r="J7031" s="125"/>
      <c r="K7031" s="125"/>
    </row>
    <row r="7032" spans="1:11" x14ac:dyDescent="0.25">
      <c r="A7032" s="110"/>
      <c r="B7032" s="129"/>
      <c r="C7032" s="129"/>
      <c r="D7032" s="129"/>
      <c r="E7032" s="56"/>
      <c r="F7032" s="133"/>
      <c r="G7032" s="56"/>
      <c r="H7032" s="84"/>
      <c r="I7032" s="84"/>
      <c r="J7032" s="125"/>
      <c r="K7032" s="125"/>
    </row>
    <row r="7033" spans="1:11" x14ac:dyDescent="0.25">
      <c r="A7033" s="110"/>
      <c r="B7033" s="129"/>
      <c r="C7033" s="129"/>
      <c r="D7033" s="129"/>
      <c r="E7033" s="56"/>
      <c r="F7033" s="133"/>
      <c r="G7033" s="56"/>
      <c r="H7033" s="84"/>
      <c r="I7033" s="84"/>
      <c r="J7033" s="125"/>
      <c r="K7033" s="125"/>
    </row>
    <row r="7034" spans="1:11" x14ac:dyDescent="0.25">
      <c r="A7034" s="110"/>
      <c r="B7034" s="129"/>
      <c r="C7034" s="129"/>
      <c r="D7034" s="129"/>
      <c r="E7034" s="56"/>
      <c r="F7034" s="133"/>
      <c r="G7034" s="56"/>
      <c r="H7034" s="84"/>
      <c r="I7034" s="84"/>
      <c r="J7034" s="125"/>
      <c r="K7034" s="125"/>
    </row>
    <row r="7035" spans="1:11" x14ac:dyDescent="0.25">
      <c r="A7035" s="110"/>
      <c r="B7035" s="129"/>
      <c r="C7035" s="129"/>
      <c r="D7035" s="129"/>
      <c r="E7035" s="56"/>
      <c r="F7035" s="133"/>
      <c r="G7035" s="56"/>
      <c r="H7035" s="84"/>
      <c r="I7035" s="84"/>
      <c r="J7035" s="125"/>
      <c r="K7035" s="125"/>
    </row>
    <row r="7036" spans="1:11" x14ac:dyDescent="0.25">
      <c r="A7036" s="110"/>
      <c r="B7036" s="129"/>
      <c r="C7036" s="129"/>
      <c r="D7036" s="129"/>
      <c r="E7036" s="56"/>
      <c r="F7036" s="133"/>
      <c r="G7036" s="56"/>
      <c r="H7036" s="84"/>
      <c r="I7036" s="84"/>
      <c r="J7036" s="125"/>
      <c r="K7036" s="125"/>
    </row>
    <row r="7037" spans="1:11" x14ac:dyDescent="0.25">
      <c r="A7037" s="110"/>
      <c r="B7037" s="129"/>
      <c r="C7037" s="129"/>
      <c r="D7037" s="129"/>
      <c r="E7037" s="56"/>
      <c r="F7037" s="133"/>
      <c r="G7037" s="56"/>
      <c r="H7037" s="84"/>
      <c r="I7037" s="84"/>
      <c r="J7037" s="125"/>
      <c r="K7037" s="125"/>
    </row>
    <row r="7038" spans="1:11" x14ac:dyDescent="0.25">
      <c r="A7038" s="110"/>
      <c r="B7038" s="129"/>
      <c r="C7038" s="129"/>
      <c r="D7038" s="129"/>
      <c r="E7038" s="56"/>
      <c r="F7038" s="133"/>
      <c r="G7038" s="56"/>
      <c r="H7038" s="84"/>
      <c r="I7038" s="84"/>
      <c r="J7038" s="125"/>
      <c r="K7038" s="125"/>
    </row>
    <row r="7039" spans="1:11" x14ac:dyDescent="0.25">
      <c r="A7039" s="110"/>
      <c r="B7039" s="129"/>
      <c r="C7039" s="129"/>
      <c r="D7039" s="129"/>
      <c r="E7039" s="56"/>
      <c r="F7039" s="133"/>
      <c r="G7039" s="56"/>
      <c r="H7039" s="84"/>
      <c r="I7039" s="84"/>
      <c r="J7039" s="125"/>
      <c r="K7039" s="125"/>
    </row>
    <row r="7040" spans="1:11" x14ac:dyDescent="0.25">
      <c r="A7040" s="110"/>
      <c r="B7040" s="129"/>
      <c r="C7040" s="129"/>
      <c r="D7040" s="129"/>
      <c r="E7040" s="56"/>
      <c r="F7040" s="133"/>
      <c r="G7040" s="56"/>
      <c r="H7040" s="84"/>
      <c r="I7040" s="84"/>
      <c r="J7040" s="125"/>
      <c r="K7040" s="125"/>
    </row>
    <row r="7041" spans="1:11" x14ac:dyDescent="0.25">
      <c r="A7041" s="110"/>
      <c r="B7041" s="129"/>
      <c r="C7041" s="129"/>
      <c r="D7041" s="129"/>
      <c r="E7041" s="56"/>
      <c r="F7041" s="133"/>
      <c r="G7041" s="56"/>
      <c r="H7041" s="84"/>
      <c r="I7041" s="84"/>
      <c r="J7041" s="125"/>
      <c r="K7041" s="125"/>
    </row>
    <row r="7042" spans="1:11" x14ac:dyDescent="0.25">
      <c r="A7042" s="110"/>
      <c r="B7042" s="129"/>
      <c r="C7042" s="129"/>
      <c r="D7042" s="129"/>
      <c r="E7042" s="56"/>
      <c r="F7042" s="133"/>
      <c r="G7042" s="56"/>
      <c r="H7042" s="84"/>
      <c r="I7042" s="84"/>
      <c r="J7042" s="125"/>
      <c r="K7042" s="125"/>
    </row>
    <row r="7043" spans="1:11" x14ac:dyDescent="0.25">
      <c r="A7043" s="110"/>
      <c r="B7043" s="129"/>
      <c r="C7043" s="129"/>
      <c r="D7043" s="129"/>
      <c r="E7043" s="56"/>
      <c r="F7043" s="133"/>
      <c r="G7043" s="56"/>
      <c r="H7043" s="84"/>
      <c r="I7043" s="84"/>
      <c r="J7043" s="125"/>
      <c r="K7043" s="125"/>
    </row>
    <row r="7044" spans="1:11" x14ac:dyDescent="0.25">
      <c r="A7044" s="110"/>
      <c r="B7044" s="129"/>
      <c r="C7044" s="129"/>
      <c r="D7044" s="129"/>
      <c r="E7044" s="56"/>
      <c r="F7044" s="133"/>
      <c r="G7044" s="56"/>
      <c r="H7044" s="84"/>
      <c r="I7044" s="84"/>
      <c r="J7044" s="125"/>
      <c r="K7044" s="125"/>
    </row>
    <row r="7045" spans="1:11" x14ac:dyDescent="0.25">
      <c r="A7045" s="110"/>
      <c r="B7045" s="129"/>
      <c r="C7045" s="129"/>
      <c r="D7045" s="129"/>
      <c r="E7045" s="56"/>
      <c r="F7045" s="133"/>
      <c r="G7045" s="56"/>
      <c r="H7045" s="84"/>
      <c r="I7045" s="84"/>
      <c r="J7045" s="125"/>
      <c r="K7045" s="125"/>
    </row>
    <row r="7046" spans="1:11" x14ac:dyDescent="0.25">
      <c r="A7046" s="110"/>
      <c r="B7046" s="129"/>
      <c r="C7046" s="129"/>
      <c r="D7046" s="129"/>
      <c r="E7046" s="56"/>
      <c r="F7046" s="133"/>
      <c r="G7046" s="56"/>
      <c r="H7046" s="84"/>
      <c r="I7046" s="84"/>
      <c r="J7046" s="125"/>
      <c r="K7046" s="125"/>
    </row>
    <row r="7047" spans="1:11" x14ac:dyDescent="0.25">
      <c r="A7047" s="110"/>
      <c r="B7047" s="129"/>
      <c r="C7047" s="129"/>
      <c r="D7047" s="129"/>
      <c r="E7047" s="56"/>
      <c r="F7047" s="133"/>
      <c r="G7047" s="56"/>
      <c r="H7047" s="84"/>
      <c r="I7047" s="84"/>
      <c r="J7047" s="125"/>
      <c r="K7047" s="125"/>
    </row>
    <row r="7048" spans="1:11" x14ac:dyDescent="0.25">
      <c r="A7048" s="110"/>
      <c r="B7048" s="129"/>
      <c r="C7048" s="129"/>
      <c r="D7048" s="129"/>
      <c r="E7048" s="56"/>
      <c r="F7048" s="133"/>
      <c r="G7048" s="56"/>
      <c r="H7048" s="84"/>
      <c r="I7048" s="84"/>
      <c r="J7048" s="125"/>
      <c r="K7048" s="125"/>
    </row>
    <row r="7049" spans="1:11" x14ac:dyDescent="0.25">
      <c r="A7049" s="110"/>
      <c r="B7049" s="129"/>
      <c r="C7049" s="129"/>
      <c r="D7049" s="129"/>
      <c r="E7049" s="56"/>
      <c r="F7049" s="133"/>
      <c r="G7049" s="56"/>
      <c r="H7049" s="84"/>
      <c r="I7049" s="84"/>
      <c r="J7049" s="125"/>
      <c r="K7049" s="125"/>
    </row>
    <row r="7050" spans="1:11" x14ac:dyDescent="0.25">
      <c r="A7050" s="110"/>
      <c r="B7050" s="129"/>
      <c r="C7050" s="129"/>
      <c r="D7050" s="129"/>
      <c r="E7050" s="56"/>
      <c r="F7050" s="133"/>
      <c r="G7050" s="56"/>
      <c r="H7050" s="84"/>
      <c r="I7050" s="84"/>
      <c r="J7050" s="125"/>
      <c r="K7050" s="125"/>
    </row>
    <row r="7051" spans="1:11" x14ac:dyDescent="0.25">
      <c r="A7051" s="110"/>
      <c r="B7051" s="129"/>
      <c r="C7051" s="129"/>
      <c r="D7051" s="129"/>
      <c r="E7051" s="56"/>
      <c r="F7051" s="133"/>
      <c r="G7051" s="56"/>
      <c r="H7051" s="84"/>
      <c r="I7051" s="84"/>
      <c r="J7051" s="125"/>
      <c r="K7051" s="125"/>
    </row>
    <row r="7052" spans="1:11" x14ac:dyDescent="0.25">
      <c r="A7052" s="110"/>
      <c r="B7052" s="129"/>
      <c r="C7052" s="129"/>
      <c r="D7052" s="129"/>
      <c r="E7052" s="56"/>
      <c r="F7052" s="133"/>
      <c r="G7052" s="56"/>
      <c r="H7052" s="84"/>
      <c r="I7052" s="84"/>
      <c r="J7052" s="125"/>
      <c r="K7052" s="125"/>
    </row>
    <row r="7053" spans="1:11" x14ac:dyDescent="0.25">
      <c r="A7053" s="110"/>
      <c r="B7053" s="129"/>
      <c r="C7053" s="129"/>
      <c r="D7053" s="129"/>
      <c r="E7053" s="56"/>
      <c r="F7053" s="133"/>
      <c r="G7053" s="56"/>
      <c r="H7053" s="84"/>
      <c r="I7053" s="84"/>
      <c r="J7053" s="125"/>
      <c r="K7053" s="125"/>
    </row>
    <row r="7054" spans="1:11" x14ac:dyDescent="0.25">
      <c r="A7054" s="110"/>
      <c r="B7054" s="129"/>
      <c r="C7054" s="129"/>
      <c r="D7054" s="129"/>
      <c r="E7054" s="56"/>
      <c r="F7054" s="133"/>
      <c r="G7054" s="56"/>
      <c r="H7054" s="84"/>
      <c r="I7054" s="84"/>
      <c r="J7054" s="125"/>
      <c r="K7054" s="125"/>
    </row>
    <row r="7055" spans="1:11" x14ac:dyDescent="0.25">
      <c r="A7055" s="110"/>
      <c r="B7055" s="129"/>
      <c r="C7055" s="129"/>
      <c r="D7055" s="129"/>
      <c r="E7055" s="56"/>
      <c r="F7055" s="133"/>
      <c r="G7055" s="56"/>
      <c r="H7055" s="84"/>
      <c r="I7055" s="84"/>
      <c r="J7055" s="125"/>
      <c r="K7055" s="125"/>
    </row>
    <row r="7056" spans="1:11" x14ac:dyDescent="0.25">
      <c r="A7056" s="110"/>
      <c r="B7056" s="129"/>
      <c r="C7056" s="129"/>
      <c r="D7056" s="129"/>
      <c r="E7056" s="56"/>
      <c r="F7056" s="133"/>
      <c r="G7056" s="56"/>
      <c r="H7056" s="84"/>
      <c r="I7056" s="84"/>
      <c r="J7056" s="125"/>
      <c r="K7056" s="125"/>
    </row>
  </sheetData>
  <mergeCells count="1">
    <mergeCell ref="L1:M1"/>
  </mergeCells>
  <phoneticPr fontId="13"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3ADE2BA-E30E-4C05-BDB9-FC4167FE2B32}">
          <x14:formula1>
            <xm:f>Customers!$A$2:$A$500</xm:f>
          </x14:formula1>
          <xm:sqref>C2:C744 C896:C1057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AFBA-10D5-4FDD-85C7-B77677C2E0F2}">
  <sheetPr>
    <tabColor rgb="FF92D050"/>
  </sheetPr>
  <dimension ref="A1:B500"/>
  <sheetViews>
    <sheetView showGridLines="0" zoomScale="115" zoomScaleNormal="115" workbookViewId="0">
      <selection activeCell="A9" sqref="A9"/>
    </sheetView>
  </sheetViews>
  <sheetFormatPr defaultRowHeight="15" x14ac:dyDescent="0.25"/>
  <cols>
    <col min="1" max="1" width="42.42578125" customWidth="1"/>
    <col min="2" max="2" width="9.140625" style="108"/>
  </cols>
  <sheetData>
    <row r="1" spans="1:2" x14ac:dyDescent="0.25">
      <c r="A1" t="s">
        <v>157</v>
      </c>
      <c r="B1" s="108" t="s">
        <v>158</v>
      </c>
    </row>
    <row r="2" spans="1:2" x14ac:dyDescent="0.25">
      <c r="A2" s="129"/>
      <c r="B2" s="117"/>
    </row>
    <row r="3" spans="1:2" x14ac:dyDescent="0.25">
      <c r="A3" s="129"/>
      <c r="B3" s="117"/>
    </row>
    <row r="4" spans="1:2" x14ac:dyDescent="0.25">
      <c r="A4" s="129"/>
      <c r="B4" s="117"/>
    </row>
    <row r="5" spans="1:2" x14ac:dyDescent="0.25">
      <c r="A5" s="129"/>
      <c r="B5" s="117"/>
    </row>
    <row r="6" spans="1:2" x14ac:dyDescent="0.25">
      <c r="A6" s="129"/>
      <c r="B6" s="117"/>
    </row>
    <row r="7" spans="1:2" x14ac:dyDescent="0.25">
      <c r="A7" s="129"/>
      <c r="B7" s="117"/>
    </row>
    <row r="8" spans="1:2" x14ac:dyDescent="0.25">
      <c r="A8" s="129"/>
      <c r="B8" s="117"/>
    </row>
    <row r="9" spans="1:2" x14ac:dyDescent="0.25">
      <c r="A9" s="129"/>
      <c r="B9" s="117"/>
    </row>
    <row r="10" spans="1:2" x14ac:dyDescent="0.25">
      <c r="A10" s="129"/>
      <c r="B10" s="117"/>
    </row>
    <row r="11" spans="1:2" x14ac:dyDescent="0.25">
      <c r="A11" s="129"/>
      <c r="B11" s="117"/>
    </row>
    <row r="12" spans="1:2" x14ac:dyDescent="0.25">
      <c r="A12" s="129"/>
      <c r="B12" s="117"/>
    </row>
    <row r="13" spans="1:2" x14ac:dyDescent="0.25">
      <c r="A13" s="129"/>
      <c r="B13" s="117"/>
    </row>
    <row r="14" spans="1:2" x14ac:dyDescent="0.25">
      <c r="A14" s="129"/>
      <c r="B14" s="117"/>
    </row>
    <row r="15" spans="1:2" x14ac:dyDescent="0.25">
      <c r="A15" s="129"/>
      <c r="B15" s="117"/>
    </row>
    <row r="16" spans="1:2" x14ac:dyDescent="0.25">
      <c r="A16" s="129"/>
      <c r="B16" s="117"/>
    </row>
    <row r="17" spans="1:2" x14ac:dyDescent="0.25">
      <c r="A17" s="129"/>
      <c r="B17" s="117"/>
    </row>
    <row r="18" spans="1:2" x14ac:dyDescent="0.25">
      <c r="A18" s="129"/>
      <c r="B18" s="117"/>
    </row>
    <row r="19" spans="1:2" x14ac:dyDescent="0.25">
      <c r="A19" s="129"/>
      <c r="B19" s="117"/>
    </row>
    <row r="20" spans="1:2" x14ac:dyDescent="0.25">
      <c r="A20" s="129"/>
      <c r="B20" s="117"/>
    </row>
    <row r="21" spans="1:2" x14ac:dyDescent="0.25">
      <c r="A21" s="129"/>
      <c r="B21" s="117"/>
    </row>
    <row r="22" spans="1:2" x14ac:dyDescent="0.25">
      <c r="A22" s="129"/>
      <c r="B22" s="117"/>
    </row>
    <row r="23" spans="1:2" x14ac:dyDescent="0.25">
      <c r="A23" s="129"/>
      <c r="B23" s="117"/>
    </row>
    <row r="24" spans="1:2" x14ac:dyDescent="0.25">
      <c r="A24" s="129"/>
      <c r="B24" s="117"/>
    </row>
    <row r="25" spans="1:2" x14ac:dyDescent="0.25">
      <c r="A25" s="129"/>
      <c r="B25" s="117"/>
    </row>
    <row r="26" spans="1:2" x14ac:dyDescent="0.25">
      <c r="A26" s="129"/>
      <c r="B26" s="117"/>
    </row>
    <row r="27" spans="1:2" x14ac:dyDescent="0.25">
      <c r="A27" s="129"/>
      <c r="B27" s="117"/>
    </row>
    <row r="28" spans="1:2" x14ac:dyDescent="0.25">
      <c r="A28" s="129"/>
      <c r="B28" s="117"/>
    </row>
    <row r="29" spans="1:2" x14ac:dyDescent="0.25">
      <c r="A29" s="129"/>
      <c r="B29" s="117"/>
    </row>
    <row r="30" spans="1:2" x14ac:dyDescent="0.25">
      <c r="A30" s="129"/>
      <c r="B30" s="117"/>
    </row>
    <row r="31" spans="1:2" x14ac:dyDescent="0.25">
      <c r="A31" s="129"/>
      <c r="B31" s="117"/>
    </row>
    <row r="32" spans="1:2" x14ac:dyDescent="0.25">
      <c r="A32" s="129"/>
      <c r="B32" s="117"/>
    </row>
    <row r="33" spans="1:2" x14ac:dyDescent="0.25">
      <c r="A33" s="129"/>
      <c r="B33" s="117"/>
    </row>
    <row r="34" spans="1:2" x14ac:dyDescent="0.25">
      <c r="A34" s="129"/>
      <c r="B34" s="117"/>
    </row>
    <row r="35" spans="1:2" x14ac:dyDescent="0.25">
      <c r="A35" s="129"/>
      <c r="B35" s="117"/>
    </row>
    <row r="36" spans="1:2" x14ac:dyDescent="0.25">
      <c r="A36" s="129"/>
      <c r="B36" s="117"/>
    </row>
    <row r="37" spans="1:2" x14ac:dyDescent="0.25">
      <c r="A37" s="129"/>
      <c r="B37" s="117"/>
    </row>
    <row r="38" spans="1:2" x14ac:dyDescent="0.25">
      <c r="A38" s="129"/>
      <c r="B38" s="117"/>
    </row>
    <row r="39" spans="1:2" x14ac:dyDescent="0.25">
      <c r="A39" s="129"/>
      <c r="B39" s="117"/>
    </row>
    <row r="40" spans="1:2" x14ac:dyDescent="0.25">
      <c r="A40" s="129"/>
      <c r="B40" s="117"/>
    </row>
    <row r="41" spans="1:2" x14ac:dyDescent="0.25">
      <c r="A41" s="129"/>
      <c r="B41" s="117"/>
    </row>
    <row r="42" spans="1:2" x14ac:dyDescent="0.25">
      <c r="A42" s="129"/>
      <c r="B42" s="117"/>
    </row>
    <row r="43" spans="1:2" x14ac:dyDescent="0.25">
      <c r="A43" s="129"/>
      <c r="B43" s="117"/>
    </row>
    <row r="44" spans="1:2" x14ac:dyDescent="0.25">
      <c r="A44" s="129"/>
      <c r="B44" s="117"/>
    </row>
    <row r="45" spans="1:2" x14ac:dyDescent="0.25">
      <c r="A45" s="129"/>
      <c r="B45" s="117"/>
    </row>
    <row r="46" spans="1:2" x14ac:dyDescent="0.25">
      <c r="A46" s="129"/>
      <c r="B46" s="117"/>
    </row>
    <row r="47" spans="1:2" x14ac:dyDescent="0.25">
      <c r="A47" s="129"/>
      <c r="B47" s="117"/>
    </row>
    <row r="48" spans="1:2" x14ac:dyDescent="0.25">
      <c r="A48" s="129"/>
      <c r="B48" s="117"/>
    </row>
    <row r="49" spans="1:2" x14ac:dyDescent="0.25">
      <c r="A49" s="129"/>
      <c r="B49" s="117"/>
    </row>
    <row r="50" spans="1:2" x14ac:dyDescent="0.25">
      <c r="A50" s="129"/>
      <c r="B50" s="117"/>
    </row>
    <row r="51" spans="1:2" x14ac:dyDescent="0.25">
      <c r="A51" s="129"/>
      <c r="B51" s="117"/>
    </row>
    <row r="52" spans="1:2" x14ac:dyDescent="0.25">
      <c r="A52" s="129"/>
      <c r="B52" s="117"/>
    </row>
    <row r="53" spans="1:2" x14ac:dyDescent="0.25">
      <c r="A53" s="129"/>
      <c r="B53" s="117"/>
    </row>
    <row r="54" spans="1:2" x14ac:dyDescent="0.25">
      <c r="A54" s="129"/>
      <c r="B54" s="117"/>
    </row>
    <row r="55" spans="1:2" x14ac:dyDescent="0.25">
      <c r="A55" s="129"/>
      <c r="B55" s="117"/>
    </row>
    <row r="56" spans="1:2" x14ac:dyDescent="0.25">
      <c r="A56" s="129"/>
      <c r="B56" s="117"/>
    </row>
    <row r="57" spans="1:2" x14ac:dyDescent="0.25">
      <c r="A57" s="129"/>
      <c r="B57" s="117"/>
    </row>
    <row r="58" spans="1:2" x14ac:dyDescent="0.25">
      <c r="A58" s="129"/>
      <c r="B58" s="117"/>
    </row>
    <row r="59" spans="1:2" x14ac:dyDescent="0.25">
      <c r="A59" s="129"/>
      <c r="B59" s="117"/>
    </row>
    <row r="60" spans="1:2" x14ac:dyDescent="0.25">
      <c r="A60" s="129"/>
      <c r="B60" s="117"/>
    </row>
    <row r="61" spans="1:2" x14ac:dyDescent="0.25">
      <c r="A61" s="129"/>
      <c r="B61" s="117"/>
    </row>
    <row r="62" spans="1:2" x14ac:dyDescent="0.25">
      <c r="A62" s="129"/>
      <c r="B62" s="117"/>
    </row>
    <row r="63" spans="1:2" x14ac:dyDescent="0.25">
      <c r="A63" s="129"/>
      <c r="B63" s="117"/>
    </row>
    <row r="64" spans="1:2" x14ac:dyDescent="0.25">
      <c r="A64" s="129"/>
      <c r="B64" s="117"/>
    </row>
    <row r="65" spans="1:2" x14ac:dyDescent="0.25">
      <c r="A65" s="129"/>
      <c r="B65" s="117"/>
    </row>
    <row r="66" spans="1:2" x14ac:dyDescent="0.25">
      <c r="A66" s="129"/>
      <c r="B66" s="117"/>
    </row>
    <row r="67" spans="1:2" x14ac:dyDescent="0.25">
      <c r="A67" s="129"/>
      <c r="B67" s="117"/>
    </row>
    <row r="68" spans="1:2" x14ac:dyDescent="0.25">
      <c r="A68" s="129"/>
      <c r="B68" s="117"/>
    </row>
    <row r="69" spans="1:2" x14ac:dyDescent="0.25">
      <c r="A69" s="129"/>
      <c r="B69" s="117"/>
    </row>
    <row r="70" spans="1:2" x14ac:dyDescent="0.25">
      <c r="A70" s="129"/>
      <c r="B70" s="117"/>
    </row>
    <row r="71" spans="1:2" x14ac:dyDescent="0.25">
      <c r="A71" s="129"/>
      <c r="B71" s="117"/>
    </row>
    <row r="72" spans="1:2" x14ac:dyDescent="0.25">
      <c r="A72" s="129"/>
      <c r="B72" s="117"/>
    </row>
    <row r="73" spans="1:2" x14ac:dyDescent="0.25">
      <c r="A73" s="129"/>
      <c r="B73" s="117"/>
    </row>
    <row r="74" spans="1:2" x14ac:dyDescent="0.25">
      <c r="A74" s="129"/>
      <c r="B74" s="117"/>
    </row>
    <row r="75" spans="1:2" x14ac:dyDescent="0.25">
      <c r="A75" s="129"/>
      <c r="B75" s="117"/>
    </row>
    <row r="76" spans="1:2" x14ac:dyDescent="0.25">
      <c r="A76" s="129"/>
      <c r="B76" s="117"/>
    </row>
    <row r="77" spans="1:2" x14ac:dyDescent="0.25">
      <c r="A77" s="129"/>
      <c r="B77" s="117"/>
    </row>
    <row r="78" spans="1:2" x14ac:dyDescent="0.25">
      <c r="A78" s="129"/>
      <c r="B78" s="117"/>
    </row>
    <row r="79" spans="1:2" x14ac:dyDescent="0.25">
      <c r="A79" s="129"/>
      <c r="B79" s="117"/>
    </row>
    <row r="80" spans="1:2" x14ac:dyDescent="0.25">
      <c r="A80" s="129"/>
      <c r="B80" s="117"/>
    </row>
    <row r="81" spans="1:2" x14ac:dyDescent="0.25">
      <c r="A81" s="129"/>
      <c r="B81" s="117"/>
    </row>
    <row r="82" spans="1:2" x14ac:dyDescent="0.25">
      <c r="A82" s="129"/>
      <c r="B82" s="117"/>
    </row>
    <row r="83" spans="1:2" x14ac:dyDescent="0.25">
      <c r="A83" s="129"/>
      <c r="B83" s="117"/>
    </row>
    <row r="84" spans="1:2" x14ac:dyDescent="0.25">
      <c r="A84" s="129"/>
      <c r="B84" s="117"/>
    </row>
    <row r="85" spans="1:2" x14ac:dyDescent="0.25">
      <c r="A85" s="129"/>
      <c r="B85" s="117"/>
    </row>
    <row r="86" spans="1:2" x14ac:dyDescent="0.25">
      <c r="A86" s="129"/>
      <c r="B86" s="117"/>
    </row>
    <row r="87" spans="1:2" x14ac:dyDescent="0.25">
      <c r="A87" s="129"/>
      <c r="B87" s="117"/>
    </row>
    <row r="88" spans="1:2" x14ac:dyDescent="0.25">
      <c r="A88" s="129"/>
      <c r="B88" s="117"/>
    </row>
    <row r="89" spans="1:2" x14ac:dyDescent="0.25">
      <c r="A89" s="129"/>
      <c r="B89" s="117"/>
    </row>
    <row r="90" spans="1:2" x14ac:dyDescent="0.25">
      <c r="A90" s="129"/>
      <c r="B90" s="117"/>
    </row>
    <row r="91" spans="1:2" x14ac:dyDescent="0.25">
      <c r="A91" s="129"/>
      <c r="B91" s="117"/>
    </row>
    <row r="92" spans="1:2" x14ac:dyDescent="0.25">
      <c r="A92" s="129"/>
      <c r="B92" s="117"/>
    </row>
    <row r="93" spans="1:2" x14ac:dyDescent="0.25">
      <c r="A93" s="129"/>
      <c r="B93" s="117"/>
    </row>
    <row r="94" spans="1:2" x14ac:dyDescent="0.25">
      <c r="A94" s="129"/>
      <c r="B94" s="117"/>
    </row>
    <row r="95" spans="1:2" x14ac:dyDescent="0.25">
      <c r="A95" s="129"/>
      <c r="B95" s="117"/>
    </row>
    <row r="96" spans="1:2" x14ac:dyDescent="0.25">
      <c r="A96" s="129"/>
      <c r="B96" s="117"/>
    </row>
    <row r="97" spans="1:2" x14ac:dyDescent="0.25">
      <c r="A97" s="129"/>
      <c r="B97" s="117"/>
    </row>
    <row r="98" spans="1:2" x14ac:dyDescent="0.25">
      <c r="A98" s="129"/>
      <c r="B98" s="117"/>
    </row>
    <row r="99" spans="1:2" x14ac:dyDescent="0.25">
      <c r="A99" s="129"/>
      <c r="B99" s="117"/>
    </row>
    <row r="100" spans="1:2" x14ac:dyDescent="0.25">
      <c r="A100" s="129"/>
      <c r="B100" s="117"/>
    </row>
    <row r="101" spans="1:2" x14ac:dyDescent="0.25">
      <c r="A101" s="129"/>
      <c r="B101" s="117"/>
    </row>
    <row r="102" spans="1:2" x14ac:dyDescent="0.25">
      <c r="A102" s="129"/>
      <c r="B102" s="117"/>
    </row>
    <row r="103" spans="1:2" x14ac:dyDescent="0.25">
      <c r="A103" s="129"/>
      <c r="B103" s="117"/>
    </row>
    <row r="104" spans="1:2" x14ac:dyDescent="0.25">
      <c r="A104" s="129"/>
      <c r="B104" s="117"/>
    </row>
    <row r="105" spans="1:2" x14ac:dyDescent="0.25">
      <c r="A105" s="129"/>
      <c r="B105" s="117"/>
    </row>
    <row r="106" spans="1:2" x14ac:dyDescent="0.25">
      <c r="A106" s="129"/>
      <c r="B106" s="117"/>
    </row>
    <row r="107" spans="1:2" x14ac:dyDescent="0.25">
      <c r="A107" s="129"/>
      <c r="B107" s="117"/>
    </row>
    <row r="108" spans="1:2" x14ac:dyDescent="0.25">
      <c r="A108" s="129"/>
      <c r="B108" s="117"/>
    </row>
    <row r="109" spans="1:2" x14ac:dyDescent="0.25">
      <c r="A109" s="129"/>
      <c r="B109" s="117"/>
    </row>
    <row r="110" spans="1:2" x14ac:dyDescent="0.25">
      <c r="A110" s="129"/>
      <c r="B110" s="117"/>
    </row>
    <row r="111" spans="1:2" x14ac:dyDescent="0.25">
      <c r="A111" s="129"/>
      <c r="B111" s="117"/>
    </row>
    <row r="112" spans="1:2" x14ac:dyDescent="0.25">
      <c r="A112" s="129"/>
      <c r="B112" s="117"/>
    </row>
    <row r="113" spans="1:2" x14ac:dyDescent="0.25">
      <c r="A113" s="129"/>
      <c r="B113" s="117"/>
    </row>
    <row r="114" spans="1:2" x14ac:dyDescent="0.25">
      <c r="A114" s="129"/>
      <c r="B114" s="117"/>
    </row>
    <row r="115" spans="1:2" x14ac:dyDescent="0.25">
      <c r="A115" s="129"/>
      <c r="B115" s="117"/>
    </row>
    <row r="116" spans="1:2" x14ac:dyDescent="0.25">
      <c r="A116" s="129"/>
      <c r="B116" s="117"/>
    </row>
    <row r="117" spans="1:2" x14ac:dyDescent="0.25">
      <c r="A117" s="129"/>
      <c r="B117" s="117"/>
    </row>
    <row r="118" spans="1:2" x14ac:dyDescent="0.25">
      <c r="A118" s="129"/>
      <c r="B118" s="117"/>
    </row>
    <row r="119" spans="1:2" x14ac:dyDescent="0.25">
      <c r="A119" s="129"/>
      <c r="B119" s="117"/>
    </row>
    <row r="120" spans="1:2" x14ac:dyDescent="0.25">
      <c r="A120" s="129"/>
      <c r="B120" s="117"/>
    </row>
    <row r="121" spans="1:2" x14ac:dyDescent="0.25">
      <c r="A121" s="129"/>
      <c r="B121" s="117"/>
    </row>
    <row r="122" spans="1:2" x14ac:dyDescent="0.25">
      <c r="A122" s="129"/>
      <c r="B122" s="117"/>
    </row>
    <row r="123" spans="1:2" x14ac:dyDescent="0.25">
      <c r="A123" s="129"/>
      <c r="B123" s="117"/>
    </row>
    <row r="124" spans="1:2" x14ac:dyDescent="0.25">
      <c r="A124" s="129"/>
      <c r="B124" s="117"/>
    </row>
    <row r="125" spans="1:2" x14ac:dyDescent="0.25">
      <c r="A125" s="129"/>
      <c r="B125" s="117"/>
    </row>
    <row r="126" spans="1:2" x14ac:dyDescent="0.25">
      <c r="A126" s="129"/>
      <c r="B126" s="117"/>
    </row>
    <row r="127" spans="1:2" x14ac:dyDescent="0.25">
      <c r="A127" s="129"/>
      <c r="B127" s="117"/>
    </row>
    <row r="128" spans="1:2" x14ac:dyDescent="0.25">
      <c r="A128" s="129"/>
      <c r="B128" s="117"/>
    </row>
    <row r="129" spans="1:2" x14ac:dyDescent="0.25">
      <c r="A129" s="129"/>
      <c r="B129" s="117"/>
    </row>
    <row r="130" spans="1:2" x14ac:dyDescent="0.25">
      <c r="A130" s="129"/>
      <c r="B130" s="117"/>
    </row>
    <row r="131" spans="1:2" x14ac:dyDescent="0.25">
      <c r="A131" s="129"/>
      <c r="B131" s="117"/>
    </row>
    <row r="132" spans="1:2" x14ac:dyDescent="0.25">
      <c r="A132" s="129"/>
      <c r="B132" s="117"/>
    </row>
    <row r="133" spans="1:2" x14ac:dyDescent="0.25">
      <c r="A133" s="129"/>
      <c r="B133" s="117"/>
    </row>
    <row r="134" spans="1:2" x14ac:dyDescent="0.25">
      <c r="A134" s="129"/>
      <c r="B134" s="117"/>
    </row>
    <row r="135" spans="1:2" x14ac:dyDescent="0.25">
      <c r="A135" s="129"/>
      <c r="B135" s="117"/>
    </row>
    <row r="136" spans="1:2" x14ac:dyDescent="0.25">
      <c r="A136" s="129"/>
      <c r="B136" s="117"/>
    </row>
    <row r="137" spans="1:2" x14ac:dyDescent="0.25">
      <c r="A137" s="129"/>
      <c r="B137" s="117"/>
    </row>
    <row r="138" spans="1:2" x14ac:dyDescent="0.25">
      <c r="A138" s="129"/>
      <c r="B138" s="117"/>
    </row>
    <row r="139" spans="1:2" x14ac:dyDescent="0.25">
      <c r="A139" s="129"/>
      <c r="B139" s="117"/>
    </row>
    <row r="140" spans="1:2" x14ac:dyDescent="0.25">
      <c r="A140" s="129"/>
      <c r="B140" s="117"/>
    </row>
    <row r="141" spans="1:2" x14ac:dyDescent="0.25">
      <c r="A141" s="129"/>
      <c r="B141" s="117"/>
    </row>
    <row r="142" spans="1:2" x14ac:dyDescent="0.25">
      <c r="A142" s="129"/>
      <c r="B142" s="117"/>
    </row>
    <row r="143" spans="1:2" x14ac:dyDescent="0.25">
      <c r="A143" s="129"/>
      <c r="B143" s="117"/>
    </row>
    <row r="144" spans="1:2" x14ac:dyDescent="0.25">
      <c r="A144" s="129"/>
      <c r="B144" s="117"/>
    </row>
    <row r="145" spans="1:2" x14ac:dyDescent="0.25">
      <c r="A145" s="129"/>
      <c r="B145" s="117"/>
    </row>
    <row r="146" spans="1:2" x14ac:dyDescent="0.25">
      <c r="A146" s="129"/>
      <c r="B146" s="117"/>
    </row>
    <row r="147" spans="1:2" x14ac:dyDescent="0.25">
      <c r="A147" s="129"/>
      <c r="B147" s="117"/>
    </row>
    <row r="148" spans="1:2" x14ac:dyDescent="0.25">
      <c r="A148" s="129"/>
      <c r="B148" s="117"/>
    </row>
    <row r="149" spans="1:2" x14ac:dyDescent="0.25">
      <c r="A149" s="129"/>
      <c r="B149" s="117"/>
    </row>
    <row r="150" spans="1:2" x14ac:dyDescent="0.25">
      <c r="A150" s="129"/>
      <c r="B150" s="117"/>
    </row>
    <row r="151" spans="1:2" x14ac:dyDescent="0.25">
      <c r="A151" s="129"/>
      <c r="B151" s="117"/>
    </row>
    <row r="152" spans="1:2" x14ac:dyDescent="0.25">
      <c r="A152" s="129"/>
      <c r="B152" s="117"/>
    </row>
    <row r="153" spans="1:2" x14ac:dyDescent="0.25">
      <c r="A153" s="129"/>
      <c r="B153" s="117"/>
    </row>
    <row r="154" spans="1:2" x14ac:dyDescent="0.25">
      <c r="A154" s="129"/>
      <c r="B154" s="117"/>
    </row>
    <row r="155" spans="1:2" x14ac:dyDescent="0.25">
      <c r="A155" s="129"/>
      <c r="B155" s="117"/>
    </row>
    <row r="156" spans="1:2" x14ac:dyDescent="0.25">
      <c r="A156" s="129"/>
      <c r="B156" s="117"/>
    </row>
    <row r="157" spans="1:2" x14ac:dyDescent="0.25">
      <c r="A157" s="129"/>
      <c r="B157" s="117"/>
    </row>
    <row r="158" spans="1:2" x14ac:dyDescent="0.25">
      <c r="A158" s="129"/>
      <c r="B158" s="117"/>
    </row>
    <row r="159" spans="1:2" x14ac:dyDescent="0.25">
      <c r="A159" s="129"/>
      <c r="B159" s="117"/>
    </row>
    <row r="160" spans="1:2" x14ac:dyDescent="0.25">
      <c r="A160" s="129"/>
      <c r="B160" s="117"/>
    </row>
    <row r="161" spans="1:2" x14ac:dyDescent="0.25">
      <c r="A161" s="129"/>
      <c r="B161" s="117"/>
    </row>
    <row r="162" spans="1:2" x14ac:dyDescent="0.25">
      <c r="A162" s="129"/>
      <c r="B162" s="117"/>
    </row>
    <row r="163" spans="1:2" x14ac:dyDescent="0.25">
      <c r="A163" s="129"/>
      <c r="B163" s="117"/>
    </row>
    <row r="164" spans="1:2" x14ac:dyDescent="0.25">
      <c r="A164" s="129"/>
      <c r="B164" s="117"/>
    </row>
    <row r="165" spans="1:2" x14ac:dyDescent="0.25">
      <c r="A165" s="129"/>
      <c r="B165" s="117"/>
    </row>
    <row r="166" spans="1:2" x14ac:dyDescent="0.25">
      <c r="A166" s="129"/>
      <c r="B166" s="117"/>
    </row>
    <row r="167" spans="1:2" x14ac:dyDescent="0.25">
      <c r="A167" s="129"/>
      <c r="B167" s="117"/>
    </row>
    <row r="168" spans="1:2" x14ac:dyDescent="0.25">
      <c r="A168" s="129"/>
      <c r="B168" s="117"/>
    </row>
    <row r="169" spans="1:2" x14ac:dyDescent="0.25">
      <c r="A169" s="129"/>
      <c r="B169" s="117"/>
    </row>
    <row r="170" spans="1:2" x14ac:dyDescent="0.25">
      <c r="A170" s="129"/>
      <c r="B170" s="117"/>
    </row>
    <row r="171" spans="1:2" x14ac:dyDescent="0.25">
      <c r="A171" s="129"/>
      <c r="B171" s="117"/>
    </row>
    <row r="172" spans="1:2" x14ac:dyDescent="0.25">
      <c r="A172" s="129"/>
      <c r="B172" s="117"/>
    </row>
    <row r="173" spans="1:2" x14ac:dyDescent="0.25">
      <c r="A173" s="129"/>
      <c r="B173" s="117"/>
    </row>
    <row r="174" spans="1:2" x14ac:dyDescent="0.25">
      <c r="A174" s="129"/>
      <c r="B174" s="117"/>
    </row>
    <row r="175" spans="1:2" x14ac:dyDescent="0.25">
      <c r="A175" s="129"/>
      <c r="B175" s="117"/>
    </row>
    <row r="176" spans="1:2" x14ac:dyDescent="0.25">
      <c r="A176" s="129"/>
      <c r="B176" s="117"/>
    </row>
    <row r="177" spans="1:2" x14ac:dyDescent="0.25">
      <c r="A177" s="129"/>
      <c r="B177" s="117"/>
    </row>
    <row r="178" spans="1:2" x14ac:dyDescent="0.25">
      <c r="A178" s="129"/>
      <c r="B178" s="117"/>
    </row>
    <row r="179" spans="1:2" x14ac:dyDescent="0.25">
      <c r="A179" s="129"/>
      <c r="B179" s="117"/>
    </row>
    <row r="180" spans="1:2" x14ac:dyDescent="0.25">
      <c r="A180" s="129"/>
      <c r="B180" s="117"/>
    </row>
    <row r="181" spans="1:2" x14ac:dyDescent="0.25">
      <c r="A181" s="129"/>
      <c r="B181" s="117"/>
    </row>
    <row r="182" spans="1:2" x14ac:dyDescent="0.25">
      <c r="A182" s="129"/>
      <c r="B182" s="117"/>
    </row>
    <row r="183" spans="1:2" x14ac:dyDescent="0.25">
      <c r="A183" s="129"/>
      <c r="B183" s="117"/>
    </row>
    <row r="184" spans="1:2" x14ac:dyDescent="0.25">
      <c r="A184" s="129"/>
      <c r="B184" s="117"/>
    </row>
    <row r="185" spans="1:2" x14ac:dyDescent="0.25">
      <c r="A185" s="129"/>
      <c r="B185" s="117"/>
    </row>
    <row r="186" spans="1:2" x14ac:dyDescent="0.25">
      <c r="A186" s="129"/>
      <c r="B186" s="117"/>
    </row>
    <row r="187" spans="1:2" x14ac:dyDescent="0.25">
      <c r="A187" s="129"/>
      <c r="B187" s="117"/>
    </row>
    <row r="188" spans="1:2" x14ac:dyDescent="0.25">
      <c r="A188" s="129"/>
      <c r="B188" s="117"/>
    </row>
    <row r="189" spans="1:2" x14ac:dyDescent="0.25">
      <c r="A189" s="129"/>
      <c r="B189" s="117"/>
    </row>
    <row r="190" spans="1:2" x14ac:dyDescent="0.25">
      <c r="A190" s="129"/>
      <c r="B190" s="117"/>
    </row>
    <row r="191" spans="1:2" x14ac:dyDescent="0.25">
      <c r="A191" s="129"/>
      <c r="B191" s="117"/>
    </row>
    <row r="192" spans="1:2" x14ac:dyDescent="0.25">
      <c r="A192" s="129"/>
      <c r="B192" s="117"/>
    </row>
    <row r="193" spans="1:2" x14ac:dyDescent="0.25">
      <c r="A193" s="129"/>
      <c r="B193" s="117"/>
    </row>
    <row r="194" spans="1:2" x14ac:dyDescent="0.25">
      <c r="A194" s="129"/>
      <c r="B194" s="117"/>
    </row>
    <row r="195" spans="1:2" x14ac:dyDescent="0.25">
      <c r="A195" s="129"/>
      <c r="B195" s="117"/>
    </row>
    <row r="196" spans="1:2" x14ac:dyDescent="0.25">
      <c r="A196" s="129"/>
      <c r="B196" s="117"/>
    </row>
    <row r="197" spans="1:2" x14ac:dyDescent="0.25">
      <c r="A197" s="129"/>
      <c r="B197" s="117"/>
    </row>
    <row r="198" spans="1:2" x14ac:dyDescent="0.25">
      <c r="A198" s="129"/>
      <c r="B198" s="117"/>
    </row>
    <row r="199" spans="1:2" x14ac:dyDescent="0.25">
      <c r="A199" s="129"/>
      <c r="B199" s="117"/>
    </row>
    <row r="200" spans="1:2" x14ac:dyDescent="0.25">
      <c r="A200" s="129"/>
      <c r="B200" s="117"/>
    </row>
    <row r="201" spans="1:2" x14ac:dyDescent="0.25">
      <c r="A201" s="129"/>
      <c r="B201" s="117"/>
    </row>
    <row r="202" spans="1:2" x14ac:dyDescent="0.25">
      <c r="A202" s="129"/>
      <c r="B202" s="117"/>
    </row>
    <row r="203" spans="1:2" x14ac:dyDescent="0.25">
      <c r="A203" s="129"/>
      <c r="B203" s="117"/>
    </row>
    <row r="204" spans="1:2" x14ac:dyDescent="0.25">
      <c r="A204" s="129"/>
      <c r="B204" s="117"/>
    </row>
    <row r="205" spans="1:2" x14ac:dyDescent="0.25">
      <c r="A205" s="129"/>
      <c r="B205" s="117"/>
    </row>
    <row r="206" spans="1:2" x14ac:dyDescent="0.25">
      <c r="A206" s="129"/>
      <c r="B206" s="117"/>
    </row>
    <row r="207" spans="1:2" x14ac:dyDescent="0.25">
      <c r="A207" s="129"/>
      <c r="B207" s="117"/>
    </row>
    <row r="208" spans="1:2" x14ac:dyDescent="0.25">
      <c r="A208" s="129"/>
      <c r="B208" s="117"/>
    </row>
    <row r="209" spans="1:2" x14ac:dyDescent="0.25">
      <c r="A209" s="129"/>
      <c r="B209" s="117"/>
    </row>
    <row r="210" spans="1:2" x14ac:dyDescent="0.25">
      <c r="A210" s="129"/>
      <c r="B210" s="117"/>
    </row>
    <row r="211" spans="1:2" x14ac:dyDescent="0.25">
      <c r="A211" s="129"/>
      <c r="B211" s="117"/>
    </row>
    <row r="212" spans="1:2" x14ac:dyDescent="0.25">
      <c r="A212" s="129"/>
      <c r="B212" s="117"/>
    </row>
    <row r="213" spans="1:2" x14ac:dyDescent="0.25">
      <c r="A213" s="129"/>
      <c r="B213" s="117"/>
    </row>
    <row r="214" spans="1:2" x14ac:dyDescent="0.25">
      <c r="A214" s="129"/>
      <c r="B214" s="117"/>
    </row>
    <row r="215" spans="1:2" x14ac:dyDescent="0.25">
      <c r="A215" s="129"/>
      <c r="B215" s="117"/>
    </row>
    <row r="216" spans="1:2" x14ac:dyDescent="0.25">
      <c r="A216" s="129"/>
      <c r="B216" s="117"/>
    </row>
    <row r="217" spans="1:2" x14ac:dyDescent="0.25">
      <c r="A217" s="129"/>
      <c r="B217" s="117"/>
    </row>
    <row r="218" spans="1:2" x14ac:dyDescent="0.25">
      <c r="A218" s="129"/>
      <c r="B218" s="117"/>
    </row>
    <row r="219" spans="1:2" x14ac:dyDescent="0.25">
      <c r="A219" s="129"/>
      <c r="B219" s="117"/>
    </row>
    <row r="220" spans="1:2" x14ac:dyDescent="0.25">
      <c r="A220" s="129"/>
      <c r="B220" s="117"/>
    </row>
    <row r="221" spans="1:2" x14ac:dyDescent="0.25">
      <c r="A221" s="129"/>
      <c r="B221" s="117"/>
    </row>
    <row r="222" spans="1:2" x14ac:dyDescent="0.25">
      <c r="A222" s="129"/>
      <c r="B222" s="117"/>
    </row>
    <row r="223" spans="1:2" x14ac:dyDescent="0.25">
      <c r="A223" s="129"/>
      <c r="B223" s="117"/>
    </row>
    <row r="224" spans="1:2" x14ac:dyDescent="0.25">
      <c r="A224" s="129"/>
      <c r="B224" s="117"/>
    </row>
    <row r="225" spans="1:2" x14ac:dyDescent="0.25">
      <c r="A225" s="129"/>
      <c r="B225" s="117"/>
    </row>
    <row r="226" spans="1:2" x14ac:dyDescent="0.25">
      <c r="A226" s="129"/>
      <c r="B226" s="117"/>
    </row>
    <row r="227" spans="1:2" x14ac:dyDescent="0.25">
      <c r="A227" s="129"/>
      <c r="B227" s="117"/>
    </row>
    <row r="228" spans="1:2" x14ac:dyDescent="0.25">
      <c r="A228" s="129"/>
      <c r="B228" s="117"/>
    </row>
    <row r="229" spans="1:2" x14ac:dyDescent="0.25">
      <c r="A229" s="129"/>
      <c r="B229" s="117"/>
    </row>
    <row r="230" spans="1:2" x14ac:dyDescent="0.25">
      <c r="A230" s="129"/>
      <c r="B230" s="117"/>
    </row>
    <row r="231" spans="1:2" x14ac:dyDescent="0.25">
      <c r="A231" s="129"/>
      <c r="B231" s="117"/>
    </row>
    <row r="232" spans="1:2" x14ac:dyDescent="0.25">
      <c r="A232" s="129"/>
      <c r="B232" s="117"/>
    </row>
    <row r="233" spans="1:2" x14ac:dyDescent="0.25">
      <c r="A233" s="129"/>
      <c r="B233" s="117"/>
    </row>
    <row r="234" spans="1:2" x14ac:dyDescent="0.25">
      <c r="A234" s="129"/>
      <c r="B234" s="117"/>
    </row>
    <row r="235" spans="1:2" x14ac:dyDescent="0.25">
      <c r="A235" s="129"/>
      <c r="B235" s="117"/>
    </row>
    <row r="236" spans="1:2" x14ac:dyDescent="0.25">
      <c r="A236" s="129"/>
      <c r="B236" s="117"/>
    </row>
    <row r="237" spans="1:2" x14ac:dyDescent="0.25">
      <c r="A237" s="129"/>
      <c r="B237" s="117"/>
    </row>
    <row r="238" spans="1:2" x14ac:dyDescent="0.25">
      <c r="A238" s="129"/>
      <c r="B238" s="117"/>
    </row>
    <row r="239" spans="1:2" x14ac:dyDescent="0.25">
      <c r="A239" s="129"/>
      <c r="B239" s="117"/>
    </row>
    <row r="240" spans="1:2" x14ac:dyDescent="0.25">
      <c r="A240" s="129"/>
      <c r="B240" s="117"/>
    </row>
    <row r="241" spans="1:2" x14ac:dyDescent="0.25">
      <c r="A241" s="129"/>
      <c r="B241" s="117"/>
    </row>
    <row r="242" spans="1:2" x14ac:dyDescent="0.25">
      <c r="A242" s="129"/>
      <c r="B242" s="117"/>
    </row>
    <row r="243" spans="1:2" x14ac:dyDescent="0.25">
      <c r="A243" s="129"/>
      <c r="B243" s="117"/>
    </row>
    <row r="244" spans="1:2" x14ac:dyDescent="0.25">
      <c r="A244" s="129"/>
      <c r="B244" s="117"/>
    </row>
    <row r="245" spans="1:2" x14ac:dyDescent="0.25">
      <c r="A245" s="129"/>
      <c r="B245" s="117"/>
    </row>
    <row r="246" spans="1:2" x14ac:dyDescent="0.25">
      <c r="A246" s="129"/>
      <c r="B246" s="117"/>
    </row>
    <row r="247" spans="1:2" x14ac:dyDescent="0.25">
      <c r="A247" s="129"/>
      <c r="B247" s="117"/>
    </row>
    <row r="248" spans="1:2" x14ac:dyDescent="0.25">
      <c r="A248" s="129"/>
      <c r="B248" s="117"/>
    </row>
    <row r="249" spans="1:2" x14ac:dyDescent="0.25">
      <c r="A249" s="129"/>
      <c r="B249" s="117"/>
    </row>
    <row r="250" spans="1:2" x14ac:dyDescent="0.25">
      <c r="A250" s="129"/>
      <c r="B250" s="117"/>
    </row>
    <row r="251" spans="1:2" x14ac:dyDescent="0.25">
      <c r="A251" s="129"/>
      <c r="B251" s="117"/>
    </row>
    <row r="252" spans="1:2" x14ac:dyDescent="0.25">
      <c r="A252" s="129"/>
      <c r="B252" s="117"/>
    </row>
    <row r="253" spans="1:2" x14ac:dyDescent="0.25">
      <c r="A253" s="129"/>
      <c r="B253" s="117"/>
    </row>
    <row r="254" spans="1:2" x14ac:dyDescent="0.25">
      <c r="A254" s="129"/>
      <c r="B254" s="117"/>
    </row>
    <row r="255" spans="1:2" x14ac:dyDescent="0.25">
      <c r="A255" s="129"/>
      <c r="B255" s="117"/>
    </row>
    <row r="256" spans="1:2" x14ac:dyDescent="0.25">
      <c r="A256" s="129"/>
      <c r="B256" s="117"/>
    </row>
    <row r="257" spans="1:2" x14ac:dyDescent="0.25">
      <c r="A257" s="129"/>
      <c r="B257" s="117"/>
    </row>
    <row r="258" spans="1:2" x14ac:dyDescent="0.25">
      <c r="A258" s="129"/>
      <c r="B258" s="117"/>
    </row>
    <row r="259" spans="1:2" x14ac:dyDescent="0.25">
      <c r="A259" s="129"/>
      <c r="B259" s="117"/>
    </row>
    <row r="260" spans="1:2" x14ac:dyDescent="0.25">
      <c r="A260" s="129"/>
      <c r="B260" s="117"/>
    </row>
    <row r="261" spans="1:2" x14ac:dyDescent="0.25">
      <c r="A261" s="129"/>
      <c r="B261" s="117"/>
    </row>
    <row r="262" spans="1:2" x14ac:dyDescent="0.25">
      <c r="A262" s="129"/>
      <c r="B262" s="117"/>
    </row>
    <row r="263" spans="1:2" x14ac:dyDescent="0.25">
      <c r="A263" s="129"/>
      <c r="B263" s="117"/>
    </row>
    <row r="264" spans="1:2" x14ac:dyDescent="0.25">
      <c r="A264" s="129"/>
      <c r="B264" s="117"/>
    </row>
    <row r="265" spans="1:2" x14ac:dyDescent="0.25">
      <c r="A265" s="129"/>
      <c r="B265" s="117"/>
    </row>
    <row r="266" spans="1:2" x14ac:dyDescent="0.25">
      <c r="A266" s="129"/>
      <c r="B266" s="117"/>
    </row>
    <row r="267" spans="1:2" x14ac:dyDescent="0.25">
      <c r="A267" s="129"/>
      <c r="B267" s="117"/>
    </row>
    <row r="268" spans="1:2" x14ac:dyDescent="0.25">
      <c r="A268" s="129"/>
      <c r="B268" s="117"/>
    </row>
    <row r="269" spans="1:2" x14ac:dyDescent="0.25">
      <c r="A269" s="129"/>
      <c r="B269" s="117"/>
    </row>
    <row r="270" spans="1:2" x14ac:dyDescent="0.25">
      <c r="A270" s="129"/>
      <c r="B270" s="117"/>
    </row>
    <row r="271" spans="1:2" x14ac:dyDescent="0.25">
      <c r="A271" s="129"/>
      <c r="B271" s="117"/>
    </row>
    <row r="272" spans="1:2" x14ac:dyDescent="0.25">
      <c r="A272" s="129"/>
      <c r="B272" s="117"/>
    </row>
    <row r="273" spans="1:2" x14ac:dyDescent="0.25">
      <c r="A273" s="129"/>
      <c r="B273" s="117"/>
    </row>
    <row r="274" spans="1:2" x14ac:dyDescent="0.25">
      <c r="A274" s="129"/>
      <c r="B274" s="117"/>
    </row>
    <row r="275" spans="1:2" x14ac:dyDescent="0.25">
      <c r="A275" s="129"/>
      <c r="B275" s="117"/>
    </row>
    <row r="276" spans="1:2" x14ac:dyDescent="0.25">
      <c r="A276" s="129"/>
      <c r="B276" s="117"/>
    </row>
    <row r="277" spans="1:2" x14ac:dyDescent="0.25">
      <c r="A277" s="129"/>
      <c r="B277" s="117"/>
    </row>
    <row r="278" spans="1:2" x14ac:dyDescent="0.25">
      <c r="A278" s="129"/>
      <c r="B278" s="117"/>
    </row>
    <row r="279" spans="1:2" x14ac:dyDescent="0.25">
      <c r="A279" s="129"/>
      <c r="B279" s="117"/>
    </row>
    <row r="280" spans="1:2" x14ac:dyDescent="0.25">
      <c r="A280" s="129"/>
      <c r="B280" s="117"/>
    </row>
    <row r="281" spans="1:2" x14ac:dyDescent="0.25">
      <c r="A281" s="129"/>
      <c r="B281" s="117"/>
    </row>
    <row r="282" spans="1:2" x14ac:dyDescent="0.25">
      <c r="A282" s="129"/>
      <c r="B282" s="117"/>
    </row>
    <row r="283" spans="1:2" x14ac:dyDescent="0.25">
      <c r="A283" s="129"/>
      <c r="B283" s="117"/>
    </row>
    <row r="284" spans="1:2" x14ac:dyDescent="0.25">
      <c r="A284" s="129"/>
      <c r="B284" s="117"/>
    </row>
    <row r="285" spans="1:2" x14ac:dyDescent="0.25">
      <c r="A285" s="129"/>
      <c r="B285" s="117"/>
    </row>
    <row r="286" spans="1:2" x14ac:dyDescent="0.25">
      <c r="A286" s="129"/>
      <c r="B286" s="117"/>
    </row>
    <row r="287" spans="1:2" x14ac:dyDescent="0.25">
      <c r="A287" s="129"/>
      <c r="B287" s="117"/>
    </row>
    <row r="288" spans="1:2" x14ac:dyDescent="0.25">
      <c r="A288" s="129"/>
      <c r="B288" s="117"/>
    </row>
    <row r="289" spans="1:2" x14ac:dyDescent="0.25">
      <c r="A289" s="129"/>
      <c r="B289" s="117"/>
    </row>
    <row r="290" spans="1:2" x14ac:dyDescent="0.25">
      <c r="A290" s="129"/>
      <c r="B290" s="117"/>
    </row>
    <row r="291" spans="1:2" x14ac:dyDescent="0.25">
      <c r="A291" s="129"/>
      <c r="B291" s="117"/>
    </row>
    <row r="292" spans="1:2" x14ac:dyDescent="0.25">
      <c r="A292" s="129"/>
      <c r="B292" s="117"/>
    </row>
    <row r="293" spans="1:2" x14ac:dyDescent="0.25">
      <c r="A293" s="129"/>
      <c r="B293" s="117"/>
    </row>
    <row r="294" spans="1:2" x14ac:dyDescent="0.25">
      <c r="A294" s="129"/>
      <c r="B294" s="117"/>
    </row>
    <row r="295" spans="1:2" x14ac:dyDescent="0.25">
      <c r="A295" s="129"/>
      <c r="B295" s="117"/>
    </row>
    <row r="296" spans="1:2" x14ac:dyDescent="0.25">
      <c r="A296" s="129"/>
      <c r="B296" s="117"/>
    </row>
    <row r="297" spans="1:2" x14ac:dyDescent="0.25">
      <c r="A297" s="129"/>
      <c r="B297" s="117"/>
    </row>
    <row r="298" spans="1:2" x14ac:dyDescent="0.25">
      <c r="A298" s="129"/>
      <c r="B298" s="117"/>
    </row>
    <row r="299" spans="1:2" x14ac:dyDescent="0.25">
      <c r="A299" s="129"/>
      <c r="B299" s="117"/>
    </row>
    <row r="300" spans="1:2" x14ac:dyDescent="0.25">
      <c r="A300" s="129"/>
      <c r="B300" s="117"/>
    </row>
    <row r="301" spans="1:2" x14ac:dyDescent="0.25">
      <c r="A301" s="129"/>
      <c r="B301" s="117"/>
    </row>
    <row r="302" spans="1:2" x14ac:dyDescent="0.25">
      <c r="A302" s="129"/>
      <c r="B302" s="117"/>
    </row>
    <row r="303" spans="1:2" x14ac:dyDescent="0.25">
      <c r="A303" s="129"/>
      <c r="B303" s="117"/>
    </row>
    <row r="304" spans="1:2" x14ac:dyDescent="0.25">
      <c r="A304" s="129"/>
      <c r="B304" s="117"/>
    </row>
    <row r="305" spans="1:2" x14ac:dyDescent="0.25">
      <c r="A305" s="129"/>
      <c r="B305" s="117"/>
    </row>
    <row r="306" spans="1:2" x14ac:dyDescent="0.25">
      <c r="A306" s="129"/>
      <c r="B306" s="117"/>
    </row>
    <row r="307" spans="1:2" x14ac:dyDescent="0.25">
      <c r="A307" s="129"/>
      <c r="B307" s="117"/>
    </row>
    <row r="308" spans="1:2" x14ac:dyDescent="0.25">
      <c r="A308" s="129"/>
      <c r="B308" s="117"/>
    </row>
    <row r="309" spans="1:2" x14ac:dyDescent="0.25">
      <c r="A309" s="129"/>
      <c r="B309" s="117"/>
    </row>
    <row r="310" spans="1:2" x14ac:dyDescent="0.25">
      <c r="A310" s="129"/>
      <c r="B310" s="117"/>
    </row>
    <row r="311" spans="1:2" x14ac:dyDescent="0.25">
      <c r="A311" s="129"/>
      <c r="B311" s="117"/>
    </row>
    <row r="312" spans="1:2" x14ac:dyDescent="0.25">
      <c r="A312" s="129"/>
      <c r="B312" s="117"/>
    </row>
    <row r="313" spans="1:2" x14ac:dyDescent="0.25">
      <c r="A313" s="129"/>
      <c r="B313" s="117"/>
    </row>
    <row r="314" spans="1:2" x14ac:dyDescent="0.25">
      <c r="A314" s="129"/>
      <c r="B314" s="117"/>
    </row>
    <row r="315" spans="1:2" x14ac:dyDescent="0.25">
      <c r="A315" s="129"/>
      <c r="B315" s="117"/>
    </row>
    <row r="316" spans="1:2" x14ac:dyDescent="0.25">
      <c r="A316" s="129"/>
      <c r="B316" s="117"/>
    </row>
    <row r="317" spans="1:2" x14ac:dyDescent="0.25">
      <c r="A317" s="129"/>
      <c r="B317" s="117"/>
    </row>
    <row r="318" spans="1:2" x14ac:dyDescent="0.25">
      <c r="A318" s="129"/>
      <c r="B318" s="117"/>
    </row>
    <row r="319" spans="1:2" x14ac:dyDescent="0.25">
      <c r="A319" s="129"/>
      <c r="B319" s="117"/>
    </row>
    <row r="320" spans="1:2" x14ac:dyDescent="0.25">
      <c r="A320" s="129"/>
      <c r="B320" s="117"/>
    </row>
    <row r="321" spans="1:2" x14ac:dyDescent="0.25">
      <c r="A321" s="129"/>
      <c r="B321" s="117"/>
    </row>
    <row r="322" spans="1:2" x14ac:dyDescent="0.25">
      <c r="A322" s="129"/>
      <c r="B322" s="117"/>
    </row>
    <row r="323" spans="1:2" x14ac:dyDescent="0.25">
      <c r="A323" s="129"/>
      <c r="B323" s="117"/>
    </row>
    <row r="324" spans="1:2" x14ac:dyDescent="0.25">
      <c r="A324" s="129"/>
      <c r="B324" s="117"/>
    </row>
    <row r="325" spans="1:2" x14ac:dyDescent="0.25">
      <c r="A325" s="129"/>
      <c r="B325" s="117"/>
    </row>
    <row r="326" spans="1:2" x14ac:dyDescent="0.25">
      <c r="A326" s="129"/>
      <c r="B326" s="117"/>
    </row>
    <row r="327" spans="1:2" x14ac:dyDescent="0.25">
      <c r="A327" s="129"/>
      <c r="B327" s="117"/>
    </row>
    <row r="328" spans="1:2" x14ac:dyDescent="0.25">
      <c r="A328" s="129"/>
      <c r="B328" s="117"/>
    </row>
    <row r="329" spans="1:2" x14ac:dyDescent="0.25">
      <c r="A329" s="129"/>
      <c r="B329" s="117"/>
    </row>
    <row r="330" spans="1:2" x14ac:dyDescent="0.25">
      <c r="A330" s="129"/>
      <c r="B330" s="117"/>
    </row>
    <row r="331" spans="1:2" x14ac:dyDescent="0.25">
      <c r="A331" s="129"/>
      <c r="B331" s="117"/>
    </row>
    <row r="332" spans="1:2" x14ac:dyDescent="0.25">
      <c r="A332" s="129"/>
      <c r="B332" s="117"/>
    </row>
    <row r="333" spans="1:2" x14ac:dyDescent="0.25">
      <c r="A333" s="129"/>
      <c r="B333" s="117"/>
    </row>
    <row r="334" spans="1:2" x14ac:dyDescent="0.25">
      <c r="A334" s="129"/>
      <c r="B334" s="117"/>
    </row>
    <row r="335" spans="1:2" x14ac:dyDescent="0.25">
      <c r="A335" s="129"/>
      <c r="B335" s="117"/>
    </row>
    <row r="336" spans="1:2" x14ac:dyDescent="0.25">
      <c r="A336" s="129"/>
      <c r="B336" s="117"/>
    </row>
    <row r="337" spans="1:2" x14ac:dyDescent="0.25">
      <c r="A337" s="129"/>
      <c r="B337" s="117"/>
    </row>
    <row r="338" spans="1:2" x14ac:dyDescent="0.25">
      <c r="A338" s="129"/>
      <c r="B338" s="117"/>
    </row>
    <row r="339" spans="1:2" x14ac:dyDescent="0.25">
      <c r="A339" s="129"/>
      <c r="B339" s="117"/>
    </row>
    <row r="340" spans="1:2" x14ac:dyDescent="0.25">
      <c r="A340" s="129"/>
      <c r="B340" s="117"/>
    </row>
    <row r="341" spans="1:2" x14ac:dyDescent="0.25">
      <c r="A341" s="129"/>
      <c r="B341" s="117"/>
    </row>
    <row r="342" spans="1:2" x14ac:dyDescent="0.25">
      <c r="A342" s="129"/>
      <c r="B342" s="117"/>
    </row>
    <row r="343" spans="1:2" x14ac:dyDescent="0.25">
      <c r="A343" s="129"/>
      <c r="B343" s="117"/>
    </row>
    <row r="344" spans="1:2" x14ac:dyDescent="0.25">
      <c r="A344" s="129"/>
      <c r="B344" s="117"/>
    </row>
    <row r="345" spans="1:2" x14ac:dyDescent="0.25">
      <c r="A345" s="129"/>
      <c r="B345" s="117"/>
    </row>
    <row r="346" spans="1:2" x14ac:dyDescent="0.25">
      <c r="A346" s="129"/>
      <c r="B346" s="117"/>
    </row>
    <row r="347" spans="1:2" x14ac:dyDescent="0.25">
      <c r="A347" s="129"/>
      <c r="B347" s="117"/>
    </row>
    <row r="348" spans="1:2" x14ac:dyDescent="0.25">
      <c r="A348" s="129"/>
      <c r="B348" s="117"/>
    </row>
    <row r="349" spans="1:2" x14ac:dyDescent="0.25">
      <c r="A349" s="129"/>
      <c r="B349" s="117"/>
    </row>
    <row r="350" spans="1:2" x14ac:dyDescent="0.25">
      <c r="A350" s="129"/>
      <c r="B350" s="117"/>
    </row>
    <row r="351" spans="1:2" x14ac:dyDescent="0.25">
      <c r="A351" s="129"/>
      <c r="B351" s="117"/>
    </row>
    <row r="352" spans="1:2" x14ac:dyDescent="0.25">
      <c r="A352" s="129"/>
      <c r="B352" s="117"/>
    </row>
    <row r="353" spans="1:2" x14ac:dyDescent="0.25">
      <c r="A353" s="129"/>
      <c r="B353" s="117"/>
    </row>
    <row r="354" spans="1:2" x14ac:dyDescent="0.25">
      <c r="A354" s="129"/>
      <c r="B354" s="117"/>
    </row>
    <row r="355" spans="1:2" x14ac:dyDescent="0.25">
      <c r="A355" s="129"/>
      <c r="B355" s="117"/>
    </row>
    <row r="356" spans="1:2" x14ac:dyDescent="0.25">
      <c r="A356" s="129"/>
      <c r="B356" s="117"/>
    </row>
    <row r="357" spans="1:2" x14ac:dyDescent="0.25">
      <c r="A357" s="129"/>
      <c r="B357" s="117"/>
    </row>
    <row r="358" spans="1:2" x14ac:dyDescent="0.25">
      <c r="A358" s="129"/>
      <c r="B358" s="117"/>
    </row>
    <row r="359" spans="1:2" x14ac:dyDescent="0.25">
      <c r="A359" s="129"/>
      <c r="B359" s="117"/>
    </row>
    <row r="360" spans="1:2" x14ac:dyDescent="0.25">
      <c r="A360" s="129"/>
      <c r="B360" s="117"/>
    </row>
    <row r="361" spans="1:2" x14ac:dyDescent="0.25">
      <c r="A361" s="129"/>
      <c r="B361" s="117"/>
    </row>
    <row r="362" spans="1:2" x14ac:dyDescent="0.25">
      <c r="A362" s="129"/>
      <c r="B362" s="117"/>
    </row>
    <row r="363" spans="1:2" x14ac:dyDescent="0.25">
      <c r="A363" s="129"/>
      <c r="B363" s="117"/>
    </row>
    <row r="364" spans="1:2" x14ac:dyDescent="0.25">
      <c r="A364" s="129"/>
      <c r="B364" s="117"/>
    </row>
    <row r="365" spans="1:2" x14ac:dyDescent="0.25">
      <c r="A365" s="129"/>
      <c r="B365" s="117"/>
    </row>
    <row r="366" spans="1:2" x14ac:dyDescent="0.25">
      <c r="A366" s="129"/>
      <c r="B366" s="117"/>
    </row>
    <row r="367" spans="1:2" x14ac:dyDescent="0.25">
      <c r="A367" s="129"/>
      <c r="B367" s="117"/>
    </row>
    <row r="368" spans="1:2" x14ac:dyDescent="0.25">
      <c r="A368" s="129"/>
      <c r="B368" s="117"/>
    </row>
    <row r="369" spans="1:2" x14ac:dyDescent="0.25">
      <c r="A369" s="129"/>
      <c r="B369" s="117"/>
    </row>
    <row r="370" spans="1:2" x14ac:dyDescent="0.25">
      <c r="A370" s="129"/>
      <c r="B370" s="117"/>
    </row>
    <row r="371" spans="1:2" x14ac:dyDescent="0.25">
      <c r="A371" s="129"/>
      <c r="B371" s="117"/>
    </row>
    <row r="372" spans="1:2" x14ac:dyDescent="0.25">
      <c r="A372" s="129"/>
      <c r="B372" s="117"/>
    </row>
    <row r="373" spans="1:2" x14ac:dyDescent="0.25">
      <c r="A373" s="129"/>
      <c r="B373" s="117"/>
    </row>
    <row r="374" spans="1:2" x14ac:dyDescent="0.25">
      <c r="A374" s="129"/>
      <c r="B374" s="117"/>
    </row>
    <row r="375" spans="1:2" x14ac:dyDescent="0.25">
      <c r="A375" s="129"/>
      <c r="B375" s="117"/>
    </row>
    <row r="376" spans="1:2" x14ac:dyDescent="0.25">
      <c r="A376" s="129"/>
      <c r="B376" s="117"/>
    </row>
    <row r="377" spans="1:2" x14ac:dyDescent="0.25">
      <c r="A377" s="129"/>
      <c r="B377" s="117"/>
    </row>
    <row r="378" spans="1:2" x14ac:dyDescent="0.25">
      <c r="A378" s="129"/>
      <c r="B378" s="117"/>
    </row>
    <row r="379" spans="1:2" x14ac:dyDescent="0.25">
      <c r="A379" s="129"/>
      <c r="B379" s="117"/>
    </row>
    <row r="380" spans="1:2" x14ac:dyDescent="0.25">
      <c r="A380" s="129"/>
      <c r="B380" s="117"/>
    </row>
    <row r="381" spans="1:2" x14ac:dyDescent="0.25">
      <c r="A381" s="129"/>
      <c r="B381" s="117"/>
    </row>
    <row r="382" spans="1:2" x14ac:dyDescent="0.25">
      <c r="A382" s="129"/>
      <c r="B382" s="117"/>
    </row>
    <row r="383" spans="1:2" x14ac:dyDescent="0.25">
      <c r="A383" s="129"/>
      <c r="B383" s="117"/>
    </row>
    <row r="384" spans="1:2" x14ac:dyDescent="0.25">
      <c r="A384" s="129"/>
      <c r="B384" s="117"/>
    </row>
    <row r="385" spans="1:2" x14ac:dyDescent="0.25">
      <c r="A385" s="129"/>
      <c r="B385" s="117"/>
    </row>
    <row r="386" spans="1:2" x14ac:dyDescent="0.25">
      <c r="A386" s="129"/>
      <c r="B386" s="117"/>
    </row>
    <row r="387" spans="1:2" x14ac:dyDescent="0.25">
      <c r="A387" s="129"/>
      <c r="B387" s="117"/>
    </row>
    <row r="388" spans="1:2" x14ac:dyDescent="0.25">
      <c r="A388" s="129"/>
      <c r="B388" s="117"/>
    </row>
    <row r="389" spans="1:2" x14ac:dyDescent="0.25">
      <c r="A389" s="129"/>
      <c r="B389" s="117"/>
    </row>
    <row r="390" spans="1:2" x14ac:dyDescent="0.25">
      <c r="A390" s="129"/>
      <c r="B390" s="117"/>
    </row>
    <row r="391" spans="1:2" x14ac:dyDescent="0.25">
      <c r="A391" s="129"/>
      <c r="B391" s="117"/>
    </row>
    <row r="392" spans="1:2" x14ac:dyDescent="0.25">
      <c r="A392" s="129"/>
      <c r="B392" s="117"/>
    </row>
    <row r="393" spans="1:2" x14ac:dyDescent="0.25">
      <c r="A393" s="129"/>
      <c r="B393" s="117"/>
    </row>
    <row r="394" spans="1:2" x14ac:dyDescent="0.25">
      <c r="A394" s="129"/>
      <c r="B394" s="117"/>
    </row>
    <row r="395" spans="1:2" x14ac:dyDescent="0.25">
      <c r="A395" s="129"/>
      <c r="B395" s="117"/>
    </row>
    <row r="396" spans="1:2" x14ac:dyDescent="0.25">
      <c r="A396" s="129"/>
      <c r="B396" s="117"/>
    </row>
    <row r="397" spans="1:2" x14ac:dyDescent="0.25">
      <c r="A397" s="129"/>
      <c r="B397" s="117"/>
    </row>
    <row r="398" spans="1:2" x14ac:dyDescent="0.25">
      <c r="A398" s="129"/>
      <c r="B398" s="117"/>
    </row>
    <row r="399" spans="1:2" x14ac:dyDescent="0.25">
      <c r="A399" s="129"/>
      <c r="B399" s="117"/>
    </row>
    <row r="400" spans="1:2" x14ac:dyDescent="0.25">
      <c r="A400" s="129"/>
      <c r="B400" s="117"/>
    </row>
    <row r="401" spans="1:2" x14ac:dyDescent="0.25">
      <c r="A401" s="129"/>
      <c r="B401" s="117"/>
    </row>
    <row r="402" spans="1:2" x14ac:dyDescent="0.25">
      <c r="A402" s="129"/>
      <c r="B402" s="117"/>
    </row>
    <row r="403" spans="1:2" x14ac:dyDescent="0.25">
      <c r="A403" s="129"/>
      <c r="B403" s="117"/>
    </row>
    <row r="404" spans="1:2" x14ac:dyDescent="0.25">
      <c r="A404" s="129"/>
      <c r="B404" s="117"/>
    </row>
    <row r="405" spans="1:2" x14ac:dyDescent="0.25">
      <c r="A405" s="129"/>
      <c r="B405" s="117"/>
    </row>
    <row r="406" spans="1:2" x14ac:dyDescent="0.25">
      <c r="A406" s="129"/>
      <c r="B406" s="117"/>
    </row>
    <row r="407" spans="1:2" x14ac:dyDescent="0.25">
      <c r="A407" s="129"/>
      <c r="B407" s="117"/>
    </row>
    <row r="408" spans="1:2" x14ac:dyDescent="0.25">
      <c r="A408" s="129"/>
      <c r="B408" s="117"/>
    </row>
    <row r="409" spans="1:2" x14ac:dyDescent="0.25">
      <c r="A409" s="129"/>
      <c r="B409" s="117"/>
    </row>
    <row r="410" spans="1:2" x14ac:dyDescent="0.25">
      <c r="A410" s="129"/>
      <c r="B410" s="117"/>
    </row>
    <row r="411" spans="1:2" x14ac:dyDescent="0.25">
      <c r="A411" s="129"/>
      <c r="B411" s="117"/>
    </row>
    <row r="412" spans="1:2" x14ac:dyDescent="0.25">
      <c r="A412" s="129"/>
      <c r="B412" s="117"/>
    </row>
    <row r="413" spans="1:2" x14ac:dyDescent="0.25">
      <c r="A413" s="129"/>
      <c r="B413" s="117"/>
    </row>
    <row r="414" spans="1:2" x14ac:dyDescent="0.25">
      <c r="A414" s="129"/>
      <c r="B414" s="117"/>
    </row>
    <row r="415" spans="1:2" x14ac:dyDescent="0.25">
      <c r="A415" s="129"/>
      <c r="B415" s="117"/>
    </row>
    <row r="416" spans="1:2" x14ac:dyDescent="0.25">
      <c r="A416" s="129"/>
      <c r="B416" s="117"/>
    </row>
    <row r="417" spans="1:2" x14ac:dyDescent="0.25">
      <c r="A417" s="129"/>
      <c r="B417" s="117"/>
    </row>
    <row r="418" spans="1:2" x14ac:dyDescent="0.25">
      <c r="A418" s="129"/>
      <c r="B418" s="117"/>
    </row>
    <row r="419" spans="1:2" x14ac:dyDescent="0.25">
      <c r="A419" s="129"/>
      <c r="B419" s="117"/>
    </row>
    <row r="420" spans="1:2" x14ac:dyDescent="0.25">
      <c r="A420" s="129"/>
      <c r="B420" s="117"/>
    </row>
    <row r="421" spans="1:2" x14ac:dyDescent="0.25">
      <c r="A421" s="129"/>
      <c r="B421" s="117"/>
    </row>
    <row r="422" spans="1:2" x14ac:dyDescent="0.25">
      <c r="A422" s="129"/>
      <c r="B422" s="117"/>
    </row>
    <row r="423" spans="1:2" x14ac:dyDescent="0.25">
      <c r="A423" s="129"/>
      <c r="B423" s="117"/>
    </row>
    <row r="424" spans="1:2" x14ac:dyDescent="0.25">
      <c r="A424" s="129"/>
      <c r="B424" s="117"/>
    </row>
    <row r="425" spans="1:2" x14ac:dyDescent="0.25">
      <c r="A425" s="129"/>
      <c r="B425" s="117"/>
    </row>
    <row r="426" spans="1:2" x14ac:dyDescent="0.25">
      <c r="A426" s="129"/>
      <c r="B426" s="117"/>
    </row>
    <row r="427" spans="1:2" x14ac:dyDescent="0.25">
      <c r="A427" s="129"/>
      <c r="B427" s="117"/>
    </row>
    <row r="428" spans="1:2" x14ac:dyDescent="0.25">
      <c r="A428" s="129"/>
      <c r="B428" s="117"/>
    </row>
    <row r="429" spans="1:2" x14ac:dyDescent="0.25">
      <c r="A429" s="129"/>
      <c r="B429" s="117"/>
    </row>
    <row r="430" spans="1:2" x14ac:dyDescent="0.25">
      <c r="A430" s="129"/>
      <c r="B430" s="117"/>
    </row>
    <row r="431" spans="1:2" x14ac:dyDescent="0.25">
      <c r="A431" s="129"/>
      <c r="B431" s="117"/>
    </row>
    <row r="432" spans="1:2" x14ac:dyDescent="0.25">
      <c r="A432" s="129"/>
      <c r="B432" s="117"/>
    </row>
    <row r="433" spans="1:2" x14ac:dyDescent="0.25">
      <c r="A433" s="129"/>
      <c r="B433" s="117"/>
    </row>
    <row r="434" spans="1:2" x14ac:dyDescent="0.25">
      <c r="A434" s="129"/>
      <c r="B434" s="117"/>
    </row>
    <row r="435" spans="1:2" x14ac:dyDescent="0.25">
      <c r="A435" s="129"/>
      <c r="B435" s="117"/>
    </row>
    <row r="436" spans="1:2" x14ac:dyDescent="0.25">
      <c r="A436" s="129"/>
      <c r="B436" s="117"/>
    </row>
    <row r="437" spans="1:2" x14ac:dyDescent="0.25">
      <c r="A437" s="129"/>
      <c r="B437" s="117"/>
    </row>
    <row r="438" spans="1:2" x14ac:dyDescent="0.25">
      <c r="A438" s="129"/>
      <c r="B438" s="117"/>
    </row>
    <row r="439" spans="1:2" x14ac:dyDescent="0.25">
      <c r="A439" s="129"/>
      <c r="B439" s="117"/>
    </row>
    <row r="440" spans="1:2" x14ac:dyDescent="0.25">
      <c r="A440" s="129"/>
      <c r="B440" s="117"/>
    </row>
    <row r="441" spans="1:2" x14ac:dyDescent="0.25">
      <c r="A441" s="129"/>
      <c r="B441" s="117"/>
    </row>
    <row r="442" spans="1:2" x14ac:dyDescent="0.25">
      <c r="A442" s="129"/>
      <c r="B442" s="117"/>
    </row>
    <row r="443" spans="1:2" x14ac:dyDescent="0.25">
      <c r="A443" s="129"/>
      <c r="B443" s="117"/>
    </row>
    <row r="444" spans="1:2" x14ac:dyDescent="0.25">
      <c r="A444" s="129"/>
      <c r="B444" s="117"/>
    </row>
    <row r="445" spans="1:2" x14ac:dyDescent="0.25">
      <c r="A445" s="129"/>
      <c r="B445" s="117"/>
    </row>
    <row r="446" spans="1:2" x14ac:dyDescent="0.25">
      <c r="A446" s="129"/>
      <c r="B446" s="117"/>
    </row>
    <row r="447" spans="1:2" x14ac:dyDescent="0.25">
      <c r="A447" s="129"/>
      <c r="B447" s="117"/>
    </row>
    <row r="448" spans="1:2" x14ac:dyDescent="0.25">
      <c r="A448" s="129"/>
      <c r="B448" s="117"/>
    </row>
    <row r="449" spans="1:2" x14ac:dyDescent="0.25">
      <c r="A449" s="129"/>
      <c r="B449" s="117"/>
    </row>
    <row r="450" spans="1:2" x14ac:dyDescent="0.25">
      <c r="A450" s="129"/>
      <c r="B450" s="117"/>
    </row>
    <row r="451" spans="1:2" x14ac:dyDescent="0.25">
      <c r="A451" s="129"/>
      <c r="B451" s="117"/>
    </row>
    <row r="452" spans="1:2" x14ac:dyDescent="0.25">
      <c r="A452" s="129"/>
      <c r="B452" s="117"/>
    </row>
    <row r="453" spans="1:2" x14ac:dyDescent="0.25">
      <c r="A453" s="129"/>
      <c r="B453" s="117"/>
    </row>
    <row r="454" spans="1:2" x14ac:dyDescent="0.25">
      <c r="A454" s="129"/>
      <c r="B454" s="117"/>
    </row>
    <row r="455" spans="1:2" x14ac:dyDescent="0.25">
      <c r="A455" s="129"/>
      <c r="B455" s="117"/>
    </row>
    <row r="456" spans="1:2" x14ac:dyDescent="0.25">
      <c r="A456" s="129"/>
      <c r="B456" s="117"/>
    </row>
    <row r="457" spans="1:2" x14ac:dyDescent="0.25">
      <c r="A457" s="129"/>
      <c r="B457" s="117"/>
    </row>
    <row r="458" spans="1:2" x14ac:dyDescent="0.25">
      <c r="A458" s="129"/>
      <c r="B458" s="117"/>
    </row>
    <row r="459" spans="1:2" x14ac:dyDescent="0.25">
      <c r="A459" s="129"/>
      <c r="B459" s="117"/>
    </row>
    <row r="460" spans="1:2" x14ac:dyDescent="0.25">
      <c r="A460" s="129"/>
      <c r="B460" s="117"/>
    </row>
    <row r="461" spans="1:2" x14ac:dyDescent="0.25">
      <c r="A461" s="129"/>
      <c r="B461" s="117"/>
    </row>
    <row r="462" spans="1:2" x14ac:dyDescent="0.25">
      <c r="A462" s="129"/>
      <c r="B462" s="117"/>
    </row>
    <row r="463" spans="1:2" x14ac:dyDescent="0.25">
      <c r="A463" s="129"/>
      <c r="B463" s="117"/>
    </row>
    <row r="464" spans="1:2" x14ac:dyDescent="0.25">
      <c r="A464" s="129"/>
      <c r="B464" s="117"/>
    </row>
    <row r="465" spans="1:2" x14ac:dyDescent="0.25">
      <c r="A465" s="129"/>
      <c r="B465" s="117"/>
    </row>
    <row r="466" spans="1:2" x14ac:dyDescent="0.25">
      <c r="A466" s="129"/>
      <c r="B466" s="117"/>
    </row>
    <row r="467" spans="1:2" x14ac:dyDescent="0.25">
      <c r="A467" s="129"/>
      <c r="B467" s="117"/>
    </row>
    <row r="468" spans="1:2" x14ac:dyDescent="0.25">
      <c r="A468" s="129"/>
      <c r="B468" s="117"/>
    </row>
    <row r="469" spans="1:2" x14ac:dyDescent="0.25">
      <c r="A469" s="129"/>
      <c r="B469" s="117"/>
    </row>
    <row r="470" spans="1:2" x14ac:dyDescent="0.25">
      <c r="A470" s="129"/>
      <c r="B470" s="117"/>
    </row>
    <row r="471" spans="1:2" x14ac:dyDescent="0.25">
      <c r="A471" s="129"/>
      <c r="B471" s="117"/>
    </row>
    <row r="472" spans="1:2" x14ac:dyDescent="0.25">
      <c r="A472" s="129"/>
      <c r="B472" s="117"/>
    </row>
    <row r="473" spans="1:2" x14ac:dyDescent="0.25">
      <c r="A473" s="129"/>
      <c r="B473" s="117"/>
    </row>
    <row r="474" spans="1:2" x14ac:dyDescent="0.25">
      <c r="A474" s="129"/>
      <c r="B474" s="117"/>
    </row>
    <row r="475" spans="1:2" x14ac:dyDescent="0.25">
      <c r="A475" s="129"/>
      <c r="B475" s="117"/>
    </row>
    <row r="476" spans="1:2" x14ac:dyDescent="0.25">
      <c r="A476" s="116"/>
      <c r="B476" s="117"/>
    </row>
    <row r="477" spans="1:2" x14ac:dyDescent="0.25">
      <c r="A477" s="116"/>
      <c r="B477" s="117"/>
    </row>
    <row r="478" spans="1:2" x14ac:dyDescent="0.25">
      <c r="A478" s="116"/>
      <c r="B478" s="117"/>
    </row>
    <row r="479" spans="1:2" x14ac:dyDescent="0.25">
      <c r="A479" s="116"/>
      <c r="B479" s="117"/>
    </row>
    <row r="480" spans="1:2" x14ac:dyDescent="0.25">
      <c r="A480" s="116"/>
      <c r="B480" s="117"/>
    </row>
    <row r="481" spans="1:2" x14ac:dyDescent="0.25">
      <c r="A481" s="116"/>
      <c r="B481" s="117"/>
    </row>
    <row r="482" spans="1:2" x14ac:dyDescent="0.25">
      <c r="A482" s="116"/>
      <c r="B482" s="117"/>
    </row>
    <row r="483" spans="1:2" x14ac:dyDescent="0.25">
      <c r="A483" s="116"/>
      <c r="B483" s="117"/>
    </row>
    <row r="484" spans="1:2" x14ac:dyDescent="0.25">
      <c r="A484" s="116"/>
      <c r="B484" s="117"/>
    </row>
    <row r="485" spans="1:2" x14ac:dyDescent="0.25">
      <c r="A485" s="116"/>
      <c r="B485" s="117"/>
    </row>
    <row r="486" spans="1:2" x14ac:dyDescent="0.25">
      <c r="A486" s="116"/>
      <c r="B486" s="117"/>
    </row>
    <row r="487" spans="1:2" x14ac:dyDescent="0.25">
      <c r="A487" s="116"/>
      <c r="B487" s="117"/>
    </row>
    <row r="488" spans="1:2" x14ac:dyDescent="0.25">
      <c r="A488" s="116"/>
      <c r="B488" s="117"/>
    </row>
    <row r="489" spans="1:2" x14ac:dyDescent="0.25">
      <c r="A489" s="116"/>
      <c r="B489" s="117"/>
    </row>
    <row r="490" spans="1:2" x14ac:dyDescent="0.25">
      <c r="A490" s="116"/>
      <c r="B490" s="117"/>
    </row>
    <row r="491" spans="1:2" x14ac:dyDescent="0.25">
      <c r="A491" s="116"/>
      <c r="B491" s="117"/>
    </row>
    <row r="492" spans="1:2" x14ac:dyDescent="0.25">
      <c r="A492" s="116"/>
      <c r="B492" s="117"/>
    </row>
    <row r="493" spans="1:2" x14ac:dyDescent="0.25">
      <c r="A493" s="116"/>
      <c r="B493" s="117"/>
    </row>
    <row r="494" spans="1:2" x14ac:dyDescent="0.25">
      <c r="A494" s="116"/>
      <c r="B494" s="117"/>
    </row>
    <row r="495" spans="1:2" x14ac:dyDescent="0.25">
      <c r="A495" s="116"/>
      <c r="B495" s="117"/>
    </row>
    <row r="496" spans="1:2" x14ac:dyDescent="0.25">
      <c r="A496" s="116"/>
      <c r="B496" s="117"/>
    </row>
    <row r="497" spans="1:2" x14ac:dyDescent="0.25">
      <c r="A497" s="116"/>
      <c r="B497" s="117"/>
    </row>
    <row r="498" spans="1:2" x14ac:dyDescent="0.25">
      <c r="A498" s="116"/>
      <c r="B498" s="117"/>
    </row>
    <row r="499" spans="1:2" x14ac:dyDescent="0.25">
      <c r="A499" s="116"/>
      <c r="B499" s="117"/>
    </row>
    <row r="500" spans="1:2" x14ac:dyDescent="0.25">
      <c r="A500" s="116"/>
      <c r="B500" s="117"/>
    </row>
  </sheetData>
  <dataValidations count="1">
    <dataValidation type="list" allowBlank="1" showInputMessage="1" showErrorMessage="1" sqref="B2:B500" xr:uid="{BC810266-93EB-4B9C-BEC3-23E568E250EC}">
      <formula1>"T,F"</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Instructions</vt:lpstr>
      <vt:lpstr>Data Inputs</vt:lpstr>
      <vt:lpstr>Projection</vt:lpstr>
      <vt:lpstr>Actual</vt:lpstr>
      <vt:lpstr>Liquidity</vt:lpstr>
      <vt:lpstr>Customers</vt:lpstr>
      <vt:lpstr>Starting AR</vt:lpstr>
      <vt:lpstr>AR Journal</vt:lpstr>
      <vt:lpstr>Vendors</vt:lpstr>
      <vt:lpstr>Starting AP</vt:lpstr>
      <vt:lpstr>AP and Accrual Journal</vt:lpstr>
      <vt:lpstr>Cash Outflows</vt:lpstr>
      <vt:lpstr>Cash Inflows</vt:lpstr>
      <vt:lpstr>OPEX Worsheet</vt:lpstr>
      <vt:lpstr>Payroll Worksheet</vt:lpstr>
      <vt:lpstr>Payroll Roll 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dc:creator>
  <cp:lastModifiedBy>Brandon Paul</cp:lastModifiedBy>
  <cp:lastPrinted>2020-03-22T18:24:13Z</cp:lastPrinted>
  <dcterms:created xsi:type="dcterms:W3CDTF">2020-03-16T21:44:07Z</dcterms:created>
  <dcterms:modified xsi:type="dcterms:W3CDTF">2020-08-27T14:18:10Z</dcterms:modified>
</cp:coreProperties>
</file>